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charts/chart6.xml" ContentType="application/vnd.openxmlformats-officedocument.drawingml.chart+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240" yWindow="15" windowWidth="16095" windowHeight="9660" tabRatio="832" activeTab="10"/>
  </bookViews>
  <sheets>
    <sheet name="Data" sheetId="21" r:id="rId1"/>
    <sheet name="Sheet1" sheetId="1" r:id="rId2"/>
    <sheet name="Dashboard" sheetId="20" r:id="rId3"/>
    <sheet name="Report" sheetId="4" r:id="rId4"/>
    <sheet name="Frequency" sheetId="12" r:id="rId5"/>
    <sheet name="Sheet2" sheetId="14" r:id="rId6"/>
    <sheet name="Sheet3" sheetId="15" r:id="rId7"/>
    <sheet name="Sheet4" sheetId="16" r:id="rId8"/>
    <sheet name="Sheet5" sheetId="17" r:id="rId9"/>
    <sheet name="Sheet6" sheetId="18" r:id="rId10"/>
    <sheet name="Sheet7" sheetId="19" r:id="rId11"/>
  </sheets>
  <definedNames>
    <definedName name="Slicer_Month">#N/A</definedName>
    <definedName name="Slicer_Seasonality">#N/A</definedName>
    <definedName name="Slicer_Supplier_ID">#N/A</definedName>
    <definedName name="Slicer_Warehouse_ID">#N/A</definedName>
    <definedName name="Slicer_Year">#N/A</definedName>
  </definedNames>
  <calcPr calcId="144525"/>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22" i="4" l="1"/>
  <c r="D21" i="4"/>
  <c r="D15" i="4"/>
  <c r="D20" i="4"/>
  <c r="D19" i="4"/>
  <c r="D18" i="4"/>
  <c r="D16" i="4"/>
  <c r="D27" i="4"/>
  <c r="D26" i="4"/>
  <c r="D25" i="4"/>
  <c r="D14" i="4"/>
  <c r="D13" i="4"/>
  <c r="D12" i="4"/>
  <c r="M2" i="1"/>
  <c r="N2" i="1" s="1"/>
  <c r="M3" i="1"/>
  <c r="N3" i="1" s="1"/>
  <c r="M4" i="1"/>
  <c r="N4" i="1" s="1"/>
  <c r="M5" i="1"/>
  <c r="N5" i="1" s="1"/>
  <c r="M6" i="1"/>
  <c r="N6" i="1" s="1"/>
  <c r="M7" i="1"/>
  <c r="N7" i="1" s="1"/>
  <c r="M8" i="1"/>
  <c r="N8" i="1" s="1"/>
  <c r="M9" i="1"/>
  <c r="N9" i="1" s="1"/>
  <c r="M10" i="1"/>
  <c r="N10" i="1" s="1"/>
  <c r="M11" i="1"/>
  <c r="N11" i="1" s="1"/>
  <c r="M12" i="1"/>
  <c r="N12" i="1" s="1"/>
  <c r="M13" i="1"/>
  <c r="N13" i="1" s="1"/>
  <c r="M14" i="1"/>
  <c r="N14" i="1" s="1"/>
  <c r="M15" i="1"/>
  <c r="N15" i="1" s="1"/>
  <c r="M16" i="1"/>
  <c r="N16" i="1" s="1"/>
  <c r="M17" i="1"/>
  <c r="N17" i="1" s="1"/>
  <c r="M18" i="1"/>
  <c r="N18" i="1" s="1"/>
  <c r="M19" i="1"/>
  <c r="N19" i="1" s="1"/>
  <c r="M20" i="1"/>
  <c r="N20" i="1" s="1"/>
  <c r="M21" i="1"/>
  <c r="N21" i="1" s="1"/>
  <c r="M22" i="1"/>
  <c r="N22" i="1" s="1"/>
  <c r="M23" i="1"/>
  <c r="N23" i="1" s="1"/>
  <c r="M24" i="1"/>
  <c r="N24" i="1" s="1"/>
  <c r="M25" i="1"/>
  <c r="N25" i="1" s="1"/>
  <c r="M26" i="1"/>
  <c r="N26" i="1" s="1"/>
  <c r="M27" i="1"/>
  <c r="N27" i="1" s="1"/>
  <c r="M28" i="1"/>
  <c r="N28" i="1" s="1"/>
  <c r="M29" i="1"/>
  <c r="N29" i="1" s="1"/>
  <c r="M30" i="1"/>
  <c r="N30" i="1" s="1"/>
  <c r="M31" i="1"/>
  <c r="N31" i="1" s="1"/>
  <c r="M32" i="1"/>
  <c r="N32" i="1" s="1"/>
  <c r="M33" i="1"/>
  <c r="N33" i="1" s="1"/>
  <c r="M34" i="1"/>
  <c r="N34" i="1" s="1"/>
  <c r="M35" i="1"/>
  <c r="N35" i="1" s="1"/>
  <c r="M36" i="1"/>
  <c r="N36" i="1" s="1"/>
  <c r="M37" i="1"/>
  <c r="N37" i="1" s="1"/>
  <c r="M38" i="1"/>
  <c r="N38" i="1" s="1"/>
  <c r="M39" i="1"/>
  <c r="N39" i="1" s="1"/>
  <c r="M40" i="1"/>
  <c r="N40" i="1" s="1"/>
  <c r="M41" i="1"/>
  <c r="N41" i="1" s="1"/>
  <c r="M42" i="1"/>
  <c r="N42" i="1" s="1"/>
  <c r="M43" i="1"/>
  <c r="N43" i="1" s="1"/>
  <c r="M44" i="1"/>
  <c r="N44" i="1" s="1"/>
  <c r="M45" i="1"/>
  <c r="N45" i="1" s="1"/>
  <c r="M46" i="1"/>
  <c r="N46" i="1" s="1"/>
  <c r="M47" i="1"/>
  <c r="N47" i="1" s="1"/>
  <c r="M48" i="1"/>
  <c r="N48" i="1" s="1"/>
  <c r="M49" i="1"/>
  <c r="N49" i="1" s="1"/>
  <c r="M50" i="1"/>
  <c r="N50" i="1" s="1"/>
  <c r="M51" i="1"/>
  <c r="N51" i="1" s="1"/>
  <c r="M52" i="1"/>
  <c r="N52" i="1" s="1"/>
  <c r="M53" i="1"/>
  <c r="N53" i="1" s="1"/>
  <c r="M54" i="1"/>
  <c r="N54" i="1" s="1"/>
  <c r="M55" i="1"/>
  <c r="N55" i="1" s="1"/>
  <c r="M56" i="1"/>
  <c r="N56" i="1" s="1"/>
  <c r="M57" i="1"/>
  <c r="N57" i="1" s="1"/>
  <c r="M58" i="1"/>
  <c r="N58" i="1" s="1"/>
  <c r="M59" i="1"/>
  <c r="N59" i="1" s="1"/>
  <c r="M60" i="1"/>
  <c r="N60" i="1" s="1"/>
  <c r="M61" i="1"/>
  <c r="N61" i="1" s="1"/>
  <c r="M62" i="1"/>
  <c r="N62" i="1" s="1"/>
  <c r="M63" i="1"/>
  <c r="N63" i="1" s="1"/>
  <c r="M64" i="1"/>
  <c r="N64" i="1" s="1"/>
  <c r="M65" i="1"/>
  <c r="N65" i="1" s="1"/>
  <c r="M66" i="1"/>
  <c r="N66" i="1" s="1"/>
  <c r="M67" i="1"/>
  <c r="N67" i="1" s="1"/>
  <c r="M68" i="1"/>
  <c r="N68" i="1" s="1"/>
  <c r="M69" i="1"/>
  <c r="N69" i="1" s="1"/>
  <c r="M70" i="1"/>
  <c r="N70" i="1" s="1"/>
  <c r="M71" i="1"/>
  <c r="N71" i="1" s="1"/>
  <c r="M72" i="1"/>
  <c r="N72" i="1" s="1"/>
  <c r="M73" i="1"/>
  <c r="N73" i="1" s="1"/>
  <c r="M74" i="1"/>
  <c r="N74" i="1" s="1"/>
  <c r="M75" i="1"/>
  <c r="N75" i="1" s="1"/>
  <c r="M76" i="1"/>
  <c r="N76" i="1" s="1"/>
  <c r="M77" i="1"/>
  <c r="N77" i="1" s="1"/>
  <c r="M78" i="1"/>
  <c r="N78" i="1" s="1"/>
  <c r="M79" i="1"/>
  <c r="N79" i="1" s="1"/>
  <c r="M80" i="1"/>
  <c r="N80" i="1" s="1"/>
  <c r="M81" i="1"/>
  <c r="N81" i="1" s="1"/>
  <c r="M82" i="1"/>
  <c r="N82" i="1" s="1"/>
  <c r="M83" i="1"/>
  <c r="N83" i="1" s="1"/>
  <c r="M84" i="1"/>
  <c r="N84" i="1" s="1"/>
  <c r="M85" i="1"/>
  <c r="N85" i="1" s="1"/>
  <c r="M86" i="1"/>
  <c r="N86" i="1" s="1"/>
  <c r="M87" i="1"/>
  <c r="N87" i="1" s="1"/>
  <c r="M88" i="1"/>
  <c r="N88" i="1" s="1"/>
  <c r="M89" i="1"/>
  <c r="N89" i="1" s="1"/>
  <c r="M90" i="1"/>
  <c r="N90" i="1" s="1"/>
  <c r="M91" i="1"/>
  <c r="N91" i="1" s="1"/>
  <c r="M92" i="1"/>
  <c r="N92" i="1" s="1"/>
  <c r="M93" i="1"/>
  <c r="N93" i="1" s="1"/>
  <c r="M94" i="1"/>
  <c r="N94" i="1" s="1"/>
  <c r="M95" i="1"/>
  <c r="N95" i="1" s="1"/>
  <c r="M96" i="1"/>
  <c r="N96" i="1" s="1"/>
  <c r="M97" i="1"/>
  <c r="N97" i="1" s="1"/>
  <c r="M98" i="1"/>
  <c r="N98" i="1" s="1"/>
  <c r="M99" i="1"/>
  <c r="N99" i="1" s="1"/>
  <c r="M100" i="1"/>
  <c r="N100" i="1" s="1"/>
  <c r="M101" i="1"/>
  <c r="N101" i="1" s="1"/>
  <c r="M102" i="1"/>
  <c r="N102" i="1" s="1"/>
  <c r="M103" i="1"/>
  <c r="N103" i="1" s="1"/>
  <c r="M104" i="1"/>
  <c r="N104" i="1" s="1"/>
  <c r="M105" i="1"/>
  <c r="N105" i="1" s="1"/>
  <c r="M106" i="1"/>
  <c r="N106" i="1" s="1"/>
  <c r="M107" i="1"/>
  <c r="N107" i="1" s="1"/>
  <c r="M108" i="1"/>
  <c r="N108" i="1" s="1"/>
  <c r="M109" i="1"/>
  <c r="N109" i="1" s="1"/>
  <c r="M110" i="1"/>
  <c r="N110" i="1" s="1"/>
  <c r="M111" i="1"/>
  <c r="N111" i="1" s="1"/>
  <c r="M112" i="1"/>
  <c r="N112" i="1" s="1"/>
  <c r="M113" i="1"/>
  <c r="N113" i="1" s="1"/>
  <c r="M114" i="1"/>
  <c r="N114" i="1" s="1"/>
  <c r="M115" i="1"/>
  <c r="N115" i="1" s="1"/>
  <c r="M116" i="1"/>
  <c r="N116" i="1" s="1"/>
  <c r="M117" i="1"/>
  <c r="N117" i="1" s="1"/>
  <c r="M118" i="1"/>
  <c r="N118" i="1" s="1"/>
  <c r="M119" i="1"/>
  <c r="N119" i="1" s="1"/>
  <c r="M120" i="1"/>
  <c r="N120" i="1" s="1"/>
  <c r="M121" i="1"/>
  <c r="N121" i="1" s="1"/>
  <c r="M122" i="1"/>
  <c r="N122" i="1" s="1"/>
  <c r="M123" i="1"/>
  <c r="N123" i="1" s="1"/>
  <c r="M124" i="1"/>
  <c r="N124" i="1" s="1"/>
  <c r="M125" i="1"/>
  <c r="N125" i="1" s="1"/>
  <c r="M126" i="1"/>
  <c r="N126" i="1" s="1"/>
  <c r="M127" i="1"/>
  <c r="N127" i="1" s="1"/>
  <c r="M128" i="1"/>
  <c r="N128" i="1" s="1"/>
  <c r="M129" i="1"/>
  <c r="N129" i="1" s="1"/>
  <c r="M130" i="1"/>
  <c r="N130" i="1" s="1"/>
  <c r="M131" i="1"/>
  <c r="N131" i="1" s="1"/>
  <c r="M132" i="1"/>
  <c r="N132" i="1" s="1"/>
  <c r="M133" i="1"/>
  <c r="N133" i="1" s="1"/>
  <c r="M134" i="1"/>
  <c r="N134" i="1" s="1"/>
  <c r="M135" i="1"/>
  <c r="N135" i="1" s="1"/>
  <c r="M136" i="1"/>
  <c r="N136" i="1" s="1"/>
  <c r="M137" i="1"/>
  <c r="N137" i="1" s="1"/>
  <c r="M138" i="1"/>
  <c r="N138" i="1" s="1"/>
  <c r="M139" i="1"/>
  <c r="N139" i="1" s="1"/>
  <c r="M140" i="1"/>
  <c r="N140" i="1" s="1"/>
  <c r="M141" i="1"/>
  <c r="N141" i="1" s="1"/>
  <c r="M142" i="1"/>
  <c r="N142" i="1" s="1"/>
  <c r="M143" i="1"/>
  <c r="N143" i="1" s="1"/>
  <c r="M144" i="1"/>
  <c r="N144" i="1" s="1"/>
  <c r="M145" i="1"/>
  <c r="N145" i="1" s="1"/>
  <c r="M146" i="1"/>
  <c r="N146" i="1" s="1"/>
  <c r="M147" i="1"/>
  <c r="N147" i="1" s="1"/>
  <c r="M148" i="1"/>
  <c r="N148" i="1" s="1"/>
  <c r="M149" i="1"/>
  <c r="N149" i="1" s="1"/>
  <c r="M150" i="1"/>
  <c r="N150" i="1" s="1"/>
  <c r="M151" i="1"/>
  <c r="N151" i="1" s="1"/>
  <c r="M152" i="1"/>
  <c r="N152" i="1" s="1"/>
  <c r="M153" i="1"/>
  <c r="N153" i="1" s="1"/>
  <c r="M154" i="1"/>
  <c r="N154" i="1" s="1"/>
  <c r="M155" i="1"/>
  <c r="N155" i="1" s="1"/>
  <c r="M156" i="1"/>
  <c r="N156" i="1" s="1"/>
  <c r="M157" i="1"/>
  <c r="N157" i="1" s="1"/>
  <c r="M158" i="1"/>
  <c r="N158" i="1" s="1"/>
  <c r="M159" i="1"/>
  <c r="N159" i="1" s="1"/>
  <c r="M160" i="1"/>
  <c r="N160" i="1" s="1"/>
  <c r="M161" i="1"/>
  <c r="N161" i="1" s="1"/>
  <c r="M162" i="1"/>
  <c r="N162" i="1" s="1"/>
  <c r="M163" i="1"/>
  <c r="N163" i="1" s="1"/>
  <c r="M164" i="1"/>
  <c r="N164" i="1" s="1"/>
  <c r="M165" i="1"/>
  <c r="N165" i="1" s="1"/>
  <c r="M166" i="1"/>
  <c r="N166" i="1" s="1"/>
  <c r="M167" i="1"/>
  <c r="N167" i="1" s="1"/>
  <c r="M168" i="1"/>
  <c r="N168" i="1" s="1"/>
  <c r="M169" i="1"/>
  <c r="N169" i="1" s="1"/>
  <c r="M170" i="1"/>
  <c r="N170" i="1" s="1"/>
  <c r="M171" i="1"/>
  <c r="N171" i="1" s="1"/>
  <c r="M172" i="1"/>
  <c r="N172" i="1" s="1"/>
  <c r="M173" i="1"/>
  <c r="N173" i="1" s="1"/>
  <c r="M174" i="1"/>
  <c r="N174" i="1" s="1"/>
  <c r="M175" i="1"/>
  <c r="N175" i="1" s="1"/>
  <c r="M176" i="1"/>
  <c r="N176" i="1" s="1"/>
  <c r="M177" i="1"/>
  <c r="N177" i="1" s="1"/>
  <c r="M178" i="1"/>
  <c r="N178" i="1" s="1"/>
  <c r="M179" i="1"/>
  <c r="N179" i="1" s="1"/>
  <c r="M180" i="1"/>
  <c r="N180" i="1" s="1"/>
  <c r="M181" i="1"/>
  <c r="N181" i="1" s="1"/>
  <c r="M182" i="1"/>
  <c r="N182" i="1" s="1"/>
  <c r="M183" i="1"/>
  <c r="N183" i="1" s="1"/>
  <c r="M184" i="1"/>
  <c r="N184" i="1" s="1"/>
  <c r="M185" i="1"/>
  <c r="N185" i="1" s="1"/>
  <c r="M186" i="1"/>
  <c r="N186" i="1" s="1"/>
  <c r="M187" i="1"/>
  <c r="N187" i="1" s="1"/>
  <c r="M188" i="1"/>
  <c r="N188" i="1" s="1"/>
  <c r="M189" i="1"/>
  <c r="N189" i="1" s="1"/>
  <c r="M190" i="1"/>
  <c r="N190" i="1" s="1"/>
  <c r="M191" i="1"/>
  <c r="N191" i="1" s="1"/>
  <c r="M192" i="1"/>
  <c r="N192" i="1" s="1"/>
  <c r="M193" i="1"/>
  <c r="N193" i="1" s="1"/>
  <c r="M194" i="1"/>
  <c r="N194" i="1" s="1"/>
  <c r="M195" i="1"/>
  <c r="N195" i="1" s="1"/>
  <c r="M196" i="1"/>
  <c r="N196" i="1" s="1"/>
  <c r="M197" i="1"/>
  <c r="N197" i="1" s="1"/>
  <c r="M198" i="1"/>
  <c r="N198" i="1" s="1"/>
  <c r="M199" i="1"/>
  <c r="N199" i="1" s="1"/>
  <c r="M200" i="1"/>
  <c r="N200" i="1" s="1"/>
  <c r="M201" i="1"/>
  <c r="N201" i="1" s="1"/>
  <c r="M202" i="1"/>
  <c r="N202" i="1" s="1"/>
  <c r="M203" i="1"/>
  <c r="N203" i="1" s="1"/>
  <c r="M204" i="1"/>
  <c r="N204" i="1" s="1"/>
  <c r="M205" i="1"/>
  <c r="N205" i="1" s="1"/>
  <c r="M206" i="1"/>
  <c r="N206" i="1" s="1"/>
  <c r="M207" i="1"/>
  <c r="N207" i="1" s="1"/>
  <c r="M208" i="1"/>
  <c r="N208" i="1" s="1"/>
  <c r="M209" i="1"/>
  <c r="N209" i="1" s="1"/>
  <c r="M210" i="1"/>
  <c r="N210" i="1" s="1"/>
  <c r="M211" i="1"/>
  <c r="N211" i="1" s="1"/>
  <c r="M212" i="1"/>
  <c r="N212" i="1" s="1"/>
  <c r="M213" i="1"/>
  <c r="N213" i="1" s="1"/>
  <c r="M214" i="1"/>
  <c r="N214" i="1" s="1"/>
  <c r="M215" i="1"/>
  <c r="N215" i="1" s="1"/>
  <c r="M216" i="1"/>
  <c r="N216" i="1" s="1"/>
  <c r="M217" i="1"/>
  <c r="N217" i="1" s="1"/>
  <c r="M218" i="1"/>
  <c r="N218" i="1" s="1"/>
  <c r="M219" i="1"/>
  <c r="N219" i="1" s="1"/>
  <c r="M220" i="1"/>
  <c r="N220" i="1" s="1"/>
  <c r="M221" i="1"/>
  <c r="N221" i="1" s="1"/>
  <c r="M222" i="1"/>
  <c r="N222" i="1" s="1"/>
  <c r="M223" i="1"/>
  <c r="N223" i="1" s="1"/>
  <c r="M224" i="1"/>
  <c r="N224" i="1" s="1"/>
  <c r="M225" i="1"/>
  <c r="N225" i="1" s="1"/>
  <c r="M226" i="1"/>
  <c r="N226" i="1" s="1"/>
  <c r="M227" i="1"/>
  <c r="N227" i="1" s="1"/>
  <c r="M228" i="1"/>
  <c r="N228" i="1" s="1"/>
  <c r="M229" i="1"/>
  <c r="N229" i="1" s="1"/>
  <c r="M230" i="1"/>
  <c r="N230" i="1" s="1"/>
  <c r="M231" i="1"/>
  <c r="N231" i="1" s="1"/>
  <c r="M232" i="1"/>
  <c r="N232" i="1" s="1"/>
  <c r="M233" i="1"/>
  <c r="N233" i="1" s="1"/>
  <c r="M234" i="1"/>
  <c r="N234" i="1" s="1"/>
  <c r="M235" i="1"/>
  <c r="N235" i="1" s="1"/>
  <c r="M236" i="1"/>
  <c r="N236" i="1" s="1"/>
  <c r="M237" i="1"/>
  <c r="N237" i="1" s="1"/>
  <c r="M238" i="1"/>
  <c r="N238" i="1" s="1"/>
  <c r="M239" i="1"/>
  <c r="N239" i="1" s="1"/>
  <c r="M240" i="1"/>
  <c r="N240" i="1" s="1"/>
  <c r="M241" i="1"/>
  <c r="N241" i="1" s="1"/>
  <c r="M242" i="1"/>
  <c r="N242" i="1" s="1"/>
  <c r="M243" i="1"/>
  <c r="N243" i="1" s="1"/>
  <c r="M244" i="1"/>
  <c r="N244" i="1" s="1"/>
  <c r="M245" i="1"/>
  <c r="N245" i="1" s="1"/>
  <c r="M246" i="1"/>
  <c r="N246" i="1" s="1"/>
  <c r="M247" i="1"/>
  <c r="N247" i="1" s="1"/>
  <c r="M248" i="1"/>
  <c r="N248" i="1" s="1"/>
  <c r="M249" i="1"/>
  <c r="N249" i="1" s="1"/>
  <c r="M250" i="1"/>
  <c r="N250" i="1" s="1"/>
  <c r="M251" i="1"/>
  <c r="N251" i="1" s="1"/>
  <c r="M252" i="1"/>
  <c r="N252" i="1" s="1"/>
  <c r="M253" i="1"/>
  <c r="N253" i="1" s="1"/>
  <c r="M254" i="1"/>
  <c r="N254" i="1" s="1"/>
  <c r="M255" i="1"/>
  <c r="N255" i="1" s="1"/>
  <c r="M256" i="1"/>
  <c r="N256" i="1" s="1"/>
  <c r="M257" i="1"/>
  <c r="N257" i="1" s="1"/>
  <c r="M258" i="1"/>
  <c r="N258" i="1" s="1"/>
  <c r="M259" i="1"/>
  <c r="N259" i="1" s="1"/>
  <c r="M260" i="1"/>
  <c r="N260" i="1" s="1"/>
  <c r="M261" i="1"/>
  <c r="N261" i="1" s="1"/>
  <c r="M262" i="1"/>
  <c r="N262" i="1" s="1"/>
  <c r="M263" i="1"/>
  <c r="N263" i="1" s="1"/>
  <c r="M264" i="1"/>
  <c r="N264" i="1" s="1"/>
  <c r="M265" i="1"/>
  <c r="N265" i="1" s="1"/>
  <c r="M266" i="1"/>
  <c r="N266" i="1" s="1"/>
  <c r="M267" i="1"/>
  <c r="N267" i="1" s="1"/>
  <c r="M268" i="1"/>
  <c r="N268" i="1" s="1"/>
  <c r="M269" i="1"/>
  <c r="N269" i="1" s="1"/>
  <c r="M270" i="1"/>
  <c r="N270" i="1" s="1"/>
  <c r="M271" i="1"/>
  <c r="N271" i="1" s="1"/>
  <c r="M272" i="1"/>
  <c r="N272" i="1" s="1"/>
  <c r="M273" i="1"/>
  <c r="N273" i="1" s="1"/>
  <c r="M274" i="1"/>
  <c r="N274" i="1" s="1"/>
  <c r="M275" i="1"/>
  <c r="N275" i="1" s="1"/>
  <c r="M276" i="1"/>
  <c r="N276" i="1" s="1"/>
  <c r="M277" i="1"/>
  <c r="N277" i="1" s="1"/>
  <c r="M278" i="1"/>
  <c r="N278" i="1" s="1"/>
  <c r="M279" i="1"/>
  <c r="N279" i="1" s="1"/>
  <c r="M280" i="1"/>
  <c r="N280" i="1" s="1"/>
  <c r="M281" i="1"/>
  <c r="N281" i="1" s="1"/>
  <c r="M282" i="1"/>
  <c r="N282" i="1" s="1"/>
  <c r="M283" i="1"/>
  <c r="N283" i="1" s="1"/>
  <c r="M284" i="1"/>
  <c r="N284" i="1" s="1"/>
  <c r="M285" i="1"/>
  <c r="N285" i="1" s="1"/>
  <c r="M286" i="1"/>
  <c r="N286" i="1" s="1"/>
  <c r="M287" i="1"/>
  <c r="N287" i="1" s="1"/>
  <c r="M288" i="1"/>
  <c r="N288" i="1" s="1"/>
  <c r="M289" i="1"/>
  <c r="N289" i="1" s="1"/>
  <c r="M290" i="1"/>
  <c r="N290" i="1" s="1"/>
  <c r="M291" i="1"/>
  <c r="N291" i="1" s="1"/>
  <c r="M292" i="1"/>
  <c r="N292" i="1" s="1"/>
  <c r="M293" i="1"/>
  <c r="N293" i="1" s="1"/>
  <c r="M294" i="1"/>
  <c r="N294" i="1" s="1"/>
  <c r="M295" i="1"/>
  <c r="N295" i="1" s="1"/>
  <c r="M296" i="1"/>
  <c r="N296" i="1" s="1"/>
  <c r="M297" i="1"/>
  <c r="N297" i="1" s="1"/>
  <c r="M298" i="1"/>
  <c r="N298" i="1" s="1"/>
  <c r="M299" i="1"/>
  <c r="N299" i="1" s="1"/>
  <c r="M300" i="1"/>
  <c r="N300" i="1" s="1"/>
  <c r="M301" i="1"/>
  <c r="N301" i="1" s="1"/>
  <c r="M302" i="1"/>
  <c r="N302" i="1" s="1"/>
  <c r="M303" i="1"/>
  <c r="N303" i="1" s="1"/>
  <c r="M304" i="1"/>
  <c r="N304" i="1" s="1"/>
  <c r="M305" i="1"/>
  <c r="N305" i="1" s="1"/>
  <c r="M306" i="1"/>
  <c r="N306" i="1" s="1"/>
  <c r="M307" i="1"/>
  <c r="N307" i="1" s="1"/>
  <c r="M308" i="1"/>
  <c r="N308" i="1" s="1"/>
  <c r="M309" i="1"/>
  <c r="N309" i="1" s="1"/>
  <c r="M310" i="1"/>
  <c r="N310" i="1" s="1"/>
  <c r="M311" i="1"/>
  <c r="N311" i="1" s="1"/>
  <c r="M312" i="1"/>
  <c r="N312" i="1" s="1"/>
  <c r="M313" i="1"/>
  <c r="N313" i="1" s="1"/>
  <c r="M314" i="1"/>
  <c r="N314" i="1" s="1"/>
  <c r="M315" i="1"/>
  <c r="N315" i="1" s="1"/>
  <c r="M316" i="1"/>
  <c r="N316" i="1" s="1"/>
  <c r="M317" i="1"/>
  <c r="N317" i="1" s="1"/>
  <c r="M318" i="1"/>
  <c r="N318" i="1" s="1"/>
  <c r="M319" i="1"/>
  <c r="N319" i="1" s="1"/>
  <c r="M320" i="1"/>
  <c r="N320" i="1" s="1"/>
  <c r="M321" i="1"/>
  <c r="N321" i="1" s="1"/>
  <c r="M322" i="1"/>
  <c r="N322" i="1" s="1"/>
  <c r="M323" i="1"/>
  <c r="N323" i="1" s="1"/>
  <c r="M324" i="1"/>
  <c r="N324" i="1" s="1"/>
  <c r="M325" i="1"/>
  <c r="N325" i="1" s="1"/>
  <c r="M326" i="1"/>
  <c r="N326" i="1" s="1"/>
  <c r="M327" i="1"/>
  <c r="N327" i="1" s="1"/>
  <c r="M328" i="1"/>
  <c r="N328" i="1" s="1"/>
  <c r="M329" i="1"/>
  <c r="N329" i="1" s="1"/>
  <c r="M330" i="1"/>
  <c r="N330" i="1" s="1"/>
  <c r="M331" i="1"/>
  <c r="N331" i="1" s="1"/>
  <c r="M332" i="1"/>
  <c r="N332" i="1" s="1"/>
  <c r="M333" i="1"/>
  <c r="N333" i="1" s="1"/>
  <c r="M334" i="1"/>
  <c r="N334" i="1" s="1"/>
  <c r="M335" i="1"/>
  <c r="N335" i="1" s="1"/>
  <c r="M336" i="1"/>
  <c r="N336" i="1" s="1"/>
  <c r="M337" i="1"/>
  <c r="N337" i="1" s="1"/>
  <c r="M338" i="1"/>
  <c r="N338" i="1" s="1"/>
  <c r="M339" i="1"/>
  <c r="N339" i="1" s="1"/>
  <c r="M340" i="1"/>
  <c r="N340" i="1" s="1"/>
  <c r="M341" i="1"/>
  <c r="N341" i="1" s="1"/>
  <c r="M342" i="1"/>
  <c r="N342" i="1" s="1"/>
  <c r="M343" i="1"/>
  <c r="N343" i="1" s="1"/>
  <c r="M344" i="1"/>
  <c r="N344" i="1" s="1"/>
  <c r="M345" i="1"/>
  <c r="N345" i="1" s="1"/>
  <c r="M346" i="1"/>
  <c r="N346" i="1" s="1"/>
  <c r="M347" i="1"/>
  <c r="N347" i="1" s="1"/>
  <c r="M348" i="1"/>
  <c r="N348" i="1" s="1"/>
  <c r="M349" i="1"/>
  <c r="N349" i="1" s="1"/>
  <c r="M350" i="1"/>
  <c r="N350" i="1" s="1"/>
  <c r="M351" i="1"/>
  <c r="N351" i="1" s="1"/>
  <c r="M352" i="1"/>
  <c r="N352" i="1" s="1"/>
  <c r="M353" i="1"/>
  <c r="N353" i="1" s="1"/>
  <c r="M354" i="1"/>
  <c r="N354" i="1" s="1"/>
  <c r="M355" i="1"/>
  <c r="N355" i="1" s="1"/>
  <c r="M356" i="1"/>
  <c r="N356" i="1" s="1"/>
  <c r="M357" i="1"/>
  <c r="N357" i="1" s="1"/>
  <c r="M358" i="1"/>
  <c r="N358" i="1" s="1"/>
  <c r="M359" i="1"/>
  <c r="N359" i="1" s="1"/>
  <c r="M360" i="1"/>
  <c r="N360" i="1" s="1"/>
  <c r="M361" i="1"/>
  <c r="N361" i="1" s="1"/>
  <c r="M362" i="1"/>
  <c r="N362" i="1" s="1"/>
  <c r="M363" i="1"/>
  <c r="N363" i="1" s="1"/>
  <c r="M364" i="1"/>
  <c r="N364" i="1" s="1"/>
  <c r="M365" i="1"/>
  <c r="N365" i="1" s="1"/>
  <c r="M366" i="1"/>
  <c r="N366" i="1" s="1"/>
  <c r="M367" i="1"/>
  <c r="N367" i="1" s="1"/>
  <c r="M368" i="1"/>
  <c r="N368" i="1" s="1"/>
  <c r="M369" i="1"/>
  <c r="N369" i="1" s="1"/>
  <c r="M370" i="1"/>
  <c r="N370" i="1" s="1"/>
  <c r="M371" i="1"/>
  <c r="N371" i="1" s="1"/>
  <c r="M372" i="1"/>
  <c r="N372" i="1" s="1"/>
  <c r="M373" i="1"/>
  <c r="N373" i="1" s="1"/>
  <c r="M374" i="1"/>
  <c r="N374" i="1" s="1"/>
  <c r="M375" i="1"/>
  <c r="N375" i="1" s="1"/>
  <c r="M376" i="1"/>
  <c r="N376" i="1" s="1"/>
  <c r="M377" i="1"/>
  <c r="N377" i="1" s="1"/>
  <c r="M378" i="1"/>
  <c r="N378" i="1" s="1"/>
  <c r="M379" i="1"/>
  <c r="N379" i="1" s="1"/>
  <c r="M380" i="1"/>
  <c r="N380" i="1" s="1"/>
  <c r="M381" i="1"/>
  <c r="N381" i="1" s="1"/>
  <c r="M382" i="1"/>
  <c r="N382" i="1" s="1"/>
  <c r="M383" i="1"/>
  <c r="N383" i="1" s="1"/>
  <c r="M384" i="1"/>
  <c r="N384" i="1" s="1"/>
  <c r="M385" i="1"/>
  <c r="N385" i="1" s="1"/>
  <c r="M386" i="1"/>
  <c r="N386" i="1" s="1"/>
  <c r="M387" i="1"/>
  <c r="N387" i="1" s="1"/>
  <c r="M388" i="1"/>
  <c r="N388" i="1" s="1"/>
  <c r="M389" i="1"/>
  <c r="N389" i="1" s="1"/>
  <c r="M390" i="1"/>
  <c r="N390" i="1" s="1"/>
  <c r="M391" i="1"/>
  <c r="N391" i="1" s="1"/>
  <c r="M392" i="1"/>
  <c r="N392" i="1" s="1"/>
  <c r="M393" i="1"/>
  <c r="N393" i="1" s="1"/>
  <c r="M394" i="1"/>
  <c r="N394" i="1" s="1"/>
  <c r="M395" i="1"/>
  <c r="N395" i="1" s="1"/>
  <c r="M396" i="1"/>
  <c r="N396" i="1" s="1"/>
  <c r="M397" i="1"/>
  <c r="N397" i="1" s="1"/>
  <c r="M398" i="1"/>
  <c r="N398" i="1" s="1"/>
  <c r="M399" i="1"/>
  <c r="N399" i="1" s="1"/>
  <c r="M400" i="1"/>
  <c r="N400" i="1" s="1"/>
  <c r="M401" i="1"/>
  <c r="N401" i="1" s="1"/>
  <c r="M402" i="1"/>
  <c r="N402" i="1" s="1"/>
  <c r="M403" i="1"/>
  <c r="N403" i="1" s="1"/>
  <c r="M404" i="1"/>
  <c r="N404" i="1" s="1"/>
  <c r="M405" i="1"/>
  <c r="N405" i="1" s="1"/>
  <c r="M406" i="1"/>
  <c r="N406" i="1" s="1"/>
  <c r="M407" i="1"/>
  <c r="N407" i="1" s="1"/>
  <c r="M408" i="1"/>
  <c r="N408" i="1" s="1"/>
  <c r="M409" i="1"/>
  <c r="N409" i="1" s="1"/>
  <c r="M410" i="1"/>
  <c r="N410" i="1" s="1"/>
  <c r="M411" i="1"/>
  <c r="N411" i="1" s="1"/>
  <c r="M412" i="1"/>
  <c r="N412" i="1" s="1"/>
  <c r="M413" i="1"/>
  <c r="N413" i="1" s="1"/>
  <c r="M414" i="1"/>
  <c r="N414" i="1" s="1"/>
  <c r="M415" i="1"/>
  <c r="N415" i="1" s="1"/>
  <c r="M416" i="1"/>
  <c r="N416" i="1" s="1"/>
  <c r="M417" i="1"/>
  <c r="N417" i="1" s="1"/>
  <c r="M418" i="1"/>
  <c r="N418" i="1" s="1"/>
  <c r="M419" i="1"/>
  <c r="N419" i="1" s="1"/>
  <c r="M420" i="1"/>
  <c r="N420" i="1" s="1"/>
  <c r="M421" i="1"/>
  <c r="N421" i="1" s="1"/>
  <c r="M422" i="1"/>
  <c r="N422" i="1" s="1"/>
  <c r="M423" i="1"/>
  <c r="N423" i="1" s="1"/>
  <c r="M424" i="1"/>
  <c r="N424" i="1" s="1"/>
  <c r="M425" i="1"/>
  <c r="N425" i="1" s="1"/>
  <c r="M426" i="1"/>
  <c r="N426" i="1" s="1"/>
  <c r="M427" i="1"/>
  <c r="N427" i="1" s="1"/>
  <c r="M428" i="1"/>
  <c r="N428" i="1" s="1"/>
  <c r="M429" i="1"/>
  <c r="N429" i="1" s="1"/>
  <c r="M430" i="1"/>
  <c r="N430" i="1" s="1"/>
  <c r="M431" i="1"/>
  <c r="N431" i="1" s="1"/>
  <c r="M432" i="1"/>
  <c r="N432" i="1" s="1"/>
  <c r="M433" i="1"/>
  <c r="N433" i="1" s="1"/>
  <c r="M434" i="1"/>
  <c r="N434" i="1" s="1"/>
  <c r="M435" i="1"/>
  <c r="N435" i="1" s="1"/>
  <c r="M436" i="1"/>
  <c r="N436" i="1" s="1"/>
  <c r="M437" i="1"/>
  <c r="N437" i="1" s="1"/>
  <c r="M438" i="1"/>
  <c r="N438" i="1" s="1"/>
  <c r="M439" i="1"/>
  <c r="N439" i="1" s="1"/>
  <c r="M440" i="1"/>
  <c r="N440" i="1" s="1"/>
  <c r="M441" i="1"/>
  <c r="N441" i="1" s="1"/>
  <c r="M442" i="1"/>
  <c r="N442" i="1" s="1"/>
  <c r="M443" i="1"/>
  <c r="N443" i="1" s="1"/>
  <c r="M444" i="1"/>
  <c r="N444" i="1" s="1"/>
  <c r="M445" i="1"/>
  <c r="N445" i="1" s="1"/>
  <c r="M446" i="1"/>
  <c r="N446" i="1" s="1"/>
  <c r="M447" i="1"/>
  <c r="N447" i="1" s="1"/>
  <c r="M448" i="1"/>
  <c r="N448" i="1" s="1"/>
  <c r="M449" i="1"/>
  <c r="N449" i="1" s="1"/>
  <c r="M450" i="1"/>
  <c r="N450" i="1" s="1"/>
  <c r="M451" i="1"/>
  <c r="N451" i="1" s="1"/>
  <c r="M452" i="1"/>
  <c r="N452" i="1" s="1"/>
  <c r="M453" i="1"/>
  <c r="N453" i="1" s="1"/>
  <c r="M454" i="1"/>
  <c r="N454" i="1" s="1"/>
  <c r="M455" i="1"/>
  <c r="N455" i="1" s="1"/>
  <c r="M456" i="1"/>
  <c r="N456" i="1" s="1"/>
  <c r="M457" i="1"/>
  <c r="N457" i="1" s="1"/>
  <c r="M458" i="1"/>
  <c r="N458" i="1" s="1"/>
  <c r="M459" i="1"/>
  <c r="N459" i="1" s="1"/>
  <c r="M460" i="1"/>
  <c r="N460" i="1" s="1"/>
  <c r="M461" i="1"/>
  <c r="N461" i="1" s="1"/>
  <c r="M462" i="1"/>
  <c r="N462" i="1" s="1"/>
  <c r="M463" i="1"/>
  <c r="N463" i="1" s="1"/>
  <c r="M464" i="1"/>
  <c r="N464" i="1" s="1"/>
  <c r="M465" i="1"/>
  <c r="N465" i="1" s="1"/>
  <c r="M466" i="1"/>
  <c r="N466" i="1" s="1"/>
  <c r="M467" i="1"/>
  <c r="N467" i="1" s="1"/>
  <c r="M468" i="1"/>
  <c r="N468" i="1" s="1"/>
  <c r="M469" i="1"/>
  <c r="N469" i="1" s="1"/>
  <c r="M470" i="1"/>
  <c r="N470" i="1" s="1"/>
  <c r="M471" i="1"/>
  <c r="N471" i="1" s="1"/>
  <c r="M472" i="1"/>
  <c r="N472" i="1" s="1"/>
  <c r="M473" i="1"/>
  <c r="N473" i="1" s="1"/>
  <c r="M474" i="1"/>
  <c r="N474" i="1" s="1"/>
  <c r="M475" i="1"/>
  <c r="N475" i="1" s="1"/>
  <c r="M476" i="1"/>
  <c r="N476" i="1" s="1"/>
  <c r="M477" i="1"/>
  <c r="N477" i="1" s="1"/>
  <c r="M478" i="1"/>
  <c r="N478" i="1" s="1"/>
  <c r="M479" i="1"/>
  <c r="N479" i="1" s="1"/>
  <c r="M480" i="1"/>
  <c r="N480" i="1" s="1"/>
  <c r="M481" i="1"/>
  <c r="N481" i="1" s="1"/>
  <c r="M482" i="1"/>
  <c r="N482" i="1" s="1"/>
  <c r="M483" i="1"/>
  <c r="N483" i="1" s="1"/>
  <c r="M484" i="1"/>
  <c r="N484" i="1" s="1"/>
  <c r="M485" i="1"/>
  <c r="N485" i="1" s="1"/>
  <c r="M486" i="1"/>
  <c r="N486" i="1" s="1"/>
  <c r="M487" i="1"/>
  <c r="N487" i="1" s="1"/>
  <c r="M488" i="1"/>
  <c r="N488" i="1" s="1"/>
  <c r="M489" i="1"/>
  <c r="N489" i="1" s="1"/>
  <c r="M490" i="1"/>
  <c r="N490" i="1" s="1"/>
  <c r="M491" i="1"/>
  <c r="N491" i="1" s="1"/>
  <c r="M492" i="1"/>
  <c r="N492" i="1" s="1"/>
  <c r="M493" i="1"/>
  <c r="N493" i="1" s="1"/>
  <c r="M494" i="1"/>
  <c r="N494" i="1" s="1"/>
  <c r="M495" i="1"/>
  <c r="N495" i="1" s="1"/>
  <c r="M496" i="1"/>
  <c r="N496" i="1" s="1"/>
  <c r="M497" i="1"/>
  <c r="N497" i="1" s="1"/>
  <c r="M498" i="1"/>
  <c r="N498" i="1" s="1"/>
  <c r="M499" i="1"/>
  <c r="N499" i="1" s="1"/>
  <c r="M500" i="1"/>
  <c r="N500" i="1" s="1"/>
  <c r="M501" i="1"/>
  <c r="N501" i="1" s="1"/>
  <c r="M502" i="1"/>
  <c r="N502" i="1" s="1"/>
  <c r="M503" i="1"/>
  <c r="N503" i="1" s="1"/>
  <c r="M504" i="1"/>
  <c r="N504" i="1" s="1"/>
  <c r="M505" i="1"/>
  <c r="N505" i="1" s="1"/>
  <c r="M506" i="1"/>
  <c r="N506" i="1" s="1"/>
  <c r="M507" i="1"/>
  <c r="N507" i="1" s="1"/>
  <c r="M508" i="1"/>
  <c r="N508" i="1" s="1"/>
  <c r="M509" i="1"/>
  <c r="N509" i="1" s="1"/>
  <c r="M510" i="1"/>
  <c r="N510" i="1" s="1"/>
  <c r="M511" i="1"/>
  <c r="N511" i="1" s="1"/>
  <c r="M512" i="1"/>
  <c r="N512" i="1" s="1"/>
  <c r="M513" i="1"/>
  <c r="N513" i="1" s="1"/>
  <c r="M514" i="1"/>
  <c r="N514" i="1" s="1"/>
  <c r="M515" i="1"/>
  <c r="N515" i="1" s="1"/>
  <c r="M516" i="1"/>
  <c r="N516" i="1" s="1"/>
  <c r="M517" i="1"/>
  <c r="N517" i="1" s="1"/>
  <c r="M518" i="1"/>
  <c r="N518" i="1" s="1"/>
  <c r="M519" i="1"/>
  <c r="N519" i="1" s="1"/>
  <c r="M520" i="1"/>
  <c r="N520" i="1" s="1"/>
  <c r="M521" i="1"/>
  <c r="N521" i="1" s="1"/>
  <c r="M522" i="1"/>
  <c r="N522" i="1" s="1"/>
  <c r="M523" i="1"/>
  <c r="N523" i="1" s="1"/>
  <c r="M524" i="1"/>
  <c r="N524" i="1" s="1"/>
  <c r="M525" i="1"/>
  <c r="N525" i="1" s="1"/>
  <c r="M526" i="1"/>
  <c r="N526" i="1" s="1"/>
  <c r="M527" i="1"/>
  <c r="N527" i="1" s="1"/>
  <c r="M528" i="1"/>
  <c r="N528" i="1" s="1"/>
  <c r="M529" i="1"/>
  <c r="N529" i="1" s="1"/>
  <c r="M530" i="1"/>
  <c r="N530" i="1" s="1"/>
  <c r="M531" i="1"/>
  <c r="N531" i="1" s="1"/>
  <c r="M532" i="1"/>
  <c r="N532" i="1" s="1"/>
  <c r="M533" i="1"/>
  <c r="N533" i="1" s="1"/>
  <c r="M534" i="1"/>
  <c r="N534" i="1" s="1"/>
  <c r="M535" i="1"/>
  <c r="N535" i="1" s="1"/>
  <c r="M536" i="1"/>
  <c r="N536" i="1" s="1"/>
  <c r="M537" i="1"/>
  <c r="N537" i="1" s="1"/>
  <c r="M538" i="1"/>
  <c r="N538" i="1" s="1"/>
  <c r="M539" i="1"/>
  <c r="N539" i="1" s="1"/>
  <c r="M540" i="1"/>
  <c r="N540" i="1" s="1"/>
  <c r="M541" i="1"/>
  <c r="N541" i="1" s="1"/>
  <c r="M542" i="1"/>
  <c r="N542" i="1" s="1"/>
  <c r="M543" i="1"/>
  <c r="N543" i="1" s="1"/>
  <c r="M544" i="1"/>
  <c r="N544" i="1" s="1"/>
  <c r="M545" i="1"/>
  <c r="N545" i="1" s="1"/>
  <c r="M546" i="1"/>
  <c r="N546" i="1" s="1"/>
  <c r="M547" i="1"/>
  <c r="N547" i="1" s="1"/>
  <c r="M548" i="1"/>
  <c r="N548" i="1" s="1"/>
  <c r="M549" i="1"/>
  <c r="N549" i="1" s="1"/>
  <c r="M550" i="1"/>
  <c r="N550" i="1" s="1"/>
  <c r="M551" i="1"/>
  <c r="N551" i="1" s="1"/>
  <c r="M552" i="1"/>
  <c r="N552" i="1" s="1"/>
  <c r="M553" i="1"/>
  <c r="N553" i="1" s="1"/>
  <c r="M554" i="1"/>
  <c r="N554" i="1" s="1"/>
  <c r="M555" i="1"/>
  <c r="N555" i="1" s="1"/>
  <c r="M556" i="1"/>
  <c r="N556" i="1" s="1"/>
  <c r="M557" i="1"/>
  <c r="N557" i="1" s="1"/>
  <c r="M558" i="1"/>
  <c r="N558" i="1" s="1"/>
  <c r="M559" i="1"/>
  <c r="N559" i="1" s="1"/>
  <c r="M560" i="1"/>
  <c r="N560" i="1" s="1"/>
  <c r="M561" i="1"/>
  <c r="N561" i="1" s="1"/>
  <c r="M562" i="1"/>
  <c r="N562" i="1" s="1"/>
  <c r="M563" i="1"/>
  <c r="N563" i="1" s="1"/>
  <c r="M564" i="1"/>
  <c r="N564" i="1" s="1"/>
  <c r="M565" i="1"/>
  <c r="N565" i="1" s="1"/>
  <c r="M566" i="1"/>
  <c r="N566" i="1" s="1"/>
  <c r="M567" i="1"/>
  <c r="N567" i="1" s="1"/>
  <c r="M568" i="1"/>
  <c r="N568" i="1" s="1"/>
  <c r="M569" i="1"/>
  <c r="N569" i="1" s="1"/>
  <c r="M570" i="1"/>
  <c r="N570" i="1" s="1"/>
  <c r="M571" i="1"/>
  <c r="N571" i="1" s="1"/>
  <c r="M572" i="1"/>
  <c r="N572" i="1" s="1"/>
  <c r="M573" i="1"/>
  <c r="N573" i="1" s="1"/>
  <c r="M574" i="1"/>
  <c r="N574" i="1" s="1"/>
  <c r="M575" i="1"/>
  <c r="N575" i="1" s="1"/>
  <c r="M576" i="1"/>
  <c r="N576" i="1" s="1"/>
  <c r="M577" i="1"/>
  <c r="N577" i="1" s="1"/>
  <c r="M578" i="1"/>
  <c r="N578" i="1" s="1"/>
  <c r="M579" i="1"/>
  <c r="N579" i="1" s="1"/>
  <c r="M580" i="1"/>
  <c r="N580" i="1" s="1"/>
  <c r="M581" i="1"/>
  <c r="N581" i="1" s="1"/>
  <c r="M582" i="1"/>
  <c r="N582" i="1" s="1"/>
  <c r="M583" i="1"/>
  <c r="N583" i="1" s="1"/>
  <c r="M584" i="1"/>
  <c r="N584" i="1" s="1"/>
  <c r="M585" i="1"/>
  <c r="N585" i="1" s="1"/>
  <c r="M586" i="1"/>
  <c r="N586" i="1" s="1"/>
  <c r="M587" i="1"/>
  <c r="N587" i="1" s="1"/>
  <c r="M588" i="1"/>
  <c r="N588" i="1" s="1"/>
  <c r="M589" i="1"/>
  <c r="N589" i="1" s="1"/>
  <c r="M590" i="1"/>
  <c r="N590" i="1" s="1"/>
  <c r="M591" i="1"/>
  <c r="N591" i="1" s="1"/>
  <c r="M592" i="1"/>
  <c r="N592" i="1" s="1"/>
  <c r="M593" i="1"/>
  <c r="N593" i="1" s="1"/>
  <c r="M594" i="1"/>
  <c r="N594" i="1" s="1"/>
  <c r="M595" i="1"/>
  <c r="N595" i="1" s="1"/>
  <c r="M596" i="1"/>
  <c r="N596" i="1" s="1"/>
  <c r="M597" i="1"/>
  <c r="N597" i="1" s="1"/>
  <c r="M598" i="1"/>
  <c r="N598" i="1" s="1"/>
  <c r="M599" i="1"/>
  <c r="N599" i="1" s="1"/>
  <c r="M600" i="1"/>
  <c r="N600" i="1" s="1"/>
  <c r="M601" i="1"/>
  <c r="N601" i="1" s="1"/>
  <c r="M602" i="1"/>
  <c r="N602" i="1" s="1"/>
  <c r="M603" i="1"/>
  <c r="N603" i="1" s="1"/>
  <c r="M604" i="1"/>
  <c r="N604" i="1" s="1"/>
  <c r="M605" i="1"/>
  <c r="N605" i="1" s="1"/>
  <c r="M606" i="1"/>
  <c r="N606" i="1" s="1"/>
  <c r="M607" i="1"/>
  <c r="N607" i="1" s="1"/>
  <c r="M608" i="1"/>
  <c r="N608" i="1" s="1"/>
  <c r="M609" i="1"/>
  <c r="N609" i="1" s="1"/>
  <c r="M610" i="1"/>
  <c r="N610" i="1" s="1"/>
  <c r="M611" i="1"/>
  <c r="N611" i="1" s="1"/>
  <c r="M612" i="1"/>
  <c r="N612" i="1" s="1"/>
  <c r="M613" i="1"/>
  <c r="N613" i="1" s="1"/>
  <c r="M614" i="1"/>
  <c r="N614" i="1" s="1"/>
  <c r="M615" i="1"/>
  <c r="N615" i="1" s="1"/>
  <c r="M616" i="1"/>
  <c r="N616" i="1" s="1"/>
  <c r="M617" i="1"/>
  <c r="N617" i="1" s="1"/>
  <c r="M618" i="1"/>
  <c r="N618" i="1" s="1"/>
  <c r="M619" i="1"/>
  <c r="N619" i="1" s="1"/>
  <c r="M620" i="1"/>
  <c r="N620" i="1" s="1"/>
  <c r="M621" i="1"/>
  <c r="N621" i="1" s="1"/>
  <c r="M622" i="1"/>
  <c r="N622" i="1" s="1"/>
  <c r="M623" i="1"/>
  <c r="N623" i="1" s="1"/>
  <c r="M624" i="1"/>
  <c r="N624" i="1" s="1"/>
  <c r="M625" i="1"/>
  <c r="N625" i="1" s="1"/>
  <c r="M626" i="1"/>
  <c r="N626" i="1" s="1"/>
  <c r="M627" i="1"/>
  <c r="N627" i="1" s="1"/>
  <c r="M628" i="1"/>
  <c r="N628" i="1" s="1"/>
  <c r="M629" i="1"/>
  <c r="N629" i="1" s="1"/>
  <c r="M630" i="1"/>
  <c r="N630" i="1" s="1"/>
  <c r="M631" i="1"/>
  <c r="N631" i="1" s="1"/>
  <c r="M632" i="1"/>
  <c r="N632" i="1" s="1"/>
  <c r="M633" i="1"/>
  <c r="N633" i="1" s="1"/>
  <c r="M634" i="1"/>
  <c r="N634" i="1" s="1"/>
  <c r="M635" i="1"/>
  <c r="N635" i="1" s="1"/>
  <c r="M636" i="1"/>
  <c r="N636" i="1" s="1"/>
  <c r="M637" i="1"/>
  <c r="N637" i="1" s="1"/>
  <c r="M638" i="1"/>
  <c r="N638" i="1" s="1"/>
  <c r="M639" i="1"/>
  <c r="N639" i="1" s="1"/>
  <c r="M640" i="1"/>
  <c r="N640" i="1" s="1"/>
  <c r="M641" i="1"/>
  <c r="N641" i="1" s="1"/>
  <c r="M642" i="1"/>
  <c r="N642" i="1" s="1"/>
  <c r="M643" i="1"/>
  <c r="N643" i="1" s="1"/>
  <c r="M644" i="1"/>
  <c r="N644" i="1" s="1"/>
  <c r="M645" i="1"/>
  <c r="N645" i="1" s="1"/>
  <c r="M646" i="1"/>
  <c r="N646" i="1" s="1"/>
  <c r="M647" i="1"/>
  <c r="N647" i="1" s="1"/>
  <c r="M648" i="1"/>
  <c r="N648" i="1" s="1"/>
  <c r="M649" i="1"/>
  <c r="N649" i="1" s="1"/>
  <c r="M650" i="1"/>
  <c r="N650" i="1" s="1"/>
  <c r="M651" i="1"/>
  <c r="N651" i="1" s="1"/>
  <c r="M652" i="1"/>
  <c r="N652" i="1" s="1"/>
  <c r="M653" i="1"/>
  <c r="N653" i="1" s="1"/>
  <c r="M654" i="1"/>
  <c r="N654" i="1" s="1"/>
  <c r="M655" i="1"/>
  <c r="N655" i="1" s="1"/>
  <c r="M656" i="1"/>
  <c r="N656" i="1" s="1"/>
  <c r="M657" i="1"/>
  <c r="N657" i="1" s="1"/>
  <c r="M658" i="1"/>
  <c r="N658" i="1" s="1"/>
  <c r="M659" i="1"/>
  <c r="N659" i="1" s="1"/>
  <c r="M660" i="1"/>
  <c r="N660" i="1" s="1"/>
  <c r="M661" i="1"/>
  <c r="N661" i="1" s="1"/>
  <c r="M662" i="1"/>
  <c r="N662" i="1" s="1"/>
  <c r="M663" i="1"/>
  <c r="N663" i="1" s="1"/>
  <c r="M664" i="1"/>
  <c r="N664" i="1" s="1"/>
  <c r="M665" i="1"/>
  <c r="N665" i="1" s="1"/>
  <c r="M666" i="1"/>
  <c r="N666" i="1" s="1"/>
  <c r="M667" i="1"/>
  <c r="N667" i="1" s="1"/>
  <c r="M668" i="1"/>
  <c r="N668" i="1" s="1"/>
  <c r="M669" i="1"/>
  <c r="N669" i="1" s="1"/>
  <c r="M670" i="1"/>
  <c r="N670" i="1" s="1"/>
  <c r="M671" i="1"/>
  <c r="N671" i="1" s="1"/>
  <c r="M672" i="1"/>
  <c r="N672" i="1" s="1"/>
  <c r="M673" i="1"/>
  <c r="N673" i="1" s="1"/>
  <c r="M674" i="1"/>
  <c r="N674" i="1" s="1"/>
  <c r="M675" i="1"/>
  <c r="N675" i="1" s="1"/>
  <c r="M676" i="1"/>
  <c r="N676" i="1" s="1"/>
  <c r="M677" i="1"/>
  <c r="N677" i="1" s="1"/>
  <c r="M678" i="1"/>
  <c r="N678" i="1" s="1"/>
  <c r="M679" i="1"/>
  <c r="N679" i="1" s="1"/>
  <c r="M680" i="1"/>
  <c r="N680" i="1" s="1"/>
  <c r="M681" i="1"/>
  <c r="N681" i="1" s="1"/>
  <c r="M682" i="1"/>
  <c r="N682" i="1" s="1"/>
  <c r="M683" i="1"/>
  <c r="N683" i="1" s="1"/>
  <c r="M684" i="1"/>
  <c r="N684" i="1" s="1"/>
  <c r="M685" i="1"/>
  <c r="N685" i="1" s="1"/>
  <c r="M686" i="1"/>
  <c r="N686" i="1" s="1"/>
  <c r="M687" i="1"/>
  <c r="N687" i="1" s="1"/>
  <c r="M688" i="1"/>
  <c r="N688" i="1" s="1"/>
  <c r="M689" i="1"/>
  <c r="N689" i="1" s="1"/>
  <c r="M690" i="1"/>
  <c r="N690" i="1" s="1"/>
  <c r="M691" i="1"/>
  <c r="N691" i="1" s="1"/>
  <c r="M692" i="1"/>
  <c r="N692" i="1" s="1"/>
  <c r="M693" i="1"/>
  <c r="N693" i="1" s="1"/>
  <c r="M694" i="1"/>
  <c r="N694" i="1" s="1"/>
  <c r="M695" i="1"/>
  <c r="N695" i="1" s="1"/>
  <c r="M696" i="1"/>
  <c r="N696" i="1" s="1"/>
  <c r="M697" i="1"/>
  <c r="N697" i="1" s="1"/>
  <c r="M698" i="1"/>
  <c r="N698" i="1" s="1"/>
  <c r="M699" i="1"/>
  <c r="N699" i="1" s="1"/>
  <c r="M700" i="1"/>
  <c r="N700" i="1" s="1"/>
  <c r="M701" i="1"/>
  <c r="N701" i="1" s="1"/>
  <c r="M702" i="1"/>
  <c r="N702" i="1" s="1"/>
  <c r="M703" i="1"/>
  <c r="N703" i="1" s="1"/>
  <c r="M704" i="1"/>
  <c r="N704" i="1" s="1"/>
  <c r="M705" i="1"/>
  <c r="N705" i="1" s="1"/>
  <c r="M706" i="1"/>
  <c r="N706" i="1" s="1"/>
  <c r="M707" i="1"/>
  <c r="N707" i="1" s="1"/>
  <c r="M708" i="1"/>
  <c r="N708" i="1" s="1"/>
  <c r="M709" i="1"/>
  <c r="N709" i="1" s="1"/>
  <c r="M710" i="1"/>
  <c r="N710" i="1" s="1"/>
  <c r="M711" i="1"/>
  <c r="N711" i="1" s="1"/>
  <c r="M712" i="1"/>
  <c r="N712" i="1" s="1"/>
  <c r="M713" i="1"/>
  <c r="N713" i="1" s="1"/>
  <c r="M714" i="1"/>
  <c r="N714" i="1" s="1"/>
  <c r="M715" i="1"/>
  <c r="N715" i="1" s="1"/>
  <c r="M716" i="1"/>
  <c r="N716" i="1" s="1"/>
  <c r="M717" i="1"/>
  <c r="N717" i="1" s="1"/>
  <c r="M718" i="1"/>
  <c r="N718" i="1" s="1"/>
  <c r="M719" i="1"/>
  <c r="N719" i="1" s="1"/>
  <c r="M720" i="1"/>
  <c r="N720" i="1" s="1"/>
  <c r="M721" i="1"/>
  <c r="N721" i="1" s="1"/>
  <c r="M722" i="1"/>
  <c r="N722" i="1" s="1"/>
  <c r="M723" i="1"/>
  <c r="N723" i="1" s="1"/>
  <c r="M724" i="1"/>
  <c r="N724" i="1" s="1"/>
  <c r="M725" i="1"/>
  <c r="N725" i="1" s="1"/>
  <c r="M726" i="1"/>
  <c r="N726" i="1" s="1"/>
  <c r="M727" i="1"/>
  <c r="N727" i="1" s="1"/>
  <c r="M728" i="1"/>
  <c r="N728" i="1" s="1"/>
  <c r="M729" i="1"/>
  <c r="N729" i="1" s="1"/>
  <c r="M730" i="1"/>
  <c r="N730" i="1" s="1"/>
  <c r="M731" i="1"/>
  <c r="N731" i="1" s="1"/>
  <c r="M732" i="1"/>
  <c r="N732" i="1" s="1"/>
  <c r="M733" i="1"/>
  <c r="N733" i="1" s="1"/>
  <c r="M734" i="1"/>
  <c r="N734" i="1" s="1"/>
  <c r="M735" i="1"/>
  <c r="N735" i="1" s="1"/>
  <c r="M736" i="1"/>
  <c r="N736" i="1" s="1"/>
  <c r="M737" i="1"/>
  <c r="N737" i="1" s="1"/>
  <c r="M738" i="1"/>
  <c r="N738" i="1" s="1"/>
  <c r="M739" i="1"/>
  <c r="N739" i="1" s="1"/>
  <c r="M740" i="1"/>
  <c r="N740" i="1" s="1"/>
  <c r="M741" i="1"/>
  <c r="N741" i="1" s="1"/>
  <c r="M742" i="1"/>
  <c r="N742" i="1" s="1"/>
  <c r="M743" i="1"/>
  <c r="N743" i="1" s="1"/>
  <c r="M744" i="1"/>
  <c r="N744" i="1" s="1"/>
  <c r="M745" i="1"/>
  <c r="N745" i="1" s="1"/>
  <c r="M746" i="1"/>
  <c r="N746" i="1" s="1"/>
  <c r="M747" i="1"/>
  <c r="N747" i="1" s="1"/>
  <c r="M748" i="1"/>
  <c r="N748" i="1" s="1"/>
  <c r="M749" i="1"/>
  <c r="N749" i="1" s="1"/>
  <c r="M750" i="1"/>
  <c r="N750" i="1" s="1"/>
  <c r="M751" i="1"/>
  <c r="N751" i="1" s="1"/>
  <c r="M752" i="1"/>
  <c r="N752" i="1" s="1"/>
  <c r="M753" i="1"/>
  <c r="N753" i="1" s="1"/>
  <c r="M754" i="1"/>
  <c r="N754" i="1" s="1"/>
  <c r="M755" i="1"/>
  <c r="N755" i="1" s="1"/>
  <c r="M756" i="1"/>
  <c r="N756" i="1" s="1"/>
  <c r="M757" i="1"/>
  <c r="N757" i="1" s="1"/>
  <c r="M758" i="1"/>
  <c r="N758" i="1" s="1"/>
  <c r="M759" i="1"/>
  <c r="N759" i="1" s="1"/>
  <c r="M760" i="1"/>
  <c r="N760" i="1" s="1"/>
  <c r="M761" i="1"/>
  <c r="N761" i="1" s="1"/>
  <c r="M762" i="1"/>
  <c r="N762" i="1" s="1"/>
  <c r="M763" i="1"/>
  <c r="N763" i="1" s="1"/>
  <c r="M764" i="1"/>
  <c r="N764" i="1" s="1"/>
  <c r="M765" i="1"/>
  <c r="N765" i="1" s="1"/>
  <c r="M766" i="1"/>
  <c r="N766" i="1" s="1"/>
  <c r="M767" i="1"/>
  <c r="N767" i="1" s="1"/>
  <c r="M768" i="1"/>
  <c r="N768" i="1" s="1"/>
  <c r="M769" i="1"/>
  <c r="N769" i="1" s="1"/>
  <c r="M770" i="1"/>
  <c r="N770" i="1" s="1"/>
  <c r="M771" i="1"/>
  <c r="N771" i="1" s="1"/>
  <c r="M772" i="1"/>
  <c r="N772" i="1" s="1"/>
  <c r="M773" i="1"/>
  <c r="N773" i="1" s="1"/>
  <c r="M774" i="1"/>
  <c r="N774" i="1" s="1"/>
  <c r="M775" i="1"/>
  <c r="N775" i="1" s="1"/>
  <c r="M776" i="1"/>
  <c r="N776" i="1" s="1"/>
  <c r="M777" i="1"/>
  <c r="N777" i="1" s="1"/>
  <c r="M778" i="1"/>
  <c r="N778" i="1" s="1"/>
  <c r="M779" i="1"/>
  <c r="N779" i="1" s="1"/>
  <c r="M780" i="1"/>
  <c r="N780" i="1" s="1"/>
  <c r="M781" i="1"/>
  <c r="N781" i="1" s="1"/>
  <c r="M782" i="1"/>
  <c r="N782" i="1" s="1"/>
  <c r="M783" i="1"/>
  <c r="N783" i="1" s="1"/>
  <c r="M784" i="1"/>
  <c r="N784" i="1" s="1"/>
  <c r="M785" i="1"/>
  <c r="N785" i="1" s="1"/>
  <c r="M786" i="1"/>
  <c r="N786" i="1" s="1"/>
  <c r="M787" i="1"/>
  <c r="N787" i="1" s="1"/>
  <c r="M788" i="1"/>
  <c r="N788" i="1" s="1"/>
  <c r="M789" i="1"/>
  <c r="N789" i="1" s="1"/>
  <c r="M790" i="1"/>
  <c r="N790" i="1" s="1"/>
  <c r="M791" i="1"/>
  <c r="N791" i="1" s="1"/>
  <c r="M792" i="1"/>
  <c r="N792" i="1" s="1"/>
  <c r="M793" i="1"/>
  <c r="N793" i="1" s="1"/>
  <c r="M794" i="1"/>
  <c r="N794" i="1" s="1"/>
  <c r="M795" i="1"/>
  <c r="N795" i="1" s="1"/>
  <c r="M796" i="1"/>
  <c r="N796" i="1" s="1"/>
  <c r="M797" i="1"/>
  <c r="N797" i="1" s="1"/>
  <c r="M798" i="1"/>
  <c r="N798" i="1" s="1"/>
  <c r="M799" i="1"/>
  <c r="N799" i="1" s="1"/>
  <c r="M800" i="1"/>
  <c r="N800" i="1" s="1"/>
  <c r="M801" i="1"/>
  <c r="N801" i="1" s="1"/>
  <c r="M802" i="1"/>
  <c r="N802" i="1" s="1"/>
  <c r="M803" i="1"/>
  <c r="N803" i="1" s="1"/>
  <c r="M804" i="1"/>
  <c r="N804" i="1" s="1"/>
  <c r="M805" i="1"/>
  <c r="N805" i="1" s="1"/>
  <c r="M806" i="1"/>
  <c r="N806" i="1" s="1"/>
  <c r="M807" i="1"/>
  <c r="N807" i="1" s="1"/>
  <c r="M808" i="1"/>
  <c r="N808" i="1" s="1"/>
  <c r="M809" i="1"/>
  <c r="N809" i="1" s="1"/>
  <c r="M810" i="1"/>
  <c r="N810" i="1" s="1"/>
  <c r="M811" i="1"/>
  <c r="N811" i="1" s="1"/>
  <c r="M812" i="1"/>
  <c r="N812" i="1" s="1"/>
  <c r="M813" i="1"/>
  <c r="N813" i="1" s="1"/>
  <c r="M814" i="1"/>
  <c r="N814" i="1" s="1"/>
  <c r="M815" i="1"/>
  <c r="N815" i="1" s="1"/>
  <c r="M816" i="1"/>
  <c r="N816" i="1" s="1"/>
  <c r="M817" i="1"/>
  <c r="N817" i="1" s="1"/>
  <c r="M818" i="1"/>
  <c r="N818" i="1" s="1"/>
  <c r="M819" i="1"/>
  <c r="N819" i="1" s="1"/>
  <c r="M820" i="1"/>
  <c r="N820" i="1" s="1"/>
  <c r="M821" i="1"/>
  <c r="N821" i="1" s="1"/>
  <c r="M822" i="1"/>
  <c r="N822" i="1" s="1"/>
  <c r="M823" i="1"/>
  <c r="N823" i="1" s="1"/>
  <c r="M824" i="1"/>
  <c r="N824" i="1" s="1"/>
  <c r="M825" i="1"/>
  <c r="N825" i="1" s="1"/>
  <c r="M826" i="1"/>
  <c r="N826" i="1" s="1"/>
  <c r="M827" i="1"/>
  <c r="N827" i="1" s="1"/>
  <c r="M828" i="1"/>
  <c r="N828" i="1" s="1"/>
  <c r="M829" i="1"/>
  <c r="N829" i="1" s="1"/>
  <c r="M830" i="1"/>
  <c r="N830" i="1" s="1"/>
  <c r="M831" i="1"/>
  <c r="N831" i="1" s="1"/>
  <c r="M832" i="1"/>
  <c r="N832" i="1" s="1"/>
  <c r="M833" i="1"/>
  <c r="N833" i="1" s="1"/>
  <c r="M834" i="1"/>
  <c r="N834" i="1" s="1"/>
  <c r="M835" i="1"/>
  <c r="N835" i="1" s="1"/>
  <c r="M836" i="1"/>
  <c r="N836" i="1" s="1"/>
  <c r="M837" i="1"/>
  <c r="N837" i="1" s="1"/>
  <c r="M838" i="1"/>
  <c r="N838" i="1" s="1"/>
  <c r="M839" i="1"/>
  <c r="N839" i="1" s="1"/>
  <c r="M840" i="1"/>
  <c r="N840" i="1" s="1"/>
  <c r="M841" i="1"/>
  <c r="N841" i="1" s="1"/>
  <c r="M842" i="1"/>
  <c r="N842" i="1" s="1"/>
  <c r="M843" i="1"/>
  <c r="N843" i="1" s="1"/>
  <c r="M844" i="1"/>
  <c r="N844" i="1" s="1"/>
  <c r="M845" i="1"/>
  <c r="N845" i="1" s="1"/>
  <c r="M846" i="1"/>
  <c r="N846" i="1" s="1"/>
  <c r="M847" i="1"/>
  <c r="N847" i="1" s="1"/>
  <c r="M848" i="1"/>
  <c r="N848" i="1" s="1"/>
  <c r="M849" i="1"/>
  <c r="N849" i="1" s="1"/>
  <c r="M850" i="1"/>
  <c r="N850" i="1" s="1"/>
  <c r="M851" i="1"/>
  <c r="N851" i="1" s="1"/>
  <c r="M852" i="1"/>
  <c r="N852" i="1" s="1"/>
  <c r="M853" i="1"/>
  <c r="N853" i="1" s="1"/>
  <c r="M854" i="1"/>
  <c r="N854" i="1" s="1"/>
  <c r="M855" i="1"/>
  <c r="N855" i="1" s="1"/>
  <c r="M856" i="1"/>
  <c r="N856" i="1" s="1"/>
  <c r="M857" i="1"/>
  <c r="N857" i="1" s="1"/>
  <c r="M858" i="1"/>
  <c r="N858" i="1" s="1"/>
  <c r="M859" i="1"/>
  <c r="N859" i="1" s="1"/>
  <c r="M860" i="1"/>
  <c r="N860" i="1" s="1"/>
  <c r="M861" i="1"/>
  <c r="N861" i="1" s="1"/>
  <c r="M862" i="1"/>
  <c r="N862" i="1" s="1"/>
  <c r="M863" i="1"/>
  <c r="N863" i="1" s="1"/>
  <c r="M864" i="1"/>
  <c r="N864" i="1" s="1"/>
  <c r="M865" i="1"/>
  <c r="N865" i="1" s="1"/>
  <c r="M866" i="1"/>
  <c r="N866" i="1" s="1"/>
  <c r="M867" i="1"/>
  <c r="N867" i="1" s="1"/>
  <c r="M868" i="1"/>
  <c r="N868" i="1" s="1"/>
  <c r="M869" i="1"/>
  <c r="N869" i="1" s="1"/>
  <c r="M870" i="1"/>
  <c r="N870" i="1" s="1"/>
  <c r="M871" i="1"/>
  <c r="N871" i="1" s="1"/>
  <c r="M872" i="1"/>
  <c r="N872" i="1" s="1"/>
  <c r="M873" i="1"/>
  <c r="N873" i="1" s="1"/>
  <c r="M874" i="1"/>
  <c r="N874" i="1" s="1"/>
  <c r="M875" i="1"/>
  <c r="N875" i="1" s="1"/>
  <c r="M876" i="1"/>
  <c r="N876" i="1" s="1"/>
  <c r="M877" i="1"/>
  <c r="N877" i="1" s="1"/>
  <c r="M878" i="1"/>
  <c r="N878" i="1" s="1"/>
  <c r="M879" i="1"/>
  <c r="N879" i="1" s="1"/>
  <c r="M880" i="1"/>
  <c r="N880" i="1" s="1"/>
  <c r="M881" i="1"/>
  <c r="N881" i="1" s="1"/>
  <c r="M882" i="1"/>
  <c r="N882" i="1" s="1"/>
  <c r="M883" i="1"/>
  <c r="N883" i="1" s="1"/>
  <c r="M884" i="1"/>
  <c r="N884" i="1" s="1"/>
  <c r="M885" i="1"/>
  <c r="N885" i="1" s="1"/>
  <c r="M886" i="1"/>
  <c r="N886" i="1" s="1"/>
  <c r="M887" i="1"/>
  <c r="N887" i="1" s="1"/>
  <c r="M888" i="1"/>
  <c r="N888" i="1" s="1"/>
  <c r="M889" i="1"/>
  <c r="N889" i="1" s="1"/>
  <c r="M890" i="1"/>
  <c r="N890" i="1" s="1"/>
  <c r="M891" i="1"/>
  <c r="N891" i="1" s="1"/>
  <c r="M892" i="1"/>
  <c r="N892" i="1" s="1"/>
  <c r="M893" i="1"/>
  <c r="N893" i="1" s="1"/>
  <c r="M894" i="1"/>
  <c r="N894" i="1" s="1"/>
  <c r="M895" i="1"/>
  <c r="N895" i="1" s="1"/>
  <c r="M896" i="1"/>
  <c r="N896" i="1" s="1"/>
  <c r="M897" i="1"/>
  <c r="N897" i="1" s="1"/>
  <c r="M898" i="1"/>
  <c r="N898" i="1" s="1"/>
  <c r="M899" i="1"/>
  <c r="N899" i="1" s="1"/>
  <c r="M900" i="1"/>
  <c r="N900" i="1" s="1"/>
  <c r="M901" i="1"/>
  <c r="N901" i="1" s="1"/>
  <c r="M902" i="1"/>
  <c r="N902" i="1" s="1"/>
  <c r="M903" i="1"/>
  <c r="N903" i="1" s="1"/>
  <c r="M904" i="1"/>
  <c r="N904" i="1" s="1"/>
  <c r="M905" i="1"/>
  <c r="N905" i="1" s="1"/>
  <c r="M906" i="1"/>
  <c r="N906" i="1" s="1"/>
  <c r="M907" i="1"/>
  <c r="N907" i="1" s="1"/>
  <c r="M908" i="1"/>
  <c r="N908" i="1" s="1"/>
  <c r="M909" i="1"/>
  <c r="N909" i="1" s="1"/>
  <c r="M910" i="1"/>
  <c r="N910" i="1" s="1"/>
  <c r="M911" i="1"/>
  <c r="N911" i="1" s="1"/>
  <c r="M912" i="1"/>
  <c r="N912" i="1" s="1"/>
  <c r="M913" i="1"/>
  <c r="N913" i="1" s="1"/>
  <c r="M914" i="1"/>
  <c r="N914" i="1" s="1"/>
  <c r="M915" i="1"/>
  <c r="N915" i="1" s="1"/>
  <c r="M916" i="1"/>
  <c r="N916" i="1" s="1"/>
  <c r="M917" i="1"/>
  <c r="N917" i="1" s="1"/>
  <c r="M918" i="1"/>
  <c r="N918" i="1" s="1"/>
  <c r="M919" i="1"/>
  <c r="N919" i="1" s="1"/>
  <c r="M920" i="1"/>
  <c r="N920" i="1" s="1"/>
  <c r="M921" i="1"/>
  <c r="N921" i="1" s="1"/>
  <c r="M922" i="1"/>
  <c r="N922" i="1" s="1"/>
  <c r="M923" i="1"/>
  <c r="N923" i="1" s="1"/>
  <c r="M924" i="1"/>
  <c r="N924" i="1" s="1"/>
  <c r="M925" i="1"/>
  <c r="N925" i="1" s="1"/>
  <c r="M926" i="1"/>
  <c r="N926" i="1" s="1"/>
  <c r="M927" i="1"/>
  <c r="N927" i="1" s="1"/>
  <c r="M928" i="1"/>
  <c r="N928" i="1" s="1"/>
  <c r="M929" i="1"/>
  <c r="N929" i="1" s="1"/>
  <c r="M930" i="1"/>
  <c r="N930" i="1" s="1"/>
  <c r="M931" i="1"/>
  <c r="N931" i="1" s="1"/>
  <c r="M932" i="1"/>
  <c r="N932" i="1" s="1"/>
  <c r="M933" i="1"/>
  <c r="N933" i="1" s="1"/>
  <c r="M934" i="1"/>
  <c r="N934" i="1" s="1"/>
  <c r="M935" i="1"/>
  <c r="N935" i="1" s="1"/>
  <c r="M936" i="1"/>
  <c r="N936" i="1" s="1"/>
  <c r="M937" i="1"/>
  <c r="N937" i="1" s="1"/>
  <c r="M938" i="1"/>
  <c r="N938" i="1" s="1"/>
  <c r="M939" i="1"/>
  <c r="N939" i="1" s="1"/>
  <c r="M940" i="1"/>
  <c r="N940" i="1" s="1"/>
  <c r="M941" i="1"/>
  <c r="N941" i="1" s="1"/>
  <c r="M942" i="1"/>
  <c r="N942" i="1" s="1"/>
  <c r="M943" i="1"/>
  <c r="N943" i="1" s="1"/>
  <c r="M944" i="1"/>
  <c r="N944" i="1" s="1"/>
  <c r="M945" i="1"/>
  <c r="N945" i="1" s="1"/>
  <c r="M946" i="1"/>
  <c r="N946" i="1" s="1"/>
  <c r="M947" i="1"/>
  <c r="N947" i="1" s="1"/>
  <c r="M948" i="1"/>
  <c r="N948" i="1" s="1"/>
  <c r="M949" i="1"/>
  <c r="N949" i="1" s="1"/>
  <c r="M950" i="1"/>
  <c r="N950" i="1" s="1"/>
  <c r="M951" i="1"/>
  <c r="N951" i="1" s="1"/>
  <c r="M952" i="1"/>
  <c r="N952" i="1" s="1"/>
  <c r="M953" i="1"/>
  <c r="N953" i="1" s="1"/>
  <c r="M954" i="1"/>
  <c r="N954" i="1" s="1"/>
  <c r="M955" i="1"/>
  <c r="N955" i="1" s="1"/>
  <c r="M956" i="1"/>
  <c r="N956" i="1" s="1"/>
  <c r="M957" i="1"/>
  <c r="N957" i="1" s="1"/>
  <c r="M958" i="1"/>
  <c r="N958" i="1" s="1"/>
  <c r="M959" i="1"/>
  <c r="N959" i="1" s="1"/>
  <c r="M960" i="1"/>
  <c r="N960" i="1" s="1"/>
  <c r="M961" i="1"/>
  <c r="N961" i="1" s="1"/>
  <c r="M962" i="1"/>
  <c r="N962" i="1" s="1"/>
  <c r="M963" i="1"/>
  <c r="N963" i="1" s="1"/>
  <c r="M964" i="1"/>
  <c r="N964" i="1" s="1"/>
  <c r="M965" i="1"/>
  <c r="N965" i="1" s="1"/>
  <c r="M966" i="1"/>
  <c r="N966" i="1" s="1"/>
  <c r="M967" i="1"/>
  <c r="N967" i="1" s="1"/>
  <c r="M968" i="1"/>
  <c r="N968" i="1" s="1"/>
  <c r="M969" i="1"/>
  <c r="N969" i="1" s="1"/>
  <c r="M970" i="1"/>
  <c r="N970" i="1" s="1"/>
  <c r="M971" i="1"/>
  <c r="N971" i="1" s="1"/>
  <c r="M972" i="1"/>
  <c r="N972" i="1" s="1"/>
  <c r="M973" i="1"/>
  <c r="N973" i="1" s="1"/>
  <c r="M974" i="1"/>
  <c r="N974" i="1" s="1"/>
  <c r="M975" i="1"/>
  <c r="N975" i="1" s="1"/>
  <c r="M976" i="1"/>
  <c r="N976" i="1" s="1"/>
  <c r="M977" i="1"/>
  <c r="N977" i="1" s="1"/>
  <c r="M978" i="1"/>
  <c r="N978" i="1" s="1"/>
  <c r="M979" i="1"/>
  <c r="N979" i="1" s="1"/>
  <c r="M980" i="1"/>
  <c r="N980" i="1" s="1"/>
  <c r="M981" i="1"/>
  <c r="N981" i="1" s="1"/>
  <c r="M982" i="1"/>
  <c r="N982" i="1" s="1"/>
  <c r="M983" i="1"/>
  <c r="N983" i="1" s="1"/>
  <c r="M984" i="1"/>
  <c r="N984" i="1" s="1"/>
  <c r="M985" i="1"/>
  <c r="N985" i="1" s="1"/>
  <c r="M986" i="1"/>
  <c r="N986" i="1" s="1"/>
  <c r="M987" i="1"/>
  <c r="N987" i="1" s="1"/>
  <c r="M988" i="1"/>
  <c r="N988" i="1" s="1"/>
  <c r="M989" i="1"/>
  <c r="N989" i="1" s="1"/>
  <c r="M990" i="1"/>
  <c r="N990" i="1" s="1"/>
  <c r="M991" i="1"/>
  <c r="N991" i="1" s="1"/>
  <c r="M992" i="1"/>
  <c r="N992" i="1" s="1"/>
  <c r="M993" i="1"/>
  <c r="N993" i="1" s="1"/>
  <c r="M994" i="1"/>
  <c r="N994" i="1" s="1"/>
  <c r="M995" i="1"/>
  <c r="N995" i="1" s="1"/>
  <c r="M996" i="1"/>
  <c r="N996" i="1" s="1"/>
  <c r="M997" i="1"/>
  <c r="N997" i="1" s="1"/>
  <c r="M998" i="1"/>
  <c r="N998" i="1" s="1"/>
  <c r="M999" i="1"/>
  <c r="N999" i="1" s="1"/>
  <c r="M1000" i="1"/>
  <c r="N1000" i="1" s="1"/>
  <c r="M1001" i="1"/>
  <c r="N1001" i="1" s="1"/>
  <c r="M1002" i="1"/>
  <c r="N1002" i="1" s="1"/>
  <c r="M1003" i="1"/>
  <c r="N1003" i="1" s="1"/>
  <c r="M1004" i="1"/>
  <c r="N1004" i="1" s="1"/>
  <c r="M1005" i="1"/>
  <c r="N1005" i="1" s="1"/>
  <c r="M1006" i="1"/>
  <c r="N1006" i="1" s="1"/>
  <c r="M1007" i="1"/>
  <c r="N1007" i="1" s="1"/>
  <c r="M1008" i="1"/>
  <c r="N1008" i="1" s="1"/>
  <c r="M1009" i="1"/>
  <c r="N1009" i="1" s="1"/>
  <c r="M1010" i="1"/>
  <c r="N1010" i="1" s="1"/>
  <c r="M1011" i="1"/>
  <c r="N1011" i="1" s="1"/>
  <c r="M1012" i="1"/>
  <c r="N1012" i="1" s="1"/>
  <c r="M1013" i="1"/>
  <c r="N1013" i="1" s="1"/>
  <c r="M1014" i="1"/>
  <c r="N1014" i="1" s="1"/>
  <c r="M1015" i="1"/>
  <c r="N1015" i="1" s="1"/>
  <c r="M1016" i="1"/>
  <c r="N1016" i="1" s="1"/>
  <c r="M1017" i="1"/>
  <c r="N1017" i="1" s="1"/>
  <c r="M1018" i="1"/>
  <c r="N1018" i="1" s="1"/>
  <c r="M1019" i="1"/>
  <c r="N1019" i="1" s="1"/>
  <c r="M1020" i="1"/>
  <c r="N1020" i="1" s="1"/>
  <c r="M1021" i="1"/>
  <c r="N1021" i="1" s="1"/>
  <c r="M1022" i="1"/>
  <c r="N1022" i="1" s="1"/>
  <c r="M1023" i="1"/>
  <c r="N1023" i="1" s="1"/>
  <c r="M1024" i="1"/>
  <c r="N1024" i="1" s="1"/>
  <c r="M1025" i="1"/>
  <c r="N1025" i="1" s="1"/>
  <c r="M1026" i="1"/>
  <c r="N1026" i="1" s="1"/>
  <c r="M1027" i="1"/>
  <c r="N1027" i="1" s="1"/>
  <c r="M1028" i="1"/>
  <c r="N1028" i="1" s="1"/>
  <c r="M1029" i="1"/>
  <c r="N1029" i="1" s="1"/>
  <c r="M1030" i="1"/>
  <c r="N1030" i="1" s="1"/>
  <c r="M1031" i="1"/>
  <c r="N1031" i="1" s="1"/>
  <c r="M1032" i="1"/>
  <c r="N1032" i="1" s="1"/>
  <c r="M1033" i="1"/>
  <c r="N1033" i="1" s="1"/>
  <c r="M1034" i="1"/>
  <c r="N1034" i="1" s="1"/>
  <c r="M1035" i="1"/>
  <c r="N1035" i="1" s="1"/>
  <c r="M1036" i="1"/>
  <c r="N1036" i="1" s="1"/>
  <c r="M1037" i="1"/>
  <c r="N1037" i="1" s="1"/>
  <c r="M1038" i="1"/>
  <c r="N1038" i="1" s="1"/>
  <c r="M1039" i="1"/>
  <c r="N1039" i="1" s="1"/>
  <c r="M1040" i="1"/>
  <c r="N1040" i="1" s="1"/>
  <c r="M1041" i="1"/>
  <c r="N1041" i="1" s="1"/>
  <c r="M1042" i="1"/>
  <c r="N1042" i="1" s="1"/>
  <c r="M1043" i="1"/>
  <c r="N1043" i="1" s="1"/>
  <c r="M1044" i="1"/>
  <c r="N1044" i="1" s="1"/>
  <c r="M1045" i="1"/>
  <c r="N1045" i="1" s="1"/>
  <c r="M1046" i="1"/>
  <c r="N1046" i="1" s="1"/>
  <c r="M1047" i="1"/>
  <c r="N1047" i="1" s="1"/>
  <c r="M1048" i="1"/>
  <c r="N1048" i="1" s="1"/>
  <c r="M1049" i="1"/>
  <c r="N1049" i="1" s="1"/>
  <c r="M1050" i="1"/>
  <c r="N1050" i="1" s="1"/>
  <c r="M1051" i="1"/>
  <c r="N1051" i="1" s="1"/>
  <c r="M1052" i="1"/>
  <c r="N1052" i="1" s="1"/>
  <c r="M1053" i="1"/>
  <c r="N1053" i="1" s="1"/>
  <c r="M1054" i="1"/>
  <c r="N1054" i="1" s="1"/>
  <c r="M1055" i="1"/>
  <c r="N1055" i="1" s="1"/>
  <c r="M1056" i="1"/>
  <c r="N1056" i="1" s="1"/>
  <c r="M1057" i="1"/>
  <c r="N1057" i="1" s="1"/>
  <c r="M1058" i="1"/>
  <c r="N1058" i="1" s="1"/>
  <c r="M1059" i="1"/>
  <c r="N1059" i="1" s="1"/>
  <c r="M1060" i="1"/>
  <c r="N1060" i="1" s="1"/>
  <c r="M1061" i="1"/>
  <c r="N1061" i="1" s="1"/>
  <c r="M1062" i="1"/>
  <c r="N1062" i="1" s="1"/>
  <c r="M1063" i="1"/>
  <c r="N1063" i="1" s="1"/>
  <c r="M1064" i="1"/>
  <c r="N1064" i="1" s="1"/>
  <c r="M1065" i="1"/>
  <c r="N1065" i="1" s="1"/>
  <c r="M1066" i="1"/>
  <c r="N1066" i="1" s="1"/>
  <c r="M1067" i="1"/>
  <c r="N1067" i="1" s="1"/>
  <c r="M1068" i="1"/>
  <c r="N1068" i="1" s="1"/>
  <c r="M1069" i="1"/>
  <c r="N1069" i="1" s="1"/>
  <c r="M1070" i="1"/>
  <c r="N1070" i="1" s="1"/>
  <c r="M1071" i="1"/>
  <c r="N1071" i="1" s="1"/>
  <c r="M1072" i="1"/>
  <c r="N1072" i="1" s="1"/>
  <c r="M1073" i="1"/>
  <c r="N1073" i="1" s="1"/>
  <c r="M1074" i="1"/>
  <c r="N1074" i="1" s="1"/>
  <c r="M1075" i="1"/>
  <c r="N1075" i="1" s="1"/>
  <c r="M1076" i="1"/>
  <c r="N1076" i="1" s="1"/>
  <c r="M1077" i="1"/>
  <c r="N1077" i="1" s="1"/>
  <c r="M1078" i="1"/>
  <c r="N1078" i="1" s="1"/>
  <c r="M1079" i="1"/>
  <c r="N1079" i="1" s="1"/>
  <c r="M1080" i="1"/>
  <c r="N1080" i="1" s="1"/>
  <c r="M1081" i="1"/>
  <c r="N1081" i="1" s="1"/>
  <c r="M1082" i="1"/>
  <c r="N1082" i="1" s="1"/>
  <c r="M1083" i="1"/>
  <c r="N1083" i="1" s="1"/>
  <c r="M1084" i="1"/>
  <c r="N1084" i="1" s="1"/>
  <c r="M1085" i="1"/>
  <c r="N1085" i="1" s="1"/>
  <c r="M1086" i="1"/>
  <c r="N1086" i="1" s="1"/>
  <c r="M1087" i="1"/>
  <c r="N1087" i="1" s="1"/>
  <c r="M1088" i="1"/>
  <c r="N1088" i="1" s="1"/>
  <c r="M1089" i="1"/>
  <c r="N1089" i="1" s="1"/>
  <c r="M1090" i="1"/>
  <c r="N1090" i="1" s="1"/>
  <c r="M1091" i="1"/>
  <c r="N1091" i="1" s="1"/>
  <c r="M1092" i="1"/>
  <c r="N1092" i="1" s="1"/>
  <c r="M1093" i="1"/>
  <c r="N1093" i="1" s="1"/>
  <c r="M1094" i="1"/>
  <c r="N1094" i="1" s="1"/>
  <c r="M1095" i="1"/>
  <c r="N1095" i="1" s="1"/>
  <c r="M1096" i="1"/>
  <c r="N1096" i="1" s="1"/>
  <c r="M1097" i="1"/>
  <c r="N1097" i="1" s="1"/>
  <c r="M1098" i="1"/>
  <c r="N1098" i="1" s="1"/>
  <c r="M1099" i="1"/>
  <c r="N1099" i="1" s="1"/>
  <c r="M1100" i="1"/>
  <c r="N1100" i="1" s="1"/>
  <c r="M1101" i="1"/>
  <c r="N1101" i="1" s="1"/>
  <c r="M1102" i="1"/>
  <c r="N1102" i="1" s="1"/>
  <c r="M1103" i="1"/>
  <c r="N1103" i="1" s="1"/>
  <c r="M1104" i="1"/>
  <c r="N1104" i="1" s="1"/>
  <c r="M1105" i="1"/>
  <c r="N1105" i="1" s="1"/>
  <c r="M1106" i="1"/>
  <c r="N1106" i="1" s="1"/>
  <c r="M1107" i="1"/>
  <c r="N1107" i="1" s="1"/>
  <c r="M1108" i="1"/>
  <c r="N1108" i="1" s="1"/>
  <c r="M1109" i="1"/>
  <c r="N1109" i="1" s="1"/>
  <c r="M1110" i="1"/>
  <c r="N1110" i="1" s="1"/>
  <c r="M1111" i="1"/>
  <c r="N1111" i="1" s="1"/>
  <c r="M1112" i="1"/>
  <c r="N1112" i="1" s="1"/>
  <c r="M1113" i="1"/>
  <c r="N1113" i="1" s="1"/>
  <c r="M1114" i="1"/>
  <c r="N1114" i="1" s="1"/>
  <c r="M1115" i="1"/>
  <c r="N1115" i="1" s="1"/>
  <c r="M1116" i="1"/>
  <c r="N1116" i="1" s="1"/>
  <c r="M1117" i="1"/>
  <c r="N1117" i="1" s="1"/>
  <c r="M1118" i="1"/>
  <c r="N1118" i="1" s="1"/>
  <c r="M1119" i="1"/>
  <c r="N1119" i="1" s="1"/>
  <c r="M1120" i="1"/>
  <c r="N1120" i="1" s="1"/>
  <c r="M1121" i="1"/>
  <c r="N1121" i="1" s="1"/>
  <c r="M1122" i="1"/>
  <c r="N1122" i="1" s="1"/>
  <c r="M1123" i="1"/>
  <c r="N1123" i="1" s="1"/>
  <c r="M1124" i="1"/>
  <c r="N1124" i="1" s="1"/>
  <c r="M1125" i="1"/>
  <c r="N1125" i="1" s="1"/>
  <c r="M1126" i="1"/>
  <c r="N1126" i="1" s="1"/>
  <c r="M1127" i="1"/>
  <c r="N1127" i="1" s="1"/>
  <c r="M1128" i="1"/>
  <c r="N1128" i="1" s="1"/>
  <c r="M1129" i="1"/>
  <c r="N1129" i="1" s="1"/>
  <c r="M1130" i="1"/>
  <c r="N1130" i="1" s="1"/>
  <c r="M1131" i="1"/>
  <c r="N1131" i="1" s="1"/>
  <c r="M1132" i="1"/>
  <c r="N1132" i="1" s="1"/>
  <c r="M1133" i="1"/>
  <c r="N1133" i="1" s="1"/>
  <c r="M1134" i="1"/>
  <c r="N1134" i="1" s="1"/>
  <c r="M1135" i="1"/>
  <c r="N1135" i="1" s="1"/>
  <c r="M1136" i="1"/>
  <c r="N1136" i="1" s="1"/>
  <c r="M1137" i="1"/>
  <c r="N1137" i="1" s="1"/>
  <c r="M1138" i="1"/>
  <c r="N1138" i="1" s="1"/>
  <c r="M1139" i="1"/>
  <c r="N1139" i="1" s="1"/>
  <c r="M1140" i="1"/>
  <c r="N1140" i="1" s="1"/>
  <c r="M1141" i="1"/>
  <c r="N1141" i="1" s="1"/>
  <c r="M1142" i="1"/>
  <c r="N1142" i="1" s="1"/>
  <c r="M1143" i="1"/>
  <c r="N1143" i="1" s="1"/>
  <c r="M1144" i="1"/>
  <c r="N1144" i="1" s="1"/>
  <c r="M1145" i="1"/>
  <c r="N1145" i="1" s="1"/>
  <c r="M1146" i="1"/>
  <c r="N1146" i="1" s="1"/>
  <c r="M1147" i="1"/>
  <c r="N1147" i="1" s="1"/>
  <c r="M1148" i="1"/>
  <c r="N1148" i="1" s="1"/>
  <c r="M1149" i="1"/>
  <c r="N1149" i="1" s="1"/>
  <c r="M1150" i="1"/>
  <c r="N1150" i="1" s="1"/>
  <c r="M1151" i="1"/>
  <c r="N1151" i="1" s="1"/>
  <c r="M1152" i="1"/>
  <c r="N1152" i="1" s="1"/>
  <c r="M1153" i="1"/>
  <c r="N1153" i="1" s="1"/>
  <c r="M1154" i="1"/>
  <c r="N1154" i="1" s="1"/>
  <c r="M1155" i="1"/>
  <c r="N1155" i="1" s="1"/>
  <c r="M1156" i="1"/>
  <c r="N1156" i="1" s="1"/>
  <c r="M1157" i="1"/>
  <c r="N1157" i="1" s="1"/>
  <c r="M1158" i="1"/>
  <c r="N1158" i="1" s="1"/>
  <c r="M1159" i="1"/>
  <c r="N1159" i="1" s="1"/>
  <c r="M1160" i="1"/>
  <c r="N1160" i="1" s="1"/>
  <c r="M1161" i="1"/>
  <c r="N1161" i="1" s="1"/>
  <c r="M1162" i="1"/>
  <c r="N1162" i="1" s="1"/>
  <c r="M1163" i="1"/>
  <c r="N1163" i="1" s="1"/>
  <c r="M1164" i="1"/>
  <c r="N1164" i="1" s="1"/>
  <c r="M1165" i="1"/>
  <c r="N1165" i="1" s="1"/>
  <c r="M1166" i="1"/>
  <c r="N1166" i="1" s="1"/>
  <c r="M1167" i="1"/>
  <c r="N1167" i="1" s="1"/>
  <c r="M1168" i="1"/>
  <c r="N1168" i="1" s="1"/>
  <c r="M1169" i="1"/>
  <c r="N1169" i="1" s="1"/>
  <c r="M1170" i="1"/>
  <c r="N1170" i="1" s="1"/>
  <c r="M1171" i="1"/>
  <c r="N1171" i="1" s="1"/>
  <c r="M1172" i="1"/>
  <c r="N1172" i="1" s="1"/>
  <c r="M1173" i="1"/>
  <c r="N1173" i="1" s="1"/>
  <c r="M1174" i="1"/>
  <c r="N1174" i="1" s="1"/>
  <c r="M1175" i="1"/>
  <c r="N1175" i="1" s="1"/>
  <c r="M1176" i="1"/>
  <c r="N1176" i="1" s="1"/>
  <c r="M1177" i="1"/>
  <c r="N1177" i="1" s="1"/>
  <c r="M1178" i="1"/>
  <c r="N1178" i="1" s="1"/>
  <c r="M1179" i="1"/>
  <c r="N1179" i="1" s="1"/>
  <c r="M1180" i="1"/>
  <c r="N1180" i="1" s="1"/>
  <c r="M1181" i="1"/>
  <c r="N1181" i="1" s="1"/>
  <c r="M1182" i="1"/>
  <c r="N1182" i="1" s="1"/>
  <c r="M1183" i="1"/>
  <c r="N1183" i="1" s="1"/>
  <c r="M1184" i="1"/>
  <c r="N1184" i="1" s="1"/>
  <c r="M1185" i="1"/>
  <c r="N1185" i="1" s="1"/>
  <c r="M1186" i="1"/>
  <c r="N1186" i="1" s="1"/>
  <c r="M1187" i="1"/>
  <c r="N1187" i="1" s="1"/>
  <c r="M1188" i="1"/>
  <c r="N1188" i="1" s="1"/>
  <c r="M1189" i="1"/>
  <c r="N1189" i="1" s="1"/>
  <c r="M1190" i="1"/>
  <c r="N1190" i="1" s="1"/>
  <c r="M1191" i="1"/>
  <c r="N1191" i="1" s="1"/>
  <c r="M1192" i="1"/>
  <c r="N1192" i="1" s="1"/>
  <c r="M1193" i="1"/>
  <c r="N1193" i="1" s="1"/>
  <c r="M1194" i="1"/>
  <c r="N1194" i="1" s="1"/>
  <c r="M1195" i="1"/>
  <c r="N1195" i="1" s="1"/>
  <c r="M1196" i="1"/>
  <c r="N1196" i="1" s="1"/>
  <c r="M1197" i="1"/>
  <c r="N1197" i="1" s="1"/>
  <c r="M1198" i="1"/>
  <c r="N1198" i="1" s="1"/>
  <c r="M1199" i="1"/>
  <c r="N1199" i="1" s="1"/>
  <c r="M1200" i="1"/>
  <c r="N1200" i="1" s="1"/>
  <c r="M1201" i="1"/>
  <c r="N1201" i="1" s="1"/>
  <c r="M1202" i="1"/>
  <c r="N1202" i="1" s="1"/>
  <c r="M1203" i="1"/>
  <c r="N1203" i="1" s="1"/>
  <c r="M1204" i="1"/>
  <c r="N1204" i="1" s="1"/>
  <c r="M1205" i="1"/>
  <c r="N1205" i="1" s="1"/>
  <c r="M1206" i="1"/>
  <c r="N1206" i="1" s="1"/>
  <c r="M1207" i="1"/>
  <c r="N1207" i="1" s="1"/>
  <c r="M1208" i="1"/>
  <c r="N1208" i="1" s="1"/>
  <c r="M1209" i="1"/>
  <c r="N1209" i="1" s="1"/>
  <c r="M1210" i="1"/>
  <c r="N1210" i="1" s="1"/>
  <c r="M1211" i="1"/>
  <c r="N1211" i="1" s="1"/>
  <c r="M1212" i="1"/>
  <c r="N1212" i="1" s="1"/>
  <c r="M1213" i="1"/>
  <c r="N1213" i="1" s="1"/>
  <c r="M1214" i="1"/>
  <c r="N1214" i="1" s="1"/>
  <c r="M1215" i="1"/>
  <c r="N1215" i="1" s="1"/>
  <c r="M1216" i="1"/>
  <c r="N1216" i="1" s="1"/>
  <c r="M1217" i="1"/>
  <c r="N1217" i="1" s="1"/>
  <c r="M1218" i="1"/>
  <c r="N1218" i="1" s="1"/>
  <c r="M1219" i="1"/>
  <c r="N1219" i="1" s="1"/>
  <c r="M1220" i="1"/>
  <c r="N1220" i="1" s="1"/>
  <c r="M1221" i="1"/>
  <c r="N1221" i="1" s="1"/>
  <c r="M1222" i="1"/>
  <c r="N1222" i="1" s="1"/>
  <c r="M1223" i="1"/>
  <c r="N1223" i="1" s="1"/>
  <c r="M1224" i="1"/>
  <c r="N1224" i="1" s="1"/>
  <c r="M1225" i="1"/>
  <c r="N1225" i="1" s="1"/>
  <c r="M1226" i="1"/>
  <c r="N1226" i="1" s="1"/>
  <c r="M1227" i="1"/>
  <c r="N1227" i="1" s="1"/>
  <c r="M1228" i="1"/>
  <c r="N1228" i="1" s="1"/>
  <c r="M1229" i="1"/>
  <c r="N1229" i="1" s="1"/>
  <c r="M1230" i="1"/>
  <c r="N1230" i="1" s="1"/>
  <c r="M1231" i="1"/>
  <c r="N1231" i="1" s="1"/>
  <c r="M1232" i="1"/>
  <c r="N1232" i="1" s="1"/>
  <c r="M1233" i="1"/>
  <c r="N1233" i="1" s="1"/>
  <c r="M1234" i="1"/>
  <c r="N1234" i="1" s="1"/>
  <c r="M1235" i="1"/>
  <c r="N1235" i="1" s="1"/>
  <c r="M1236" i="1"/>
  <c r="N1236" i="1" s="1"/>
  <c r="M1237" i="1"/>
  <c r="N1237" i="1" s="1"/>
  <c r="M1238" i="1"/>
  <c r="N1238" i="1" s="1"/>
  <c r="M1239" i="1"/>
  <c r="N1239" i="1" s="1"/>
  <c r="M1240" i="1"/>
  <c r="N1240" i="1" s="1"/>
  <c r="M1241" i="1"/>
  <c r="N1241" i="1" s="1"/>
  <c r="M1242" i="1"/>
  <c r="N1242" i="1" s="1"/>
  <c r="M1243" i="1"/>
  <c r="N1243" i="1" s="1"/>
  <c r="M1244" i="1"/>
  <c r="N1244" i="1" s="1"/>
  <c r="M1245" i="1"/>
  <c r="N1245" i="1" s="1"/>
  <c r="M1246" i="1"/>
  <c r="N1246" i="1" s="1"/>
  <c r="M1247" i="1"/>
  <c r="N1247" i="1" s="1"/>
  <c r="M1248" i="1"/>
  <c r="N1248" i="1" s="1"/>
  <c r="M1249" i="1"/>
  <c r="N1249" i="1" s="1"/>
  <c r="M1250" i="1"/>
  <c r="N1250" i="1" s="1"/>
  <c r="M1251" i="1"/>
  <c r="N1251" i="1" s="1"/>
  <c r="M1252" i="1"/>
  <c r="N1252" i="1" s="1"/>
  <c r="M1253" i="1"/>
  <c r="N1253" i="1" s="1"/>
  <c r="M1254" i="1"/>
  <c r="N1254" i="1" s="1"/>
  <c r="M1255" i="1"/>
  <c r="N1255" i="1" s="1"/>
  <c r="M1256" i="1"/>
  <c r="N1256" i="1" s="1"/>
  <c r="M1257" i="1"/>
  <c r="N1257" i="1" s="1"/>
  <c r="M1258" i="1"/>
  <c r="N1258" i="1" s="1"/>
  <c r="M1259" i="1"/>
  <c r="N1259" i="1" s="1"/>
  <c r="M1260" i="1"/>
  <c r="N1260" i="1" s="1"/>
  <c r="M1261" i="1"/>
  <c r="N1261" i="1" s="1"/>
  <c r="M1262" i="1"/>
  <c r="N1262" i="1" s="1"/>
  <c r="M1263" i="1"/>
  <c r="N1263" i="1" s="1"/>
  <c r="M1264" i="1"/>
  <c r="N1264" i="1" s="1"/>
  <c r="M1265" i="1"/>
  <c r="N1265" i="1" s="1"/>
  <c r="M1266" i="1"/>
  <c r="N1266" i="1" s="1"/>
  <c r="M1267" i="1"/>
  <c r="N1267" i="1" s="1"/>
  <c r="M1268" i="1"/>
  <c r="N1268" i="1" s="1"/>
  <c r="M1269" i="1"/>
  <c r="N1269" i="1" s="1"/>
  <c r="M1270" i="1"/>
  <c r="N1270" i="1" s="1"/>
  <c r="M1271" i="1"/>
  <c r="N1271" i="1" s="1"/>
  <c r="M1272" i="1"/>
  <c r="N1272" i="1" s="1"/>
  <c r="M1273" i="1"/>
  <c r="N1273" i="1" s="1"/>
  <c r="M1274" i="1"/>
  <c r="N1274" i="1" s="1"/>
  <c r="M1275" i="1"/>
  <c r="N1275" i="1" s="1"/>
  <c r="M1276" i="1"/>
  <c r="N1276" i="1" s="1"/>
  <c r="M1277" i="1"/>
  <c r="N1277" i="1" s="1"/>
  <c r="M1278" i="1"/>
  <c r="N1278" i="1" s="1"/>
  <c r="M1279" i="1"/>
  <c r="N1279" i="1" s="1"/>
  <c r="M1280" i="1"/>
  <c r="N1280" i="1" s="1"/>
  <c r="M1281" i="1"/>
  <c r="N1281" i="1" s="1"/>
  <c r="M1282" i="1"/>
  <c r="N1282" i="1" s="1"/>
  <c r="M1283" i="1"/>
  <c r="N1283" i="1" s="1"/>
  <c r="M1284" i="1"/>
  <c r="N1284" i="1" s="1"/>
  <c r="M1285" i="1"/>
  <c r="N1285" i="1" s="1"/>
  <c r="M1286" i="1"/>
  <c r="N1286" i="1" s="1"/>
  <c r="M1287" i="1"/>
  <c r="N1287" i="1" s="1"/>
  <c r="M1288" i="1"/>
  <c r="N1288" i="1" s="1"/>
  <c r="M1289" i="1"/>
  <c r="N1289" i="1" s="1"/>
  <c r="M1290" i="1"/>
  <c r="N1290" i="1" s="1"/>
  <c r="M1291" i="1"/>
  <c r="N1291" i="1" s="1"/>
  <c r="M1292" i="1"/>
  <c r="N1292" i="1" s="1"/>
  <c r="M1293" i="1"/>
  <c r="N1293" i="1" s="1"/>
  <c r="M1294" i="1"/>
  <c r="N1294" i="1" s="1"/>
  <c r="M1295" i="1"/>
  <c r="N1295" i="1" s="1"/>
  <c r="M1296" i="1"/>
  <c r="N1296" i="1" s="1"/>
  <c r="M1297" i="1"/>
  <c r="N1297" i="1" s="1"/>
  <c r="M1298" i="1"/>
  <c r="N1298" i="1" s="1"/>
  <c r="M1299" i="1"/>
  <c r="N1299" i="1" s="1"/>
  <c r="M1300" i="1"/>
  <c r="N1300" i="1" s="1"/>
  <c r="M1301" i="1"/>
  <c r="N1301" i="1" s="1"/>
  <c r="M1302" i="1"/>
  <c r="N1302" i="1" s="1"/>
  <c r="M1303" i="1"/>
  <c r="N1303" i="1" s="1"/>
  <c r="M1304" i="1"/>
  <c r="N1304" i="1" s="1"/>
  <c r="M1305" i="1"/>
  <c r="N1305" i="1" s="1"/>
  <c r="M1306" i="1"/>
  <c r="N1306" i="1" s="1"/>
  <c r="M1307" i="1"/>
  <c r="N1307" i="1" s="1"/>
  <c r="M1308" i="1"/>
  <c r="N1308" i="1" s="1"/>
  <c r="M1309" i="1"/>
  <c r="N1309" i="1" s="1"/>
  <c r="M1310" i="1"/>
  <c r="N1310" i="1" s="1"/>
  <c r="M1311" i="1"/>
  <c r="N1311" i="1" s="1"/>
  <c r="M1312" i="1"/>
  <c r="N1312" i="1" s="1"/>
  <c r="M1313" i="1"/>
  <c r="N1313" i="1" s="1"/>
  <c r="M1314" i="1"/>
  <c r="N1314" i="1" s="1"/>
  <c r="M1315" i="1"/>
  <c r="N1315" i="1" s="1"/>
  <c r="M1316" i="1"/>
  <c r="N1316" i="1" s="1"/>
  <c r="M1317" i="1"/>
  <c r="N1317" i="1" s="1"/>
  <c r="M1318" i="1"/>
  <c r="N1318" i="1" s="1"/>
  <c r="M1319" i="1"/>
  <c r="N1319" i="1" s="1"/>
  <c r="M1320" i="1"/>
  <c r="N1320" i="1" s="1"/>
  <c r="M1321" i="1"/>
  <c r="N1321" i="1" s="1"/>
  <c r="M1322" i="1"/>
  <c r="N1322" i="1" s="1"/>
  <c r="M1323" i="1"/>
  <c r="N1323" i="1" s="1"/>
  <c r="M1324" i="1"/>
  <c r="N1324" i="1" s="1"/>
  <c r="M1325" i="1"/>
  <c r="N1325" i="1" s="1"/>
  <c r="M1326" i="1"/>
  <c r="N1326" i="1" s="1"/>
  <c r="M1327" i="1"/>
  <c r="N1327" i="1" s="1"/>
  <c r="M1328" i="1"/>
  <c r="N1328" i="1" s="1"/>
  <c r="M1329" i="1"/>
  <c r="N1329" i="1" s="1"/>
  <c r="M1330" i="1"/>
  <c r="N1330" i="1" s="1"/>
  <c r="M1331" i="1"/>
  <c r="N1331" i="1" s="1"/>
  <c r="M1332" i="1"/>
  <c r="N1332" i="1" s="1"/>
  <c r="M1333" i="1"/>
  <c r="N1333" i="1" s="1"/>
  <c r="M1334" i="1"/>
  <c r="N1334" i="1" s="1"/>
  <c r="M1335" i="1"/>
  <c r="N1335" i="1" s="1"/>
  <c r="M1336" i="1"/>
  <c r="N1336" i="1" s="1"/>
  <c r="M1337" i="1"/>
  <c r="N1337" i="1" s="1"/>
  <c r="M1338" i="1"/>
  <c r="N1338" i="1" s="1"/>
  <c r="M1339" i="1"/>
  <c r="N1339" i="1" s="1"/>
  <c r="M1340" i="1"/>
  <c r="N1340" i="1" s="1"/>
  <c r="M1341" i="1"/>
  <c r="N1341" i="1" s="1"/>
  <c r="M1342" i="1"/>
  <c r="N1342" i="1" s="1"/>
  <c r="M1343" i="1"/>
  <c r="N1343" i="1" s="1"/>
  <c r="M1344" i="1"/>
  <c r="N1344" i="1" s="1"/>
  <c r="M1345" i="1"/>
  <c r="N1345" i="1" s="1"/>
  <c r="M1346" i="1"/>
  <c r="N1346" i="1" s="1"/>
  <c r="M1347" i="1"/>
  <c r="N1347" i="1" s="1"/>
  <c r="M1348" i="1"/>
  <c r="N1348" i="1" s="1"/>
  <c r="M1349" i="1"/>
  <c r="N1349" i="1" s="1"/>
  <c r="M1350" i="1"/>
  <c r="N1350" i="1" s="1"/>
  <c r="M1351" i="1"/>
  <c r="N1351" i="1" s="1"/>
  <c r="M1352" i="1"/>
  <c r="N1352" i="1" s="1"/>
  <c r="M1353" i="1"/>
  <c r="N1353" i="1" s="1"/>
  <c r="M1354" i="1"/>
  <c r="N1354" i="1" s="1"/>
  <c r="M1355" i="1"/>
  <c r="N1355" i="1" s="1"/>
  <c r="M1356" i="1"/>
  <c r="N1356" i="1" s="1"/>
  <c r="M1357" i="1"/>
  <c r="N1357" i="1" s="1"/>
  <c r="M1358" i="1"/>
  <c r="N1358" i="1" s="1"/>
  <c r="M1359" i="1"/>
  <c r="N1359" i="1" s="1"/>
  <c r="M1360" i="1"/>
  <c r="N1360" i="1" s="1"/>
  <c r="M1361" i="1"/>
  <c r="N1361" i="1" s="1"/>
  <c r="M1362" i="1"/>
  <c r="N1362" i="1" s="1"/>
  <c r="M1363" i="1"/>
  <c r="N1363" i="1" s="1"/>
  <c r="M1364" i="1"/>
  <c r="N1364" i="1" s="1"/>
  <c r="M1365" i="1"/>
  <c r="N1365" i="1" s="1"/>
  <c r="M1366" i="1"/>
  <c r="N1366" i="1" s="1"/>
  <c r="M1367" i="1"/>
  <c r="N1367" i="1" s="1"/>
  <c r="M1368" i="1"/>
  <c r="N1368" i="1" s="1"/>
  <c r="M1369" i="1"/>
  <c r="N1369" i="1" s="1"/>
  <c r="M1370" i="1"/>
  <c r="N1370" i="1" s="1"/>
  <c r="M1371" i="1"/>
  <c r="N1371" i="1" s="1"/>
  <c r="M1372" i="1"/>
  <c r="N1372" i="1" s="1"/>
  <c r="M1373" i="1"/>
  <c r="N1373" i="1" s="1"/>
  <c r="M1374" i="1"/>
  <c r="N1374" i="1" s="1"/>
  <c r="M1375" i="1"/>
  <c r="N1375" i="1" s="1"/>
  <c r="M1376" i="1"/>
  <c r="N1376" i="1" s="1"/>
  <c r="M1377" i="1"/>
  <c r="N1377" i="1" s="1"/>
  <c r="M1378" i="1"/>
  <c r="N1378" i="1" s="1"/>
  <c r="M1379" i="1"/>
  <c r="N1379" i="1" s="1"/>
  <c r="M1380" i="1"/>
  <c r="N1380" i="1" s="1"/>
  <c r="M1381" i="1"/>
  <c r="N1381" i="1" s="1"/>
  <c r="M1382" i="1"/>
  <c r="N1382" i="1" s="1"/>
  <c r="M1383" i="1"/>
  <c r="N1383" i="1" s="1"/>
  <c r="M1384" i="1"/>
  <c r="N1384" i="1" s="1"/>
  <c r="M1385" i="1"/>
  <c r="N1385" i="1" s="1"/>
  <c r="M1386" i="1"/>
  <c r="N1386" i="1" s="1"/>
  <c r="M1387" i="1"/>
  <c r="N1387" i="1" s="1"/>
  <c r="M1388" i="1"/>
  <c r="N1388" i="1" s="1"/>
  <c r="M1389" i="1"/>
  <c r="N1389" i="1" s="1"/>
  <c r="M1390" i="1"/>
  <c r="N1390" i="1" s="1"/>
  <c r="M1391" i="1"/>
  <c r="N1391" i="1" s="1"/>
  <c r="M1392" i="1"/>
  <c r="N1392" i="1" s="1"/>
  <c r="M1393" i="1"/>
  <c r="N1393" i="1" s="1"/>
  <c r="M1394" i="1"/>
  <c r="N1394" i="1" s="1"/>
  <c r="M1395" i="1"/>
  <c r="N1395" i="1" s="1"/>
  <c r="M1396" i="1"/>
  <c r="N1396" i="1" s="1"/>
  <c r="M1397" i="1"/>
  <c r="N1397" i="1" s="1"/>
  <c r="M1398" i="1"/>
  <c r="N1398" i="1" s="1"/>
  <c r="M1399" i="1"/>
  <c r="N1399" i="1" s="1"/>
  <c r="M1400" i="1"/>
  <c r="N1400" i="1" s="1"/>
  <c r="M1401" i="1"/>
  <c r="N1401" i="1" s="1"/>
  <c r="M1402" i="1"/>
  <c r="N1402" i="1" s="1"/>
  <c r="M1403" i="1"/>
  <c r="N1403" i="1" s="1"/>
  <c r="M1404" i="1"/>
  <c r="N1404" i="1" s="1"/>
  <c r="M1405" i="1"/>
  <c r="N1405" i="1" s="1"/>
  <c r="M1406" i="1"/>
  <c r="N1406" i="1" s="1"/>
  <c r="M1407" i="1"/>
  <c r="N1407" i="1" s="1"/>
  <c r="M1408" i="1"/>
  <c r="N1408" i="1" s="1"/>
  <c r="M1409" i="1"/>
  <c r="N1409" i="1" s="1"/>
  <c r="M1410" i="1"/>
  <c r="N1410" i="1" s="1"/>
  <c r="M1411" i="1"/>
  <c r="N1411" i="1" s="1"/>
  <c r="M1412" i="1"/>
  <c r="N1412" i="1" s="1"/>
  <c r="M1413" i="1"/>
  <c r="N1413" i="1" s="1"/>
  <c r="M1414" i="1"/>
  <c r="N1414" i="1" s="1"/>
  <c r="M1415" i="1"/>
  <c r="N1415" i="1" s="1"/>
  <c r="M1416" i="1"/>
  <c r="N1416" i="1" s="1"/>
  <c r="M1417" i="1"/>
  <c r="N1417" i="1" s="1"/>
  <c r="M1418" i="1"/>
  <c r="N1418" i="1" s="1"/>
  <c r="M1419" i="1"/>
  <c r="N1419" i="1" s="1"/>
  <c r="M1420" i="1"/>
  <c r="N1420" i="1" s="1"/>
  <c r="M1421" i="1"/>
  <c r="N1421" i="1" s="1"/>
  <c r="M1422" i="1"/>
  <c r="N1422" i="1" s="1"/>
  <c r="M1423" i="1"/>
  <c r="N1423" i="1" s="1"/>
  <c r="M1424" i="1"/>
  <c r="N1424" i="1" s="1"/>
  <c r="M1425" i="1"/>
  <c r="N1425" i="1" s="1"/>
  <c r="M1426" i="1"/>
  <c r="N1426" i="1" s="1"/>
  <c r="M1427" i="1"/>
  <c r="N1427" i="1" s="1"/>
  <c r="M1428" i="1"/>
  <c r="N1428" i="1" s="1"/>
  <c r="M1429" i="1"/>
  <c r="N1429" i="1" s="1"/>
  <c r="M1430" i="1"/>
  <c r="N1430" i="1" s="1"/>
  <c r="M1431" i="1"/>
  <c r="N1431" i="1" s="1"/>
  <c r="M1432" i="1"/>
  <c r="N1432" i="1" s="1"/>
  <c r="M1433" i="1"/>
  <c r="N1433" i="1" s="1"/>
  <c r="M1434" i="1"/>
  <c r="N1434" i="1" s="1"/>
  <c r="M1435" i="1"/>
  <c r="N1435" i="1" s="1"/>
  <c r="M1436" i="1"/>
  <c r="N1436" i="1" s="1"/>
  <c r="M1437" i="1"/>
  <c r="N1437" i="1" s="1"/>
  <c r="M1438" i="1"/>
  <c r="N1438" i="1" s="1"/>
  <c r="M1439" i="1"/>
  <c r="N1439" i="1" s="1"/>
  <c r="M1440" i="1"/>
  <c r="N1440" i="1" s="1"/>
  <c r="M1441" i="1"/>
  <c r="N1441" i="1" s="1"/>
  <c r="M1442" i="1"/>
  <c r="N1442" i="1" s="1"/>
  <c r="M1443" i="1"/>
  <c r="N1443" i="1" s="1"/>
  <c r="M1444" i="1"/>
  <c r="N1444" i="1" s="1"/>
  <c r="M1445" i="1"/>
  <c r="N1445" i="1" s="1"/>
  <c r="M1446" i="1"/>
  <c r="N1446" i="1" s="1"/>
  <c r="M1447" i="1"/>
  <c r="N1447" i="1" s="1"/>
  <c r="M1448" i="1"/>
  <c r="N1448" i="1" s="1"/>
  <c r="M1449" i="1"/>
  <c r="N1449" i="1" s="1"/>
  <c r="M1450" i="1"/>
  <c r="N1450" i="1" s="1"/>
  <c r="M1451" i="1"/>
  <c r="N1451" i="1" s="1"/>
  <c r="M1452" i="1"/>
  <c r="N1452" i="1" s="1"/>
  <c r="M1453" i="1"/>
  <c r="N1453" i="1" s="1"/>
  <c r="M1454" i="1"/>
  <c r="N1454" i="1" s="1"/>
  <c r="M1455" i="1"/>
  <c r="N1455" i="1" s="1"/>
  <c r="M1456" i="1"/>
  <c r="N1456" i="1" s="1"/>
  <c r="M1457" i="1"/>
  <c r="N1457" i="1" s="1"/>
  <c r="M1458" i="1"/>
  <c r="N1458" i="1" s="1"/>
  <c r="M1459" i="1"/>
  <c r="N1459" i="1" s="1"/>
  <c r="M1460" i="1"/>
  <c r="N1460" i="1" s="1"/>
  <c r="M1461" i="1"/>
  <c r="N1461" i="1" s="1"/>
  <c r="M1462" i="1"/>
  <c r="N1462" i="1" s="1"/>
  <c r="M1463" i="1"/>
  <c r="N1463" i="1" s="1"/>
  <c r="M1464" i="1"/>
  <c r="N1464" i="1" s="1"/>
  <c r="M1465" i="1"/>
  <c r="N1465" i="1" s="1"/>
  <c r="M1466" i="1"/>
  <c r="N1466" i="1" s="1"/>
  <c r="M1467" i="1"/>
  <c r="N1467" i="1" s="1"/>
  <c r="M1468" i="1"/>
  <c r="N1468" i="1" s="1"/>
  <c r="M1469" i="1"/>
  <c r="N1469" i="1" s="1"/>
  <c r="M1470" i="1"/>
  <c r="N1470" i="1" s="1"/>
  <c r="M1471" i="1"/>
  <c r="N1471" i="1" s="1"/>
  <c r="M1472" i="1"/>
  <c r="N1472" i="1" s="1"/>
  <c r="M1473" i="1"/>
  <c r="N1473" i="1" s="1"/>
  <c r="M1474" i="1"/>
  <c r="N1474" i="1" s="1"/>
  <c r="M1475" i="1"/>
  <c r="N1475" i="1" s="1"/>
  <c r="M1476" i="1"/>
  <c r="N1476" i="1" s="1"/>
  <c r="M1477" i="1"/>
  <c r="N1477" i="1" s="1"/>
  <c r="M1478" i="1"/>
  <c r="N1478" i="1" s="1"/>
  <c r="M1479" i="1"/>
  <c r="N1479" i="1" s="1"/>
  <c r="M1480" i="1"/>
  <c r="N1480" i="1" s="1"/>
  <c r="M1481" i="1"/>
  <c r="N1481" i="1" s="1"/>
  <c r="M1482" i="1"/>
  <c r="N1482" i="1" s="1"/>
  <c r="M1483" i="1"/>
  <c r="N1483" i="1" s="1"/>
  <c r="M1484" i="1"/>
  <c r="N1484" i="1" s="1"/>
  <c r="M1485" i="1"/>
  <c r="N1485" i="1" s="1"/>
  <c r="M1486" i="1"/>
  <c r="N1486" i="1" s="1"/>
  <c r="M1487" i="1"/>
  <c r="N1487" i="1" s="1"/>
  <c r="M1488" i="1"/>
  <c r="N1488" i="1" s="1"/>
  <c r="M1489" i="1"/>
  <c r="N1489" i="1" s="1"/>
  <c r="M1490" i="1"/>
  <c r="N1490" i="1" s="1"/>
  <c r="M1491" i="1"/>
  <c r="N1491" i="1" s="1"/>
  <c r="M1492" i="1"/>
  <c r="N1492" i="1" s="1"/>
  <c r="M1493" i="1"/>
  <c r="N1493" i="1" s="1"/>
  <c r="M1494" i="1"/>
  <c r="N1494" i="1" s="1"/>
  <c r="M1495" i="1"/>
  <c r="N1495" i="1" s="1"/>
  <c r="M1496" i="1"/>
  <c r="N1496" i="1" s="1"/>
  <c r="M1497" i="1"/>
  <c r="N1497" i="1" s="1"/>
  <c r="M1498" i="1"/>
  <c r="N1498" i="1" s="1"/>
  <c r="M1499" i="1"/>
  <c r="N1499" i="1" s="1"/>
  <c r="M1500" i="1"/>
  <c r="N1500" i="1" s="1"/>
  <c r="M1501" i="1"/>
  <c r="N1501" i="1" s="1"/>
  <c r="M1502" i="1"/>
  <c r="N1502" i="1" s="1"/>
  <c r="M1503" i="1"/>
  <c r="N1503" i="1" s="1"/>
  <c r="M1504" i="1"/>
  <c r="N1504" i="1" s="1"/>
  <c r="M1505" i="1"/>
  <c r="N1505" i="1" s="1"/>
  <c r="M1506" i="1"/>
  <c r="N1506" i="1" s="1"/>
  <c r="M1507" i="1"/>
  <c r="N1507" i="1" s="1"/>
  <c r="M1508" i="1"/>
  <c r="N1508" i="1" s="1"/>
  <c r="M1509" i="1"/>
  <c r="N1509" i="1" s="1"/>
  <c r="M1510" i="1"/>
  <c r="N1510" i="1" s="1"/>
  <c r="M1511" i="1"/>
  <c r="N1511" i="1" s="1"/>
  <c r="M1512" i="1"/>
  <c r="N1512" i="1" s="1"/>
  <c r="M1513" i="1"/>
  <c r="N1513" i="1" s="1"/>
  <c r="M1514" i="1"/>
  <c r="N1514" i="1" s="1"/>
  <c r="M1515" i="1"/>
  <c r="N1515" i="1" s="1"/>
  <c r="M1516" i="1"/>
  <c r="N1516" i="1" s="1"/>
  <c r="M1517" i="1"/>
  <c r="N1517" i="1" s="1"/>
  <c r="M1518" i="1"/>
  <c r="N1518" i="1" s="1"/>
  <c r="M1519" i="1"/>
  <c r="N1519" i="1" s="1"/>
  <c r="M1520" i="1"/>
  <c r="N1520" i="1" s="1"/>
  <c r="M1521" i="1"/>
  <c r="N1521" i="1" s="1"/>
  <c r="M1522" i="1"/>
  <c r="N1522" i="1" s="1"/>
  <c r="M1523" i="1"/>
  <c r="N1523" i="1" s="1"/>
  <c r="M1524" i="1"/>
  <c r="N1524" i="1" s="1"/>
  <c r="M1525" i="1"/>
  <c r="N1525" i="1" s="1"/>
  <c r="M1526" i="1"/>
  <c r="N1526" i="1" s="1"/>
  <c r="M1527" i="1"/>
  <c r="N1527" i="1" s="1"/>
  <c r="M1528" i="1"/>
  <c r="N1528" i="1" s="1"/>
  <c r="M1529" i="1"/>
  <c r="N1529" i="1" s="1"/>
  <c r="M1530" i="1"/>
  <c r="N1530" i="1" s="1"/>
  <c r="M1531" i="1"/>
  <c r="N1531" i="1" s="1"/>
  <c r="M1532" i="1"/>
  <c r="N1532" i="1" s="1"/>
  <c r="M1533" i="1"/>
  <c r="N1533" i="1" s="1"/>
  <c r="M1534" i="1"/>
  <c r="N1534" i="1" s="1"/>
  <c r="M1535" i="1"/>
  <c r="N1535" i="1" s="1"/>
  <c r="M1536" i="1"/>
  <c r="N1536" i="1" s="1"/>
  <c r="M1537" i="1"/>
  <c r="N1537" i="1" s="1"/>
  <c r="M1538" i="1"/>
  <c r="N1538" i="1" s="1"/>
  <c r="M1539" i="1"/>
  <c r="N1539" i="1" s="1"/>
  <c r="M1540" i="1"/>
  <c r="N1540" i="1" s="1"/>
  <c r="M1541" i="1"/>
  <c r="N1541" i="1" s="1"/>
  <c r="M1542" i="1"/>
  <c r="N1542" i="1" s="1"/>
  <c r="M1543" i="1"/>
  <c r="N1543" i="1" s="1"/>
  <c r="M1544" i="1"/>
  <c r="N1544" i="1" s="1"/>
  <c r="M1545" i="1"/>
  <c r="N1545" i="1" s="1"/>
  <c r="M1546" i="1"/>
  <c r="N1546" i="1" s="1"/>
  <c r="M1547" i="1"/>
  <c r="N1547" i="1" s="1"/>
  <c r="M1548" i="1"/>
  <c r="N1548" i="1" s="1"/>
  <c r="M1549" i="1"/>
  <c r="N1549" i="1" s="1"/>
  <c r="M1550" i="1"/>
  <c r="N1550" i="1" s="1"/>
  <c r="M1551" i="1"/>
  <c r="N1551" i="1" s="1"/>
  <c r="M1552" i="1"/>
  <c r="N1552" i="1" s="1"/>
  <c r="M1553" i="1"/>
  <c r="N1553" i="1" s="1"/>
  <c r="M1554" i="1"/>
  <c r="N1554" i="1" s="1"/>
  <c r="M1555" i="1"/>
  <c r="N1555" i="1" s="1"/>
  <c r="M1556" i="1"/>
  <c r="N1556" i="1" s="1"/>
  <c r="M1557" i="1"/>
  <c r="N1557" i="1" s="1"/>
  <c r="M1558" i="1"/>
  <c r="N1558" i="1" s="1"/>
  <c r="M1559" i="1"/>
  <c r="N1559" i="1" s="1"/>
  <c r="M1560" i="1"/>
  <c r="N1560" i="1" s="1"/>
  <c r="M1561" i="1"/>
  <c r="N1561" i="1" s="1"/>
  <c r="M1562" i="1"/>
  <c r="N1562" i="1" s="1"/>
  <c r="M1563" i="1"/>
  <c r="N1563" i="1" s="1"/>
  <c r="M1564" i="1"/>
  <c r="N1564" i="1" s="1"/>
  <c r="M1565" i="1"/>
  <c r="N1565" i="1" s="1"/>
  <c r="M1566" i="1"/>
  <c r="N1566" i="1" s="1"/>
  <c r="M1567" i="1"/>
  <c r="N1567" i="1" s="1"/>
  <c r="M1568" i="1"/>
  <c r="N1568" i="1" s="1"/>
  <c r="M1569" i="1"/>
  <c r="N1569" i="1" s="1"/>
  <c r="M1570" i="1"/>
  <c r="N1570" i="1" s="1"/>
  <c r="M1571" i="1"/>
  <c r="N1571" i="1" s="1"/>
  <c r="M1572" i="1"/>
  <c r="N1572" i="1" s="1"/>
  <c r="M1573" i="1"/>
  <c r="N1573" i="1" s="1"/>
  <c r="M1574" i="1"/>
  <c r="N1574" i="1" s="1"/>
  <c r="M1575" i="1"/>
  <c r="N1575" i="1" s="1"/>
  <c r="M1576" i="1"/>
  <c r="N1576" i="1" s="1"/>
  <c r="M1577" i="1"/>
  <c r="N1577" i="1" s="1"/>
  <c r="M1578" i="1"/>
  <c r="N1578" i="1" s="1"/>
  <c r="M1579" i="1"/>
  <c r="N1579" i="1" s="1"/>
  <c r="M1580" i="1"/>
  <c r="N1580" i="1" s="1"/>
  <c r="M1581" i="1"/>
  <c r="N1581" i="1" s="1"/>
  <c r="M1582" i="1"/>
  <c r="N1582" i="1" s="1"/>
  <c r="M1583" i="1"/>
  <c r="N1583" i="1" s="1"/>
  <c r="M1584" i="1"/>
  <c r="N1584" i="1" s="1"/>
  <c r="M1585" i="1"/>
  <c r="N1585" i="1" s="1"/>
  <c r="M1586" i="1"/>
  <c r="N1586" i="1" s="1"/>
  <c r="M1587" i="1"/>
  <c r="N1587" i="1" s="1"/>
  <c r="M1588" i="1"/>
  <c r="N1588" i="1" s="1"/>
  <c r="M1589" i="1"/>
  <c r="N1589" i="1" s="1"/>
  <c r="M1590" i="1"/>
  <c r="N1590" i="1" s="1"/>
  <c r="M1591" i="1"/>
  <c r="N1591" i="1" s="1"/>
  <c r="M1592" i="1"/>
  <c r="N1592" i="1" s="1"/>
  <c r="M1593" i="1"/>
  <c r="N1593" i="1" s="1"/>
  <c r="M1594" i="1"/>
  <c r="N1594" i="1" s="1"/>
  <c r="M1595" i="1"/>
  <c r="N1595" i="1" s="1"/>
  <c r="M1596" i="1"/>
  <c r="N1596" i="1" s="1"/>
  <c r="M1597" i="1"/>
  <c r="N1597" i="1" s="1"/>
  <c r="M1598" i="1"/>
  <c r="N1598" i="1" s="1"/>
  <c r="M1599" i="1"/>
  <c r="N1599" i="1" s="1"/>
  <c r="M1600" i="1"/>
  <c r="N1600" i="1" s="1"/>
  <c r="M1601" i="1"/>
  <c r="N1601" i="1" s="1"/>
  <c r="M1602" i="1"/>
  <c r="N1602" i="1" s="1"/>
  <c r="M1603" i="1"/>
  <c r="N1603" i="1" s="1"/>
  <c r="M1604" i="1"/>
  <c r="N1604" i="1" s="1"/>
  <c r="M1605" i="1"/>
  <c r="N1605" i="1" s="1"/>
  <c r="M1606" i="1"/>
  <c r="N1606" i="1" s="1"/>
  <c r="M1607" i="1"/>
  <c r="N1607" i="1" s="1"/>
  <c r="M1608" i="1"/>
  <c r="N1608" i="1" s="1"/>
  <c r="M1609" i="1"/>
  <c r="N1609" i="1" s="1"/>
  <c r="M1610" i="1"/>
  <c r="N1610" i="1" s="1"/>
  <c r="M1611" i="1"/>
  <c r="N1611" i="1" s="1"/>
  <c r="M1612" i="1"/>
  <c r="N1612" i="1" s="1"/>
  <c r="M1613" i="1"/>
  <c r="N1613" i="1" s="1"/>
  <c r="M1614" i="1"/>
  <c r="N1614" i="1" s="1"/>
  <c r="M1615" i="1"/>
  <c r="N1615" i="1" s="1"/>
  <c r="M1616" i="1"/>
  <c r="N1616" i="1" s="1"/>
  <c r="M1617" i="1"/>
  <c r="N1617" i="1" s="1"/>
  <c r="M1618" i="1"/>
  <c r="N1618" i="1" s="1"/>
  <c r="M1619" i="1"/>
  <c r="N1619" i="1" s="1"/>
  <c r="M1620" i="1"/>
  <c r="N1620" i="1" s="1"/>
  <c r="M1621" i="1"/>
  <c r="N1621" i="1" s="1"/>
  <c r="M1622" i="1"/>
  <c r="N1622" i="1" s="1"/>
  <c r="M1623" i="1"/>
  <c r="N1623" i="1" s="1"/>
  <c r="M1624" i="1"/>
  <c r="N1624" i="1" s="1"/>
  <c r="M1625" i="1"/>
  <c r="N1625" i="1" s="1"/>
  <c r="M1626" i="1"/>
  <c r="N1626" i="1" s="1"/>
  <c r="M1627" i="1"/>
  <c r="N1627" i="1" s="1"/>
  <c r="M1628" i="1"/>
  <c r="N1628" i="1" s="1"/>
  <c r="M1629" i="1"/>
  <c r="N1629" i="1" s="1"/>
  <c r="M1630" i="1"/>
  <c r="N1630" i="1" s="1"/>
  <c r="M1631" i="1"/>
  <c r="N1631" i="1" s="1"/>
  <c r="M1632" i="1"/>
  <c r="N1632" i="1" s="1"/>
  <c r="M1633" i="1"/>
  <c r="N1633" i="1" s="1"/>
  <c r="M1634" i="1"/>
  <c r="N1634" i="1" s="1"/>
  <c r="M1635" i="1"/>
  <c r="N1635" i="1" s="1"/>
  <c r="M1636" i="1"/>
  <c r="N1636" i="1" s="1"/>
  <c r="M1637" i="1"/>
  <c r="N1637" i="1" s="1"/>
  <c r="M1638" i="1"/>
  <c r="N1638" i="1" s="1"/>
  <c r="M1639" i="1"/>
  <c r="N1639" i="1" s="1"/>
  <c r="M1640" i="1"/>
  <c r="N1640" i="1" s="1"/>
  <c r="M1641" i="1"/>
  <c r="N1641" i="1" s="1"/>
  <c r="M1642" i="1"/>
  <c r="N1642" i="1" s="1"/>
  <c r="M1643" i="1"/>
  <c r="N1643" i="1" s="1"/>
  <c r="M1644" i="1"/>
  <c r="N1644" i="1" s="1"/>
  <c r="M1645" i="1"/>
  <c r="N1645" i="1" s="1"/>
  <c r="M1646" i="1"/>
  <c r="N1646" i="1" s="1"/>
  <c r="M1647" i="1"/>
  <c r="N1647" i="1" s="1"/>
  <c r="M1648" i="1"/>
  <c r="N1648" i="1" s="1"/>
  <c r="M1649" i="1"/>
  <c r="N1649" i="1" s="1"/>
  <c r="M1650" i="1"/>
  <c r="N1650" i="1" s="1"/>
  <c r="M1651" i="1"/>
  <c r="N1651" i="1" s="1"/>
  <c r="M1652" i="1"/>
  <c r="N1652" i="1" s="1"/>
  <c r="M1653" i="1"/>
  <c r="N1653" i="1" s="1"/>
  <c r="M1654" i="1"/>
  <c r="N1654" i="1" s="1"/>
  <c r="M1655" i="1"/>
  <c r="N1655" i="1" s="1"/>
  <c r="M1656" i="1"/>
  <c r="N1656" i="1" s="1"/>
  <c r="M1657" i="1"/>
  <c r="N1657" i="1" s="1"/>
  <c r="M1658" i="1"/>
  <c r="N1658" i="1" s="1"/>
  <c r="M1659" i="1"/>
  <c r="N1659" i="1" s="1"/>
  <c r="M1660" i="1"/>
  <c r="N1660" i="1" s="1"/>
  <c r="M1661" i="1"/>
  <c r="N1661" i="1" s="1"/>
  <c r="M1662" i="1"/>
  <c r="N1662" i="1" s="1"/>
  <c r="M1663" i="1"/>
  <c r="N1663" i="1" s="1"/>
  <c r="M1664" i="1"/>
  <c r="N1664" i="1" s="1"/>
  <c r="M1665" i="1"/>
  <c r="N1665" i="1" s="1"/>
  <c r="M1666" i="1"/>
  <c r="N1666" i="1" s="1"/>
  <c r="M1667" i="1"/>
  <c r="N1667" i="1" s="1"/>
  <c r="M1668" i="1"/>
  <c r="N1668" i="1" s="1"/>
  <c r="M1669" i="1"/>
  <c r="N1669" i="1" s="1"/>
  <c r="M1670" i="1"/>
  <c r="N1670" i="1" s="1"/>
  <c r="M1671" i="1"/>
  <c r="N1671" i="1" s="1"/>
  <c r="M1672" i="1"/>
  <c r="N1672" i="1" s="1"/>
  <c r="M1673" i="1"/>
  <c r="N1673" i="1" s="1"/>
  <c r="M1674" i="1"/>
  <c r="N1674" i="1" s="1"/>
  <c r="M1675" i="1"/>
  <c r="N1675" i="1" s="1"/>
  <c r="M1676" i="1"/>
  <c r="N1676" i="1" s="1"/>
  <c r="M1677" i="1"/>
  <c r="N1677" i="1" s="1"/>
  <c r="M1678" i="1"/>
  <c r="N1678" i="1" s="1"/>
  <c r="M1679" i="1"/>
  <c r="N1679" i="1" s="1"/>
  <c r="M1680" i="1"/>
  <c r="N1680" i="1" s="1"/>
  <c r="M1681" i="1"/>
  <c r="N1681" i="1" s="1"/>
  <c r="M1682" i="1"/>
  <c r="N1682" i="1" s="1"/>
  <c r="M1683" i="1"/>
  <c r="N1683" i="1" s="1"/>
  <c r="M1684" i="1"/>
  <c r="N1684" i="1" s="1"/>
  <c r="M1685" i="1"/>
  <c r="N1685" i="1" s="1"/>
  <c r="M1686" i="1"/>
  <c r="N1686" i="1" s="1"/>
  <c r="M1687" i="1"/>
  <c r="N1687" i="1" s="1"/>
  <c r="M1688" i="1"/>
  <c r="N1688" i="1" s="1"/>
  <c r="M1689" i="1"/>
  <c r="N1689" i="1" s="1"/>
  <c r="M1690" i="1"/>
  <c r="N1690" i="1" s="1"/>
  <c r="M1691" i="1"/>
  <c r="N1691" i="1" s="1"/>
  <c r="M1692" i="1"/>
  <c r="N1692" i="1" s="1"/>
  <c r="M1693" i="1"/>
  <c r="N1693" i="1" s="1"/>
  <c r="M1694" i="1"/>
  <c r="N1694" i="1" s="1"/>
  <c r="M1695" i="1"/>
  <c r="N1695" i="1" s="1"/>
  <c r="M1696" i="1"/>
  <c r="N1696" i="1" s="1"/>
  <c r="M1697" i="1"/>
  <c r="N1697" i="1" s="1"/>
  <c r="M1698" i="1"/>
  <c r="N1698" i="1" s="1"/>
  <c r="M1699" i="1"/>
  <c r="N1699" i="1" s="1"/>
  <c r="M1700" i="1"/>
  <c r="N1700" i="1" s="1"/>
  <c r="M1701" i="1"/>
  <c r="N1701" i="1" s="1"/>
  <c r="M1702" i="1"/>
  <c r="N1702" i="1" s="1"/>
  <c r="M1703" i="1"/>
  <c r="N1703" i="1" s="1"/>
  <c r="M1704" i="1"/>
  <c r="N1704" i="1" s="1"/>
  <c r="M1705" i="1"/>
  <c r="N1705" i="1" s="1"/>
  <c r="M1706" i="1"/>
  <c r="N1706" i="1" s="1"/>
  <c r="M1707" i="1"/>
  <c r="N1707" i="1" s="1"/>
  <c r="M1708" i="1"/>
  <c r="N1708" i="1" s="1"/>
  <c r="M1709" i="1"/>
  <c r="N1709" i="1" s="1"/>
  <c r="M1710" i="1"/>
  <c r="N1710" i="1" s="1"/>
  <c r="M1711" i="1"/>
  <c r="N1711" i="1" s="1"/>
  <c r="M1712" i="1"/>
  <c r="N1712" i="1" s="1"/>
  <c r="M1713" i="1"/>
  <c r="N1713" i="1" s="1"/>
  <c r="M1714" i="1"/>
  <c r="N1714" i="1" s="1"/>
  <c r="M1715" i="1"/>
  <c r="N1715" i="1" s="1"/>
  <c r="M1716" i="1"/>
  <c r="N1716" i="1" s="1"/>
  <c r="M1717" i="1"/>
  <c r="N1717" i="1" s="1"/>
  <c r="M1718" i="1"/>
  <c r="N1718" i="1" s="1"/>
  <c r="M1719" i="1"/>
  <c r="N1719" i="1" s="1"/>
  <c r="M1720" i="1"/>
  <c r="N1720" i="1" s="1"/>
  <c r="M1721" i="1"/>
  <c r="N1721" i="1" s="1"/>
  <c r="M1722" i="1"/>
  <c r="N1722" i="1" s="1"/>
  <c r="M1723" i="1"/>
  <c r="N1723" i="1" s="1"/>
  <c r="M1724" i="1"/>
  <c r="N1724" i="1" s="1"/>
  <c r="M1725" i="1"/>
  <c r="N1725" i="1" s="1"/>
  <c r="M1726" i="1"/>
  <c r="N1726" i="1" s="1"/>
  <c r="M1727" i="1"/>
  <c r="N1727" i="1" s="1"/>
  <c r="M1728" i="1"/>
  <c r="N1728" i="1" s="1"/>
  <c r="M1729" i="1"/>
  <c r="N1729" i="1" s="1"/>
  <c r="M1730" i="1"/>
  <c r="N1730" i="1" s="1"/>
  <c r="M1731" i="1"/>
  <c r="N1731" i="1" s="1"/>
  <c r="M1732" i="1"/>
  <c r="N1732" i="1" s="1"/>
  <c r="M1733" i="1"/>
  <c r="N1733" i="1" s="1"/>
  <c r="M1734" i="1"/>
  <c r="N1734" i="1" s="1"/>
  <c r="M1735" i="1"/>
  <c r="N1735" i="1" s="1"/>
  <c r="M1736" i="1"/>
  <c r="N1736" i="1" s="1"/>
  <c r="M1737" i="1"/>
  <c r="N1737" i="1" s="1"/>
  <c r="M1738" i="1"/>
  <c r="N1738" i="1" s="1"/>
  <c r="M1739" i="1"/>
  <c r="N1739" i="1" s="1"/>
  <c r="M1740" i="1"/>
  <c r="N1740" i="1" s="1"/>
  <c r="M1741" i="1"/>
  <c r="N1741" i="1" s="1"/>
  <c r="M1742" i="1"/>
  <c r="N1742" i="1" s="1"/>
  <c r="M1743" i="1"/>
  <c r="N1743" i="1" s="1"/>
  <c r="M1744" i="1"/>
  <c r="N1744" i="1" s="1"/>
  <c r="M1745" i="1"/>
  <c r="N1745" i="1" s="1"/>
  <c r="M1746" i="1"/>
  <c r="N1746" i="1" s="1"/>
  <c r="M1747" i="1"/>
  <c r="N1747" i="1" s="1"/>
  <c r="M1748" i="1"/>
  <c r="N1748" i="1" s="1"/>
  <c r="M1749" i="1"/>
  <c r="N1749" i="1" s="1"/>
  <c r="M1750" i="1"/>
  <c r="N1750" i="1" s="1"/>
  <c r="M1751" i="1"/>
  <c r="N1751" i="1" s="1"/>
  <c r="M1752" i="1"/>
  <c r="N1752" i="1" s="1"/>
  <c r="M1753" i="1"/>
  <c r="N1753" i="1" s="1"/>
  <c r="M1754" i="1"/>
  <c r="N1754" i="1" s="1"/>
  <c r="M1755" i="1"/>
  <c r="N1755" i="1" s="1"/>
  <c r="M1756" i="1"/>
  <c r="N1756" i="1" s="1"/>
  <c r="M1757" i="1"/>
  <c r="N1757" i="1" s="1"/>
  <c r="M1758" i="1"/>
  <c r="N1758" i="1" s="1"/>
  <c r="M1759" i="1"/>
  <c r="N1759" i="1" s="1"/>
  <c r="M1760" i="1"/>
  <c r="N1760" i="1" s="1"/>
  <c r="M1761" i="1"/>
  <c r="N1761" i="1" s="1"/>
  <c r="M1762" i="1"/>
  <c r="N1762" i="1" s="1"/>
  <c r="M1763" i="1"/>
  <c r="N1763" i="1" s="1"/>
  <c r="M1764" i="1"/>
  <c r="N1764" i="1" s="1"/>
  <c r="M1765" i="1"/>
  <c r="N1765" i="1" s="1"/>
  <c r="M1766" i="1"/>
  <c r="N1766" i="1" s="1"/>
  <c r="M1767" i="1"/>
  <c r="N1767" i="1" s="1"/>
  <c r="M1768" i="1"/>
  <c r="N1768" i="1" s="1"/>
  <c r="M1769" i="1"/>
  <c r="N1769" i="1" s="1"/>
  <c r="M1770" i="1"/>
  <c r="N1770" i="1" s="1"/>
  <c r="M1771" i="1"/>
  <c r="N1771" i="1" s="1"/>
  <c r="M1772" i="1"/>
  <c r="N1772" i="1" s="1"/>
  <c r="M1773" i="1"/>
  <c r="N1773" i="1" s="1"/>
  <c r="M1774" i="1"/>
  <c r="N1774" i="1" s="1"/>
  <c r="M1775" i="1"/>
  <c r="N1775" i="1" s="1"/>
  <c r="M1776" i="1"/>
  <c r="N1776" i="1" s="1"/>
  <c r="M1777" i="1"/>
  <c r="N1777" i="1" s="1"/>
  <c r="M1778" i="1"/>
  <c r="N1778" i="1" s="1"/>
  <c r="M1779" i="1"/>
  <c r="N1779" i="1" s="1"/>
  <c r="M1780" i="1"/>
  <c r="N1780" i="1" s="1"/>
  <c r="M1781" i="1"/>
  <c r="N1781" i="1" s="1"/>
  <c r="M1782" i="1"/>
  <c r="N1782" i="1" s="1"/>
  <c r="M1783" i="1"/>
  <c r="N1783" i="1" s="1"/>
  <c r="M1784" i="1"/>
  <c r="N1784" i="1" s="1"/>
  <c r="M1785" i="1"/>
  <c r="N1785" i="1" s="1"/>
  <c r="M1786" i="1"/>
  <c r="N1786" i="1" s="1"/>
  <c r="M1787" i="1"/>
  <c r="N1787" i="1" s="1"/>
  <c r="M1788" i="1"/>
  <c r="N1788" i="1" s="1"/>
  <c r="M1789" i="1"/>
  <c r="N1789" i="1" s="1"/>
  <c r="M1790" i="1"/>
  <c r="N1790" i="1" s="1"/>
  <c r="M1791" i="1"/>
  <c r="N1791" i="1" s="1"/>
  <c r="M1792" i="1"/>
  <c r="N1792" i="1" s="1"/>
  <c r="M1793" i="1"/>
  <c r="N1793" i="1" s="1"/>
  <c r="M1794" i="1"/>
  <c r="N1794" i="1" s="1"/>
  <c r="M1795" i="1"/>
  <c r="N1795" i="1" s="1"/>
  <c r="M1796" i="1"/>
  <c r="N1796" i="1" s="1"/>
  <c r="M1797" i="1"/>
  <c r="N1797" i="1" s="1"/>
  <c r="M1798" i="1"/>
  <c r="N1798" i="1" s="1"/>
  <c r="M1799" i="1"/>
  <c r="N1799" i="1" s="1"/>
  <c r="M1800" i="1"/>
  <c r="N1800" i="1" s="1"/>
  <c r="M1801" i="1"/>
  <c r="N1801" i="1" s="1"/>
  <c r="M1802" i="1"/>
  <c r="N1802" i="1" s="1"/>
  <c r="M1803" i="1"/>
  <c r="N1803" i="1" s="1"/>
  <c r="M1804" i="1"/>
  <c r="N1804" i="1" s="1"/>
  <c r="M1805" i="1"/>
  <c r="N1805" i="1" s="1"/>
  <c r="M1806" i="1"/>
  <c r="N1806" i="1" s="1"/>
  <c r="M1807" i="1"/>
  <c r="N1807" i="1" s="1"/>
  <c r="M1808" i="1"/>
  <c r="N1808" i="1" s="1"/>
  <c r="M1809" i="1"/>
  <c r="N1809" i="1" s="1"/>
  <c r="M1810" i="1"/>
  <c r="N1810" i="1" s="1"/>
  <c r="M1811" i="1"/>
  <c r="N1811" i="1" s="1"/>
  <c r="M1812" i="1"/>
  <c r="N1812" i="1" s="1"/>
  <c r="M1813" i="1"/>
  <c r="N1813" i="1" s="1"/>
  <c r="M1814" i="1"/>
  <c r="N1814" i="1" s="1"/>
  <c r="M1815" i="1"/>
  <c r="N1815" i="1" s="1"/>
  <c r="M1816" i="1"/>
  <c r="N1816" i="1" s="1"/>
  <c r="M1817" i="1"/>
  <c r="N1817" i="1" s="1"/>
  <c r="M1818" i="1"/>
  <c r="N1818" i="1" s="1"/>
  <c r="M1819" i="1"/>
  <c r="N1819" i="1" s="1"/>
  <c r="M1820" i="1"/>
  <c r="N1820" i="1" s="1"/>
  <c r="M1821" i="1"/>
  <c r="N1821" i="1" s="1"/>
  <c r="M1822" i="1"/>
  <c r="N1822" i="1" s="1"/>
  <c r="M1823" i="1"/>
  <c r="N1823" i="1" s="1"/>
  <c r="M1824" i="1"/>
  <c r="N1824" i="1" s="1"/>
  <c r="M1825" i="1"/>
  <c r="N1825" i="1" s="1"/>
  <c r="M1826" i="1"/>
  <c r="N1826" i="1" s="1"/>
  <c r="M1827" i="1"/>
  <c r="N1827" i="1" s="1"/>
  <c r="M1828" i="1"/>
  <c r="N1828" i="1" s="1"/>
  <c r="M1829" i="1"/>
  <c r="N1829" i="1" s="1"/>
  <c r="M1830" i="1"/>
  <c r="N1830" i="1" s="1"/>
  <c r="M1831" i="1"/>
  <c r="N1831" i="1" s="1"/>
  <c r="M1832" i="1"/>
  <c r="N1832" i="1" s="1"/>
  <c r="M1833" i="1"/>
  <c r="N1833" i="1" s="1"/>
  <c r="M1834" i="1"/>
  <c r="N1834" i="1" s="1"/>
  <c r="M1835" i="1"/>
  <c r="N1835" i="1" s="1"/>
  <c r="M1836" i="1"/>
  <c r="N1836" i="1" s="1"/>
  <c r="M1837" i="1"/>
  <c r="N1837" i="1" s="1"/>
  <c r="M1838" i="1"/>
  <c r="N1838" i="1" s="1"/>
  <c r="M1839" i="1"/>
  <c r="N1839" i="1" s="1"/>
  <c r="M1840" i="1"/>
  <c r="N1840" i="1" s="1"/>
  <c r="M1841" i="1"/>
  <c r="N1841" i="1" s="1"/>
  <c r="M1842" i="1"/>
  <c r="N1842" i="1" s="1"/>
  <c r="M1843" i="1"/>
  <c r="N1843" i="1" s="1"/>
  <c r="M1844" i="1"/>
  <c r="N1844" i="1" s="1"/>
  <c r="M1845" i="1"/>
  <c r="N1845" i="1" s="1"/>
  <c r="M1846" i="1"/>
  <c r="N1846" i="1" s="1"/>
  <c r="M1847" i="1"/>
  <c r="N1847" i="1" s="1"/>
  <c r="M1848" i="1"/>
  <c r="N1848" i="1" s="1"/>
  <c r="M1849" i="1"/>
  <c r="N1849" i="1" s="1"/>
  <c r="M1850" i="1"/>
  <c r="N1850" i="1" s="1"/>
  <c r="M1851" i="1"/>
  <c r="N1851" i="1" s="1"/>
  <c r="M1852" i="1"/>
  <c r="N1852" i="1" s="1"/>
  <c r="M1853" i="1"/>
  <c r="N1853" i="1" s="1"/>
  <c r="M1854" i="1"/>
  <c r="N1854" i="1" s="1"/>
  <c r="M1855" i="1"/>
  <c r="N1855" i="1" s="1"/>
  <c r="M1856" i="1"/>
  <c r="N1856" i="1" s="1"/>
  <c r="M1857" i="1"/>
  <c r="N1857" i="1" s="1"/>
  <c r="M1858" i="1"/>
  <c r="N1858" i="1" s="1"/>
  <c r="M1859" i="1"/>
  <c r="N1859" i="1" s="1"/>
  <c r="M1860" i="1"/>
  <c r="N1860" i="1" s="1"/>
  <c r="M1861" i="1"/>
  <c r="N1861" i="1" s="1"/>
  <c r="M1862" i="1"/>
  <c r="N1862" i="1" s="1"/>
  <c r="M1863" i="1"/>
  <c r="N1863" i="1" s="1"/>
  <c r="M1864" i="1"/>
  <c r="N1864" i="1" s="1"/>
  <c r="M1865" i="1"/>
  <c r="N1865" i="1" s="1"/>
  <c r="M1866" i="1"/>
  <c r="N1866" i="1" s="1"/>
  <c r="M1867" i="1"/>
  <c r="N1867" i="1" s="1"/>
  <c r="M1868" i="1"/>
  <c r="N1868" i="1" s="1"/>
  <c r="M1869" i="1"/>
  <c r="N1869" i="1" s="1"/>
  <c r="M1870" i="1"/>
  <c r="N1870" i="1" s="1"/>
  <c r="M1871" i="1"/>
  <c r="N1871" i="1" s="1"/>
  <c r="M1872" i="1"/>
  <c r="N1872" i="1" s="1"/>
  <c r="M1873" i="1"/>
  <c r="N1873" i="1" s="1"/>
  <c r="M1874" i="1"/>
  <c r="N1874" i="1" s="1"/>
  <c r="M1875" i="1"/>
  <c r="N1875" i="1" s="1"/>
  <c r="M1876" i="1"/>
  <c r="N1876" i="1" s="1"/>
  <c r="M1877" i="1"/>
  <c r="N1877" i="1" s="1"/>
  <c r="M1878" i="1"/>
  <c r="N1878" i="1" s="1"/>
  <c r="M1879" i="1"/>
  <c r="N1879" i="1" s="1"/>
  <c r="M1880" i="1"/>
  <c r="N1880" i="1" s="1"/>
  <c r="M1881" i="1"/>
  <c r="N1881" i="1" s="1"/>
  <c r="M1882" i="1"/>
  <c r="N1882" i="1" s="1"/>
  <c r="M1883" i="1"/>
  <c r="N1883" i="1" s="1"/>
  <c r="M1884" i="1"/>
  <c r="N1884" i="1" s="1"/>
  <c r="M1885" i="1"/>
  <c r="N1885" i="1" s="1"/>
  <c r="M1886" i="1"/>
  <c r="N1886" i="1" s="1"/>
  <c r="M1887" i="1"/>
  <c r="N1887" i="1" s="1"/>
  <c r="M1888" i="1"/>
  <c r="N1888" i="1" s="1"/>
  <c r="M1889" i="1"/>
  <c r="N1889" i="1" s="1"/>
  <c r="M1890" i="1"/>
  <c r="N1890" i="1" s="1"/>
  <c r="M1891" i="1"/>
  <c r="N1891" i="1" s="1"/>
  <c r="M1892" i="1"/>
  <c r="N1892" i="1" s="1"/>
  <c r="M1893" i="1"/>
  <c r="N1893" i="1" s="1"/>
  <c r="M1894" i="1"/>
  <c r="N1894" i="1" s="1"/>
  <c r="M1895" i="1"/>
  <c r="N1895" i="1" s="1"/>
  <c r="M1896" i="1"/>
  <c r="N1896" i="1" s="1"/>
  <c r="M1897" i="1"/>
  <c r="N1897" i="1" s="1"/>
  <c r="M1898" i="1"/>
  <c r="N1898" i="1" s="1"/>
  <c r="M1899" i="1"/>
  <c r="N1899" i="1" s="1"/>
  <c r="M1900" i="1"/>
  <c r="N1900" i="1" s="1"/>
  <c r="M1901" i="1"/>
  <c r="N1901" i="1" s="1"/>
  <c r="M1902" i="1"/>
  <c r="N1902" i="1" s="1"/>
  <c r="M1903" i="1"/>
  <c r="N1903" i="1" s="1"/>
  <c r="M1904" i="1"/>
  <c r="N1904" i="1" s="1"/>
  <c r="M1905" i="1"/>
  <c r="N1905" i="1" s="1"/>
  <c r="M1906" i="1"/>
  <c r="N1906" i="1" s="1"/>
  <c r="M1907" i="1"/>
  <c r="N1907" i="1" s="1"/>
  <c r="M1908" i="1"/>
  <c r="N1908" i="1" s="1"/>
  <c r="M1909" i="1"/>
  <c r="N1909" i="1" s="1"/>
  <c r="M1910" i="1"/>
  <c r="N1910" i="1" s="1"/>
  <c r="M1911" i="1"/>
  <c r="N1911" i="1" s="1"/>
  <c r="M1912" i="1"/>
  <c r="N1912" i="1" s="1"/>
  <c r="M1913" i="1"/>
  <c r="N1913" i="1" s="1"/>
  <c r="M1914" i="1"/>
  <c r="N1914" i="1" s="1"/>
  <c r="M1915" i="1"/>
  <c r="N1915" i="1" s="1"/>
  <c r="M1916" i="1"/>
  <c r="N1916" i="1" s="1"/>
  <c r="M1917" i="1"/>
  <c r="N1917" i="1" s="1"/>
  <c r="M1918" i="1"/>
  <c r="N1918" i="1" s="1"/>
  <c r="M1919" i="1"/>
  <c r="N1919" i="1" s="1"/>
  <c r="M1920" i="1"/>
  <c r="N1920" i="1" s="1"/>
  <c r="M1921" i="1"/>
  <c r="N1921" i="1" s="1"/>
  <c r="M1922" i="1"/>
  <c r="N1922" i="1" s="1"/>
  <c r="M1923" i="1"/>
  <c r="N1923" i="1" s="1"/>
  <c r="M1924" i="1"/>
  <c r="N1924" i="1" s="1"/>
  <c r="M1925" i="1"/>
  <c r="N1925" i="1" s="1"/>
  <c r="M1926" i="1"/>
  <c r="N1926" i="1" s="1"/>
  <c r="M1927" i="1"/>
  <c r="N1927" i="1" s="1"/>
  <c r="M1928" i="1"/>
  <c r="N1928" i="1" s="1"/>
  <c r="M1929" i="1"/>
  <c r="N1929" i="1" s="1"/>
  <c r="M1930" i="1"/>
  <c r="N1930" i="1" s="1"/>
  <c r="M1931" i="1"/>
  <c r="N1931" i="1" s="1"/>
  <c r="M1932" i="1"/>
  <c r="N1932" i="1" s="1"/>
  <c r="M1933" i="1"/>
  <c r="N1933" i="1" s="1"/>
  <c r="M1934" i="1"/>
  <c r="N1934" i="1" s="1"/>
  <c r="M1935" i="1"/>
  <c r="N1935" i="1" s="1"/>
  <c r="M1936" i="1"/>
  <c r="N1936" i="1" s="1"/>
  <c r="M1937" i="1"/>
  <c r="N1937" i="1" s="1"/>
  <c r="M1938" i="1"/>
  <c r="N1938" i="1" s="1"/>
  <c r="M1939" i="1"/>
  <c r="N1939" i="1" s="1"/>
  <c r="M1940" i="1"/>
  <c r="N1940" i="1" s="1"/>
  <c r="M1941" i="1"/>
  <c r="N1941" i="1" s="1"/>
  <c r="M1942" i="1"/>
  <c r="N1942" i="1" s="1"/>
  <c r="M1943" i="1"/>
  <c r="N1943" i="1" s="1"/>
  <c r="M1944" i="1"/>
  <c r="N1944" i="1" s="1"/>
  <c r="M1945" i="1"/>
  <c r="N1945" i="1" s="1"/>
  <c r="M1946" i="1"/>
  <c r="N1946" i="1" s="1"/>
  <c r="M1947" i="1"/>
  <c r="N1947" i="1" s="1"/>
  <c r="M1948" i="1"/>
  <c r="N1948" i="1" s="1"/>
  <c r="M1949" i="1"/>
  <c r="N1949" i="1" s="1"/>
  <c r="M1950" i="1"/>
  <c r="N1950" i="1" s="1"/>
  <c r="M1951" i="1"/>
  <c r="N1951" i="1" s="1"/>
  <c r="M1952" i="1"/>
  <c r="N1952" i="1" s="1"/>
  <c r="M1953" i="1"/>
  <c r="N1953" i="1" s="1"/>
  <c r="M1954" i="1"/>
  <c r="N1954" i="1" s="1"/>
  <c r="M1955" i="1"/>
  <c r="N1955" i="1" s="1"/>
  <c r="M1956" i="1"/>
  <c r="N1956" i="1" s="1"/>
  <c r="M1957" i="1"/>
  <c r="N1957" i="1" s="1"/>
  <c r="M1958" i="1"/>
  <c r="N1958" i="1" s="1"/>
  <c r="M1959" i="1"/>
  <c r="N1959" i="1" s="1"/>
  <c r="M1960" i="1"/>
  <c r="N1960" i="1" s="1"/>
  <c r="M1961" i="1"/>
  <c r="N1961" i="1" s="1"/>
  <c r="M1962" i="1"/>
  <c r="N1962" i="1" s="1"/>
  <c r="M1963" i="1"/>
  <c r="N1963" i="1" s="1"/>
  <c r="M1964" i="1"/>
  <c r="N1964" i="1" s="1"/>
  <c r="M1965" i="1"/>
  <c r="N1965" i="1" s="1"/>
  <c r="M1966" i="1"/>
  <c r="N1966" i="1" s="1"/>
  <c r="M1967" i="1"/>
  <c r="N1967" i="1" s="1"/>
  <c r="M1968" i="1"/>
  <c r="N1968" i="1" s="1"/>
  <c r="M1969" i="1"/>
  <c r="N1969" i="1" s="1"/>
  <c r="M1970" i="1"/>
  <c r="N1970" i="1" s="1"/>
  <c r="M1971" i="1"/>
  <c r="N1971" i="1" s="1"/>
  <c r="M1972" i="1"/>
  <c r="N1972" i="1" s="1"/>
  <c r="M1973" i="1"/>
  <c r="N1973" i="1" s="1"/>
  <c r="M1974" i="1"/>
  <c r="N1974" i="1" s="1"/>
  <c r="M1975" i="1"/>
  <c r="N1975" i="1" s="1"/>
  <c r="M1976" i="1"/>
  <c r="N1976" i="1" s="1"/>
  <c r="M1977" i="1"/>
  <c r="N1977" i="1" s="1"/>
  <c r="M1978" i="1"/>
  <c r="N1978" i="1" s="1"/>
  <c r="M1979" i="1"/>
  <c r="N1979" i="1" s="1"/>
  <c r="M1980" i="1"/>
  <c r="N1980" i="1" s="1"/>
  <c r="M1981" i="1"/>
  <c r="N1981" i="1" s="1"/>
  <c r="M1982" i="1"/>
  <c r="N1982" i="1" s="1"/>
  <c r="M1983" i="1"/>
  <c r="N1983" i="1" s="1"/>
  <c r="M1984" i="1"/>
  <c r="N1984" i="1" s="1"/>
  <c r="M1985" i="1"/>
  <c r="N1985" i="1" s="1"/>
  <c r="M1986" i="1"/>
  <c r="N1986" i="1" s="1"/>
  <c r="M1987" i="1"/>
  <c r="N1987" i="1" s="1"/>
  <c r="M1988" i="1"/>
  <c r="N1988" i="1" s="1"/>
  <c r="M1989" i="1"/>
  <c r="N1989" i="1" s="1"/>
  <c r="M1990" i="1"/>
  <c r="N1990" i="1" s="1"/>
  <c r="M1991" i="1"/>
  <c r="N1991" i="1" s="1"/>
  <c r="M1992" i="1"/>
  <c r="N1992" i="1" s="1"/>
  <c r="M1993" i="1"/>
  <c r="N1993" i="1" s="1"/>
  <c r="M1994" i="1"/>
  <c r="N1994" i="1" s="1"/>
  <c r="M1995" i="1"/>
  <c r="N1995" i="1" s="1"/>
  <c r="M1996" i="1"/>
  <c r="N1996" i="1" s="1"/>
  <c r="M1997" i="1"/>
  <c r="N1997" i="1" s="1"/>
  <c r="M1998" i="1"/>
  <c r="N1998" i="1" s="1"/>
  <c r="M1999" i="1"/>
  <c r="N1999" i="1" s="1"/>
  <c r="M2000" i="1"/>
  <c r="N2000" i="1" s="1"/>
  <c r="M2001" i="1"/>
  <c r="N2001" i="1" s="1"/>
  <c r="M2002" i="1"/>
  <c r="N2002" i="1" s="1"/>
  <c r="M2003" i="1"/>
  <c r="N2003" i="1" s="1"/>
  <c r="M2004" i="1"/>
  <c r="N2004" i="1" s="1"/>
  <c r="M2005" i="1"/>
  <c r="N2005" i="1" s="1"/>
  <c r="M2006" i="1"/>
  <c r="N2006" i="1" s="1"/>
  <c r="M2007" i="1"/>
  <c r="N2007" i="1" s="1"/>
  <c r="M2008" i="1"/>
  <c r="N2008" i="1" s="1"/>
  <c r="M2009" i="1"/>
  <c r="N2009" i="1" s="1"/>
  <c r="M2010" i="1"/>
  <c r="N2010" i="1" s="1"/>
  <c r="M2011" i="1"/>
  <c r="N2011" i="1" s="1"/>
  <c r="M2012" i="1"/>
  <c r="N2012" i="1" s="1"/>
  <c r="M2013" i="1"/>
  <c r="N2013" i="1" s="1"/>
  <c r="M2014" i="1"/>
  <c r="N2014" i="1" s="1"/>
  <c r="M2015" i="1"/>
  <c r="N2015" i="1" s="1"/>
  <c r="M2016" i="1"/>
  <c r="N2016" i="1" s="1"/>
  <c r="M2017" i="1"/>
  <c r="N2017" i="1" s="1"/>
  <c r="M2018" i="1"/>
  <c r="N2018" i="1" s="1"/>
  <c r="M2019" i="1"/>
  <c r="N2019" i="1" s="1"/>
  <c r="M2020" i="1"/>
  <c r="N2020" i="1" s="1"/>
  <c r="M2021" i="1"/>
  <c r="N2021" i="1" s="1"/>
  <c r="M2022" i="1"/>
  <c r="N2022" i="1" s="1"/>
  <c r="M2023" i="1"/>
  <c r="N2023" i="1" s="1"/>
  <c r="M2024" i="1"/>
  <c r="N2024" i="1" s="1"/>
  <c r="M2025" i="1"/>
  <c r="N2025" i="1" s="1"/>
  <c r="M2026" i="1"/>
  <c r="N2026" i="1" s="1"/>
  <c r="M2027" i="1"/>
  <c r="N2027" i="1" s="1"/>
  <c r="M2028" i="1"/>
  <c r="N2028" i="1" s="1"/>
  <c r="M2029" i="1"/>
  <c r="N2029" i="1" s="1"/>
  <c r="M2030" i="1"/>
  <c r="N2030" i="1" s="1"/>
  <c r="M2031" i="1"/>
  <c r="N2031" i="1" s="1"/>
  <c r="M2032" i="1"/>
  <c r="N2032" i="1" s="1"/>
  <c r="M2033" i="1"/>
  <c r="N2033" i="1" s="1"/>
  <c r="M2034" i="1"/>
  <c r="N2034" i="1" s="1"/>
  <c r="M2035" i="1"/>
  <c r="N2035" i="1" s="1"/>
  <c r="M2036" i="1"/>
  <c r="N2036" i="1" s="1"/>
  <c r="M2037" i="1"/>
  <c r="N2037" i="1" s="1"/>
  <c r="M2038" i="1"/>
  <c r="N2038" i="1" s="1"/>
  <c r="M2039" i="1"/>
  <c r="N2039" i="1" s="1"/>
  <c r="M2040" i="1"/>
  <c r="N2040" i="1" s="1"/>
  <c r="M2041" i="1"/>
  <c r="N2041" i="1" s="1"/>
  <c r="M2042" i="1"/>
  <c r="N2042" i="1" s="1"/>
  <c r="M2043" i="1"/>
  <c r="N2043" i="1" s="1"/>
  <c r="M2044" i="1"/>
  <c r="N2044" i="1" s="1"/>
  <c r="M2045" i="1"/>
  <c r="N2045" i="1" s="1"/>
  <c r="M2046" i="1"/>
  <c r="N2046" i="1" s="1"/>
  <c r="M2047" i="1"/>
  <c r="N2047" i="1" s="1"/>
  <c r="M2048" i="1"/>
  <c r="N2048" i="1" s="1"/>
  <c r="M2049" i="1"/>
  <c r="N2049" i="1" s="1"/>
  <c r="M2050" i="1"/>
  <c r="N2050" i="1" s="1"/>
  <c r="M2051" i="1"/>
  <c r="N2051" i="1" s="1"/>
  <c r="M2052" i="1"/>
  <c r="N2052" i="1" s="1"/>
  <c r="M2053" i="1"/>
  <c r="N2053" i="1" s="1"/>
  <c r="M2054" i="1"/>
  <c r="N2054" i="1" s="1"/>
  <c r="M2055" i="1"/>
  <c r="N2055" i="1" s="1"/>
  <c r="M2056" i="1"/>
  <c r="N2056" i="1" s="1"/>
  <c r="M2057" i="1"/>
  <c r="N2057" i="1" s="1"/>
  <c r="M2058" i="1"/>
  <c r="N2058" i="1" s="1"/>
  <c r="M2059" i="1"/>
  <c r="N2059" i="1" s="1"/>
  <c r="M2060" i="1"/>
  <c r="N2060" i="1" s="1"/>
  <c r="M2061" i="1"/>
  <c r="N2061" i="1" s="1"/>
  <c r="M2062" i="1"/>
  <c r="N2062" i="1" s="1"/>
  <c r="M2063" i="1"/>
  <c r="N2063" i="1" s="1"/>
  <c r="M2064" i="1"/>
  <c r="N2064" i="1" s="1"/>
  <c r="M2065" i="1"/>
  <c r="N2065" i="1" s="1"/>
  <c r="M2066" i="1"/>
  <c r="N2066" i="1" s="1"/>
  <c r="M2067" i="1"/>
  <c r="N2067" i="1" s="1"/>
  <c r="M2068" i="1"/>
  <c r="N2068" i="1" s="1"/>
  <c r="M2069" i="1"/>
  <c r="N2069" i="1" s="1"/>
  <c r="M2070" i="1"/>
  <c r="N2070" i="1" s="1"/>
  <c r="M2071" i="1"/>
  <c r="N2071" i="1" s="1"/>
  <c r="M2072" i="1"/>
  <c r="N2072" i="1" s="1"/>
  <c r="M2073" i="1"/>
  <c r="N2073" i="1" s="1"/>
  <c r="M2074" i="1"/>
  <c r="N2074" i="1" s="1"/>
  <c r="M2075" i="1"/>
  <c r="N2075" i="1" s="1"/>
  <c r="M2076" i="1"/>
  <c r="N2076" i="1" s="1"/>
  <c r="M2077" i="1"/>
  <c r="N2077" i="1" s="1"/>
  <c r="M2078" i="1"/>
  <c r="N2078" i="1" s="1"/>
  <c r="M2079" i="1"/>
  <c r="N2079" i="1" s="1"/>
  <c r="M2080" i="1"/>
  <c r="N2080" i="1" s="1"/>
  <c r="M2081" i="1"/>
  <c r="N2081" i="1" s="1"/>
  <c r="M2082" i="1"/>
  <c r="N2082" i="1" s="1"/>
  <c r="M2083" i="1"/>
  <c r="N2083" i="1" s="1"/>
  <c r="M2084" i="1"/>
  <c r="N2084" i="1" s="1"/>
  <c r="M2085" i="1"/>
  <c r="N2085" i="1" s="1"/>
  <c r="M2086" i="1"/>
  <c r="N2086" i="1" s="1"/>
  <c r="M2087" i="1"/>
  <c r="N2087" i="1" s="1"/>
  <c r="M2088" i="1"/>
  <c r="N2088" i="1" s="1"/>
  <c r="M2089" i="1"/>
  <c r="N2089" i="1" s="1"/>
  <c r="M2090" i="1"/>
  <c r="N2090" i="1" s="1"/>
  <c r="M2091" i="1"/>
  <c r="N2091" i="1" s="1"/>
  <c r="M2092" i="1"/>
  <c r="N2092" i="1" s="1"/>
  <c r="M2093" i="1"/>
  <c r="N2093" i="1" s="1"/>
  <c r="M2094" i="1"/>
  <c r="N2094" i="1" s="1"/>
  <c r="M2095" i="1"/>
  <c r="N2095" i="1" s="1"/>
  <c r="M2096" i="1"/>
  <c r="N2096" i="1" s="1"/>
  <c r="M2097" i="1"/>
  <c r="N2097" i="1" s="1"/>
  <c r="M2098" i="1"/>
  <c r="N2098" i="1" s="1"/>
  <c r="M2099" i="1"/>
  <c r="N2099" i="1" s="1"/>
  <c r="M2100" i="1"/>
  <c r="N2100" i="1" s="1"/>
  <c r="M2101" i="1"/>
  <c r="N2101" i="1" s="1"/>
  <c r="M2102" i="1"/>
  <c r="N2102" i="1" s="1"/>
  <c r="M2103" i="1"/>
  <c r="N2103" i="1" s="1"/>
  <c r="M2104" i="1"/>
  <c r="N2104" i="1" s="1"/>
  <c r="M2105" i="1"/>
  <c r="N2105" i="1" s="1"/>
  <c r="M2106" i="1"/>
  <c r="N2106" i="1" s="1"/>
  <c r="M2107" i="1"/>
  <c r="N2107" i="1" s="1"/>
  <c r="M2108" i="1"/>
  <c r="N2108" i="1" s="1"/>
  <c r="M2109" i="1"/>
  <c r="N2109" i="1" s="1"/>
  <c r="M2110" i="1"/>
  <c r="N2110" i="1" s="1"/>
  <c r="M2111" i="1"/>
  <c r="N2111" i="1" s="1"/>
  <c r="M2112" i="1"/>
  <c r="N2112" i="1" s="1"/>
  <c r="M2113" i="1"/>
  <c r="N2113" i="1" s="1"/>
  <c r="M2114" i="1"/>
  <c r="N2114" i="1" s="1"/>
  <c r="M2115" i="1"/>
  <c r="N2115" i="1" s="1"/>
  <c r="M2116" i="1"/>
  <c r="N2116" i="1" s="1"/>
  <c r="M2117" i="1"/>
  <c r="N2117" i="1" s="1"/>
  <c r="M2118" i="1"/>
  <c r="N2118" i="1" s="1"/>
  <c r="M2119" i="1"/>
  <c r="N2119" i="1" s="1"/>
  <c r="M2120" i="1"/>
  <c r="N2120" i="1" s="1"/>
  <c r="M2121" i="1"/>
  <c r="N2121" i="1" s="1"/>
  <c r="M2122" i="1"/>
  <c r="N2122" i="1" s="1"/>
  <c r="M2123" i="1"/>
  <c r="N2123" i="1" s="1"/>
  <c r="M2124" i="1"/>
  <c r="N2124" i="1" s="1"/>
  <c r="M2125" i="1"/>
  <c r="N2125" i="1" s="1"/>
  <c r="M2126" i="1"/>
  <c r="N2126" i="1" s="1"/>
  <c r="M2127" i="1"/>
  <c r="N2127" i="1" s="1"/>
  <c r="M2128" i="1"/>
  <c r="N2128" i="1" s="1"/>
  <c r="M2129" i="1"/>
  <c r="N2129" i="1" s="1"/>
  <c r="M2130" i="1"/>
  <c r="N2130" i="1" s="1"/>
  <c r="M2131" i="1"/>
  <c r="N2131" i="1" s="1"/>
  <c r="M2132" i="1"/>
  <c r="N2132" i="1" s="1"/>
  <c r="M2133" i="1"/>
  <c r="N2133" i="1" s="1"/>
  <c r="M2134" i="1"/>
  <c r="N2134" i="1" s="1"/>
  <c r="M2135" i="1"/>
  <c r="N2135" i="1" s="1"/>
  <c r="M2136" i="1"/>
  <c r="N2136" i="1" s="1"/>
  <c r="M2137" i="1"/>
  <c r="N2137" i="1" s="1"/>
  <c r="M2138" i="1"/>
  <c r="N2138" i="1" s="1"/>
  <c r="M2139" i="1"/>
  <c r="N2139" i="1" s="1"/>
  <c r="M2140" i="1"/>
  <c r="N2140" i="1" s="1"/>
  <c r="M2141" i="1"/>
  <c r="N2141" i="1" s="1"/>
  <c r="M2142" i="1"/>
  <c r="N2142" i="1" s="1"/>
  <c r="M2143" i="1"/>
  <c r="N2143" i="1" s="1"/>
  <c r="M2144" i="1"/>
  <c r="N2144" i="1" s="1"/>
  <c r="M2145" i="1"/>
  <c r="N2145" i="1" s="1"/>
  <c r="M2146" i="1"/>
  <c r="N2146" i="1" s="1"/>
  <c r="M2147" i="1"/>
  <c r="N2147" i="1" s="1"/>
  <c r="M2148" i="1"/>
  <c r="N2148" i="1" s="1"/>
  <c r="M2149" i="1"/>
  <c r="N2149" i="1" s="1"/>
  <c r="M2150" i="1"/>
  <c r="N2150" i="1" s="1"/>
  <c r="M2151" i="1"/>
  <c r="N2151" i="1" s="1"/>
  <c r="M2152" i="1"/>
  <c r="N2152" i="1" s="1"/>
  <c r="M2153" i="1"/>
  <c r="N2153" i="1" s="1"/>
  <c r="M2154" i="1"/>
  <c r="N2154" i="1" s="1"/>
  <c r="M2155" i="1"/>
  <c r="N2155" i="1" s="1"/>
  <c r="M2156" i="1"/>
  <c r="N2156" i="1" s="1"/>
  <c r="M2157" i="1"/>
  <c r="N2157" i="1" s="1"/>
  <c r="M2158" i="1"/>
  <c r="N2158" i="1" s="1"/>
  <c r="M2159" i="1"/>
  <c r="N2159" i="1" s="1"/>
  <c r="M2160" i="1"/>
  <c r="N2160" i="1" s="1"/>
  <c r="M2161" i="1"/>
  <c r="N2161" i="1" s="1"/>
  <c r="M2162" i="1"/>
  <c r="N2162" i="1" s="1"/>
  <c r="M2163" i="1"/>
  <c r="N2163" i="1" s="1"/>
  <c r="M2164" i="1"/>
  <c r="N2164" i="1" s="1"/>
  <c r="M2165" i="1"/>
  <c r="N2165" i="1" s="1"/>
  <c r="M2166" i="1"/>
  <c r="N2166" i="1" s="1"/>
  <c r="M2167" i="1"/>
  <c r="N2167" i="1" s="1"/>
  <c r="M2168" i="1"/>
  <c r="N2168" i="1" s="1"/>
  <c r="M2169" i="1"/>
  <c r="N2169" i="1" s="1"/>
  <c r="M2170" i="1"/>
  <c r="N2170" i="1" s="1"/>
  <c r="M2171" i="1"/>
  <c r="N2171" i="1" s="1"/>
  <c r="M2172" i="1"/>
  <c r="N2172" i="1" s="1"/>
  <c r="M2173" i="1"/>
  <c r="N2173" i="1" s="1"/>
  <c r="M2174" i="1"/>
  <c r="N2174" i="1" s="1"/>
  <c r="M2175" i="1"/>
  <c r="N2175" i="1" s="1"/>
  <c r="M2176" i="1"/>
  <c r="N2176" i="1" s="1"/>
  <c r="M2177" i="1"/>
  <c r="N2177" i="1" s="1"/>
  <c r="M2178" i="1"/>
  <c r="N2178" i="1" s="1"/>
  <c r="M2179" i="1"/>
  <c r="N2179" i="1" s="1"/>
  <c r="M2180" i="1"/>
  <c r="N2180" i="1" s="1"/>
  <c r="M2181" i="1"/>
  <c r="N2181" i="1" s="1"/>
  <c r="M2182" i="1"/>
  <c r="N2182" i="1" s="1"/>
  <c r="M2183" i="1"/>
  <c r="N2183" i="1" s="1"/>
  <c r="M2184" i="1"/>
  <c r="N2184" i="1" s="1"/>
  <c r="M2185" i="1"/>
  <c r="N2185" i="1" s="1"/>
  <c r="M2186" i="1"/>
  <c r="N2186" i="1" s="1"/>
  <c r="M2187" i="1"/>
  <c r="N2187" i="1" s="1"/>
  <c r="M2188" i="1"/>
  <c r="N2188" i="1" s="1"/>
  <c r="M2189" i="1"/>
  <c r="N2189" i="1" s="1"/>
  <c r="M2190" i="1"/>
  <c r="N2190" i="1" s="1"/>
  <c r="M2191" i="1"/>
  <c r="N2191" i="1" s="1"/>
  <c r="M2192" i="1"/>
  <c r="N2192" i="1" s="1"/>
  <c r="M2193" i="1"/>
  <c r="N2193" i="1" s="1"/>
  <c r="M2194" i="1"/>
  <c r="N2194" i="1" s="1"/>
  <c r="M2195" i="1"/>
  <c r="N2195" i="1" s="1"/>
  <c r="M2196" i="1"/>
  <c r="N2196" i="1" s="1"/>
  <c r="M2197" i="1"/>
  <c r="N2197" i="1" s="1"/>
  <c r="M2198" i="1"/>
  <c r="N2198" i="1" s="1"/>
  <c r="M2199" i="1"/>
  <c r="N2199" i="1" s="1"/>
  <c r="M2200" i="1"/>
  <c r="N2200" i="1" s="1"/>
  <c r="M2201" i="1"/>
  <c r="N2201" i="1" s="1"/>
  <c r="M2202" i="1"/>
  <c r="N2202" i="1" s="1"/>
  <c r="M2203" i="1"/>
  <c r="N2203" i="1" s="1"/>
  <c r="M2204" i="1"/>
  <c r="N2204" i="1" s="1"/>
  <c r="M2205" i="1"/>
  <c r="N2205" i="1" s="1"/>
  <c r="M2206" i="1"/>
  <c r="N2206" i="1" s="1"/>
  <c r="M2207" i="1"/>
  <c r="N2207" i="1" s="1"/>
  <c r="M2208" i="1"/>
  <c r="N2208" i="1" s="1"/>
  <c r="M2209" i="1"/>
  <c r="N2209" i="1" s="1"/>
  <c r="M2210" i="1"/>
  <c r="N2210" i="1" s="1"/>
  <c r="M2211" i="1"/>
  <c r="N2211" i="1" s="1"/>
  <c r="M2212" i="1"/>
  <c r="N2212" i="1" s="1"/>
  <c r="M2213" i="1"/>
  <c r="N2213" i="1" s="1"/>
  <c r="M2214" i="1"/>
  <c r="N2214" i="1" s="1"/>
  <c r="M2215" i="1"/>
  <c r="N2215" i="1" s="1"/>
  <c r="M2216" i="1"/>
  <c r="N2216" i="1" s="1"/>
  <c r="M2217" i="1"/>
  <c r="N2217" i="1" s="1"/>
  <c r="M2218" i="1"/>
  <c r="N2218" i="1" s="1"/>
  <c r="M2219" i="1"/>
  <c r="N2219" i="1" s="1"/>
  <c r="M2220" i="1"/>
  <c r="N2220" i="1" s="1"/>
  <c r="M2221" i="1"/>
  <c r="N2221" i="1" s="1"/>
  <c r="M2222" i="1"/>
  <c r="N2222" i="1" s="1"/>
  <c r="M2223" i="1"/>
  <c r="N2223" i="1" s="1"/>
  <c r="M2224" i="1"/>
  <c r="N2224" i="1" s="1"/>
  <c r="M2225" i="1"/>
  <c r="N2225" i="1" s="1"/>
  <c r="M2226" i="1"/>
  <c r="N2226" i="1" s="1"/>
  <c r="M2227" i="1"/>
  <c r="N2227" i="1" s="1"/>
  <c r="M2228" i="1"/>
  <c r="N2228" i="1" s="1"/>
  <c r="M2229" i="1"/>
  <c r="N2229" i="1" s="1"/>
  <c r="M2230" i="1"/>
  <c r="N2230" i="1" s="1"/>
  <c r="M2231" i="1"/>
  <c r="N2231" i="1" s="1"/>
  <c r="M2232" i="1"/>
  <c r="N2232" i="1" s="1"/>
  <c r="M2233" i="1"/>
  <c r="N2233" i="1" s="1"/>
  <c r="M2234" i="1"/>
  <c r="N2234" i="1" s="1"/>
  <c r="M2235" i="1"/>
  <c r="N2235" i="1" s="1"/>
  <c r="M2236" i="1"/>
  <c r="N2236" i="1" s="1"/>
  <c r="M2237" i="1"/>
  <c r="N2237" i="1" s="1"/>
  <c r="M2238" i="1"/>
  <c r="N2238" i="1" s="1"/>
  <c r="M2239" i="1"/>
  <c r="N2239" i="1" s="1"/>
  <c r="M2240" i="1"/>
  <c r="N2240" i="1" s="1"/>
  <c r="M2241" i="1"/>
  <c r="N2241" i="1" s="1"/>
  <c r="M2242" i="1"/>
  <c r="N2242" i="1" s="1"/>
  <c r="M2243" i="1"/>
  <c r="N2243" i="1" s="1"/>
  <c r="M2244" i="1"/>
  <c r="N2244" i="1" s="1"/>
  <c r="M2245" i="1"/>
  <c r="N2245" i="1" s="1"/>
  <c r="M2246" i="1"/>
  <c r="N2246" i="1" s="1"/>
  <c r="M2247" i="1"/>
  <c r="N2247" i="1" s="1"/>
  <c r="M2248" i="1"/>
  <c r="N2248" i="1" s="1"/>
  <c r="M2249" i="1"/>
  <c r="N2249" i="1" s="1"/>
  <c r="M2250" i="1"/>
  <c r="N2250" i="1" s="1"/>
  <c r="M2251" i="1"/>
  <c r="N2251" i="1" s="1"/>
  <c r="M2252" i="1"/>
  <c r="N2252" i="1" s="1"/>
  <c r="M2253" i="1"/>
  <c r="N2253" i="1" s="1"/>
  <c r="M2254" i="1"/>
  <c r="N2254" i="1" s="1"/>
  <c r="M2255" i="1"/>
  <c r="N2255" i="1" s="1"/>
  <c r="M2256" i="1"/>
  <c r="N2256" i="1" s="1"/>
  <c r="M2257" i="1"/>
  <c r="N2257" i="1" s="1"/>
  <c r="M2258" i="1"/>
  <c r="N2258" i="1" s="1"/>
  <c r="M2259" i="1"/>
  <c r="N2259" i="1" s="1"/>
  <c r="M2260" i="1"/>
  <c r="N2260" i="1" s="1"/>
  <c r="M2261" i="1"/>
  <c r="N2261" i="1" s="1"/>
  <c r="M2262" i="1"/>
  <c r="N2262" i="1" s="1"/>
  <c r="M2263" i="1"/>
  <c r="N2263" i="1" s="1"/>
  <c r="M2264" i="1"/>
  <c r="N2264" i="1" s="1"/>
  <c r="M2265" i="1"/>
  <c r="N2265" i="1" s="1"/>
  <c r="M2266" i="1"/>
  <c r="N2266" i="1" s="1"/>
  <c r="M2267" i="1"/>
  <c r="N2267" i="1" s="1"/>
  <c r="M2268" i="1"/>
  <c r="N2268" i="1" s="1"/>
  <c r="M2269" i="1"/>
  <c r="N2269" i="1" s="1"/>
  <c r="M2270" i="1"/>
  <c r="N2270" i="1" s="1"/>
  <c r="M2271" i="1"/>
  <c r="N2271" i="1" s="1"/>
  <c r="M2272" i="1"/>
  <c r="N2272" i="1" s="1"/>
  <c r="M2273" i="1"/>
  <c r="N2273" i="1" s="1"/>
  <c r="M2274" i="1"/>
  <c r="N2274" i="1" s="1"/>
  <c r="M2275" i="1"/>
  <c r="N2275" i="1" s="1"/>
  <c r="M2276" i="1"/>
  <c r="N2276" i="1" s="1"/>
  <c r="M2277" i="1"/>
  <c r="N2277" i="1" s="1"/>
  <c r="M2278" i="1"/>
  <c r="N2278" i="1" s="1"/>
  <c r="M2279" i="1"/>
  <c r="N2279" i="1" s="1"/>
  <c r="M2280" i="1"/>
  <c r="N2280" i="1" s="1"/>
  <c r="M2281" i="1"/>
  <c r="N2281" i="1" s="1"/>
  <c r="M2282" i="1"/>
  <c r="N2282" i="1" s="1"/>
  <c r="M2283" i="1"/>
  <c r="N2283" i="1" s="1"/>
  <c r="M2284" i="1"/>
  <c r="N2284" i="1" s="1"/>
  <c r="M2285" i="1"/>
  <c r="N2285" i="1" s="1"/>
  <c r="M2286" i="1"/>
  <c r="N2286" i="1" s="1"/>
  <c r="M2287" i="1"/>
  <c r="N2287" i="1" s="1"/>
  <c r="M2288" i="1"/>
  <c r="N2288" i="1" s="1"/>
  <c r="M2289" i="1"/>
  <c r="N2289" i="1" s="1"/>
  <c r="M2290" i="1"/>
  <c r="N2290" i="1" s="1"/>
  <c r="M2291" i="1"/>
  <c r="N2291" i="1" s="1"/>
  <c r="M2292" i="1"/>
  <c r="N2292" i="1" s="1"/>
  <c r="M2293" i="1"/>
  <c r="N2293" i="1" s="1"/>
  <c r="M2294" i="1"/>
  <c r="N2294" i="1" s="1"/>
  <c r="M2295" i="1"/>
  <c r="N2295" i="1" s="1"/>
  <c r="M2296" i="1"/>
  <c r="N2296" i="1" s="1"/>
  <c r="M2297" i="1"/>
  <c r="N2297" i="1" s="1"/>
  <c r="M2298" i="1"/>
  <c r="N2298" i="1" s="1"/>
  <c r="M2299" i="1"/>
  <c r="N2299" i="1" s="1"/>
  <c r="M2300" i="1"/>
  <c r="N2300" i="1" s="1"/>
  <c r="M2301" i="1"/>
  <c r="N2301" i="1" s="1"/>
  <c r="M2302" i="1"/>
  <c r="N2302" i="1" s="1"/>
  <c r="M2303" i="1"/>
  <c r="N2303" i="1" s="1"/>
  <c r="M2304" i="1"/>
  <c r="N2304" i="1" s="1"/>
  <c r="M2305" i="1"/>
  <c r="N2305" i="1" s="1"/>
  <c r="M2306" i="1"/>
  <c r="N2306" i="1" s="1"/>
  <c r="M2307" i="1"/>
  <c r="N2307" i="1" s="1"/>
  <c r="M2308" i="1"/>
  <c r="N2308" i="1" s="1"/>
  <c r="M2309" i="1"/>
  <c r="N2309" i="1" s="1"/>
  <c r="M2310" i="1"/>
  <c r="N2310" i="1" s="1"/>
  <c r="M2311" i="1"/>
  <c r="N2311" i="1" s="1"/>
  <c r="M2312" i="1"/>
  <c r="N2312" i="1" s="1"/>
  <c r="M2313" i="1"/>
  <c r="N2313" i="1" s="1"/>
  <c r="M2314" i="1"/>
  <c r="N2314" i="1" s="1"/>
  <c r="M2315" i="1"/>
  <c r="N2315" i="1" s="1"/>
  <c r="M2316" i="1"/>
  <c r="N2316" i="1" s="1"/>
  <c r="M2317" i="1"/>
  <c r="N2317" i="1" s="1"/>
  <c r="M2318" i="1"/>
  <c r="N2318" i="1" s="1"/>
  <c r="M2319" i="1"/>
  <c r="N2319" i="1" s="1"/>
  <c r="M2320" i="1"/>
  <c r="N2320" i="1" s="1"/>
  <c r="M2321" i="1"/>
  <c r="N2321" i="1" s="1"/>
  <c r="M2322" i="1"/>
  <c r="N2322" i="1" s="1"/>
  <c r="M2323" i="1"/>
  <c r="N2323" i="1" s="1"/>
  <c r="M2324" i="1"/>
  <c r="N2324" i="1" s="1"/>
  <c r="M2325" i="1"/>
  <c r="N2325" i="1" s="1"/>
  <c r="M2326" i="1"/>
  <c r="N2326" i="1" s="1"/>
  <c r="M2327" i="1"/>
  <c r="N2327" i="1" s="1"/>
  <c r="M2328" i="1"/>
  <c r="N2328" i="1" s="1"/>
  <c r="M2329" i="1"/>
  <c r="N2329" i="1" s="1"/>
  <c r="M2330" i="1"/>
  <c r="N2330" i="1" s="1"/>
  <c r="M2331" i="1"/>
  <c r="N2331" i="1" s="1"/>
  <c r="M2332" i="1"/>
  <c r="N2332" i="1" s="1"/>
  <c r="M2333" i="1"/>
  <c r="N2333" i="1" s="1"/>
  <c r="M2334" i="1"/>
  <c r="N2334" i="1" s="1"/>
  <c r="M2335" i="1"/>
  <c r="N2335" i="1" s="1"/>
  <c r="M2336" i="1"/>
  <c r="N2336" i="1" s="1"/>
  <c r="M2337" i="1"/>
  <c r="N2337" i="1" s="1"/>
  <c r="M2338" i="1"/>
  <c r="N2338" i="1" s="1"/>
  <c r="M2339" i="1"/>
  <c r="N2339" i="1" s="1"/>
  <c r="M2340" i="1"/>
  <c r="N2340" i="1" s="1"/>
  <c r="M2341" i="1"/>
  <c r="N2341" i="1" s="1"/>
  <c r="M2342" i="1"/>
  <c r="N2342" i="1" s="1"/>
  <c r="M2343" i="1"/>
  <c r="N2343" i="1" s="1"/>
  <c r="M2344" i="1"/>
  <c r="N2344" i="1" s="1"/>
  <c r="M2345" i="1"/>
  <c r="N2345" i="1" s="1"/>
  <c r="M2346" i="1"/>
  <c r="N2346" i="1" s="1"/>
  <c r="M2347" i="1"/>
  <c r="N2347" i="1" s="1"/>
  <c r="M2348" i="1"/>
  <c r="N2348" i="1" s="1"/>
  <c r="M2349" i="1"/>
  <c r="N2349" i="1" s="1"/>
  <c r="M2350" i="1"/>
  <c r="N2350" i="1" s="1"/>
  <c r="M2351" i="1"/>
  <c r="N2351" i="1" s="1"/>
  <c r="M2352" i="1"/>
  <c r="N2352" i="1" s="1"/>
  <c r="M2353" i="1"/>
  <c r="N2353" i="1" s="1"/>
  <c r="M2354" i="1"/>
  <c r="N2354" i="1" s="1"/>
  <c r="M2355" i="1"/>
  <c r="N2355" i="1" s="1"/>
  <c r="M2356" i="1"/>
  <c r="N2356" i="1" s="1"/>
  <c r="M2357" i="1"/>
  <c r="N2357" i="1" s="1"/>
  <c r="M2358" i="1"/>
  <c r="N2358" i="1" s="1"/>
  <c r="M2359" i="1"/>
  <c r="N2359" i="1" s="1"/>
  <c r="M2360" i="1"/>
  <c r="N2360" i="1" s="1"/>
  <c r="M2361" i="1"/>
  <c r="N2361" i="1" s="1"/>
  <c r="M2362" i="1"/>
  <c r="N2362" i="1" s="1"/>
  <c r="M2363" i="1"/>
  <c r="N2363" i="1" s="1"/>
  <c r="M2364" i="1"/>
  <c r="N2364" i="1" s="1"/>
  <c r="M2365" i="1"/>
  <c r="N2365" i="1" s="1"/>
  <c r="M2366" i="1"/>
  <c r="N2366" i="1" s="1"/>
  <c r="M2367" i="1"/>
  <c r="N2367" i="1" s="1"/>
  <c r="M2368" i="1"/>
  <c r="N2368" i="1" s="1"/>
  <c r="M2369" i="1"/>
  <c r="N2369" i="1" s="1"/>
  <c r="M2370" i="1"/>
  <c r="N2370" i="1" s="1"/>
  <c r="M2371" i="1"/>
  <c r="N2371" i="1" s="1"/>
  <c r="M2372" i="1"/>
  <c r="N2372" i="1" s="1"/>
  <c r="M2373" i="1"/>
  <c r="N2373" i="1" s="1"/>
  <c r="M2374" i="1"/>
  <c r="N2374" i="1" s="1"/>
  <c r="M2375" i="1"/>
  <c r="N2375" i="1" s="1"/>
  <c r="M2376" i="1"/>
  <c r="N2376" i="1" s="1"/>
  <c r="M2377" i="1"/>
  <c r="N2377" i="1" s="1"/>
  <c r="M2378" i="1"/>
  <c r="N2378" i="1" s="1"/>
  <c r="M2379" i="1"/>
  <c r="N2379" i="1" s="1"/>
  <c r="M2380" i="1"/>
  <c r="N2380" i="1" s="1"/>
  <c r="M2381" i="1"/>
  <c r="N2381" i="1" s="1"/>
  <c r="M2382" i="1"/>
  <c r="N2382" i="1" s="1"/>
  <c r="M2383" i="1"/>
  <c r="N2383" i="1" s="1"/>
  <c r="M2384" i="1"/>
  <c r="N2384" i="1" s="1"/>
  <c r="M2385" i="1"/>
  <c r="N2385" i="1" s="1"/>
  <c r="M2386" i="1"/>
  <c r="N2386" i="1" s="1"/>
  <c r="M2387" i="1"/>
  <c r="N2387" i="1" s="1"/>
  <c r="M2388" i="1"/>
  <c r="N2388" i="1" s="1"/>
  <c r="M2389" i="1"/>
  <c r="N2389" i="1" s="1"/>
  <c r="M2390" i="1"/>
  <c r="N2390" i="1" s="1"/>
  <c r="M2391" i="1"/>
  <c r="N2391" i="1" s="1"/>
  <c r="M2392" i="1"/>
  <c r="N2392" i="1" s="1"/>
  <c r="M2393" i="1"/>
  <c r="N2393" i="1" s="1"/>
  <c r="M2394" i="1"/>
  <c r="N2394" i="1" s="1"/>
  <c r="M2395" i="1"/>
  <c r="N2395" i="1" s="1"/>
  <c r="M2396" i="1"/>
  <c r="N2396" i="1" s="1"/>
  <c r="M2397" i="1"/>
  <c r="N2397" i="1" s="1"/>
  <c r="M2398" i="1"/>
  <c r="N2398" i="1" s="1"/>
  <c r="M2399" i="1"/>
  <c r="N2399" i="1" s="1"/>
  <c r="M2400" i="1"/>
  <c r="N2400" i="1" s="1"/>
  <c r="M2401" i="1"/>
  <c r="N2401" i="1" s="1"/>
  <c r="M2402" i="1"/>
  <c r="N2402" i="1" s="1"/>
  <c r="M2403" i="1"/>
  <c r="N2403" i="1" s="1"/>
  <c r="M2404" i="1"/>
  <c r="N2404" i="1" s="1"/>
  <c r="M2405" i="1"/>
  <c r="N2405" i="1" s="1"/>
  <c r="M2406" i="1"/>
  <c r="N2406" i="1" s="1"/>
  <c r="M2407" i="1"/>
  <c r="N2407" i="1" s="1"/>
  <c r="M2408" i="1"/>
  <c r="N2408" i="1" s="1"/>
  <c r="M2409" i="1"/>
  <c r="N2409" i="1" s="1"/>
  <c r="M2410" i="1"/>
  <c r="N2410" i="1" s="1"/>
  <c r="M2411" i="1"/>
  <c r="N2411" i="1" s="1"/>
  <c r="M2412" i="1"/>
  <c r="N2412" i="1" s="1"/>
  <c r="M2413" i="1"/>
  <c r="N2413" i="1" s="1"/>
  <c r="M2414" i="1"/>
  <c r="N2414" i="1" s="1"/>
  <c r="M2415" i="1"/>
  <c r="N2415" i="1" s="1"/>
  <c r="M2416" i="1"/>
  <c r="N2416" i="1" s="1"/>
  <c r="M2417" i="1"/>
  <c r="N2417" i="1" s="1"/>
  <c r="M2418" i="1"/>
  <c r="N2418" i="1" s="1"/>
  <c r="M2419" i="1"/>
  <c r="N2419" i="1" s="1"/>
  <c r="M2420" i="1"/>
  <c r="N2420" i="1" s="1"/>
  <c r="M2421" i="1"/>
  <c r="N2421" i="1" s="1"/>
  <c r="M2422" i="1"/>
  <c r="N2422" i="1" s="1"/>
  <c r="M2423" i="1"/>
  <c r="N2423" i="1" s="1"/>
  <c r="M2424" i="1"/>
  <c r="N2424" i="1" s="1"/>
  <c r="M2425" i="1"/>
  <c r="N2425" i="1" s="1"/>
  <c r="M2426" i="1"/>
  <c r="N2426" i="1" s="1"/>
  <c r="M2427" i="1"/>
  <c r="N2427" i="1" s="1"/>
  <c r="M2428" i="1"/>
  <c r="N2428" i="1" s="1"/>
  <c r="M2429" i="1"/>
  <c r="N2429" i="1" s="1"/>
  <c r="M2430" i="1"/>
  <c r="N2430" i="1" s="1"/>
  <c r="M2431" i="1"/>
  <c r="N2431" i="1" s="1"/>
  <c r="M2432" i="1"/>
  <c r="N2432" i="1" s="1"/>
  <c r="M2433" i="1"/>
  <c r="N2433" i="1" s="1"/>
  <c r="M2434" i="1"/>
  <c r="N2434" i="1" s="1"/>
  <c r="M2435" i="1"/>
  <c r="N2435" i="1" s="1"/>
  <c r="M2436" i="1"/>
  <c r="N2436" i="1" s="1"/>
  <c r="M2437" i="1"/>
  <c r="N2437" i="1" s="1"/>
  <c r="M2438" i="1"/>
  <c r="N2438" i="1" s="1"/>
  <c r="M2439" i="1"/>
  <c r="N2439" i="1" s="1"/>
  <c r="M2440" i="1"/>
  <c r="N2440" i="1" s="1"/>
  <c r="M2441" i="1"/>
  <c r="N2441" i="1" s="1"/>
  <c r="M2442" i="1"/>
  <c r="N2442" i="1" s="1"/>
  <c r="M2443" i="1"/>
  <c r="N2443" i="1" s="1"/>
  <c r="M2444" i="1"/>
  <c r="N2444" i="1" s="1"/>
  <c r="M2445" i="1"/>
  <c r="N2445" i="1" s="1"/>
  <c r="M2446" i="1"/>
  <c r="N2446" i="1" s="1"/>
  <c r="M2447" i="1"/>
  <c r="N2447" i="1" s="1"/>
  <c r="M2448" i="1"/>
  <c r="N2448" i="1" s="1"/>
  <c r="M2449" i="1"/>
  <c r="N2449" i="1" s="1"/>
  <c r="M2450" i="1"/>
  <c r="N2450" i="1" s="1"/>
  <c r="M2451" i="1"/>
  <c r="N2451" i="1" s="1"/>
  <c r="M2452" i="1"/>
  <c r="N2452" i="1" s="1"/>
  <c r="M2453" i="1"/>
  <c r="N2453" i="1" s="1"/>
  <c r="M2454" i="1"/>
  <c r="N2454" i="1" s="1"/>
  <c r="M2455" i="1"/>
  <c r="N2455" i="1" s="1"/>
  <c r="M2456" i="1"/>
  <c r="N2456" i="1" s="1"/>
  <c r="M2457" i="1"/>
  <c r="N2457" i="1" s="1"/>
  <c r="M2458" i="1"/>
  <c r="N2458" i="1" s="1"/>
  <c r="M2459" i="1"/>
  <c r="N2459" i="1" s="1"/>
  <c r="M2460" i="1"/>
  <c r="N2460" i="1" s="1"/>
  <c r="M2461" i="1"/>
  <c r="N2461" i="1" s="1"/>
  <c r="M2462" i="1"/>
  <c r="N2462" i="1" s="1"/>
  <c r="M2463" i="1"/>
  <c r="N2463" i="1" s="1"/>
  <c r="M2464" i="1"/>
  <c r="N2464" i="1" s="1"/>
  <c r="M2465" i="1"/>
  <c r="N2465" i="1" s="1"/>
  <c r="M2466" i="1"/>
  <c r="N2466" i="1" s="1"/>
  <c r="M2467" i="1"/>
  <c r="N2467" i="1" s="1"/>
  <c r="M2468" i="1"/>
  <c r="N2468" i="1" s="1"/>
  <c r="M2469" i="1"/>
  <c r="N2469" i="1" s="1"/>
  <c r="M2470" i="1"/>
  <c r="N2470" i="1" s="1"/>
  <c r="M2471" i="1"/>
  <c r="N2471" i="1" s="1"/>
  <c r="M2472" i="1"/>
  <c r="N2472" i="1" s="1"/>
  <c r="M2473" i="1"/>
  <c r="N2473" i="1" s="1"/>
  <c r="M2474" i="1"/>
  <c r="N2474" i="1" s="1"/>
  <c r="M2475" i="1"/>
  <c r="N2475" i="1" s="1"/>
  <c r="M2476" i="1"/>
  <c r="N2476" i="1" s="1"/>
  <c r="M2477" i="1"/>
  <c r="N2477" i="1" s="1"/>
  <c r="M2478" i="1"/>
  <c r="N2478" i="1" s="1"/>
  <c r="M2479" i="1"/>
  <c r="N2479" i="1" s="1"/>
  <c r="M2480" i="1"/>
  <c r="N2480" i="1" s="1"/>
  <c r="M2481" i="1"/>
  <c r="N2481" i="1" s="1"/>
  <c r="M2482" i="1"/>
  <c r="N2482" i="1" s="1"/>
  <c r="M2483" i="1"/>
  <c r="N2483" i="1" s="1"/>
  <c r="M2484" i="1"/>
  <c r="N2484" i="1" s="1"/>
  <c r="M2485" i="1"/>
  <c r="N2485" i="1" s="1"/>
  <c r="M2486" i="1"/>
  <c r="N2486" i="1" s="1"/>
  <c r="M2487" i="1"/>
  <c r="N2487" i="1" s="1"/>
  <c r="M2488" i="1"/>
  <c r="N2488" i="1" s="1"/>
  <c r="M2489" i="1"/>
  <c r="N2489" i="1" s="1"/>
  <c r="M2490" i="1"/>
  <c r="N2490" i="1" s="1"/>
  <c r="M2491" i="1"/>
  <c r="N2491" i="1" s="1"/>
  <c r="M2492" i="1"/>
  <c r="N2492" i="1" s="1"/>
  <c r="M2493" i="1"/>
  <c r="N2493" i="1" s="1"/>
  <c r="M2494" i="1"/>
  <c r="N2494" i="1" s="1"/>
  <c r="M2495" i="1"/>
  <c r="N2495" i="1" s="1"/>
  <c r="M2496" i="1"/>
  <c r="N2496" i="1" s="1"/>
  <c r="M2497" i="1"/>
  <c r="N2497" i="1" s="1"/>
  <c r="M2498" i="1"/>
  <c r="N2498" i="1" s="1"/>
  <c r="M2499" i="1"/>
  <c r="N2499" i="1" s="1"/>
  <c r="M2500" i="1"/>
  <c r="N2500" i="1" s="1"/>
  <c r="M2501" i="1"/>
  <c r="N2501" i="1" s="1"/>
  <c r="M2502" i="1"/>
  <c r="N2502" i="1" s="1"/>
  <c r="M2503" i="1"/>
  <c r="N2503" i="1" s="1"/>
  <c r="M2504" i="1"/>
  <c r="N2504" i="1" s="1"/>
  <c r="M2505" i="1"/>
  <c r="N2505" i="1" s="1"/>
  <c r="M2506" i="1"/>
  <c r="N2506" i="1" s="1"/>
  <c r="M2507" i="1"/>
  <c r="N2507" i="1" s="1"/>
  <c r="M2508" i="1"/>
  <c r="N2508" i="1" s="1"/>
  <c r="M2509" i="1"/>
  <c r="N2509" i="1" s="1"/>
  <c r="M2510" i="1"/>
  <c r="N2510" i="1" s="1"/>
  <c r="M2511" i="1"/>
  <c r="N2511" i="1" s="1"/>
  <c r="M2512" i="1"/>
  <c r="N2512" i="1" s="1"/>
  <c r="M2513" i="1"/>
  <c r="N2513" i="1" s="1"/>
  <c r="M2514" i="1"/>
  <c r="N2514" i="1" s="1"/>
  <c r="M2515" i="1"/>
  <c r="N2515" i="1" s="1"/>
  <c r="M2516" i="1"/>
  <c r="N2516" i="1" s="1"/>
  <c r="M2517" i="1"/>
  <c r="N2517" i="1" s="1"/>
  <c r="M2518" i="1"/>
  <c r="N2518" i="1" s="1"/>
  <c r="M2519" i="1"/>
  <c r="N2519" i="1" s="1"/>
  <c r="M2520" i="1"/>
  <c r="N2520" i="1" s="1"/>
  <c r="M2521" i="1"/>
  <c r="N2521" i="1" s="1"/>
  <c r="M2522" i="1"/>
  <c r="N2522" i="1" s="1"/>
  <c r="M2523" i="1"/>
  <c r="N2523" i="1" s="1"/>
  <c r="M2524" i="1"/>
  <c r="N2524" i="1" s="1"/>
  <c r="M2525" i="1"/>
  <c r="N2525" i="1" s="1"/>
  <c r="M2526" i="1"/>
  <c r="N2526" i="1" s="1"/>
  <c r="M2527" i="1"/>
  <c r="N2527" i="1" s="1"/>
  <c r="M2528" i="1"/>
  <c r="N2528" i="1" s="1"/>
  <c r="M2529" i="1"/>
  <c r="N2529" i="1" s="1"/>
  <c r="M2530" i="1"/>
  <c r="N2530" i="1" s="1"/>
  <c r="M2531" i="1"/>
  <c r="N2531" i="1" s="1"/>
  <c r="M2532" i="1"/>
  <c r="N2532" i="1" s="1"/>
  <c r="M2533" i="1"/>
  <c r="N2533" i="1" s="1"/>
  <c r="M2534" i="1"/>
  <c r="N2534" i="1" s="1"/>
  <c r="M2535" i="1"/>
  <c r="N2535" i="1" s="1"/>
  <c r="M2536" i="1"/>
  <c r="N2536" i="1" s="1"/>
  <c r="M2537" i="1"/>
  <c r="N2537" i="1" s="1"/>
  <c r="M2538" i="1"/>
  <c r="N2538" i="1" s="1"/>
  <c r="M2539" i="1"/>
  <c r="N2539" i="1" s="1"/>
  <c r="M2540" i="1"/>
  <c r="N2540" i="1" s="1"/>
  <c r="M2541" i="1"/>
  <c r="N2541" i="1" s="1"/>
  <c r="M2542" i="1"/>
  <c r="N2542" i="1" s="1"/>
  <c r="M2543" i="1"/>
  <c r="N2543" i="1" s="1"/>
  <c r="M2544" i="1"/>
  <c r="N2544" i="1" s="1"/>
  <c r="M2545" i="1"/>
  <c r="N2545" i="1" s="1"/>
  <c r="M2546" i="1"/>
  <c r="N2546" i="1" s="1"/>
  <c r="M2547" i="1"/>
  <c r="N2547" i="1" s="1"/>
  <c r="M2548" i="1"/>
  <c r="N2548" i="1" s="1"/>
  <c r="M2549" i="1"/>
  <c r="N2549" i="1" s="1"/>
  <c r="M2550" i="1"/>
  <c r="N2550" i="1" s="1"/>
  <c r="M2551" i="1"/>
  <c r="N2551" i="1" s="1"/>
  <c r="M2552" i="1"/>
  <c r="N2552" i="1" s="1"/>
  <c r="M2553" i="1"/>
  <c r="N2553" i="1" s="1"/>
  <c r="M2554" i="1"/>
  <c r="N2554" i="1" s="1"/>
  <c r="M2555" i="1"/>
  <c r="N2555" i="1" s="1"/>
  <c r="M2556" i="1"/>
  <c r="N2556" i="1" s="1"/>
  <c r="M2557" i="1"/>
  <c r="N2557" i="1" s="1"/>
  <c r="M2558" i="1"/>
  <c r="N2558" i="1" s="1"/>
  <c r="M2559" i="1"/>
  <c r="N2559" i="1" s="1"/>
  <c r="M2560" i="1"/>
  <c r="N2560" i="1" s="1"/>
  <c r="M2561" i="1"/>
  <c r="N2561" i="1" s="1"/>
  <c r="M2562" i="1"/>
  <c r="N2562" i="1" s="1"/>
  <c r="M2563" i="1"/>
  <c r="N2563" i="1" s="1"/>
  <c r="M2564" i="1"/>
  <c r="N2564" i="1" s="1"/>
  <c r="M2565" i="1"/>
  <c r="N2565" i="1" s="1"/>
  <c r="M2566" i="1"/>
  <c r="N2566" i="1" s="1"/>
  <c r="M2567" i="1"/>
  <c r="N2567" i="1" s="1"/>
  <c r="M2568" i="1"/>
  <c r="N2568" i="1" s="1"/>
  <c r="M2569" i="1"/>
  <c r="N2569" i="1" s="1"/>
  <c r="M2570" i="1"/>
  <c r="N2570" i="1" s="1"/>
  <c r="M2571" i="1"/>
  <c r="N2571" i="1" s="1"/>
  <c r="M2572" i="1"/>
  <c r="N2572" i="1" s="1"/>
  <c r="M2573" i="1"/>
  <c r="N2573" i="1" s="1"/>
  <c r="M2574" i="1"/>
  <c r="N2574" i="1" s="1"/>
  <c r="M2575" i="1"/>
  <c r="N2575" i="1" s="1"/>
  <c r="M2576" i="1"/>
  <c r="N2576" i="1" s="1"/>
  <c r="M2577" i="1"/>
  <c r="N2577" i="1" s="1"/>
  <c r="M2578" i="1"/>
  <c r="N2578" i="1" s="1"/>
  <c r="M2579" i="1"/>
  <c r="N2579" i="1" s="1"/>
  <c r="M2580" i="1"/>
  <c r="N2580" i="1" s="1"/>
  <c r="M2581" i="1"/>
  <c r="N2581" i="1" s="1"/>
  <c r="M2582" i="1"/>
  <c r="N2582" i="1" s="1"/>
  <c r="M2583" i="1"/>
  <c r="N2583" i="1" s="1"/>
  <c r="M2584" i="1"/>
  <c r="N2584" i="1" s="1"/>
  <c r="M2585" i="1"/>
  <c r="N2585" i="1" s="1"/>
  <c r="M2586" i="1"/>
  <c r="N2586" i="1" s="1"/>
  <c r="M2587" i="1"/>
  <c r="N2587" i="1" s="1"/>
  <c r="M2588" i="1"/>
  <c r="N2588" i="1" s="1"/>
  <c r="M2589" i="1"/>
  <c r="N2589" i="1" s="1"/>
  <c r="M2590" i="1"/>
  <c r="N2590" i="1" s="1"/>
  <c r="M2591" i="1"/>
  <c r="N2591" i="1" s="1"/>
  <c r="M2592" i="1"/>
  <c r="N2592" i="1" s="1"/>
  <c r="M2593" i="1"/>
  <c r="N2593" i="1" s="1"/>
  <c r="M2594" i="1"/>
  <c r="N2594" i="1" s="1"/>
  <c r="M2595" i="1"/>
  <c r="N2595" i="1" s="1"/>
  <c r="M2596" i="1"/>
  <c r="N2596" i="1" s="1"/>
  <c r="M2597" i="1"/>
  <c r="N2597" i="1" s="1"/>
  <c r="M2598" i="1"/>
  <c r="N2598" i="1" s="1"/>
  <c r="M2599" i="1"/>
  <c r="N2599" i="1" s="1"/>
  <c r="M2600" i="1"/>
  <c r="N2600" i="1" s="1"/>
  <c r="M2601" i="1"/>
  <c r="N2601" i="1" s="1"/>
  <c r="M2602" i="1"/>
  <c r="N2602" i="1" s="1"/>
  <c r="M2603" i="1"/>
  <c r="N2603" i="1" s="1"/>
  <c r="M2604" i="1"/>
  <c r="N2604" i="1" s="1"/>
  <c r="M2605" i="1"/>
  <c r="N2605" i="1" s="1"/>
  <c r="M2606" i="1"/>
  <c r="N2606" i="1" s="1"/>
  <c r="M2607" i="1"/>
  <c r="N2607" i="1" s="1"/>
  <c r="M2608" i="1"/>
  <c r="N2608" i="1" s="1"/>
  <c r="M2609" i="1"/>
  <c r="N2609" i="1" s="1"/>
  <c r="M2610" i="1"/>
  <c r="N2610" i="1" s="1"/>
  <c r="M2611" i="1"/>
  <c r="N2611" i="1" s="1"/>
  <c r="M2612" i="1"/>
  <c r="N2612" i="1" s="1"/>
  <c r="M2613" i="1"/>
  <c r="N2613" i="1" s="1"/>
  <c r="M2614" i="1"/>
  <c r="N2614" i="1" s="1"/>
  <c r="M2615" i="1"/>
  <c r="N2615" i="1" s="1"/>
  <c r="M2616" i="1"/>
  <c r="N2616" i="1" s="1"/>
  <c r="M2617" i="1"/>
  <c r="N2617" i="1" s="1"/>
  <c r="M2618" i="1"/>
  <c r="N2618" i="1" s="1"/>
  <c r="M2619" i="1"/>
  <c r="N2619" i="1" s="1"/>
  <c r="M2620" i="1"/>
  <c r="N2620" i="1" s="1"/>
  <c r="M2621" i="1"/>
  <c r="N2621" i="1" s="1"/>
  <c r="M2622" i="1"/>
  <c r="N2622" i="1" s="1"/>
  <c r="M2623" i="1"/>
  <c r="N2623" i="1" s="1"/>
  <c r="M2624" i="1"/>
  <c r="N2624" i="1" s="1"/>
  <c r="M2625" i="1"/>
  <c r="N2625" i="1" s="1"/>
  <c r="M2626" i="1"/>
  <c r="N2626" i="1" s="1"/>
  <c r="M2627" i="1"/>
  <c r="N2627" i="1" s="1"/>
  <c r="M2628" i="1"/>
  <c r="N2628" i="1" s="1"/>
  <c r="M2629" i="1"/>
  <c r="N2629" i="1" s="1"/>
  <c r="M2630" i="1"/>
  <c r="N2630" i="1" s="1"/>
  <c r="M2631" i="1"/>
  <c r="N2631" i="1" s="1"/>
  <c r="M2632" i="1"/>
  <c r="N2632" i="1" s="1"/>
  <c r="M2633" i="1"/>
  <c r="N2633" i="1" s="1"/>
  <c r="M2634" i="1"/>
  <c r="N2634" i="1" s="1"/>
  <c r="M2635" i="1"/>
  <c r="N2635" i="1" s="1"/>
  <c r="M2636" i="1"/>
  <c r="N2636" i="1" s="1"/>
  <c r="M2637" i="1"/>
  <c r="N2637" i="1" s="1"/>
  <c r="M2638" i="1"/>
  <c r="N2638" i="1" s="1"/>
  <c r="M2639" i="1"/>
  <c r="N2639" i="1" s="1"/>
  <c r="M2640" i="1"/>
  <c r="N2640" i="1" s="1"/>
  <c r="M2641" i="1"/>
  <c r="N2641" i="1" s="1"/>
  <c r="M2642" i="1"/>
  <c r="N2642" i="1" s="1"/>
  <c r="M2643" i="1"/>
  <c r="N2643" i="1" s="1"/>
  <c r="M2644" i="1"/>
  <c r="N2644" i="1" s="1"/>
  <c r="M2645" i="1"/>
  <c r="N2645" i="1" s="1"/>
  <c r="M2646" i="1"/>
  <c r="N2646" i="1" s="1"/>
  <c r="M2647" i="1"/>
  <c r="N2647" i="1" s="1"/>
  <c r="M2648" i="1"/>
  <c r="N2648" i="1" s="1"/>
  <c r="M2649" i="1"/>
  <c r="N2649" i="1" s="1"/>
  <c r="M2650" i="1"/>
  <c r="N2650" i="1" s="1"/>
  <c r="M2651" i="1"/>
  <c r="N2651" i="1" s="1"/>
  <c r="M2652" i="1"/>
  <c r="N2652" i="1" s="1"/>
  <c r="M2653" i="1"/>
  <c r="N2653" i="1" s="1"/>
  <c r="M2654" i="1"/>
  <c r="N2654" i="1" s="1"/>
  <c r="M2655" i="1"/>
  <c r="N2655" i="1" s="1"/>
  <c r="M2656" i="1"/>
  <c r="N2656" i="1" s="1"/>
  <c r="M2657" i="1"/>
  <c r="N2657" i="1" s="1"/>
  <c r="M2658" i="1"/>
  <c r="N2658" i="1" s="1"/>
  <c r="M2659" i="1"/>
  <c r="N2659" i="1" s="1"/>
  <c r="M2660" i="1"/>
  <c r="N2660" i="1" s="1"/>
  <c r="M2661" i="1"/>
  <c r="N2661" i="1" s="1"/>
  <c r="M2662" i="1"/>
  <c r="N2662" i="1" s="1"/>
  <c r="M2663" i="1"/>
  <c r="N2663" i="1" s="1"/>
  <c r="M2664" i="1"/>
  <c r="N2664" i="1" s="1"/>
  <c r="M2665" i="1"/>
  <c r="N2665" i="1" s="1"/>
  <c r="M2666" i="1"/>
  <c r="N2666" i="1" s="1"/>
  <c r="M2667" i="1"/>
  <c r="N2667" i="1" s="1"/>
  <c r="M2668" i="1"/>
  <c r="N2668" i="1" s="1"/>
  <c r="M2669" i="1"/>
  <c r="N2669" i="1" s="1"/>
  <c r="M2670" i="1"/>
  <c r="N2670" i="1" s="1"/>
  <c r="M2671" i="1"/>
  <c r="N2671" i="1" s="1"/>
  <c r="M2672" i="1"/>
  <c r="N2672" i="1" s="1"/>
  <c r="M2673" i="1"/>
  <c r="N2673" i="1" s="1"/>
  <c r="M2674" i="1"/>
  <c r="N2674" i="1" s="1"/>
  <c r="M2675" i="1"/>
  <c r="N2675" i="1" s="1"/>
  <c r="M2676" i="1"/>
  <c r="N2676" i="1" s="1"/>
  <c r="M2677" i="1"/>
  <c r="N2677" i="1" s="1"/>
  <c r="M2678" i="1"/>
  <c r="N2678" i="1" s="1"/>
  <c r="M2679" i="1"/>
  <c r="N2679" i="1" s="1"/>
  <c r="M2680" i="1"/>
  <c r="N2680" i="1" s="1"/>
  <c r="M2681" i="1"/>
  <c r="N2681" i="1" s="1"/>
  <c r="M2682" i="1"/>
  <c r="N2682" i="1" s="1"/>
  <c r="M2683" i="1"/>
  <c r="N2683" i="1" s="1"/>
  <c r="M2684" i="1"/>
  <c r="N2684" i="1" s="1"/>
  <c r="M2685" i="1"/>
  <c r="N2685" i="1" s="1"/>
  <c r="M2686" i="1"/>
  <c r="N2686" i="1" s="1"/>
  <c r="M2687" i="1"/>
  <c r="N2687" i="1" s="1"/>
  <c r="M2688" i="1"/>
  <c r="N2688" i="1" s="1"/>
  <c r="M2689" i="1"/>
  <c r="N2689" i="1" s="1"/>
  <c r="M2690" i="1"/>
  <c r="N2690" i="1" s="1"/>
  <c r="M2691" i="1"/>
  <c r="N2691" i="1" s="1"/>
  <c r="M2692" i="1"/>
  <c r="N2692" i="1" s="1"/>
  <c r="M2693" i="1"/>
  <c r="N2693" i="1" s="1"/>
  <c r="M2694" i="1"/>
  <c r="N2694" i="1" s="1"/>
  <c r="M2695" i="1"/>
  <c r="N2695" i="1" s="1"/>
  <c r="M2696" i="1"/>
  <c r="N2696" i="1" s="1"/>
  <c r="M2697" i="1"/>
  <c r="N2697" i="1" s="1"/>
  <c r="M2698" i="1"/>
  <c r="N2698" i="1" s="1"/>
  <c r="M2699" i="1"/>
  <c r="N2699" i="1" s="1"/>
  <c r="M2700" i="1"/>
  <c r="N2700" i="1" s="1"/>
  <c r="M2701" i="1"/>
  <c r="N2701" i="1" s="1"/>
  <c r="M2702" i="1"/>
  <c r="N2702" i="1" s="1"/>
  <c r="M2703" i="1"/>
  <c r="N2703" i="1" s="1"/>
  <c r="M2704" i="1"/>
  <c r="N2704" i="1" s="1"/>
  <c r="M2705" i="1"/>
  <c r="N2705" i="1" s="1"/>
  <c r="M2706" i="1"/>
  <c r="N2706" i="1" s="1"/>
  <c r="M2707" i="1"/>
  <c r="N2707" i="1" s="1"/>
  <c r="M2708" i="1"/>
  <c r="N2708" i="1" s="1"/>
  <c r="M2709" i="1"/>
  <c r="N2709" i="1" s="1"/>
  <c r="M2710" i="1"/>
  <c r="N2710" i="1" s="1"/>
  <c r="M2711" i="1"/>
  <c r="N2711" i="1" s="1"/>
  <c r="M2712" i="1"/>
  <c r="N2712" i="1" s="1"/>
  <c r="M2713" i="1"/>
  <c r="N2713" i="1" s="1"/>
  <c r="M2714" i="1"/>
  <c r="N2714" i="1" s="1"/>
  <c r="M2715" i="1"/>
  <c r="N2715" i="1" s="1"/>
  <c r="M2716" i="1"/>
  <c r="N2716" i="1" s="1"/>
  <c r="M2717" i="1"/>
  <c r="N2717" i="1" s="1"/>
  <c r="M2718" i="1"/>
  <c r="N2718" i="1" s="1"/>
  <c r="M2719" i="1"/>
  <c r="N2719" i="1" s="1"/>
  <c r="M2720" i="1"/>
  <c r="N2720" i="1" s="1"/>
  <c r="M2721" i="1"/>
  <c r="N2721" i="1" s="1"/>
  <c r="M2722" i="1"/>
  <c r="N2722" i="1" s="1"/>
  <c r="M2723" i="1"/>
  <c r="N2723" i="1" s="1"/>
  <c r="M2724" i="1"/>
  <c r="N2724" i="1" s="1"/>
  <c r="M2725" i="1"/>
  <c r="N2725" i="1" s="1"/>
  <c r="M2726" i="1"/>
  <c r="N2726" i="1" s="1"/>
  <c r="M2727" i="1"/>
  <c r="N2727" i="1" s="1"/>
  <c r="M2728" i="1"/>
  <c r="N2728" i="1" s="1"/>
  <c r="M2729" i="1"/>
  <c r="N2729" i="1" s="1"/>
  <c r="M2730" i="1"/>
  <c r="N2730" i="1" s="1"/>
  <c r="M2731" i="1"/>
  <c r="N2731" i="1" s="1"/>
  <c r="M2732" i="1"/>
  <c r="N2732" i="1" s="1"/>
  <c r="M2733" i="1"/>
  <c r="N2733" i="1" s="1"/>
  <c r="M2734" i="1"/>
  <c r="N2734" i="1" s="1"/>
  <c r="M2735" i="1"/>
  <c r="N2735" i="1" s="1"/>
  <c r="M2736" i="1"/>
  <c r="N2736" i="1" s="1"/>
  <c r="M2737" i="1"/>
  <c r="N2737" i="1" s="1"/>
  <c r="M2738" i="1"/>
  <c r="N2738" i="1" s="1"/>
  <c r="M2739" i="1"/>
  <c r="N2739" i="1" s="1"/>
  <c r="M2740" i="1"/>
  <c r="N2740" i="1" s="1"/>
  <c r="M2741" i="1"/>
  <c r="N2741" i="1" s="1"/>
  <c r="M2742" i="1"/>
  <c r="N2742" i="1" s="1"/>
  <c r="M2743" i="1"/>
  <c r="N2743" i="1" s="1"/>
  <c r="M2744" i="1"/>
  <c r="N2744" i="1" s="1"/>
  <c r="M2745" i="1"/>
  <c r="N2745" i="1" s="1"/>
  <c r="M2746" i="1"/>
  <c r="N2746" i="1" s="1"/>
  <c r="M2747" i="1"/>
  <c r="N2747" i="1" s="1"/>
  <c r="M2748" i="1"/>
  <c r="N2748" i="1" s="1"/>
  <c r="M2749" i="1"/>
  <c r="N2749" i="1" s="1"/>
  <c r="M2750" i="1"/>
  <c r="N2750" i="1" s="1"/>
  <c r="M2751" i="1"/>
  <c r="N2751" i="1" s="1"/>
  <c r="M2752" i="1"/>
  <c r="N2752" i="1" s="1"/>
  <c r="M2753" i="1"/>
  <c r="N2753" i="1" s="1"/>
  <c r="M2754" i="1"/>
  <c r="N2754" i="1" s="1"/>
  <c r="M2755" i="1"/>
  <c r="N2755" i="1" s="1"/>
  <c r="M2756" i="1"/>
  <c r="N2756" i="1" s="1"/>
  <c r="M2757" i="1"/>
  <c r="N2757" i="1" s="1"/>
  <c r="M2758" i="1"/>
  <c r="N2758" i="1" s="1"/>
  <c r="M2759" i="1"/>
  <c r="N2759" i="1" s="1"/>
  <c r="M2760" i="1"/>
  <c r="N2760" i="1" s="1"/>
  <c r="M2761" i="1"/>
  <c r="N2761" i="1" s="1"/>
  <c r="M2762" i="1"/>
  <c r="N2762" i="1" s="1"/>
  <c r="M2763" i="1"/>
  <c r="N2763" i="1" s="1"/>
  <c r="M2764" i="1"/>
  <c r="N2764" i="1" s="1"/>
  <c r="M2765" i="1"/>
  <c r="N2765" i="1" s="1"/>
  <c r="M2766" i="1"/>
  <c r="N2766" i="1" s="1"/>
  <c r="M2767" i="1"/>
  <c r="N2767" i="1" s="1"/>
  <c r="M2768" i="1"/>
  <c r="N2768" i="1" s="1"/>
  <c r="M2769" i="1"/>
  <c r="N2769" i="1" s="1"/>
  <c r="M2770" i="1"/>
  <c r="N2770" i="1" s="1"/>
  <c r="M2771" i="1"/>
  <c r="N2771" i="1" s="1"/>
  <c r="M2772" i="1"/>
  <c r="N2772" i="1" s="1"/>
  <c r="M2773" i="1"/>
  <c r="N2773" i="1" s="1"/>
  <c r="M2774" i="1"/>
  <c r="N2774" i="1" s="1"/>
  <c r="M2775" i="1"/>
  <c r="N2775" i="1" s="1"/>
  <c r="M2776" i="1"/>
  <c r="N2776" i="1" s="1"/>
  <c r="M2777" i="1"/>
  <c r="N2777" i="1" s="1"/>
  <c r="M2778" i="1"/>
  <c r="N2778" i="1" s="1"/>
  <c r="M2779" i="1"/>
  <c r="N2779" i="1" s="1"/>
  <c r="M2780" i="1"/>
  <c r="N2780" i="1" s="1"/>
  <c r="M2781" i="1"/>
  <c r="N2781" i="1" s="1"/>
  <c r="M2782" i="1"/>
  <c r="N2782" i="1" s="1"/>
  <c r="M2783" i="1"/>
  <c r="N2783" i="1" s="1"/>
  <c r="M2784" i="1"/>
  <c r="N2784" i="1" s="1"/>
  <c r="M2785" i="1"/>
  <c r="N2785" i="1" s="1"/>
  <c r="M2786" i="1"/>
  <c r="N2786" i="1" s="1"/>
  <c r="M2787" i="1"/>
  <c r="N2787" i="1" s="1"/>
  <c r="M2788" i="1"/>
  <c r="N2788" i="1" s="1"/>
  <c r="M2789" i="1"/>
  <c r="N2789" i="1" s="1"/>
  <c r="M2790" i="1"/>
  <c r="N2790" i="1" s="1"/>
  <c r="M2791" i="1"/>
  <c r="N2791" i="1" s="1"/>
  <c r="M2792" i="1"/>
  <c r="N2792" i="1" s="1"/>
  <c r="M2793" i="1"/>
  <c r="N2793" i="1" s="1"/>
  <c r="M2794" i="1"/>
  <c r="N2794" i="1" s="1"/>
  <c r="M2795" i="1"/>
  <c r="N2795" i="1" s="1"/>
  <c r="M2796" i="1"/>
  <c r="N2796" i="1" s="1"/>
  <c r="M2797" i="1"/>
  <c r="N2797" i="1" s="1"/>
  <c r="M2798" i="1"/>
  <c r="N2798" i="1" s="1"/>
  <c r="M2799" i="1"/>
  <c r="N2799" i="1" s="1"/>
  <c r="M2800" i="1"/>
  <c r="N2800" i="1" s="1"/>
  <c r="M2801" i="1"/>
  <c r="N2801" i="1" s="1"/>
  <c r="M2802" i="1"/>
  <c r="N2802" i="1" s="1"/>
  <c r="M2803" i="1"/>
  <c r="N2803" i="1" s="1"/>
  <c r="M2804" i="1"/>
  <c r="N2804" i="1" s="1"/>
  <c r="M2805" i="1"/>
  <c r="N2805" i="1" s="1"/>
  <c r="M2806" i="1"/>
  <c r="N2806" i="1" s="1"/>
  <c r="M2807" i="1"/>
  <c r="N2807" i="1" s="1"/>
  <c r="M2808" i="1"/>
  <c r="N2808" i="1" s="1"/>
  <c r="M2809" i="1"/>
  <c r="N2809" i="1" s="1"/>
  <c r="M2810" i="1"/>
  <c r="N2810" i="1" s="1"/>
  <c r="M2811" i="1"/>
  <c r="N2811" i="1" s="1"/>
  <c r="M2812" i="1"/>
  <c r="N2812" i="1" s="1"/>
  <c r="M2813" i="1"/>
  <c r="N2813" i="1" s="1"/>
  <c r="M2814" i="1"/>
  <c r="N2814" i="1" s="1"/>
  <c r="M2815" i="1"/>
  <c r="N2815" i="1" s="1"/>
  <c r="M2816" i="1"/>
  <c r="N2816" i="1" s="1"/>
  <c r="M2817" i="1"/>
  <c r="N2817" i="1" s="1"/>
  <c r="M2818" i="1"/>
  <c r="N2818" i="1" s="1"/>
  <c r="M2819" i="1"/>
  <c r="N2819" i="1" s="1"/>
  <c r="M2820" i="1"/>
  <c r="N2820" i="1" s="1"/>
  <c r="M2821" i="1"/>
  <c r="N2821" i="1" s="1"/>
  <c r="M2822" i="1"/>
  <c r="N2822" i="1" s="1"/>
  <c r="M2823" i="1"/>
  <c r="N2823" i="1" s="1"/>
  <c r="M2824" i="1"/>
  <c r="N2824" i="1" s="1"/>
  <c r="M2825" i="1"/>
  <c r="N2825" i="1" s="1"/>
  <c r="M2826" i="1"/>
  <c r="N2826" i="1" s="1"/>
  <c r="M2827" i="1"/>
  <c r="N2827" i="1" s="1"/>
  <c r="M2828" i="1"/>
  <c r="N2828" i="1" s="1"/>
  <c r="M2829" i="1"/>
  <c r="N2829" i="1" s="1"/>
  <c r="M2830" i="1"/>
  <c r="N2830" i="1" s="1"/>
  <c r="M2831" i="1"/>
  <c r="N2831" i="1" s="1"/>
  <c r="M2832" i="1"/>
  <c r="N2832" i="1" s="1"/>
  <c r="M2833" i="1"/>
  <c r="N2833" i="1" s="1"/>
  <c r="M2834" i="1"/>
  <c r="N2834" i="1" s="1"/>
  <c r="M2835" i="1"/>
  <c r="N2835" i="1" s="1"/>
  <c r="M2836" i="1"/>
  <c r="N2836" i="1" s="1"/>
  <c r="M2837" i="1"/>
  <c r="N2837" i="1" s="1"/>
  <c r="M2838" i="1"/>
  <c r="N2838" i="1" s="1"/>
  <c r="M2839" i="1"/>
  <c r="N2839" i="1" s="1"/>
  <c r="M2840" i="1"/>
  <c r="N2840" i="1" s="1"/>
  <c r="M2841" i="1"/>
  <c r="N2841" i="1" s="1"/>
  <c r="M2842" i="1"/>
  <c r="N2842" i="1" s="1"/>
  <c r="M2843" i="1"/>
  <c r="N2843" i="1" s="1"/>
  <c r="M2844" i="1"/>
  <c r="N2844" i="1" s="1"/>
  <c r="M2845" i="1"/>
  <c r="N2845" i="1" s="1"/>
  <c r="M2846" i="1"/>
  <c r="N2846" i="1" s="1"/>
  <c r="M2847" i="1"/>
  <c r="N2847" i="1" s="1"/>
  <c r="M2848" i="1"/>
  <c r="N2848" i="1" s="1"/>
  <c r="M2849" i="1"/>
  <c r="N2849" i="1" s="1"/>
  <c r="M2850" i="1"/>
  <c r="N2850" i="1" s="1"/>
  <c r="M2851" i="1"/>
  <c r="N2851" i="1" s="1"/>
  <c r="M2852" i="1"/>
  <c r="N2852" i="1" s="1"/>
  <c r="M2853" i="1"/>
  <c r="N2853" i="1" s="1"/>
  <c r="M2854" i="1"/>
  <c r="N2854" i="1" s="1"/>
  <c r="M2855" i="1"/>
  <c r="N2855" i="1" s="1"/>
  <c r="M2856" i="1"/>
  <c r="N2856" i="1" s="1"/>
  <c r="M2857" i="1"/>
  <c r="N2857" i="1" s="1"/>
  <c r="M2858" i="1"/>
  <c r="N2858" i="1" s="1"/>
  <c r="M2859" i="1"/>
  <c r="N2859" i="1" s="1"/>
  <c r="M2860" i="1"/>
  <c r="N2860" i="1" s="1"/>
  <c r="M2861" i="1"/>
  <c r="N2861" i="1" s="1"/>
  <c r="M2862" i="1"/>
  <c r="N2862" i="1" s="1"/>
  <c r="M2863" i="1"/>
  <c r="N2863" i="1" s="1"/>
  <c r="M2864" i="1"/>
  <c r="N2864" i="1" s="1"/>
  <c r="M2865" i="1"/>
  <c r="N2865" i="1" s="1"/>
  <c r="M2866" i="1"/>
  <c r="N2866" i="1" s="1"/>
  <c r="M2867" i="1"/>
  <c r="N2867" i="1" s="1"/>
  <c r="M2868" i="1"/>
  <c r="N2868" i="1" s="1"/>
  <c r="M2869" i="1"/>
  <c r="N2869" i="1" s="1"/>
  <c r="M2870" i="1"/>
  <c r="N2870" i="1" s="1"/>
  <c r="M2871" i="1"/>
  <c r="N2871" i="1" s="1"/>
  <c r="M2872" i="1"/>
  <c r="N2872" i="1" s="1"/>
  <c r="M2873" i="1"/>
  <c r="N2873" i="1" s="1"/>
  <c r="M2874" i="1"/>
  <c r="N2874" i="1" s="1"/>
  <c r="M2875" i="1"/>
  <c r="N2875" i="1" s="1"/>
  <c r="M2876" i="1"/>
  <c r="N2876" i="1" s="1"/>
  <c r="M2877" i="1"/>
  <c r="N2877" i="1" s="1"/>
  <c r="M2878" i="1"/>
  <c r="N2878" i="1" s="1"/>
  <c r="M2879" i="1"/>
  <c r="N2879" i="1" s="1"/>
  <c r="M2880" i="1"/>
  <c r="N2880" i="1" s="1"/>
  <c r="M2881" i="1"/>
  <c r="N2881" i="1" s="1"/>
  <c r="M2882" i="1"/>
  <c r="N2882" i="1" s="1"/>
  <c r="M2883" i="1"/>
  <c r="N2883" i="1" s="1"/>
  <c r="M2884" i="1"/>
  <c r="N2884" i="1" s="1"/>
  <c r="M2885" i="1"/>
  <c r="N2885" i="1" s="1"/>
  <c r="M2886" i="1"/>
  <c r="N2886" i="1" s="1"/>
  <c r="M2887" i="1"/>
  <c r="N2887" i="1" s="1"/>
  <c r="M2888" i="1"/>
  <c r="N2888" i="1" s="1"/>
  <c r="M2889" i="1"/>
  <c r="N2889" i="1" s="1"/>
  <c r="M2890" i="1"/>
  <c r="N2890" i="1" s="1"/>
  <c r="M2891" i="1"/>
  <c r="N2891" i="1" s="1"/>
  <c r="M2892" i="1"/>
  <c r="N2892" i="1" s="1"/>
  <c r="M2893" i="1"/>
  <c r="N2893" i="1" s="1"/>
  <c r="M2894" i="1"/>
  <c r="N2894" i="1" s="1"/>
  <c r="M2895" i="1"/>
  <c r="N2895" i="1" s="1"/>
  <c r="M2896" i="1"/>
  <c r="N2896" i="1" s="1"/>
  <c r="M2897" i="1"/>
  <c r="N2897" i="1" s="1"/>
  <c r="M2898" i="1"/>
  <c r="N2898" i="1" s="1"/>
  <c r="M2899" i="1"/>
  <c r="N2899" i="1" s="1"/>
  <c r="M2900" i="1"/>
  <c r="N2900" i="1" s="1"/>
  <c r="M2901" i="1"/>
  <c r="N2901" i="1" s="1"/>
  <c r="M2902" i="1"/>
  <c r="N2902" i="1" s="1"/>
  <c r="M2903" i="1"/>
  <c r="N2903" i="1" s="1"/>
  <c r="M2904" i="1"/>
  <c r="N2904" i="1" s="1"/>
  <c r="M2905" i="1"/>
  <c r="N2905" i="1" s="1"/>
  <c r="M2906" i="1"/>
  <c r="N2906" i="1" s="1"/>
  <c r="M2907" i="1"/>
  <c r="N2907" i="1" s="1"/>
  <c r="M2908" i="1"/>
  <c r="N2908" i="1" s="1"/>
  <c r="M2909" i="1"/>
  <c r="N2909" i="1" s="1"/>
  <c r="M2910" i="1"/>
  <c r="N2910" i="1" s="1"/>
  <c r="M2911" i="1"/>
  <c r="N2911" i="1" s="1"/>
  <c r="M2912" i="1"/>
  <c r="N2912" i="1" s="1"/>
  <c r="M2913" i="1"/>
  <c r="N2913" i="1" s="1"/>
  <c r="M2914" i="1"/>
  <c r="N2914" i="1" s="1"/>
  <c r="M2915" i="1"/>
  <c r="N2915" i="1" s="1"/>
  <c r="M2916" i="1"/>
  <c r="N2916" i="1" s="1"/>
  <c r="M2917" i="1"/>
  <c r="N2917" i="1" s="1"/>
  <c r="M2918" i="1"/>
  <c r="N2918" i="1" s="1"/>
  <c r="M2919" i="1"/>
  <c r="N2919" i="1" s="1"/>
  <c r="M2920" i="1"/>
  <c r="N2920" i="1" s="1"/>
  <c r="M2921" i="1"/>
  <c r="N2921" i="1" s="1"/>
  <c r="M2922" i="1"/>
  <c r="N2922" i="1" s="1"/>
  <c r="M2923" i="1"/>
  <c r="N2923" i="1" s="1"/>
  <c r="M2924" i="1"/>
  <c r="N2924" i="1" s="1"/>
  <c r="M2925" i="1"/>
  <c r="N2925" i="1" s="1"/>
  <c r="M2926" i="1"/>
  <c r="N2926" i="1" s="1"/>
  <c r="M2927" i="1"/>
  <c r="N2927" i="1" s="1"/>
  <c r="M2928" i="1"/>
  <c r="N2928" i="1" s="1"/>
  <c r="M2929" i="1"/>
  <c r="N2929" i="1" s="1"/>
  <c r="M2930" i="1"/>
  <c r="N2930" i="1" s="1"/>
  <c r="M2931" i="1"/>
  <c r="N2931" i="1" s="1"/>
  <c r="M2932" i="1"/>
  <c r="N2932" i="1" s="1"/>
  <c r="M2933" i="1"/>
  <c r="N2933" i="1" s="1"/>
  <c r="M2934" i="1"/>
  <c r="N2934" i="1" s="1"/>
  <c r="M2935" i="1"/>
  <c r="N2935" i="1" s="1"/>
  <c r="M2936" i="1"/>
  <c r="N2936" i="1" s="1"/>
  <c r="M2937" i="1"/>
  <c r="N2937" i="1" s="1"/>
  <c r="M2938" i="1"/>
  <c r="N2938" i="1" s="1"/>
  <c r="M2939" i="1"/>
  <c r="N2939" i="1" s="1"/>
  <c r="M2940" i="1"/>
  <c r="N2940" i="1" s="1"/>
  <c r="M2941" i="1"/>
  <c r="N2941" i="1" s="1"/>
  <c r="M2942" i="1"/>
  <c r="N2942" i="1" s="1"/>
  <c r="M2943" i="1"/>
  <c r="N2943" i="1" s="1"/>
  <c r="M2944" i="1"/>
  <c r="N2944" i="1" s="1"/>
  <c r="M2945" i="1"/>
  <c r="N2945" i="1" s="1"/>
  <c r="M2946" i="1"/>
  <c r="N2946" i="1" s="1"/>
  <c r="M2947" i="1"/>
  <c r="N2947" i="1" s="1"/>
  <c r="M2948" i="1"/>
  <c r="N2948" i="1" s="1"/>
  <c r="M2949" i="1"/>
  <c r="N2949" i="1" s="1"/>
  <c r="M2950" i="1"/>
  <c r="N2950" i="1" s="1"/>
  <c r="M2951" i="1"/>
  <c r="N2951" i="1" s="1"/>
  <c r="M2952" i="1"/>
  <c r="N2952" i="1" s="1"/>
  <c r="M2953" i="1"/>
  <c r="N2953" i="1" s="1"/>
  <c r="M2954" i="1"/>
  <c r="N2954" i="1" s="1"/>
  <c r="M2955" i="1"/>
  <c r="N2955" i="1" s="1"/>
  <c r="M2956" i="1"/>
  <c r="N2956" i="1" s="1"/>
  <c r="M2957" i="1"/>
  <c r="N2957" i="1" s="1"/>
  <c r="M2958" i="1"/>
  <c r="N2958" i="1" s="1"/>
  <c r="M2959" i="1"/>
  <c r="N2959" i="1" s="1"/>
  <c r="M2960" i="1"/>
  <c r="N2960" i="1" s="1"/>
  <c r="M2961" i="1"/>
  <c r="N2961" i="1" s="1"/>
  <c r="M2962" i="1"/>
  <c r="N2962" i="1" s="1"/>
  <c r="M2963" i="1"/>
  <c r="N2963" i="1" s="1"/>
  <c r="M2964" i="1"/>
  <c r="N2964" i="1" s="1"/>
  <c r="M2965" i="1"/>
  <c r="N2965" i="1" s="1"/>
  <c r="M2966" i="1"/>
  <c r="N2966" i="1" s="1"/>
  <c r="M2967" i="1"/>
  <c r="N2967" i="1" s="1"/>
  <c r="M2968" i="1"/>
  <c r="N2968" i="1" s="1"/>
  <c r="M2969" i="1"/>
  <c r="N2969" i="1" s="1"/>
  <c r="M2970" i="1"/>
  <c r="N2970" i="1" s="1"/>
  <c r="M2971" i="1"/>
  <c r="N2971" i="1" s="1"/>
  <c r="M2972" i="1"/>
  <c r="N2972" i="1" s="1"/>
  <c r="M2973" i="1"/>
  <c r="N2973" i="1" s="1"/>
  <c r="M2974" i="1"/>
  <c r="N2974" i="1" s="1"/>
  <c r="M2975" i="1"/>
  <c r="N2975" i="1" s="1"/>
  <c r="M2976" i="1"/>
  <c r="N2976" i="1" s="1"/>
  <c r="M2977" i="1"/>
  <c r="N2977" i="1" s="1"/>
  <c r="M2978" i="1"/>
  <c r="N2978" i="1" s="1"/>
  <c r="M2979" i="1"/>
  <c r="N2979" i="1" s="1"/>
  <c r="M2980" i="1"/>
  <c r="N2980" i="1" s="1"/>
  <c r="M2981" i="1"/>
  <c r="N2981" i="1" s="1"/>
  <c r="M2982" i="1"/>
  <c r="N2982" i="1" s="1"/>
  <c r="M2983" i="1"/>
  <c r="N2983" i="1" s="1"/>
  <c r="M2984" i="1"/>
  <c r="N2984" i="1" s="1"/>
  <c r="M2985" i="1"/>
  <c r="N2985" i="1" s="1"/>
  <c r="M2986" i="1"/>
  <c r="N2986" i="1" s="1"/>
  <c r="M2987" i="1"/>
  <c r="N2987" i="1" s="1"/>
  <c r="M2988" i="1"/>
  <c r="N2988" i="1" s="1"/>
  <c r="M2989" i="1"/>
  <c r="N2989" i="1" s="1"/>
  <c r="M2990" i="1"/>
  <c r="N2990" i="1" s="1"/>
  <c r="M2991" i="1"/>
  <c r="N2991" i="1" s="1"/>
  <c r="M2992" i="1"/>
  <c r="N2992" i="1" s="1"/>
  <c r="M2993" i="1"/>
  <c r="N2993" i="1" s="1"/>
  <c r="M2994" i="1"/>
  <c r="N2994" i="1" s="1"/>
  <c r="M2995" i="1"/>
  <c r="N2995" i="1" s="1"/>
  <c r="M2996" i="1"/>
  <c r="N2996" i="1" s="1"/>
  <c r="M2997" i="1"/>
  <c r="N2997" i="1" s="1"/>
  <c r="M2998" i="1"/>
  <c r="N2998" i="1" s="1"/>
  <c r="M2999" i="1"/>
  <c r="N2999" i="1" s="1"/>
  <c r="M3000" i="1"/>
  <c r="N3000" i="1" s="1"/>
  <c r="M3001" i="1"/>
  <c r="N3001" i="1" s="1"/>
  <c r="M3002" i="1"/>
  <c r="N3002" i="1" s="1"/>
  <c r="M3003" i="1"/>
  <c r="N3003" i="1" s="1"/>
  <c r="M3004" i="1"/>
  <c r="N3004" i="1" s="1"/>
  <c r="M3005" i="1"/>
  <c r="N3005" i="1" s="1"/>
  <c r="M3006" i="1"/>
  <c r="N3006" i="1" s="1"/>
  <c r="M3007" i="1"/>
  <c r="N3007" i="1" s="1"/>
  <c r="M3008" i="1"/>
  <c r="N3008" i="1" s="1"/>
  <c r="M3009" i="1"/>
  <c r="N3009" i="1" s="1"/>
  <c r="M3010" i="1"/>
  <c r="N3010" i="1" s="1"/>
  <c r="M3011" i="1"/>
  <c r="N3011" i="1" s="1"/>
  <c r="M3012" i="1"/>
  <c r="N3012" i="1" s="1"/>
  <c r="M3013" i="1"/>
  <c r="N3013" i="1" s="1"/>
  <c r="M3014" i="1"/>
  <c r="N3014" i="1" s="1"/>
  <c r="M3015" i="1"/>
  <c r="N3015" i="1" s="1"/>
  <c r="M3016" i="1"/>
  <c r="N3016" i="1" s="1"/>
  <c r="M3017" i="1"/>
  <c r="N3017" i="1" s="1"/>
  <c r="M3018" i="1"/>
  <c r="N3018" i="1" s="1"/>
  <c r="M3019" i="1"/>
  <c r="N3019" i="1" s="1"/>
  <c r="M3020" i="1"/>
  <c r="N3020" i="1" s="1"/>
  <c r="M3021" i="1"/>
  <c r="N3021" i="1" s="1"/>
  <c r="M3022" i="1"/>
  <c r="N3022" i="1" s="1"/>
  <c r="M3023" i="1"/>
  <c r="N3023" i="1" s="1"/>
  <c r="M3024" i="1"/>
  <c r="N3024" i="1" s="1"/>
  <c r="M3025" i="1"/>
  <c r="N3025" i="1" s="1"/>
  <c r="M3026" i="1"/>
  <c r="N3026" i="1" s="1"/>
  <c r="M3027" i="1"/>
  <c r="N3027" i="1" s="1"/>
  <c r="M3028" i="1"/>
  <c r="N3028" i="1" s="1"/>
  <c r="M3029" i="1"/>
  <c r="N3029" i="1" s="1"/>
  <c r="M3030" i="1"/>
  <c r="N3030" i="1" s="1"/>
  <c r="M3031" i="1"/>
  <c r="N3031" i="1" s="1"/>
  <c r="M3032" i="1"/>
  <c r="N3032" i="1" s="1"/>
  <c r="M3033" i="1"/>
  <c r="N3033" i="1" s="1"/>
  <c r="M3034" i="1"/>
  <c r="N3034" i="1" s="1"/>
  <c r="M3035" i="1"/>
  <c r="N3035" i="1" s="1"/>
  <c r="M3036" i="1"/>
  <c r="N3036" i="1" s="1"/>
  <c r="M3037" i="1"/>
  <c r="N3037" i="1" s="1"/>
  <c r="M3038" i="1"/>
  <c r="N3038" i="1" s="1"/>
  <c r="M3039" i="1"/>
  <c r="N3039" i="1" s="1"/>
  <c r="M3040" i="1"/>
  <c r="N3040" i="1" s="1"/>
  <c r="M3041" i="1"/>
  <c r="N3041" i="1" s="1"/>
  <c r="M3042" i="1"/>
  <c r="N3042" i="1" s="1"/>
  <c r="M3043" i="1"/>
  <c r="N3043" i="1" s="1"/>
  <c r="M3044" i="1"/>
  <c r="N3044" i="1" s="1"/>
  <c r="M3045" i="1"/>
  <c r="N3045" i="1" s="1"/>
  <c r="M3046" i="1"/>
  <c r="N3046" i="1" s="1"/>
  <c r="M3047" i="1"/>
  <c r="N3047" i="1" s="1"/>
  <c r="M3048" i="1"/>
  <c r="N3048" i="1" s="1"/>
  <c r="M3049" i="1"/>
  <c r="N3049" i="1" s="1"/>
  <c r="M3050" i="1"/>
  <c r="N3050" i="1" s="1"/>
  <c r="M3051" i="1"/>
  <c r="N3051" i="1" s="1"/>
  <c r="M3052" i="1"/>
  <c r="N3052" i="1" s="1"/>
  <c r="M3053" i="1"/>
  <c r="N3053" i="1" s="1"/>
  <c r="M3054" i="1"/>
  <c r="N3054" i="1" s="1"/>
  <c r="M3055" i="1"/>
  <c r="N3055" i="1" s="1"/>
  <c r="M3056" i="1"/>
  <c r="N3056" i="1" s="1"/>
  <c r="M3057" i="1"/>
  <c r="N3057" i="1" s="1"/>
  <c r="M3058" i="1"/>
  <c r="N3058" i="1" s="1"/>
  <c r="M3059" i="1"/>
  <c r="N3059" i="1" s="1"/>
  <c r="M3060" i="1"/>
  <c r="N3060" i="1" s="1"/>
  <c r="M3061" i="1"/>
  <c r="N3061" i="1" s="1"/>
  <c r="M3062" i="1"/>
  <c r="N3062" i="1" s="1"/>
  <c r="M3063" i="1"/>
  <c r="N3063" i="1" s="1"/>
  <c r="M3064" i="1"/>
  <c r="N3064" i="1" s="1"/>
  <c r="M3065" i="1"/>
  <c r="N3065" i="1" s="1"/>
  <c r="M3066" i="1"/>
  <c r="N3066" i="1" s="1"/>
  <c r="M3067" i="1"/>
  <c r="N3067" i="1" s="1"/>
  <c r="M3068" i="1"/>
  <c r="N3068" i="1" s="1"/>
  <c r="M3069" i="1"/>
  <c r="N3069" i="1" s="1"/>
  <c r="M3070" i="1"/>
  <c r="N3070" i="1" s="1"/>
  <c r="M3071" i="1"/>
  <c r="N3071" i="1" s="1"/>
  <c r="M3072" i="1"/>
  <c r="N3072" i="1" s="1"/>
  <c r="M3073" i="1"/>
  <c r="N3073" i="1" s="1"/>
  <c r="M3074" i="1"/>
  <c r="N3074" i="1" s="1"/>
  <c r="M3075" i="1"/>
  <c r="N3075" i="1" s="1"/>
  <c r="M3076" i="1"/>
  <c r="N3076" i="1" s="1"/>
  <c r="M3077" i="1"/>
  <c r="N3077" i="1" s="1"/>
  <c r="M3078" i="1"/>
  <c r="N3078" i="1" s="1"/>
  <c r="M3079" i="1"/>
  <c r="N3079" i="1" s="1"/>
  <c r="M3080" i="1"/>
  <c r="N3080" i="1" s="1"/>
  <c r="M3081" i="1"/>
  <c r="N3081" i="1" s="1"/>
  <c r="M3082" i="1"/>
  <c r="N3082" i="1" s="1"/>
  <c r="M3083" i="1"/>
  <c r="N3083" i="1" s="1"/>
  <c r="M3084" i="1"/>
  <c r="N3084" i="1" s="1"/>
  <c r="M3085" i="1"/>
  <c r="N3085" i="1" s="1"/>
  <c r="M3086" i="1"/>
  <c r="N3086" i="1" s="1"/>
  <c r="M3087" i="1"/>
  <c r="N3087" i="1" s="1"/>
  <c r="M3088" i="1"/>
  <c r="N3088" i="1" s="1"/>
  <c r="M3089" i="1"/>
  <c r="N3089" i="1" s="1"/>
  <c r="M3090" i="1"/>
  <c r="N3090" i="1" s="1"/>
  <c r="M3091" i="1"/>
  <c r="N3091" i="1" s="1"/>
  <c r="M3092" i="1"/>
  <c r="N3092" i="1" s="1"/>
  <c r="M3093" i="1"/>
  <c r="N3093" i="1" s="1"/>
  <c r="M3094" i="1"/>
  <c r="N3094" i="1" s="1"/>
  <c r="M3095" i="1"/>
  <c r="N3095" i="1" s="1"/>
  <c r="M3096" i="1"/>
  <c r="N3096" i="1" s="1"/>
  <c r="M3097" i="1"/>
  <c r="N3097" i="1" s="1"/>
  <c r="M3098" i="1"/>
  <c r="N3098" i="1" s="1"/>
  <c r="M3099" i="1"/>
  <c r="N3099" i="1" s="1"/>
  <c r="M3100" i="1"/>
  <c r="N3100" i="1" s="1"/>
  <c r="M3101" i="1"/>
  <c r="N3101" i="1" s="1"/>
  <c r="M3102" i="1"/>
  <c r="N3102" i="1" s="1"/>
  <c r="M3103" i="1"/>
  <c r="N3103" i="1" s="1"/>
  <c r="M3104" i="1"/>
  <c r="N3104" i="1" s="1"/>
  <c r="M3105" i="1"/>
  <c r="N3105" i="1" s="1"/>
  <c r="M3106" i="1"/>
  <c r="N3106" i="1" s="1"/>
  <c r="M3107" i="1"/>
  <c r="N3107" i="1" s="1"/>
  <c r="M3108" i="1"/>
  <c r="N3108" i="1" s="1"/>
  <c r="M3109" i="1"/>
  <c r="N3109" i="1" s="1"/>
  <c r="M3110" i="1"/>
  <c r="N3110" i="1" s="1"/>
  <c r="M3111" i="1"/>
  <c r="N3111" i="1" s="1"/>
  <c r="M3112" i="1"/>
  <c r="N3112" i="1" s="1"/>
  <c r="M3113" i="1"/>
  <c r="N3113" i="1" s="1"/>
  <c r="M3114" i="1"/>
  <c r="N3114" i="1" s="1"/>
  <c r="M3115" i="1"/>
  <c r="N3115" i="1" s="1"/>
  <c r="M3116" i="1"/>
  <c r="N3116" i="1" s="1"/>
  <c r="M3117" i="1"/>
  <c r="N3117" i="1" s="1"/>
  <c r="M3118" i="1"/>
  <c r="N3118" i="1" s="1"/>
  <c r="M3119" i="1"/>
  <c r="N3119" i="1" s="1"/>
  <c r="M3120" i="1"/>
  <c r="N3120" i="1" s="1"/>
  <c r="M3121" i="1"/>
  <c r="N3121" i="1" s="1"/>
  <c r="M3122" i="1"/>
  <c r="N3122" i="1" s="1"/>
  <c r="M3123" i="1"/>
  <c r="N3123" i="1" s="1"/>
  <c r="M3124" i="1"/>
  <c r="N3124" i="1" s="1"/>
  <c r="M3125" i="1"/>
  <c r="N3125" i="1" s="1"/>
  <c r="M3126" i="1"/>
  <c r="N3126" i="1" s="1"/>
  <c r="M3127" i="1"/>
  <c r="N3127" i="1" s="1"/>
  <c r="M3128" i="1"/>
  <c r="N3128" i="1" s="1"/>
  <c r="M3129" i="1"/>
  <c r="N3129" i="1" s="1"/>
  <c r="M3130" i="1"/>
  <c r="N3130" i="1" s="1"/>
  <c r="M3131" i="1"/>
  <c r="N3131" i="1" s="1"/>
  <c r="M3132" i="1"/>
  <c r="N3132" i="1" s="1"/>
  <c r="M3133" i="1"/>
  <c r="N3133" i="1" s="1"/>
  <c r="M3134" i="1"/>
  <c r="N3134" i="1" s="1"/>
  <c r="M3135" i="1"/>
  <c r="N3135" i="1" s="1"/>
  <c r="M3136" i="1"/>
  <c r="N3136" i="1" s="1"/>
  <c r="M3137" i="1"/>
  <c r="N3137" i="1" s="1"/>
  <c r="M3138" i="1"/>
  <c r="N3138" i="1" s="1"/>
  <c r="M3139" i="1"/>
  <c r="N3139" i="1" s="1"/>
  <c r="M3140" i="1"/>
  <c r="N3140" i="1" s="1"/>
  <c r="M3141" i="1"/>
  <c r="N3141" i="1" s="1"/>
  <c r="M3142" i="1"/>
  <c r="N3142" i="1" s="1"/>
  <c r="M3143" i="1"/>
  <c r="N3143" i="1" s="1"/>
  <c r="M3144" i="1"/>
  <c r="N3144" i="1" s="1"/>
  <c r="M3145" i="1"/>
  <c r="N3145" i="1" s="1"/>
  <c r="M3146" i="1"/>
  <c r="N3146" i="1" s="1"/>
  <c r="M3147" i="1"/>
  <c r="N3147" i="1" s="1"/>
  <c r="M3148" i="1"/>
  <c r="N3148" i="1" s="1"/>
  <c r="M3149" i="1"/>
  <c r="N3149" i="1" s="1"/>
  <c r="M3150" i="1"/>
  <c r="N3150" i="1" s="1"/>
  <c r="M3151" i="1"/>
  <c r="N3151" i="1" s="1"/>
  <c r="M3152" i="1"/>
  <c r="N3152" i="1" s="1"/>
  <c r="M3153" i="1"/>
  <c r="N3153" i="1" s="1"/>
  <c r="M3154" i="1"/>
  <c r="N3154" i="1" s="1"/>
  <c r="M3155" i="1"/>
  <c r="N3155" i="1" s="1"/>
  <c r="M3156" i="1"/>
  <c r="N3156" i="1" s="1"/>
  <c r="M3157" i="1"/>
  <c r="N3157" i="1" s="1"/>
  <c r="M3158" i="1"/>
  <c r="N3158" i="1" s="1"/>
  <c r="M3159" i="1"/>
  <c r="N3159" i="1" s="1"/>
  <c r="M3160" i="1"/>
  <c r="N3160" i="1" s="1"/>
  <c r="M3161" i="1"/>
  <c r="N3161" i="1" s="1"/>
  <c r="M3162" i="1"/>
  <c r="N3162" i="1" s="1"/>
  <c r="M3163" i="1"/>
  <c r="N3163" i="1" s="1"/>
  <c r="M3164" i="1"/>
  <c r="N3164" i="1" s="1"/>
  <c r="M3165" i="1"/>
  <c r="N3165" i="1" s="1"/>
  <c r="M3166" i="1"/>
  <c r="N3166" i="1" s="1"/>
  <c r="M3167" i="1"/>
  <c r="N3167" i="1" s="1"/>
  <c r="M3168" i="1"/>
  <c r="N3168" i="1" s="1"/>
  <c r="M3169" i="1"/>
  <c r="N3169" i="1" s="1"/>
  <c r="M3170" i="1"/>
  <c r="N3170" i="1" s="1"/>
  <c r="M3171" i="1"/>
  <c r="N3171" i="1" s="1"/>
  <c r="M3172" i="1"/>
  <c r="N3172" i="1" s="1"/>
  <c r="M3173" i="1"/>
  <c r="N3173" i="1" s="1"/>
  <c r="M3174" i="1"/>
  <c r="N3174" i="1" s="1"/>
  <c r="M3175" i="1"/>
  <c r="N3175" i="1" s="1"/>
  <c r="M3176" i="1"/>
  <c r="N3176" i="1" s="1"/>
  <c r="M3177" i="1"/>
  <c r="N3177" i="1" s="1"/>
  <c r="M3178" i="1"/>
  <c r="N3178" i="1" s="1"/>
  <c r="M3179" i="1"/>
  <c r="N3179" i="1" s="1"/>
  <c r="M3180" i="1"/>
  <c r="N3180" i="1" s="1"/>
  <c r="M3181" i="1"/>
  <c r="N3181" i="1" s="1"/>
  <c r="M3182" i="1"/>
  <c r="N3182" i="1" s="1"/>
  <c r="M3183" i="1"/>
  <c r="N3183" i="1" s="1"/>
  <c r="M3184" i="1"/>
  <c r="N3184" i="1" s="1"/>
  <c r="M3185" i="1"/>
  <c r="N3185" i="1" s="1"/>
  <c r="M3186" i="1"/>
  <c r="N3186" i="1" s="1"/>
  <c r="M3187" i="1"/>
  <c r="N3187" i="1" s="1"/>
  <c r="M3188" i="1"/>
  <c r="N3188" i="1" s="1"/>
  <c r="M3189" i="1"/>
  <c r="N3189" i="1" s="1"/>
  <c r="M3190" i="1"/>
  <c r="N3190" i="1" s="1"/>
  <c r="M3191" i="1"/>
  <c r="N3191" i="1" s="1"/>
  <c r="M3192" i="1"/>
  <c r="N3192" i="1" s="1"/>
  <c r="M3193" i="1"/>
  <c r="N3193" i="1" s="1"/>
  <c r="M3194" i="1"/>
  <c r="N3194" i="1" s="1"/>
  <c r="M3195" i="1"/>
  <c r="N3195" i="1" s="1"/>
  <c r="M3196" i="1"/>
  <c r="N3196" i="1" s="1"/>
  <c r="M3197" i="1"/>
  <c r="N3197" i="1" s="1"/>
  <c r="M3198" i="1"/>
  <c r="N3198" i="1" s="1"/>
  <c r="M3199" i="1"/>
  <c r="N3199" i="1" s="1"/>
  <c r="M3200" i="1"/>
  <c r="N3200" i="1" s="1"/>
  <c r="M3201" i="1"/>
  <c r="N3201" i="1" s="1"/>
  <c r="M3202" i="1"/>
  <c r="N3202" i="1" s="1"/>
  <c r="M3203" i="1"/>
  <c r="N3203" i="1" s="1"/>
  <c r="M3204" i="1"/>
  <c r="N3204" i="1" s="1"/>
  <c r="M3205" i="1"/>
  <c r="N3205" i="1" s="1"/>
  <c r="M3206" i="1"/>
  <c r="N3206" i="1" s="1"/>
  <c r="M3207" i="1"/>
  <c r="N3207" i="1" s="1"/>
  <c r="M3208" i="1"/>
  <c r="N3208" i="1" s="1"/>
  <c r="M3209" i="1"/>
  <c r="N3209" i="1" s="1"/>
  <c r="M3210" i="1"/>
  <c r="N3210" i="1" s="1"/>
  <c r="M3211" i="1"/>
  <c r="N3211" i="1" s="1"/>
  <c r="M3212" i="1"/>
  <c r="N3212" i="1" s="1"/>
  <c r="M3213" i="1"/>
  <c r="N3213" i="1" s="1"/>
  <c r="M3214" i="1"/>
  <c r="N3214" i="1" s="1"/>
  <c r="M3215" i="1"/>
  <c r="N3215" i="1" s="1"/>
  <c r="M3216" i="1"/>
  <c r="N3216" i="1" s="1"/>
  <c r="M3217" i="1"/>
  <c r="N3217" i="1" s="1"/>
  <c r="M3218" i="1"/>
  <c r="N3218" i="1" s="1"/>
  <c r="M3219" i="1"/>
  <c r="N3219" i="1" s="1"/>
  <c r="M3220" i="1"/>
  <c r="N3220" i="1" s="1"/>
  <c r="M3221" i="1"/>
  <c r="N3221" i="1" s="1"/>
  <c r="M3222" i="1"/>
  <c r="N3222" i="1" s="1"/>
  <c r="M3223" i="1"/>
  <c r="N3223" i="1" s="1"/>
  <c r="M3224" i="1"/>
  <c r="N3224" i="1" s="1"/>
  <c r="M3225" i="1"/>
  <c r="N3225" i="1" s="1"/>
  <c r="M3226" i="1"/>
  <c r="N3226" i="1" s="1"/>
  <c r="M3227" i="1"/>
  <c r="N3227" i="1" s="1"/>
  <c r="M3228" i="1"/>
  <c r="N3228" i="1" s="1"/>
  <c r="M3229" i="1"/>
  <c r="N3229" i="1" s="1"/>
  <c r="M3230" i="1"/>
  <c r="N3230" i="1" s="1"/>
  <c r="M3231" i="1"/>
  <c r="N3231" i="1" s="1"/>
  <c r="M3232" i="1"/>
  <c r="N3232" i="1" s="1"/>
  <c r="M3233" i="1"/>
  <c r="N3233" i="1" s="1"/>
  <c r="M3234" i="1"/>
  <c r="N3234" i="1" s="1"/>
  <c r="M3235" i="1"/>
  <c r="N3235" i="1" s="1"/>
  <c r="M3236" i="1"/>
  <c r="N3236" i="1" s="1"/>
  <c r="M3237" i="1"/>
  <c r="N3237" i="1" s="1"/>
  <c r="M3238" i="1"/>
  <c r="N3238" i="1" s="1"/>
  <c r="M3239" i="1"/>
  <c r="N3239" i="1" s="1"/>
  <c r="M3240" i="1"/>
  <c r="N3240" i="1" s="1"/>
  <c r="M3241" i="1"/>
  <c r="N3241" i="1" s="1"/>
  <c r="M3242" i="1"/>
  <c r="N3242" i="1" s="1"/>
  <c r="M3243" i="1"/>
  <c r="N3243" i="1" s="1"/>
  <c r="M3244" i="1"/>
  <c r="N3244" i="1" s="1"/>
  <c r="M3245" i="1"/>
  <c r="N3245" i="1" s="1"/>
  <c r="M3246" i="1"/>
  <c r="N3246" i="1" s="1"/>
  <c r="M3247" i="1"/>
  <c r="N3247" i="1" s="1"/>
  <c r="M3248" i="1"/>
  <c r="N3248" i="1" s="1"/>
  <c r="M3249" i="1"/>
  <c r="N3249" i="1" s="1"/>
  <c r="M3250" i="1"/>
  <c r="N3250" i="1" s="1"/>
  <c r="M3251" i="1"/>
  <c r="N3251" i="1" s="1"/>
  <c r="M3252" i="1"/>
  <c r="N3252" i="1" s="1"/>
  <c r="M3253" i="1"/>
  <c r="N3253" i="1" s="1"/>
  <c r="M3254" i="1"/>
  <c r="N3254" i="1" s="1"/>
  <c r="M3255" i="1"/>
  <c r="N3255" i="1" s="1"/>
  <c r="M3256" i="1"/>
  <c r="N3256" i="1" s="1"/>
  <c r="M3257" i="1"/>
  <c r="N3257" i="1" s="1"/>
  <c r="M3258" i="1"/>
  <c r="N3258" i="1" s="1"/>
  <c r="M3259" i="1"/>
  <c r="N3259" i="1" s="1"/>
  <c r="M3260" i="1"/>
  <c r="N3260" i="1" s="1"/>
  <c r="M3261" i="1"/>
  <c r="N3261" i="1" s="1"/>
  <c r="M3262" i="1"/>
  <c r="N3262" i="1" s="1"/>
  <c r="M3263" i="1"/>
  <c r="N3263" i="1" s="1"/>
  <c r="M3264" i="1"/>
  <c r="N3264" i="1" s="1"/>
  <c r="M3265" i="1"/>
  <c r="N3265" i="1" s="1"/>
  <c r="M3266" i="1"/>
  <c r="N3266" i="1" s="1"/>
  <c r="M3267" i="1"/>
  <c r="N3267" i="1" s="1"/>
  <c r="M3268" i="1"/>
  <c r="N3268" i="1" s="1"/>
  <c r="M3269" i="1"/>
  <c r="N3269" i="1" s="1"/>
  <c r="M3270" i="1"/>
  <c r="N3270" i="1" s="1"/>
  <c r="M3271" i="1"/>
  <c r="N3271" i="1" s="1"/>
  <c r="M3272" i="1"/>
  <c r="N3272" i="1" s="1"/>
  <c r="M3273" i="1"/>
  <c r="N3273" i="1" s="1"/>
  <c r="M3274" i="1"/>
  <c r="N3274" i="1" s="1"/>
  <c r="M3275" i="1"/>
  <c r="N3275" i="1" s="1"/>
  <c r="M3276" i="1"/>
  <c r="N3276" i="1" s="1"/>
  <c r="M3277" i="1"/>
  <c r="N3277" i="1" s="1"/>
  <c r="M3278" i="1"/>
  <c r="N3278" i="1" s="1"/>
  <c r="M3279" i="1"/>
  <c r="N3279" i="1" s="1"/>
  <c r="M3280" i="1"/>
  <c r="N3280" i="1" s="1"/>
  <c r="M3281" i="1"/>
  <c r="N3281" i="1" s="1"/>
  <c r="M3282" i="1"/>
  <c r="N3282" i="1" s="1"/>
  <c r="M3283" i="1"/>
  <c r="N3283" i="1" s="1"/>
  <c r="M3284" i="1"/>
  <c r="N3284" i="1" s="1"/>
  <c r="M3285" i="1"/>
  <c r="N3285" i="1" s="1"/>
  <c r="M3286" i="1"/>
  <c r="N3286" i="1" s="1"/>
  <c r="M3287" i="1"/>
  <c r="N3287" i="1" s="1"/>
  <c r="M3288" i="1"/>
  <c r="N3288" i="1" s="1"/>
  <c r="M3289" i="1"/>
  <c r="N3289" i="1" s="1"/>
  <c r="M3290" i="1"/>
  <c r="N3290" i="1" s="1"/>
  <c r="M3291" i="1"/>
  <c r="N3291" i="1" s="1"/>
  <c r="M3292" i="1"/>
  <c r="N3292" i="1" s="1"/>
  <c r="M3293" i="1"/>
  <c r="N3293" i="1" s="1"/>
  <c r="M3294" i="1"/>
  <c r="N3294" i="1" s="1"/>
  <c r="M3295" i="1"/>
  <c r="N3295" i="1" s="1"/>
  <c r="M3296" i="1"/>
  <c r="N3296" i="1" s="1"/>
  <c r="M3297" i="1"/>
  <c r="N3297" i="1" s="1"/>
  <c r="M3298" i="1"/>
  <c r="N3298" i="1" s="1"/>
  <c r="M3299" i="1"/>
  <c r="N3299" i="1" s="1"/>
  <c r="M3300" i="1"/>
  <c r="N3300" i="1" s="1"/>
  <c r="M3301" i="1"/>
  <c r="N3301" i="1" s="1"/>
  <c r="M3302" i="1"/>
  <c r="N3302" i="1" s="1"/>
  <c r="M3303" i="1"/>
  <c r="N3303" i="1" s="1"/>
  <c r="M3304" i="1"/>
  <c r="N3304" i="1" s="1"/>
  <c r="M3305" i="1"/>
  <c r="N3305" i="1" s="1"/>
  <c r="M3306" i="1"/>
  <c r="N3306" i="1" s="1"/>
  <c r="M3307" i="1"/>
  <c r="N3307" i="1" s="1"/>
  <c r="M3308" i="1"/>
  <c r="N3308" i="1" s="1"/>
  <c r="M3309" i="1"/>
  <c r="N3309" i="1" s="1"/>
  <c r="M3310" i="1"/>
  <c r="N3310" i="1" s="1"/>
  <c r="M3311" i="1"/>
  <c r="N3311" i="1" s="1"/>
  <c r="M3312" i="1"/>
  <c r="N3312" i="1" s="1"/>
  <c r="M3313" i="1"/>
  <c r="N3313" i="1" s="1"/>
  <c r="M3314" i="1"/>
  <c r="N3314" i="1" s="1"/>
  <c r="M3315" i="1"/>
  <c r="N3315" i="1" s="1"/>
  <c r="M3316" i="1"/>
  <c r="N3316" i="1" s="1"/>
  <c r="M3317" i="1"/>
  <c r="N3317" i="1" s="1"/>
  <c r="M3318" i="1"/>
  <c r="N3318" i="1" s="1"/>
  <c r="M3319" i="1"/>
  <c r="N3319" i="1" s="1"/>
  <c r="M3320" i="1"/>
  <c r="N3320" i="1" s="1"/>
  <c r="M3321" i="1"/>
  <c r="N3321" i="1" s="1"/>
  <c r="M3322" i="1"/>
  <c r="N3322" i="1" s="1"/>
  <c r="M3323" i="1"/>
  <c r="N3323" i="1" s="1"/>
  <c r="M3324" i="1"/>
  <c r="N3324" i="1" s="1"/>
  <c r="M3325" i="1"/>
  <c r="N3325" i="1" s="1"/>
  <c r="M3326" i="1"/>
  <c r="N3326" i="1" s="1"/>
  <c r="M3327" i="1"/>
  <c r="N3327" i="1" s="1"/>
  <c r="M3328" i="1"/>
  <c r="N3328" i="1" s="1"/>
  <c r="M3329" i="1"/>
  <c r="N3329" i="1" s="1"/>
  <c r="M3330" i="1"/>
  <c r="N3330" i="1" s="1"/>
  <c r="M3331" i="1"/>
  <c r="N3331" i="1" s="1"/>
  <c r="M3332" i="1"/>
  <c r="N3332" i="1" s="1"/>
  <c r="M3333" i="1"/>
  <c r="N3333" i="1" s="1"/>
  <c r="M3334" i="1"/>
  <c r="N3334" i="1" s="1"/>
  <c r="M3335" i="1"/>
  <c r="N3335" i="1" s="1"/>
  <c r="M3336" i="1"/>
  <c r="N3336" i="1" s="1"/>
  <c r="M3337" i="1"/>
  <c r="N3337" i="1" s="1"/>
  <c r="M3338" i="1"/>
  <c r="N3338" i="1" s="1"/>
  <c r="M3339" i="1"/>
  <c r="N3339" i="1" s="1"/>
  <c r="M3340" i="1"/>
  <c r="N3340" i="1" s="1"/>
  <c r="M3341" i="1"/>
  <c r="N3341" i="1" s="1"/>
  <c r="M3342" i="1"/>
  <c r="N3342" i="1" s="1"/>
  <c r="M3343" i="1"/>
  <c r="N3343" i="1" s="1"/>
  <c r="M3344" i="1"/>
  <c r="N3344" i="1" s="1"/>
  <c r="M3345" i="1"/>
  <c r="N3345" i="1" s="1"/>
  <c r="M3346" i="1"/>
  <c r="N3346" i="1" s="1"/>
  <c r="M3347" i="1"/>
  <c r="N3347" i="1" s="1"/>
  <c r="M3348" i="1"/>
  <c r="N3348" i="1" s="1"/>
  <c r="M3349" i="1"/>
  <c r="N3349" i="1" s="1"/>
  <c r="M3350" i="1"/>
  <c r="N3350" i="1" s="1"/>
  <c r="M3351" i="1"/>
  <c r="N3351" i="1" s="1"/>
  <c r="M3352" i="1"/>
  <c r="N3352" i="1" s="1"/>
  <c r="M3353" i="1"/>
  <c r="N3353" i="1" s="1"/>
  <c r="M3354" i="1"/>
  <c r="N3354" i="1" s="1"/>
  <c r="M3355" i="1"/>
  <c r="N3355" i="1" s="1"/>
  <c r="M3356" i="1"/>
  <c r="N3356" i="1" s="1"/>
  <c r="M3357" i="1"/>
  <c r="N3357" i="1" s="1"/>
  <c r="M3358" i="1"/>
  <c r="N3358" i="1" s="1"/>
  <c r="M3359" i="1"/>
  <c r="N3359" i="1" s="1"/>
  <c r="M3360" i="1"/>
  <c r="N3360" i="1" s="1"/>
  <c r="M3361" i="1"/>
  <c r="N3361" i="1" s="1"/>
  <c r="M3362" i="1"/>
  <c r="N3362" i="1" s="1"/>
  <c r="M3363" i="1"/>
  <c r="N3363" i="1" s="1"/>
  <c r="M3364" i="1"/>
  <c r="N3364" i="1" s="1"/>
  <c r="M3365" i="1"/>
  <c r="N3365" i="1" s="1"/>
  <c r="M3366" i="1"/>
  <c r="N3366" i="1" s="1"/>
  <c r="M3367" i="1"/>
  <c r="N3367" i="1" s="1"/>
  <c r="M3368" i="1"/>
  <c r="N3368" i="1" s="1"/>
  <c r="M3369" i="1"/>
  <c r="N3369" i="1" s="1"/>
  <c r="M3370" i="1"/>
  <c r="N3370" i="1" s="1"/>
  <c r="M3371" i="1"/>
  <c r="N3371" i="1" s="1"/>
  <c r="M3372" i="1"/>
  <c r="N3372" i="1" s="1"/>
  <c r="M3373" i="1"/>
  <c r="N3373" i="1" s="1"/>
  <c r="M3374" i="1"/>
  <c r="N3374" i="1" s="1"/>
  <c r="M3375" i="1"/>
  <c r="N3375" i="1" s="1"/>
  <c r="M3376" i="1"/>
  <c r="N3376" i="1" s="1"/>
  <c r="M3377" i="1"/>
  <c r="N3377" i="1" s="1"/>
  <c r="M3378" i="1"/>
  <c r="N3378" i="1" s="1"/>
  <c r="M3379" i="1"/>
  <c r="N3379" i="1" s="1"/>
  <c r="M3380" i="1"/>
  <c r="N3380" i="1" s="1"/>
  <c r="M3381" i="1"/>
  <c r="N3381" i="1" s="1"/>
  <c r="M3382" i="1"/>
  <c r="N3382" i="1" s="1"/>
  <c r="M3383" i="1"/>
  <c r="N3383" i="1" s="1"/>
  <c r="M3384" i="1"/>
  <c r="N3384" i="1" s="1"/>
  <c r="M3385" i="1"/>
  <c r="N3385" i="1" s="1"/>
  <c r="M3386" i="1"/>
  <c r="N3386" i="1" s="1"/>
  <c r="M3387" i="1"/>
  <c r="N3387" i="1" s="1"/>
  <c r="M3388" i="1"/>
  <c r="N3388" i="1" s="1"/>
  <c r="M3389" i="1"/>
  <c r="N3389" i="1" s="1"/>
  <c r="M3390" i="1"/>
  <c r="N3390" i="1" s="1"/>
  <c r="M3391" i="1"/>
  <c r="N3391" i="1" s="1"/>
  <c r="M3392" i="1"/>
  <c r="N3392" i="1" s="1"/>
  <c r="M3393" i="1"/>
  <c r="N3393" i="1" s="1"/>
  <c r="M3394" i="1"/>
  <c r="N3394" i="1" s="1"/>
  <c r="M3395" i="1"/>
  <c r="N3395" i="1" s="1"/>
  <c r="M3396" i="1"/>
  <c r="N3396" i="1" s="1"/>
  <c r="M3397" i="1"/>
  <c r="N3397" i="1" s="1"/>
  <c r="M3398" i="1"/>
  <c r="N3398" i="1" s="1"/>
  <c r="M3399" i="1"/>
  <c r="N3399" i="1" s="1"/>
  <c r="M3400" i="1"/>
  <c r="N3400" i="1" s="1"/>
  <c r="M3401" i="1"/>
  <c r="N3401" i="1" s="1"/>
  <c r="M3402" i="1"/>
  <c r="N3402" i="1" s="1"/>
  <c r="M3403" i="1"/>
  <c r="N3403" i="1" s="1"/>
  <c r="M3404" i="1"/>
  <c r="N3404" i="1" s="1"/>
  <c r="M3405" i="1"/>
  <c r="N3405" i="1" s="1"/>
  <c r="M3406" i="1"/>
  <c r="N3406" i="1" s="1"/>
  <c r="M3407" i="1"/>
  <c r="N3407" i="1" s="1"/>
  <c r="M3408" i="1"/>
  <c r="N3408" i="1" s="1"/>
  <c r="M3409" i="1"/>
  <c r="N3409" i="1" s="1"/>
  <c r="M3410" i="1"/>
  <c r="N3410" i="1" s="1"/>
  <c r="M3411" i="1"/>
  <c r="N3411" i="1" s="1"/>
  <c r="M3412" i="1"/>
  <c r="N3412" i="1" s="1"/>
  <c r="M3413" i="1"/>
  <c r="N3413" i="1" s="1"/>
  <c r="M3414" i="1"/>
  <c r="N3414" i="1" s="1"/>
  <c r="M3415" i="1"/>
  <c r="N3415" i="1" s="1"/>
  <c r="M3416" i="1"/>
  <c r="N3416" i="1" s="1"/>
  <c r="M3417" i="1"/>
  <c r="N3417" i="1" s="1"/>
  <c r="M3418" i="1"/>
  <c r="N3418" i="1" s="1"/>
  <c r="M3419" i="1"/>
  <c r="N3419" i="1" s="1"/>
  <c r="M3420" i="1"/>
  <c r="N3420" i="1" s="1"/>
  <c r="M3421" i="1"/>
  <c r="N3421" i="1" s="1"/>
  <c r="M3422" i="1"/>
  <c r="N3422" i="1" s="1"/>
  <c r="M3423" i="1"/>
  <c r="N3423" i="1" s="1"/>
  <c r="M3424" i="1"/>
  <c r="N3424" i="1" s="1"/>
  <c r="M3425" i="1"/>
  <c r="N3425" i="1" s="1"/>
  <c r="M3426" i="1"/>
  <c r="N3426" i="1" s="1"/>
  <c r="M3427" i="1"/>
  <c r="N3427" i="1" s="1"/>
  <c r="M3428" i="1"/>
  <c r="N3428" i="1" s="1"/>
  <c r="M3429" i="1"/>
  <c r="N3429" i="1" s="1"/>
  <c r="M3430" i="1"/>
  <c r="N3430" i="1" s="1"/>
  <c r="M3431" i="1"/>
  <c r="N3431" i="1" s="1"/>
  <c r="M3432" i="1"/>
  <c r="N3432" i="1" s="1"/>
  <c r="M3433" i="1"/>
  <c r="N3433" i="1" s="1"/>
  <c r="M3434" i="1"/>
  <c r="N3434" i="1" s="1"/>
  <c r="M3435" i="1"/>
  <c r="N3435" i="1" s="1"/>
  <c r="M3436" i="1"/>
  <c r="N3436" i="1" s="1"/>
  <c r="M3437" i="1"/>
  <c r="N3437" i="1" s="1"/>
  <c r="M3438" i="1"/>
  <c r="N3438" i="1" s="1"/>
  <c r="M3439" i="1"/>
  <c r="N3439" i="1" s="1"/>
  <c r="M3440" i="1"/>
  <c r="N3440" i="1" s="1"/>
  <c r="M3441" i="1"/>
  <c r="N3441" i="1" s="1"/>
  <c r="M3442" i="1"/>
  <c r="N3442" i="1" s="1"/>
  <c r="M3443" i="1"/>
  <c r="N3443" i="1" s="1"/>
  <c r="M3444" i="1"/>
  <c r="N3444" i="1" s="1"/>
  <c r="M3445" i="1"/>
  <c r="N3445" i="1" s="1"/>
  <c r="M3446" i="1"/>
  <c r="N3446" i="1" s="1"/>
  <c r="M3447" i="1"/>
  <c r="N3447" i="1" s="1"/>
  <c r="M3448" i="1"/>
  <c r="N3448" i="1" s="1"/>
  <c r="M3449" i="1"/>
  <c r="N3449" i="1" s="1"/>
  <c r="M3450" i="1"/>
  <c r="N3450" i="1" s="1"/>
  <c r="M3451" i="1"/>
  <c r="N3451" i="1" s="1"/>
  <c r="M3452" i="1"/>
  <c r="N3452" i="1" s="1"/>
  <c r="M3453" i="1"/>
  <c r="N3453" i="1" s="1"/>
  <c r="M3454" i="1"/>
  <c r="N3454" i="1" s="1"/>
  <c r="M3455" i="1"/>
  <c r="N3455" i="1" s="1"/>
  <c r="M3456" i="1"/>
  <c r="N3456" i="1" s="1"/>
  <c r="M3457" i="1"/>
  <c r="N3457" i="1" s="1"/>
  <c r="M3458" i="1"/>
  <c r="N3458" i="1" s="1"/>
  <c r="M3459" i="1"/>
  <c r="N3459" i="1" s="1"/>
  <c r="M3460" i="1"/>
  <c r="N3460" i="1" s="1"/>
  <c r="M3461" i="1"/>
  <c r="N3461" i="1" s="1"/>
  <c r="M3462" i="1"/>
  <c r="N3462" i="1" s="1"/>
  <c r="M3463" i="1"/>
  <c r="N3463" i="1" s="1"/>
  <c r="M3464" i="1"/>
  <c r="N3464" i="1" s="1"/>
  <c r="M3465" i="1"/>
  <c r="N3465" i="1" s="1"/>
  <c r="M3466" i="1"/>
  <c r="N3466" i="1" s="1"/>
  <c r="M3467" i="1"/>
  <c r="N3467" i="1" s="1"/>
  <c r="M3468" i="1"/>
  <c r="N3468" i="1" s="1"/>
  <c r="M3469" i="1"/>
  <c r="N3469" i="1" s="1"/>
  <c r="M3470" i="1"/>
  <c r="N3470" i="1" s="1"/>
  <c r="M3471" i="1"/>
  <c r="N3471" i="1" s="1"/>
  <c r="M3472" i="1"/>
  <c r="N3472" i="1" s="1"/>
  <c r="M3473" i="1"/>
  <c r="N3473" i="1" s="1"/>
  <c r="M3474" i="1"/>
  <c r="N3474" i="1" s="1"/>
  <c r="M3475" i="1"/>
  <c r="N3475" i="1" s="1"/>
  <c r="M3476" i="1"/>
  <c r="N3476" i="1" s="1"/>
  <c r="M3477" i="1"/>
  <c r="N3477" i="1" s="1"/>
  <c r="M3478" i="1"/>
  <c r="N3478" i="1" s="1"/>
  <c r="M3479" i="1"/>
  <c r="N3479" i="1" s="1"/>
  <c r="M3480" i="1"/>
  <c r="N3480" i="1" s="1"/>
  <c r="M3481" i="1"/>
  <c r="N3481" i="1" s="1"/>
  <c r="M3482" i="1"/>
  <c r="N3482" i="1" s="1"/>
  <c r="M3483" i="1"/>
  <c r="N3483" i="1" s="1"/>
  <c r="M3484" i="1"/>
  <c r="N3484" i="1" s="1"/>
  <c r="M3485" i="1"/>
  <c r="N3485" i="1" s="1"/>
  <c r="M3486" i="1"/>
  <c r="N3486" i="1" s="1"/>
  <c r="M3487" i="1"/>
  <c r="N3487" i="1" s="1"/>
  <c r="M3488" i="1"/>
  <c r="N3488" i="1" s="1"/>
  <c r="M3489" i="1"/>
  <c r="N3489" i="1" s="1"/>
  <c r="M3490" i="1"/>
  <c r="N3490" i="1" s="1"/>
  <c r="M3491" i="1"/>
  <c r="N3491" i="1" s="1"/>
  <c r="M3492" i="1"/>
  <c r="N3492" i="1" s="1"/>
  <c r="M3493" i="1"/>
  <c r="N3493" i="1" s="1"/>
  <c r="M3494" i="1"/>
  <c r="N3494" i="1" s="1"/>
  <c r="M3495" i="1"/>
  <c r="N3495" i="1" s="1"/>
  <c r="M3496" i="1"/>
  <c r="N3496" i="1" s="1"/>
  <c r="M3497" i="1"/>
  <c r="N3497" i="1" s="1"/>
  <c r="M3498" i="1"/>
  <c r="N3498" i="1" s="1"/>
  <c r="M3499" i="1"/>
  <c r="N3499" i="1" s="1"/>
  <c r="M3500" i="1"/>
  <c r="N3500" i="1" s="1"/>
  <c r="M3501" i="1"/>
  <c r="N3501" i="1" s="1"/>
  <c r="M3502" i="1"/>
  <c r="N3502" i="1" s="1"/>
  <c r="M3503" i="1"/>
  <c r="N3503" i="1" s="1"/>
  <c r="M3504" i="1"/>
  <c r="N3504" i="1" s="1"/>
  <c r="M3505" i="1"/>
  <c r="N3505" i="1" s="1"/>
  <c r="M3506" i="1"/>
  <c r="N3506" i="1" s="1"/>
  <c r="M3507" i="1"/>
  <c r="N3507" i="1" s="1"/>
  <c r="M3508" i="1"/>
  <c r="N3508" i="1" s="1"/>
  <c r="M3509" i="1"/>
  <c r="N3509" i="1" s="1"/>
  <c r="M3510" i="1"/>
  <c r="N3510" i="1" s="1"/>
  <c r="M3511" i="1"/>
  <c r="N3511" i="1" s="1"/>
  <c r="M3512" i="1"/>
  <c r="N3512" i="1" s="1"/>
  <c r="M3513" i="1"/>
  <c r="N3513" i="1" s="1"/>
  <c r="M3514" i="1"/>
  <c r="N3514" i="1" s="1"/>
  <c r="M3515" i="1"/>
  <c r="N3515" i="1" s="1"/>
  <c r="M3516" i="1"/>
  <c r="N3516" i="1" s="1"/>
  <c r="M3517" i="1"/>
  <c r="N3517" i="1" s="1"/>
  <c r="M3518" i="1"/>
  <c r="N3518" i="1" s="1"/>
  <c r="M3519" i="1"/>
  <c r="N3519" i="1" s="1"/>
  <c r="M3520" i="1"/>
  <c r="N3520" i="1" s="1"/>
  <c r="M3521" i="1"/>
  <c r="N3521" i="1" s="1"/>
  <c r="M3522" i="1"/>
  <c r="N3522" i="1" s="1"/>
  <c r="M3523" i="1"/>
  <c r="N3523" i="1" s="1"/>
  <c r="M3524" i="1"/>
  <c r="N3524" i="1" s="1"/>
  <c r="M3525" i="1"/>
  <c r="N3525" i="1" s="1"/>
  <c r="M3526" i="1"/>
  <c r="N3526" i="1" s="1"/>
  <c r="M3527" i="1"/>
  <c r="N3527" i="1" s="1"/>
  <c r="M3528" i="1"/>
  <c r="N3528" i="1" s="1"/>
  <c r="M3529" i="1"/>
  <c r="N3529" i="1" s="1"/>
  <c r="M3530" i="1"/>
  <c r="N3530" i="1" s="1"/>
  <c r="M3531" i="1"/>
  <c r="N3531" i="1" s="1"/>
  <c r="M3532" i="1"/>
  <c r="N3532" i="1" s="1"/>
  <c r="M3533" i="1"/>
  <c r="N3533" i="1" s="1"/>
  <c r="M3534" i="1"/>
  <c r="N3534" i="1" s="1"/>
  <c r="M3535" i="1"/>
  <c r="N3535" i="1" s="1"/>
  <c r="M3536" i="1"/>
  <c r="N3536" i="1" s="1"/>
  <c r="M3537" i="1"/>
  <c r="N3537" i="1" s="1"/>
  <c r="M3538" i="1"/>
  <c r="N3538" i="1" s="1"/>
  <c r="M3539" i="1"/>
  <c r="N3539" i="1" s="1"/>
  <c r="M3540" i="1"/>
  <c r="N3540" i="1" s="1"/>
  <c r="M3541" i="1"/>
  <c r="N3541" i="1" s="1"/>
  <c r="M3542" i="1"/>
  <c r="N3542" i="1" s="1"/>
  <c r="M3543" i="1"/>
  <c r="N3543" i="1" s="1"/>
  <c r="M3544" i="1"/>
  <c r="N3544" i="1" s="1"/>
  <c r="M3545" i="1"/>
  <c r="N3545" i="1" s="1"/>
  <c r="M3546" i="1"/>
  <c r="N3546" i="1" s="1"/>
  <c r="M3547" i="1"/>
  <c r="N3547" i="1" s="1"/>
  <c r="M3548" i="1"/>
  <c r="N3548" i="1" s="1"/>
  <c r="M3549" i="1"/>
  <c r="N3549" i="1" s="1"/>
  <c r="M3550" i="1"/>
  <c r="N3550" i="1" s="1"/>
  <c r="M3551" i="1"/>
  <c r="N3551" i="1" s="1"/>
  <c r="M3552" i="1"/>
  <c r="N3552" i="1" s="1"/>
  <c r="M3553" i="1"/>
  <c r="N3553" i="1" s="1"/>
  <c r="M3554" i="1"/>
  <c r="N3554" i="1" s="1"/>
  <c r="M3555" i="1"/>
  <c r="N3555" i="1" s="1"/>
  <c r="M3556" i="1"/>
  <c r="N3556" i="1" s="1"/>
  <c r="M3557" i="1"/>
  <c r="N3557" i="1" s="1"/>
  <c r="M3558" i="1"/>
  <c r="N3558" i="1" s="1"/>
  <c r="M3559" i="1"/>
  <c r="N3559" i="1" s="1"/>
  <c r="M3560" i="1"/>
  <c r="N3560" i="1" s="1"/>
  <c r="M3561" i="1"/>
  <c r="N3561" i="1" s="1"/>
  <c r="M3562" i="1"/>
  <c r="N3562" i="1" s="1"/>
  <c r="M3563" i="1"/>
  <c r="N3563" i="1" s="1"/>
  <c r="M3564" i="1"/>
  <c r="N3564" i="1" s="1"/>
  <c r="M3565" i="1"/>
  <c r="N3565" i="1" s="1"/>
  <c r="M3566" i="1"/>
  <c r="N3566" i="1" s="1"/>
  <c r="M3567" i="1"/>
  <c r="N3567" i="1" s="1"/>
  <c r="M3568" i="1"/>
  <c r="N3568" i="1" s="1"/>
  <c r="M3569" i="1"/>
  <c r="N3569" i="1" s="1"/>
  <c r="M3570" i="1"/>
  <c r="N3570" i="1" s="1"/>
  <c r="M3571" i="1"/>
  <c r="N3571" i="1" s="1"/>
  <c r="M3572" i="1"/>
  <c r="N3572" i="1" s="1"/>
  <c r="M3573" i="1"/>
  <c r="N3573" i="1" s="1"/>
  <c r="M3574" i="1"/>
  <c r="N3574" i="1" s="1"/>
  <c r="M3575" i="1"/>
  <c r="N3575" i="1" s="1"/>
  <c r="M3576" i="1"/>
  <c r="N3576" i="1" s="1"/>
  <c r="M3577" i="1"/>
  <c r="N3577" i="1" s="1"/>
  <c r="M3578" i="1"/>
  <c r="N3578" i="1" s="1"/>
  <c r="M3579" i="1"/>
  <c r="N3579" i="1" s="1"/>
  <c r="M3580" i="1"/>
  <c r="N3580" i="1" s="1"/>
  <c r="M3581" i="1"/>
  <c r="N3581" i="1" s="1"/>
  <c r="M3582" i="1"/>
  <c r="N3582" i="1" s="1"/>
  <c r="M3583" i="1"/>
  <c r="N3583" i="1" s="1"/>
  <c r="M3584" i="1"/>
  <c r="N3584" i="1" s="1"/>
  <c r="M3585" i="1"/>
  <c r="N3585" i="1" s="1"/>
  <c r="M3586" i="1"/>
  <c r="N3586" i="1" s="1"/>
  <c r="M3587" i="1"/>
  <c r="N3587" i="1" s="1"/>
  <c r="M3588" i="1"/>
  <c r="N3588" i="1" s="1"/>
  <c r="M3589" i="1"/>
  <c r="N3589" i="1" s="1"/>
  <c r="M3590" i="1"/>
  <c r="N3590" i="1" s="1"/>
  <c r="M3591" i="1"/>
  <c r="N3591" i="1" s="1"/>
  <c r="M3592" i="1"/>
  <c r="N3592" i="1" s="1"/>
  <c r="M3593" i="1"/>
  <c r="N3593" i="1" s="1"/>
  <c r="M3594" i="1"/>
  <c r="N3594" i="1" s="1"/>
  <c r="M3595" i="1"/>
  <c r="N3595" i="1" s="1"/>
  <c r="M3596" i="1"/>
  <c r="N3596" i="1" s="1"/>
  <c r="M3597" i="1"/>
  <c r="N3597" i="1" s="1"/>
  <c r="M3598" i="1"/>
  <c r="N3598" i="1" s="1"/>
  <c r="M3599" i="1"/>
  <c r="N3599" i="1" s="1"/>
  <c r="M3600" i="1"/>
  <c r="N3600" i="1" s="1"/>
  <c r="M3601" i="1"/>
  <c r="N3601" i="1" s="1"/>
  <c r="M3602" i="1"/>
  <c r="N3602" i="1" s="1"/>
  <c r="M3603" i="1"/>
  <c r="N3603" i="1" s="1"/>
  <c r="M3604" i="1"/>
  <c r="N3604" i="1" s="1"/>
  <c r="M3605" i="1"/>
  <c r="N3605" i="1" s="1"/>
  <c r="M3606" i="1"/>
  <c r="N3606" i="1" s="1"/>
  <c r="M3607" i="1"/>
  <c r="N3607" i="1" s="1"/>
  <c r="M3608" i="1"/>
  <c r="N3608" i="1" s="1"/>
  <c r="M3609" i="1"/>
  <c r="N3609" i="1" s="1"/>
  <c r="M3610" i="1"/>
  <c r="N3610" i="1" s="1"/>
  <c r="M3611" i="1"/>
  <c r="N3611" i="1" s="1"/>
  <c r="M3612" i="1"/>
  <c r="N3612" i="1" s="1"/>
  <c r="M3613" i="1"/>
  <c r="N3613" i="1" s="1"/>
  <c r="M3614" i="1"/>
  <c r="N3614" i="1" s="1"/>
  <c r="M3615" i="1"/>
  <c r="N3615" i="1" s="1"/>
  <c r="M3616" i="1"/>
  <c r="N3616" i="1" s="1"/>
  <c r="M3617" i="1"/>
  <c r="N3617" i="1" s="1"/>
  <c r="M3618" i="1"/>
  <c r="N3618" i="1" s="1"/>
  <c r="M3619" i="1"/>
  <c r="N3619" i="1" s="1"/>
  <c r="M3620" i="1"/>
  <c r="N3620" i="1" s="1"/>
  <c r="M3621" i="1"/>
  <c r="N3621" i="1" s="1"/>
  <c r="M3622" i="1"/>
  <c r="N3622" i="1" s="1"/>
  <c r="M3623" i="1"/>
  <c r="N3623" i="1" s="1"/>
  <c r="M3624" i="1"/>
  <c r="N3624" i="1" s="1"/>
  <c r="M3625" i="1"/>
  <c r="N3625" i="1" s="1"/>
  <c r="M3626" i="1"/>
  <c r="N3626" i="1" s="1"/>
  <c r="M3627" i="1"/>
  <c r="N3627" i="1" s="1"/>
  <c r="M3628" i="1"/>
  <c r="N3628" i="1" s="1"/>
  <c r="M3629" i="1"/>
  <c r="N3629" i="1" s="1"/>
  <c r="M3630" i="1"/>
  <c r="N3630" i="1" s="1"/>
  <c r="M3631" i="1"/>
  <c r="N3631" i="1" s="1"/>
  <c r="M3632" i="1"/>
  <c r="N3632" i="1" s="1"/>
  <c r="M3633" i="1"/>
  <c r="N3633" i="1" s="1"/>
  <c r="M3634" i="1"/>
  <c r="N3634" i="1" s="1"/>
  <c r="M3635" i="1"/>
  <c r="N3635" i="1" s="1"/>
  <c r="M3636" i="1"/>
  <c r="N3636" i="1" s="1"/>
  <c r="M3637" i="1"/>
  <c r="N3637" i="1" s="1"/>
  <c r="M3638" i="1"/>
  <c r="N3638" i="1" s="1"/>
  <c r="M3639" i="1"/>
  <c r="N3639" i="1" s="1"/>
  <c r="M3640" i="1"/>
  <c r="N3640" i="1" s="1"/>
  <c r="M3641" i="1"/>
  <c r="N3641" i="1" s="1"/>
  <c r="M3642" i="1"/>
  <c r="N3642" i="1" s="1"/>
  <c r="M3643" i="1"/>
  <c r="N3643" i="1" s="1"/>
  <c r="M3644" i="1"/>
  <c r="N3644" i="1" s="1"/>
  <c r="M3645" i="1"/>
  <c r="N3645" i="1" s="1"/>
  <c r="M3646" i="1"/>
  <c r="N3646" i="1" s="1"/>
  <c r="M3647" i="1"/>
  <c r="N3647" i="1" s="1"/>
  <c r="M3648" i="1"/>
  <c r="N3648" i="1" s="1"/>
  <c r="M3649" i="1"/>
  <c r="N3649" i="1" s="1"/>
  <c r="M3650" i="1"/>
  <c r="N3650" i="1" s="1"/>
  <c r="M3651" i="1"/>
  <c r="N3651" i="1" s="1"/>
  <c r="M3652" i="1"/>
  <c r="N3652" i="1" s="1"/>
  <c r="M3653" i="1"/>
  <c r="N3653" i="1" s="1"/>
  <c r="M3654" i="1"/>
  <c r="N3654" i="1" s="1"/>
  <c r="M3655" i="1"/>
  <c r="N3655" i="1" s="1"/>
  <c r="M3656" i="1"/>
  <c r="N3656" i="1" s="1"/>
  <c r="M3657" i="1"/>
  <c r="N3657" i="1" s="1"/>
  <c r="M3658" i="1"/>
  <c r="N3658" i="1" s="1"/>
  <c r="M3659" i="1"/>
  <c r="N3659" i="1" s="1"/>
  <c r="M3660" i="1"/>
  <c r="N3660" i="1" s="1"/>
  <c r="M3661" i="1"/>
  <c r="N3661" i="1" s="1"/>
  <c r="M3662" i="1"/>
  <c r="N3662" i="1" s="1"/>
  <c r="M3663" i="1"/>
  <c r="N3663" i="1" s="1"/>
  <c r="M3664" i="1"/>
  <c r="N3664" i="1" s="1"/>
  <c r="M3665" i="1"/>
  <c r="N3665" i="1" s="1"/>
  <c r="M3666" i="1"/>
  <c r="N3666" i="1" s="1"/>
  <c r="M3667" i="1"/>
  <c r="N3667" i="1" s="1"/>
  <c r="M3668" i="1"/>
  <c r="N3668" i="1" s="1"/>
  <c r="M3669" i="1"/>
  <c r="N3669" i="1" s="1"/>
  <c r="M3670" i="1"/>
  <c r="N3670" i="1" s="1"/>
  <c r="M3671" i="1"/>
  <c r="N3671" i="1" s="1"/>
  <c r="M3672" i="1"/>
  <c r="N3672" i="1" s="1"/>
  <c r="M3673" i="1"/>
  <c r="N3673" i="1" s="1"/>
  <c r="M3674" i="1"/>
  <c r="N3674" i="1" s="1"/>
  <c r="M3675" i="1"/>
  <c r="N3675" i="1" s="1"/>
  <c r="M3676" i="1"/>
  <c r="N3676" i="1" s="1"/>
  <c r="M3677" i="1"/>
  <c r="N3677" i="1" s="1"/>
  <c r="M3678" i="1"/>
  <c r="N3678" i="1" s="1"/>
  <c r="M3679" i="1"/>
  <c r="N3679" i="1" s="1"/>
  <c r="M3680" i="1"/>
  <c r="N3680" i="1" s="1"/>
  <c r="M3681" i="1"/>
  <c r="N3681" i="1" s="1"/>
  <c r="M3682" i="1"/>
  <c r="N3682" i="1" s="1"/>
  <c r="M3683" i="1"/>
  <c r="N3683" i="1" s="1"/>
  <c r="M3684" i="1"/>
  <c r="N3684" i="1" s="1"/>
  <c r="M3685" i="1"/>
  <c r="N3685" i="1" s="1"/>
  <c r="M3686" i="1"/>
  <c r="N3686" i="1" s="1"/>
  <c r="M3687" i="1"/>
  <c r="N3687" i="1" s="1"/>
  <c r="M3688" i="1"/>
  <c r="N3688" i="1" s="1"/>
  <c r="M3689" i="1"/>
  <c r="N3689" i="1" s="1"/>
  <c r="M3690" i="1"/>
  <c r="N3690" i="1" s="1"/>
  <c r="M3691" i="1"/>
  <c r="N3691" i="1" s="1"/>
  <c r="M3692" i="1"/>
  <c r="N3692" i="1" s="1"/>
  <c r="M3693" i="1"/>
  <c r="N3693" i="1" s="1"/>
  <c r="M3694" i="1"/>
  <c r="N3694" i="1" s="1"/>
  <c r="M3695" i="1"/>
  <c r="N3695" i="1" s="1"/>
  <c r="M3696" i="1"/>
  <c r="N3696" i="1" s="1"/>
  <c r="M3697" i="1"/>
  <c r="N3697" i="1" s="1"/>
  <c r="M3698" i="1"/>
  <c r="N3698" i="1" s="1"/>
  <c r="M3699" i="1"/>
  <c r="N3699" i="1" s="1"/>
  <c r="M3700" i="1"/>
  <c r="N3700" i="1" s="1"/>
  <c r="M3701" i="1"/>
  <c r="N3701" i="1" s="1"/>
  <c r="M3702" i="1"/>
  <c r="N3702" i="1" s="1"/>
  <c r="M3703" i="1"/>
  <c r="N3703" i="1" s="1"/>
  <c r="M3704" i="1"/>
  <c r="N3704" i="1" s="1"/>
  <c r="M3705" i="1"/>
  <c r="N3705" i="1" s="1"/>
  <c r="M3706" i="1"/>
  <c r="N3706" i="1" s="1"/>
  <c r="M3707" i="1"/>
  <c r="N3707" i="1" s="1"/>
  <c r="M3708" i="1"/>
  <c r="N3708" i="1" s="1"/>
  <c r="M3709" i="1"/>
  <c r="N3709" i="1" s="1"/>
  <c r="M3710" i="1"/>
  <c r="N3710" i="1" s="1"/>
  <c r="M3711" i="1"/>
  <c r="N3711" i="1" s="1"/>
  <c r="M3712" i="1"/>
  <c r="N3712" i="1" s="1"/>
  <c r="M3713" i="1"/>
  <c r="N3713" i="1" s="1"/>
  <c r="M3714" i="1"/>
  <c r="N3714" i="1" s="1"/>
  <c r="M3715" i="1"/>
  <c r="N3715" i="1" s="1"/>
  <c r="M3716" i="1"/>
  <c r="N3716" i="1" s="1"/>
  <c r="M3717" i="1"/>
  <c r="N3717" i="1" s="1"/>
  <c r="M3718" i="1"/>
  <c r="N3718" i="1" s="1"/>
  <c r="M3719" i="1"/>
  <c r="N3719" i="1" s="1"/>
  <c r="M3720" i="1"/>
  <c r="N3720" i="1" s="1"/>
  <c r="M3721" i="1"/>
  <c r="N3721" i="1" s="1"/>
  <c r="M3722" i="1"/>
  <c r="N3722" i="1" s="1"/>
  <c r="M3723" i="1"/>
  <c r="N3723" i="1" s="1"/>
  <c r="M3724" i="1"/>
  <c r="N3724" i="1" s="1"/>
  <c r="M3725" i="1"/>
  <c r="N3725" i="1" s="1"/>
  <c r="M3726" i="1"/>
  <c r="N3726" i="1" s="1"/>
  <c r="M3727" i="1"/>
  <c r="N3727" i="1" s="1"/>
  <c r="M3728" i="1"/>
  <c r="N3728" i="1" s="1"/>
  <c r="M3729" i="1"/>
  <c r="N3729" i="1" s="1"/>
  <c r="M3730" i="1"/>
  <c r="N3730" i="1" s="1"/>
  <c r="M3731" i="1"/>
  <c r="N3731" i="1" s="1"/>
  <c r="M3732" i="1"/>
  <c r="N3732" i="1" s="1"/>
  <c r="M3733" i="1"/>
  <c r="N3733" i="1" s="1"/>
  <c r="M3734" i="1"/>
  <c r="N3734" i="1" s="1"/>
  <c r="M3735" i="1"/>
  <c r="N3735" i="1" s="1"/>
  <c r="M3736" i="1"/>
  <c r="N3736" i="1" s="1"/>
  <c r="M3737" i="1"/>
  <c r="N3737" i="1" s="1"/>
  <c r="M3738" i="1"/>
  <c r="N3738" i="1" s="1"/>
  <c r="M3739" i="1"/>
  <c r="N3739" i="1" s="1"/>
  <c r="M3740" i="1"/>
  <c r="N3740" i="1" s="1"/>
  <c r="M3741" i="1"/>
  <c r="N3741" i="1" s="1"/>
  <c r="M3742" i="1"/>
  <c r="N3742" i="1" s="1"/>
  <c r="M3743" i="1"/>
  <c r="N3743" i="1" s="1"/>
  <c r="M3744" i="1"/>
  <c r="N3744" i="1" s="1"/>
  <c r="M3745" i="1"/>
  <c r="N3745" i="1" s="1"/>
  <c r="M3746" i="1"/>
  <c r="N3746" i="1" s="1"/>
  <c r="M3747" i="1"/>
  <c r="N3747" i="1" s="1"/>
  <c r="M3748" i="1"/>
  <c r="N3748" i="1" s="1"/>
  <c r="M3749" i="1"/>
  <c r="N3749" i="1" s="1"/>
  <c r="M3750" i="1"/>
  <c r="N3750" i="1" s="1"/>
  <c r="M3751" i="1"/>
  <c r="N3751" i="1" s="1"/>
  <c r="M3752" i="1"/>
  <c r="N3752" i="1" s="1"/>
  <c r="M3753" i="1"/>
  <c r="N3753" i="1" s="1"/>
  <c r="M3754" i="1"/>
  <c r="N3754" i="1" s="1"/>
  <c r="M3755" i="1"/>
  <c r="N3755" i="1" s="1"/>
  <c r="M3756" i="1"/>
  <c r="N3756" i="1" s="1"/>
  <c r="M3757" i="1"/>
  <c r="N3757" i="1" s="1"/>
  <c r="M3758" i="1"/>
  <c r="N3758" i="1" s="1"/>
  <c r="M3759" i="1"/>
  <c r="N3759" i="1" s="1"/>
  <c r="M3760" i="1"/>
  <c r="N3760" i="1" s="1"/>
  <c r="M3761" i="1"/>
  <c r="N3761" i="1" s="1"/>
  <c r="M3762" i="1"/>
  <c r="N3762" i="1" s="1"/>
  <c r="M3763" i="1"/>
  <c r="N3763" i="1" s="1"/>
  <c r="M3764" i="1"/>
  <c r="N3764" i="1" s="1"/>
  <c r="M3765" i="1"/>
  <c r="N3765" i="1" s="1"/>
  <c r="M3766" i="1"/>
  <c r="N3766" i="1" s="1"/>
  <c r="M3767" i="1"/>
  <c r="N3767" i="1" s="1"/>
  <c r="M3768" i="1"/>
  <c r="N3768" i="1" s="1"/>
  <c r="M3769" i="1"/>
  <c r="N3769" i="1" s="1"/>
  <c r="M3770" i="1"/>
  <c r="N3770" i="1" s="1"/>
  <c r="M3771" i="1"/>
  <c r="N3771" i="1" s="1"/>
  <c r="M3772" i="1"/>
  <c r="N3772" i="1" s="1"/>
  <c r="M3773" i="1"/>
  <c r="N3773" i="1" s="1"/>
  <c r="M3774" i="1"/>
  <c r="N3774" i="1" s="1"/>
  <c r="M3775" i="1"/>
  <c r="N3775" i="1" s="1"/>
  <c r="M3776" i="1"/>
  <c r="N3776" i="1" s="1"/>
  <c r="M3777" i="1"/>
  <c r="N3777" i="1" s="1"/>
  <c r="M3778" i="1"/>
  <c r="N3778" i="1" s="1"/>
  <c r="M3779" i="1"/>
  <c r="N3779" i="1" s="1"/>
  <c r="M3780" i="1"/>
  <c r="N3780" i="1" s="1"/>
  <c r="M3781" i="1"/>
  <c r="N3781" i="1" s="1"/>
  <c r="M3782" i="1"/>
  <c r="N3782" i="1" s="1"/>
  <c r="M3783" i="1"/>
  <c r="N3783" i="1" s="1"/>
  <c r="M3784" i="1"/>
  <c r="N3784" i="1" s="1"/>
  <c r="M3785" i="1"/>
  <c r="N3785" i="1" s="1"/>
  <c r="M3786" i="1"/>
  <c r="N3786" i="1" s="1"/>
  <c r="M3787" i="1"/>
  <c r="N3787" i="1" s="1"/>
  <c r="M3788" i="1"/>
  <c r="N3788" i="1" s="1"/>
  <c r="M3789" i="1"/>
  <c r="N3789" i="1" s="1"/>
  <c r="M3790" i="1"/>
  <c r="N3790" i="1" s="1"/>
  <c r="M3791" i="1"/>
  <c r="N3791" i="1" s="1"/>
  <c r="M3792" i="1"/>
  <c r="N3792" i="1" s="1"/>
  <c r="M3793" i="1"/>
  <c r="N3793" i="1" s="1"/>
  <c r="M3794" i="1"/>
  <c r="N3794" i="1" s="1"/>
  <c r="M3795" i="1"/>
  <c r="N3795" i="1" s="1"/>
  <c r="M3796" i="1"/>
  <c r="N3796" i="1" s="1"/>
  <c r="M3797" i="1"/>
  <c r="N3797" i="1" s="1"/>
  <c r="M3798" i="1"/>
  <c r="N3798" i="1" s="1"/>
  <c r="M3799" i="1"/>
  <c r="N3799" i="1" s="1"/>
  <c r="M3800" i="1"/>
  <c r="N3800" i="1" s="1"/>
  <c r="M3801" i="1"/>
  <c r="N3801" i="1" s="1"/>
  <c r="M3802" i="1"/>
  <c r="N3802" i="1" s="1"/>
  <c r="M3803" i="1"/>
  <c r="N3803" i="1" s="1"/>
  <c r="M3804" i="1"/>
  <c r="N3804" i="1" s="1"/>
  <c r="M3805" i="1"/>
  <c r="N3805" i="1" s="1"/>
  <c r="M3806" i="1"/>
  <c r="N3806" i="1" s="1"/>
  <c r="M3807" i="1"/>
  <c r="N3807" i="1" s="1"/>
  <c r="M3808" i="1"/>
  <c r="N3808" i="1" s="1"/>
  <c r="M3809" i="1"/>
  <c r="N3809" i="1" s="1"/>
  <c r="M3810" i="1"/>
  <c r="N3810" i="1" s="1"/>
  <c r="M3811" i="1"/>
  <c r="N3811" i="1" s="1"/>
  <c r="M3812" i="1"/>
  <c r="N3812" i="1" s="1"/>
  <c r="M3813" i="1"/>
  <c r="N3813" i="1" s="1"/>
  <c r="M3814" i="1"/>
  <c r="N3814" i="1" s="1"/>
  <c r="M3815" i="1"/>
  <c r="N3815" i="1" s="1"/>
  <c r="M3816" i="1"/>
  <c r="N3816" i="1" s="1"/>
  <c r="M3817" i="1"/>
  <c r="N3817" i="1" s="1"/>
  <c r="M3818" i="1"/>
  <c r="N3818" i="1" s="1"/>
  <c r="M3819" i="1"/>
  <c r="N3819" i="1" s="1"/>
  <c r="M3820" i="1"/>
  <c r="N3820" i="1" s="1"/>
  <c r="M3821" i="1"/>
  <c r="N3821" i="1" s="1"/>
  <c r="M3822" i="1"/>
  <c r="N3822" i="1" s="1"/>
  <c r="M3823" i="1"/>
  <c r="N3823" i="1" s="1"/>
  <c r="M3824" i="1"/>
  <c r="N3824" i="1" s="1"/>
  <c r="M3825" i="1"/>
  <c r="N3825" i="1" s="1"/>
  <c r="M3826" i="1"/>
  <c r="N3826" i="1" s="1"/>
  <c r="M3827" i="1"/>
  <c r="N3827" i="1" s="1"/>
  <c r="M3828" i="1"/>
  <c r="N3828" i="1" s="1"/>
  <c r="M3829" i="1"/>
  <c r="N3829" i="1" s="1"/>
  <c r="M3830" i="1"/>
  <c r="N3830" i="1" s="1"/>
  <c r="M3831" i="1"/>
  <c r="N3831" i="1" s="1"/>
  <c r="M3832" i="1"/>
  <c r="N3832" i="1" s="1"/>
  <c r="M3833" i="1"/>
  <c r="N3833" i="1" s="1"/>
  <c r="M3834" i="1"/>
  <c r="N3834" i="1" s="1"/>
  <c r="M3835" i="1"/>
  <c r="N3835" i="1" s="1"/>
  <c r="M3836" i="1"/>
  <c r="N3836" i="1" s="1"/>
  <c r="M3837" i="1"/>
  <c r="N3837" i="1" s="1"/>
  <c r="M3838" i="1"/>
  <c r="N3838" i="1" s="1"/>
  <c r="M3839" i="1"/>
  <c r="N3839" i="1" s="1"/>
  <c r="M3840" i="1"/>
  <c r="N3840" i="1" s="1"/>
  <c r="M3841" i="1"/>
  <c r="N3841" i="1" s="1"/>
  <c r="M3842" i="1"/>
  <c r="N3842" i="1" s="1"/>
  <c r="M3843" i="1"/>
  <c r="N3843" i="1" s="1"/>
  <c r="M3844" i="1"/>
  <c r="N3844" i="1" s="1"/>
  <c r="M3845" i="1"/>
  <c r="N3845" i="1" s="1"/>
  <c r="M3846" i="1"/>
  <c r="N3846" i="1" s="1"/>
  <c r="M3847" i="1"/>
  <c r="N3847" i="1" s="1"/>
  <c r="M3848" i="1"/>
  <c r="N3848" i="1" s="1"/>
  <c r="M3849" i="1"/>
  <c r="N3849" i="1" s="1"/>
  <c r="M3850" i="1"/>
  <c r="N3850" i="1" s="1"/>
  <c r="M3851" i="1"/>
  <c r="N3851" i="1" s="1"/>
  <c r="M3852" i="1"/>
  <c r="N3852" i="1" s="1"/>
  <c r="M3853" i="1"/>
  <c r="N3853" i="1" s="1"/>
  <c r="M3854" i="1"/>
  <c r="N3854" i="1" s="1"/>
  <c r="M3855" i="1"/>
  <c r="N3855" i="1" s="1"/>
  <c r="M3856" i="1"/>
  <c r="N3856" i="1" s="1"/>
  <c r="M3857" i="1"/>
  <c r="N3857" i="1" s="1"/>
  <c r="M3858" i="1"/>
  <c r="N3858" i="1" s="1"/>
  <c r="M3859" i="1"/>
  <c r="N3859" i="1" s="1"/>
  <c r="M3860" i="1"/>
  <c r="N3860" i="1" s="1"/>
  <c r="M3861" i="1"/>
  <c r="N3861" i="1" s="1"/>
  <c r="M3862" i="1"/>
  <c r="N3862" i="1" s="1"/>
  <c r="M3863" i="1"/>
  <c r="N3863" i="1" s="1"/>
  <c r="M3864" i="1"/>
  <c r="N3864" i="1" s="1"/>
  <c r="M3865" i="1"/>
  <c r="N3865" i="1" s="1"/>
  <c r="M3866" i="1"/>
  <c r="N3866" i="1" s="1"/>
  <c r="M3867" i="1"/>
  <c r="N3867" i="1" s="1"/>
  <c r="M3868" i="1"/>
  <c r="N3868" i="1" s="1"/>
  <c r="M3869" i="1"/>
  <c r="N3869" i="1" s="1"/>
  <c r="M3870" i="1"/>
  <c r="N3870" i="1" s="1"/>
  <c r="M3871" i="1"/>
  <c r="N3871" i="1" s="1"/>
  <c r="M3872" i="1"/>
  <c r="N3872" i="1" s="1"/>
  <c r="M3873" i="1"/>
  <c r="N3873" i="1" s="1"/>
  <c r="M3874" i="1"/>
  <c r="N3874" i="1" s="1"/>
  <c r="M3875" i="1"/>
  <c r="N3875" i="1" s="1"/>
  <c r="M3876" i="1"/>
  <c r="N3876" i="1" s="1"/>
  <c r="M3877" i="1"/>
  <c r="N3877" i="1" s="1"/>
  <c r="M3878" i="1"/>
  <c r="N3878" i="1" s="1"/>
  <c r="M3879" i="1"/>
  <c r="N3879" i="1" s="1"/>
  <c r="M3880" i="1"/>
  <c r="N3880" i="1" s="1"/>
  <c r="M3881" i="1"/>
  <c r="N3881" i="1" s="1"/>
  <c r="M3882" i="1"/>
  <c r="N3882" i="1" s="1"/>
  <c r="M3883" i="1"/>
  <c r="N3883" i="1" s="1"/>
  <c r="M3884" i="1"/>
  <c r="N3884" i="1" s="1"/>
  <c r="M3885" i="1"/>
  <c r="N3885" i="1" s="1"/>
  <c r="M3886" i="1"/>
  <c r="N3886" i="1" s="1"/>
  <c r="M3887" i="1"/>
  <c r="N3887" i="1" s="1"/>
  <c r="M3888" i="1"/>
  <c r="N3888" i="1" s="1"/>
  <c r="M3889" i="1"/>
  <c r="N3889" i="1" s="1"/>
  <c r="M3890" i="1"/>
  <c r="N3890" i="1" s="1"/>
  <c r="M3891" i="1"/>
  <c r="N3891" i="1" s="1"/>
  <c r="M3892" i="1"/>
  <c r="N3892" i="1" s="1"/>
  <c r="M3893" i="1"/>
  <c r="N3893" i="1" s="1"/>
  <c r="M3894" i="1"/>
  <c r="N3894" i="1" s="1"/>
  <c r="M3895" i="1"/>
  <c r="N3895" i="1" s="1"/>
  <c r="M3896" i="1"/>
  <c r="N3896" i="1" s="1"/>
  <c r="M3897" i="1"/>
  <c r="N3897" i="1" s="1"/>
  <c r="M3898" i="1"/>
  <c r="N3898" i="1" s="1"/>
  <c r="M3899" i="1"/>
  <c r="N3899" i="1" s="1"/>
  <c r="M3900" i="1"/>
  <c r="N3900" i="1" s="1"/>
  <c r="M3901" i="1"/>
  <c r="N3901" i="1" s="1"/>
  <c r="M3902" i="1"/>
  <c r="N3902" i="1" s="1"/>
  <c r="M3903" i="1"/>
  <c r="N3903" i="1" s="1"/>
  <c r="M3904" i="1"/>
  <c r="N3904" i="1" s="1"/>
  <c r="M3905" i="1"/>
  <c r="N3905" i="1" s="1"/>
  <c r="M3906" i="1"/>
  <c r="N3906" i="1" s="1"/>
  <c r="M3907" i="1"/>
  <c r="N3907" i="1" s="1"/>
  <c r="M3908" i="1"/>
  <c r="N3908" i="1" s="1"/>
  <c r="M3909" i="1"/>
  <c r="N3909" i="1" s="1"/>
  <c r="M3910" i="1"/>
  <c r="N3910" i="1" s="1"/>
  <c r="M3911" i="1"/>
  <c r="N3911" i="1" s="1"/>
  <c r="M3912" i="1"/>
  <c r="N3912" i="1" s="1"/>
  <c r="M3913" i="1"/>
  <c r="N3913" i="1" s="1"/>
  <c r="M3914" i="1"/>
  <c r="N3914" i="1" s="1"/>
  <c r="M3915" i="1"/>
  <c r="N3915" i="1" s="1"/>
  <c r="M3916" i="1"/>
  <c r="N3916" i="1" s="1"/>
  <c r="M3917" i="1"/>
  <c r="N3917" i="1" s="1"/>
  <c r="M3918" i="1"/>
  <c r="N3918" i="1" s="1"/>
  <c r="M3919" i="1"/>
  <c r="N3919" i="1" s="1"/>
  <c r="M3920" i="1"/>
  <c r="N3920" i="1" s="1"/>
  <c r="M3921" i="1"/>
  <c r="N3921" i="1" s="1"/>
  <c r="M3922" i="1"/>
  <c r="N3922" i="1" s="1"/>
  <c r="M3923" i="1"/>
  <c r="N3923" i="1" s="1"/>
  <c r="M3924" i="1"/>
  <c r="N3924" i="1" s="1"/>
  <c r="M3925" i="1"/>
  <c r="N3925" i="1" s="1"/>
  <c r="M3926" i="1"/>
  <c r="N3926" i="1" s="1"/>
  <c r="M3927" i="1"/>
  <c r="N3927" i="1" s="1"/>
  <c r="M3928" i="1"/>
  <c r="N3928" i="1" s="1"/>
  <c r="M3929" i="1"/>
  <c r="N3929" i="1" s="1"/>
  <c r="M3930" i="1"/>
  <c r="N3930" i="1" s="1"/>
  <c r="M3931" i="1"/>
  <c r="N3931" i="1" s="1"/>
  <c r="M3932" i="1"/>
  <c r="N3932" i="1" s="1"/>
  <c r="M3933" i="1"/>
  <c r="N3933" i="1" s="1"/>
  <c r="M3934" i="1"/>
  <c r="N3934" i="1" s="1"/>
  <c r="M3935" i="1"/>
  <c r="N3935" i="1" s="1"/>
  <c r="M3936" i="1"/>
  <c r="N3936" i="1" s="1"/>
  <c r="M3937" i="1"/>
  <c r="N3937" i="1" s="1"/>
  <c r="M3938" i="1"/>
  <c r="N3938" i="1" s="1"/>
  <c r="M3939" i="1"/>
  <c r="N3939" i="1" s="1"/>
  <c r="M3940" i="1"/>
  <c r="N3940" i="1" s="1"/>
  <c r="M3941" i="1"/>
  <c r="N3941" i="1" s="1"/>
  <c r="M3942" i="1"/>
  <c r="N3942" i="1" s="1"/>
  <c r="M3943" i="1"/>
  <c r="N3943" i="1" s="1"/>
  <c r="M3944" i="1"/>
  <c r="N3944" i="1" s="1"/>
  <c r="M3945" i="1"/>
  <c r="N3945" i="1" s="1"/>
  <c r="M3946" i="1"/>
  <c r="N3946" i="1" s="1"/>
  <c r="M3947" i="1"/>
  <c r="N3947" i="1" s="1"/>
  <c r="M3948" i="1"/>
  <c r="N3948" i="1" s="1"/>
  <c r="M3949" i="1"/>
  <c r="N3949" i="1" s="1"/>
  <c r="M3950" i="1"/>
  <c r="N3950" i="1" s="1"/>
  <c r="M3951" i="1"/>
  <c r="N3951" i="1" s="1"/>
  <c r="M3952" i="1"/>
  <c r="N3952" i="1" s="1"/>
  <c r="M3953" i="1"/>
  <c r="N3953" i="1" s="1"/>
  <c r="M3954" i="1"/>
  <c r="N3954" i="1" s="1"/>
  <c r="M3955" i="1"/>
  <c r="N3955" i="1" s="1"/>
  <c r="M3956" i="1"/>
  <c r="N3956" i="1" s="1"/>
  <c r="M3957" i="1"/>
  <c r="N3957" i="1" s="1"/>
  <c r="M3958" i="1"/>
  <c r="N3958" i="1" s="1"/>
  <c r="M3959" i="1"/>
  <c r="N3959" i="1" s="1"/>
  <c r="M3960" i="1"/>
  <c r="N3960" i="1" s="1"/>
  <c r="M3961" i="1"/>
  <c r="N3961" i="1" s="1"/>
  <c r="M3962" i="1"/>
  <c r="N3962" i="1" s="1"/>
  <c r="M3963" i="1"/>
  <c r="N3963" i="1" s="1"/>
  <c r="M3964" i="1"/>
  <c r="N3964" i="1" s="1"/>
  <c r="M3965" i="1"/>
  <c r="N3965" i="1" s="1"/>
  <c r="M3966" i="1"/>
  <c r="N3966" i="1" s="1"/>
  <c r="M3967" i="1"/>
  <c r="N3967" i="1" s="1"/>
  <c r="M3968" i="1"/>
  <c r="N3968" i="1" s="1"/>
  <c r="M3969" i="1"/>
  <c r="N3969" i="1" s="1"/>
  <c r="M3970" i="1"/>
  <c r="N3970" i="1" s="1"/>
  <c r="M3971" i="1"/>
  <c r="N3971" i="1" s="1"/>
  <c r="M3972" i="1"/>
  <c r="N3972" i="1" s="1"/>
  <c r="M3973" i="1"/>
  <c r="N3973" i="1" s="1"/>
  <c r="M3974" i="1"/>
  <c r="N3974" i="1" s="1"/>
  <c r="M3975" i="1"/>
  <c r="N3975" i="1" s="1"/>
  <c r="M3976" i="1"/>
  <c r="N3976" i="1" s="1"/>
  <c r="M3977" i="1"/>
  <c r="N3977" i="1" s="1"/>
  <c r="M3978" i="1"/>
  <c r="N3978" i="1" s="1"/>
  <c r="M3979" i="1"/>
  <c r="N3979" i="1" s="1"/>
  <c r="M3980" i="1"/>
  <c r="N3980" i="1" s="1"/>
  <c r="M3981" i="1"/>
  <c r="N3981" i="1" s="1"/>
  <c r="M3982" i="1"/>
  <c r="N3982" i="1" s="1"/>
  <c r="M3983" i="1"/>
  <c r="N3983" i="1" s="1"/>
  <c r="M3984" i="1"/>
  <c r="N3984" i="1" s="1"/>
  <c r="M3985" i="1"/>
  <c r="N3985" i="1" s="1"/>
  <c r="M3986" i="1"/>
  <c r="N3986" i="1" s="1"/>
  <c r="M3987" i="1"/>
  <c r="N3987" i="1" s="1"/>
  <c r="M3988" i="1"/>
  <c r="N3988" i="1" s="1"/>
  <c r="M3989" i="1"/>
  <c r="N3989" i="1" s="1"/>
  <c r="M3990" i="1"/>
  <c r="N3990" i="1" s="1"/>
  <c r="M3991" i="1"/>
  <c r="N3991" i="1" s="1"/>
  <c r="M3992" i="1"/>
  <c r="N3992" i="1" s="1"/>
  <c r="M3993" i="1"/>
  <c r="N3993" i="1" s="1"/>
  <c r="M3994" i="1"/>
  <c r="N3994" i="1" s="1"/>
  <c r="M3995" i="1"/>
  <c r="N3995" i="1" s="1"/>
  <c r="M3996" i="1"/>
  <c r="N3996" i="1" s="1"/>
  <c r="M3997" i="1"/>
  <c r="N3997" i="1" s="1"/>
  <c r="M3998" i="1"/>
  <c r="N3998" i="1" s="1"/>
  <c r="M3999" i="1"/>
  <c r="N3999" i="1" s="1"/>
  <c r="M4000" i="1"/>
  <c r="N4000" i="1" s="1"/>
  <c r="M4001" i="1"/>
  <c r="N4001" i="1" s="1"/>
  <c r="M4002" i="1"/>
  <c r="N4002" i="1" s="1"/>
  <c r="M4003" i="1"/>
  <c r="N4003" i="1" s="1"/>
  <c r="M4004" i="1"/>
  <c r="N4004" i="1" s="1"/>
  <c r="M4005" i="1"/>
  <c r="N4005" i="1" s="1"/>
  <c r="M4006" i="1"/>
  <c r="N4006" i="1" s="1"/>
  <c r="M4007" i="1"/>
  <c r="N4007" i="1" s="1"/>
  <c r="M4008" i="1"/>
  <c r="N4008" i="1" s="1"/>
  <c r="M4009" i="1"/>
  <c r="N4009" i="1" s="1"/>
  <c r="M4010" i="1"/>
  <c r="N4010" i="1" s="1"/>
  <c r="M4011" i="1"/>
  <c r="N4011" i="1" s="1"/>
  <c r="M4012" i="1"/>
  <c r="N4012" i="1" s="1"/>
  <c r="M4013" i="1"/>
  <c r="N4013" i="1" s="1"/>
  <c r="M4014" i="1"/>
  <c r="N4014" i="1" s="1"/>
  <c r="M4015" i="1"/>
  <c r="N4015" i="1" s="1"/>
  <c r="M4016" i="1"/>
  <c r="N4016" i="1" s="1"/>
  <c r="M4017" i="1"/>
  <c r="N4017" i="1" s="1"/>
  <c r="M4018" i="1"/>
  <c r="N4018" i="1" s="1"/>
  <c r="M4019" i="1"/>
  <c r="N4019" i="1" s="1"/>
  <c r="M4020" i="1"/>
  <c r="N4020" i="1" s="1"/>
  <c r="M4021" i="1"/>
  <c r="N4021" i="1" s="1"/>
  <c r="M4022" i="1"/>
  <c r="N4022" i="1" s="1"/>
  <c r="M4023" i="1"/>
  <c r="N4023" i="1" s="1"/>
  <c r="M4024" i="1"/>
  <c r="N4024" i="1" s="1"/>
  <c r="M4025" i="1"/>
  <c r="N4025" i="1" s="1"/>
  <c r="M4026" i="1"/>
  <c r="N4026" i="1" s="1"/>
  <c r="M4027" i="1"/>
  <c r="N4027" i="1" s="1"/>
  <c r="M4028" i="1"/>
  <c r="N4028" i="1" s="1"/>
  <c r="M4029" i="1"/>
  <c r="N4029" i="1" s="1"/>
  <c r="M4030" i="1"/>
  <c r="N4030" i="1" s="1"/>
  <c r="M4031" i="1"/>
  <c r="N4031" i="1" s="1"/>
  <c r="M4032" i="1"/>
  <c r="N4032" i="1" s="1"/>
  <c r="M4033" i="1"/>
  <c r="N4033" i="1" s="1"/>
  <c r="M4034" i="1"/>
  <c r="N4034" i="1" s="1"/>
  <c r="M4035" i="1"/>
  <c r="N4035" i="1" s="1"/>
  <c r="M4036" i="1"/>
  <c r="N4036" i="1" s="1"/>
  <c r="M4037" i="1"/>
  <c r="N4037" i="1" s="1"/>
  <c r="M4038" i="1"/>
  <c r="N4038" i="1" s="1"/>
  <c r="M4039" i="1"/>
  <c r="N4039" i="1" s="1"/>
  <c r="M4040" i="1"/>
  <c r="N4040" i="1" s="1"/>
  <c r="M4041" i="1"/>
  <c r="N4041" i="1" s="1"/>
  <c r="M4042" i="1"/>
  <c r="N4042" i="1" s="1"/>
  <c r="M4043" i="1"/>
  <c r="N4043" i="1" s="1"/>
  <c r="M4044" i="1"/>
  <c r="N4044" i="1" s="1"/>
  <c r="M4045" i="1"/>
  <c r="N4045" i="1" s="1"/>
  <c r="M4046" i="1"/>
  <c r="N4046" i="1" s="1"/>
  <c r="M4047" i="1"/>
  <c r="N4047" i="1" s="1"/>
  <c r="M4048" i="1"/>
  <c r="N4048" i="1" s="1"/>
  <c r="M4049" i="1"/>
  <c r="N4049" i="1" s="1"/>
  <c r="M4050" i="1"/>
  <c r="N4050" i="1" s="1"/>
  <c r="M4051" i="1"/>
  <c r="N4051" i="1" s="1"/>
  <c r="M4052" i="1"/>
  <c r="N4052" i="1" s="1"/>
  <c r="M4053" i="1"/>
  <c r="N4053" i="1" s="1"/>
  <c r="M4054" i="1"/>
  <c r="N4054" i="1" s="1"/>
  <c r="M4055" i="1"/>
  <c r="N4055" i="1" s="1"/>
  <c r="M4056" i="1"/>
  <c r="N4056" i="1" s="1"/>
  <c r="M4057" i="1"/>
  <c r="N4057" i="1" s="1"/>
  <c r="M4058" i="1"/>
  <c r="N4058" i="1" s="1"/>
  <c r="M4059" i="1"/>
  <c r="N4059" i="1" s="1"/>
  <c r="M4060" i="1"/>
  <c r="N4060" i="1" s="1"/>
  <c r="M4061" i="1"/>
  <c r="N4061" i="1" s="1"/>
  <c r="M4062" i="1"/>
  <c r="N4062" i="1" s="1"/>
  <c r="M4063" i="1"/>
  <c r="N4063" i="1" s="1"/>
  <c r="M4064" i="1"/>
  <c r="N4064" i="1" s="1"/>
  <c r="M4065" i="1"/>
  <c r="N4065" i="1" s="1"/>
  <c r="M4066" i="1"/>
  <c r="N4066" i="1" s="1"/>
  <c r="M4067" i="1"/>
  <c r="N4067" i="1" s="1"/>
  <c r="M4068" i="1"/>
  <c r="N4068" i="1" s="1"/>
  <c r="M4069" i="1"/>
  <c r="N4069" i="1" s="1"/>
  <c r="M4070" i="1"/>
  <c r="N4070" i="1" s="1"/>
  <c r="M4071" i="1"/>
  <c r="N4071" i="1" s="1"/>
  <c r="M4072" i="1"/>
  <c r="N4072" i="1" s="1"/>
  <c r="M4073" i="1"/>
  <c r="N4073" i="1" s="1"/>
  <c r="M4074" i="1"/>
  <c r="N4074" i="1" s="1"/>
  <c r="M4075" i="1"/>
  <c r="N4075" i="1" s="1"/>
  <c r="M4076" i="1"/>
  <c r="N4076" i="1" s="1"/>
  <c r="M4077" i="1"/>
  <c r="N4077" i="1" s="1"/>
  <c r="M4078" i="1"/>
  <c r="N4078" i="1" s="1"/>
  <c r="M4079" i="1"/>
  <c r="N4079" i="1" s="1"/>
  <c r="M4080" i="1"/>
  <c r="N4080" i="1" s="1"/>
  <c r="M4081" i="1"/>
  <c r="N4081" i="1" s="1"/>
  <c r="M4082" i="1"/>
  <c r="N4082" i="1" s="1"/>
  <c r="M4083" i="1"/>
  <c r="N4083" i="1" s="1"/>
  <c r="M4084" i="1"/>
  <c r="N4084" i="1" s="1"/>
  <c r="M4085" i="1"/>
  <c r="N4085" i="1" s="1"/>
  <c r="M4086" i="1"/>
  <c r="N4086" i="1" s="1"/>
  <c r="M4087" i="1"/>
  <c r="N4087" i="1" s="1"/>
  <c r="M4088" i="1"/>
  <c r="N4088" i="1" s="1"/>
  <c r="M4089" i="1"/>
  <c r="N4089" i="1" s="1"/>
  <c r="M4090" i="1"/>
  <c r="N4090" i="1" s="1"/>
  <c r="M4091" i="1"/>
  <c r="N4091" i="1" s="1"/>
  <c r="M4092" i="1"/>
  <c r="N4092" i="1" s="1"/>
  <c r="M4093" i="1"/>
  <c r="N4093" i="1" s="1"/>
  <c r="M4094" i="1"/>
  <c r="N4094" i="1" s="1"/>
  <c r="M4095" i="1"/>
  <c r="N4095" i="1" s="1"/>
  <c r="M4096" i="1"/>
  <c r="N4096" i="1" s="1"/>
  <c r="M4097" i="1"/>
  <c r="N4097" i="1" s="1"/>
  <c r="M4098" i="1"/>
  <c r="N4098" i="1" s="1"/>
  <c r="M4099" i="1"/>
  <c r="N4099" i="1" s="1"/>
  <c r="M4100" i="1"/>
  <c r="N4100" i="1" s="1"/>
  <c r="M4101" i="1"/>
  <c r="N4101" i="1" s="1"/>
  <c r="M4102" i="1"/>
  <c r="N4102" i="1" s="1"/>
  <c r="M4103" i="1"/>
  <c r="N4103" i="1" s="1"/>
  <c r="M4104" i="1"/>
  <c r="N4104" i="1" s="1"/>
  <c r="M4105" i="1"/>
  <c r="N4105" i="1" s="1"/>
  <c r="M4106" i="1"/>
  <c r="N4106" i="1" s="1"/>
  <c r="M4107" i="1"/>
  <c r="N4107" i="1" s="1"/>
  <c r="M4108" i="1"/>
  <c r="N4108" i="1" s="1"/>
  <c r="M4109" i="1"/>
  <c r="N4109" i="1" s="1"/>
  <c r="M4110" i="1"/>
  <c r="N4110" i="1" s="1"/>
  <c r="M4111" i="1"/>
  <c r="N4111" i="1" s="1"/>
  <c r="M4112" i="1"/>
  <c r="N4112" i="1" s="1"/>
  <c r="M4113" i="1"/>
  <c r="N4113" i="1" s="1"/>
  <c r="M4114" i="1"/>
  <c r="N4114" i="1" s="1"/>
  <c r="M4115" i="1"/>
  <c r="N4115" i="1" s="1"/>
  <c r="M4116" i="1"/>
  <c r="N4116" i="1" s="1"/>
  <c r="M4117" i="1"/>
  <c r="N4117" i="1" s="1"/>
  <c r="M4118" i="1"/>
  <c r="N4118" i="1" s="1"/>
  <c r="M4119" i="1"/>
  <c r="N4119" i="1" s="1"/>
  <c r="M4120" i="1"/>
  <c r="N4120" i="1" s="1"/>
  <c r="M4121" i="1"/>
  <c r="N4121" i="1" s="1"/>
  <c r="M4122" i="1"/>
  <c r="N4122" i="1" s="1"/>
  <c r="M4123" i="1"/>
  <c r="N4123" i="1" s="1"/>
  <c r="M4124" i="1"/>
  <c r="N4124" i="1" s="1"/>
  <c r="M4125" i="1"/>
  <c r="N4125" i="1" s="1"/>
  <c r="M4126" i="1"/>
  <c r="N4126" i="1" s="1"/>
  <c r="M4127" i="1"/>
  <c r="N4127" i="1" s="1"/>
  <c r="M4128" i="1"/>
  <c r="N4128" i="1" s="1"/>
  <c r="M4129" i="1"/>
  <c r="N4129" i="1" s="1"/>
  <c r="M4130" i="1"/>
  <c r="N4130" i="1" s="1"/>
  <c r="M4131" i="1"/>
  <c r="N4131" i="1" s="1"/>
  <c r="M4132" i="1"/>
  <c r="N4132" i="1" s="1"/>
  <c r="M4133" i="1"/>
  <c r="N4133" i="1" s="1"/>
  <c r="M4134" i="1"/>
  <c r="N4134" i="1" s="1"/>
  <c r="M4135" i="1"/>
  <c r="N4135" i="1" s="1"/>
  <c r="M4136" i="1"/>
  <c r="N4136" i="1" s="1"/>
  <c r="M4137" i="1"/>
  <c r="N4137" i="1" s="1"/>
  <c r="M4138" i="1"/>
  <c r="N4138" i="1" s="1"/>
  <c r="M4139" i="1"/>
  <c r="N4139" i="1" s="1"/>
  <c r="M4140" i="1"/>
  <c r="N4140" i="1" s="1"/>
  <c r="M4141" i="1"/>
  <c r="N4141" i="1" s="1"/>
  <c r="M4142" i="1"/>
  <c r="N4142" i="1" s="1"/>
  <c r="M4143" i="1"/>
  <c r="N4143" i="1" s="1"/>
  <c r="M4144" i="1"/>
  <c r="N4144" i="1" s="1"/>
  <c r="M4145" i="1"/>
  <c r="N4145" i="1" s="1"/>
  <c r="M4146" i="1"/>
  <c r="N4146" i="1" s="1"/>
  <c r="M4147" i="1"/>
  <c r="N4147" i="1" s="1"/>
  <c r="M4148" i="1"/>
  <c r="N4148" i="1" s="1"/>
  <c r="M4149" i="1"/>
  <c r="N4149" i="1" s="1"/>
  <c r="M4150" i="1"/>
  <c r="N4150" i="1" s="1"/>
  <c r="M4151" i="1"/>
  <c r="N4151" i="1" s="1"/>
  <c r="M4152" i="1"/>
  <c r="N4152" i="1" s="1"/>
  <c r="M4153" i="1"/>
  <c r="N4153" i="1" s="1"/>
  <c r="M4154" i="1"/>
  <c r="N4154" i="1" s="1"/>
  <c r="M4155" i="1"/>
  <c r="N4155" i="1" s="1"/>
  <c r="M4156" i="1"/>
  <c r="N4156" i="1" s="1"/>
  <c r="M4157" i="1"/>
  <c r="N4157" i="1" s="1"/>
  <c r="M4158" i="1"/>
  <c r="N4158" i="1" s="1"/>
  <c r="M4159" i="1"/>
  <c r="N4159" i="1" s="1"/>
  <c r="M4160" i="1"/>
  <c r="N4160" i="1" s="1"/>
  <c r="M4161" i="1"/>
  <c r="N4161" i="1" s="1"/>
  <c r="M4162" i="1"/>
  <c r="N4162" i="1" s="1"/>
  <c r="M4163" i="1"/>
  <c r="N4163" i="1" s="1"/>
  <c r="M4164" i="1"/>
  <c r="N4164" i="1" s="1"/>
  <c r="M4165" i="1"/>
  <c r="N4165" i="1" s="1"/>
  <c r="M4166" i="1"/>
  <c r="N4166" i="1" s="1"/>
  <c r="M4167" i="1"/>
  <c r="N4167" i="1" s="1"/>
  <c r="M4168" i="1"/>
  <c r="N4168" i="1" s="1"/>
  <c r="M4169" i="1"/>
  <c r="N4169" i="1" s="1"/>
  <c r="M4170" i="1"/>
  <c r="N4170" i="1" s="1"/>
  <c r="M4171" i="1"/>
  <c r="N4171" i="1" s="1"/>
  <c r="M4172" i="1"/>
  <c r="N4172" i="1" s="1"/>
  <c r="M4173" i="1"/>
  <c r="N4173" i="1" s="1"/>
  <c r="M4174" i="1"/>
  <c r="N4174" i="1" s="1"/>
  <c r="M4175" i="1"/>
  <c r="N4175" i="1" s="1"/>
  <c r="M4176" i="1"/>
  <c r="N4176" i="1" s="1"/>
  <c r="M4177" i="1"/>
  <c r="N4177" i="1" s="1"/>
  <c r="M4178" i="1"/>
  <c r="N4178" i="1" s="1"/>
  <c r="M4179" i="1"/>
  <c r="N4179" i="1" s="1"/>
  <c r="M4180" i="1"/>
  <c r="N4180" i="1" s="1"/>
  <c r="M4181" i="1"/>
  <c r="N4181" i="1" s="1"/>
  <c r="M4182" i="1"/>
  <c r="N4182" i="1" s="1"/>
  <c r="M4183" i="1"/>
  <c r="N4183" i="1" s="1"/>
  <c r="M4184" i="1"/>
  <c r="N4184" i="1" s="1"/>
  <c r="M4185" i="1"/>
  <c r="N4185" i="1" s="1"/>
  <c r="M4186" i="1"/>
  <c r="N4186" i="1" s="1"/>
  <c r="M4187" i="1"/>
  <c r="N4187" i="1" s="1"/>
  <c r="M4188" i="1"/>
  <c r="N4188" i="1" s="1"/>
  <c r="M4189" i="1"/>
  <c r="N4189" i="1" s="1"/>
  <c r="M4190" i="1"/>
  <c r="N4190" i="1" s="1"/>
  <c r="M4191" i="1"/>
  <c r="N4191" i="1" s="1"/>
  <c r="M4192" i="1"/>
  <c r="N4192" i="1" s="1"/>
  <c r="M4193" i="1"/>
  <c r="N4193" i="1" s="1"/>
  <c r="M4194" i="1"/>
  <c r="N4194" i="1" s="1"/>
  <c r="M4195" i="1"/>
  <c r="N4195" i="1" s="1"/>
  <c r="M4196" i="1"/>
  <c r="N4196" i="1" s="1"/>
  <c r="M4197" i="1"/>
  <c r="N4197" i="1" s="1"/>
  <c r="M4198" i="1"/>
  <c r="N4198" i="1" s="1"/>
  <c r="M4199" i="1"/>
  <c r="N4199" i="1" s="1"/>
  <c r="M4200" i="1"/>
  <c r="N4200" i="1" s="1"/>
  <c r="M4201" i="1"/>
  <c r="N4201" i="1" s="1"/>
  <c r="M4202" i="1"/>
  <c r="N4202" i="1" s="1"/>
  <c r="M4203" i="1"/>
  <c r="N4203" i="1" s="1"/>
  <c r="M4204" i="1"/>
  <c r="N4204" i="1" s="1"/>
  <c r="M4205" i="1"/>
  <c r="N4205" i="1" s="1"/>
  <c r="M4206" i="1"/>
  <c r="N4206" i="1" s="1"/>
  <c r="M4207" i="1"/>
  <c r="N4207" i="1" s="1"/>
  <c r="M4208" i="1"/>
  <c r="N4208" i="1" s="1"/>
  <c r="M4209" i="1"/>
  <c r="N4209" i="1" s="1"/>
  <c r="M4210" i="1"/>
  <c r="N4210" i="1" s="1"/>
  <c r="M4211" i="1"/>
  <c r="N4211" i="1" s="1"/>
  <c r="M4212" i="1"/>
  <c r="N4212" i="1" s="1"/>
  <c r="M4213" i="1"/>
  <c r="N4213" i="1" s="1"/>
  <c r="M4214" i="1"/>
  <c r="N4214" i="1" s="1"/>
  <c r="M4215" i="1"/>
  <c r="N4215" i="1" s="1"/>
  <c r="M4216" i="1"/>
  <c r="N4216" i="1" s="1"/>
  <c r="M4217" i="1"/>
  <c r="N4217" i="1" s="1"/>
  <c r="M4218" i="1"/>
  <c r="N4218" i="1" s="1"/>
  <c r="M4219" i="1"/>
  <c r="N4219" i="1" s="1"/>
  <c r="M4220" i="1"/>
  <c r="N4220" i="1" s="1"/>
  <c r="M4221" i="1"/>
  <c r="N4221" i="1" s="1"/>
  <c r="M4222" i="1"/>
  <c r="N4222" i="1" s="1"/>
  <c r="M4223" i="1"/>
  <c r="N4223" i="1" s="1"/>
  <c r="M4224" i="1"/>
  <c r="N4224" i="1" s="1"/>
  <c r="M4225" i="1"/>
  <c r="N4225" i="1" s="1"/>
  <c r="M4226" i="1"/>
  <c r="N4226" i="1" s="1"/>
  <c r="M4227" i="1"/>
  <c r="N4227" i="1" s="1"/>
  <c r="M4228" i="1"/>
  <c r="N4228" i="1" s="1"/>
  <c r="M4229" i="1"/>
  <c r="N4229" i="1" s="1"/>
  <c r="M4230" i="1"/>
  <c r="N4230" i="1" s="1"/>
  <c r="M4231" i="1"/>
  <c r="N4231" i="1" s="1"/>
  <c r="M4232" i="1"/>
  <c r="N4232" i="1" s="1"/>
  <c r="M4233" i="1"/>
  <c r="N4233" i="1" s="1"/>
  <c r="M4234" i="1"/>
  <c r="N4234" i="1" s="1"/>
  <c r="M4235" i="1"/>
  <c r="N4235" i="1" s="1"/>
  <c r="M4236" i="1"/>
  <c r="N4236" i="1" s="1"/>
  <c r="M4237" i="1"/>
  <c r="N4237" i="1" s="1"/>
  <c r="M4238" i="1"/>
  <c r="N4238" i="1" s="1"/>
  <c r="M4239" i="1"/>
  <c r="N4239" i="1" s="1"/>
  <c r="M4240" i="1"/>
  <c r="N4240" i="1" s="1"/>
  <c r="M4241" i="1"/>
  <c r="N4241" i="1" s="1"/>
  <c r="M4242" i="1"/>
  <c r="N4242" i="1" s="1"/>
  <c r="M4243" i="1"/>
  <c r="N4243" i="1" s="1"/>
  <c r="M4244" i="1"/>
  <c r="N4244" i="1" s="1"/>
  <c r="M4245" i="1"/>
  <c r="N4245" i="1" s="1"/>
  <c r="M4246" i="1"/>
  <c r="N4246" i="1" s="1"/>
  <c r="M4247" i="1"/>
  <c r="N4247" i="1" s="1"/>
  <c r="M4248" i="1"/>
  <c r="N4248" i="1" s="1"/>
  <c r="M4249" i="1"/>
  <c r="N4249" i="1" s="1"/>
  <c r="M4250" i="1"/>
  <c r="N4250" i="1" s="1"/>
  <c r="M4251" i="1"/>
  <c r="N4251" i="1" s="1"/>
  <c r="M4252" i="1"/>
  <c r="N4252" i="1" s="1"/>
  <c r="M4253" i="1"/>
  <c r="N4253" i="1" s="1"/>
  <c r="M4254" i="1"/>
  <c r="N4254" i="1" s="1"/>
  <c r="M4255" i="1"/>
  <c r="N4255" i="1" s="1"/>
  <c r="M4256" i="1"/>
  <c r="N4256" i="1" s="1"/>
  <c r="M4257" i="1"/>
  <c r="N4257" i="1" s="1"/>
  <c r="M4258" i="1"/>
  <c r="N4258" i="1" s="1"/>
  <c r="M4259" i="1"/>
  <c r="N4259" i="1" s="1"/>
  <c r="M4260" i="1"/>
  <c r="N4260" i="1" s="1"/>
  <c r="M4261" i="1"/>
  <c r="N4261" i="1" s="1"/>
  <c r="M4262" i="1"/>
  <c r="N4262" i="1" s="1"/>
  <c r="M4263" i="1"/>
  <c r="N4263" i="1" s="1"/>
  <c r="M4264" i="1"/>
  <c r="N4264" i="1" s="1"/>
  <c r="M4265" i="1"/>
  <c r="N4265" i="1" s="1"/>
  <c r="M4266" i="1"/>
  <c r="N4266" i="1" s="1"/>
  <c r="M4267" i="1"/>
  <c r="N4267" i="1" s="1"/>
  <c r="M4268" i="1"/>
  <c r="N4268" i="1" s="1"/>
  <c r="M4269" i="1"/>
  <c r="N4269" i="1" s="1"/>
  <c r="M4270" i="1"/>
  <c r="N4270" i="1" s="1"/>
  <c r="M4271" i="1"/>
  <c r="N4271" i="1" s="1"/>
  <c r="M4272" i="1"/>
  <c r="N4272" i="1" s="1"/>
  <c r="M4273" i="1"/>
  <c r="N4273" i="1" s="1"/>
  <c r="M4274" i="1"/>
  <c r="N4274" i="1" s="1"/>
  <c r="M4275" i="1"/>
  <c r="N4275" i="1" s="1"/>
  <c r="M4276" i="1"/>
  <c r="N4276" i="1" s="1"/>
  <c r="M4277" i="1"/>
  <c r="N4277" i="1" s="1"/>
  <c r="M4278" i="1"/>
  <c r="N4278" i="1" s="1"/>
  <c r="M4279" i="1"/>
  <c r="N4279" i="1" s="1"/>
  <c r="M4280" i="1"/>
  <c r="N4280" i="1" s="1"/>
  <c r="M4281" i="1"/>
  <c r="N4281" i="1" s="1"/>
  <c r="M4282" i="1"/>
  <c r="N4282" i="1" s="1"/>
  <c r="M4283" i="1"/>
  <c r="N4283" i="1" s="1"/>
  <c r="M4284" i="1"/>
  <c r="N4284" i="1" s="1"/>
  <c r="M4285" i="1"/>
  <c r="N4285" i="1" s="1"/>
  <c r="M4286" i="1"/>
  <c r="N4286" i="1" s="1"/>
  <c r="M4287" i="1"/>
  <c r="N4287" i="1" s="1"/>
  <c r="M4288" i="1"/>
  <c r="N4288" i="1" s="1"/>
  <c r="M4289" i="1"/>
  <c r="N4289" i="1" s="1"/>
  <c r="M4290" i="1"/>
  <c r="N4290" i="1" s="1"/>
  <c r="M4291" i="1"/>
  <c r="N4291" i="1" s="1"/>
  <c r="M4292" i="1"/>
  <c r="N4292" i="1" s="1"/>
  <c r="M4293" i="1"/>
  <c r="N4293" i="1" s="1"/>
  <c r="M4294" i="1"/>
  <c r="N4294" i="1" s="1"/>
  <c r="M4295" i="1"/>
  <c r="N4295" i="1" s="1"/>
  <c r="M4296" i="1"/>
  <c r="N4296" i="1" s="1"/>
  <c r="M4297" i="1"/>
  <c r="N4297" i="1" s="1"/>
  <c r="M4298" i="1"/>
  <c r="N4298" i="1" s="1"/>
  <c r="M4299" i="1"/>
  <c r="N4299" i="1" s="1"/>
  <c r="M4300" i="1"/>
  <c r="N4300" i="1" s="1"/>
  <c r="M4301" i="1"/>
  <c r="N4301" i="1" s="1"/>
  <c r="M4302" i="1"/>
  <c r="N4302" i="1" s="1"/>
  <c r="M4303" i="1"/>
  <c r="N4303" i="1" s="1"/>
  <c r="M4304" i="1"/>
  <c r="N4304" i="1" s="1"/>
  <c r="M4305" i="1"/>
  <c r="N4305" i="1" s="1"/>
  <c r="M4306" i="1"/>
  <c r="N4306" i="1" s="1"/>
  <c r="M4307" i="1"/>
  <c r="N4307" i="1" s="1"/>
  <c r="M4308" i="1"/>
  <c r="N4308" i="1" s="1"/>
  <c r="M4309" i="1"/>
  <c r="N4309" i="1" s="1"/>
  <c r="M4310" i="1"/>
  <c r="N4310" i="1" s="1"/>
  <c r="M4311" i="1"/>
  <c r="N4311" i="1" s="1"/>
  <c r="M4312" i="1"/>
  <c r="N4312" i="1" s="1"/>
  <c r="M4313" i="1"/>
  <c r="N4313" i="1" s="1"/>
  <c r="M4314" i="1"/>
  <c r="N4314" i="1" s="1"/>
  <c r="M4315" i="1"/>
  <c r="N4315" i="1" s="1"/>
  <c r="M4316" i="1"/>
  <c r="N4316" i="1" s="1"/>
  <c r="M4317" i="1"/>
  <c r="N4317" i="1" s="1"/>
  <c r="M4318" i="1"/>
  <c r="N4318" i="1" s="1"/>
  <c r="M4319" i="1"/>
  <c r="N4319" i="1" s="1"/>
  <c r="M4320" i="1"/>
  <c r="N4320" i="1" s="1"/>
  <c r="M4321" i="1"/>
  <c r="N4321" i="1" s="1"/>
  <c r="M4322" i="1"/>
  <c r="N4322" i="1" s="1"/>
  <c r="M4323" i="1"/>
  <c r="N4323" i="1" s="1"/>
  <c r="M4324" i="1"/>
  <c r="N4324" i="1" s="1"/>
  <c r="M4325" i="1"/>
  <c r="N4325" i="1" s="1"/>
  <c r="M4326" i="1"/>
  <c r="N4326" i="1" s="1"/>
  <c r="M4327" i="1"/>
  <c r="N4327" i="1" s="1"/>
  <c r="M4328" i="1"/>
  <c r="N4328" i="1" s="1"/>
  <c r="M4329" i="1"/>
  <c r="N4329" i="1" s="1"/>
  <c r="M4330" i="1"/>
  <c r="N4330" i="1" s="1"/>
  <c r="M4331" i="1"/>
  <c r="N4331" i="1" s="1"/>
  <c r="M4332" i="1"/>
  <c r="N4332" i="1" s="1"/>
  <c r="M4333" i="1"/>
  <c r="N4333" i="1" s="1"/>
  <c r="M4334" i="1"/>
  <c r="N4334" i="1" s="1"/>
  <c r="M4335" i="1"/>
  <c r="N4335" i="1" s="1"/>
  <c r="M4336" i="1"/>
  <c r="N4336" i="1" s="1"/>
  <c r="M4337" i="1"/>
  <c r="N4337" i="1" s="1"/>
  <c r="M4338" i="1"/>
  <c r="N4338" i="1" s="1"/>
  <c r="M4339" i="1"/>
  <c r="N4339" i="1" s="1"/>
  <c r="M4340" i="1"/>
  <c r="N4340" i="1" s="1"/>
  <c r="M4341" i="1"/>
  <c r="N4341" i="1" s="1"/>
  <c r="M4342" i="1"/>
  <c r="N4342" i="1" s="1"/>
  <c r="M4343" i="1"/>
  <c r="N4343" i="1" s="1"/>
  <c r="M4344" i="1"/>
  <c r="N4344" i="1" s="1"/>
  <c r="M4345" i="1"/>
  <c r="N4345" i="1" s="1"/>
  <c r="M4346" i="1"/>
  <c r="N4346" i="1" s="1"/>
  <c r="M4347" i="1"/>
  <c r="N4347" i="1" s="1"/>
  <c r="M4348" i="1"/>
  <c r="N4348" i="1" s="1"/>
  <c r="M4349" i="1"/>
  <c r="N4349" i="1" s="1"/>
  <c r="M4350" i="1"/>
  <c r="N4350" i="1" s="1"/>
  <c r="M4351" i="1"/>
  <c r="N4351" i="1" s="1"/>
  <c r="M4352" i="1"/>
  <c r="N4352" i="1" s="1"/>
  <c r="M4353" i="1"/>
  <c r="N4353" i="1" s="1"/>
  <c r="M4354" i="1"/>
  <c r="N4354" i="1" s="1"/>
  <c r="M4355" i="1"/>
  <c r="N4355" i="1" s="1"/>
  <c r="M4356" i="1"/>
  <c r="N4356" i="1" s="1"/>
  <c r="M4357" i="1"/>
  <c r="N4357" i="1" s="1"/>
  <c r="M4358" i="1"/>
  <c r="N4358" i="1" s="1"/>
  <c r="M4359" i="1"/>
  <c r="N4359" i="1" s="1"/>
  <c r="M4360" i="1"/>
  <c r="N4360" i="1" s="1"/>
  <c r="M4361" i="1"/>
  <c r="N4361" i="1" s="1"/>
  <c r="M4362" i="1"/>
  <c r="N4362" i="1" s="1"/>
  <c r="M4363" i="1"/>
  <c r="N4363" i="1" s="1"/>
  <c r="M4364" i="1"/>
  <c r="N4364" i="1" s="1"/>
  <c r="M4365" i="1"/>
  <c r="N4365" i="1" s="1"/>
  <c r="M4366" i="1"/>
  <c r="N4366" i="1" s="1"/>
  <c r="M4367" i="1"/>
  <c r="N4367" i="1" s="1"/>
  <c r="M4368" i="1"/>
  <c r="N4368" i="1" s="1"/>
  <c r="M4369" i="1"/>
  <c r="N4369" i="1" s="1"/>
  <c r="M4370" i="1"/>
  <c r="N4370" i="1" s="1"/>
  <c r="M4371" i="1"/>
  <c r="N4371" i="1" s="1"/>
  <c r="M4372" i="1"/>
  <c r="N4372" i="1" s="1"/>
  <c r="M4373" i="1"/>
  <c r="N4373" i="1" s="1"/>
  <c r="M4374" i="1"/>
  <c r="N4374" i="1" s="1"/>
  <c r="M4375" i="1"/>
  <c r="N4375" i="1" s="1"/>
  <c r="M4376" i="1"/>
  <c r="N4376" i="1" s="1"/>
  <c r="M4377" i="1"/>
  <c r="N4377" i="1" s="1"/>
  <c r="M4378" i="1"/>
  <c r="N4378" i="1" s="1"/>
  <c r="M4379" i="1"/>
  <c r="N4379" i="1" s="1"/>
  <c r="M4380" i="1"/>
  <c r="N4380" i="1" s="1"/>
  <c r="M4381" i="1"/>
  <c r="N4381" i="1" s="1"/>
  <c r="M4382" i="1"/>
  <c r="N4382" i="1" s="1"/>
  <c r="M4383" i="1"/>
  <c r="N4383" i="1" s="1"/>
  <c r="M4384" i="1"/>
  <c r="N4384" i="1" s="1"/>
  <c r="M4385" i="1"/>
  <c r="N4385" i="1" s="1"/>
  <c r="M4386" i="1"/>
  <c r="N4386" i="1" s="1"/>
  <c r="M4387" i="1"/>
  <c r="N4387" i="1" s="1"/>
  <c r="M4388" i="1"/>
  <c r="N4388" i="1" s="1"/>
  <c r="M4389" i="1"/>
  <c r="N4389" i="1" s="1"/>
  <c r="M4390" i="1"/>
  <c r="N4390" i="1" s="1"/>
  <c r="M4391" i="1"/>
  <c r="N4391" i="1" s="1"/>
  <c r="M4392" i="1"/>
  <c r="N4392" i="1" s="1"/>
  <c r="M4393" i="1"/>
  <c r="N4393" i="1" s="1"/>
  <c r="M4394" i="1"/>
  <c r="N4394" i="1" s="1"/>
  <c r="M4395" i="1"/>
  <c r="N4395" i="1" s="1"/>
  <c r="M4396" i="1"/>
  <c r="N4396" i="1" s="1"/>
  <c r="M4397" i="1"/>
  <c r="N4397" i="1" s="1"/>
  <c r="M4398" i="1"/>
  <c r="N4398" i="1" s="1"/>
  <c r="M4399" i="1"/>
  <c r="N4399" i="1" s="1"/>
  <c r="M4400" i="1"/>
  <c r="N4400" i="1" s="1"/>
  <c r="M4401" i="1"/>
  <c r="N4401" i="1" s="1"/>
  <c r="M4402" i="1"/>
  <c r="N4402" i="1" s="1"/>
  <c r="M4403" i="1"/>
  <c r="N4403" i="1" s="1"/>
  <c r="M4404" i="1"/>
  <c r="N4404" i="1" s="1"/>
  <c r="M4405" i="1"/>
  <c r="N4405" i="1" s="1"/>
  <c r="M4406" i="1"/>
  <c r="N4406" i="1" s="1"/>
  <c r="M4407" i="1"/>
  <c r="N4407" i="1" s="1"/>
  <c r="M4408" i="1"/>
  <c r="N4408" i="1" s="1"/>
  <c r="M4409" i="1"/>
  <c r="N4409" i="1" s="1"/>
  <c r="M4410" i="1"/>
  <c r="N4410" i="1" s="1"/>
  <c r="M4411" i="1"/>
  <c r="N4411" i="1" s="1"/>
  <c r="M4412" i="1"/>
  <c r="N4412" i="1" s="1"/>
  <c r="M4413" i="1"/>
  <c r="N4413" i="1" s="1"/>
  <c r="M4414" i="1"/>
  <c r="N4414" i="1" s="1"/>
  <c r="M4415" i="1"/>
  <c r="N4415" i="1" s="1"/>
  <c r="M4416" i="1"/>
  <c r="N4416" i="1" s="1"/>
  <c r="M4417" i="1"/>
  <c r="N4417" i="1" s="1"/>
  <c r="M4418" i="1"/>
  <c r="N4418" i="1" s="1"/>
  <c r="M4419" i="1"/>
  <c r="N4419" i="1" s="1"/>
  <c r="M4420" i="1"/>
  <c r="N4420" i="1" s="1"/>
  <c r="M4421" i="1"/>
  <c r="N4421" i="1" s="1"/>
  <c r="M4422" i="1"/>
  <c r="N4422" i="1" s="1"/>
  <c r="M4423" i="1"/>
  <c r="N4423" i="1" s="1"/>
  <c r="M4424" i="1"/>
  <c r="N4424" i="1" s="1"/>
  <c r="M4425" i="1"/>
  <c r="N4425" i="1" s="1"/>
  <c r="M4426" i="1"/>
  <c r="N4426" i="1" s="1"/>
  <c r="M4427" i="1"/>
  <c r="N4427" i="1" s="1"/>
  <c r="M4428" i="1"/>
  <c r="N4428" i="1" s="1"/>
  <c r="M4429" i="1"/>
  <c r="N4429" i="1" s="1"/>
  <c r="M4430" i="1"/>
  <c r="N4430" i="1" s="1"/>
  <c r="M4431" i="1"/>
  <c r="N4431" i="1" s="1"/>
  <c r="M4432" i="1"/>
  <c r="N4432" i="1" s="1"/>
  <c r="M4433" i="1"/>
  <c r="N4433" i="1" s="1"/>
  <c r="M4434" i="1"/>
  <c r="N4434" i="1" s="1"/>
  <c r="M4435" i="1"/>
  <c r="N4435" i="1" s="1"/>
  <c r="M4436" i="1"/>
  <c r="N4436" i="1" s="1"/>
  <c r="M4437" i="1"/>
  <c r="N4437" i="1" s="1"/>
  <c r="M4438" i="1"/>
  <c r="N4438" i="1" s="1"/>
  <c r="M4439" i="1"/>
  <c r="N4439" i="1" s="1"/>
  <c r="M4440" i="1"/>
  <c r="N4440" i="1" s="1"/>
  <c r="M4441" i="1"/>
  <c r="N4441" i="1" s="1"/>
  <c r="M4442" i="1"/>
  <c r="N4442" i="1" s="1"/>
  <c r="M4443" i="1"/>
  <c r="N4443" i="1" s="1"/>
  <c r="M4444" i="1"/>
  <c r="N4444" i="1" s="1"/>
  <c r="M4445" i="1"/>
  <c r="N4445" i="1" s="1"/>
  <c r="M4446" i="1"/>
  <c r="N4446" i="1" s="1"/>
  <c r="M4447" i="1"/>
  <c r="N4447" i="1" s="1"/>
  <c r="M4448" i="1"/>
  <c r="N4448" i="1" s="1"/>
  <c r="M4449" i="1"/>
  <c r="N4449" i="1" s="1"/>
  <c r="M4450" i="1"/>
  <c r="N4450" i="1" s="1"/>
  <c r="M4451" i="1"/>
  <c r="N4451" i="1" s="1"/>
  <c r="M4452" i="1"/>
  <c r="N4452" i="1" s="1"/>
  <c r="M4453" i="1"/>
  <c r="N4453" i="1" s="1"/>
  <c r="M4454" i="1"/>
  <c r="N4454" i="1" s="1"/>
  <c r="M4455" i="1"/>
  <c r="N4455" i="1" s="1"/>
  <c r="M4456" i="1"/>
  <c r="N4456" i="1" s="1"/>
  <c r="M4457" i="1"/>
  <c r="N4457" i="1" s="1"/>
  <c r="M4458" i="1"/>
  <c r="N4458" i="1" s="1"/>
  <c r="M4459" i="1"/>
  <c r="N4459" i="1" s="1"/>
  <c r="M4460" i="1"/>
  <c r="N4460" i="1" s="1"/>
  <c r="M4461" i="1"/>
  <c r="N4461" i="1" s="1"/>
  <c r="M4462" i="1"/>
  <c r="N4462" i="1" s="1"/>
  <c r="M4463" i="1"/>
  <c r="N4463" i="1" s="1"/>
  <c r="M4464" i="1"/>
  <c r="N4464" i="1" s="1"/>
  <c r="M4465" i="1"/>
  <c r="N4465" i="1" s="1"/>
  <c r="M4466" i="1"/>
  <c r="N4466" i="1" s="1"/>
  <c r="M4467" i="1"/>
  <c r="N4467" i="1" s="1"/>
  <c r="M4468" i="1"/>
  <c r="N4468" i="1" s="1"/>
  <c r="M4469" i="1"/>
  <c r="N4469" i="1" s="1"/>
  <c r="M4470" i="1"/>
  <c r="N4470" i="1" s="1"/>
  <c r="M4471" i="1"/>
  <c r="N4471" i="1" s="1"/>
  <c r="M4472" i="1"/>
  <c r="N4472" i="1" s="1"/>
  <c r="M4473" i="1"/>
  <c r="N4473" i="1" s="1"/>
  <c r="M4474" i="1"/>
  <c r="N4474" i="1" s="1"/>
  <c r="M4475" i="1"/>
  <c r="N4475" i="1" s="1"/>
  <c r="M4476" i="1"/>
  <c r="N4476" i="1" s="1"/>
  <c r="M4477" i="1"/>
  <c r="N4477" i="1" s="1"/>
  <c r="M4478" i="1"/>
  <c r="N4478" i="1" s="1"/>
  <c r="M4479" i="1"/>
  <c r="N4479" i="1" s="1"/>
  <c r="M4480" i="1"/>
  <c r="N4480" i="1" s="1"/>
  <c r="M4481" i="1"/>
  <c r="N4481" i="1" s="1"/>
  <c r="M4482" i="1"/>
  <c r="N4482" i="1" s="1"/>
  <c r="M4483" i="1"/>
  <c r="N4483" i="1" s="1"/>
  <c r="M4484" i="1"/>
  <c r="N4484" i="1" s="1"/>
  <c r="M4485" i="1"/>
  <c r="N4485" i="1" s="1"/>
  <c r="M4486" i="1"/>
  <c r="N4486" i="1" s="1"/>
  <c r="M4487" i="1"/>
  <c r="N4487" i="1" s="1"/>
  <c r="M4488" i="1"/>
  <c r="N4488" i="1" s="1"/>
  <c r="M4489" i="1"/>
  <c r="N4489" i="1" s="1"/>
  <c r="M4490" i="1"/>
  <c r="N4490" i="1" s="1"/>
  <c r="M4491" i="1"/>
  <c r="N4491" i="1" s="1"/>
  <c r="M4492" i="1"/>
  <c r="N4492" i="1" s="1"/>
  <c r="M4493" i="1"/>
  <c r="N4493" i="1" s="1"/>
  <c r="M4494" i="1"/>
  <c r="N4494" i="1" s="1"/>
  <c r="M4495" i="1"/>
  <c r="N4495" i="1" s="1"/>
  <c r="M4496" i="1"/>
  <c r="N4496" i="1" s="1"/>
  <c r="M4497" i="1"/>
  <c r="N4497" i="1" s="1"/>
  <c r="M4498" i="1"/>
  <c r="N4498" i="1" s="1"/>
  <c r="M4499" i="1"/>
  <c r="N4499" i="1" s="1"/>
  <c r="M4500" i="1"/>
  <c r="N4500" i="1" s="1"/>
  <c r="M4501" i="1"/>
  <c r="N4501" i="1" s="1"/>
  <c r="M4502" i="1"/>
  <c r="N4502" i="1" s="1"/>
  <c r="M4503" i="1"/>
  <c r="N4503" i="1" s="1"/>
  <c r="M4504" i="1"/>
  <c r="N4504" i="1" s="1"/>
  <c r="M4505" i="1"/>
  <c r="N4505" i="1" s="1"/>
  <c r="M4506" i="1"/>
  <c r="N4506" i="1" s="1"/>
  <c r="M4507" i="1"/>
  <c r="N4507" i="1" s="1"/>
  <c r="M4508" i="1"/>
  <c r="N4508" i="1" s="1"/>
  <c r="M4509" i="1"/>
  <c r="N4509" i="1" s="1"/>
  <c r="M4510" i="1"/>
  <c r="N4510" i="1" s="1"/>
  <c r="M4511" i="1"/>
  <c r="N4511" i="1" s="1"/>
  <c r="M4512" i="1"/>
  <c r="N4512" i="1" s="1"/>
  <c r="M4513" i="1"/>
  <c r="N4513" i="1" s="1"/>
  <c r="M4514" i="1"/>
  <c r="N4514" i="1" s="1"/>
  <c r="M4515" i="1"/>
  <c r="N4515" i="1" s="1"/>
  <c r="M4516" i="1"/>
  <c r="N4516" i="1" s="1"/>
  <c r="M4517" i="1"/>
  <c r="N4517" i="1" s="1"/>
  <c r="M4518" i="1"/>
  <c r="N4518" i="1" s="1"/>
  <c r="M4519" i="1"/>
  <c r="N4519" i="1" s="1"/>
  <c r="M4520" i="1"/>
  <c r="N4520" i="1" s="1"/>
  <c r="M4521" i="1"/>
  <c r="N4521" i="1" s="1"/>
  <c r="M4522" i="1"/>
  <c r="N4522" i="1" s="1"/>
  <c r="M4523" i="1"/>
  <c r="N4523" i="1" s="1"/>
  <c r="M4524" i="1"/>
  <c r="N4524" i="1" s="1"/>
  <c r="M4525" i="1"/>
  <c r="N4525" i="1" s="1"/>
  <c r="M4526" i="1"/>
  <c r="N4526" i="1" s="1"/>
  <c r="M4527" i="1"/>
  <c r="N4527" i="1" s="1"/>
  <c r="M4528" i="1"/>
  <c r="N4528" i="1" s="1"/>
  <c r="M4529" i="1"/>
  <c r="N4529" i="1" s="1"/>
  <c r="M4530" i="1"/>
  <c r="N4530" i="1" s="1"/>
  <c r="M4531" i="1"/>
  <c r="N4531" i="1" s="1"/>
  <c r="M4532" i="1"/>
  <c r="N4532" i="1" s="1"/>
  <c r="M4533" i="1"/>
  <c r="N4533" i="1" s="1"/>
  <c r="M4534" i="1"/>
  <c r="N4534" i="1" s="1"/>
  <c r="M4535" i="1"/>
  <c r="N4535" i="1" s="1"/>
  <c r="M4536" i="1"/>
  <c r="N4536" i="1" s="1"/>
  <c r="M4537" i="1"/>
  <c r="N4537" i="1" s="1"/>
  <c r="M4538" i="1"/>
  <c r="N4538" i="1" s="1"/>
  <c r="M4539" i="1"/>
  <c r="N4539" i="1" s="1"/>
  <c r="M4540" i="1"/>
  <c r="N4540" i="1" s="1"/>
  <c r="M4541" i="1"/>
  <c r="N4541" i="1" s="1"/>
  <c r="M4542" i="1"/>
  <c r="N4542" i="1" s="1"/>
  <c r="M4543" i="1"/>
  <c r="N4543" i="1" s="1"/>
  <c r="M4544" i="1"/>
  <c r="N4544" i="1" s="1"/>
  <c r="M4545" i="1"/>
  <c r="N4545" i="1" s="1"/>
  <c r="M4546" i="1"/>
  <c r="N4546" i="1" s="1"/>
  <c r="M4547" i="1"/>
  <c r="N4547" i="1" s="1"/>
  <c r="M4548" i="1"/>
  <c r="N4548" i="1" s="1"/>
  <c r="M4549" i="1"/>
  <c r="N4549" i="1" s="1"/>
  <c r="M4550" i="1"/>
  <c r="N4550" i="1" s="1"/>
  <c r="M4551" i="1"/>
  <c r="N4551" i="1" s="1"/>
  <c r="M4552" i="1"/>
  <c r="N4552" i="1" s="1"/>
  <c r="M4553" i="1"/>
  <c r="N4553" i="1" s="1"/>
  <c r="M4554" i="1"/>
  <c r="N4554" i="1" s="1"/>
  <c r="M4555" i="1"/>
  <c r="N4555" i="1" s="1"/>
  <c r="M4556" i="1"/>
  <c r="N4556" i="1" s="1"/>
  <c r="M4557" i="1"/>
  <c r="N4557" i="1" s="1"/>
  <c r="M4558" i="1"/>
  <c r="N4558" i="1" s="1"/>
  <c r="M4559" i="1"/>
  <c r="N4559" i="1" s="1"/>
  <c r="M4560" i="1"/>
  <c r="N4560" i="1" s="1"/>
  <c r="M4561" i="1"/>
  <c r="N4561" i="1" s="1"/>
  <c r="M4562" i="1"/>
  <c r="N4562" i="1" s="1"/>
  <c r="M4563" i="1"/>
  <c r="N4563" i="1" s="1"/>
  <c r="M4564" i="1"/>
  <c r="N4564" i="1" s="1"/>
  <c r="M4565" i="1"/>
  <c r="N4565" i="1" s="1"/>
  <c r="M4566" i="1"/>
  <c r="N4566" i="1" s="1"/>
  <c r="M4567" i="1"/>
  <c r="N4567" i="1" s="1"/>
  <c r="M4568" i="1"/>
  <c r="N4568" i="1" s="1"/>
  <c r="M4569" i="1"/>
  <c r="N4569" i="1" s="1"/>
  <c r="M4570" i="1"/>
  <c r="N4570" i="1" s="1"/>
  <c r="M4571" i="1"/>
  <c r="N4571" i="1" s="1"/>
  <c r="M4572" i="1"/>
  <c r="N4572" i="1" s="1"/>
  <c r="M4573" i="1"/>
  <c r="N4573" i="1" s="1"/>
  <c r="M4574" i="1"/>
  <c r="N4574" i="1" s="1"/>
  <c r="M4575" i="1"/>
  <c r="N4575" i="1" s="1"/>
  <c r="M4576" i="1"/>
  <c r="N4576" i="1" s="1"/>
  <c r="M4577" i="1"/>
  <c r="N4577" i="1" s="1"/>
  <c r="M4578" i="1"/>
  <c r="N4578" i="1" s="1"/>
  <c r="M4579" i="1"/>
  <c r="N4579" i="1" s="1"/>
  <c r="M4580" i="1"/>
  <c r="N4580" i="1" s="1"/>
  <c r="M4581" i="1"/>
  <c r="N4581" i="1" s="1"/>
  <c r="M4582" i="1"/>
  <c r="N4582" i="1" s="1"/>
  <c r="M4583" i="1"/>
  <c r="N4583" i="1" s="1"/>
  <c r="M4584" i="1"/>
  <c r="N4584" i="1" s="1"/>
  <c r="M4585" i="1"/>
  <c r="N4585" i="1" s="1"/>
  <c r="M4586" i="1"/>
  <c r="N4586" i="1" s="1"/>
  <c r="M4587" i="1"/>
  <c r="N4587" i="1" s="1"/>
  <c r="M4588" i="1"/>
  <c r="N4588" i="1" s="1"/>
  <c r="M4589" i="1"/>
  <c r="N4589" i="1" s="1"/>
  <c r="M4590" i="1"/>
  <c r="N4590" i="1" s="1"/>
  <c r="M4591" i="1"/>
  <c r="N4591" i="1" s="1"/>
  <c r="M4592" i="1"/>
  <c r="N4592" i="1" s="1"/>
  <c r="M4593" i="1"/>
  <c r="N4593" i="1" s="1"/>
  <c r="M4594" i="1"/>
  <c r="N4594" i="1" s="1"/>
  <c r="M4595" i="1"/>
  <c r="N4595" i="1" s="1"/>
  <c r="M4596" i="1"/>
  <c r="N4596" i="1" s="1"/>
  <c r="M4597" i="1"/>
  <c r="N4597" i="1" s="1"/>
  <c r="M4598" i="1"/>
  <c r="N4598" i="1" s="1"/>
  <c r="M4599" i="1"/>
  <c r="N4599" i="1" s="1"/>
  <c r="M4600" i="1"/>
  <c r="N4600" i="1" s="1"/>
  <c r="M4601" i="1"/>
  <c r="N4601" i="1" s="1"/>
  <c r="M4602" i="1"/>
  <c r="N4602" i="1" s="1"/>
  <c r="M4603" i="1"/>
  <c r="N4603" i="1" s="1"/>
  <c r="M4604" i="1"/>
  <c r="N4604" i="1" s="1"/>
  <c r="M4605" i="1"/>
  <c r="N4605" i="1" s="1"/>
  <c r="M4606" i="1"/>
  <c r="N4606" i="1" s="1"/>
  <c r="M4607" i="1"/>
  <c r="N4607" i="1" s="1"/>
  <c r="M4608" i="1"/>
  <c r="N4608" i="1" s="1"/>
  <c r="M4609" i="1"/>
  <c r="N4609" i="1" s="1"/>
  <c r="M4610" i="1"/>
  <c r="N4610" i="1" s="1"/>
  <c r="M4611" i="1"/>
  <c r="N4611" i="1" s="1"/>
  <c r="M4612" i="1"/>
  <c r="N4612" i="1" s="1"/>
  <c r="M4613" i="1"/>
  <c r="N4613" i="1" s="1"/>
  <c r="M4614" i="1"/>
  <c r="N4614" i="1" s="1"/>
  <c r="M4615" i="1"/>
  <c r="N4615" i="1" s="1"/>
  <c r="M4616" i="1"/>
  <c r="N4616" i="1" s="1"/>
  <c r="M4617" i="1"/>
  <c r="N4617" i="1" s="1"/>
  <c r="M4618" i="1"/>
  <c r="N4618" i="1" s="1"/>
  <c r="M4619" i="1"/>
  <c r="N4619" i="1" s="1"/>
  <c r="M4620" i="1"/>
  <c r="N4620" i="1" s="1"/>
  <c r="M4621" i="1"/>
  <c r="N4621" i="1" s="1"/>
  <c r="M4622" i="1"/>
  <c r="N4622" i="1" s="1"/>
  <c r="M4623" i="1"/>
  <c r="N4623" i="1" s="1"/>
  <c r="M4624" i="1"/>
  <c r="N4624" i="1" s="1"/>
  <c r="M4625" i="1"/>
  <c r="N4625" i="1" s="1"/>
  <c r="M4626" i="1"/>
  <c r="N4626" i="1" s="1"/>
  <c r="M4627" i="1"/>
  <c r="N4627" i="1" s="1"/>
  <c r="M4628" i="1"/>
  <c r="N4628" i="1" s="1"/>
  <c r="M4629" i="1"/>
  <c r="N4629" i="1" s="1"/>
  <c r="M4630" i="1"/>
  <c r="N4630" i="1" s="1"/>
  <c r="M4631" i="1"/>
  <c r="N4631" i="1" s="1"/>
  <c r="M4632" i="1"/>
  <c r="N4632" i="1" s="1"/>
  <c r="M4633" i="1"/>
  <c r="N4633" i="1" s="1"/>
  <c r="M4634" i="1"/>
  <c r="N4634" i="1" s="1"/>
  <c r="M4635" i="1"/>
  <c r="N4635" i="1" s="1"/>
  <c r="M4636" i="1"/>
  <c r="N4636" i="1" s="1"/>
  <c r="M4637" i="1"/>
  <c r="N4637" i="1" s="1"/>
  <c r="M4638" i="1"/>
  <c r="N4638" i="1" s="1"/>
  <c r="M4639" i="1"/>
  <c r="N4639" i="1" s="1"/>
  <c r="M4640" i="1"/>
  <c r="N4640" i="1" s="1"/>
  <c r="M4641" i="1"/>
  <c r="N4641" i="1" s="1"/>
  <c r="M4642" i="1"/>
  <c r="N4642" i="1" s="1"/>
  <c r="M4643" i="1"/>
  <c r="N4643" i="1" s="1"/>
  <c r="M4644" i="1"/>
  <c r="N4644" i="1" s="1"/>
  <c r="M4645" i="1"/>
  <c r="N4645" i="1" s="1"/>
  <c r="M4646" i="1"/>
  <c r="N4646" i="1" s="1"/>
  <c r="M4647" i="1"/>
  <c r="N4647" i="1" s="1"/>
  <c r="M4648" i="1"/>
  <c r="N4648" i="1" s="1"/>
  <c r="M4649" i="1"/>
  <c r="N4649" i="1" s="1"/>
  <c r="M4650" i="1"/>
  <c r="N4650" i="1" s="1"/>
  <c r="M4651" i="1"/>
  <c r="N4651" i="1" s="1"/>
  <c r="M4652" i="1"/>
  <c r="N4652" i="1" s="1"/>
  <c r="M4653" i="1"/>
  <c r="N4653" i="1" s="1"/>
  <c r="M4654" i="1"/>
  <c r="N4654" i="1" s="1"/>
  <c r="M4655" i="1"/>
  <c r="N4655" i="1" s="1"/>
  <c r="M4656" i="1"/>
  <c r="N4656" i="1" s="1"/>
  <c r="M4657" i="1"/>
  <c r="N4657" i="1" s="1"/>
  <c r="M4658" i="1"/>
  <c r="N4658" i="1" s="1"/>
  <c r="M4659" i="1"/>
  <c r="N4659" i="1" s="1"/>
  <c r="M4660" i="1"/>
  <c r="N4660" i="1" s="1"/>
  <c r="M4661" i="1"/>
  <c r="N4661" i="1" s="1"/>
  <c r="M4662" i="1"/>
  <c r="N4662" i="1" s="1"/>
  <c r="M4663" i="1"/>
  <c r="N4663" i="1" s="1"/>
  <c r="M4664" i="1"/>
  <c r="N4664" i="1" s="1"/>
  <c r="M4665" i="1"/>
  <c r="N4665" i="1" s="1"/>
  <c r="M4666" i="1"/>
  <c r="N4666" i="1" s="1"/>
  <c r="M4667" i="1"/>
  <c r="N4667" i="1" s="1"/>
  <c r="M4668" i="1"/>
  <c r="N4668" i="1" s="1"/>
  <c r="M4669" i="1"/>
  <c r="N4669" i="1" s="1"/>
  <c r="M4670" i="1"/>
  <c r="N4670" i="1" s="1"/>
  <c r="M4671" i="1"/>
  <c r="N4671" i="1" s="1"/>
  <c r="M4672" i="1"/>
  <c r="N4672" i="1" s="1"/>
  <c r="M4673" i="1"/>
  <c r="N4673" i="1" s="1"/>
  <c r="M4674" i="1"/>
  <c r="N4674" i="1" s="1"/>
  <c r="M4675" i="1"/>
  <c r="N4675" i="1" s="1"/>
  <c r="M4676" i="1"/>
  <c r="N4676" i="1" s="1"/>
  <c r="M4677" i="1"/>
  <c r="N4677" i="1" s="1"/>
  <c r="M4678" i="1"/>
  <c r="N4678" i="1" s="1"/>
  <c r="M4679" i="1"/>
  <c r="N4679" i="1" s="1"/>
  <c r="M4680" i="1"/>
  <c r="N4680" i="1" s="1"/>
  <c r="M4681" i="1"/>
  <c r="N4681" i="1" s="1"/>
  <c r="M4682" i="1"/>
  <c r="N4682" i="1" s="1"/>
  <c r="M4683" i="1"/>
  <c r="N4683" i="1" s="1"/>
  <c r="M4684" i="1"/>
  <c r="N4684" i="1" s="1"/>
  <c r="M4685" i="1"/>
  <c r="N4685" i="1" s="1"/>
  <c r="M4686" i="1"/>
  <c r="N4686" i="1" s="1"/>
  <c r="M4687" i="1"/>
  <c r="N4687" i="1" s="1"/>
  <c r="M4688" i="1"/>
  <c r="N4688" i="1" s="1"/>
  <c r="M4689" i="1"/>
  <c r="N4689" i="1" s="1"/>
  <c r="M4690" i="1"/>
  <c r="N4690" i="1" s="1"/>
  <c r="M4691" i="1"/>
  <c r="N4691" i="1" s="1"/>
  <c r="M4692" i="1"/>
  <c r="N4692" i="1" s="1"/>
  <c r="M4693" i="1"/>
  <c r="N4693" i="1" s="1"/>
  <c r="M4694" i="1"/>
  <c r="N4694" i="1" s="1"/>
  <c r="M4695" i="1"/>
  <c r="N4695" i="1" s="1"/>
  <c r="M4696" i="1"/>
  <c r="N4696" i="1" s="1"/>
  <c r="M4697" i="1"/>
  <c r="N4697" i="1" s="1"/>
  <c r="M4698" i="1"/>
  <c r="N4698" i="1" s="1"/>
  <c r="M4699" i="1"/>
  <c r="N4699" i="1" s="1"/>
  <c r="M4700" i="1"/>
  <c r="N4700" i="1" s="1"/>
  <c r="M4701" i="1"/>
  <c r="N4701" i="1" s="1"/>
  <c r="M4702" i="1"/>
  <c r="N4702" i="1" s="1"/>
  <c r="M4703" i="1"/>
  <c r="N4703" i="1" s="1"/>
  <c r="M4704" i="1"/>
  <c r="N4704" i="1" s="1"/>
  <c r="M4705" i="1"/>
  <c r="N4705" i="1" s="1"/>
  <c r="M4706" i="1"/>
  <c r="N4706" i="1" s="1"/>
  <c r="M4707" i="1"/>
  <c r="N4707" i="1" s="1"/>
  <c r="M4708" i="1"/>
  <c r="N4708" i="1" s="1"/>
  <c r="M4709" i="1"/>
  <c r="N4709" i="1" s="1"/>
  <c r="M4710" i="1"/>
  <c r="N4710" i="1" s="1"/>
  <c r="M4711" i="1"/>
  <c r="N4711" i="1" s="1"/>
  <c r="M4712" i="1"/>
  <c r="N4712" i="1" s="1"/>
  <c r="M4713" i="1"/>
  <c r="N4713" i="1" s="1"/>
  <c r="M4714" i="1"/>
  <c r="N4714" i="1" s="1"/>
  <c r="M4715" i="1"/>
  <c r="N4715" i="1" s="1"/>
  <c r="M4716" i="1"/>
  <c r="N4716" i="1" s="1"/>
  <c r="M4717" i="1"/>
  <c r="N4717" i="1" s="1"/>
  <c r="M4718" i="1"/>
  <c r="N4718" i="1" s="1"/>
  <c r="M4719" i="1"/>
  <c r="N4719" i="1" s="1"/>
  <c r="M4720" i="1"/>
  <c r="N4720" i="1" s="1"/>
  <c r="M4721" i="1"/>
  <c r="N4721" i="1" s="1"/>
  <c r="M4722" i="1"/>
  <c r="N4722" i="1" s="1"/>
  <c r="M4723" i="1"/>
  <c r="N4723" i="1" s="1"/>
  <c r="M4724" i="1"/>
  <c r="N4724" i="1" s="1"/>
  <c r="M4725" i="1"/>
  <c r="N4725" i="1" s="1"/>
  <c r="M4726" i="1"/>
  <c r="N4726" i="1" s="1"/>
  <c r="M4727" i="1"/>
  <c r="N4727" i="1" s="1"/>
  <c r="M4728" i="1"/>
  <c r="N4728" i="1" s="1"/>
  <c r="M4729" i="1"/>
  <c r="N4729" i="1" s="1"/>
  <c r="M4730" i="1"/>
  <c r="N4730" i="1" s="1"/>
  <c r="M4731" i="1"/>
  <c r="N4731" i="1" s="1"/>
  <c r="M4732" i="1"/>
  <c r="N4732" i="1" s="1"/>
  <c r="M4733" i="1"/>
  <c r="N4733" i="1" s="1"/>
  <c r="M4734" i="1"/>
  <c r="N4734" i="1" s="1"/>
  <c r="M4735" i="1"/>
  <c r="N4735" i="1" s="1"/>
  <c r="M4736" i="1"/>
  <c r="N4736" i="1" s="1"/>
  <c r="M4737" i="1"/>
  <c r="N4737" i="1" s="1"/>
  <c r="M4738" i="1"/>
  <c r="N4738" i="1" s="1"/>
  <c r="M4739" i="1"/>
  <c r="N4739" i="1" s="1"/>
  <c r="M4740" i="1"/>
  <c r="N4740" i="1" s="1"/>
  <c r="M4741" i="1"/>
  <c r="N4741" i="1" s="1"/>
  <c r="M4742" i="1"/>
  <c r="N4742" i="1" s="1"/>
  <c r="M4743" i="1"/>
  <c r="N4743" i="1" s="1"/>
  <c r="M4744" i="1"/>
  <c r="N4744" i="1" s="1"/>
  <c r="M4745" i="1"/>
  <c r="N4745" i="1" s="1"/>
  <c r="M4746" i="1"/>
  <c r="N4746" i="1" s="1"/>
  <c r="M4747" i="1"/>
  <c r="N4747" i="1" s="1"/>
  <c r="M4748" i="1"/>
  <c r="N4748" i="1" s="1"/>
  <c r="M4749" i="1"/>
  <c r="N4749" i="1" s="1"/>
  <c r="M4750" i="1"/>
  <c r="N4750" i="1" s="1"/>
  <c r="M4751" i="1"/>
  <c r="N4751" i="1" s="1"/>
  <c r="M4752" i="1"/>
  <c r="N4752" i="1" s="1"/>
  <c r="M4753" i="1"/>
  <c r="N4753" i="1" s="1"/>
  <c r="M4754" i="1"/>
  <c r="N4754" i="1" s="1"/>
  <c r="M4755" i="1"/>
  <c r="N4755" i="1" s="1"/>
  <c r="M4756" i="1"/>
  <c r="N4756" i="1" s="1"/>
  <c r="M4757" i="1"/>
  <c r="N4757" i="1" s="1"/>
  <c r="M4758" i="1"/>
  <c r="N4758" i="1" s="1"/>
  <c r="M4759" i="1"/>
  <c r="N4759" i="1" s="1"/>
  <c r="M4760" i="1"/>
  <c r="N4760" i="1" s="1"/>
  <c r="M4761" i="1"/>
  <c r="N4761" i="1" s="1"/>
  <c r="M4762" i="1"/>
  <c r="N4762" i="1" s="1"/>
  <c r="M4763" i="1"/>
  <c r="N4763" i="1" s="1"/>
  <c r="M4764" i="1"/>
  <c r="N4764" i="1" s="1"/>
  <c r="M4765" i="1"/>
  <c r="N4765" i="1" s="1"/>
  <c r="M4766" i="1"/>
  <c r="N4766" i="1" s="1"/>
  <c r="M4767" i="1"/>
  <c r="N4767" i="1" s="1"/>
  <c r="M4768" i="1"/>
  <c r="N4768" i="1" s="1"/>
  <c r="M4769" i="1"/>
  <c r="N4769" i="1" s="1"/>
  <c r="M4770" i="1"/>
  <c r="N4770" i="1" s="1"/>
  <c r="M4771" i="1"/>
  <c r="N4771" i="1" s="1"/>
  <c r="M4772" i="1"/>
  <c r="N4772" i="1" s="1"/>
  <c r="M4773" i="1"/>
  <c r="N4773" i="1" s="1"/>
  <c r="M4774" i="1"/>
  <c r="N4774" i="1" s="1"/>
  <c r="M4775" i="1"/>
  <c r="N4775" i="1" s="1"/>
  <c r="M4776" i="1"/>
  <c r="N4776" i="1" s="1"/>
  <c r="M4777" i="1"/>
  <c r="N4777" i="1" s="1"/>
  <c r="M4778" i="1"/>
  <c r="N4778" i="1" s="1"/>
  <c r="M4779" i="1"/>
  <c r="N4779" i="1" s="1"/>
  <c r="M4780" i="1"/>
  <c r="N4780" i="1" s="1"/>
  <c r="M4781" i="1"/>
  <c r="N4781" i="1" s="1"/>
  <c r="M4782" i="1"/>
  <c r="N4782" i="1" s="1"/>
  <c r="M4783" i="1"/>
  <c r="N4783" i="1" s="1"/>
  <c r="M4784" i="1"/>
  <c r="N4784" i="1" s="1"/>
  <c r="M4785" i="1"/>
  <c r="N4785" i="1" s="1"/>
  <c r="M4786" i="1"/>
  <c r="N4786" i="1" s="1"/>
  <c r="M4787" i="1"/>
  <c r="N4787" i="1" s="1"/>
  <c r="M4788" i="1"/>
  <c r="N4788" i="1" s="1"/>
  <c r="M4789" i="1"/>
  <c r="N4789" i="1" s="1"/>
  <c r="M4790" i="1"/>
  <c r="N4790" i="1" s="1"/>
  <c r="M4791" i="1"/>
  <c r="N4791" i="1" s="1"/>
  <c r="M4792" i="1"/>
  <c r="N4792" i="1" s="1"/>
  <c r="M4793" i="1"/>
  <c r="N4793" i="1" s="1"/>
  <c r="M4794" i="1"/>
  <c r="N4794" i="1" s="1"/>
  <c r="M4795" i="1"/>
  <c r="N4795" i="1" s="1"/>
  <c r="M4796" i="1"/>
  <c r="N4796" i="1" s="1"/>
  <c r="M4797" i="1"/>
  <c r="N4797" i="1" s="1"/>
  <c r="M4798" i="1"/>
  <c r="N4798" i="1" s="1"/>
  <c r="M4799" i="1"/>
  <c r="N4799" i="1" s="1"/>
  <c r="M4800" i="1"/>
  <c r="N4800" i="1" s="1"/>
  <c r="M4801" i="1"/>
  <c r="N4801" i="1" s="1"/>
  <c r="M4802" i="1"/>
  <c r="N4802" i="1" s="1"/>
  <c r="M4803" i="1"/>
  <c r="N4803" i="1" s="1"/>
  <c r="M4804" i="1"/>
  <c r="N4804" i="1" s="1"/>
  <c r="M4805" i="1"/>
  <c r="N4805" i="1" s="1"/>
  <c r="M4806" i="1"/>
  <c r="N4806" i="1" s="1"/>
  <c r="M4807" i="1"/>
  <c r="N4807" i="1" s="1"/>
  <c r="M4808" i="1"/>
  <c r="N4808" i="1" s="1"/>
  <c r="M4809" i="1"/>
  <c r="N4809" i="1" s="1"/>
  <c r="M4810" i="1"/>
  <c r="N4810" i="1" s="1"/>
  <c r="M4811" i="1"/>
  <c r="N4811" i="1" s="1"/>
  <c r="M4812" i="1"/>
  <c r="N4812" i="1" s="1"/>
  <c r="M4813" i="1"/>
  <c r="N4813" i="1" s="1"/>
  <c r="M4814" i="1"/>
  <c r="N4814" i="1" s="1"/>
  <c r="M4815" i="1"/>
  <c r="N4815" i="1" s="1"/>
  <c r="M4816" i="1"/>
  <c r="N4816" i="1" s="1"/>
  <c r="M4817" i="1"/>
  <c r="N4817" i="1" s="1"/>
  <c r="M4818" i="1"/>
  <c r="N4818" i="1" s="1"/>
  <c r="M4819" i="1"/>
  <c r="N4819" i="1" s="1"/>
  <c r="M4820" i="1"/>
  <c r="N4820" i="1" s="1"/>
  <c r="M4821" i="1"/>
  <c r="N4821" i="1" s="1"/>
  <c r="M4822" i="1"/>
  <c r="N4822" i="1" s="1"/>
  <c r="M4823" i="1"/>
  <c r="N4823" i="1" s="1"/>
  <c r="M4824" i="1"/>
  <c r="N4824" i="1" s="1"/>
  <c r="M4825" i="1"/>
  <c r="N4825" i="1" s="1"/>
  <c r="M4826" i="1"/>
  <c r="N4826" i="1" s="1"/>
  <c r="M4827" i="1"/>
  <c r="N4827" i="1" s="1"/>
  <c r="M4828" i="1"/>
  <c r="N4828" i="1" s="1"/>
  <c r="M4829" i="1"/>
  <c r="N4829" i="1" s="1"/>
  <c r="M4830" i="1"/>
  <c r="N4830" i="1" s="1"/>
  <c r="M4831" i="1"/>
  <c r="N4831" i="1" s="1"/>
  <c r="M4832" i="1"/>
  <c r="N4832" i="1" s="1"/>
  <c r="M4833" i="1"/>
  <c r="N4833" i="1" s="1"/>
  <c r="M4834" i="1"/>
  <c r="N4834" i="1" s="1"/>
  <c r="M4835" i="1"/>
  <c r="N4835" i="1" s="1"/>
  <c r="M4836" i="1"/>
  <c r="N4836" i="1" s="1"/>
  <c r="M4837" i="1"/>
  <c r="N4837" i="1" s="1"/>
  <c r="M4838" i="1"/>
  <c r="N4838" i="1" s="1"/>
  <c r="M4839" i="1"/>
  <c r="N4839" i="1" s="1"/>
  <c r="M4840" i="1"/>
  <c r="N4840" i="1" s="1"/>
  <c r="M4841" i="1"/>
  <c r="N4841" i="1" s="1"/>
  <c r="M4842" i="1"/>
  <c r="N4842" i="1" s="1"/>
  <c r="M4843" i="1"/>
  <c r="N4843" i="1" s="1"/>
  <c r="M4844" i="1"/>
  <c r="N4844" i="1" s="1"/>
  <c r="M4845" i="1"/>
  <c r="N4845" i="1" s="1"/>
  <c r="M4846" i="1"/>
  <c r="N4846" i="1" s="1"/>
  <c r="M4847" i="1"/>
  <c r="N4847" i="1" s="1"/>
  <c r="M4848" i="1"/>
  <c r="N4848" i="1" s="1"/>
  <c r="M4849" i="1"/>
  <c r="N4849" i="1" s="1"/>
  <c r="M4850" i="1"/>
  <c r="N4850" i="1" s="1"/>
  <c r="M4851" i="1"/>
  <c r="N4851" i="1" s="1"/>
  <c r="M4852" i="1"/>
  <c r="N4852" i="1" s="1"/>
  <c r="M4853" i="1"/>
  <c r="N4853" i="1" s="1"/>
  <c r="M4854" i="1"/>
  <c r="N4854" i="1" s="1"/>
  <c r="M4855" i="1"/>
  <c r="N4855" i="1" s="1"/>
  <c r="M4856" i="1"/>
  <c r="N4856" i="1" s="1"/>
  <c r="M4857" i="1"/>
  <c r="N4857" i="1" s="1"/>
  <c r="M4858" i="1"/>
  <c r="N4858" i="1" s="1"/>
  <c r="M4859" i="1"/>
  <c r="N4859" i="1" s="1"/>
  <c r="M4860" i="1"/>
  <c r="N4860" i="1" s="1"/>
  <c r="M4861" i="1"/>
  <c r="N4861" i="1" s="1"/>
  <c r="M4862" i="1"/>
  <c r="N4862" i="1" s="1"/>
  <c r="M4863" i="1"/>
  <c r="N4863" i="1" s="1"/>
  <c r="M4864" i="1"/>
  <c r="N4864" i="1" s="1"/>
  <c r="M4865" i="1"/>
  <c r="N4865" i="1" s="1"/>
  <c r="M4866" i="1"/>
  <c r="N4866" i="1" s="1"/>
  <c r="M4867" i="1"/>
  <c r="N4867" i="1" s="1"/>
  <c r="M4868" i="1"/>
  <c r="N4868" i="1" s="1"/>
  <c r="M4869" i="1"/>
  <c r="N4869" i="1" s="1"/>
  <c r="M4870" i="1"/>
  <c r="N4870" i="1" s="1"/>
  <c r="M4871" i="1"/>
  <c r="N4871" i="1" s="1"/>
  <c r="M4872" i="1"/>
  <c r="N4872" i="1" s="1"/>
  <c r="M4873" i="1"/>
  <c r="N4873" i="1" s="1"/>
  <c r="M4874" i="1"/>
  <c r="N4874" i="1" s="1"/>
  <c r="M4875" i="1"/>
  <c r="N4875" i="1" s="1"/>
  <c r="M4876" i="1"/>
  <c r="N4876" i="1" s="1"/>
  <c r="M4877" i="1"/>
  <c r="N4877" i="1" s="1"/>
  <c r="M4878" i="1"/>
  <c r="N4878" i="1" s="1"/>
  <c r="M4879" i="1"/>
  <c r="N4879" i="1" s="1"/>
  <c r="M4880" i="1"/>
  <c r="N4880" i="1" s="1"/>
  <c r="M4881" i="1"/>
  <c r="N4881" i="1" s="1"/>
  <c r="M4882" i="1"/>
  <c r="N4882" i="1" s="1"/>
  <c r="M4883" i="1"/>
  <c r="N4883" i="1" s="1"/>
  <c r="M4884" i="1"/>
  <c r="N4884" i="1" s="1"/>
  <c r="M4885" i="1"/>
  <c r="N4885" i="1" s="1"/>
  <c r="M4886" i="1"/>
  <c r="N4886" i="1" s="1"/>
  <c r="M4887" i="1"/>
  <c r="N4887" i="1" s="1"/>
  <c r="M4888" i="1"/>
  <c r="N4888" i="1" s="1"/>
  <c r="M4889" i="1"/>
  <c r="N4889" i="1" s="1"/>
  <c r="M4890" i="1"/>
  <c r="N4890" i="1" s="1"/>
  <c r="M4891" i="1"/>
  <c r="N4891" i="1" s="1"/>
  <c r="M4892" i="1"/>
  <c r="N4892" i="1" s="1"/>
  <c r="M4893" i="1"/>
  <c r="N4893" i="1" s="1"/>
  <c r="M4894" i="1"/>
  <c r="N4894" i="1" s="1"/>
  <c r="M4895" i="1"/>
  <c r="N4895" i="1" s="1"/>
  <c r="M4896" i="1"/>
  <c r="N4896" i="1" s="1"/>
  <c r="M4897" i="1"/>
  <c r="N4897" i="1" s="1"/>
  <c r="M4898" i="1"/>
  <c r="N4898" i="1" s="1"/>
  <c r="M4899" i="1"/>
  <c r="N4899" i="1" s="1"/>
  <c r="M4900" i="1"/>
  <c r="N4900" i="1" s="1"/>
  <c r="M4901" i="1"/>
  <c r="N4901" i="1" s="1"/>
  <c r="M4902" i="1"/>
  <c r="N4902" i="1" s="1"/>
  <c r="M4903" i="1"/>
  <c r="N4903" i="1" s="1"/>
  <c r="M4904" i="1"/>
  <c r="N4904" i="1" s="1"/>
  <c r="M4905" i="1"/>
  <c r="N4905" i="1" s="1"/>
  <c r="M4906" i="1"/>
  <c r="N4906" i="1" s="1"/>
  <c r="M4907" i="1"/>
  <c r="N4907" i="1" s="1"/>
  <c r="M4908" i="1"/>
  <c r="N4908" i="1" s="1"/>
  <c r="M4909" i="1"/>
  <c r="N4909" i="1" s="1"/>
  <c r="M4910" i="1"/>
  <c r="N4910" i="1" s="1"/>
  <c r="M4911" i="1"/>
  <c r="N4911" i="1" s="1"/>
  <c r="M4912" i="1"/>
  <c r="N4912" i="1" s="1"/>
  <c r="M4913" i="1"/>
  <c r="N4913" i="1" s="1"/>
  <c r="M4914" i="1"/>
  <c r="N4914" i="1" s="1"/>
  <c r="M4915" i="1"/>
  <c r="N4915" i="1" s="1"/>
  <c r="M4916" i="1"/>
  <c r="N4916" i="1" s="1"/>
  <c r="M4917" i="1"/>
  <c r="N4917" i="1" s="1"/>
  <c r="M4918" i="1"/>
  <c r="N4918" i="1" s="1"/>
  <c r="M4919" i="1"/>
  <c r="N4919" i="1" s="1"/>
  <c r="M4920" i="1"/>
  <c r="N4920" i="1" s="1"/>
  <c r="M4921" i="1"/>
  <c r="N4921" i="1" s="1"/>
  <c r="M4922" i="1"/>
  <c r="N4922" i="1" s="1"/>
  <c r="M4923" i="1"/>
  <c r="N4923" i="1" s="1"/>
  <c r="M4924" i="1"/>
  <c r="N4924" i="1" s="1"/>
  <c r="M4925" i="1"/>
  <c r="N4925" i="1" s="1"/>
  <c r="M4926" i="1"/>
  <c r="N4926" i="1" s="1"/>
  <c r="M4927" i="1"/>
  <c r="N4927" i="1" s="1"/>
  <c r="M4928" i="1"/>
  <c r="N4928" i="1" s="1"/>
  <c r="M4929" i="1"/>
  <c r="N4929" i="1" s="1"/>
  <c r="M4930" i="1"/>
  <c r="N4930" i="1" s="1"/>
  <c r="M4931" i="1"/>
  <c r="N4931" i="1" s="1"/>
  <c r="M4932" i="1"/>
  <c r="N4932" i="1" s="1"/>
  <c r="M4933" i="1"/>
  <c r="N4933" i="1" s="1"/>
  <c r="M4934" i="1"/>
  <c r="N4934" i="1" s="1"/>
  <c r="M4935" i="1"/>
  <c r="N4935" i="1" s="1"/>
  <c r="M4936" i="1"/>
  <c r="N4936" i="1" s="1"/>
  <c r="M4937" i="1"/>
  <c r="N4937" i="1" s="1"/>
  <c r="M4938" i="1"/>
  <c r="N4938" i="1" s="1"/>
  <c r="M4939" i="1"/>
  <c r="N4939" i="1" s="1"/>
  <c r="M4940" i="1"/>
  <c r="N4940" i="1" s="1"/>
  <c r="M4941" i="1"/>
  <c r="N4941" i="1" s="1"/>
  <c r="M4942" i="1"/>
  <c r="N4942" i="1" s="1"/>
  <c r="M4943" i="1"/>
  <c r="N4943" i="1" s="1"/>
  <c r="M4944" i="1"/>
  <c r="N4944" i="1" s="1"/>
  <c r="M4945" i="1"/>
  <c r="N4945" i="1" s="1"/>
  <c r="M4946" i="1"/>
  <c r="N4946" i="1" s="1"/>
  <c r="M4947" i="1"/>
  <c r="N4947" i="1" s="1"/>
  <c r="M4948" i="1"/>
  <c r="N4948" i="1" s="1"/>
  <c r="M4949" i="1"/>
  <c r="N4949" i="1" s="1"/>
  <c r="M4950" i="1"/>
  <c r="N4950" i="1" s="1"/>
  <c r="M4951" i="1"/>
  <c r="N4951" i="1" s="1"/>
  <c r="M4952" i="1"/>
  <c r="N4952" i="1" s="1"/>
  <c r="M4953" i="1"/>
  <c r="N4953" i="1" s="1"/>
  <c r="M4954" i="1"/>
  <c r="N4954" i="1" s="1"/>
  <c r="M4955" i="1"/>
  <c r="N4955" i="1" s="1"/>
  <c r="M4956" i="1"/>
  <c r="N4956" i="1" s="1"/>
  <c r="M4957" i="1"/>
  <c r="N4957" i="1" s="1"/>
  <c r="M4958" i="1"/>
  <c r="N4958" i="1" s="1"/>
  <c r="M4959" i="1"/>
  <c r="N4959" i="1" s="1"/>
  <c r="M4960" i="1"/>
  <c r="N4960" i="1" s="1"/>
  <c r="M4961" i="1"/>
  <c r="N4961" i="1" s="1"/>
  <c r="M4962" i="1"/>
  <c r="N4962" i="1" s="1"/>
  <c r="M4963" i="1"/>
  <c r="N4963" i="1" s="1"/>
  <c r="M4964" i="1"/>
  <c r="N4964" i="1" s="1"/>
  <c r="M4965" i="1"/>
  <c r="N4965" i="1" s="1"/>
  <c r="M4966" i="1"/>
  <c r="N4966" i="1" s="1"/>
  <c r="M4967" i="1"/>
  <c r="N4967" i="1" s="1"/>
  <c r="M4968" i="1"/>
  <c r="N4968" i="1" s="1"/>
  <c r="M4969" i="1"/>
  <c r="N4969" i="1" s="1"/>
  <c r="M4970" i="1"/>
  <c r="N4970" i="1" s="1"/>
  <c r="M4971" i="1"/>
  <c r="N4971" i="1" s="1"/>
  <c r="M4972" i="1"/>
  <c r="N4972" i="1" s="1"/>
  <c r="M4973" i="1"/>
  <c r="N4973" i="1" s="1"/>
  <c r="M4974" i="1"/>
  <c r="N4974" i="1" s="1"/>
  <c r="M4975" i="1"/>
  <c r="N4975" i="1" s="1"/>
  <c r="M4976" i="1"/>
  <c r="N4976" i="1" s="1"/>
  <c r="M4977" i="1"/>
  <c r="N4977" i="1" s="1"/>
  <c r="M4978" i="1"/>
  <c r="N4978" i="1" s="1"/>
  <c r="M4979" i="1"/>
  <c r="N4979" i="1" s="1"/>
  <c r="M4980" i="1"/>
  <c r="N4980" i="1" s="1"/>
  <c r="M4981" i="1"/>
  <c r="N4981" i="1" s="1"/>
  <c r="M4982" i="1"/>
  <c r="N4982" i="1" s="1"/>
  <c r="M4983" i="1"/>
  <c r="N4983" i="1" s="1"/>
  <c r="M4984" i="1"/>
  <c r="N4984" i="1" s="1"/>
  <c r="M4985" i="1"/>
  <c r="N4985" i="1" s="1"/>
  <c r="M4986" i="1"/>
  <c r="N4986" i="1" s="1"/>
  <c r="M4987" i="1"/>
  <c r="N4987" i="1" s="1"/>
  <c r="M4988" i="1"/>
  <c r="N4988" i="1" s="1"/>
  <c r="M4989" i="1"/>
  <c r="N4989" i="1" s="1"/>
  <c r="M4990" i="1"/>
  <c r="N4990" i="1" s="1"/>
  <c r="M4991" i="1"/>
  <c r="N4991" i="1" s="1"/>
  <c r="M4992" i="1"/>
  <c r="N4992" i="1" s="1"/>
  <c r="M4993" i="1"/>
  <c r="N4993" i="1" s="1"/>
  <c r="M4994" i="1"/>
  <c r="N4994" i="1" s="1"/>
  <c r="M4995" i="1"/>
  <c r="N4995" i="1" s="1"/>
  <c r="M4996" i="1"/>
  <c r="N4996" i="1" s="1"/>
  <c r="M4997" i="1"/>
  <c r="N4997" i="1" s="1"/>
  <c r="M4998" i="1"/>
  <c r="N4998" i="1" s="1"/>
  <c r="M4999" i="1"/>
  <c r="N4999" i="1" s="1"/>
  <c r="M5000" i="1"/>
  <c r="N5000" i="1" s="1"/>
  <c r="M5001" i="1"/>
  <c r="N5001" i="1" s="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E5002" i="1"/>
  <c r="H5002" i="1"/>
</calcChain>
</file>

<file path=xl/sharedStrings.xml><?xml version="1.0" encoding="utf-8"?>
<sst xmlns="http://schemas.openxmlformats.org/spreadsheetml/2006/main" count="20137" uniqueCount="4040">
  <si>
    <t>Product ID</t>
  </si>
  <si>
    <t>Date</t>
  </si>
  <si>
    <t>Inventory Level</t>
  </si>
  <si>
    <t>Reorder Point</t>
  </si>
  <si>
    <t>Lead Time</t>
  </si>
  <si>
    <t>Supplier ID</t>
  </si>
  <si>
    <t>Warehouse ID</t>
  </si>
  <si>
    <t>Seasonality</t>
  </si>
  <si>
    <t>Product-5862</t>
  </si>
  <si>
    <t>Product-2797</t>
  </si>
  <si>
    <t>Product-9571</t>
  </si>
  <si>
    <t>Product-0536</t>
  </si>
  <si>
    <t>Product-6816</t>
  </si>
  <si>
    <t>Product-5197</t>
  </si>
  <si>
    <t>Product-3516</t>
  </si>
  <si>
    <t>Product-7259</t>
  </si>
  <si>
    <t>Product-1603</t>
  </si>
  <si>
    <t>Product-6322</t>
  </si>
  <si>
    <t>Product-9316</t>
  </si>
  <si>
    <t>Product-6245</t>
  </si>
  <si>
    <t>Product-8749</t>
  </si>
  <si>
    <t>Product-4030</t>
  </si>
  <si>
    <t>Product-6350</t>
  </si>
  <si>
    <t>Product-7236</t>
  </si>
  <si>
    <t>Product-9730</t>
  </si>
  <si>
    <t>Product-0069</t>
  </si>
  <si>
    <t>Product-6362</t>
  </si>
  <si>
    <t>Product-0110</t>
  </si>
  <si>
    <t>Product-0079</t>
  </si>
  <si>
    <t>Product-1873</t>
  </si>
  <si>
    <t>Product-9119</t>
  </si>
  <si>
    <t>Product-4106</t>
  </si>
  <si>
    <t>Product-0065</t>
  </si>
  <si>
    <t>Product-1360</t>
  </si>
  <si>
    <t>Product-1473</t>
  </si>
  <si>
    <t>Product-3901</t>
  </si>
  <si>
    <t>Product-2465</t>
  </si>
  <si>
    <t>Product-5341</t>
  </si>
  <si>
    <t>Product-5680</t>
  </si>
  <si>
    <t>Product-1799</t>
  </si>
  <si>
    <t>Product-6114</t>
  </si>
  <si>
    <t>Product-2546</t>
  </si>
  <si>
    <t>Product-0748</t>
  </si>
  <si>
    <t>Product-1917</t>
  </si>
  <si>
    <t>Product-5480</t>
  </si>
  <si>
    <t>Product-2447</t>
  </si>
  <si>
    <t>Product-2565</t>
  </si>
  <si>
    <t>Product-9469</t>
  </si>
  <si>
    <t>Product-5256</t>
  </si>
  <si>
    <t>Product-9766</t>
  </si>
  <si>
    <t>Product-5153</t>
  </si>
  <si>
    <t>Product-9299</t>
  </si>
  <si>
    <t>Product-1338</t>
  </si>
  <si>
    <t>Product-2555</t>
  </si>
  <si>
    <t>Product-6942</t>
  </si>
  <si>
    <t>Product-8571</t>
  </si>
  <si>
    <t>Product-4618</t>
  </si>
  <si>
    <t>Product-3381</t>
  </si>
  <si>
    <t>Product-5019</t>
  </si>
  <si>
    <t>Product-9924</t>
  </si>
  <si>
    <t>Product-7927</t>
  </si>
  <si>
    <t>Product-8884</t>
  </si>
  <si>
    <t>Product-1444</t>
  </si>
  <si>
    <t>Product-1064</t>
  </si>
  <si>
    <t>Product-2887</t>
  </si>
  <si>
    <t>Product-4782</t>
  </si>
  <si>
    <t>Product-4972</t>
  </si>
  <si>
    <t>Product-1660</t>
  </si>
  <si>
    <t>Product-0752</t>
  </si>
  <si>
    <t>Product-5087</t>
  </si>
  <si>
    <t>Product-9151</t>
  </si>
  <si>
    <t>Product-9714</t>
  </si>
  <si>
    <t>Product-0433</t>
  </si>
  <si>
    <t>Product-2651</t>
  </si>
  <si>
    <t>Product-0175</t>
  </si>
  <si>
    <t>Product-7208</t>
  </si>
  <si>
    <t>Product-0543</t>
  </si>
  <si>
    <t>Product-8626</t>
  </si>
  <si>
    <t>Product-1969</t>
  </si>
  <si>
    <t>Product-1314</t>
  </si>
  <si>
    <t>Product-8367</t>
  </si>
  <si>
    <t>Product-4792</t>
  </si>
  <si>
    <t>Product-2679</t>
  </si>
  <si>
    <t>Product-0171</t>
  </si>
  <si>
    <t>Product-0191</t>
  </si>
  <si>
    <t>Product-1988</t>
  </si>
  <si>
    <t>Product-9254</t>
  </si>
  <si>
    <t>Product-6020</t>
  </si>
  <si>
    <t>Product-9567</t>
  </si>
  <si>
    <t>Product-0363</t>
  </si>
  <si>
    <t>Product-6814</t>
  </si>
  <si>
    <t>Product-5094</t>
  </si>
  <si>
    <t>Product-6314</t>
  </si>
  <si>
    <t>Product-9701</t>
  </si>
  <si>
    <t>Product-7769</t>
  </si>
  <si>
    <t>Product-4362</t>
  </si>
  <si>
    <t>Product-4420</t>
  </si>
  <si>
    <t>Product-9640</t>
  </si>
  <si>
    <t>Product-6086</t>
  </si>
  <si>
    <t>Product-8728</t>
  </si>
  <si>
    <t>Product-3993</t>
  </si>
  <si>
    <t>Product-8943</t>
  </si>
  <si>
    <t>Product-7674</t>
  </si>
  <si>
    <t>Product-5392</t>
  </si>
  <si>
    <t>Product-8992</t>
  </si>
  <si>
    <t>Product-0816</t>
  </si>
  <si>
    <t>Product-5780</t>
  </si>
  <si>
    <t>Product-7013</t>
  </si>
  <si>
    <t>Product-2800</t>
  </si>
  <si>
    <t>Product-5603</t>
  </si>
  <si>
    <t>Product-0021</t>
  </si>
  <si>
    <t>Product-7286</t>
  </si>
  <si>
    <t>Product-5165</t>
  </si>
  <si>
    <t>Product-1371</t>
  </si>
  <si>
    <t>Product-9639</t>
  </si>
  <si>
    <t>Product-7465</t>
  </si>
  <si>
    <t>Product-5754</t>
  </si>
  <si>
    <t>Product-8182</t>
  </si>
  <si>
    <t>Product-3963</t>
  </si>
  <si>
    <t>Product-4658</t>
  </si>
  <si>
    <t>Product-3296</t>
  </si>
  <si>
    <t>Product-5344</t>
  </si>
  <si>
    <t>Product-3337</t>
  </si>
  <si>
    <t>Product-8754</t>
  </si>
  <si>
    <t>Product-1421</t>
  </si>
  <si>
    <t>Product-8565</t>
  </si>
  <si>
    <t>Product-3916</t>
  </si>
  <si>
    <t>Product-3057</t>
  </si>
  <si>
    <t>Product-6988</t>
  </si>
  <si>
    <t>Product-9912</t>
  </si>
  <si>
    <t>Product-0769</t>
  </si>
  <si>
    <t>Product-1634</t>
  </si>
  <si>
    <t>Product-1850</t>
  </si>
  <si>
    <t>Product-8180</t>
  </si>
  <si>
    <t>Product-2406</t>
  </si>
  <si>
    <t>Product-4893</t>
  </si>
  <si>
    <t>Product-0267</t>
  </si>
  <si>
    <t>Product-0512</t>
  </si>
  <si>
    <t>Product-0913</t>
  </si>
  <si>
    <t>Product-2904</t>
  </si>
  <si>
    <t>Product-0933</t>
  </si>
  <si>
    <t>Product-3889</t>
  </si>
  <si>
    <t>Product-8598</t>
  </si>
  <si>
    <t>Product-2362</t>
  </si>
  <si>
    <t>Product-1348</t>
  </si>
  <si>
    <t>Product-8157</t>
  </si>
  <si>
    <t>Product-9858</t>
  </si>
  <si>
    <t>Product-8907</t>
  </si>
  <si>
    <t>Product-6821</t>
  </si>
  <si>
    <t>Product-7192</t>
  </si>
  <si>
    <t>Product-6968</t>
  </si>
  <si>
    <t>Product-1975</t>
  </si>
  <si>
    <t>Product-1887</t>
  </si>
  <si>
    <t>Product-5409</t>
  </si>
  <si>
    <t>Product-1080</t>
  </si>
  <si>
    <t>Product-5524</t>
  </si>
  <si>
    <t>Product-5188</t>
  </si>
  <si>
    <t>Product-4405</t>
  </si>
  <si>
    <t>Product-9328</t>
  </si>
  <si>
    <t>Product-5070</t>
  </si>
  <si>
    <t>Product-4462</t>
  </si>
  <si>
    <t>Product-3636</t>
  </si>
  <si>
    <t>Product-6912</t>
  </si>
  <si>
    <t>Product-9940</t>
  </si>
  <si>
    <t>Product-3880</t>
  </si>
  <si>
    <t>Product-9207</t>
  </si>
  <si>
    <t>Product-1996</t>
  </si>
  <si>
    <t>Product-8323</t>
  </si>
  <si>
    <t>Product-4583</t>
  </si>
  <si>
    <t>Product-8931</t>
  </si>
  <si>
    <t>Product-3593</t>
  </si>
  <si>
    <t>Product-5740</t>
  </si>
  <si>
    <t>Product-9990</t>
  </si>
  <si>
    <t>Product-3171</t>
  </si>
  <si>
    <t>Product-3637</t>
  </si>
  <si>
    <t>Product-2353</t>
  </si>
  <si>
    <t>Product-7413</t>
  </si>
  <si>
    <t>Product-7089</t>
  </si>
  <si>
    <t>Product-6404</t>
  </si>
  <si>
    <t>Product-5427</t>
  </si>
  <si>
    <t>Product-6593</t>
  </si>
  <si>
    <t>Product-9108</t>
  </si>
  <si>
    <t>Product-5317</t>
  </si>
  <si>
    <t>Product-4638</t>
  </si>
  <si>
    <t>Product-2715</t>
  </si>
  <si>
    <t>Product-2681</t>
  </si>
  <si>
    <t>Product-0340</t>
  </si>
  <si>
    <t>Product-0033</t>
  </si>
  <si>
    <t>Product-2119</t>
  </si>
  <si>
    <t>Product-1373</t>
  </si>
  <si>
    <t>Product-4071</t>
  </si>
  <si>
    <t>Product-7568</t>
  </si>
  <si>
    <t>Product-3680</t>
  </si>
  <si>
    <t>Product-1708</t>
  </si>
  <si>
    <t>Product-4692</t>
  </si>
  <si>
    <t>Product-5404</t>
  </si>
  <si>
    <t>Product-6287</t>
  </si>
  <si>
    <t>Product-3634</t>
  </si>
  <si>
    <t>Product-3957</t>
  </si>
  <si>
    <t>Product-5203</t>
  </si>
  <si>
    <t>Product-1515</t>
  </si>
  <si>
    <t>Product-6244</t>
  </si>
  <si>
    <t>Product-2172</t>
  </si>
  <si>
    <t>Product-4778</t>
  </si>
  <si>
    <t>Product-0514</t>
  </si>
  <si>
    <t>Product-2664</t>
  </si>
  <si>
    <t>Product-3866</t>
  </si>
  <si>
    <t>Product-5382</t>
  </si>
  <si>
    <t>Product-7592</t>
  </si>
  <si>
    <t>Product-1879</t>
  </si>
  <si>
    <t>Product-5420</t>
  </si>
  <si>
    <t>Product-7130</t>
  </si>
  <si>
    <t>Product-0963</t>
  </si>
  <si>
    <t>Product-5743</t>
  </si>
  <si>
    <t>Product-8018</t>
  </si>
  <si>
    <t>Product-1966</t>
  </si>
  <si>
    <t>Product-7564</t>
  </si>
  <si>
    <t>Product-1700</t>
  </si>
  <si>
    <t>Product-7855</t>
  </si>
  <si>
    <t>Product-2650</t>
  </si>
  <si>
    <t>Product-3221</t>
  </si>
  <si>
    <t>Product-9203</t>
  </si>
  <si>
    <t>Product-4289</t>
  </si>
  <si>
    <t>Product-2470</t>
  </si>
  <si>
    <t>Product-4807</t>
  </si>
  <si>
    <t>Product-0851</t>
  </si>
  <si>
    <t>Product-1254</t>
  </si>
  <si>
    <t>Product-4287</t>
  </si>
  <si>
    <t>Product-2303</t>
  </si>
  <si>
    <t>Product-0126</t>
  </si>
  <si>
    <t>Product-7764</t>
  </si>
  <si>
    <t>Product-0465</t>
  </si>
  <si>
    <t>Product-3932</t>
  </si>
  <si>
    <t>Product-5753</t>
  </si>
  <si>
    <t>Product-0844</t>
  </si>
  <si>
    <t>Product-3474</t>
  </si>
  <si>
    <t>Product-6493</t>
  </si>
  <si>
    <t>Product-5137</t>
  </si>
  <si>
    <t>Product-1010</t>
  </si>
  <si>
    <t>Product-2493</t>
  </si>
  <si>
    <t>Product-7347</t>
  </si>
  <si>
    <t>Product-9667</t>
  </si>
  <si>
    <t>Product-4029</t>
  </si>
  <si>
    <t>Product-9813</t>
  </si>
  <si>
    <t>Product-7547</t>
  </si>
  <si>
    <t>Product-8495</t>
  </si>
  <si>
    <t>Product-0578</t>
  </si>
  <si>
    <t>Product-9199</t>
  </si>
  <si>
    <t>Product-1826</t>
  </si>
  <si>
    <t>Product-9712</t>
  </si>
  <si>
    <t>Product-2065</t>
  </si>
  <si>
    <t>Product-3392</t>
  </si>
  <si>
    <t>Product-6782</t>
  </si>
  <si>
    <t>Product-3849</t>
  </si>
  <si>
    <t>Product-0920</t>
  </si>
  <si>
    <t>Product-2461</t>
  </si>
  <si>
    <t>Product-7571</t>
  </si>
  <si>
    <t>Product-5235</t>
  </si>
  <si>
    <t>Product-9455</t>
  </si>
  <si>
    <t>Product-8395</t>
  </si>
  <si>
    <t>Product-1960</t>
  </si>
  <si>
    <t>Product-5923</t>
  </si>
  <si>
    <t>Product-1783</t>
  </si>
  <si>
    <t>Product-4327</t>
  </si>
  <si>
    <t>Product-2444</t>
  </si>
  <si>
    <t>Product-4201</t>
  </si>
  <si>
    <t>Product-3446</t>
  </si>
  <si>
    <t>Product-8358</t>
  </si>
  <si>
    <t>Product-8399</t>
  </si>
  <si>
    <t>Product-8133</t>
  </si>
  <si>
    <t>Product-6730</t>
  </si>
  <si>
    <t>Product-9010</t>
  </si>
  <si>
    <t>Product-6278</t>
  </si>
  <si>
    <t>Product-6600</t>
  </si>
  <si>
    <t>Product-4705</t>
  </si>
  <si>
    <t>Product-2986</t>
  </si>
  <si>
    <t>Product-8683</t>
  </si>
  <si>
    <t>Product-3518</t>
  </si>
  <si>
    <t>Product-1813</t>
  </si>
  <si>
    <t>Product-0753</t>
  </si>
  <si>
    <t>Product-3978</t>
  </si>
  <si>
    <t>Product-2085</t>
  </si>
  <si>
    <t>Product-9725</t>
  </si>
  <si>
    <t>Product-9264</t>
  </si>
  <si>
    <t>Product-3432</t>
  </si>
  <si>
    <t>Product-7796</t>
  </si>
  <si>
    <t>Product-2090</t>
  </si>
  <si>
    <t>Product-0925</t>
  </si>
  <si>
    <t>Product-0045</t>
  </si>
  <si>
    <t>Product-9061</t>
  </si>
  <si>
    <t>Product-0618</t>
  </si>
  <si>
    <t>Product-4832</t>
  </si>
  <si>
    <t>Product-1810</t>
  </si>
  <si>
    <t>Product-7849</t>
  </si>
  <si>
    <t>Product-1496</t>
  </si>
  <si>
    <t>Product-1625</t>
  </si>
  <si>
    <t>Product-6012</t>
  </si>
  <si>
    <t>Product-9064</t>
  </si>
  <si>
    <t>Product-7940</t>
  </si>
  <si>
    <t>Product-9927</t>
  </si>
  <si>
    <t>Product-5625</t>
  </si>
  <si>
    <t>Product-4713</t>
  </si>
  <si>
    <t>Product-0144</t>
  </si>
  <si>
    <t>Product-9914</t>
  </si>
  <si>
    <t>Product-4839</t>
  </si>
  <si>
    <t>Product-8218</t>
  </si>
  <si>
    <t>Product-6220</t>
  </si>
  <si>
    <t>Product-0656</t>
  </si>
  <si>
    <t>Product-6630</t>
  </si>
  <si>
    <t>Product-1691</t>
  </si>
  <si>
    <t>Product-0115</t>
  </si>
  <si>
    <t>Product-2005</t>
  </si>
  <si>
    <t>Product-8034</t>
  </si>
  <si>
    <t>Product-2248</t>
  </si>
  <si>
    <t>Product-3626</t>
  </si>
  <si>
    <t>Product-4154</t>
  </si>
  <si>
    <t>Product-1807</t>
  </si>
  <si>
    <t>Product-2294</t>
  </si>
  <si>
    <t>Product-1632</t>
  </si>
  <si>
    <t>Product-4982</t>
  </si>
  <si>
    <t>Product-1391</t>
  </si>
  <si>
    <t>Product-9059</t>
  </si>
  <si>
    <t>Product-6721</t>
  </si>
  <si>
    <t>Product-2488</t>
  </si>
  <si>
    <t>Product-7467</t>
  </si>
  <si>
    <t>Product-3647</t>
  </si>
  <si>
    <t>Product-7593</t>
  </si>
  <si>
    <t>Product-5050</t>
  </si>
  <si>
    <t>Product-3349</t>
  </si>
  <si>
    <t>Product-5513</t>
  </si>
  <si>
    <t>Product-3775</t>
  </si>
  <si>
    <t>Product-4747</t>
  </si>
  <si>
    <t>Product-4779</t>
  </si>
  <si>
    <t>Product-3974</t>
  </si>
  <si>
    <t>Product-8064</t>
  </si>
  <si>
    <t>Product-4099</t>
  </si>
  <si>
    <t>Product-7173</t>
  </si>
  <si>
    <t>Product-9711</t>
  </si>
  <si>
    <t>Product-0099</t>
  </si>
  <si>
    <t>Product-5991</t>
  </si>
  <si>
    <t>Product-1856</t>
  </si>
  <si>
    <t>Product-7819</t>
  </si>
  <si>
    <t>Product-1238</t>
  </si>
  <si>
    <t>Product-3217</t>
  </si>
  <si>
    <t>Product-4214</t>
  </si>
  <si>
    <t>Product-5928</t>
  </si>
  <si>
    <t>Product-1220</t>
  </si>
  <si>
    <t>Product-6701</t>
  </si>
  <si>
    <t>Product-3237</t>
  </si>
  <si>
    <t>Product-6391</t>
  </si>
  <si>
    <t>Product-2478</t>
  </si>
  <si>
    <t>Product-9668</t>
  </si>
  <si>
    <t>Product-0162</t>
  </si>
  <si>
    <t>Product-5789</t>
  </si>
  <si>
    <t>Product-7964</t>
  </si>
  <si>
    <t>Product-4871</t>
  </si>
  <si>
    <t>Product-1712</t>
  </si>
  <si>
    <t>Product-4653</t>
  </si>
  <si>
    <t>Product-9966</t>
  </si>
  <si>
    <t>Product-8761</t>
  </si>
  <si>
    <t>Product-2162</t>
  </si>
  <si>
    <t>Product-9381</t>
  </si>
  <si>
    <t>Product-0181</t>
  </si>
  <si>
    <t>Product-7503</t>
  </si>
  <si>
    <t>Product-5915</t>
  </si>
  <si>
    <t>Product-1040</t>
  </si>
  <si>
    <t>Product-0221</t>
  </si>
  <si>
    <t>Product-0583</t>
  </si>
  <si>
    <t>Product-2088</t>
  </si>
  <si>
    <t>Product-4064</t>
  </si>
  <si>
    <t>Product-5676</t>
  </si>
  <si>
    <t>Product-0973</t>
  </si>
  <si>
    <t>Product-7247</t>
  </si>
  <si>
    <t>Product-0609</t>
  </si>
  <si>
    <t>Product-8798</t>
  </si>
  <si>
    <t>Product-0605</t>
  </si>
  <si>
    <t>Product-9686</t>
  </si>
  <si>
    <t>Product-2749</t>
  </si>
  <si>
    <t>Product-3672</t>
  </si>
  <si>
    <t>Product-4524</t>
  </si>
  <si>
    <t>Product-9857</t>
  </si>
  <si>
    <t>Product-8817</t>
  </si>
  <si>
    <t>Product-1676</t>
  </si>
  <si>
    <t>Product-4824</t>
  </si>
  <si>
    <t>Product-3751</t>
  </si>
  <si>
    <t>Product-3407</t>
  </si>
  <si>
    <t>Product-8224</t>
  </si>
  <si>
    <t>Product-4209</t>
  </si>
  <si>
    <t>Product-6365</t>
  </si>
  <si>
    <t>Product-4965</t>
  </si>
  <si>
    <t>Product-0850</t>
  </si>
  <si>
    <t>Product-2876</t>
  </si>
  <si>
    <t>Product-6966</t>
  </si>
  <si>
    <t>Product-9954</t>
  </si>
  <si>
    <t>Product-4915</t>
  </si>
  <si>
    <t>Product-8841</t>
  </si>
  <si>
    <t>Product-2686</t>
  </si>
  <si>
    <t>Product-2046</t>
  </si>
  <si>
    <t>Product-9250</t>
  </si>
  <si>
    <t>Product-4431</t>
  </si>
  <si>
    <t>Product-4381</t>
  </si>
  <si>
    <t>Product-7051</t>
  </si>
  <si>
    <t>Product-0496</t>
  </si>
  <si>
    <t>Product-7891</t>
  </si>
  <si>
    <t>Product-9452</t>
  </si>
  <si>
    <t>Product-9614</t>
  </si>
  <si>
    <t>Product-1481</t>
  </si>
  <si>
    <t>Product-9746</t>
  </si>
  <si>
    <t>Product-6981</t>
  </si>
  <si>
    <t>Product-8609</t>
  </si>
  <si>
    <t>Product-0620</t>
  </si>
  <si>
    <t>Product-3506</t>
  </si>
  <si>
    <t>Product-2909</t>
  </si>
  <si>
    <t>Product-8922</t>
  </si>
  <si>
    <t>Product-3146</t>
  </si>
  <si>
    <t>Product-1143</t>
  </si>
  <si>
    <t>Product-9541</t>
  </si>
  <si>
    <t>Product-6148</t>
  </si>
  <si>
    <t>Product-1179</t>
  </si>
  <si>
    <t>Product-7431</t>
  </si>
  <si>
    <t>Product-9830</t>
  </si>
  <si>
    <t>Product-8886</t>
  </si>
  <si>
    <t>Product-1462</t>
  </si>
  <si>
    <t>Product-7246</t>
  </si>
  <si>
    <t>Product-6414</t>
  </si>
  <si>
    <t>Product-7426</t>
  </si>
  <si>
    <t>Product-8163</t>
  </si>
  <si>
    <t>Product-0040</t>
  </si>
  <si>
    <t>Product-8578</t>
  </si>
  <si>
    <t>Product-6578</t>
  </si>
  <si>
    <t>Product-5773</t>
  </si>
  <si>
    <t>Product-1827</t>
  </si>
  <si>
    <t>Product-3669</t>
  </si>
  <si>
    <t>Product-6191</t>
  </si>
  <si>
    <t>Product-2949</t>
  </si>
  <si>
    <t>Product-1880</t>
  </si>
  <si>
    <t>Product-1666</t>
  </si>
  <si>
    <t>Product-0087</t>
  </si>
  <si>
    <t>Product-1157</t>
  </si>
  <si>
    <t>Product-7035</t>
  </si>
  <si>
    <t>Product-0225</t>
  </si>
  <si>
    <t>Product-3336</t>
  </si>
  <si>
    <t>Product-1455</t>
  </si>
  <si>
    <t>Product-2638</t>
  </si>
  <si>
    <t>Product-5809</t>
  </si>
  <si>
    <t>Product-3907</t>
  </si>
  <si>
    <t>Product-5854</t>
  </si>
  <si>
    <t>Product-2981</t>
  </si>
  <si>
    <t>Product-7360</t>
  </si>
  <si>
    <t>Product-2993</t>
  </si>
  <si>
    <t>Product-4205</t>
  </si>
  <si>
    <t>Product-2054</t>
  </si>
  <si>
    <t>Product-6124</t>
  </si>
  <si>
    <t>Product-2560</t>
  </si>
  <si>
    <t>Product-6072</t>
  </si>
  <si>
    <t>Product-7584</t>
  </si>
  <si>
    <t>Product-1357</t>
  </si>
  <si>
    <t>Product-3640</t>
  </si>
  <si>
    <t>Product-7415</t>
  </si>
  <si>
    <t>Product-7435</t>
  </si>
  <si>
    <t>Product-8060</t>
  </si>
  <si>
    <t>Product-4409</t>
  </si>
  <si>
    <t>Product-9783</t>
  </si>
  <si>
    <t>Product-7774</t>
  </si>
  <si>
    <t>Product-6698</t>
  </si>
  <si>
    <t>Product-8557</t>
  </si>
  <si>
    <t>Product-6115</t>
  </si>
  <si>
    <t>Product-5002</t>
  </si>
  <si>
    <t>Product-4887</t>
  </si>
  <si>
    <t>Product-8067</t>
  </si>
  <si>
    <t>Product-9342</t>
  </si>
  <si>
    <t>Product-4822</t>
  </si>
  <si>
    <t>Product-0705</t>
  </si>
  <si>
    <t>Product-8173</t>
  </si>
  <si>
    <t>Product-1376</t>
  </si>
  <si>
    <t>Product-8508</t>
  </si>
  <si>
    <t>Product-8035</t>
  </si>
  <si>
    <t>Product-9576</t>
  </si>
  <si>
    <t>Product-7442</t>
  </si>
  <si>
    <t>Product-5564</t>
  </si>
  <si>
    <t>Product-4441</t>
  </si>
  <si>
    <t>Product-2191</t>
  </si>
  <si>
    <t>Product-9377</t>
  </si>
  <si>
    <t>Product-0944</t>
  </si>
  <si>
    <t>Product-4402</t>
  </si>
  <si>
    <t>Product-5035</t>
  </si>
  <si>
    <t>Product-0575</t>
  </si>
  <si>
    <t>Product-0155</t>
  </si>
  <si>
    <t>Product-8511</t>
  </si>
  <si>
    <t>Product-3039</t>
  </si>
  <si>
    <t>Product-0779</t>
  </si>
  <si>
    <t>Product-5246</t>
  </si>
  <si>
    <t>Product-7923</t>
  </si>
  <si>
    <t>Product-4222</t>
  </si>
  <si>
    <t>Product-7761</t>
  </si>
  <si>
    <t>Product-4278</t>
  </si>
  <si>
    <t>Product-3272</t>
  </si>
  <si>
    <t>Product-8978</t>
  </si>
  <si>
    <t>Product-0531</t>
  </si>
  <si>
    <t>Product-4845</t>
  </si>
  <si>
    <t>Product-8902</t>
  </si>
  <si>
    <t>Product-6739</t>
  </si>
  <si>
    <t>Product-9578</t>
  </si>
  <si>
    <t>Product-8359</t>
  </si>
  <si>
    <t>Product-6435</t>
  </si>
  <si>
    <t>Product-7838</t>
  </si>
  <si>
    <t>Product-7515</t>
  </si>
  <si>
    <t>Product-1428</t>
  </si>
  <si>
    <t>Product-5399</t>
  </si>
  <si>
    <t>Product-3767</t>
  </si>
  <si>
    <t>Product-5919</t>
  </si>
  <si>
    <t>Product-9880</t>
  </si>
  <si>
    <t>Product-8859</t>
  </si>
  <si>
    <t>Product-3547</t>
  </si>
  <si>
    <t>Product-2486</t>
  </si>
  <si>
    <t>Product-1604</t>
  </si>
  <si>
    <t>Product-4336</t>
  </si>
  <si>
    <t>Product-9222</t>
  </si>
  <si>
    <t>Product-2118</t>
  </si>
  <si>
    <t>Product-7607</t>
  </si>
  <si>
    <t>Product-2706</t>
  </si>
  <si>
    <t>Product-7505</t>
  </si>
  <si>
    <t>Product-7873</t>
  </si>
  <si>
    <t>Product-9374</t>
  </si>
  <si>
    <t>Product-6265</t>
  </si>
  <si>
    <t>Product-9633</t>
  </si>
  <si>
    <t>Product-9099</t>
  </si>
  <si>
    <t>Product-1836</t>
  </si>
  <si>
    <t>Product-7623</t>
  </si>
  <si>
    <t>Product-8037</t>
  </si>
  <si>
    <t>Product-9393</t>
  </si>
  <si>
    <t>Product-6430</t>
  </si>
  <si>
    <t>Product-5760</t>
  </si>
  <si>
    <t>Product-9327</t>
  </si>
  <si>
    <t>Product-7141</t>
  </si>
  <si>
    <t>Product-2114</t>
  </si>
  <si>
    <t>Product-0961</t>
  </si>
  <si>
    <t>Product-4687</t>
  </si>
  <si>
    <t>Product-0839</t>
  </si>
  <si>
    <t>Product-8526</t>
  </si>
  <si>
    <t>Product-3941</t>
  </si>
  <si>
    <t>Product-0127</t>
  </si>
  <si>
    <t>Product-1228</t>
  </si>
  <si>
    <t>Product-0331</t>
  </si>
  <si>
    <t>Product-3141</t>
  </si>
  <si>
    <t>Product-6566</t>
  </si>
  <si>
    <t>Product-7453</t>
  </si>
  <si>
    <t>Product-2684</t>
  </si>
  <si>
    <t>Product-9879</t>
  </si>
  <si>
    <t>Product-0680</t>
  </si>
  <si>
    <t>Product-6839</t>
  </si>
  <si>
    <t>Product-2704</t>
  </si>
  <si>
    <t>Product-7393</t>
  </si>
  <si>
    <t>Product-5550</t>
  </si>
  <si>
    <t>Product-2501</t>
  </si>
  <si>
    <t>Product-5590</t>
  </si>
  <si>
    <t>Product-6236</t>
  </si>
  <si>
    <t>Product-0324</t>
  </si>
  <si>
    <t>Product-2932</t>
  </si>
  <si>
    <t>Product-7516</t>
  </si>
  <si>
    <t>Product-8117</t>
  </si>
  <si>
    <t>Product-4988</t>
  </si>
  <si>
    <t>Product-9223</t>
  </si>
  <si>
    <t>Product-6779</t>
  </si>
  <si>
    <t>Product-9212</t>
  </si>
  <si>
    <t>Product-3904</t>
  </si>
  <si>
    <t>Product-6802</t>
  </si>
  <si>
    <t>Product-9967</t>
  </si>
  <si>
    <t>Product-5745</t>
  </si>
  <si>
    <t>Product-4285</t>
  </si>
  <si>
    <t>Product-8676</t>
  </si>
  <si>
    <t>Product-8283</t>
  </si>
  <si>
    <t>Product-2192</t>
  </si>
  <si>
    <t>Product-3720</t>
  </si>
  <si>
    <t>Product-4104</t>
  </si>
  <si>
    <t>Product-3827</t>
  </si>
  <si>
    <t>Product-2076</t>
  </si>
  <si>
    <t>Product-5154</t>
  </si>
  <si>
    <t>Product-9292</t>
  </si>
  <si>
    <t>Product-5965</t>
  </si>
  <si>
    <t>Product-1523</t>
  </si>
  <si>
    <t>Product-1541</t>
  </si>
  <si>
    <t>Product-5293</t>
  </si>
  <si>
    <t>Product-2702</t>
  </si>
  <si>
    <t>Product-7187</t>
  </si>
  <si>
    <t>Product-1399</t>
  </si>
  <si>
    <t>Product-5934</t>
  </si>
  <si>
    <t>Product-6157</t>
  </si>
  <si>
    <t>Product-1972</t>
  </si>
  <si>
    <t>Product-4115</t>
  </si>
  <si>
    <t>Product-3836</t>
  </si>
  <si>
    <t>Product-0007</t>
  </si>
  <si>
    <t>Product-4193</t>
  </si>
  <si>
    <t>Product-4649</t>
  </si>
  <si>
    <t>Product-2781</t>
  </si>
  <si>
    <t>Product-0657</t>
  </si>
  <si>
    <t>Product-1717</t>
  </si>
  <si>
    <t>Product-7675</t>
  </si>
  <si>
    <t>Product-4577</t>
  </si>
  <si>
    <t>Product-8549</t>
  </si>
  <si>
    <t>Product-8770</t>
  </si>
  <si>
    <t>Product-0135</t>
  </si>
  <si>
    <t>Product-2634</t>
  </si>
  <si>
    <t>Product-8788</t>
  </si>
  <si>
    <t>Product-8726</t>
  </si>
  <si>
    <t>Product-5961</t>
  </si>
  <si>
    <t>Product-8736</t>
  </si>
  <si>
    <t>Product-8647</t>
  </si>
  <si>
    <t>Product-2404</t>
  </si>
  <si>
    <t>Product-6276</t>
  </si>
  <si>
    <t>Product-3088</t>
  </si>
  <si>
    <t>Product-4169</t>
  </si>
  <si>
    <t>Product-8088</t>
  </si>
  <si>
    <t>Product-4411</t>
  </si>
  <si>
    <t>Product-3717</t>
  </si>
  <si>
    <t>Product-7784</t>
  </si>
  <si>
    <t>Product-3608</t>
  </si>
  <si>
    <t>Product-6825</t>
  </si>
  <si>
    <t>Product-7409</t>
  </si>
  <si>
    <t>Product-8151</t>
  </si>
  <si>
    <t>Product-0071</t>
  </si>
  <si>
    <t>Product-0204</t>
  </si>
  <si>
    <t>Product-1896</t>
  </si>
  <si>
    <t>Product-8968</t>
  </si>
  <si>
    <t>Product-9084</t>
  </si>
  <si>
    <t>Product-8635</t>
  </si>
  <si>
    <t>Product-0919</t>
  </si>
  <si>
    <t>Product-7255</t>
  </si>
  <si>
    <t>Product-4457</t>
  </si>
  <si>
    <t>Product-8006</t>
  </si>
  <si>
    <t>Product-5024</t>
  </si>
  <si>
    <t>Product-4732</t>
  </si>
  <si>
    <t>Product-2331</t>
  </si>
  <si>
    <t>Product-6473</t>
  </si>
  <si>
    <t>Product-9788</t>
  </si>
  <si>
    <t>Product-7624</t>
  </si>
  <si>
    <t>Product-4416</t>
  </si>
  <si>
    <t>Product-0883</t>
  </si>
  <si>
    <t>Product-9505</t>
  </si>
  <si>
    <t>Product-5474</t>
  </si>
  <si>
    <t>Product-0396</t>
  </si>
  <si>
    <t>Product-2513</t>
  </si>
  <si>
    <t>Product-8957</t>
  </si>
  <si>
    <t>Product-8281</t>
  </si>
  <si>
    <t>Product-0328</t>
  </si>
  <si>
    <t>Product-4376</t>
  </si>
  <si>
    <t>Product-7228</t>
  </si>
  <si>
    <t>Product-3182</t>
  </si>
  <si>
    <t>Product-2921</t>
  </si>
  <si>
    <t>Product-0254</t>
  </si>
  <si>
    <t>Product-6903</t>
  </si>
  <si>
    <t>Product-8450</t>
  </si>
  <si>
    <t>Product-3234</t>
  </si>
  <si>
    <t>Product-3860</t>
  </si>
  <si>
    <t>Product-1875</t>
  </si>
  <si>
    <t>Product-5861</t>
  </si>
  <si>
    <t>Product-7534</t>
  </si>
  <si>
    <t>Product-6084</t>
  </si>
  <si>
    <t>Product-5892</t>
  </si>
  <si>
    <t>Product-4797</t>
  </si>
  <si>
    <t>Product-1107</t>
  </si>
  <si>
    <t>Product-4935</t>
  </si>
  <si>
    <t>Product-6082</t>
  </si>
  <si>
    <t>Product-3515</t>
  </si>
  <si>
    <t>Product-5950</t>
  </si>
  <si>
    <t>Product-8829</t>
  </si>
  <si>
    <t>Product-0182</t>
  </si>
  <si>
    <t>Product-3912</t>
  </si>
  <si>
    <t>Product-3068</t>
  </si>
  <si>
    <t>Product-2741</t>
  </si>
  <si>
    <t>Product-9887</t>
  </si>
  <si>
    <t>Product-3843</t>
  </si>
  <si>
    <t>Product-7524</t>
  </si>
  <si>
    <t>Product-3196</t>
  </si>
  <si>
    <t>Product-3338</t>
  </si>
  <si>
    <t>Product-1062</t>
  </si>
  <si>
    <t>Product-8881</t>
  </si>
  <si>
    <t>Product-9883</t>
  </si>
  <si>
    <t>Product-6443</t>
  </si>
  <si>
    <t>Product-6808</t>
  </si>
  <si>
    <t>Product-5563</t>
  </si>
  <si>
    <t>Product-8098</t>
  </si>
  <si>
    <t>Product-0389</t>
  </si>
  <si>
    <t>Product-1136</t>
  </si>
  <si>
    <t>Product-6484</t>
  </si>
  <si>
    <t>Product-0671</t>
  </si>
  <si>
    <t>Product-6732</t>
  </si>
  <si>
    <t>Product-4697</t>
  </si>
  <si>
    <t>Product-1017</t>
  </si>
  <si>
    <t>Product-5596</t>
  </si>
  <si>
    <t>Product-5157</t>
  </si>
  <si>
    <t>Product-5988</t>
  </si>
  <si>
    <t>Product-1509</t>
  </si>
  <si>
    <t>Product-9049</t>
  </si>
  <si>
    <t>Product-5687</t>
  </si>
  <si>
    <t>Product-6370</t>
  </si>
  <si>
    <t>Product-9414</t>
  </si>
  <si>
    <t>Product-7459</t>
  </si>
  <si>
    <t>Product-6202</t>
  </si>
  <si>
    <t>Product-9736</t>
  </si>
  <si>
    <t>Product-3604</t>
  </si>
  <si>
    <t>Product-8051</t>
  </si>
  <si>
    <t>Product-8867</t>
  </si>
  <si>
    <t>Product-3434</t>
  </si>
  <si>
    <t>Product-1654</t>
  </si>
  <si>
    <t>Product-9574</t>
  </si>
  <si>
    <t>Product-5719</t>
  </si>
  <si>
    <t>Product-1401</t>
  </si>
  <si>
    <t>Product-8864</t>
  </si>
  <si>
    <t>Product-8576</t>
  </si>
  <si>
    <t>Product-4829</t>
  </si>
  <si>
    <t>Product-6518</t>
  </si>
  <si>
    <t>Product-0200</t>
  </si>
  <si>
    <t>Product-7807</t>
  </si>
  <si>
    <t>Product-9895</t>
  </si>
  <si>
    <t>Product-4330</t>
  </si>
  <si>
    <t>Product-2973</t>
  </si>
  <si>
    <t>Product-2621</t>
  </si>
  <si>
    <t>Product-0335</t>
  </si>
  <si>
    <t>Product-5185</t>
  </si>
  <si>
    <t>Product-9973</t>
  </si>
  <si>
    <t>Product-2322</t>
  </si>
  <si>
    <t>Product-0856</t>
  </si>
  <si>
    <t>Product-0585</t>
  </si>
  <si>
    <t>Product-8518</t>
  </si>
  <si>
    <t>Product-0263</t>
  </si>
  <si>
    <t>Product-0421</t>
  </si>
  <si>
    <t>Product-2074</t>
  </si>
  <si>
    <t>Product-1466</t>
  </si>
  <si>
    <t>Product-1860</t>
  </si>
  <si>
    <t>Product-8651</t>
  </si>
  <si>
    <t>Product-3341</t>
  </si>
  <si>
    <t>Product-4756</t>
  </si>
  <si>
    <t>Product-8346</t>
  </si>
  <si>
    <t>Product-2685</t>
  </si>
  <si>
    <t>Product-5588</t>
  </si>
  <si>
    <t>Product-3472</t>
  </si>
  <si>
    <t>Product-7165</t>
  </si>
  <si>
    <t>Product-4881</t>
  </si>
  <si>
    <t>Product-0788</t>
  </si>
  <si>
    <t>Product-9580</t>
  </si>
  <si>
    <t>Product-6660</t>
  </si>
  <si>
    <t>Product-5129</t>
  </si>
  <si>
    <t>Product-0980</t>
  </si>
  <si>
    <t>Product-0333</t>
  </si>
  <si>
    <t>Product-0432</t>
  </si>
  <si>
    <t>Product-5258</t>
  </si>
  <si>
    <t>Product-3706</t>
  </si>
  <si>
    <t>Product-5704</t>
  </si>
  <si>
    <t>Product-9949</t>
  </si>
  <si>
    <t>Product-8287</t>
  </si>
  <si>
    <t>Product-9322</t>
  </si>
  <si>
    <t>Product-3619</t>
  </si>
  <si>
    <t>Product-4370</t>
  </si>
  <si>
    <t>Product-8707</t>
  </si>
  <si>
    <t>Product-4803</t>
  </si>
  <si>
    <t>Product-1716</t>
  </si>
  <si>
    <t>Product-5010</t>
  </si>
  <si>
    <t>Product-3714</t>
  </si>
  <si>
    <t>Product-8874</t>
  </si>
  <si>
    <t>Product-4276</t>
  </si>
  <si>
    <t>Product-6413</t>
  </si>
  <si>
    <t>Product-9793</t>
  </si>
  <si>
    <t>Product-5845</t>
  </si>
  <si>
    <t>Product-2647</t>
  </si>
  <si>
    <t>Product-7066</t>
  </si>
  <si>
    <t>Product-2299</t>
  </si>
  <si>
    <t>Product-8727</t>
  </si>
  <si>
    <t>Product-6367</t>
  </si>
  <si>
    <t>Product-5405</t>
  </si>
  <si>
    <t>Product-4024</t>
  </si>
  <si>
    <t>Product-2796</t>
  </si>
  <si>
    <t>Product-0553</t>
  </si>
  <si>
    <t>Product-1929</t>
  </si>
  <si>
    <t>Product-8096</t>
  </si>
  <si>
    <t>Product-7404</t>
  </si>
  <si>
    <t>Product-8196</t>
  </si>
  <si>
    <t>Product-5208</t>
  </si>
  <si>
    <t>Product-8544</t>
  </si>
  <si>
    <t>Product-6756</t>
  </si>
  <si>
    <t>Product-6618</t>
  </si>
  <si>
    <t>Product-7213</t>
  </si>
  <si>
    <t>Product-5834</t>
  </si>
  <si>
    <t>Product-3005</t>
  </si>
  <si>
    <t>Product-4512</t>
  </si>
  <si>
    <t>Product-5891</t>
  </si>
  <si>
    <t>Product-5888</t>
  </si>
  <si>
    <t>Product-8057</t>
  </si>
  <si>
    <t>Product-8816</t>
  </si>
  <si>
    <t>Product-6667</t>
  </si>
  <si>
    <t>Product-6971</t>
  </si>
  <si>
    <t>Product-5436</t>
  </si>
  <si>
    <t>Product-0878</t>
  </si>
  <si>
    <t>Product-5878</t>
  </si>
  <si>
    <t>Product-3560</t>
  </si>
  <si>
    <t>Product-4063</t>
  </si>
  <si>
    <t>Product-7095</t>
  </si>
  <si>
    <t>Product-4740</t>
  </si>
  <si>
    <t>Product-3322</t>
  </si>
  <si>
    <t>Product-7667</t>
  </si>
  <si>
    <t>Product-5734</t>
  </si>
  <si>
    <t>Product-2103</t>
  </si>
  <si>
    <t>Product-7403</t>
  </si>
  <si>
    <t>Product-4026</t>
  </si>
  <si>
    <t>Product-6459</t>
  </si>
  <si>
    <t>Product-5505</t>
  </si>
  <si>
    <t>Product-8846</t>
  </si>
  <si>
    <t>Product-5562</t>
  </si>
  <si>
    <t>Product-1511</t>
  </si>
  <si>
    <t>Product-4013</t>
  </si>
  <si>
    <t>Product-5549</t>
  </si>
  <si>
    <t>Product-0566</t>
  </si>
  <si>
    <t>Product-7012</t>
  </si>
  <si>
    <t>Product-2310</t>
  </si>
  <si>
    <t>Product-5401</t>
  </si>
  <si>
    <t>Product-1548</t>
  </si>
  <si>
    <t>Product-5712</t>
  </si>
  <si>
    <t>Product-7302</t>
  </si>
  <si>
    <t>Product-0445</t>
  </si>
  <si>
    <t>Product-3002</t>
  </si>
  <si>
    <t>Product-0375</t>
  </si>
  <si>
    <t>Product-8056</t>
  </si>
  <si>
    <t>Product-9471</t>
  </si>
  <si>
    <t>Product-8912</t>
  </si>
  <si>
    <t>Product-8806</t>
  </si>
  <si>
    <t>Product-3761</t>
  </si>
  <si>
    <t>Product-1106</t>
  </si>
  <si>
    <t>Product-7876</t>
  </si>
  <si>
    <t>Product-5997</t>
  </si>
  <si>
    <t>Product-0830</t>
  </si>
  <si>
    <t>Product-9405</t>
  </si>
  <si>
    <t>Product-3688</t>
  </si>
  <si>
    <t>Product-7878</t>
  </si>
  <si>
    <t>Product-5788</t>
  </si>
  <si>
    <t>Product-3591</t>
  </si>
  <si>
    <t>Product-1779</t>
  </si>
  <si>
    <t>Product-3649</t>
  </si>
  <si>
    <t>Product-5585</t>
  </si>
  <si>
    <t>Product-0761</t>
  </si>
  <si>
    <t>Product-0957</t>
  </si>
  <si>
    <t>Product-4321</t>
  </si>
  <si>
    <t>Product-8447</t>
  </si>
  <si>
    <t>Product-4602</t>
  </si>
  <si>
    <t>Product-2589</t>
  </si>
  <si>
    <t>Product-0872</t>
  </si>
  <si>
    <t>Product-5827</t>
  </si>
  <si>
    <t>Product-1501</t>
  </si>
  <si>
    <t>Product-8637</t>
  </si>
  <si>
    <t>Product-7458</t>
  </si>
  <si>
    <t>Product-8678</t>
  </si>
  <si>
    <t>Product-5343</t>
  </si>
  <si>
    <t>Product-5313</t>
  </si>
  <si>
    <t>Product-4481</t>
  </si>
  <si>
    <t>Product-9677</t>
  </si>
  <si>
    <t>Product-6075</t>
  </si>
  <si>
    <t>Product-5971</t>
  </si>
  <si>
    <t>Product-7060</t>
  </si>
  <si>
    <t>Product-1639</t>
  </si>
  <si>
    <t>Product-8774</t>
  </si>
  <si>
    <t>Product-6290</t>
  </si>
  <si>
    <t>Product-5606</t>
  </si>
  <si>
    <t>Product-2553</t>
  </si>
  <si>
    <t>Product-6748</t>
  </si>
  <si>
    <t>Product-8527</t>
  </si>
  <si>
    <t>Product-4501</t>
  </si>
  <si>
    <t>Product-5346</t>
  </si>
  <si>
    <t>Product-9200</t>
  </si>
  <si>
    <t>Product-8801</t>
  </si>
  <si>
    <t>Product-1761</t>
  </si>
  <si>
    <t>Product-4780</t>
  </si>
  <si>
    <t>Product-0729</t>
  </si>
  <si>
    <t>Product-9352</t>
  </si>
  <si>
    <t>Product-1230</t>
  </si>
  <si>
    <t>Product-2051</t>
  </si>
  <si>
    <t>Product-0075</t>
  </si>
  <si>
    <t>Product-8282</t>
  </si>
  <si>
    <t>Product-8047</t>
  </si>
  <si>
    <t>Product-5479</t>
  </si>
  <si>
    <t>Product-0915</t>
  </si>
  <si>
    <t>Product-2372</t>
  </si>
  <si>
    <t>Product-0571</t>
  </si>
  <si>
    <t>Product-6519</t>
  </si>
  <si>
    <t>Product-5726</t>
  </si>
  <si>
    <t>Product-6111</t>
  </si>
  <si>
    <t>Product-1629</t>
  </si>
  <si>
    <t>Product-6596</t>
  </si>
  <si>
    <t>Product-6656</t>
  </si>
  <si>
    <t>Product-9113</t>
  </si>
  <si>
    <t>Product-8441</t>
  </si>
  <si>
    <t>Product-6918</t>
  </si>
  <si>
    <t>Product-8466</t>
  </si>
  <si>
    <t>Product-9386</t>
  </si>
  <si>
    <t>Product-4323</t>
  </si>
  <si>
    <t>Product-9522</t>
  </si>
  <si>
    <t>Product-4914</t>
  </si>
  <si>
    <t>Product-4683</t>
  </si>
  <si>
    <t>Product-5079</t>
  </si>
  <si>
    <t>Product-3470</t>
  </si>
  <si>
    <t>Product-3696</t>
  </si>
  <si>
    <t>Product-3332</t>
  </si>
  <si>
    <t>Product-7920</t>
  </si>
  <si>
    <t>Product-9282</t>
  </si>
  <si>
    <t>Product-1952</t>
  </si>
  <si>
    <t>Product-2243</t>
  </si>
  <si>
    <t>Product-3911</t>
  </si>
  <si>
    <t>Product-6271</t>
  </si>
  <si>
    <t>Product-9936</t>
  </si>
  <si>
    <t>Product-5177</t>
  </si>
  <si>
    <t>Product-6434</t>
  </si>
  <si>
    <t>Product-6280</t>
  </si>
  <si>
    <t>Product-3374</t>
  </si>
  <si>
    <t>Product-6914</t>
  </si>
  <si>
    <t>Product-9702</t>
  </si>
  <si>
    <t>Product-9429</t>
  </si>
  <si>
    <t>Product-0884</t>
  </si>
  <si>
    <t>Product-5470</t>
  </si>
  <si>
    <t>Product-0664</t>
  </si>
  <si>
    <t>Product-8260</t>
  </si>
  <si>
    <t>Product-1471</t>
  </si>
  <si>
    <t>Product-8483</t>
  </si>
  <si>
    <t>Product-5038</t>
  </si>
  <si>
    <t>Product-8977</t>
  </si>
  <si>
    <t>Product-1065</t>
  </si>
  <si>
    <t>Product-0216</t>
  </si>
  <si>
    <t>Product-8083</t>
  </si>
  <si>
    <t>Product-4241</t>
  </si>
  <si>
    <t>Product-9027</t>
  </si>
  <si>
    <t>Product-1229</t>
  </si>
  <si>
    <t>Product-3768</t>
  </si>
  <si>
    <t>Product-2714</t>
  </si>
  <si>
    <t>Product-2911</t>
  </si>
  <si>
    <t>Product-5901</t>
  </si>
  <si>
    <t>Product-2146</t>
  </si>
  <si>
    <t>Product-3821</t>
  </si>
  <si>
    <t>Product-8929</t>
  </si>
  <si>
    <t>Product-2048</t>
  </si>
  <si>
    <t>Product-9658</t>
  </si>
  <si>
    <t>Product-1645</t>
  </si>
  <si>
    <t>Product-0685</t>
  </si>
  <si>
    <t>Product-2250</t>
  </si>
  <si>
    <t>Product-9834</t>
  </si>
  <si>
    <t>Product-2731</t>
  </si>
  <si>
    <t>Product-3410</t>
  </si>
  <si>
    <t>Product-2335</t>
  </si>
  <si>
    <t>Product-9555</t>
  </si>
  <si>
    <t>Product-1468</t>
  </si>
  <si>
    <t>Product-4751</t>
  </si>
  <si>
    <t>Product-2474</t>
  </si>
  <si>
    <t>Product-6687</t>
  </si>
  <si>
    <t>Product-4800</t>
  </si>
  <si>
    <t>Product-6190</t>
  </si>
  <si>
    <t>Product-5600</t>
  </si>
  <si>
    <t>Product-9568</t>
  </si>
  <si>
    <t>Product-4478</t>
  </si>
  <si>
    <t>Product-4487</t>
  </si>
  <si>
    <t>Product-2874</t>
  </si>
  <si>
    <t>Product-7762</t>
  </si>
  <si>
    <t>Product-9380</t>
  </si>
  <si>
    <t>Product-4447</t>
  </si>
  <si>
    <t>Product-9507</t>
  </si>
  <si>
    <t>Product-5231</t>
  </si>
  <si>
    <t>Product-8739</t>
  </si>
  <si>
    <t>Product-3026</t>
  </si>
  <si>
    <t>Product-6623</t>
  </si>
  <si>
    <t>Product-9026</t>
  </si>
  <si>
    <t>Product-4569</t>
  </si>
  <si>
    <t>Product-7656</t>
  </si>
  <si>
    <t>Product-5643</t>
  </si>
  <si>
    <t>Product-8247</t>
  </si>
  <si>
    <t>Product-3247</t>
  </si>
  <si>
    <t>Product-7908</t>
  </si>
  <si>
    <t>Product-0295</t>
  </si>
  <si>
    <t>Product-5169</t>
  </si>
  <si>
    <t>Product-4421</t>
  </si>
  <si>
    <t>Product-0042</t>
  </si>
  <si>
    <t>Product-0262</t>
  </si>
  <si>
    <t>Product-1204</t>
  </si>
  <si>
    <t>Product-6139</t>
  </si>
  <si>
    <t>Product-6859</t>
  </si>
  <si>
    <t>Product-8425</t>
  </si>
  <si>
    <t>Product-8492</t>
  </si>
  <si>
    <t>Product-8036</t>
  </si>
  <si>
    <t>Product-0485</t>
  </si>
  <si>
    <t>Product-0145</t>
  </si>
  <si>
    <t>Product-8318</t>
  </si>
  <si>
    <t>Product-1742</t>
  </si>
  <si>
    <t>Product-7577</t>
  </si>
  <si>
    <t>Product-9776</t>
  </si>
  <si>
    <t>Product-9586</t>
  </si>
  <si>
    <t>Product-4212</t>
  </si>
  <si>
    <t>Product-3124</t>
  </si>
  <si>
    <t>Product-5077</t>
  </si>
  <si>
    <t>Product-5037</t>
  </si>
  <si>
    <t>Product-5369</t>
  </si>
  <si>
    <t>Product-3600</t>
  </si>
  <si>
    <t>Product-0483</t>
  </si>
  <si>
    <t>Product-7557</t>
  </si>
  <si>
    <t>Product-1521</t>
  </si>
  <si>
    <t>Product-9067</t>
  </si>
  <si>
    <t>Product-5148</t>
  </si>
  <si>
    <t>Product-2960</t>
  </si>
  <si>
    <t>Product-7180</t>
  </si>
  <si>
    <t>Product-5041</t>
  </si>
  <si>
    <t>Product-9623</t>
  </si>
  <si>
    <t>Product-4729</t>
  </si>
  <si>
    <t>Product-4116</t>
  </si>
  <si>
    <t>Product-2091</t>
  </si>
  <si>
    <t>Product-2038</t>
  </si>
  <si>
    <t>Product-4039</t>
  </si>
  <si>
    <t>Product-5097</t>
  </si>
  <si>
    <t>Product-4049</t>
  </si>
  <si>
    <t>Product-9054</t>
  </si>
  <si>
    <t>Product-2460</t>
  </si>
  <si>
    <t>Product-1402</t>
  </si>
  <si>
    <t>Product-2205</t>
  </si>
  <si>
    <t>Product-6895</t>
  </si>
  <si>
    <t>Product-8893</t>
  </si>
  <si>
    <t>Product-3835</t>
  </si>
  <si>
    <t>Product-6328</t>
  </si>
  <si>
    <t>Product-9073</t>
  </si>
  <si>
    <t>Product-1526</t>
  </si>
  <si>
    <t>Product-9204</t>
  </si>
  <si>
    <t>Product-5009</t>
  </si>
  <si>
    <t>Product-7106</t>
  </si>
  <si>
    <t>Product-0298</t>
  </si>
  <si>
    <t>Product-4849</t>
  </si>
  <si>
    <t>Product-6179</t>
  </si>
  <si>
    <t>Product-4044</t>
  </si>
  <si>
    <t>Product-6797</t>
  </si>
  <si>
    <t>Product-0502</t>
  </si>
  <si>
    <t>Product-0134</t>
  </si>
  <si>
    <t>Product-5937</t>
  </si>
  <si>
    <t>Product-0803</t>
  </si>
  <si>
    <t>Product-6146</t>
  </si>
  <si>
    <t>Product-4324</t>
  </si>
  <si>
    <t>Product-4808</t>
  </si>
  <si>
    <t>Product-4556</t>
  </si>
  <si>
    <t>Product-2682</t>
  </si>
  <si>
    <t>Product-4014</t>
  </si>
  <si>
    <t>Product-3082</t>
  </si>
  <si>
    <t>Product-6005</t>
  </si>
  <si>
    <t>Product-0103</t>
  </si>
  <si>
    <t>Product-3615</t>
  </si>
  <si>
    <t>Product-3524</t>
  </si>
  <si>
    <t>Product-5366</t>
  </si>
  <si>
    <t>Product-6689</t>
  </si>
  <si>
    <t>Product-5641</t>
  </si>
  <si>
    <t>Product-0461</t>
  </si>
  <si>
    <t>Product-1870</t>
  </si>
  <si>
    <t>Product-8811</t>
  </si>
  <si>
    <t>Product-1574</t>
  </si>
  <si>
    <t>Product-8205</t>
  </si>
  <si>
    <t>Product-6409</t>
  </si>
  <si>
    <t>Product-7081</t>
  </si>
  <si>
    <t>Product-4127</t>
  </si>
  <si>
    <t>Product-7880</t>
  </si>
  <si>
    <t>Product-6838</t>
  </si>
  <si>
    <t>Product-2434</t>
  </si>
  <si>
    <t>Product-7076</t>
  </si>
  <si>
    <t>Product-5084</t>
  </si>
  <si>
    <t>Product-2677</t>
  </si>
  <si>
    <t>Product-4951</t>
  </si>
  <si>
    <t>Product-7361</t>
  </si>
  <si>
    <t>Product-7763</t>
  </si>
  <si>
    <t>Product-7350</t>
  </si>
  <si>
    <t>Product-0916</t>
  </si>
  <si>
    <t>Product-1417</t>
  </si>
  <si>
    <t>Product-2903</t>
  </si>
  <si>
    <t>Product-0222</t>
  </si>
  <si>
    <t>Product-1118</t>
  </si>
  <si>
    <t>Product-4290</t>
  </si>
  <si>
    <t>Product-1808</t>
  </si>
  <si>
    <t>Product-9613</t>
  </si>
  <si>
    <t>Product-4770</t>
  </si>
  <si>
    <t>Product-1227</t>
  </si>
  <si>
    <t>Product-6534</t>
  </si>
  <si>
    <t>Product-6897</t>
  </si>
  <si>
    <t>Product-1330</t>
  </si>
  <si>
    <t>Product-1581</t>
  </si>
  <si>
    <t>Product-7067</t>
  </si>
  <si>
    <t>Product-3304</t>
  </si>
  <si>
    <t>Product-1638</t>
  </si>
  <si>
    <t>Product-6457</t>
  </si>
  <si>
    <t>Product-5107</t>
  </si>
  <si>
    <t>Product-7340</t>
  </si>
  <si>
    <t>Product-0319</t>
  </si>
  <si>
    <t>Product-6355</t>
  </si>
  <si>
    <t>Product-2858</t>
  </si>
  <si>
    <t>Product-0724</t>
  </si>
  <si>
    <t>Product-2126</t>
  </si>
  <si>
    <t>Product-8503</t>
  </si>
  <si>
    <t>Product-5816</t>
  </si>
  <si>
    <t>Product-2160</t>
  </si>
  <si>
    <t>Product-2808</t>
  </si>
  <si>
    <t>Product-6713</t>
  </si>
  <si>
    <t>Product-7857</t>
  </si>
  <si>
    <t>Product-2154</t>
  </si>
  <si>
    <t>Product-0224</t>
  </si>
  <si>
    <t>Product-8322</t>
  </si>
  <si>
    <t>Product-0005</t>
  </si>
  <si>
    <t>Product-4644</t>
  </si>
  <si>
    <t>Product-0096</t>
  </si>
  <si>
    <t>Product-0909</t>
  </si>
  <si>
    <t>Product-5925</t>
  </si>
  <si>
    <t>Product-5500</t>
  </si>
  <si>
    <t>Product-8536</t>
  </si>
  <si>
    <t>Product-7853</t>
  </si>
  <si>
    <t>Product-4703</t>
  </si>
  <si>
    <t>Product-5042</t>
  </si>
  <si>
    <t>Product-2145</t>
  </si>
  <si>
    <t>Product-3595</t>
  </si>
  <si>
    <t>Product-7237</t>
  </si>
  <si>
    <t>Product-4615</t>
  </si>
  <si>
    <t>Product-9699</t>
  </si>
  <si>
    <t>Product-7711</t>
  </si>
  <si>
    <t>Product-7324</t>
  </si>
  <si>
    <t>Product-2494</t>
  </si>
  <si>
    <t>Product-2772</t>
  </si>
  <si>
    <t>Product-3632</t>
  </si>
  <si>
    <t>Product-3807</t>
  </si>
  <si>
    <t>Product-4819</t>
  </si>
  <si>
    <t>Product-2169</t>
  </si>
  <si>
    <t>Product-2495</t>
  </si>
  <si>
    <t>Product-4963</t>
  </si>
  <si>
    <t>Product-5972</t>
  </si>
  <si>
    <t>Product-6978</t>
  </si>
  <si>
    <t>Product-9524</t>
  </si>
  <si>
    <t>Product-6726</t>
  </si>
  <si>
    <t>Product-9621</t>
  </si>
  <si>
    <t>Product-1504</t>
  </si>
  <si>
    <t>Product-1915</t>
  </si>
  <si>
    <t>Product-7369</t>
  </si>
  <si>
    <t>Product-5267</t>
  </si>
  <si>
    <t>Product-7444</t>
  </si>
  <si>
    <t>Product-4061</t>
  </si>
  <si>
    <t>Product-7650</t>
  </si>
  <si>
    <t>Product-1505</t>
  </si>
  <si>
    <t>Product-1274</t>
  </si>
  <si>
    <t>Product-7986</t>
  </si>
  <si>
    <t>Product-2891</t>
  </si>
  <si>
    <t>Product-3968</t>
  </si>
  <si>
    <t>Product-9451</t>
  </si>
  <si>
    <t>Product-7931</t>
  </si>
  <si>
    <t>Product-3144</t>
  </si>
  <si>
    <t>Product-3248</t>
  </si>
  <si>
    <t>Product-6523</t>
  </si>
  <si>
    <t>Product-9417</t>
  </si>
  <si>
    <t>Product-7886</t>
  </si>
  <si>
    <t>Product-3055</t>
  </si>
  <si>
    <t>Product-9467</t>
  </si>
  <si>
    <t>Product-1030</t>
  </si>
  <si>
    <t>Product-5418</t>
  </si>
  <si>
    <t>Product-4835</t>
  </si>
  <si>
    <t>Product-5280</t>
  </si>
  <si>
    <t>Product-4764</t>
  </si>
  <si>
    <t>Product-5933</t>
  </si>
  <si>
    <t>Product-3038</t>
  </si>
  <si>
    <t>Product-1156</t>
  </si>
  <si>
    <t>Product-6238</t>
  </si>
  <si>
    <t>Product-7506</t>
  </si>
  <si>
    <t>Product-7912</t>
  </si>
  <si>
    <t>Product-1999</t>
  </si>
  <si>
    <t>Product-3690</t>
  </si>
  <si>
    <t>Product-3698</t>
  </si>
  <si>
    <t>Product-0355</t>
  </si>
  <si>
    <t>Product-4575</t>
  </si>
  <si>
    <t>Product-2268</t>
  </si>
  <si>
    <t>Product-5013</t>
  </si>
  <si>
    <t>Product-4704</t>
  </si>
  <si>
    <t>Product-9107</t>
  </si>
  <si>
    <t>Product-0728</t>
  </si>
  <si>
    <t>Product-8103</t>
  </si>
  <si>
    <t>Product-0623</t>
  </si>
  <si>
    <t>Product-5708</t>
  </si>
  <si>
    <t>Product-0828</t>
  </si>
  <si>
    <t>Product-0646</t>
  </si>
  <si>
    <t>Product-2945</t>
  </si>
  <si>
    <t>Product-2782</t>
  </si>
  <si>
    <t>Product-5796</t>
  </si>
  <si>
    <t>Product-9806</t>
  </si>
  <si>
    <t>Product-4964</t>
  </si>
  <si>
    <t>Product-4977</t>
  </si>
  <si>
    <t>Product-4632</t>
  </si>
  <si>
    <t>Product-0598</t>
  </si>
  <si>
    <t>Product-2580</t>
  </si>
  <si>
    <t>Product-6719</t>
  </si>
  <si>
    <t>Product-6809</t>
  </si>
  <si>
    <t>Product-1798</t>
  </si>
  <si>
    <t>Product-9135</t>
  </si>
  <si>
    <t>Product-7636</t>
  </si>
  <si>
    <t>Product-1375</t>
  </si>
  <si>
    <t>Product-1116</t>
  </si>
  <si>
    <t>Product-6453</t>
  </si>
  <si>
    <t>Product-7488</t>
  </si>
  <si>
    <t>Product-1113</t>
  </si>
  <si>
    <t>Product-4507</t>
  </si>
  <si>
    <t>Product-0929</t>
  </si>
  <si>
    <t>Product-2086</t>
  </si>
  <si>
    <t>Product-8410</t>
  </si>
  <si>
    <t>Product-1411</t>
  </si>
  <si>
    <t>Product-3984</t>
  </si>
  <si>
    <t>Product-7969</t>
  </si>
  <si>
    <t>Product-6953</t>
  </si>
  <si>
    <t>Product-1531</t>
  </si>
  <si>
    <t>Product-5705</t>
  </si>
  <si>
    <t>Product-0164</t>
  </si>
  <si>
    <t>Product-6682</t>
  </si>
  <si>
    <t>Product-4179</t>
  </si>
  <si>
    <t>Product-7822</t>
  </si>
  <si>
    <t>Product-2066</t>
  </si>
  <si>
    <t>Product-7201</t>
  </si>
  <si>
    <t>Product-0687</t>
  </si>
  <si>
    <t>Product-7385</t>
  </si>
  <si>
    <t>Product-7449</t>
  </si>
  <si>
    <t>Product-9428</t>
  </si>
  <si>
    <t>Product-2951</t>
  </si>
  <si>
    <t>Product-1434</t>
  </si>
  <si>
    <t>Product-8477</t>
  </si>
  <si>
    <t>Product-5266</t>
  </si>
  <si>
    <t>Product-7727</t>
  </si>
  <si>
    <t>Product-5181</t>
  </si>
  <si>
    <t>Product-9063</t>
  </si>
  <si>
    <t>Product-1677</t>
  </si>
  <si>
    <t>Product-0763</t>
  </si>
  <si>
    <t>Product-3569</t>
  </si>
  <si>
    <t>Product-1075</t>
  </si>
  <si>
    <t>Product-6742</t>
  </si>
  <si>
    <t>Product-8106</t>
  </si>
  <si>
    <t>Product-1363</t>
  </si>
  <si>
    <t>Product-2626</t>
  </si>
  <si>
    <t>Product-2602</t>
  </si>
  <si>
    <t>Product-6406</t>
  </si>
  <si>
    <t>Product-5659</t>
  </si>
  <si>
    <t>Product-9723</t>
  </si>
  <si>
    <t>Product-8436</t>
  </si>
  <si>
    <t>Product-1713</t>
  </si>
  <si>
    <t>Product-5233</t>
  </si>
  <si>
    <t>Product-4217</t>
  </si>
  <si>
    <t>Product-3149</t>
  </si>
  <si>
    <t>Product-0122</t>
  </si>
  <si>
    <t>Product-7609</t>
  </si>
  <si>
    <t>Product-4022</t>
  </si>
  <si>
    <t>Product-4752</t>
  </si>
  <si>
    <t>Product-2869</t>
  </si>
  <si>
    <t>Product-3742</t>
  </si>
  <si>
    <t>Product-2644</t>
  </si>
  <si>
    <t>Product-9548</t>
  </si>
  <si>
    <t>Product-4132</t>
  </si>
  <si>
    <t>Product-6064</t>
  </si>
  <si>
    <t>Product-0565</t>
  </si>
  <si>
    <t>Product-2297</t>
  </si>
  <si>
    <t>Product-0581</t>
  </si>
  <si>
    <t>Product-3823</t>
  </si>
  <si>
    <t>Product-6108</t>
  </si>
  <si>
    <t>Product-2238</t>
  </si>
  <si>
    <t>Product-6387</t>
  </si>
  <si>
    <t>Product-1482</t>
  </si>
  <si>
    <t>Product-0507</t>
  </si>
  <si>
    <t>Product-9401</t>
  </si>
  <si>
    <t>Product-0690</t>
  </si>
  <si>
    <t>Product-2660</t>
  </si>
  <si>
    <t>Product-3262</t>
  </si>
  <si>
    <t>Product-7432</t>
  </si>
  <si>
    <t>Product-3914</t>
  </si>
  <si>
    <t>Product-0758</t>
  </si>
  <si>
    <t>Product-6653</t>
  </si>
  <si>
    <t>Product-5171</t>
  </si>
  <si>
    <t>Product-9251</t>
  </si>
  <si>
    <t>Product-4907</t>
  </si>
  <si>
    <t>Product-5558</t>
  </si>
  <si>
    <t>Product-9944</t>
  </si>
  <si>
    <t>Product-6617</t>
  </si>
  <si>
    <t>Product-5026</t>
  </si>
  <si>
    <t>Product-9588</t>
  </si>
  <si>
    <t>Product-2258</t>
  </si>
  <si>
    <t>Product-4477</t>
  </si>
  <si>
    <t>Product-3808</t>
  </si>
  <si>
    <t>Product-5195</t>
  </si>
  <si>
    <t>Product-8631</t>
  </si>
  <si>
    <t>Product-7628</t>
  </si>
  <si>
    <t>Product-2600</t>
  </si>
  <si>
    <t>Product-5066</t>
  </si>
  <si>
    <t>Product-5759</t>
  </si>
  <si>
    <t>Product-0431</t>
  </si>
  <si>
    <t>Product-1745</t>
  </si>
  <si>
    <t>Product-5164</t>
  </si>
  <si>
    <t>Product-6561</t>
  </si>
  <si>
    <t>Product-5241</t>
  </si>
  <si>
    <t>Product-5232</t>
  </si>
  <si>
    <t>Product-2260</t>
  </si>
  <si>
    <t>Product-4065</t>
  </si>
  <si>
    <t>Product-9520</t>
  </si>
  <si>
    <t>Product-2616</t>
  </si>
  <si>
    <t>Product-5956</t>
  </si>
  <si>
    <t>Product-8189</t>
  </si>
  <si>
    <t>Product-3584</t>
  </si>
  <si>
    <t>Product-8009</t>
  </si>
  <si>
    <t>Product-5881</t>
  </si>
  <si>
    <t>Product-9506</t>
  </si>
  <si>
    <t>Product-2120</t>
  </si>
  <si>
    <t>Product-8317</t>
  </si>
  <si>
    <t>Product-0616</t>
  </si>
  <si>
    <t>Product-6495</t>
  </si>
  <si>
    <t>Product-9060</t>
  </si>
  <si>
    <t>Product-5964</t>
  </si>
  <si>
    <t>Product-8136</t>
  </si>
  <si>
    <t>Product-5766</t>
  </si>
  <si>
    <t>Product-5324</t>
  </si>
  <si>
    <t>Product-8894</t>
  </si>
  <si>
    <t>Product-4810</t>
  </si>
  <si>
    <t>Product-7535</t>
  </si>
  <si>
    <t>Product-5400</t>
  </si>
  <si>
    <t>Product-0653</t>
  </si>
  <si>
    <t>Product-2809</t>
  </si>
  <si>
    <t>Product-4671</t>
  </si>
  <si>
    <t>Product-8324</t>
  </si>
  <si>
    <t>Product-5803</t>
  </si>
  <si>
    <t>Product-9173</t>
  </si>
  <si>
    <t>Product-7327</t>
  </si>
  <si>
    <t>Product-9808</t>
  </si>
  <si>
    <t>Product-5307</t>
  </si>
  <si>
    <t>Product-1155</t>
  </si>
  <si>
    <t>Product-6943</t>
  </si>
  <si>
    <t>Product-2202</t>
  </si>
  <si>
    <t>Product-1458</t>
  </si>
  <si>
    <t>Product-0242</t>
  </si>
  <si>
    <t>Product-3436</t>
  </si>
  <si>
    <t>Product-2572</t>
  </si>
  <si>
    <t>Product-2605</t>
  </si>
  <si>
    <t>Product-5202</t>
  </si>
  <si>
    <t>Product-1219</t>
  </si>
  <si>
    <t>Product-8429</t>
  </si>
  <si>
    <t>Product-3830</t>
  </si>
  <si>
    <t>Product-8622</t>
  </si>
  <si>
    <t>Product-2008</t>
  </si>
  <si>
    <t>Product-5670</t>
  </si>
  <si>
    <t>Product-0231</t>
  </si>
  <si>
    <t>Product-9928</t>
  </si>
  <si>
    <t>Product-0976</t>
  </si>
  <si>
    <t>Product-3577</t>
  </si>
  <si>
    <t>Product-7232</t>
  </si>
  <si>
    <t>Product-0750</t>
  </si>
  <si>
    <t>Product-3631</t>
  </si>
  <si>
    <t>Product-3657</t>
  </si>
  <si>
    <t>Product-0894</t>
  </si>
  <si>
    <t>Product-5598</t>
  </si>
  <si>
    <t>Product-1302</t>
  </si>
  <si>
    <t>Product-7852</t>
  </si>
  <si>
    <t>Product-2157</t>
  </si>
  <si>
    <t>Product-3874</t>
  </si>
  <si>
    <t>Product-1900</t>
  </si>
  <si>
    <t>Product-5114</t>
  </si>
  <si>
    <t>Product-0778</t>
  </si>
  <si>
    <t>Product-3550</t>
  </si>
  <si>
    <t>Product-8673</t>
  </si>
  <si>
    <t>Product-8384</t>
  </si>
  <si>
    <t>Product-1552</t>
  </si>
  <si>
    <t>Product-6700</t>
  </si>
  <si>
    <t>Product-8618</t>
  </si>
  <si>
    <t>Product-6882</t>
  </si>
  <si>
    <t>Product-3885</t>
  </si>
  <si>
    <t>Product-5277</t>
  </si>
  <si>
    <t>Product-3162</t>
  </si>
  <si>
    <t>Product-3382</t>
  </si>
  <si>
    <t>Product-3511</t>
  </si>
  <si>
    <t>Product-4912</t>
  </si>
  <si>
    <t>Product-6862</t>
  </si>
  <si>
    <t>Product-2744</t>
  </si>
  <si>
    <t>Product-5894</t>
  </si>
  <si>
    <t>Product-1256</t>
  </si>
  <si>
    <t>Product-6818</t>
  </si>
  <si>
    <t>Product-4721</t>
  </si>
  <si>
    <t>Product-3675</t>
  </si>
  <si>
    <t>Product-4472</t>
  </si>
  <si>
    <t>Product-0637</t>
  </si>
  <si>
    <t>Product-2171</t>
  </si>
  <si>
    <t>Product-1046</t>
  </si>
  <si>
    <t>Product-7911</t>
  </si>
  <si>
    <t>Product-7687</t>
  </si>
  <si>
    <t>Product-6746</t>
  </si>
  <si>
    <t>Product-2571</t>
  </si>
  <si>
    <t>Product-4664</t>
  </si>
  <si>
    <t>Product-5714</t>
  </si>
  <si>
    <t>Product-7814</t>
  </si>
  <si>
    <t>Product-7726</t>
  </si>
  <si>
    <t>Product-6649</t>
  </si>
  <si>
    <t>Product-4083</t>
  </si>
  <si>
    <t>Product-4859</t>
  </si>
  <si>
    <t>Product-6264</t>
  </si>
  <si>
    <t>Product-5367</t>
  </si>
  <si>
    <t>Product-6217</t>
  </si>
  <si>
    <t>Product-1142</t>
  </si>
  <si>
    <t>Product-0970</t>
  </si>
  <si>
    <t>Product-7944</t>
  </si>
  <si>
    <t>Product-9362</t>
  </si>
  <si>
    <t>Product-7867</t>
  </si>
  <si>
    <t>Product-0382</t>
  </si>
  <si>
    <t>Product-3964</t>
  </si>
  <si>
    <t>Product-3782</t>
  </si>
  <si>
    <t>Product-3833</t>
  </si>
  <si>
    <t>Product-3278</t>
  </si>
  <si>
    <t>Product-0138</t>
  </si>
  <si>
    <t>Product-0258</t>
  </si>
  <si>
    <t>Product-2759</t>
  </si>
  <si>
    <t>Product-2056</t>
  </si>
  <si>
    <t>Product-1943</t>
  </si>
  <si>
    <t>Product-9595</t>
  </si>
  <si>
    <t>Product-1368</t>
  </si>
  <si>
    <t>Product-2526</t>
  </si>
  <si>
    <t>Product-0869</t>
  </si>
  <si>
    <t>Product-8233</t>
  </si>
  <si>
    <t>Product-6052</t>
  </si>
  <si>
    <t>Product-5263</t>
  </si>
  <si>
    <t>Product-5640</t>
  </si>
  <si>
    <t>Product-2645</t>
  </si>
  <si>
    <t>Product-4293</t>
  </si>
  <si>
    <t>Product-0704</t>
  </si>
  <si>
    <t>Product-3425</t>
  </si>
  <si>
    <t>Product-9594</t>
  </si>
  <si>
    <t>Product-1671</t>
  </si>
  <si>
    <t>Product-0859</t>
  </si>
  <si>
    <t>Product-1912</t>
  </si>
  <si>
    <t>Product-3106</t>
  </si>
  <si>
    <t>Product-0882</t>
  </si>
  <si>
    <t>Product-1565</t>
  </si>
  <si>
    <t>Product-6774</t>
  </si>
  <si>
    <t>Product-2703</t>
  </si>
  <si>
    <t>Product-8101</t>
  </si>
  <si>
    <t>Product-8328</t>
  </si>
  <si>
    <t>Product-2529</t>
  </si>
  <si>
    <t>Product-5853</t>
  </si>
  <si>
    <t>Product-2388</t>
  </si>
  <si>
    <t>Product-4772</t>
  </si>
  <si>
    <t>Product-7040</t>
  </si>
  <si>
    <t>Product-0984</t>
  </si>
  <si>
    <t>Product-6807</t>
  </si>
  <si>
    <t>Product-5843</t>
  </si>
  <si>
    <t>Product-8024</t>
  </si>
  <si>
    <t>Product-6372</t>
  </si>
  <si>
    <t>Product-4371</t>
  </si>
  <si>
    <t>Product-4253</t>
  </si>
  <si>
    <t>Product-5842</t>
  </si>
  <si>
    <t>Product-5139</t>
  </si>
  <si>
    <t>Product-5134</t>
  </si>
  <si>
    <t>Product-1160</t>
  </si>
  <si>
    <t>Product-0244</t>
  </si>
  <si>
    <t>Product-1991</t>
  </si>
  <si>
    <t>Product-1520</t>
  </si>
  <si>
    <t>Product-9085</t>
  </si>
  <si>
    <t>Product-8525</t>
  </si>
  <si>
    <t>Product-6483</t>
  </si>
  <si>
    <t>Product-8966</t>
  </si>
  <si>
    <t>Product-1557</t>
  </si>
  <si>
    <t>Product-9103</t>
  </si>
  <si>
    <t>Product-1439</t>
  </si>
  <si>
    <t>Product-1796</t>
  </si>
  <si>
    <t>Product-4967</t>
  </si>
  <si>
    <t>Product-9253</t>
  </si>
  <si>
    <t>Product-4068</t>
  </si>
  <si>
    <t>Product-7288</t>
  </si>
  <si>
    <t>Product-7080</t>
  </si>
  <si>
    <t>Product-0697</t>
  </si>
  <si>
    <t>Product-2361</t>
  </si>
  <si>
    <t>Product-5519</t>
  </si>
  <si>
    <t>Product-9751</t>
  </si>
  <si>
    <t>Product-6584</t>
  </si>
  <si>
    <t>Product-2052</t>
  </si>
  <si>
    <t>Product-1045</t>
  </si>
  <si>
    <t>Product-3824</t>
  </si>
  <si>
    <t>Product-4483</t>
  </si>
  <si>
    <t>Product-1451</t>
  </si>
  <si>
    <t>Product-0940</t>
  </si>
  <si>
    <t>Product-9643</t>
  </si>
  <si>
    <t>Product-0473</t>
  </si>
  <si>
    <t>Product-6034</t>
  </si>
  <si>
    <t>Product-7646</t>
  </si>
  <si>
    <t>Product-8804</t>
  </si>
  <si>
    <t>Product-3161</t>
  </si>
  <si>
    <t>Product-3210</t>
  </si>
  <si>
    <t>Product-5635</t>
  </si>
  <si>
    <t>Product-4955</t>
  </si>
  <si>
    <t>Product-1097</t>
  </si>
  <si>
    <t>Product-1241</t>
  </si>
  <si>
    <t>Product-8878</t>
  </si>
  <si>
    <t>Product-9115</t>
  </si>
  <si>
    <t>Product-0018</t>
  </si>
  <si>
    <t>Product-2947</t>
  </si>
  <si>
    <t>Product-8533</t>
  </si>
  <si>
    <t>Product-4436</t>
  </si>
  <si>
    <t>Product-8742</t>
  </si>
  <si>
    <t>Product-8160</t>
  </si>
  <si>
    <t>Product-9618</t>
  </si>
  <si>
    <t>Product-7249</t>
  </si>
  <si>
    <t>Product-2875</t>
  </si>
  <si>
    <t>Product-6606</t>
  </si>
  <si>
    <t>Product-2569</t>
  </si>
  <si>
    <t>Product-5852</t>
  </si>
  <si>
    <t>Product-1572</t>
  </si>
  <si>
    <t>Product-3495</t>
  </si>
  <si>
    <t>Product-9007</t>
  </si>
  <si>
    <t>Product-3787</t>
  </si>
  <si>
    <t>Product-0721</t>
  </si>
  <si>
    <t>Product-7283</t>
  </si>
  <si>
    <t>Product-3045</t>
  </si>
  <si>
    <t>Product-0077</t>
  </si>
  <si>
    <t>Product-0052</t>
  </si>
  <si>
    <t>Product-3267</t>
  </si>
  <si>
    <t>Product-4166</t>
  </si>
  <si>
    <t>Product-7159</t>
  </si>
  <si>
    <t>Product-0313</t>
  </si>
  <si>
    <t>Product-7532</t>
  </si>
  <si>
    <t>Product-2783</t>
  </si>
  <si>
    <t>Product-0841</t>
  </si>
  <si>
    <t>Product-4494</t>
  </si>
  <si>
    <t>Product-4534</t>
  </si>
  <si>
    <t>Product-2181</t>
  </si>
  <si>
    <t>Product-1948</t>
  </si>
  <si>
    <t>Product-7948</t>
  </si>
  <si>
    <t>Product-1828</t>
  </si>
  <si>
    <t>Product-9563</t>
  </si>
  <si>
    <t>Product-1503</t>
  </si>
  <si>
    <t>Product-7768</t>
  </si>
  <si>
    <t>Product-8262</t>
  </si>
  <si>
    <t>Product-4281</t>
  </si>
  <si>
    <t>Product-9147</t>
  </si>
  <si>
    <t>Product-0907</t>
  </si>
  <si>
    <t>Product-7216</t>
  </si>
  <si>
    <t>Product-0636</t>
  </si>
  <si>
    <t>Product-6292</t>
  </si>
  <si>
    <t>Product-8256</t>
  </si>
  <si>
    <t>Product-2092</t>
  </si>
  <si>
    <t>Product-2855</t>
  </si>
  <si>
    <t>Product-6026</t>
  </si>
  <si>
    <t>Product-5945</t>
  </si>
  <si>
    <t>Product-3359</t>
  </si>
  <si>
    <t>Product-9982</t>
  </si>
  <si>
    <t>Product-0001</t>
  </si>
  <si>
    <t>Product-0547</t>
  </si>
  <si>
    <t>Product-1244</t>
  </si>
  <si>
    <t>Product-8268</t>
  </si>
  <si>
    <t>Product-3559</t>
  </si>
  <si>
    <t>Product-5285</t>
  </si>
  <si>
    <t>Product-5683</t>
  </si>
  <si>
    <t>Product-8961</t>
  </si>
  <si>
    <t>Product-4611</t>
  </si>
  <si>
    <t>Product-9932</t>
  </si>
  <si>
    <t>Product-6347</t>
  </si>
  <si>
    <t>Product-8355</t>
  </si>
  <si>
    <t>Product-8624</t>
  </si>
  <si>
    <t>Product-9787</t>
  </si>
  <si>
    <t>Product-3557</t>
  </si>
  <si>
    <t>Product-5044</t>
  </si>
  <si>
    <t>Product-3842</t>
  </si>
  <si>
    <t>Product-8659</t>
  </si>
  <si>
    <t>Product-8772</t>
  </si>
  <si>
    <t>Product-3897</t>
  </si>
  <si>
    <t>Product-3311</t>
  </si>
  <si>
    <t>Product-8099</t>
  </si>
  <si>
    <t>Product-8539</t>
  </si>
  <si>
    <t>Product-8748</t>
  </si>
  <si>
    <t>Product-2517</t>
  </si>
  <si>
    <t>Product-2773</t>
  </si>
  <si>
    <t>Product-4547</t>
  </si>
  <si>
    <t>Product-1271</t>
  </si>
  <si>
    <t>Product-0911</t>
  </si>
  <si>
    <t>Product-8959</t>
  </si>
  <si>
    <t>Product-5292</t>
  </si>
  <si>
    <t>Product-1133</t>
  </si>
  <si>
    <t>Product-3010</t>
  </si>
  <si>
    <t>Product-2128</t>
  </si>
  <si>
    <t>Product-3539</t>
  </si>
  <si>
    <t>Product-8464</t>
  </si>
  <si>
    <t>Product-8075</t>
  </si>
  <si>
    <t>Product-9439</t>
  </si>
  <si>
    <t>Product-6268</t>
  </si>
  <si>
    <t>Product-9186</t>
  </si>
  <si>
    <t>Product-2378</t>
  </si>
  <si>
    <t>Product-5186</t>
  </si>
  <si>
    <t>Product-8655</t>
  </si>
  <si>
    <t>Product-3437</t>
  </si>
  <si>
    <t>Product-2032</t>
  </si>
  <si>
    <t>Product-0481</t>
  </si>
  <si>
    <t>Product-7010</t>
  </si>
  <si>
    <t>Product-8862</t>
  </si>
  <si>
    <t>Product-6272</t>
  </si>
  <si>
    <t>Product-4468</t>
  </si>
  <si>
    <t>Product-9842</t>
  </si>
  <si>
    <t>Product-9124</t>
  </si>
  <si>
    <t>Product-1495</t>
  </si>
  <si>
    <t>Product-4247</t>
  </si>
  <si>
    <t>Product-1207</t>
  </si>
  <si>
    <t>Product-2224</t>
  </si>
  <si>
    <t>Product-0889</t>
  </si>
  <si>
    <t>Product-3981</t>
  </si>
  <si>
    <t>Product-5962</t>
  </si>
  <si>
    <t>Product-9852</t>
  </si>
  <si>
    <t>Product-6831</t>
  </si>
  <si>
    <t>Product-8058</t>
  </si>
  <si>
    <t>Product-8316</t>
  </si>
  <si>
    <t>Product-6096</t>
  </si>
  <si>
    <t>Product-3041</t>
  </si>
  <si>
    <t>Product-1394</t>
  </si>
  <si>
    <t>Product-3503</t>
  </si>
  <si>
    <t>Product-7874</t>
  </si>
  <si>
    <t>Product-7945</t>
  </si>
  <si>
    <t>Product-0082</t>
  </si>
  <si>
    <t>Product-3665</t>
  </si>
  <si>
    <t>Product-8288</t>
  </si>
  <si>
    <t>Product-1882</t>
  </si>
  <si>
    <t>Product-2533</t>
  </si>
  <si>
    <t>Product-8271</t>
  </si>
  <si>
    <t>Product-2020</t>
  </si>
  <si>
    <t>Product-9607</t>
  </si>
  <si>
    <t>Product-0160</t>
  </si>
  <si>
    <t>Product-3898</t>
  </si>
  <si>
    <t>Product-6089</t>
  </si>
  <si>
    <t>Product-4626</t>
  </si>
  <si>
    <t>Product-2300</t>
  </si>
  <si>
    <t>Product-8963</t>
  </si>
  <si>
    <t>Product-3223</t>
  </si>
  <si>
    <t>Product-1173</t>
  </si>
  <si>
    <t>Product-1486</t>
  </si>
  <si>
    <t>Product-8926</t>
  </si>
  <si>
    <t>Product-6577</t>
  </si>
  <si>
    <t>Product-0230</t>
  </si>
  <si>
    <t>Product-2349</t>
  </si>
  <si>
    <t>Product-3260</t>
  </si>
  <si>
    <t>Product-5735</t>
  </si>
  <si>
    <t>Product-7850</t>
  </si>
  <si>
    <t>Product-5747</t>
  </si>
  <si>
    <t>Product-6450</t>
  </si>
  <si>
    <t>Product-6196</t>
  </si>
  <si>
    <t>Product-8361</t>
  </si>
  <si>
    <t>Product-2049</t>
  </si>
  <si>
    <t>Product-3660</t>
  </si>
  <si>
    <t>Product-3164</t>
  </si>
  <si>
    <t>Product-6801</t>
  </si>
  <si>
    <t>Product-6145</t>
  </si>
  <si>
    <t>Product-3484</t>
  </si>
  <si>
    <t>Product-4475</t>
  </si>
  <si>
    <t>Product-4396</t>
  </si>
  <si>
    <t>Product-8831</t>
  </si>
  <si>
    <t>Product-9146</t>
  </si>
  <si>
    <t>Product-5785</t>
  </si>
  <si>
    <t>Product-5727</t>
  </si>
  <si>
    <t>Product-7904</t>
  </si>
  <si>
    <t>Product-0599</t>
  </si>
  <si>
    <t>Product-6093</t>
  </si>
  <si>
    <t>Product-9957</t>
  </si>
  <si>
    <t>Product-1709</t>
  </si>
  <si>
    <t>Product-3017</t>
  </si>
  <si>
    <t>Product-5851</t>
  </si>
  <si>
    <t>Product-2417</t>
  </si>
  <si>
    <t>Product-3861</t>
  </si>
  <si>
    <t>Product-7743</t>
  </si>
  <si>
    <t>Product-4033</t>
  </si>
  <si>
    <t>Product-8251</t>
  </si>
  <si>
    <t>Product-8669</t>
  </si>
  <si>
    <t>Product-9632</t>
  </si>
  <si>
    <t>Product-5528</t>
  </si>
  <si>
    <t>Product-6476</t>
  </si>
  <si>
    <t>Product-6080</t>
  </si>
  <si>
    <t>Product-5261</t>
  </si>
  <si>
    <t>Product-1152</t>
  </si>
  <si>
    <t>Product-8945</t>
  </si>
  <si>
    <t>Product-7437</t>
  </si>
  <si>
    <t>Product-7961</t>
  </si>
  <si>
    <t>Product-8396</t>
  </si>
  <si>
    <t>Product-5455</t>
  </si>
  <si>
    <t>Product-1135</t>
  </si>
  <si>
    <t>Product-8623</t>
  </si>
  <si>
    <t>Product-8854</t>
  </si>
  <si>
    <t>Product-6177</t>
  </si>
  <si>
    <t>Product-6324</t>
  </si>
  <si>
    <t>Product-2288</t>
  </si>
  <si>
    <t>Product-6811</t>
  </si>
  <si>
    <t>Product-1502</t>
  </si>
  <si>
    <t>Product-1197</t>
  </si>
  <si>
    <t>Product-5319</t>
  </si>
  <si>
    <t>Product-7023</t>
  </si>
  <si>
    <t>Product-4847</t>
  </si>
  <si>
    <t>Product-2518</t>
  </si>
  <si>
    <t>Product-0930</t>
  </si>
  <si>
    <t>Product-0972</t>
  </si>
  <si>
    <t>Product-5491</t>
  </si>
  <si>
    <t>Product-5141</t>
  </si>
  <si>
    <t>Product-8714</t>
  </si>
  <si>
    <t>Product-9602</t>
  </si>
  <si>
    <t>Product-9512</t>
  </si>
  <si>
    <t>Product-6332</t>
  </si>
  <si>
    <t>Product-2860</t>
  </si>
  <si>
    <t>Product-5419</t>
  </si>
  <si>
    <t>Product-0897</t>
  </si>
  <si>
    <t>Product-1009</t>
  </si>
  <si>
    <t>Product-5493</t>
  </si>
  <si>
    <t>Product-9361</t>
  </si>
  <si>
    <t>Product-9823</t>
  </si>
  <si>
    <t>Product-9956</t>
  </si>
  <si>
    <t>Product-7665</t>
  </si>
  <si>
    <t>Product-5541</t>
  </si>
  <si>
    <t>Product-4322</t>
  </si>
  <si>
    <t>Product-4374</t>
  </si>
  <si>
    <t>Product-0982</t>
  </si>
  <si>
    <t>Product-3422</t>
  </si>
  <si>
    <t>Product-9155</t>
  </si>
  <si>
    <t>Product-7397</t>
  </si>
  <si>
    <t>Product-8197</t>
  </si>
  <si>
    <t>Product-3863</t>
  </si>
  <si>
    <t>Product-6308</t>
  </si>
  <si>
    <t>Product-3100</t>
  </si>
  <si>
    <t>Product-6509</t>
  </si>
  <si>
    <t>Product-6078</t>
  </si>
  <si>
    <t>Product-3334</t>
  </si>
  <si>
    <t>Product-6176</t>
  </si>
  <si>
    <t>Product-7285</t>
  </si>
  <si>
    <t>Product-7839</t>
  </si>
  <si>
    <t>Product-1332</t>
  </si>
  <si>
    <t>Product-6007</t>
  </si>
  <si>
    <t>Product-2019</t>
  </si>
  <si>
    <t>Product-1057</t>
  </si>
  <si>
    <t>Product-5685</t>
  </si>
  <si>
    <t>Product-1959</t>
  </si>
  <si>
    <t>Product-5187</t>
  </si>
  <si>
    <t>Product-4054</t>
  </si>
  <si>
    <t>Product-3909</t>
  </si>
  <si>
    <t>Product-3185</t>
  </si>
  <si>
    <t>Product-8078</t>
  </si>
  <si>
    <t>Product-2403</t>
  </si>
  <si>
    <t>Product-4384</t>
  </si>
  <si>
    <t>Product-2532</t>
  </si>
  <si>
    <t>Product-4650</t>
  </si>
  <si>
    <t>Product-2727</t>
  </si>
  <si>
    <t>Product-3650</t>
  </si>
  <si>
    <t>Product-8331</t>
  </si>
  <si>
    <t>Product-0300</t>
  </si>
  <si>
    <t>Product-8663</t>
  </si>
  <si>
    <t>Product-9438</t>
  </si>
  <si>
    <t>Product-8942</t>
  </si>
  <si>
    <t>Product-5022</t>
  </si>
  <si>
    <t>Product-7473</t>
  </si>
  <si>
    <t>Product-5626</t>
  </si>
  <si>
    <t>Product-0981</t>
  </si>
  <si>
    <t>Product-8340</t>
  </si>
  <si>
    <t>Product-7492</t>
  </si>
  <si>
    <t>Product-9041</t>
  </si>
  <si>
    <t>Product-8490</t>
  </si>
  <si>
    <t>Product-5775</t>
  </si>
  <si>
    <t>Product-9295</t>
  </si>
  <si>
    <t>Product-8531</t>
  </si>
  <si>
    <t>Product-1343</t>
  </si>
  <si>
    <t>Product-3953</t>
  </si>
  <si>
    <t>Product-8765</t>
  </si>
  <si>
    <t>Product-7704</t>
  </si>
  <si>
    <t>Product-8213</t>
  </si>
  <si>
    <t>Product-0186</t>
  </si>
  <si>
    <t>Product-6060</t>
  </si>
  <si>
    <t>Product-5295</t>
  </si>
  <si>
    <t>Product-0343</t>
  </si>
  <si>
    <t>Product-2339</t>
  </si>
  <si>
    <t>Product-0453</t>
  </si>
  <si>
    <t>Product-4975</t>
  </si>
  <si>
    <t>Product-0031</t>
  </si>
  <si>
    <t>Product-1871</t>
  </si>
  <si>
    <t>Product-1570</t>
  </si>
  <si>
    <t>Product-8191</t>
  </si>
  <si>
    <t>Product-1866</t>
  </si>
  <si>
    <t>Product-8072</t>
  </si>
  <si>
    <t>Product-6580</t>
  </si>
  <si>
    <t>Product-7645</t>
  </si>
  <si>
    <t>Product-1485</t>
  </si>
  <si>
    <t>Product-2618</t>
  </si>
  <si>
    <t>Product-4149</t>
  </si>
  <si>
    <t>Product-0468</t>
  </si>
  <si>
    <t>Product-2729</t>
  </si>
  <si>
    <t>Product-9798</t>
  </si>
  <si>
    <t>Product-5787</t>
  </si>
  <si>
    <t>Product-4995</t>
  </si>
  <si>
    <t>Product-3561</t>
  </si>
  <si>
    <t>Product-4182</t>
  </si>
  <si>
    <t>Product-7292</t>
  </si>
  <si>
    <t>Product-2023</t>
  </si>
  <si>
    <t>Product-1129</t>
  </si>
  <si>
    <t>Product-8562</t>
  </si>
  <si>
    <t>Product-1191</t>
  </si>
  <si>
    <t>Product-1325</t>
  </si>
  <si>
    <t>Product-2859</t>
  </si>
  <si>
    <t>Product-8404</t>
  </si>
  <si>
    <t>Product-9803</t>
  </si>
  <si>
    <t>Product-2428</t>
  </si>
  <si>
    <t>Product-9002</t>
  </si>
  <si>
    <t>Product-7746</t>
  </si>
  <si>
    <t>Product-3447</t>
  </si>
  <si>
    <t>Product-9542</t>
  </si>
  <si>
    <t>Product-4257</t>
  </si>
  <si>
    <t>Product-6152</t>
  </si>
  <si>
    <t>Product-2443</t>
  </si>
  <si>
    <t>Product-8733</t>
  </si>
  <si>
    <t>Product-2972</t>
  </si>
  <si>
    <t>Product-8239</t>
  </si>
  <si>
    <t>Product-2196</t>
  </si>
  <si>
    <t>Product-3905</t>
  </si>
  <si>
    <t>Product-9817</t>
  </si>
  <si>
    <t>Product-6479</t>
  </si>
  <si>
    <t>Product-4160</t>
  </si>
  <si>
    <t>Product-3200</t>
  </si>
  <si>
    <t>Product-2846</t>
  </si>
  <si>
    <t>Product-8994</t>
  </si>
  <si>
    <t>Product-8792</t>
  </si>
  <si>
    <t>Product-4608</t>
  </si>
  <si>
    <t>Product-3967</t>
  </si>
  <si>
    <t>Product-2466</t>
  </si>
  <si>
    <t>Product-4335</t>
  </si>
  <si>
    <t>Product-5478</t>
  </si>
  <si>
    <t>Product-9042</t>
  </si>
  <si>
    <t>Product-9533</t>
  </si>
  <si>
    <t>Product-0283</t>
  </si>
  <si>
    <t>Product-3365</t>
  </si>
  <si>
    <t>Product-2627</t>
  </si>
  <si>
    <t>Product-2453</t>
  </si>
  <si>
    <t>Product-6835</t>
  </si>
  <si>
    <t>Product-7074</t>
  </si>
  <si>
    <t>Product-6182</t>
  </si>
  <si>
    <t>Product-0377</t>
  </si>
  <si>
    <t>Product-1653</t>
  </si>
  <si>
    <t>Product-0261</t>
  </si>
  <si>
    <t>Product-6255</t>
  </si>
  <si>
    <t>Product-1453</t>
  </si>
  <si>
    <t>Product-5538</t>
  </si>
  <si>
    <t>Product-9526</t>
  </si>
  <si>
    <t>Product-2595</t>
  </si>
  <si>
    <t>Product-5531</t>
  </si>
  <si>
    <t>Product-2061</t>
  </si>
  <si>
    <t>Product-7493</t>
  </si>
  <si>
    <t>Product-9117</t>
  </si>
  <si>
    <t>Product-9514</t>
  </si>
  <si>
    <t>Product-9961</t>
  </si>
  <si>
    <t>Product-4125</t>
  </si>
  <si>
    <t>Product-4596</t>
  </si>
  <si>
    <t>Product-5448</t>
  </si>
  <si>
    <t>Product-9774</t>
  </si>
  <si>
    <t>Product-3959</t>
  </si>
  <si>
    <t>Product-5771</t>
  </si>
  <si>
    <t>Product-1253</t>
  </si>
  <si>
    <t>Product-5559</t>
  </si>
  <si>
    <t>Product-2458</t>
  </si>
  <si>
    <t>Product-9218</t>
  </si>
  <si>
    <t>Product-3105</t>
  </si>
  <si>
    <t>Product-1299</t>
  </si>
  <si>
    <t>Product-9457</t>
  </si>
  <si>
    <t>Product-9037</t>
  </si>
  <si>
    <t>Product-8887</t>
  </si>
  <si>
    <t>Product-0317</t>
  </si>
  <si>
    <t>Product-4414</t>
  </si>
  <si>
    <t>Product-5168</t>
  </si>
  <si>
    <t>Product-4609</t>
  </si>
  <si>
    <t>Product-7922</t>
  </si>
  <si>
    <t>Product-8904</t>
  </si>
  <si>
    <t>Product-5729</t>
  </si>
  <si>
    <t>Product-0308</t>
  </si>
  <si>
    <t>Product-0469</t>
  </si>
  <si>
    <t>Product-2472</t>
  </si>
  <si>
    <t>Product-8528</t>
  </si>
  <si>
    <t>Product-5877</t>
  </si>
  <si>
    <t>Product-9691</t>
  </si>
  <si>
    <t>Product-7543</t>
  </si>
  <si>
    <t>Product-1452</t>
  </si>
  <si>
    <t>Product-8796</t>
  </si>
  <si>
    <t>Product-9035</t>
  </si>
  <si>
    <t>Product-6999</t>
  </si>
  <si>
    <t>Product-2806</t>
  </si>
  <si>
    <t>Product-1446</t>
  </si>
  <si>
    <t>Product-7310</t>
  </si>
  <si>
    <t>Product-4720</t>
  </si>
  <si>
    <t>Product-0849</t>
  </si>
  <si>
    <t>Product-3588</t>
  </si>
  <si>
    <t>Product-1759</t>
  </si>
  <si>
    <t>Product-4252</t>
  </si>
  <si>
    <t>Product-4876</t>
  </si>
  <si>
    <t>Product-7749</t>
  </si>
  <si>
    <t>Product-2655</t>
  </si>
  <si>
    <t>Product-7036</t>
  </si>
  <si>
    <t>Product-7018</t>
  </si>
  <si>
    <t>Product-1132</t>
  </si>
  <si>
    <t>Product-5224</t>
  </si>
  <si>
    <t>Product-5377</t>
  </si>
  <si>
    <t>Product-2218</t>
  </si>
  <si>
    <t>Product-3572</t>
  </si>
  <si>
    <t>Product-5823</t>
  </si>
  <si>
    <t>Product-7468</t>
  </si>
  <si>
    <t>Product-9933</t>
  </si>
  <si>
    <t>Product-2393</t>
  </si>
  <si>
    <t>Product-3610</t>
  </si>
  <si>
    <t>Product-3998</t>
  </si>
  <si>
    <t>Product-6008</t>
  </si>
  <si>
    <t>Product-0240</t>
  </si>
  <si>
    <t>Product-1592</t>
  </si>
  <si>
    <t>Product-1499</t>
  </si>
  <si>
    <t>Product-7902</t>
  </si>
  <si>
    <t>Product-2429</t>
  </si>
  <si>
    <t>Product-2357</t>
  </si>
  <si>
    <t>Product-9330</t>
  </si>
  <si>
    <t>Product-2520</t>
  </si>
  <si>
    <t>Product-5873</t>
  </si>
  <si>
    <t>Product-6336</t>
  </si>
  <si>
    <t>Product-5284</t>
  </si>
  <si>
    <t>Product-0443</t>
  </si>
  <si>
    <t>Product-8540</t>
  </si>
  <si>
    <t>Product-8476</t>
  </si>
  <si>
    <t>Product-9126</t>
  </si>
  <si>
    <t>Product-5657</t>
  </si>
  <si>
    <t>Product-6857</t>
  </si>
  <si>
    <t>Product-4854</t>
  </si>
  <si>
    <t>Product-8479</t>
  </si>
  <si>
    <t>Product-0942</t>
  </si>
  <si>
    <t>Product-8658</t>
  </si>
  <si>
    <t>Product-2130</t>
  </si>
  <si>
    <t>Product-7220</t>
  </si>
  <si>
    <t>Product-0682</t>
  </si>
  <si>
    <t>Product-7401</t>
  </si>
  <si>
    <t>Product-2832</t>
  </si>
  <si>
    <t>Product-7362</t>
  </si>
  <si>
    <t>Product-7720</t>
  </si>
  <si>
    <t>Product-5229</t>
  </si>
  <si>
    <t>Product-4300</t>
  </si>
  <si>
    <t>Product-8614</t>
  </si>
  <si>
    <t>Product-1436</t>
  </si>
  <si>
    <t>Product-9839</t>
  </si>
  <si>
    <t>Product-9202</t>
  </si>
  <si>
    <t>Product-1359</t>
  </si>
  <si>
    <t>Product-7194</t>
  </si>
  <si>
    <t>Product-0070</t>
  </si>
  <si>
    <t>Product-0804</t>
  </si>
  <si>
    <t>Product-0838</t>
  </si>
  <si>
    <t>Product-5660</t>
  </si>
  <si>
    <t>Product-9399</t>
  </si>
  <si>
    <t>Product-2946</t>
  </si>
  <si>
    <t>Product-9323</t>
  </si>
  <si>
    <t>Product-9647</t>
  </si>
  <si>
    <t>Product-7974</t>
  </si>
  <si>
    <t>Product-3666</t>
  </si>
  <si>
    <t>Product-2895</t>
  </si>
  <si>
    <t>Product-7538</t>
  </si>
  <si>
    <t>Product-3259</t>
  </si>
  <si>
    <t>Product-6947</t>
  </si>
  <si>
    <t>Product-2340</t>
  </si>
  <si>
    <t>Product-6318</t>
  </si>
  <si>
    <t>Product-2143</t>
  </si>
  <si>
    <t>Product-7457</t>
  </si>
  <si>
    <t>Product-1641</t>
  </si>
  <si>
    <t>Product-6876</t>
  </si>
  <si>
    <t>Product-9652</t>
  </si>
  <si>
    <t>Product-3290</t>
  </si>
  <si>
    <t>Product-7341</t>
  </si>
  <si>
    <t>Product-2613</t>
  </si>
  <si>
    <t>Product-4100</t>
  </si>
  <si>
    <t>Product-9093</t>
  </si>
  <si>
    <t>Product-4461</t>
  </si>
  <si>
    <t>Product-2002</t>
  </si>
  <si>
    <t>Product-3327</t>
  </si>
  <si>
    <t>Product-1416</t>
  </si>
  <si>
    <t>Product-7477</t>
  </si>
  <si>
    <t>Product-5345</t>
  </si>
  <si>
    <t>Product-9300</t>
  </si>
  <si>
    <t>Product-5497</t>
  </si>
  <si>
    <t>Product-9263</t>
  </si>
  <si>
    <t>Product-1830</t>
  </si>
  <si>
    <t>Product-4259</t>
  </si>
  <si>
    <t>Product-8021</t>
  </si>
  <si>
    <t>Product-3621</t>
  </si>
  <si>
    <t>Product-8161</t>
  </si>
  <si>
    <t>Product-8523</t>
  </si>
  <si>
    <t>Product-4485</t>
  </si>
  <si>
    <t>Product-3970</t>
  </si>
  <si>
    <t>Product-0172</t>
  </si>
  <si>
    <t>Product-4986</t>
  </si>
  <si>
    <t>Product-1540</t>
  </si>
  <si>
    <t>Product-7973</t>
  </si>
  <si>
    <t>Product-7418</t>
  </si>
  <si>
    <t>Product-3882</t>
  </si>
  <si>
    <t>Product-5234</t>
  </si>
  <si>
    <t>Product-4647</t>
  </si>
  <si>
    <t>Product-0906</t>
  </si>
  <si>
    <t>Product-0645</t>
  </si>
  <si>
    <t>Product-9208</t>
  </si>
  <si>
    <t>Product-0718</t>
  </si>
  <si>
    <t>Product-6736</t>
  </si>
  <si>
    <t>Product-5509</t>
  </si>
  <si>
    <t>Product-6856</t>
  </si>
  <si>
    <t>Product-2984</t>
  </si>
  <si>
    <t>Product-3645</t>
  </si>
  <si>
    <t>Product-3008</t>
  </si>
  <si>
    <t>Product-6820</t>
  </si>
  <si>
    <t>Product-1533</t>
  </si>
  <si>
    <t>Product-3293</t>
  </si>
  <si>
    <t>Product-7963</t>
  </si>
  <si>
    <t>Product-7647</t>
  </si>
  <si>
    <t>Product-3587</t>
  </si>
  <si>
    <t>Product-7719</t>
  </si>
  <si>
    <t>Product-2077</t>
  </si>
  <si>
    <t>Product-5450</t>
  </si>
  <si>
    <t>Product-9106</t>
  </si>
  <si>
    <t>Product-7124</t>
  </si>
  <si>
    <t>Product-2812</t>
  </si>
  <si>
    <t>Product-5522</t>
  </si>
  <si>
    <t>Product-4567</t>
  </si>
  <si>
    <t>Product-3903</t>
  </si>
  <si>
    <t>Product-0089</t>
  </si>
  <si>
    <t>Product-5259</t>
  </si>
  <si>
    <t>Product-0448</t>
  </si>
  <si>
    <t>Product-4733</t>
  </si>
  <si>
    <t>Product-4333</t>
  </si>
  <si>
    <t>Product-7277</t>
  </si>
  <si>
    <t>Product-0391</t>
  </si>
  <si>
    <t>Product-4813</t>
  </si>
  <si>
    <t>Product-8279</t>
  </si>
  <si>
    <t>Product-5140</t>
  </si>
  <si>
    <t>Product-8244</t>
  </si>
  <si>
    <t>Product-5457</t>
  </si>
  <si>
    <t>Product-0712</t>
  </si>
  <si>
    <t>Product-4987</t>
  </si>
  <si>
    <t>Product-1579</t>
  </si>
  <si>
    <t>Product-6505</t>
  </si>
  <si>
    <t>Product-8767</t>
  </si>
  <si>
    <t>Product-0430</t>
  </si>
  <si>
    <t>Product-3899</t>
  </si>
  <si>
    <t>Product-7147</t>
  </si>
  <si>
    <t>Product-1435</t>
  </si>
  <si>
    <t>Product-7190</t>
  </si>
  <si>
    <t>Product-2060</t>
  </si>
  <si>
    <t>Product-2723</t>
  </si>
  <si>
    <t>Product-0986</t>
  </si>
  <si>
    <t>Product-5249</t>
  </si>
  <si>
    <t>Product-2282</t>
  </si>
  <si>
    <t>Product-8514</t>
  </si>
  <si>
    <t>Product-4131</t>
  </si>
  <si>
    <t>Product-0011</t>
  </si>
  <si>
    <t>Product-2360</t>
  </si>
  <si>
    <t>Product-3549</t>
  </si>
  <si>
    <t>Product-9454</t>
  </si>
  <si>
    <t>Product-4518</t>
  </si>
  <si>
    <t>Product-1192</t>
  </si>
  <si>
    <t>Product-3745</t>
  </si>
  <si>
    <t>Product-0084</t>
  </si>
  <si>
    <t>Product-3618</t>
  </si>
  <si>
    <t>Product-6783</t>
  </si>
  <si>
    <t>Product-0194</t>
  </si>
  <si>
    <t>Product-7825</t>
  </si>
  <si>
    <t>Product-8405</t>
  </si>
  <si>
    <t>Product-0795</t>
  </si>
  <si>
    <t>Product-9606</t>
  </si>
  <si>
    <t>Product-3966</t>
  </si>
  <si>
    <t>Product-4196</t>
  </si>
  <si>
    <t>Product-3936</t>
  </si>
  <si>
    <t>Product-9165</t>
  </si>
  <si>
    <t>Product-7654</t>
  </si>
  <si>
    <t>Product-2700</t>
  </si>
  <si>
    <t>Product-6204</t>
  </si>
  <si>
    <t>Product-6824</t>
  </si>
  <si>
    <t>Product-6294</t>
  </si>
  <si>
    <t>Product-5979</t>
  </si>
  <si>
    <t>Product-6225</t>
  </si>
  <si>
    <t>Product-2585</t>
  </si>
  <si>
    <t>Product-4133</t>
  </si>
  <si>
    <t>Product-6761</t>
  </si>
  <si>
    <t>Product-2201</t>
  </si>
  <si>
    <t>Product-8484</t>
  </si>
  <si>
    <t>Product-1099</t>
  </si>
  <si>
    <t>Product-7472</t>
  </si>
  <si>
    <t>Product-2441</t>
  </si>
  <si>
    <t>Product-1590</t>
  </si>
  <si>
    <t>Product-4532</t>
  </si>
  <si>
    <t>Product-7929</t>
  </si>
  <si>
    <t>Product-7528</t>
  </si>
  <si>
    <t>Product-8222</t>
  </si>
  <si>
    <t>Product-4566</t>
  </si>
  <si>
    <t>Product-3212</t>
  </si>
  <si>
    <t>Product-4459</t>
  </si>
  <si>
    <t>Product-7681</t>
  </si>
  <si>
    <t>Product-8424</t>
  </si>
  <si>
    <t>Product-7685</t>
  </si>
  <si>
    <t>Product-7549</t>
  </si>
  <si>
    <t>Product-3483</t>
  </si>
  <si>
    <t>Product-4453</t>
  </si>
  <si>
    <t>Product-4051</t>
  </si>
  <si>
    <t>Product-0608</t>
  </si>
  <si>
    <t>Product-1077</t>
  </si>
  <si>
    <t>Product-3995</t>
  </si>
  <si>
    <t>Product-6105</t>
  </si>
  <si>
    <t>Product-4288</t>
  </si>
  <si>
    <t>Product-3989</t>
  </si>
  <si>
    <t>Product-7939</t>
  </si>
  <si>
    <t>Product-6893</t>
  </si>
  <si>
    <t>Product-8320</t>
  </si>
  <si>
    <t>Product-4640</t>
  </si>
  <si>
    <t>Product-5521</t>
  </si>
  <si>
    <t>Product-0406</t>
  </si>
  <si>
    <t>Product-7820</t>
  </si>
  <si>
    <t>Product-8027</t>
  </si>
  <si>
    <t>Product-6461</t>
  </si>
  <si>
    <t>Product-6767</t>
  </si>
  <si>
    <t>Product-9283</t>
  </si>
  <si>
    <t>Product-5178</t>
  </si>
  <si>
    <t>Product-9971</t>
  </si>
  <si>
    <t>Product-9466</t>
  </si>
  <si>
    <t>Product-7342</t>
  </si>
  <si>
    <t>Product-9757</t>
  </si>
  <si>
    <t>Product-9336</t>
  </si>
  <si>
    <t>Product-0148</t>
  </si>
  <si>
    <t>Product-1279</t>
  </si>
  <si>
    <t>Product-3080</t>
  </si>
  <si>
    <t>Product-8835</t>
  </si>
  <si>
    <t>Product-0255</t>
  </si>
  <si>
    <t>Product-5275</t>
  </si>
  <si>
    <t>Product-3350</t>
  </si>
  <si>
    <t>Product-8895</t>
  </si>
  <si>
    <t>Product-4739</t>
  </si>
  <si>
    <t>Product-4815</t>
  </si>
  <si>
    <t>Product-7523</t>
  </si>
  <si>
    <t>Product-6810</t>
  </si>
  <si>
    <t>Product-0880</t>
  </si>
  <si>
    <t>Product-1269</t>
  </si>
  <si>
    <t>Product-5799</t>
  </si>
  <si>
    <t>Product-0641</t>
  </si>
  <si>
    <t>Product-1937</t>
  </si>
  <si>
    <t>Product-6184</t>
  </si>
  <si>
    <t>Product-3773</t>
  </si>
  <si>
    <t>Product-6955</t>
  </si>
  <si>
    <t>Product-1053</t>
  </si>
  <si>
    <t>Product-4353</t>
  </si>
  <si>
    <t>Product-5746</t>
  </si>
  <si>
    <t>Product-3283</t>
  </si>
  <si>
    <t>Product-1098</t>
  </si>
  <si>
    <t>Product-5790</t>
  </si>
  <si>
    <t>Product-8482</t>
  </si>
  <si>
    <t>Product-3716</t>
  </si>
  <si>
    <t>Product-7778</t>
  </si>
  <si>
    <t>Product-8504</t>
  </si>
  <si>
    <t>Product-1732</t>
  </si>
  <si>
    <t>Product-0969</t>
  </si>
  <si>
    <t>Product-2399</t>
  </si>
  <si>
    <t>Product-0009</t>
  </si>
  <si>
    <t>Product-4712</t>
  </si>
  <si>
    <t>Product-8105</t>
  </si>
  <si>
    <t>Product-1072</t>
  </si>
  <si>
    <t>Product-0744</t>
  </si>
  <si>
    <t>Product-4510</t>
  </si>
  <si>
    <t>Product-0133</t>
  </si>
  <si>
    <t>Product-4776</t>
  </si>
  <si>
    <t>Product-5421</t>
  </si>
  <si>
    <t>Product-0628</t>
  </si>
  <si>
    <t>Product-4452</t>
  </si>
  <si>
    <t>Product-1898</t>
  </si>
  <si>
    <t>Product-1225</t>
  </si>
  <si>
    <t>Product-9334</t>
  </si>
  <si>
    <t>Product-4833</t>
  </si>
  <si>
    <t>Product-8502</t>
  </si>
  <si>
    <t>Product-6240</t>
  </si>
  <si>
    <t>Product-2365</t>
  </si>
  <si>
    <t>Product-2375</t>
  </si>
  <si>
    <t>Product-8071</t>
  </si>
  <si>
    <t>Product-6222</t>
  </si>
  <si>
    <t>Product-4286</t>
  </si>
  <si>
    <t>Product-7297</t>
  </si>
  <si>
    <t>Product-0908</t>
  </si>
  <si>
    <t>Product-8522</t>
  </si>
  <si>
    <t>Product-9585</t>
  </si>
  <si>
    <t>Product-2350</t>
  </si>
  <si>
    <t>Product-7311</t>
  </si>
  <si>
    <t>Product-4961</t>
  </si>
  <si>
    <t>Product-0350</t>
  </si>
  <si>
    <t>Product-3426</t>
  </si>
  <si>
    <t>Product-5194</t>
  </si>
  <si>
    <t>Product-6891</t>
  </si>
  <si>
    <t>Product-0366</t>
  </si>
  <si>
    <t>Product-2026</t>
  </si>
  <si>
    <t>Product-7025</t>
  </si>
  <si>
    <t>Product-6006</t>
  </si>
  <si>
    <t>Product-4176</t>
  </si>
  <si>
    <t>Product-2254</t>
  </si>
  <si>
    <t>Product-2516</t>
  </si>
  <si>
    <t>Product-8438</t>
  </si>
  <si>
    <t>Product-8649</t>
  </si>
  <si>
    <t>Product-2938</t>
  </si>
  <si>
    <t>Product-5634</t>
  </si>
  <si>
    <t>Product-5051</t>
  </si>
  <si>
    <t>Product-8497</t>
  </si>
  <si>
    <t>Product-2557</t>
  </si>
  <si>
    <t>Product-1684</t>
  </si>
  <si>
    <t>Product-5416</t>
  </si>
  <si>
    <t>Product-8023</t>
  </si>
  <si>
    <t>Product-5510</t>
  </si>
  <si>
    <t>Product-1595</t>
  </si>
  <si>
    <t>Product-7163</t>
  </si>
  <si>
    <t>Product-3482</t>
  </si>
  <si>
    <t>Product-9205</t>
  </si>
  <si>
    <t>Product-9979</t>
  </si>
  <si>
    <t>Product-8086</t>
  </si>
  <si>
    <t>Product-1004</t>
  </si>
  <si>
    <t>Product-2155</t>
  </si>
  <si>
    <t>Product-6563</t>
  </si>
  <si>
    <t>Product-6475</t>
  </si>
  <si>
    <t>Product-1125</t>
  </si>
  <si>
    <t>Product-1747</t>
  </si>
  <si>
    <t>Product-2468</t>
  </si>
  <si>
    <t>Product-7071</t>
  </si>
  <si>
    <t>Product-4661</t>
  </si>
  <si>
    <t>Product-9340</t>
  </si>
  <si>
    <t>Product-6650</t>
  </si>
  <si>
    <t>Product-2168</t>
  </si>
  <si>
    <t>Product-8641</t>
  </si>
  <si>
    <t>Product-0500</t>
  </si>
  <si>
    <t>Product-1070</t>
  </si>
  <si>
    <t>Product-0717</t>
  </si>
  <si>
    <t>Product-3871</t>
  </si>
  <si>
    <t>Product-9307</t>
  </si>
  <si>
    <t>Product-4128</t>
  </si>
  <si>
    <t>Product-9856</t>
  </si>
  <si>
    <t>Product-1955</t>
  </si>
  <si>
    <t>Product-6741</t>
  </si>
  <si>
    <t>Product-4874</t>
  </si>
  <si>
    <t>Product-9930</t>
  </si>
  <si>
    <t>Product-8824</t>
  </si>
  <si>
    <t>Product-8202</t>
  </si>
  <si>
    <t>Product-0073</t>
  </si>
  <si>
    <t>Product-4208</t>
  </si>
  <si>
    <t>Product-8434</t>
  </si>
  <si>
    <t>Product-8995</t>
  </si>
  <si>
    <t>Product-6645</t>
  </si>
  <si>
    <t>Product-6106</t>
  </si>
  <si>
    <t>Product-2790</t>
  </si>
  <si>
    <t>Product-7529</t>
  </si>
  <si>
    <t>Product-3115</t>
  </si>
  <si>
    <t>Product-2583</t>
  </si>
  <si>
    <t>Product-2177</t>
  </si>
  <si>
    <t>Product-5475</t>
  </si>
  <si>
    <t>Product-1186</t>
  </si>
  <si>
    <t>Product-2851</t>
  </si>
  <si>
    <t>Product-3454</t>
  </si>
  <si>
    <t>Product-7511</t>
  </si>
  <si>
    <t>Product-9575</t>
  </si>
  <si>
    <t>Product-4130</t>
  </si>
  <si>
    <t>Product-9573</t>
  </si>
  <si>
    <t>Product-1493</t>
  </si>
  <si>
    <t>Product-0347</t>
  </si>
  <si>
    <t>Product-7569</t>
  </si>
  <si>
    <t>Product-1130</t>
  </si>
  <si>
    <t>Product-3331</t>
  </si>
  <si>
    <t>Product-8619</t>
  </si>
  <si>
    <t>Product-8028</t>
  </si>
  <si>
    <t>Product-8969</t>
  </si>
  <si>
    <t>Product-3116</t>
  </si>
  <si>
    <t>Product-1397</t>
  </si>
  <si>
    <t>Product-4219</t>
  </si>
  <si>
    <t>Product-1385</t>
  </si>
  <si>
    <t>Product-6762</t>
  </si>
  <si>
    <t>Product-1699</t>
  </si>
  <si>
    <t>Product-4948</t>
  </si>
  <si>
    <t>Product-8472</t>
  </si>
  <si>
    <t>Product-3746</t>
  </si>
  <si>
    <t>Product-3111</t>
  </si>
  <si>
    <t>Product-3488</t>
  </si>
  <si>
    <t>Product-0584</t>
  </si>
  <si>
    <t>Product-2829</t>
  </si>
  <si>
    <t>Product-7735</t>
  </si>
  <si>
    <t>Product-9862</t>
  </si>
  <si>
    <t>Product-1997</t>
  </si>
  <si>
    <t>Product-9591</t>
  </si>
  <si>
    <t>Product-9539</t>
  </si>
  <si>
    <t>Product-4546</t>
  </si>
  <si>
    <t>Product-3178</t>
  </si>
  <si>
    <t>Product-5375</t>
  </si>
  <si>
    <t>Product-7052</t>
  </si>
  <si>
    <t>Product-9674</t>
  </si>
  <si>
    <t>Product-3339</t>
  </si>
  <si>
    <t>Product-8849</t>
  </si>
  <si>
    <t>Product-2479</t>
  </si>
  <si>
    <t>Product-3231</t>
  </si>
  <si>
    <t>Product-8812</t>
  </si>
  <si>
    <t>Product-0667</t>
  </si>
  <si>
    <t>Product-6403</t>
  </si>
  <si>
    <t>Product-5762</t>
  </si>
  <si>
    <t>Product-3687</t>
  </si>
  <si>
    <t>Product-0777</t>
  </si>
  <si>
    <t>Product-4375</t>
  </si>
  <si>
    <t>Product-2328</t>
  </si>
  <si>
    <t>Product-0711</t>
  </si>
  <si>
    <t>Product-7655</t>
  </si>
  <si>
    <t>Product-6444</t>
  </si>
  <si>
    <t>Product-2971</t>
  </si>
  <si>
    <t>Product-8803</t>
  </si>
  <si>
    <t>Product-5128</t>
  </si>
  <si>
    <t>Product-6267</t>
  </si>
  <si>
    <t>Product-9219</t>
  </si>
  <si>
    <t>Product-6565</t>
  </si>
  <si>
    <t>Product-2814</t>
  </si>
  <si>
    <t>Product-8280</t>
  </si>
  <si>
    <t>Product-7541</t>
  </si>
  <si>
    <t>Product-9281</t>
  </si>
  <si>
    <t>Product-1835</t>
  </si>
  <si>
    <t>Product-9649</t>
  </si>
  <si>
    <t>Product-3671</t>
  </si>
  <si>
    <t>Product-1538</t>
  </si>
  <si>
    <t>Product-1650</t>
  </si>
  <si>
    <t>Product-1876</t>
  </si>
  <si>
    <t>Product-7112</t>
  </si>
  <si>
    <t>Product-3244</t>
  </si>
  <si>
    <t>Product-9028</t>
  </si>
  <si>
    <t>Product-5311</t>
  </si>
  <si>
    <t>Product-1694</t>
  </si>
  <si>
    <t>Product-5052</t>
  </si>
  <si>
    <t>Product-0368</t>
  </si>
  <si>
    <t>Product-0371</t>
  </si>
  <si>
    <t>Product-0104</t>
  </si>
  <si>
    <t>Product-3541</t>
  </si>
  <si>
    <t>Product-0771</t>
  </si>
  <si>
    <t>Product-7747</t>
  </si>
  <si>
    <t>Product-0017</t>
  </si>
  <si>
    <t>Product-1956</t>
  </si>
  <si>
    <t>Product-4909</t>
  </si>
  <si>
    <t>Product-4873</t>
  </si>
  <si>
    <t>Product-8368</t>
  </si>
  <si>
    <t>Product-0002</t>
  </si>
  <si>
    <t>Product-0201</t>
  </si>
  <si>
    <t>Product-9945</t>
  </si>
  <si>
    <t>Product-6937</t>
  </si>
  <si>
    <t>Product-2307</t>
  </si>
  <si>
    <t>Product-2640</t>
  </si>
  <si>
    <t>Product-6674</t>
  </si>
  <si>
    <t>Product-0360</t>
  </si>
  <si>
    <t>Product-1804</t>
  </si>
  <si>
    <t>Product-5886</t>
  </si>
  <si>
    <t>Product-6232</t>
  </si>
  <si>
    <t>Product-1566</t>
  </si>
  <si>
    <t>Product-2401</t>
  </si>
  <si>
    <t>Product-6466</t>
  </si>
  <si>
    <t>Product-0745</t>
  </si>
  <si>
    <t>Product-6696</t>
  </si>
  <si>
    <t>Product-4254</t>
  </si>
  <si>
    <t>Product-1263</t>
  </si>
  <si>
    <t>Product-5639</t>
  </si>
  <si>
    <t>Product-8534</t>
  </si>
  <si>
    <t>Product-3711</t>
  </si>
  <si>
    <t>Product-7811</t>
  </si>
  <si>
    <t>Product-2323</t>
  </si>
  <si>
    <t>Product-3072</t>
  </si>
  <si>
    <t>Product-3644</t>
  </si>
  <si>
    <t>Product-2674</t>
  </si>
  <si>
    <t>Product-0923</t>
  </si>
  <si>
    <t>Product-4195</t>
  </si>
  <si>
    <t>Product-7987</t>
  </si>
  <si>
    <t>Product-8760</t>
  </si>
  <si>
    <t>Product-7502</t>
  </si>
  <si>
    <t>Product-3465</t>
  </si>
  <si>
    <t>Product-8468</t>
  </si>
  <si>
    <t>Product-1216</t>
  </si>
  <si>
    <t>Product-8240</t>
  </si>
  <si>
    <t>Product-3094</t>
  </si>
  <si>
    <t>Product-6499</t>
  </si>
  <si>
    <t>Product-6722</t>
  </si>
  <si>
    <t>Product-9797</t>
  </si>
  <si>
    <t>Product-8496</t>
  </si>
  <si>
    <t>Product-5328</t>
  </si>
  <si>
    <t>Product-3445</t>
  </si>
  <si>
    <t>Product-6043</t>
  </si>
  <si>
    <t>Product-7522</t>
  </si>
  <si>
    <t>Product-2593</t>
  </si>
  <si>
    <t>Product-5136</t>
  </si>
  <si>
    <t>Product-4592</t>
  </si>
  <si>
    <t>Product-3404</t>
  </si>
  <si>
    <t>Product-5352</t>
  </si>
  <si>
    <t>Product-9226</t>
  </si>
  <si>
    <t>Product-2047</t>
  </si>
  <si>
    <t>Product-0440</t>
  </si>
  <si>
    <t>Product-9796</t>
  </si>
  <si>
    <t>Product-6251</t>
  </si>
  <si>
    <t>Product-3815</t>
  </si>
  <si>
    <t>Product-2730</t>
  </si>
  <si>
    <t>Product-6396</t>
  </si>
  <si>
    <t>Product-5515</t>
  </si>
  <si>
    <t>Product-1055</t>
  </si>
  <si>
    <t>Product-9715</t>
  </si>
  <si>
    <t>Product-5466</t>
  </si>
  <si>
    <t>Product-2309</t>
  </si>
  <si>
    <t>Product-8113</t>
  </si>
  <si>
    <t>Product-0048</t>
  </si>
  <si>
    <t>Product-2867</t>
  </si>
  <si>
    <t>Product-3216</t>
  </si>
  <si>
    <t>Product-6058</t>
  </si>
  <si>
    <t>Product-7882</t>
  </si>
  <si>
    <t>Product-2786</t>
  </si>
  <si>
    <t>Product-1022</t>
  </si>
  <si>
    <t>Product-2639</t>
  </si>
  <si>
    <t>Product-2668</t>
  </si>
  <si>
    <t>Product-8590</t>
  </si>
  <si>
    <t>Product-3372</t>
  </si>
  <si>
    <t>Product-7296</t>
  </si>
  <si>
    <t>Product-7176</t>
  </si>
  <si>
    <t>Product-5001</t>
  </si>
  <si>
    <t>Product-5303</t>
  </si>
  <si>
    <t>Product-5614</t>
  </si>
  <si>
    <t>Product-0427</t>
  </si>
  <si>
    <t>Product-7219</t>
  </si>
  <si>
    <t>Product-1193</t>
  </si>
  <si>
    <t>Product-0832</t>
  </si>
  <si>
    <t>Product-8690</t>
  </si>
  <si>
    <t>Product-3486</t>
  </si>
  <si>
    <t>Product-1545</t>
  </si>
  <si>
    <t>Product-7064</t>
  </si>
  <si>
    <t>Product-2040</t>
  </si>
  <si>
    <t>Product-6861</t>
  </si>
  <si>
    <t>Product-7441</t>
  </si>
  <si>
    <t>Product-7349</t>
  </si>
  <si>
    <t>Product-6749</t>
  </si>
  <si>
    <t>Product-0922</t>
  </si>
  <si>
    <t>Product-4003</t>
  </si>
  <si>
    <t>Product-5040</t>
  </si>
  <si>
    <t>Product-8757</t>
  </si>
  <si>
    <t>Product-8762</t>
  </si>
  <si>
    <t>Product-3448</t>
  </si>
  <si>
    <t>Product-1854</t>
  </si>
  <si>
    <t>Product-2457</t>
  </si>
  <si>
    <t>Product-0809</t>
  </si>
  <si>
    <t>Product-0709</t>
  </si>
  <si>
    <t>Product-5650</t>
  </si>
  <si>
    <t>Product-9551</t>
  </si>
  <si>
    <t>Product-6497</t>
  </si>
  <si>
    <t>Product-6934</t>
  </si>
  <si>
    <t>Product-0501</t>
  </si>
  <si>
    <t>Product-5725</t>
  </si>
  <si>
    <t>Product-7022</t>
  </si>
  <si>
    <t>Product-3155</t>
  </si>
  <si>
    <t>Product-3312</t>
  </si>
  <si>
    <t>Product-4499</t>
  </si>
  <si>
    <t>Product-7172</t>
  </si>
  <si>
    <t>Product-9086</t>
  </si>
  <si>
    <t>Product-9510</t>
  </si>
  <si>
    <t>Product-9737</t>
  </si>
  <si>
    <t>Product-3206</t>
  </si>
  <si>
    <t>Product-9641</t>
  </si>
  <si>
    <t>Product-8778</t>
  </si>
  <si>
    <t>Product-1183</t>
  </si>
  <si>
    <t>Product-5633</t>
  </si>
  <si>
    <t>Product-3473</t>
  </si>
  <si>
    <t>Product-1809</t>
  </si>
  <si>
    <t>Product-1648</t>
  </si>
  <si>
    <t>Product-4726</t>
  </si>
  <si>
    <t>Product-9233</t>
  </si>
  <si>
    <t>Product-6626</t>
  </si>
  <si>
    <t>Product-6556</t>
  </si>
  <si>
    <t>Product-9198</t>
  </si>
  <si>
    <t>Product-8308</t>
  </si>
  <si>
    <t>Product-1251</t>
  </si>
  <si>
    <t>Product-3955</t>
  </si>
  <si>
    <t>Product-5848</t>
  </si>
  <si>
    <t>Product-2940</t>
  </si>
  <si>
    <t>Product-6841</t>
  </si>
  <si>
    <t>Product-6974</t>
  </si>
  <si>
    <t>Product-6469</t>
  </si>
  <si>
    <t>Product-9437</t>
  </si>
  <si>
    <t>Product-4340</t>
  </si>
  <si>
    <t>Product-3198</t>
  </si>
  <si>
    <t>Product-3441</t>
  </si>
  <si>
    <t>Product-1310</t>
  </si>
  <si>
    <t>Product-0702</t>
  </si>
  <si>
    <t>Product-0642</t>
  </si>
  <si>
    <t>Product-4393</t>
  </si>
  <si>
    <t>Product-0493</t>
  </si>
  <si>
    <t>Product-8301</t>
  </si>
  <si>
    <t>Product-4846</t>
  </si>
  <si>
    <t>Product-0691</t>
  </si>
  <si>
    <t>Product-5602</t>
  </si>
  <si>
    <t>Product-2524</t>
  </si>
  <si>
    <t>Product-6725</t>
  </si>
  <si>
    <t>Product-9216</t>
  </si>
  <si>
    <t>Product-5131</t>
  </si>
  <si>
    <t>Product-1328</t>
  </si>
  <si>
    <t>Product-0211</t>
  </si>
  <si>
    <t>Product-1201</t>
  </si>
  <si>
    <t>Product-4274</t>
  </si>
  <si>
    <t>Product-1837</t>
  </si>
  <si>
    <t>Product-9731</t>
  </si>
  <si>
    <t>Product-0093</t>
  </si>
  <si>
    <t>Product-5630</t>
  </si>
  <si>
    <t>Product-7860</t>
  </si>
  <si>
    <t>Product-0579</t>
  </si>
  <si>
    <t>Product-1222</t>
  </si>
  <si>
    <t>Product-0163</t>
  </si>
  <si>
    <t>Product-8877</t>
  </si>
  <si>
    <t>Product-9836</t>
  </si>
  <si>
    <t>Product-7470</t>
  </si>
  <si>
    <t>Product-5703</t>
  </si>
  <si>
    <t>Product-6727</t>
  </si>
  <si>
    <t>Product-7985</t>
  </si>
  <si>
    <t>Product-1120</t>
  </si>
  <si>
    <t>Product-1664</t>
  </si>
  <si>
    <t>Product-0926</t>
  </si>
  <si>
    <t>Product-7832</t>
  </si>
  <si>
    <t>Product-6562</t>
  </si>
  <si>
    <t>Product-5922</t>
  </si>
  <si>
    <t>Product-8672</t>
  </si>
  <si>
    <t>Product-4866</t>
  </si>
  <si>
    <t>Product-2676</t>
  </si>
  <si>
    <t>Product-7078</t>
  </si>
  <si>
    <t>Product-7118</t>
  </si>
  <si>
    <t>Product-3476</t>
  </si>
  <si>
    <t>Product-1794</t>
  </si>
  <si>
    <t>Product-6018</t>
  </si>
  <si>
    <t>Product-4785</t>
  </si>
  <si>
    <t>Product-0530</t>
  </si>
  <si>
    <t>Product-3255</t>
  </si>
  <si>
    <t>Product-6686</t>
  </si>
  <si>
    <t>Product-7909</t>
  </si>
  <si>
    <t>Product-4097</t>
  </si>
  <si>
    <t>Product-3774</t>
  </si>
  <si>
    <t>Product-6677</t>
  </si>
  <si>
    <t>Product-7800</t>
  </si>
  <si>
    <t>Product-9786</t>
  </si>
  <si>
    <t>Product-0195</t>
  </si>
  <si>
    <t>Product-0738</t>
  </si>
  <si>
    <t>Product-8833</t>
  </si>
  <si>
    <t>Product-1973</t>
  </si>
  <si>
    <t>Product-7989</t>
  </si>
  <si>
    <t>Product-7803</t>
  </si>
  <si>
    <t>Product-7826</t>
  </si>
  <si>
    <t>Product-7109</t>
  </si>
  <si>
    <t>Product-8911</t>
  </si>
  <si>
    <t>Product-0121</t>
  </si>
  <si>
    <t>Product-0325</t>
  </si>
  <si>
    <t>Product-0034</t>
  </si>
  <si>
    <t>Product-2062</t>
  </si>
  <si>
    <t>Product-3877</t>
  </si>
  <si>
    <t>Product-8445</t>
  </si>
  <si>
    <t>Product-4171</t>
  </si>
  <si>
    <t>Product-3607</t>
  </si>
  <si>
    <t>Product-9378</t>
  </si>
  <si>
    <t>Product-4805</t>
  </si>
  <si>
    <t>Product-2850</t>
  </si>
  <si>
    <t>Product-9590</t>
  </si>
  <si>
    <t>Product-5610</t>
  </si>
  <si>
    <t>Product-1036</t>
  </si>
  <si>
    <t>Product-0749</t>
  </si>
  <si>
    <t>Product-2554</t>
  </si>
  <si>
    <t>Product-9604</t>
  </si>
  <si>
    <t>Product-3177</t>
  </si>
  <si>
    <t>Product-6228</t>
  </si>
  <si>
    <t>Product-4954</t>
  </si>
  <si>
    <t>Product-1550</t>
  </si>
  <si>
    <t>Product-3845</t>
  </si>
  <si>
    <t>Product-8054</t>
  </si>
  <si>
    <t>Product-8613</t>
  </si>
  <si>
    <t>Product-5885</t>
  </si>
  <si>
    <t>Product-5330</t>
  </si>
  <si>
    <t>Product-2214</t>
  </si>
  <si>
    <t>Product-2754</t>
  </si>
  <si>
    <t>Product-1277</t>
  </si>
  <si>
    <t>Product-0900</t>
  </si>
  <si>
    <t>Product-2105</t>
  </si>
  <si>
    <t>Product-2838</t>
  </si>
  <si>
    <t>Product-0770</t>
  </si>
  <si>
    <t>Product-7354</t>
  </si>
  <si>
    <t>Product-6024</t>
  </si>
  <si>
    <t>Product-3817</t>
  </si>
  <si>
    <t>Product-0351</t>
  </si>
  <si>
    <t>Product-2979</t>
  </si>
  <si>
    <t>Product-6899</t>
  </si>
  <si>
    <t>Product-4105</t>
  </si>
  <si>
    <t>Product-7785</t>
  </si>
  <si>
    <t>Product-3875</t>
  </si>
  <si>
    <t>Product-0409</t>
  </si>
  <si>
    <t>Product-7091</t>
  </si>
  <si>
    <t>Product-8724</t>
  </si>
  <si>
    <t>Product-4853</t>
  </si>
  <si>
    <t>Product-5144</t>
  </si>
  <si>
    <t>Product-6068</t>
  </si>
  <si>
    <t>Product-8130</t>
  </si>
  <si>
    <t>Product-8639</t>
  </si>
  <si>
    <t>Product-6214</t>
  </si>
  <si>
    <t>Product-3326</t>
  </si>
  <si>
    <t>Product-0046</t>
  </si>
  <si>
    <t>Product-9013</t>
  </si>
  <si>
    <t>Product-2925</t>
  </si>
  <si>
    <t>Product-0647</t>
  </si>
  <si>
    <t>Product-0288</t>
  </si>
  <si>
    <t>Product-6644</t>
  </si>
  <si>
    <t>Product-7294</t>
  </si>
  <si>
    <t>Product-6286</t>
  </si>
  <si>
    <t>Product-7293</t>
  </si>
  <si>
    <t>Product-8898</t>
  </si>
  <si>
    <t>Product-5565</t>
  </si>
  <si>
    <t>Product-8983</t>
  </si>
  <si>
    <t>Product-1049</t>
  </si>
  <si>
    <t>Product-7250</t>
  </si>
  <si>
    <t>Product-6710</t>
  </si>
  <si>
    <t>Product-2836</t>
  </si>
  <si>
    <t>Product-0590</t>
  </si>
  <si>
    <t>Product-1076</t>
  </si>
  <si>
    <t>Product-6449</t>
  </si>
  <si>
    <t>Product-2588</t>
  </si>
  <si>
    <t>Product-0029</t>
  </si>
  <si>
    <t>Product-1626</t>
  </si>
  <si>
    <t>Product-7889</t>
  </si>
  <si>
    <t>Product-9873</t>
  </si>
  <si>
    <t>Product-8231</t>
  </si>
  <si>
    <t>Product-4314</t>
  </si>
  <si>
    <t>Product-6205</t>
  </si>
  <si>
    <t>Product-1682</t>
  </si>
  <si>
    <t>Product-2492</t>
  </si>
  <si>
    <t>Product-9906</t>
  </si>
  <si>
    <t>Product-7351</t>
  </si>
  <si>
    <t>Product-1795</t>
  </si>
  <si>
    <t>Product-6670</t>
  </si>
  <si>
    <t>Product-4867</t>
  </si>
  <si>
    <t>Product-8015</t>
  </si>
  <si>
    <t>Product-8446</t>
  </si>
  <si>
    <t>Product-5321</t>
  </si>
  <si>
    <t>Product-2844</t>
  </si>
  <si>
    <t>Product-4755</t>
  </si>
  <si>
    <t>Product-8305</t>
  </si>
  <si>
    <t>Product-6544</t>
  </si>
  <si>
    <t>Product-6760</t>
  </si>
  <si>
    <t>Product-0988</t>
  </si>
  <si>
    <t>Product-1762</t>
  </si>
  <si>
    <t>Product-2705</t>
  </si>
  <si>
    <t>Product-4897</t>
  </si>
  <si>
    <t>Product-8694</t>
  </si>
  <si>
    <t>Product-4283</t>
  </si>
  <si>
    <t>Product-8489</t>
  </si>
  <si>
    <t>Product-4048</t>
  </si>
  <si>
    <t>Product-8379</t>
  </si>
  <si>
    <t>Product-8042</t>
  </si>
  <si>
    <t>Product-5417</t>
  </si>
  <si>
    <t>Product-3920</t>
  </si>
  <si>
    <t>Product-6921</t>
  </si>
  <si>
    <t>Product-1892</t>
  </si>
  <si>
    <t>Product-5402</t>
  </si>
  <si>
    <t>Product-7744</t>
  </si>
  <si>
    <t>Product-3406</t>
  </si>
  <si>
    <t>Product-5490</t>
  </si>
  <si>
    <t>Product-2183</t>
  </si>
  <si>
    <t>Product-2998</t>
  </si>
  <si>
    <t>Product-6321</t>
  </si>
  <si>
    <t>Product-7632</t>
  </si>
  <si>
    <t>Product-3873</t>
  </si>
  <si>
    <t>Product-7136</t>
  </si>
  <si>
    <t>Product-1633</t>
  </si>
  <si>
    <t>Product-9897</t>
  </si>
  <si>
    <t>Product-5728</t>
  </si>
  <si>
    <t>Product-7001</t>
  </si>
  <si>
    <t>Product-0757</t>
  </si>
  <si>
    <t>Product-9735</t>
  </si>
  <si>
    <t>Product-7863</t>
  </si>
  <si>
    <t>Product-3915</t>
  </si>
  <si>
    <t>Product-9617</t>
  </si>
  <si>
    <t>Product-2180</t>
  </si>
  <si>
    <t>Product-0924</t>
  </si>
  <si>
    <t>Product-4516</t>
  </si>
  <si>
    <t>Product-0326</t>
  </si>
  <si>
    <t>Product-4497</t>
  </si>
  <si>
    <t>Product-8456</t>
  </si>
  <si>
    <t>Product-1354</t>
  </si>
  <si>
    <t>Product-7941</t>
  </si>
  <si>
    <t>Product-5767</t>
  </si>
  <si>
    <t>Product-5820</t>
  </si>
  <si>
    <t>Product-9154</t>
  </si>
  <si>
    <t>Product-6602</t>
  </si>
  <si>
    <t>Product-7339</t>
  </si>
  <si>
    <t>Product-9552</t>
  </si>
  <si>
    <t>Product-0178</t>
  </si>
  <si>
    <t>Product-2511</t>
  </si>
  <si>
    <t>Product-1344</t>
  </si>
  <si>
    <t>Product-1115</t>
  </si>
  <si>
    <t>Product-0800</t>
  </si>
  <si>
    <t>Product-2414</t>
  </si>
  <si>
    <t>Product-2591</t>
  </si>
  <si>
    <t>Product-9814</t>
  </si>
  <si>
    <t>Product-6595</t>
  </si>
  <si>
    <t>Product-0727</t>
  </si>
  <si>
    <t>Product-2412</t>
  </si>
  <si>
    <t>Product-0655</t>
  </si>
  <si>
    <t>Product-1823</t>
  </si>
  <si>
    <t>Product-4025</t>
  </si>
  <si>
    <t>Product-8577</t>
  </si>
  <si>
    <t>Product-2081</t>
  </si>
  <si>
    <t>Product-8656</t>
  </si>
  <si>
    <t>Product-9635</t>
  </si>
  <si>
    <t>Product-0101</t>
  </si>
  <si>
    <t>Product-7759</t>
  </si>
  <si>
    <t>Product-4523</t>
  </si>
  <si>
    <t>Product-0349</t>
  </si>
  <si>
    <t>Product-0220</t>
  </si>
  <si>
    <t>Product-9355</t>
  </si>
  <si>
    <t>Product-2164</t>
  </si>
  <si>
    <t>Product-2363</t>
  </si>
  <si>
    <t>Product-5871</t>
  </si>
  <si>
    <t>Product-5447</t>
  </si>
  <si>
    <t>Product-9415</t>
  </si>
  <si>
    <t>Product-9019</t>
  </si>
  <si>
    <t>Product-6960</t>
  </si>
  <si>
    <t>Product-5116</t>
  </si>
  <si>
    <t>Product-8703</t>
  </si>
  <si>
    <t>Product-5281</t>
  </si>
  <si>
    <t>Product-0232</t>
  </si>
  <si>
    <t>Product-9656</t>
  </si>
  <si>
    <t>Product-7185</t>
  </si>
  <si>
    <t>Product-2354</t>
  </si>
  <si>
    <t>Product-4999</t>
  </si>
  <si>
    <t>Product-2590</t>
  </si>
  <si>
    <t>Product-0111</t>
  </si>
  <si>
    <t>Product-9022</t>
  </si>
  <si>
    <t>Product-0273</t>
  </si>
  <si>
    <t>Product-3135</t>
  </si>
  <si>
    <t>Product-2150</t>
  </si>
  <si>
    <t>Product-8423</t>
  </si>
  <si>
    <t>Product-0422</t>
  </si>
  <si>
    <t>Product-2902</t>
  </si>
  <si>
    <t>Product-9799</t>
  </si>
  <si>
    <t>Product-2144</t>
  </si>
  <si>
    <t>Product-5755</t>
  </si>
  <si>
    <t>Product-8575</t>
  </si>
  <si>
    <t>Product-4581</t>
  </si>
  <si>
    <t>Product-6789</t>
  </si>
  <si>
    <t>Product-7530</t>
  </si>
  <si>
    <t>Product-3431</t>
  </si>
  <si>
    <t>Product-8675</t>
  </si>
  <si>
    <t>Product-8509</t>
  </si>
  <si>
    <t>Product-8719</t>
  </si>
  <si>
    <t>Product-6494</t>
  </si>
  <si>
    <t>Product-3554</t>
  </si>
  <si>
    <t>Product-1275</t>
  </si>
  <si>
    <t>Product-8201</t>
  </si>
  <si>
    <t>Product-7021</t>
  </si>
  <si>
    <t>Product-5495</t>
  </si>
  <si>
    <t>Product-5397</t>
  </si>
  <si>
    <t>Product-9421</t>
  </si>
  <si>
    <t>Product-4237</t>
  </si>
  <si>
    <t>Product-4695</t>
  </si>
  <si>
    <t>Product-6620</t>
  </si>
  <si>
    <t>Product-8440</t>
  </si>
  <si>
    <t>Product-6405</t>
  </si>
  <si>
    <t>Product-3681</t>
  </si>
  <si>
    <t>Product-1268</t>
  </si>
  <si>
    <t>Product-1111</t>
  </si>
  <si>
    <t>Product-2376</t>
  </si>
  <si>
    <t>Product-2259</t>
  </si>
  <si>
    <t>Product-7724</t>
  </si>
  <si>
    <t>Product-4801</t>
  </si>
  <si>
    <t>Product-7565</t>
  </si>
  <si>
    <t>Product-1081</t>
  </si>
  <si>
    <t>Product-5354</t>
  </si>
  <si>
    <t>Product-8970</t>
  </si>
  <si>
    <t>Product-8677</t>
  </si>
  <si>
    <t>Product-7153</t>
  </si>
  <si>
    <t>Product-0735</t>
  </si>
  <si>
    <t>Product-0824</t>
  </si>
  <si>
    <t>Product-6524</t>
  </si>
  <si>
    <t>Product-9657</t>
  </si>
  <si>
    <t>Product-5865</t>
  </si>
  <si>
    <t>Product-8030</t>
  </si>
  <si>
    <t>Product-3664</t>
  </si>
  <si>
    <t>Product-3129</t>
  </si>
  <si>
    <t>Product-2719</t>
  </si>
  <si>
    <t>Product-2922</t>
  </si>
  <si>
    <t>Product-1066</t>
  </si>
  <si>
    <t>Product-7560</t>
  </si>
  <si>
    <t>Product-9111</t>
  </si>
  <si>
    <t>Product-0403</t>
  </si>
  <si>
    <t>Product-2153</t>
  </si>
  <si>
    <t>Product-9729</t>
  </si>
  <si>
    <t>Product-2653</t>
  </si>
  <si>
    <t>Product-1844</t>
  </si>
  <si>
    <t>Product-9601</t>
  </si>
  <si>
    <t>Product-0506</t>
  </si>
  <si>
    <t>Product-4706</t>
  </si>
  <si>
    <t>Product-1423</t>
  </si>
  <si>
    <t>Product-4549</t>
  </si>
  <si>
    <t>Product-1094</t>
  </si>
  <si>
    <t>Product-5518</t>
  </si>
  <si>
    <t>Product-6569</t>
  </si>
  <si>
    <t>Product-6407</t>
  </si>
  <si>
    <t>Product-8442</t>
  </si>
  <si>
    <t>Product-3233</t>
  </si>
  <si>
    <t>Product-7082</t>
  </si>
  <si>
    <t>Product-3134</t>
  </si>
  <si>
    <t>Product-4255</t>
  </si>
  <si>
    <t>Product-9419</t>
  </si>
  <si>
    <t>Product-7225</t>
  </si>
  <si>
    <t>Product-9916</t>
  </si>
  <si>
    <t>Product-2815</t>
  </si>
  <si>
    <t>Product-2427</t>
  </si>
  <si>
    <t>Product-1839</t>
  </si>
  <si>
    <t>Product-7461</t>
  </si>
  <si>
    <t>Product-0937</t>
  </si>
  <si>
    <t>Product-5096</t>
  </si>
  <si>
    <t>Product-4966</t>
  </si>
  <si>
    <t>Product-2784</t>
  </si>
  <si>
    <t>Product-1215</t>
  </si>
  <si>
    <t>Product-2124</t>
  </si>
  <si>
    <t>Product-7848</t>
  </si>
  <si>
    <t>Product-1413</t>
  </si>
  <si>
    <t>Product-1242</t>
  </si>
  <si>
    <t>Product-1594</t>
  </si>
  <si>
    <t>Product-1982</t>
  </si>
  <si>
    <t>Product-7443</t>
  </si>
  <si>
    <t>Product-1964</t>
  </si>
  <si>
    <t>Product-6366</t>
  </si>
  <si>
    <t>Product-1957</t>
  </si>
  <si>
    <t>Product-9375</t>
  </si>
  <si>
    <t>Product-6275</t>
  </si>
  <si>
    <t>Product-3544</t>
  </si>
  <si>
    <t>Product-4888</t>
  </si>
  <si>
    <t>Product-9721</t>
  </si>
  <si>
    <t>Product-4220</t>
  </si>
  <si>
    <t>Product-6502</t>
  </si>
  <si>
    <t>Product-3006</t>
  </si>
  <si>
    <t>Product-5579</t>
  </si>
  <si>
    <t>Product-1447</t>
  </si>
  <si>
    <t>Product-6510</t>
  </si>
  <si>
    <t>Product-6194</t>
  </si>
  <si>
    <t>Product-0243</t>
  </si>
  <si>
    <t>Product-2691</t>
  </si>
  <si>
    <t>Product-9935</t>
  </si>
  <si>
    <t>Product-6293</t>
  </si>
  <si>
    <t>Product-1775</t>
  </si>
  <si>
    <t>Product-8640</t>
  </si>
  <si>
    <t>Product-5560</t>
  </si>
  <si>
    <t>Product-2107</t>
  </si>
  <si>
    <t>Product-0627</t>
  </si>
  <si>
    <t>Product-1315</t>
  </si>
  <si>
    <t>Product-0837</t>
  </si>
  <si>
    <t>Product-8471</t>
  </si>
  <si>
    <t>Product-8123</t>
  </si>
  <si>
    <t>Product-8488</t>
  </si>
  <si>
    <t>Product-7546</t>
  </si>
  <si>
    <t>Product-1793</t>
  </si>
  <si>
    <t>Product-5290</t>
  </si>
  <si>
    <t>Product-5752</t>
  </si>
  <si>
    <t>Product-1949</t>
  </si>
  <si>
    <t>Product-0027</t>
  </si>
  <si>
    <t>Product-5575</t>
  </si>
  <si>
    <t>Product-9040</t>
  </si>
  <si>
    <t>Product-7085</t>
  </si>
  <si>
    <t>Product-2286</t>
  </si>
  <si>
    <t>Product-6559</t>
  </si>
  <si>
    <t>Product-3656</t>
  </si>
  <si>
    <t>Product-2603</t>
  </si>
  <si>
    <t>Product-4303</t>
  </si>
  <si>
    <t>Product-1214</t>
  </si>
  <si>
    <t>Product-9388</t>
  </si>
  <si>
    <t>Product-8958</t>
  </si>
  <si>
    <t>Product-7429</t>
  </si>
  <si>
    <t>Product-7424</t>
  </si>
  <si>
    <t>Product-0499</t>
  </si>
  <si>
    <t>Product-9558</t>
  </si>
  <si>
    <t>Product-5947</t>
  </si>
  <si>
    <t>Product-3444</t>
  </si>
  <si>
    <t>Product-5333</t>
  </si>
  <si>
    <t>Product-6224</t>
  </si>
  <si>
    <t>Product-0567</t>
  </si>
  <si>
    <t>Product-4364</t>
  </si>
  <si>
    <t>Product-7933</t>
  </si>
  <si>
    <t>Product-2209</t>
  </si>
  <si>
    <t>Product-8243</t>
  </si>
  <si>
    <t>Product-2735</t>
  </si>
  <si>
    <t>Product-5219</t>
  </si>
  <si>
    <t>Product-5689</t>
  </si>
  <si>
    <t>Product-9920</t>
  </si>
  <si>
    <t>Product-0330</t>
  </si>
  <si>
    <t>Product-3519</t>
  </si>
  <si>
    <t>Product-6503</t>
  </si>
  <si>
    <t>Product-3769</t>
  </si>
  <si>
    <t>Product-5817</t>
  </si>
  <si>
    <t>Product-5917</t>
  </si>
  <si>
    <t>Product-9462</t>
  </si>
  <si>
    <t>Product-1852</t>
  </si>
  <si>
    <t>Product-8532</t>
  </si>
  <si>
    <t>Product-8219</t>
  </si>
  <si>
    <t>Product-3728</t>
  </si>
  <si>
    <t>Product-8008</t>
  </si>
  <si>
    <t>Product-9459</t>
  </si>
  <si>
    <t>Product-6103</t>
  </si>
  <si>
    <t>Product-7677</t>
  </si>
  <si>
    <t>Product-2629</t>
  </si>
  <si>
    <t>Product-3913</t>
  </si>
  <si>
    <t>Product-7693</t>
  </si>
  <si>
    <t>Product-1044</t>
  </si>
  <si>
    <t>Product-4172</t>
  </si>
  <si>
    <t>Product-7223</t>
  </si>
  <si>
    <t>Product-5993</t>
  </si>
  <si>
    <t>Product-0187</t>
  </si>
  <si>
    <t>Product-6375</t>
  </si>
  <si>
    <t>Product-8602</t>
  </si>
  <si>
    <t>Product-0415</t>
  </si>
  <si>
    <t>Product-4410</t>
  </si>
  <si>
    <t>Product-9413</t>
  </si>
  <si>
    <t>Product-1475</t>
  </si>
  <si>
    <t>Product-5813</t>
  </si>
  <si>
    <t>Product-9804</t>
  </si>
  <si>
    <t>Product-2581</t>
  </si>
  <si>
    <t>Product-6840</t>
  </si>
  <si>
    <t>Product-1318</t>
  </si>
  <si>
    <t>Product-8712</t>
  </si>
  <si>
    <t>Product-5334</t>
  </si>
  <si>
    <t>Product-8725</t>
  </si>
  <si>
    <t>Product-6608</t>
  </si>
  <si>
    <t>Product-1558</t>
  </si>
  <si>
    <t>Product-3487</t>
  </si>
  <si>
    <t>Product-7808</t>
  </si>
  <si>
    <t>Product-9553</t>
  </si>
  <si>
    <t>Product-7910</t>
  </si>
  <si>
    <t>Product-8011</t>
  </si>
  <si>
    <t>Product-7102</t>
  </si>
  <si>
    <t>Product-7614</t>
  </si>
  <si>
    <t>Product-1591</t>
  </si>
  <si>
    <t>Product-0056</t>
  </si>
  <si>
    <t>Product-3343</t>
  </si>
  <si>
    <t>Product-8538</t>
  </si>
  <si>
    <t>Product-5741</t>
  </si>
  <si>
    <t>Product-9904</t>
  </si>
  <si>
    <t>Product-0650</t>
  </si>
  <si>
    <t>Product-3935</t>
  </si>
  <si>
    <t>Product-8003</t>
  </si>
  <si>
    <t>Product-3780</t>
  </si>
  <si>
    <t>Product-5029</t>
  </si>
  <si>
    <t>Product-4744</t>
  </si>
  <si>
    <t>Product-6341</t>
  </si>
  <si>
    <t>Product-5679</t>
  </si>
  <si>
    <t>Product-4637</t>
  </si>
  <si>
    <t>Product-6388</t>
  </si>
  <si>
    <t>Product-9217</t>
  </si>
  <si>
    <t>Product-6875</t>
  </si>
  <si>
    <t>Product-7203</t>
  </si>
  <si>
    <t>Product-7455</t>
  </si>
  <si>
    <t>Product-2637</t>
  </si>
  <si>
    <t>Product-5054</t>
  </si>
  <si>
    <t>Product-3563</t>
  </si>
  <si>
    <t>Product-9045</t>
  </si>
  <si>
    <t>Product-4525</t>
  </si>
  <si>
    <t>Product-3859</t>
  </si>
  <si>
    <t>Product-4266</t>
  </si>
  <si>
    <t>Product-0632</t>
  </si>
  <si>
    <t>Product-4508</t>
  </si>
  <si>
    <t>Product-2878</t>
  </si>
  <si>
    <t>Product-6317</t>
  </si>
  <si>
    <t>Product-5183</t>
  </si>
  <si>
    <t>Product-7601</t>
  </si>
  <si>
    <t>Product-4426</t>
  </si>
  <si>
    <t>Product-4045</t>
  </si>
  <si>
    <t>Product-8964</t>
  </si>
  <si>
    <t>Product-3123</t>
  </si>
  <si>
    <t>Product-7996</t>
  </si>
  <si>
    <t>Product-6353</t>
  </si>
  <si>
    <t>Product-3962</t>
  </si>
  <si>
    <t>Product-4827</t>
  </si>
  <si>
    <t>Product-1361</t>
  </si>
  <si>
    <t>Product-1983</t>
  </si>
  <si>
    <t>Product-1614</t>
  </si>
  <si>
    <t>Product-2012</t>
  </si>
  <si>
    <t>Product-7281</t>
  </si>
  <si>
    <t>Product-3573</t>
  </si>
  <si>
    <t>Product-1087</t>
  </si>
  <si>
    <t>Product-7301</t>
  </si>
  <si>
    <t>Product-4769</t>
  </si>
  <si>
    <t>Product-4098</t>
  </si>
  <si>
    <t>Product-6022</t>
  </si>
  <si>
    <t>Product-6690</t>
  </si>
  <si>
    <t>Product-1940</t>
  </si>
  <si>
    <t>Product-5970</t>
  </si>
  <si>
    <t>Product-2913</t>
  </si>
  <si>
    <t>Product-4272</t>
  </si>
  <si>
    <t>Product-9314</t>
  </si>
  <si>
    <t>Product-2707</t>
  </si>
  <si>
    <t>Product-7918</t>
  </si>
  <si>
    <t>Product-3051</t>
  </si>
  <si>
    <t>Product-6415</t>
  </si>
  <si>
    <t>Product-8121</t>
  </si>
  <si>
    <t>Product-9666</t>
  </si>
  <si>
    <t>Product-6750</t>
  </si>
  <si>
    <t>Product-7864</t>
  </si>
  <si>
    <t>Product-4489</t>
  </si>
  <si>
    <t>Product-9910</t>
  </si>
  <si>
    <t>Product-0979</t>
  </si>
  <si>
    <t>Product-0438</t>
  </si>
  <si>
    <t>Product-2956</t>
  </si>
  <si>
    <t>Product-4984</t>
  </si>
  <si>
    <t>Product-9829</t>
  </si>
  <si>
    <t>Product-3846</t>
  </si>
  <si>
    <t>Product-2767</t>
  </si>
  <si>
    <t>Product-9679</t>
  </si>
  <si>
    <t>Product-2802</t>
  </si>
  <si>
    <t>Product-8664</t>
  </si>
  <si>
    <t>Product-8939</t>
  </si>
  <si>
    <t>Product-0861</t>
  </si>
  <si>
    <t>Product-2577</t>
  </si>
  <si>
    <t>Product-3633</t>
  </si>
  <si>
    <t>Product-9696</t>
  </si>
  <si>
    <t>Product-2609</t>
  </si>
  <si>
    <t>Product-9121</t>
  </si>
  <si>
    <t>Product-1897</t>
  </si>
  <si>
    <t>Product-3280</t>
  </si>
  <si>
    <t>Product-7899</t>
  </si>
  <si>
    <t>Product-3895</t>
  </si>
  <si>
    <t>Product-8402</t>
  </si>
  <si>
    <t>Product-5985</t>
  </si>
  <si>
    <t>Product-7865</t>
  </si>
  <si>
    <t>Product-5653</t>
  </si>
  <si>
    <t>Product-2926</t>
  </si>
  <si>
    <t>Product-8192</t>
  </si>
  <si>
    <t>Product-9274</t>
  </si>
  <si>
    <t>Product-4218</t>
  </si>
  <si>
    <t>Product-8059</t>
  </si>
  <si>
    <t>Product-3065</t>
  </si>
  <si>
    <t>Product-1137</t>
  </si>
  <si>
    <t>Product-9662</t>
  </si>
  <si>
    <t>Product-1918</t>
  </si>
  <si>
    <t>Product-7456</t>
  </si>
  <si>
    <t>Product-2760</t>
  </si>
  <si>
    <t>Product-2261</t>
  </si>
  <si>
    <t>Product-5014</t>
  </si>
  <si>
    <t>Product-4034</t>
  </si>
  <si>
    <t>Product-6880</t>
  </si>
  <si>
    <t>Product-4689</t>
  </si>
  <si>
    <t>Product-5869</t>
  </si>
  <si>
    <t>Product-4579</t>
  </si>
  <si>
    <t>Product-5020</t>
  </si>
  <si>
    <t>Product-2386</t>
  </si>
  <si>
    <t>Product-0345</t>
  </si>
  <si>
    <t>Product-3692</t>
  </si>
  <si>
    <t>Product-7487</t>
  </si>
  <si>
    <t>Product-2221</t>
  </si>
  <si>
    <t>Product-8118</t>
  </si>
  <si>
    <t>Product-9646</t>
  </si>
  <si>
    <t>Product-7520</t>
  </si>
  <si>
    <t>Product-2341</t>
  </si>
  <si>
    <t>Product-5846</t>
  </si>
  <si>
    <t>Product-9366</t>
  </si>
  <si>
    <t>Product-0457</t>
  </si>
  <si>
    <t>Product-7164</t>
  </si>
  <si>
    <t>Product-1746</t>
  </si>
  <si>
    <t>Product-2433</t>
  </si>
  <si>
    <t>Product-3862</t>
  </si>
  <si>
    <t>Product-8750</t>
  </si>
  <si>
    <t>Product-7402</t>
  </si>
  <si>
    <t>Product-5889</t>
  </si>
  <si>
    <t>Product-3078</t>
  </si>
  <si>
    <t>Product-2777</t>
  </si>
  <si>
    <t>Product-9851</t>
  </si>
  <si>
    <t>Product-7316</t>
  </si>
  <si>
    <t>Product-8800</t>
  </si>
  <si>
    <t>Product-9762</t>
  </si>
  <si>
    <t>Product-6586</t>
  </si>
  <si>
    <t>Product-3693</t>
  </si>
  <si>
    <t>Product-6311</t>
  </si>
  <si>
    <t>Product-5611</t>
  </si>
  <si>
    <t>Product-1951</t>
  </si>
  <si>
    <t>Product-6445</t>
  </si>
  <si>
    <t>Product-3701</t>
  </si>
  <si>
    <t>Product-1404</t>
  </si>
  <si>
    <t>Product-4386</t>
  </si>
  <si>
    <t>Product-7917</t>
  </si>
  <si>
    <t>Product-7029</t>
  </si>
  <si>
    <t>Product-6083</t>
  </si>
  <si>
    <t>Product-9709</t>
  </si>
  <si>
    <t>Product-1442</t>
  </si>
  <si>
    <t>Product-2093</t>
  </si>
  <si>
    <t>Product-6601</t>
  </si>
  <si>
    <t>Product-2623</t>
  </si>
  <si>
    <t>Product-0677</t>
  </si>
  <si>
    <t>Product-6166</t>
  </si>
  <si>
    <t>Product-1516</t>
  </si>
  <si>
    <t>Product-8822</t>
  </si>
  <si>
    <t>Product-3389</t>
  </si>
  <si>
    <t>Product-8186</t>
  </si>
  <si>
    <t>Product-9309</t>
  </si>
  <si>
    <t>Product-5452</t>
  </si>
  <si>
    <t>Product-2900</t>
  </si>
  <si>
    <t>Product-8266</t>
  </si>
  <si>
    <t>Product-6925</t>
  </si>
  <si>
    <t>Product-0278</t>
  </si>
  <si>
    <t>Product-1149</t>
  </si>
  <si>
    <t>Product-5953</t>
  </si>
  <si>
    <t>Product-1034</t>
  </si>
  <si>
    <t>Product-9034</t>
  </si>
  <si>
    <t>Product-5931</t>
  </si>
  <si>
    <t>Product-7466</t>
  </si>
  <si>
    <t>Product-9392</t>
  </si>
  <si>
    <t>Product-7925</t>
  </si>
  <si>
    <t>Product-1842</t>
  </si>
  <si>
    <t>Product-4718</t>
  </si>
  <si>
    <t>Product-7582</t>
  </si>
  <si>
    <t>Product-5778</t>
  </si>
  <si>
    <t>Product-2502</t>
  </si>
  <si>
    <t>Product-7616</t>
  </si>
  <si>
    <t>Product-7919</t>
  </si>
  <si>
    <t>Product-2594</t>
  </si>
  <si>
    <t>Product-7263</t>
  </si>
  <si>
    <t>Product-9143</t>
  </si>
  <si>
    <t>Product-4202</t>
  </si>
  <si>
    <t>Product-6822</t>
  </si>
  <si>
    <t>Product-2694</t>
  </si>
  <si>
    <t>Product-0587</t>
  </si>
  <si>
    <t>Product-6731</t>
  </si>
  <si>
    <t>Product-8819</t>
  </si>
  <si>
    <t>Product-4158</t>
  </si>
  <si>
    <t>Product-0290</t>
  </si>
  <si>
    <t>Product-4413</t>
  </si>
  <si>
    <t>Product-8448</t>
  </si>
  <si>
    <t>Product-4548</t>
  </si>
  <si>
    <t>Product-4725</t>
  </si>
  <si>
    <t>Product-9750</t>
  </si>
  <si>
    <t>Product-0311</t>
  </si>
  <si>
    <t>Product-6186</t>
  </si>
  <si>
    <t>Product-1786</t>
  </si>
  <si>
    <t>Product-2069</t>
  </si>
  <si>
    <t>Product-4699</t>
  </si>
  <si>
    <t>Product-6634</t>
  </si>
  <si>
    <t>Product-8325</t>
  </si>
  <si>
    <t>Product-7817</t>
  </si>
  <si>
    <t>Product-3439</t>
  </si>
  <si>
    <t>Product-6500</t>
  </si>
  <si>
    <t>Product-5460</t>
  </si>
  <si>
    <t>Product-3067</t>
  </si>
  <si>
    <t>Product-0545</t>
  </si>
  <si>
    <t>Product-5309</t>
  </si>
  <si>
    <t>Product-2983</t>
  </si>
  <si>
    <t>Product-9500</t>
  </si>
  <si>
    <t>Product-3852</t>
  </si>
  <si>
    <t>Product-3522</t>
  </si>
  <si>
    <t>Product-0199</t>
  </si>
  <si>
    <t>Product-4156</t>
  </si>
  <si>
    <t>Product-8094</t>
  </si>
  <si>
    <t>Product-5072</t>
  </si>
  <si>
    <t>Product-7696</t>
  </si>
  <si>
    <t>Product-0660</t>
  </si>
  <si>
    <t>Product-1780</t>
  </si>
  <si>
    <t>Product-3990</t>
  </si>
  <si>
    <t>Product-3552</t>
  </si>
  <si>
    <t>Product-3128</t>
  </si>
  <si>
    <t>Product-6900</t>
  </si>
  <si>
    <t>Product-6516</t>
  </si>
  <si>
    <t>Product-4437</t>
  </si>
  <si>
    <t>Product-4787</t>
  </si>
  <si>
    <t>Product-8373</t>
  </si>
  <si>
    <t>Product-6985</t>
  </si>
  <si>
    <t>Product-9335</t>
  </si>
  <si>
    <t>Product-6098</t>
  </si>
  <si>
    <t>Product-6135</t>
  </si>
  <si>
    <t>Product-6215</t>
  </si>
  <si>
    <t>Product-1281</t>
  </si>
  <si>
    <t>Product-9545</t>
  </si>
  <si>
    <t>Product-6551</t>
  </si>
  <si>
    <t>Product-2290</t>
  </si>
  <si>
    <t>Product-3363</t>
  </si>
  <si>
    <t>Product-3370</t>
  </si>
  <si>
    <t>Product-3928</t>
  </si>
  <si>
    <t>Product-1239</t>
  </si>
  <si>
    <t>Product-0098</t>
  </si>
  <si>
    <t>Product-4328</t>
  </si>
  <si>
    <t>Product-4621</t>
  </si>
  <si>
    <t>Product-3418</t>
  </si>
  <si>
    <t>Product-4765</t>
  </si>
  <si>
    <t>Product-9508</t>
  </si>
  <si>
    <t>Product-6192</t>
  </si>
  <si>
    <t>Product-5830</t>
  </si>
  <si>
    <t>Product-3537</t>
  </si>
  <si>
    <t>Product-5644</t>
  </si>
  <si>
    <t>Product-2449</t>
  </si>
  <si>
    <t>Product-6180</t>
  </si>
  <si>
    <t>Product-4673</t>
  </si>
  <si>
    <t>Product-4175</t>
  </si>
  <si>
    <t>Product-7226</t>
  </si>
  <si>
    <t>Product-6455</t>
  </si>
  <si>
    <t>Product-2785</t>
  </si>
  <si>
    <t>Product-7262</t>
  </si>
  <si>
    <t>Product-9637</t>
  </si>
  <si>
    <t>Product-7348</t>
  </si>
  <si>
    <t>Product-0482</t>
  </si>
  <si>
    <t>Product-3623</t>
  </si>
  <si>
    <t>Product-6598</t>
  </si>
  <si>
    <t>Product-6116</t>
  </si>
  <si>
    <t>Product-4933</t>
  </si>
  <si>
    <t>Product-7643</t>
  </si>
  <si>
    <t>Product-6134</t>
  </si>
  <si>
    <t>Product-7186</t>
  </si>
  <si>
    <t>Product-1405</t>
  </si>
  <si>
    <t>Product-9572</t>
  </si>
  <si>
    <t>Product-1311</t>
  </si>
  <si>
    <t>Product-6298</t>
  </si>
  <si>
    <t>Product-4545</t>
  </si>
  <si>
    <t>Product-8927</t>
  </si>
  <si>
    <t>Product-5291</t>
  </si>
  <si>
    <t>Product-1211</t>
  </si>
  <si>
    <t>Product-3092</t>
  </si>
  <si>
    <t>Product-7319</t>
  </si>
  <si>
    <t>Product-4392</t>
  </si>
  <si>
    <t>Product-7970</t>
  </si>
  <si>
    <t>Product-1821</t>
  </si>
  <si>
    <t>Product-1013</t>
  </si>
  <si>
    <t>Product-1082</t>
  </si>
  <si>
    <t>Product-5800</t>
  </si>
  <si>
    <t>Product-1168</t>
  </si>
  <si>
    <t>Product-4144</t>
  </si>
  <si>
    <t>Product-0157</t>
  </si>
  <si>
    <t>Product-9923</t>
  </si>
  <si>
    <t>Product-8768</t>
  </si>
  <si>
    <t>Product-3025</t>
  </si>
  <si>
    <t>Product-0471</t>
  </si>
  <si>
    <t>Product-6980</t>
  </si>
  <si>
    <t>Product-3943</t>
  </si>
  <si>
    <t>Product-1335</t>
  </si>
  <si>
    <t>Product-2950</t>
  </si>
  <si>
    <t>Product-9680</t>
  </si>
  <si>
    <t>Product-4403</t>
  </si>
  <si>
    <t>Product-4435</t>
  </si>
  <si>
    <t>Product-5702</t>
  </si>
  <si>
    <t>Product-4736</t>
  </si>
  <si>
    <t>Product-4926</t>
  </si>
  <si>
    <t>Product-3215</t>
  </si>
  <si>
    <t>Product-9671</t>
  </si>
  <si>
    <t>Product-0927</t>
  </si>
  <si>
    <t>Product-8783</t>
  </si>
  <si>
    <t>Product-7507</t>
  </si>
  <si>
    <t>Product-8988</t>
  </si>
  <si>
    <t>Product-6878</t>
  </si>
  <si>
    <t>Product-5413</t>
  </si>
  <si>
    <t>Product-5620</t>
  </si>
  <si>
    <t>Product-0612</t>
  </si>
  <si>
    <t>Product-7054</t>
  </si>
  <si>
    <t>Product-4960</t>
  </si>
  <si>
    <t>Product-9231</t>
  </si>
  <si>
    <t>Product-2491</t>
  </si>
  <si>
    <t>Product-4264</t>
  </si>
  <si>
    <t>Product-4002</t>
  </si>
  <si>
    <t>Product-3685</t>
  </si>
  <si>
    <t>Product-8956</t>
  </si>
  <si>
    <t>Product-9847</t>
  </si>
  <si>
    <t>Product-6323</t>
  </si>
  <si>
    <t>Product-8293</t>
  </si>
  <si>
    <t>Product-3867</t>
  </si>
  <si>
    <t>Product-6017</t>
  </si>
  <si>
    <t>Product-7669</t>
  </si>
  <si>
    <t>Product-4184</t>
  </si>
  <si>
    <t>Product-8993</t>
  </si>
  <si>
    <t>Product-3110</t>
  </si>
  <si>
    <t>Product-4515</t>
  </si>
  <si>
    <t>Product-1210</t>
  </si>
  <si>
    <t>Product-1096</t>
  </si>
  <si>
    <t>Product-3275</t>
  </si>
  <si>
    <t>Product-5338</t>
  </si>
  <si>
    <t>Product-5801</t>
  </si>
  <si>
    <t>Product-2652</t>
  </si>
  <si>
    <t>Product-2380</t>
  </si>
  <si>
    <t>Product-9245</t>
  </si>
  <si>
    <t>Product-3566</t>
  </si>
  <si>
    <t>Product-9177</t>
  </si>
  <si>
    <t>Product-7772</t>
  </si>
  <si>
    <t>Product-3246</t>
  </si>
  <si>
    <t>Product-5162</t>
  </si>
  <si>
    <t>Product-6571</t>
  </si>
  <si>
    <t>Product-7058</t>
  </si>
  <si>
    <t>Product-8636</t>
  </si>
  <si>
    <t>Product-0289</t>
  </si>
  <si>
    <t>Product-6724</t>
  </si>
  <si>
    <t>Product-4204</t>
  </si>
  <si>
    <t>Product-1553</t>
  </si>
  <si>
    <t>Product-2296</t>
  </si>
  <si>
    <t>Product-2232</t>
  </si>
  <si>
    <t>Product-0281</t>
  </si>
  <si>
    <t>Product-8848</t>
  </si>
  <si>
    <t>Product-2936</t>
  </si>
  <si>
    <t>Product-7243</t>
  </si>
  <si>
    <t>Product-7793</t>
  </si>
  <si>
    <t>Product-3466</t>
  </si>
  <si>
    <t>Product-7705</t>
  </si>
  <si>
    <t>Product-6164</t>
  </si>
  <si>
    <t>Product-4069</t>
  </si>
  <si>
    <t>Product-3703</t>
  </si>
  <si>
    <t>Product-6490</t>
  </si>
  <si>
    <t>Product-9365</t>
  </si>
  <si>
    <t>Product-5571</t>
  </si>
  <si>
    <t>Product-4855</t>
  </si>
  <si>
    <t>Product-9518</t>
  </si>
  <si>
    <t>Product-7104</t>
  </si>
  <si>
    <t>Product-0582</t>
  </si>
  <si>
    <t>Product-7077</t>
  </si>
  <si>
    <t>Product-9258</t>
  </si>
  <si>
    <t>Product-8815</t>
  </si>
  <si>
    <t>Product-2305</t>
  </si>
  <si>
    <t>Product-7115</t>
  </si>
  <si>
    <t>Product-4861</t>
  </si>
  <si>
    <t>Product-3167</t>
  </si>
  <si>
    <t>Product-7061</t>
  </si>
  <si>
    <t>Product-7343</t>
  </si>
  <si>
    <t>Product-1448</t>
  </si>
  <si>
    <t>Product-6402</t>
  </si>
  <si>
    <t>Product-3131</t>
  </si>
  <si>
    <t>Product-3409</t>
  </si>
  <si>
    <t>Product-1280</t>
  </si>
  <si>
    <t>Product-1580</t>
  </si>
  <si>
    <t>Product-6717</t>
  </si>
  <si>
    <t>Product-9243</t>
  </si>
  <si>
    <t>Product-4138</t>
  </si>
  <si>
    <t>Product-1353</t>
  </si>
  <si>
    <t>Product-9145</t>
  </si>
  <si>
    <t>Product-2274</t>
  </si>
  <si>
    <t>Product-1317</t>
  </si>
  <si>
    <t>Product-9778</t>
  </si>
  <si>
    <t>Product-2308</t>
  </si>
  <si>
    <t>Product-1159</t>
  </si>
  <si>
    <t>Product-3021</t>
  </si>
  <si>
    <t>Product-0125</t>
  </si>
  <si>
    <t>Product-2726</t>
  </si>
  <si>
    <t>Product-3743</t>
  </si>
  <si>
    <t>Product-7334</t>
  </si>
  <si>
    <t>Product-5957</t>
  </si>
  <si>
    <t>Product-9363</t>
  </si>
  <si>
    <t>Product-0309</t>
  </si>
  <si>
    <t>Product-1945</t>
  </si>
  <si>
    <t>Product-9771</t>
  </si>
  <si>
    <t>Product-7353</t>
  </si>
  <si>
    <t>Product-0218</t>
  </si>
  <si>
    <t>Product-4091</t>
  </si>
  <si>
    <t>Product-7991</t>
  </si>
  <si>
    <t>Product-3942</t>
  </si>
  <si>
    <t>Product-5940</t>
  </si>
  <si>
    <t>Product-4572</t>
  </si>
  <si>
    <t>Product-0236</t>
  </si>
  <si>
    <t>Product-4936</t>
  </si>
  <si>
    <t>Product-3028</t>
  </si>
  <si>
    <t>Product-7841</t>
  </si>
  <si>
    <t>Product-1161</t>
  </si>
  <si>
    <t>Product-2894</t>
  </si>
  <si>
    <t>Product-3191</t>
  </si>
  <si>
    <t>Product-0786</t>
  </si>
  <si>
    <t>Product-3087</t>
  </si>
  <si>
    <t>Product-4387</t>
  </si>
  <si>
    <t>Product-6299</t>
  </si>
  <si>
    <t>Product-0592</t>
  </si>
  <si>
    <t>Product-7116</t>
  </si>
  <si>
    <t>Product-3961</t>
  </si>
  <si>
    <t>Product-7692</t>
  </si>
  <si>
    <t>Product-6481</t>
  </si>
  <si>
    <t>Product-3007</t>
  </si>
  <si>
    <t>Product-8747</t>
  </si>
  <si>
    <t>Product-3059</t>
  </si>
  <si>
    <t>Product-4041</t>
  </si>
  <si>
    <t>Product-8013</t>
  </si>
  <si>
    <t>Product-7381</t>
  </si>
  <si>
    <t>Product-7370</t>
  </si>
  <si>
    <t>Product-0529</t>
  </si>
  <si>
    <t>Product-0147</t>
  </si>
  <si>
    <t>Product-2480</t>
  </si>
  <si>
    <t>Product-9246</t>
  </si>
  <si>
    <t>Product-9162</t>
  </si>
  <si>
    <t>Product-5142</t>
  </si>
  <si>
    <t>Product-4059</t>
  </si>
  <si>
    <t>Product-5304</t>
  </si>
  <si>
    <t>Product-1607</t>
  </si>
  <si>
    <t>Product-8398</t>
  </si>
  <si>
    <t>Product-2451</t>
  </si>
  <si>
    <t>Product-4968</t>
  </si>
  <si>
    <t>Product-1103</t>
  </si>
  <si>
    <t>Product-8620</t>
  </si>
  <si>
    <t>Product-2908</t>
  </si>
  <si>
    <t>Product-0521</t>
  </si>
  <si>
    <t>Product-6706</t>
  </si>
  <si>
    <t>Product-9738</t>
  </si>
  <si>
    <t>Product-5006</t>
  </si>
  <si>
    <t>Product-4902</t>
  </si>
  <si>
    <t>Product-3590</t>
  </si>
  <si>
    <t>Product-2110</t>
  </si>
  <si>
    <t>Product-4423</t>
  </si>
  <si>
    <t>Product-6489</t>
  </si>
  <si>
    <t>Product-2954</t>
  </si>
  <si>
    <t>Product-3420</t>
  </si>
  <si>
    <t>Product-1755</t>
  </si>
  <si>
    <t>Product-5362</t>
  </si>
  <si>
    <t>Product-8374</t>
  </si>
  <si>
    <t>Product-2601</t>
  </si>
  <si>
    <t>Product-2544</t>
  </si>
  <si>
    <t>Product-7604</t>
  </si>
  <si>
    <t>Product-4188</t>
  </si>
  <si>
    <t>Product-8730</t>
  </si>
  <si>
    <t>Product-2016</t>
  </si>
  <si>
    <t>Product-6979</t>
  </si>
  <si>
    <t>Product-4351</t>
  </si>
  <si>
    <t>Product-6533</t>
  </si>
  <si>
    <t>Product-6871</t>
  </si>
  <si>
    <t>Product-9402</t>
  </si>
  <si>
    <t>Product-5523</t>
  </si>
  <si>
    <t>Product-4923</t>
  </si>
  <si>
    <t>Product-9136</t>
  </si>
  <si>
    <t>Product-5605</t>
  </si>
  <si>
    <t>Product-8510</t>
  </si>
  <si>
    <t>Product-1163</t>
  </si>
  <si>
    <t>Product-1154</t>
  </si>
  <si>
    <t>Product-5351</t>
  </si>
  <si>
    <t>Product-8005</t>
  </si>
  <si>
    <t>Product-5930</t>
  </si>
  <si>
    <t>Product-7352</t>
  </si>
  <si>
    <t>Product-3797</t>
  </si>
  <si>
    <t>Product-6440</t>
  </si>
  <si>
    <t>Product-8254</t>
  </si>
  <si>
    <t>Product-5770</t>
  </si>
  <si>
    <t>Product-8845</t>
  </si>
  <si>
    <t>Product-3834</t>
  </si>
  <si>
    <t>Product-1776</t>
  </si>
  <si>
    <t>Product-7133</t>
  </si>
  <si>
    <t>Product-5138</t>
  </si>
  <si>
    <t>Product-6735</t>
  </si>
  <si>
    <t>Product-7365</t>
  </si>
  <si>
    <t>Product-5663</t>
  </si>
  <si>
    <t>Product-5230</t>
  </si>
  <si>
    <t>Product-7408</t>
  </si>
  <si>
    <t>Product-6161</t>
  </si>
  <si>
    <t>Product-8989</t>
  </si>
  <si>
    <t>Product-8415</t>
  </si>
  <si>
    <t>Product-8661</t>
  </si>
  <si>
    <t>Product-8403</t>
  </si>
  <si>
    <t>Product-1494</t>
  </si>
  <si>
    <t>Product-1415</t>
  </si>
  <si>
    <t>Product-5631</t>
  </si>
  <si>
    <t>Product-1140</t>
  </si>
  <si>
    <t>Product-2799</t>
  </si>
  <si>
    <t>Product-9391</t>
  </si>
  <si>
    <t>Product-2142</t>
  </si>
  <si>
    <t>Product-0318</t>
  </si>
  <si>
    <t>Product-2111</t>
  </si>
  <si>
    <t>Product-9453</t>
  </si>
  <si>
    <t>Product-8135</t>
  </si>
  <si>
    <t>Product-4898</t>
  </si>
  <si>
    <t>Product-8140</t>
  </si>
  <si>
    <t>Product-1569</t>
  </si>
  <si>
    <t>Product-9097</t>
  </si>
  <si>
    <t>Product-5147</t>
  </si>
  <si>
    <t>Product-0998</t>
  </si>
  <si>
    <t>Product-9133</t>
  </si>
  <si>
    <t>Product-4395</t>
  </si>
  <si>
    <t>Product-8543</t>
  </si>
  <si>
    <t>Product-9889</t>
  </si>
  <si>
    <t>Product-4514</t>
  </si>
  <si>
    <t>Product-1429</t>
  </si>
  <si>
    <t>Product-0732</t>
  </si>
  <si>
    <t>Product-3227</t>
  </si>
  <si>
    <t>Product-9964</t>
  </si>
  <si>
    <t>Product-4504</t>
  </si>
  <si>
    <t>Product-5145</t>
  </si>
  <si>
    <t>Product-7333</t>
  </si>
  <si>
    <t>Product-8302</t>
  </si>
  <si>
    <t>Product-3156</t>
  </si>
  <si>
    <t>Product-5004</t>
  </si>
  <si>
    <t>Product-5458</t>
  </si>
  <si>
    <t>Product-7322</t>
  </si>
  <si>
    <t>Product-2713</t>
  </si>
  <si>
    <t>Product-8049</t>
  </si>
  <si>
    <t>Product-3292</t>
  </si>
  <si>
    <t>Product-6352</t>
  </si>
  <si>
    <t>Product-7253</t>
  </si>
  <si>
    <t>Product-8827</t>
  </si>
  <si>
    <t>Product-0054</t>
  </si>
  <si>
    <t>Product-1971</t>
  </si>
  <si>
    <t>Product-8616</t>
  </si>
  <si>
    <t>Product-3188</t>
  </si>
  <si>
    <t>Product-8599</t>
  </si>
  <si>
    <t>Product-6112</t>
  </si>
  <si>
    <t>Product-9262</t>
  </si>
  <si>
    <t>Product-7265</t>
  </si>
  <si>
    <t>Product-2974</t>
  </si>
  <si>
    <t>Product-6889</t>
  </si>
  <si>
    <t>Product-7967</t>
  </si>
  <si>
    <t>Product-3891</t>
  </si>
  <si>
    <t>Product-3245</t>
  </si>
  <si>
    <t>Product-7980</t>
  </si>
  <si>
    <t>Product-3699</t>
  </si>
  <si>
    <t>Product-3354</t>
  </si>
  <si>
    <t>Product-9841</t>
  </si>
  <si>
    <t>Product-2405</t>
  </si>
  <si>
    <t>Product-2990</t>
  </si>
  <si>
    <t>Product-4865</t>
  </si>
  <si>
    <t>Product-8048</t>
  </si>
  <si>
    <t>Product-7119</t>
  </si>
  <si>
    <t>Product-0197</t>
  </si>
  <si>
    <t>Product-2094</t>
  </si>
  <si>
    <t>Product-3725</t>
  </si>
  <si>
    <t>Product-5880</t>
  </si>
  <si>
    <t>Product-1003</t>
  </si>
  <si>
    <t>Product-9848</t>
  </si>
  <si>
    <t>Product-6642</t>
  </si>
  <si>
    <t>Product-6320</t>
  </si>
  <si>
    <t>Product-0320</t>
  </si>
  <si>
    <t>Product-0519</t>
  </si>
  <si>
    <t>Product-8418</t>
  </si>
  <si>
    <t>Product-1670</t>
  </si>
  <si>
    <t>Product-9070</t>
  </si>
  <si>
    <t>Product-8777</t>
  </si>
  <si>
    <t>Product-6398</t>
  </si>
  <si>
    <t>Product-4917</t>
  </si>
  <si>
    <t>Product-2987</t>
  </si>
  <si>
    <t>Product-0846</t>
  </si>
  <si>
    <t>Product-8463</t>
  </si>
  <si>
    <t>Product-2188</t>
  </si>
  <si>
    <t>Product-6100</t>
  </si>
  <si>
    <t>Product-9821</t>
  </si>
  <si>
    <t>Product-1832</t>
  </si>
  <si>
    <t>Product-5053</t>
  </si>
  <si>
    <t>Product-0217</t>
  </si>
  <si>
    <t>Product-2078</t>
  </si>
  <si>
    <t>Product-3910</t>
  </si>
  <si>
    <t>Product-1041</t>
  </si>
  <si>
    <t>Product-7566</t>
  </si>
  <si>
    <t>Product-1697</t>
  </si>
  <si>
    <t>Product-2422</t>
  </si>
  <si>
    <t>Product-0003</t>
  </si>
  <si>
    <t>Product-7026</t>
  </si>
  <si>
    <t>Product-5811</t>
  </si>
  <si>
    <t>Product-5067</t>
  </si>
  <si>
    <t>Product-9697</t>
  </si>
  <si>
    <t>Product-6004</t>
  </si>
  <si>
    <t>Product-0185</t>
  </si>
  <si>
    <t>Product-1643</t>
  </si>
  <si>
    <t>Product-8838</t>
  </si>
  <si>
    <t>Product-6535</t>
  </si>
  <si>
    <t>Product-8584</t>
  </si>
  <si>
    <t>Product-9095</t>
  </si>
  <si>
    <t>Product-6826</t>
  </si>
  <si>
    <t>Product-8744</t>
  </si>
  <si>
    <t>Product-2424</t>
  </si>
  <si>
    <t>Product-4643</t>
  </si>
  <si>
    <t>Product-0280</t>
  </si>
  <si>
    <t>Product-9929</t>
  </si>
  <si>
    <t>Product-9684</t>
  </si>
  <si>
    <t>Product-5109</t>
  </si>
  <si>
    <t>Product-6327</t>
  </si>
  <si>
    <t>Product-4901</t>
  </si>
  <si>
    <t>Product-7410</t>
  </si>
  <si>
    <t>Product-6242</t>
  </si>
  <si>
    <t>Product-9444</t>
  </si>
  <si>
    <t>Product-1052</t>
  </si>
  <si>
    <t>Product-5879</t>
  </si>
  <si>
    <t>Product-5486</t>
  </si>
  <si>
    <t>Product-3346</t>
  </si>
  <si>
    <t>Product-0315</t>
  </si>
  <si>
    <t>Product-4741</t>
  </si>
  <si>
    <t>Product-1919</t>
  </si>
  <si>
    <t>Product-0370</t>
  </si>
  <si>
    <t>Product-0958</t>
  </si>
  <si>
    <t>Product-2791</t>
  </si>
  <si>
    <t>Product-9781</t>
  </si>
  <si>
    <t>Product-0643</t>
  </si>
  <si>
    <t>Product-5553</t>
  </si>
  <si>
    <t>Product-4129</t>
  </si>
  <si>
    <t>Product-2881</t>
  </si>
  <si>
    <t>Product-6777</t>
  </si>
  <si>
    <t>Product-7024</t>
  </si>
  <si>
    <t>Product-4035</t>
  </si>
  <si>
    <t>Product-2030</t>
  </si>
  <si>
    <t>Product-1518</t>
  </si>
  <si>
    <t>Product-9864</t>
  </si>
  <si>
    <t>Product-6920</t>
  </si>
  <si>
    <t>Product-6000</t>
  </si>
  <si>
    <t>Product-3433</t>
  </si>
  <si>
    <t>Product-3639</t>
  </si>
  <si>
    <t>Product-0504</t>
  </si>
  <si>
    <t>Product-4428</t>
  </si>
  <si>
    <t>Product-3850</t>
  </si>
  <si>
    <t>Product-0118</t>
  </si>
  <si>
    <t>Product-1020</t>
  </si>
  <si>
    <t>Product-9091</t>
  </si>
  <si>
    <t>Product-9502</t>
  </si>
  <si>
    <t>Product-5572</t>
  </si>
  <si>
    <t>Product-5265</t>
  </si>
  <si>
    <t>Product-6585</t>
  </si>
  <si>
    <t>Product-6050</t>
  </si>
  <si>
    <t>Product-9764</t>
  </si>
  <si>
    <t>Product-2029</t>
  </si>
  <si>
    <t>Product-1555</t>
  </si>
  <si>
    <t>Product-9201</t>
  </si>
  <si>
    <t>Product-3732</t>
  </si>
  <si>
    <t>Product-0390</t>
  </si>
  <si>
    <t>Product-1791</t>
  </si>
  <si>
    <t>Product-6702</t>
  </si>
  <si>
    <t>Product-5000</t>
  </si>
  <si>
    <t>Product-7146</t>
  </si>
  <si>
    <t>Product-1984</t>
  </si>
  <si>
    <t>Product-5395</t>
  </si>
  <si>
    <t>Product-1484</t>
  </si>
  <si>
    <t>Product-2823</t>
  </si>
  <si>
    <t>Product-2724</t>
  </si>
  <si>
    <t>Product-5083</t>
  </si>
  <si>
    <t>Product-6852</t>
  </si>
  <si>
    <t>Product-9166</t>
  </si>
  <si>
    <t>Product-3091</t>
  </si>
  <si>
    <t>Product-4399</t>
  </si>
  <si>
    <t>Product-8065</t>
  </si>
  <si>
    <t>Product-1928</t>
  </si>
  <si>
    <t>Product-6147</t>
  </si>
  <si>
    <t>Product-1663</t>
  </si>
  <si>
    <t>Product-1661</t>
  </si>
  <si>
    <t>Product-6456</t>
  </si>
  <si>
    <t>Product-5831</t>
  </si>
  <si>
    <t>Product-8722</t>
  </si>
  <si>
    <t>Product-0888</t>
  </si>
  <si>
    <t>Product-3471</t>
  </si>
  <si>
    <t>Product-6603</t>
  </si>
  <si>
    <t>Product-3378</t>
  </si>
  <si>
    <t>Product-3965</t>
  </si>
  <si>
    <t>Product-8400</t>
  </si>
  <si>
    <t>Product-0456</t>
  </si>
  <si>
    <t>Product-3107</t>
  </si>
  <si>
    <t>Product-0020</t>
  </si>
  <si>
    <t>Product-4463</t>
  </si>
  <si>
    <t>Product-7504</t>
  </si>
  <si>
    <t>Product-5100</t>
  </si>
  <si>
    <t>Product-5617</t>
  </si>
  <si>
    <t>Product-9661</t>
  </si>
  <si>
    <t>Product-5372</t>
  </si>
  <si>
    <t>Product-0083</t>
  </si>
  <si>
    <t>Product-3413</t>
  </si>
  <si>
    <t>Product-8357</t>
  </si>
  <si>
    <t>Product-5074</t>
  </si>
  <si>
    <t>Product-3150</t>
  </si>
  <si>
    <t>Product-8407</t>
  </si>
  <si>
    <t>Product-0670</t>
  </si>
  <si>
    <t>Product-5904</t>
  </si>
  <si>
    <t>Product-4696</t>
  </si>
  <si>
    <t>Product-9069</t>
  </si>
  <si>
    <t>Product-5057</t>
  </si>
  <si>
    <t>Product-2036</t>
  </si>
  <si>
    <t>Product-6526</t>
  </si>
  <si>
    <t>Product-5242</t>
  </si>
  <si>
    <t>Product-7795</t>
  </si>
  <si>
    <t>Product-8181</t>
  </si>
  <si>
    <t>Product-0439</t>
  </si>
  <si>
    <t>Product-1234</t>
  </si>
  <si>
    <t>Product-6929</t>
  </si>
  <si>
    <t>Product-5435</t>
  </si>
  <si>
    <t>Product-2410</t>
  </si>
  <si>
    <t>Product-8745</t>
  </si>
  <si>
    <t>Product-9726</t>
  </si>
  <si>
    <t>Product-1885</t>
  </si>
  <si>
    <t>Product-6158</t>
  </si>
  <si>
    <t>Product-1583</t>
  </si>
  <si>
    <t>Product-6360</t>
  </si>
  <si>
    <t>Product-2383</t>
  </si>
  <si>
    <t>Product-1384</t>
  </si>
  <si>
    <t>Product-5874</t>
  </si>
  <si>
    <t>Product-2656</t>
  </si>
  <si>
    <t>Product-4702</t>
  </si>
  <si>
    <t>Product-5989</t>
  </si>
  <si>
    <t>Product-9490</t>
  </si>
  <si>
    <t>Product-0776</t>
  </si>
  <si>
    <t>Product-6860</t>
  </si>
  <si>
    <t>Product-9807</t>
  </si>
  <si>
    <t>Product-8292</t>
  </si>
  <si>
    <t>Product-4937</t>
  </si>
  <si>
    <t>Product-1171</t>
  </si>
  <si>
    <t>Product-0526</t>
  </si>
  <si>
    <t>Product-4630</t>
  </si>
  <si>
    <t>Product-8697</t>
  </si>
  <si>
    <t>Product-3729</t>
  </si>
  <si>
    <t>Product-1035</t>
  </si>
  <si>
    <t>Product-1304</t>
  </si>
  <si>
    <t>Product-2748</t>
  </si>
  <si>
    <t>Product-1805</t>
  </si>
  <si>
    <t>Product-4631</t>
  </si>
  <si>
    <t>Product-6699</t>
  </si>
  <si>
    <t>Product-8594</t>
  </si>
  <si>
    <t>Product-4246</t>
  </si>
  <si>
    <t>Product-9112</t>
  </si>
  <si>
    <t>Product-0038</t>
  </si>
  <si>
    <t>Product-8997</t>
  </si>
  <si>
    <t>Product-6989</t>
  </si>
  <si>
    <t>Product-2976</t>
  </si>
  <si>
    <t>Product-2538</t>
  </si>
  <si>
    <t>Product-6097</t>
  </si>
  <si>
    <t>Product-3386</t>
  </si>
  <si>
    <t>Product-2292</t>
  </si>
  <si>
    <t>Product-4153</t>
  </si>
  <si>
    <t>Product-7178</t>
  </si>
  <si>
    <t>Product-3509</t>
  </si>
  <si>
    <t>Product-1382</t>
  </si>
  <si>
    <t>Product-9318</t>
  </si>
  <si>
    <t>Product-6331</t>
  </si>
  <si>
    <t>Product-8634</t>
  </si>
  <si>
    <t>Product-1221</t>
  </si>
  <si>
    <t>Product-8537</t>
  </si>
  <si>
    <t>Product-5166</t>
  </si>
  <si>
    <t>Product-5812</t>
  </si>
  <si>
    <t>Product-2549</t>
  </si>
  <si>
    <t>Product-3086</t>
  </si>
  <si>
    <t>Product-0905</t>
  </si>
  <si>
    <t>Product-5695</t>
  </si>
  <si>
    <t>Product-5310</t>
  </si>
  <si>
    <t>Product-7394</t>
  </si>
  <si>
    <t>Product-3635</t>
  </si>
  <si>
    <t>Product-4269</t>
  </si>
  <si>
    <t>Product-6312</t>
  </si>
  <si>
    <t>Product-4528</t>
  </si>
  <si>
    <t>Product-1449</t>
  </si>
  <si>
    <t>Product-8662</t>
  </si>
  <si>
    <t>Product-5798</t>
  </si>
  <si>
    <t>Product-8710</t>
  </si>
  <si>
    <t>Product-6588</t>
  </si>
  <si>
    <t>Product-5464</t>
  </si>
  <si>
    <t>Product-4578</t>
  </si>
  <si>
    <t>Product-0256</t>
  </si>
  <si>
    <t>Product-4488</t>
  </si>
  <si>
    <t>Product-2226</t>
  </si>
  <si>
    <t>Product-7947</t>
  </si>
  <si>
    <t>Product-9495</t>
  </si>
  <si>
    <t>Product-1276</t>
  </si>
  <si>
    <t>Product-0825</t>
  </si>
  <si>
    <t>Product-4178</t>
  </si>
  <si>
    <t>Product-8587</t>
  </si>
  <si>
    <t>Product-8356</t>
  </si>
  <si>
    <t>Product-5675</t>
  </si>
  <si>
    <t>Product-5337</t>
  </si>
  <si>
    <t>Product-6277</t>
  </si>
  <si>
    <t>Product-1722</t>
  </si>
  <si>
    <t>Product-3662</t>
  </si>
  <si>
    <t>Product-7125</t>
  </si>
  <si>
    <t>Product-8148</t>
  </si>
  <si>
    <t>Product-2053</t>
  </si>
  <si>
    <t>Product-2537</t>
  </si>
  <si>
    <t>Product-8567</t>
  </si>
  <si>
    <t>Product-7619</t>
  </si>
  <si>
    <t>Product-6420</t>
  </si>
  <si>
    <t>Product-3132</t>
  </si>
  <si>
    <t>Product-3612</t>
  </si>
  <si>
    <t>Product-4826</t>
  </si>
  <si>
    <t>Product-9351</t>
  </si>
  <si>
    <t>Product-4943</t>
  </si>
  <si>
    <t>Product-3997</t>
  </si>
  <si>
    <t>Product-4213</t>
  </si>
  <si>
    <t>Product-2125</t>
  </si>
  <si>
    <t>Product-8500</t>
  </si>
  <si>
    <t>Product-6772</t>
  </si>
  <si>
    <t>Product-8114</t>
  </si>
  <si>
    <t>Product-8141</t>
  </si>
  <si>
    <t>Product-7445</t>
  </si>
  <si>
    <t>Product-3273</t>
  </si>
  <si>
    <t>Product-1613</t>
  </si>
  <si>
    <t>Product-8237</t>
  </si>
  <si>
    <t>Product-3534</t>
  </si>
  <si>
    <t>Product-4930</t>
  </si>
  <si>
    <t>Product-6047</t>
  </si>
  <si>
    <t>Product-5039</t>
  </si>
  <si>
    <t>Product-8337</t>
  </si>
  <si>
    <t>Product-6884</t>
  </si>
  <si>
    <t>Product-5927</t>
  </si>
  <si>
    <t>Product-6057</t>
  </si>
  <si>
    <t>Product-2944</t>
  </si>
  <si>
    <t>Product-4731</t>
  </si>
  <si>
    <t>Product-2147</t>
  </si>
  <si>
    <t>Product-3241</t>
  </si>
  <si>
    <t>Product-1851</t>
  </si>
  <si>
    <t>Product-5942</t>
  </si>
  <si>
    <t>Product-8704</t>
  </si>
  <si>
    <t>Product-3951</t>
  </si>
  <si>
    <t>Product-0004</t>
  </si>
  <si>
    <t>Product-9991</t>
  </si>
  <si>
    <t>Product-1465</t>
  </si>
  <si>
    <t>Product-5860</t>
  </si>
  <si>
    <t>Product-0644</t>
  </si>
  <si>
    <t>Product-8451</t>
  </si>
  <si>
    <t>Product-4215</t>
  </si>
  <si>
    <t>Product-8520</t>
  </si>
  <si>
    <t>Product-4601</t>
  </si>
  <si>
    <t>Product-0424</t>
  </si>
  <si>
    <t>Product-5730</t>
  </si>
  <si>
    <t>Product-7548</t>
  </si>
  <si>
    <t>Product-2031</t>
  </si>
  <si>
    <t>Product-9370</t>
  </si>
  <si>
    <t>Product-2285</t>
  </si>
  <si>
    <t>Product-9713</t>
  </si>
  <si>
    <t>Product-1610</t>
  </si>
  <si>
    <t>Product-4242</t>
  </si>
  <si>
    <t>Product-5849</t>
  </si>
  <si>
    <t>Product-7375</t>
  </si>
  <si>
    <t>Product-2884</t>
  </si>
  <si>
    <t>Product-7055</t>
  </si>
  <si>
    <t>Product-8797</t>
  </si>
  <si>
    <t>Product-4911</t>
  </si>
  <si>
    <t>Product-6155</t>
  </si>
  <si>
    <t>Product-2906</t>
  </si>
  <si>
    <t>Product-2570</t>
  </si>
  <si>
    <t>Product-9911</t>
  </si>
  <si>
    <t>Product-8903</t>
  </si>
  <si>
    <t>Product-1979</t>
  </si>
  <si>
    <t>Product-9831</t>
  </si>
  <si>
    <t>Product-8165</t>
  </si>
  <si>
    <t>Product-6107</t>
  </si>
  <si>
    <t>Product-8229</t>
  </si>
  <si>
    <t>Product-2817</t>
  </si>
  <si>
    <t>Product-2840</t>
  </si>
  <si>
    <t>Product-2210</t>
  </si>
  <si>
    <t>Product-0945</t>
  </si>
  <si>
    <t>Product-0168</t>
  </si>
  <si>
    <t>Product-0716</t>
  </si>
  <si>
    <t>Product-8828</t>
  </si>
  <si>
    <t>Product-8558</t>
  </si>
  <si>
    <t>Product-1195</t>
  </si>
  <si>
    <t>Product-0420</t>
  </si>
  <si>
    <t>Product-5948</t>
  </si>
  <si>
    <t>Product-5863</t>
  </si>
  <si>
    <t>Product-7168</t>
  </si>
  <si>
    <t>Product-1011</t>
  </si>
  <si>
    <t>Product-0423</t>
  </si>
  <si>
    <t>Product-4634</t>
  </si>
  <si>
    <t>Product-8462</t>
  </si>
  <si>
    <t>Product-7271</t>
  </si>
  <si>
    <t>Product-1358</t>
  </si>
  <si>
    <t>Product-9131</t>
  </si>
  <si>
    <t>Product-9033</t>
  </si>
  <si>
    <t>Product-0062</t>
  </si>
  <si>
    <t>Product-1464</t>
  </si>
  <si>
    <t>Product-2163</t>
  </si>
  <si>
    <t>Product-2464</t>
  </si>
  <si>
    <t>Product-9468</t>
  </si>
  <si>
    <t>Product-7682</t>
  </si>
  <si>
    <t>Product-0080</t>
  </si>
  <si>
    <t>Product-5709</t>
  </si>
  <si>
    <t>Product-7079</t>
  </si>
  <si>
    <t>Product-4367</t>
  </si>
  <si>
    <t>Product-9922</t>
  </si>
  <si>
    <t>Product-5821</t>
  </si>
  <si>
    <t>Product-5179</t>
  </si>
  <si>
    <t>Product-6354</t>
  </si>
  <si>
    <t>Product-6031</t>
  </si>
  <si>
    <t>Product-8074</t>
  </si>
  <si>
    <t>Product-7588</t>
  </si>
  <si>
    <t>Product-3151</t>
  </si>
  <si>
    <t>Product-0383</t>
  </si>
  <si>
    <t>Product-0202</t>
  </si>
  <si>
    <t>Product-9236</t>
  </si>
  <si>
    <t>Product-5782</t>
  </si>
  <si>
    <t>Product-4010</t>
  </si>
  <si>
    <t>Product-7791</t>
  </si>
  <si>
    <t>Product-9057</t>
  </si>
  <si>
    <t>Product-7844</t>
  </si>
  <si>
    <t>Product-8334</t>
  </si>
  <si>
    <t>Product-0250</t>
  </si>
  <si>
    <t>Product-6382</t>
  </si>
  <si>
    <t>Product-5115</t>
  </si>
  <si>
    <t>Product-4315</t>
  </si>
  <si>
    <t>Product-9270</t>
  </si>
  <si>
    <t>Product-3771</t>
  </si>
  <si>
    <t>Product-7463</t>
  </si>
  <si>
    <t>Product-2562</t>
  </si>
  <si>
    <t>Product-9161</t>
  </si>
  <si>
    <t>Product-5226</t>
  </si>
  <si>
    <t>Product-7229</t>
  </si>
  <si>
    <t>Product-8741</t>
  </si>
  <si>
    <t>Product-3274</t>
  </si>
  <si>
    <t>Product-2482</t>
  </si>
  <si>
    <t>Product-6574</t>
  </si>
  <si>
    <t>Product-7915</t>
  </si>
  <si>
    <t>Product-4028</t>
  </si>
  <si>
    <t>Product-0270</t>
  </si>
  <si>
    <t>Product-6909</t>
  </si>
  <si>
    <t>Product-7399</t>
  </si>
  <si>
    <t>Product-9740</t>
  </si>
  <si>
    <t>Product-9239</t>
  </si>
  <si>
    <t>Product-5688</t>
  </si>
  <si>
    <t>Product-3315</t>
  </si>
  <si>
    <t>Product-5315</t>
  </si>
  <si>
    <t>Product-3249</t>
  </si>
  <si>
    <t>Product-8347</t>
  </si>
  <si>
    <t>Product-5890</t>
  </si>
  <si>
    <t>Product-0569</t>
  </si>
  <si>
    <t>Product-4857</t>
  </si>
  <si>
    <t>Product-2924</t>
  </si>
  <si>
    <t>Product-8414</t>
  </si>
  <si>
    <t>Product-8860</t>
  </si>
  <si>
    <t>Product-1406</t>
  </si>
  <si>
    <t>Product-2810</t>
  </si>
  <si>
    <t>Product-9235</t>
  </si>
  <si>
    <t>Product-9350</t>
  </si>
  <si>
    <t>Product-2338</t>
  </si>
  <si>
    <t>Product-9436</t>
  </si>
  <si>
    <t>Product-0152</t>
  </si>
  <si>
    <t>Product-4390</t>
  </si>
  <si>
    <t>Product-6830</t>
  </si>
  <si>
    <t>Product-0365</t>
  </si>
  <si>
    <t>Product-5622</t>
  </si>
  <si>
    <t>Product-6752</t>
  </si>
  <si>
    <t>Product-3463</t>
  </si>
  <si>
    <t>Product-0993</t>
  </si>
  <si>
    <t>Product-1729</t>
  </si>
  <si>
    <t>Product-0064</t>
  </si>
  <si>
    <t>Product-6965</t>
  </si>
  <si>
    <t>Product-7627</t>
  </si>
  <si>
    <t>Product-9242</t>
  </si>
  <si>
    <t>Product-4701</t>
  </si>
  <si>
    <t>Product-4490</t>
  </si>
  <si>
    <t>Product-7386</t>
  </si>
  <si>
    <t>Product-1890</t>
  </si>
  <si>
    <t>Product-6812</t>
  </si>
  <si>
    <t>Product-1812</t>
  </si>
  <si>
    <t>Product-4675</t>
  </si>
  <si>
    <t>Product-3394</t>
  </si>
  <si>
    <t>Product-8228</t>
  </si>
  <si>
    <t>Product-3558</t>
  </si>
  <si>
    <t>Product-2442</t>
  </si>
  <si>
    <t>Product-4856</t>
  </si>
  <si>
    <t>Product-1539</t>
  </si>
  <si>
    <t>Product-6305</t>
  </si>
  <si>
    <t>Product-9538</t>
  </si>
  <si>
    <t>Product-5378</t>
  </si>
  <si>
    <t>Product-9669</t>
  </si>
  <si>
    <t>Product-9849</t>
  </si>
  <si>
    <t>Product-7514</t>
  </si>
  <si>
    <t>Product-4758</t>
  </si>
  <si>
    <t>Product-3084</t>
  </si>
  <si>
    <t>Product-5661</t>
  </si>
  <si>
    <t>Product-7527</t>
  </si>
  <si>
    <t>Product-1773</t>
  </si>
  <si>
    <t>Product-0334</t>
  </si>
  <si>
    <t>Product-1815</t>
  </si>
  <si>
    <t>Product-1994</t>
  </si>
  <si>
    <t>Product-0723</t>
  </si>
  <si>
    <t>Product-8529</t>
  </si>
  <si>
    <t>Product-7123</t>
  </si>
  <si>
    <t>Product-3627</t>
  </si>
  <si>
    <t>Product-2021</t>
  </si>
  <si>
    <t>Product-6923</t>
  </si>
  <si>
    <t>Product-4657</t>
  </si>
  <si>
    <t>Product-6669</t>
  </si>
  <si>
    <t>Product-4380</t>
  </si>
  <si>
    <t>Product-4197</t>
  </si>
  <si>
    <t>Product-7312</t>
  </si>
  <si>
    <t>Product-6153</t>
  </si>
  <si>
    <t>Product-8087</t>
  </si>
  <si>
    <t>Product-6053</t>
  </si>
  <si>
    <t>Product-5932</t>
  </si>
  <si>
    <t>Product-5992</t>
  </si>
  <si>
    <t>Product-3442</t>
  </si>
  <si>
    <t>Product-7591</t>
  </si>
  <si>
    <t>Product-1441</t>
  </si>
  <si>
    <t>Product-8351</t>
  </si>
  <si>
    <t>Product-4474</t>
  </si>
  <si>
    <t>Product-8370</t>
  </si>
  <si>
    <t>Product-1177</t>
  </si>
  <si>
    <t>Product-4694</t>
  </si>
  <si>
    <t>Product-7241</t>
  </si>
  <si>
    <t>Product-4261</t>
  </si>
  <si>
    <t>Product-6837</t>
  </si>
  <si>
    <t>Product-0611</t>
  </si>
  <si>
    <t>Product-2313</t>
  </si>
  <si>
    <t>Product-8875</t>
  </si>
  <si>
    <t>Medium</t>
  </si>
  <si>
    <t>Low</t>
  </si>
  <si>
    <t>High</t>
  </si>
  <si>
    <t>Total</t>
  </si>
  <si>
    <t>Basic Insights</t>
  </si>
  <si>
    <t>Missing values</t>
  </si>
  <si>
    <t>Duplicates</t>
  </si>
  <si>
    <t>No. of Instances</t>
  </si>
  <si>
    <t>5000 records</t>
  </si>
  <si>
    <t>Year</t>
  </si>
  <si>
    <t>Month</t>
  </si>
  <si>
    <t>Week Day</t>
  </si>
  <si>
    <t>Day</t>
  </si>
  <si>
    <t>Turnover Ratio</t>
  </si>
  <si>
    <t>Ratio</t>
  </si>
  <si>
    <t>Statistical Summary</t>
  </si>
  <si>
    <t>Inventory level</t>
  </si>
  <si>
    <t>Mean</t>
  </si>
  <si>
    <t>Median</t>
  </si>
  <si>
    <t>Mode</t>
  </si>
  <si>
    <t>No missing values found.</t>
  </si>
  <si>
    <t>No duplicate rows present.</t>
  </si>
  <si>
    <t>Q1</t>
  </si>
  <si>
    <t>Q2</t>
  </si>
  <si>
    <t>Q3</t>
  </si>
  <si>
    <t>Skewness</t>
  </si>
  <si>
    <t>Kurtosis</t>
  </si>
  <si>
    <t xml:space="preserve">Variance </t>
  </si>
  <si>
    <t xml:space="preserve">Quartiles </t>
  </si>
  <si>
    <t xml:space="preserve">Standard Deviation </t>
  </si>
  <si>
    <t>The data is right skewed</t>
  </si>
  <si>
    <t>Less outliers are present</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</si>
  <si>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</si>
  <si>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</si>
  <si>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</si>
  <si>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</si>
  <si>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</si>
  <si>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</si>
  <si>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</si>
  <si>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</si>
  <si>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</si>
  <si>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</si>
  <si>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</si>
  <si>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</si>
  <si>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</si>
  <si>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</si>
  <si>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</si>
  <si>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</si>
  <si>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</si>
  <si>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</si>
  <si>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</si>
  <si>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</si>
  <si>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</si>
  <si>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</si>
  <si>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</si>
  <si>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X Variable 1</t>
  </si>
  <si>
    <t>Regression Analysis</t>
  </si>
  <si>
    <t>Column 1</t>
  </si>
  <si>
    <t>Column 2</t>
  </si>
  <si>
    <t>Bin</t>
  </si>
  <si>
    <t>More</t>
  </si>
  <si>
    <t>Frequency</t>
  </si>
  <si>
    <t>Correlation between Inventory level &amp; Reorder point</t>
  </si>
  <si>
    <t>The correlation coefficient between Inventory Level and Reorder Point is 0.0159.</t>
  </si>
  <si>
    <t>Intervals</t>
  </si>
  <si>
    <t>Row Labels</t>
  </si>
  <si>
    <t>Grand Total</t>
  </si>
  <si>
    <t>Sum of Inventory Level</t>
  </si>
  <si>
    <t>Column Labels</t>
  </si>
  <si>
    <t>Sum of Turnover Ratio</t>
  </si>
  <si>
    <t>Sum of Reorder Point</t>
  </si>
  <si>
    <t>Sum of Lead Time</t>
  </si>
  <si>
    <t>Analysis Report</t>
  </si>
  <si>
    <t>Transformation</t>
  </si>
  <si>
    <t>Extracted year, month and day</t>
  </si>
  <si>
    <t>Date Transformation:</t>
  </si>
  <si>
    <t>Feature wise Interpretation</t>
  </si>
  <si>
    <t>Reorder point</t>
  </si>
  <si>
    <t>Highly varied across products</t>
  </si>
  <si>
    <t>Moderate variability</t>
  </si>
  <si>
    <t>Ranges from 1 to 30 days</t>
  </si>
  <si>
    <t>Indicate multiple suppliers</t>
  </si>
  <si>
    <t>Indicate multiple products</t>
  </si>
  <si>
    <t>Indicate multiple storage locations</t>
  </si>
  <si>
    <t>Insights</t>
  </si>
  <si>
    <t>"Low" seasonality is the most common among Seasonality</t>
  </si>
  <si>
    <t>The supplier lead times vary from 1 to 30 days.</t>
  </si>
  <si>
    <t>The turnover ratio ranges from 0.2 to 17.8</t>
  </si>
  <si>
    <t>Recommendations</t>
  </si>
  <si>
    <t>Adjust reorder points based on historical demand patterns to reduce excess inventory.</t>
  </si>
  <si>
    <t>Focus on high turnover products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</si>
</sst>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4" x14ac:knownFonts="1">
    <font>
      <sz val="11"/>
      <color theme="1"/>
      <name val="Calibri"/>
      <family val="2"/>
      <scheme val="minor"/>
    </font>
    <font>
      <b/>
      <sz val="11"/>
      <color theme="1"/>
      <name val="Calibri"/>
      <family val="2"/>
      <scheme val="minor"/>
    </font>
    <font>
      <i/>
      <sz val="11"/>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3" tint="-0.499984740745262"/>
        <bgColor indexed="64"/>
      </patternFill>
    </fill>
  </fills>
  <borders count="5">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164" fontId="0" fillId="0" borderId="0" xfId="0" applyNumberFormat="1"/>
    <xf numFmtId="0" fontId="1" fillId="0" borderId="1" xfId="0" applyFont="1" applyBorder="1" applyAlignment="1">
      <alignment horizontal="center" vertical="top"/>
    </xf>
    <xf numFmtId="0" fontId="0" fillId="0" borderId="0" xfId="0" applyNumberFormat="1"/>
    <xf numFmtId="0" fontId="0" fillId="0" borderId="0" xfId="0" applyFill="1" applyBorder="1" applyAlignment="1"/>
    <xf numFmtId="0" fontId="0" fillId="0" borderId="2" xfId="0" applyFill="1" applyBorder="1" applyAlignment="1"/>
    <xf numFmtId="0" fontId="2" fillId="0" borderId="3" xfId="0" applyFont="1" applyFill="1" applyBorder="1" applyAlignment="1">
      <alignment horizontal="center"/>
    </xf>
    <xf numFmtId="0" fontId="2" fillId="0" borderId="3" xfId="0" applyFont="1" applyFill="1" applyBorder="1" applyAlignment="1">
      <alignment horizontal="centerContinuous"/>
    </xf>
    <xf numFmtId="0" fontId="0" fillId="0" borderId="0" xfId="0" applyNumberFormat="1" applyFill="1" applyBorder="1" applyAlignment="1"/>
    <xf numFmtId="0" fontId="1" fillId="0" borderId="0" xfId="0" applyFont="1"/>
    <xf numFmtId="0" fontId="0" fillId="0" borderId="0" xfId="0" pivotButton="1"/>
    <xf numFmtId="0" fontId="0" fillId="0" borderId="0" xfId="0" applyAlignment="1">
      <alignment horizontal="left"/>
    </xf>
    <xf numFmtId="0" fontId="0" fillId="2" borderId="0" xfId="0" applyFill="1"/>
    <xf numFmtId="0" fontId="3" fillId="0" borderId="0" xfId="0" applyFont="1"/>
    <xf numFmtId="0" fontId="1" fillId="0" borderId="4" xfId="0" applyFont="1" applyBorder="1" applyAlignment="1">
      <alignment horizontal="center" vertical="top"/>
    </xf>
    <xf numFmtId="0" fontId="1" fillId="0" borderId="0" xfId="0" applyFont="1" applyAlignment="1">
      <alignment horizontal="left"/>
    </xf>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yyyy\-mm\-dd"/>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2" defaultTableStyle="TableStyleMedium9" defaultPivotStyle="PivotStyleLight16">
    <tableStyle name="Slicer Style 1" pivot="0" table="0" count="0"/>
    <tableStyle name="Slicer Style 2" pivot="0" table="0" count="0"/>
  </tableStyles>
  <extLst>
    <ext xmlns:x14="http://schemas.microsoft.com/office/spreadsheetml/2009/9/main" uri="{EB79DEF2-80B8-43e5-95BD-54CBDDF9020C}">
      <x14:slicerStyles defaultSlicerStyle="SlicerStyleLight1">
        <x14:slicerStyle name="Slicer Style 1"/>
        <x14:slicerStyle name="Slicer Style 2"/>
      </x14:slicer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7"/>
    </mc:Choice>
    <mc:Fallback>
      <c:style val="7"/>
    </mc:Fallback>
  </mc:AlternateContent>
  <c:pivotSource>
    <c:name>[Inventory_Optimization.xlsx]Sheet7!PivotTable7</c:name>
    <c:fmtId val="2"/>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s>
    <c:plotArea>
      <c:layout/>
      <c:lineChart>
        <c:grouping val="standard"/>
        <c:varyColors val="0"/>
        <c:ser>
          <c:idx val="0"/>
          <c:order val="0"/>
          <c:tx>
            <c:strRef>
              <c:f>Sheet7!$B$3</c:f>
              <c:strCache>
                <c:ptCount val="1"/>
                <c:pt idx="0">
                  <c:v>Sum of Inventory Level</c:v>
                </c:pt>
              </c:strCache>
            </c:strRef>
          </c:tx>
          <c:cat>
            <c:strRef>
              <c:f>Sheet7!$A$4:$A$16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Sheet7!$B$4:$B$16</c:f>
              <c:numCache>
                <c:formatCode>General</c:formatCode>
                <c:ptCount val="12"/>
                <c:pt idx="0">
                  <c:v>123935</c:v>
                </c:pt>
                <c:pt idx="1">
                  <c:v>120147</c:v>
                </c:pt>
                <c:pt idx="2">
                  <c:v>115192</c:v>
                </c:pt>
                <c:pt idx="3">
                  <c:v>115116</c:v>
                </c:pt>
                <c:pt idx="4">
                  <c:v>110902</c:v>
                </c:pt>
                <c:pt idx="5">
                  <c:v>113742</c:v>
                </c:pt>
                <c:pt idx="6">
                  <c:v>110737</c:v>
                </c:pt>
                <c:pt idx="7">
                  <c:v>112636</c:v>
                </c:pt>
                <c:pt idx="8">
                  <c:v>98091</c:v>
                </c:pt>
                <c:pt idx="9">
                  <c:v>115742</c:v>
                </c:pt>
                <c:pt idx="10">
                  <c:v>98865</c:v>
                </c:pt>
                <c:pt idx="11">
                  <c:v>117197</c:v>
                </c:pt>
              </c:numCache>
            </c:numRef>
          </c:val>
          <c:smooth val="0"/>
        </c:ser>
        <c:ser>
          <c:idx val="1"/>
          <c:order val="1"/>
          <c:tx>
            <c:strRef>
              <c:f>Sheet7!$C$3</c:f>
              <c:strCache>
                <c:ptCount val="1"/>
                <c:pt idx="0">
                  <c:v>Sum of Reorder Point</c:v>
                </c:pt>
              </c:strCache>
            </c:strRef>
          </c:tx>
          <c:cat>
            <c:strRef>
              <c:f>Sheet7!$A$4:$A$16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Sheet7!$C$4:$C$16</c:f>
              <c:numCache>
                <c:formatCode>General</c:formatCode>
                <c:ptCount val="12"/>
                <c:pt idx="0">
                  <c:v>61010</c:v>
                </c:pt>
                <c:pt idx="1">
                  <c:v>57991</c:v>
                </c:pt>
                <c:pt idx="2">
                  <c:v>60749</c:v>
                </c:pt>
                <c:pt idx="3">
                  <c:v>59403</c:v>
                </c:pt>
                <c:pt idx="4">
                  <c:v>57513</c:v>
                </c:pt>
                <c:pt idx="5">
                  <c:v>54703</c:v>
                </c:pt>
                <c:pt idx="6">
                  <c:v>60153</c:v>
                </c:pt>
                <c:pt idx="7">
                  <c:v>52730</c:v>
                </c:pt>
                <c:pt idx="8">
                  <c:v>53664</c:v>
                </c:pt>
                <c:pt idx="9">
                  <c:v>60066</c:v>
                </c:pt>
                <c:pt idx="10">
                  <c:v>49765</c:v>
                </c:pt>
                <c:pt idx="11">
                  <c:v>62129</c:v>
                </c:pt>
              </c:numCache>
            </c:numRef>
          </c:val>
          <c:smooth val="0"/>
        </c:ser>
        <c:dLbls>
          <c:showLegendKey val="0"/>
          <c:showVal val="0"/>
          <c:showCatName val="0"/>
          <c:showSerName val="0"/>
          <c:showPercent val="0"/>
          <c:showBubbleSize val="0"/>
        </c:dLbls>
        <c:marker val="1"/>
        <c:smooth val="0"/>
        <c:axId val="151477248"/>
        <c:axId val="152175360"/>
      </c:lineChart>
      <c:catAx>
        <c:axId val="151477248"/>
        <c:scaling>
          <c:orientation val="minMax"/>
        </c:scaling>
        <c:delete val="0"/>
        <c:axPos val="b"/>
        <c:majorTickMark val="none"/>
        <c:minorTickMark val="none"/>
        <c:tickLblPos val="nextTo"/>
        <c:crossAx val="152175360"/>
        <c:crosses val="autoZero"/>
        <c:auto val="1"/>
        <c:lblAlgn val="ctr"/>
        <c:lblOffset val="100"/>
        <c:noMultiLvlLbl val="0"/>
      </c:catAx>
      <c:valAx>
        <c:axId val="152175360"/>
        <c:scaling>
          <c:orientation val="minMax"/>
        </c:scaling>
        <c:delete val="0"/>
        <c:axPos val="l"/>
        <c:majorGridlines/>
        <c:numFmt formatCode="General" sourceLinked="1"/>
        <c:majorTickMark val="none"/>
        <c:minorTickMark val="none"/>
        <c:tickLblPos val="nextTo"/>
        <c:crossAx val="151477248"/>
        <c:crosses val="autoZero"/>
        <c:crossBetween val="between"/>
      </c:valAx>
    </c:plotArea>
    <c:legend>
      <c:legendPos val="r"/>
      <c:layout/>
      <c:overlay val="0"/>
    </c:legend>
    <c:plotVisOnly val="1"/>
    <c:dispBlanksAs val="gap"/>
    <c:showDLblsOverMax val="0"/>
  </c:chart>
  <c:spPr>
    <a:solidFill>
      <a:schemeClr val="lt1"/>
    </a:solidFill>
    <a:ln w="25400" cap="flat" cmpd="sng" algn="ctr">
      <a:solidFill>
        <a:schemeClr val="accent5"/>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7"/>
    </mc:Choice>
    <mc:Fallback>
      <c:style val="7"/>
    </mc:Fallback>
  </mc:AlternateContent>
  <c:pivotSource>
    <c:name>[Inventory_Optimization.xlsx]Sheet6!PivotTable6</c:name>
    <c:fmtId val="2"/>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stacked"/>
        <c:varyColors val="0"/>
        <c:ser>
          <c:idx val="0"/>
          <c:order val="0"/>
          <c:tx>
            <c:strRef>
              <c:f>Sheet6!$B$3:$B$4</c:f>
              <c:strCache>
                <c:ptCount val="1"/>
                <c:pt idx="0">
                  <c:v>1</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Sheet6!$B$5:$B$17</c:f>
              <c:numCache>
                <c:formatCode>General</c:formatCode>
                <c:ptCount val="12"/>
                <c:pt idx="0">
                  <c:v>165.66485047869841</c:v>
                </c:pt>
                <c:pt idx="1">
                  <c:v>176.14571600748832</c:v>
                </c:pt>
                <c:pt idx="2">
                  <c:v>164.97518723347841</c:v>
                </c:pt>
                <c:pt idx="3">
                  <c:v>155.25083468780787</c:v>
                </c:pt>
                <c:pt idx="4">
                  <c:v>125.03498543675006</c:v>
                </c:pt>
                <c:pt idx="5">
                  <c:v>241.02698071556699</c:v>
                </c:pt>
                <c:pt idx="6">
                  <c:v>128.24969447851782</c:v>
                </c:pt>
                <c:pt idx="7">
                  <c:v>142.59375841073046</c:v>
                </c:pt>
                <c:pt idx="8">
                  <c:v>156.24712388621145</c:v>
                </c:pt>
                <c:pt idx="9">
                  <c:v>183.41813752145183</c:v>
                </c:pt>
                <c:pt idx="10">
                  <c:v>168.49436697066426</c:v>
                </c:pt>
                <c:pt idx="11">
                  <c:v>235.09736626805085</c:v>
                </c:pt>
              </c:numCache>
            </c:numRef>
          </c:val>
        </c:ser>
        <c:ser>
          <c:idx val="1"/>
          <c:order val="1"/>
          <c:tx>
            <c:strRef>
              <c:f>Sheet6!$C$3:$C$4</c:f>
              <c:strCache>
                <c:ptCount val="1"/>
                <c:pt idx="0">
                  <c:v>2</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Sheet6!$C$5:$C$17</c:f>
              <c:numCache>
                <c:formatCode>General</c:formatCode>
                <c:ptCount val="12"/>
                <c:pt idx="0">
                  <c:v>156.85816823227975</c:v>
                </c:pt>
                <c:pt idx="1">
                  <c:v>189.23393318942988</c:v>
                </c:pt>
                <c:pt idx="2">
                  <c:v>136.42134313941355</c:v>
                </c:pt>
                <c:pt idx="3">
                  <c:v>200.58041732717118</c:v>
                </c:pt>
                <c:pt idx="4">
                  <c:v>161.89051203706504</c:v>
                </c:pt>
                <c:pt idx="5">
                  <c:v>149.52897555783707</c:v>
                </c:pt>
                <c:pt idx="6">
                  <c:v>183.0426381714889</c:v>
                </c:pt>
                <c:pt idx="7">
                  <c:v>139.56519379467204</c:v>
                </c:pt>
                <c:pt idx="8">
                  <c:v>196.26294641982699</c:v>
                </c:pt>
                <c:pt idx="9">
                  <c:v>169.81889493198383</c:v>
                </c:pt>
                <c:pt idx="10">
                  <c:v>142.48802203675496</c:v>
                </c:pt>
                <c:pt idx="11">
                  <c:v>160.18871143227341</c:v>
                </c:pt>
              </c:numCache>
            </c:numRef>
          </c:val>
        </c:ser>
        <c:ser>
          <c:idx val="2"/>
          <c:order val="2"/>
          <c:tx>
            <c:strRef>
              <c:f>Sheet6!$D$3:$D$4</c:f>
              <c:strCache>
                <c:ptCount val="1"/>
                <c:pt idx="0">
                  <c:v>3</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Sheet6!$D$5:$D$17</c:f>
              <c:numCache>
                <c:formatCode>General</c:formatCode>
                <c:ptCount val="12"/>
                <c:pt idx="0">
                  <c:v>208.7725934438578</c:v>
                </c:pt>
                <c:pt idx="1">
                  <c:v>148.2275226681318</c:v>
                </c:pt>
                <c:pt idx="2">
                  <c:v>172.35776409942386</c:v>
                </c:pt>
                <c:pt idx="3">
                  <c:v>156.03367701672741</c:v>
                </c:pt>
                <c:pt idx="4">
                  <c:v>184.71337513839265</c:v>
                </c:pt>
                <c:pt idx="5">
                  <c:v>118.40166443733605</c:v>
                </c:pt>
                <c:pt idx="6">
                  <c:v>199.45395265344652</c:v>
                </c:pt>
                <c:pt idx="7">
                  <c:v>128.04874581228103</c:v>
                </c:pt>
                <c:pt idx="8">
                  <c:v>135.44910068534378</c:v>
                </c:pt>
                <c:pt idx="9">
                  <c:v>189.00612053219965</c:v>
                </c:pt>
                <c:pt idx="10">
                  <c:v>139.95033209152191</c:v>
                </c:pt>
                <c:pt idx="11">
                  <c:v>157.04082758405431</c:v>
                </c:pt>
              </c:numCache>
            </c:numRef>
          </c:val>
        </c:ser>
        <c:ser>
          <c:idx val="3"/>
          <c:order val="3"/>
          <c:tx>
            <c:strRef>
              <c:f>Sheet6!$E$3:$E$4</c:f>
              <c:strCache>
                <c:ptCount val="1"/>
                <c:pt idx="0">
                  <c:v>4</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Sheet6!$E$5:$E$17</c:f>
              <c:numCache>
                <c:formatCode>General</c:formatCode>
                <c:ptCount val="12"/>
                <c:pt idx="0">
                  <c:v>243.84967344803252</c:v>
                </c:pt>
                <c:pt idx="1">
                  <c:v>169.64444457332348</c:v>
                </c:pt>
                <c:pt idx="2">
                  <c:v>157.74460620936739</c:v>
                </c:pt>
                <c:pt idx="3">
                  <c:v>84.675795602693867</c:v>
                </c:pt>
                <c:pt idx="4">
                  <c:v>228.85507230671934</c:v>
                </c:pt>
                <c:pt idx="5">
                  <c:v>155.35066719094573</c:v>
                </c:pt>
                <c:pt idx="6">
                  <c:v>126.45202957087524</c:v>
                </c:pt>
                <c:pt idx="7">
                  <c:v>215.97984020065886</c:v>
                </c:pt>
                <c:pt idx="8">
                  <c:v>138.45236293228075</c:v>
                </c:pt>
                <c:pt idx="9">
                  <c:v>203.37315440448705</c:v>
                </c:pt>
                <c:pt idx="10">
                  <c:v>110.98308553978124</c:v>
                </c:pt>
                <c:pt idx="11">
                  <c:v>160.30122757852124</c:v>
                </c:pt>
              </c:numCache>
            </c:numRef>
          </c:val>
        </c:ser>
        <c:ser>
          <c:idx val="4"/>
          <c:order val="4"/>
          <c:tx>
            <c:strRef>
              <c:f>Sheet6!$F$3:$F$4</c:f>
              <c:strCache>
                <c:ptCount val="1"/>
                <c:pt idx="0">
                  <c:v>5</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Sheet6!$F$5:$F$17</c:f>
              <c:numCache>
                <c:formatCode>General</c:formatCode>
                <c:ptCount val="12"/>
                <c:pt idx="0">
                  <c:v>170.7356717607401</c:v>
                </c:pt>
                <c:pt idx="1">
                  <c:v>202.38973185293918</c:v>
                </c:pt>
                <c:pt idx="2">
                  <c:v>203.98145977805362</c:v>
                </c:pt>
                <c:pt idx="3">
                  <c:v>166.82288816550667</c:v>
                </c:pt>
                <c:pt idx="4">
                  <c:v>202.04776727512331</c:v>
                </c:pt>
                <c:pt idx="5">
                  <c:v>186.57108527639542</c:v>
                </c:pt>
                <c:pt idx="6">
                  <c:v>204.53496079259949</c:v>
                </c:pt>
                <c:pt idx="7">
                  <c:v>172.01604129159475</c:v>
                </c:pt>
                <c:pt idx="8">
                  <c:v>110.70458178826698</c:v>
                </c:pt>
                <c:pt idx="9">
                  <c:v>158.31339561511942</c:v>
                </c:pt>
                <c:pt idx="10">
                  <c:v>162.57748415737152</c:v>
                </c:pt>
                <c:pt idx="11">
                  <c:v>148.93992135333397</c:v>
                </c:pt>
              </c:numCache>
            </c:numRef>
          </c:val>
        </c:ser>
        <c:ser>
          <c:idx val="5"/>
          <c:order val="5"/>
          <c:tx>
            <c:strRef>
              <c:f>Sheet6!$G$3:$G$4</c:f>
              <c:strCache>
                <c:ptCount val="1"/>
                <c:pt idx="0">
                  <c:v>6</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Sheet6!$G$5:$G$17</c:f>
              <c:numCache>
                <c:formatCode>General</c:formatCode>
                <c:ptCount val="12"/>
                <c:pt idx="0">
                  <c:v>148.86242018367497</c:v>
                </c:pt>
                <c:pt idx="1">
                  <c:v>119.77289719574746</c:v>
                </c:pt>
                <c:pt idx="2">
                  <c:v>204.6306814837867</c:v>
                </c:pt>
                <c:pt idx="3">
                  <c:v>173.28777285975423</c:v>
                </c:pt>
                <c:pt idx="4">
                  <c:v>163.70605355550728</c:v>
                </c:pt>
                <c:pt idx="5">
                  <c:v>144.6886268892622</c:v>
                </c:pt>
                <c:pt idx="6">
                  <c:v>104.34268824279368</c:v>
                </c:pt>
                <c:pt idx="7">
                  <c:v>205.6379912342627</c:v>
                </c:pt>
                <c:pt idx="8">
                  <c:v>153.89624500949074</c:v>
                </c:pt>
                <c:pt idx="9">
                  <c:v>194.93550150712005</c:v>
                </c:pt>
                <c:pt idx="10">
                  <c:v>117.01373428291041</c:v>
                </c:pt>
                <c:pt idx="11">
                  <c:v>197.54017526859539</c:v>
                </c:pt>
              </c:numCache>
            </c:numRef>
          </c:val>
        </c:ser>
        <c:ser>
          <c:idx val="6"/>
          <c:order val="6"/>
          <c:tx>
            <c:strRef>
              <c:f>Sheet6!$H$3:$H$4</c:f>
              <c:strCache>
                <c:ptCount val="1"/>
                <c:pt idx="0">
                  <c:v>7</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Sheet6!$H$5:$H$17</c:f>
              <c:numCache>
                <c:formatCode>General</c:formatCode>
                <c:ptCount val="12"/>
                <c:pt idx="0">
                  <c:v>199.25373870853394</c:v>
                </c:pt>
                <c:pt idx="1">
                  <c:v>131.32867192964932</c:v>
                </c:pt>
                <c:pt idx="2">
                  <c:v>186.66650312008133</c:v>
                </c:pt>
                <c:pt idx="3">
                  <c:v>124.08904600999283</c:v>
                </c:pt>
                <c:pt idx="4">
                  <c:v>154.67354786974923</c:v>
                </c:pt>
                <c:pt idx="5">
                  <c:v>149.21609845533115</c:v>
                </c:pt>
                <c:pt idx="6">
                  <c:v>122.67158938236314</c:v>
                </c:pt>
                <c:pt idx="7">
                  <c:v>140.24774683750385</c:v>
                </c:pt>
                <c:pt idx="8">
                  <c:v>172.74007460181775</c:v>
                </c:pt>
                <c:pt idx="9">
                  <c:v>156.02543394407044</c:v>
                </c:pt>
                <c:pt idx="10">
                  <c:v>160.21780583660473</c:v>
                </c:pt>
                <c:pt idx="11">
                  <c:v>116.50272280701238</c:v>
                </c:pt>
              </c:numCache>
            </c:numRef>
          </c:val>
        </c:ser>
        <c:dLbls>
          <c:showLegendKey val="0"/>
          <c:showVal val="0"/>
          <c:showCatName val="0"/>
          <c:showSerName val="0"/>
          <c:showPercent val="0"/>
          <c:showBubbleSize val="0"/>
        </c:dLbls>
        <c:gapWidth val="150"/>
        <c:overlap val="100"/>
        <c:axId val="152605824"/>
        <c:axId val="152607360"/>
      </c:barChart>
      <c:catAx>
        <c:axId val="152605824"/>
        <c:scaling>
          <c:orientation val="minMax"/>
        </c:scaling>
        <c:delete val="0"/>
        <c:axPos val="b"/>
        <c:majorTickMark val="out"/>
        <c:minorTickMark val="none"/>
        <c:tickLblPos val="nextTo"/>
        <c:crossAx val="152607360"/>
        <c:crosses val="autoZero"/>
        <c:auto val="1"/>
        <c:lblAlgn val="ctr"/>
        <c:lblOffset val="100"/>
        <c:noMultiLvlLbl val="0"/>
      </c:catAx>
      <c:valAx>
        <c:axId val="152607360"/>
        <c:scaling>
          <c:orientation val="minMax"/>
        </c:scaling>
        <c:delete val="0"/>
        <c:axPos val="l"/>
        <c:majorGridlines/>
        <c:numFmt formatCode="General" sourceLinked="1"/>
        <c:majorTickMark val="out"/>
        <c:minorTickMark val="none"/>
        <c:tickLblPos val="nextTo"/>
        <c:crossAx val="152605824"/>
        <c:crosses val="autoZero"/>
        <c:crossBetween val="between"/>
      </c:valAx>
    </c:plotArea>
    <c:legend>
      <c:legendPos val="r"/>
      <c:layout/>
      <c:overlay val="0"/>
    </c:legend>
    <c:plotVisOnly val="1"/>
    <c:dispBlanksAs val="gap"/>
    <c:showDLblsOverMax val="0"/>
  </c:chart>
  <c:spPr>
    <a:solidFill>
      <a:schemeClr val="lt1"/>
    </a:solidFill>
    <a:ln w="25400" cap="flat" cmpd="sng" algn="ctr">
      <a:solidFill>
        <a:schemeClr val="accent5"/>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7"/>
    </mc:Choice>
    <mc:Fallback>
      <c:style val="7"/>
    </mc:Fallback>
  </mc:AlternateContent>
  <c:pivotSource>
    <c:name>[Inventory_Optimization.xlsx]Sheet2!PivotTable2</c:name>
    <c:fmtId val="2"/>
  </c:pivotSource>
  <c:chart>
    <c:title>
      <c:tx>
        <c:rich>
          <a:bodyPr/>
          <a:lstStyle/>
          <a:p>
            <a:pPr>
              <a:defRPr/>
            </a:pPr>
            <a:r>
              <a:rPr lang="en-US"/>
              <a:t>Turnover Ratio by Month</a:t>
            </a:r>
          </a:p>
        </c:rich>
      </c:tx>
      <c:layout/>
      <c:overlay val="0"/>
    </c:title>
    <c:autoTitleDeleted val="0"/>
    <c:pivotFmts>
      <c:pivotFmt>
        <c:idx val="0"/>
        <c:dLbl>
          <c:idx val="0"/>
          <c:delete val="1"/>
        </c:dLbl>
      </c:pivotFmt>
      <c:pivotFmt>
        <c:idx val="1"/>
      </c:pivotFmt>
      <c:pivotFmt>
        <c:idx val="2"/>
      </c:pivotFmt>
      <c:pivotFmt>
        <c:idx val="3"/>
      </c:pivotFmt>
      <c:pivotFmt>
        <c:idx val="4"/>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doughnutChart>
        <c:varyColors val="1"/>
        <c:ser>
          <c:idx val="0"/>
          <c:order val="0"/>
          <c:tx>
            <c:strRef>
              <c:f>Sheet2!$B$3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Sheet2!$A$4:$A$16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Sheet2!$B$4:$B$16</c:f>
              <c:numCache>
                <c:formatCode>General</c:formatCode>
                <c:ptCount val="12"/>
                <c:pt idx="0">
                  <c:v>1293.9971162558174</c:v>
                </c:pt>
                <c:pt idx="1">
                  <c:v>1136.74291741671</c:v>
                </c:pt>
                <c:pt idx="2">
                  <c:v>1226.7775450636066</c:v>
                </c:pt>
                <c:pt idx="3">
                  <c:v>1060.7404316696534</c:v>
                </c:pt>
                <c:pt idx="4">
                  <c:v>1220.9213136193066</c:v>
                </c:pt>
                <c:pt idx="5">
                  <c:v>1144.7840985226742</c:v>
                </c:pt>
                <c:pt idx="6">
                  <c:v>1068.7475532920855</c:v>
                </c:pt>
                <c:pt idx="7">
                  <c:v>1144.0893175817037</c:v>
                </c:pt>
                <c:pt idx="8">
                  <c:v>1063.7524353232384</c:v>
                </c:pt>
                <c:pt idx="9">
                  <c:v>1254.890638456435</c:v>
                </c:pt>
                <c:pt idx="10">
                  <c:v>1001.724830915609</c:v>
                </c:pt>
                <c:pt idx="11">
                  <c:v>1175.6109522918421</c:v>
                </c:pt>
              </c:numCache>
            </c:numRef>
          </c:val>
        </c:ser>
        <c:dLbls>
          <c:showLegendKey val="0"/>
          <c:showVal val="0"/>
          <c:showCatName val="0"/>
          <c:showSerName val="0"/>
          <c:showPercent val="1"/>
          <c:showBubbleSize val="0"/>
          <c:showLeaderLines val="1"/>
        </c:dLbls>
        <c:firstSliceAng val="0"/>
        <c:holeSize val="50"/>
      </c:doughnutChart>
    </c:plotArea>
    <c:legend>
      <c:legendPos val="r"/>
      <c:layout/>
      <c:overlay val="0"/>
    </c:legend>
    <c:plotVisOnly val="1"/>
    <c:dispBlanksAs val="gap"/>
    <c:showDLblsOverMax val="0"/>
  </c:chart>
  <c:spPr>
    <a:solidFill>
      <a:schemeClr val="lt1"/>
    </a:solidFill>
    <a:ln w="25400" cap="flat" cmpd="sng" algn="ctr">
      <a:solidFill>
        <a:schemeClr val="accent5"/>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7"/>
    </mc:Choice>
    <mc:Fallback>
      <c:style val="7"/>
    </mc:Fallback>
  </mc:AlternateContent>
  <c:pivotSource>
    <c:name>[Inventory_Optimization.xlsx]Sheet3!PivotTable3</c:name>
    <c:fmtId val="2"/>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s>
    <c:plotArea>
      <c:layout/>
      <c:barChart>
        <c:barDir val="col"/>
        <c:grouping val="clustered"/>
        <c:varyColors val="0"/>
        <c:ser>
          <c:idx val="0"/>
          <c:order val="0"/>
          <c:tx>
            <c:strRef>
              <c:f>Sheet3!$B$3:$B$4</c:f>
              <c:strCache>
                <c:ptCount val="1"/>
                <c:pt idx="0">
                  <c:v>2023</c:v>
                </c:pt>
              </c:strCache>
            </c:strRef>
          </c:tx>
          <c:invertIfNegative val="0"/>
          <c:cat>
            <c:strRef>
              <c:f>Sheet3!$A$5:$A$17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Sheet3!$B$5:$B$17</c:f>
              <c:numCache>
                <c:formatCode>General</c:formatCode>
                <c:ptCount val="12"/>
                <c:pt idx="1">
                  <c:v>53821</c:v>
                </c:pt>
                <c:pt idx="2">
                  <c:v>118166</c:v>
                </c:pt>
                <c:pt idx="3">
                  <c:v>97653</c:v>
                </c:pt>
                <c:pt idx="4">
                  <c:v>133208</c:v>
                </c:pt>
                <c:pt idx="5">
                  <c:v>120911</c:v>
                </c:pt>
                <c:pt idx="6">
                  <c:v>119113</c:v>
                </c:pt>
                <c:pt idx="7">
                  <c:v>114641</c:v>
                </c:pt>
                <c:pt idx="8">
                  <c:v>103643</c:v>
                </c:pt>
                <c:pt idx="9">
                  <c:v>124491</c:v>
                </c:pt>
                <c:pt idx="10">
                  <c:v>106465</c:v>
                </c:pt>
                <c:pt idx="11">
                  <c:v>111651</c:v>
                </c:pt>
              </c:numCache>
            </c:numRef>
          </c:val>
        </c:ser>
        <c:ser>
          <c:idx val="1"/>
          <c:order val="1"/>
          <c:tx>
            <c:strRef>
              <c:f>Sheet3!$C$3:$C$4</c:f>
              <c:strCache>
                <c:ptCount val="1"/>
                <c:pt idx="0">
                  <c:v>2024</c:v>
                </c:pt>
              </c:strCache>
            </c:strRef>
          </c:tx>
          <c:invertIfNegative val="0"/>
          <c:cat>
            <c:strRef>
              <c:f>Sheet3!$A$5:$A$17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Sheet3!$C$5:$C$17</c:f>
              <c:numCache>
                <c:formatCode>General</c:formatCode>
                <c:ptCount val="12"/>
                <c:pt idx="0">
                  <c:v>123935</c:v>
                </c:pt>
                <c:pt idx="1">
                  <c:v>120147</c:v>
                </c:pt>
                <c:pt idx="2">
                  <c:v>115192</c:v>
                </c:pt>
                <c:pt idx="3">
                  <c:v>115116</c:v>
                </c:pt>
                <c:pt idx="4">
                  <c:v>110902</c:v>
                </c:pt>
                <c:pt idx="5">
                  <c:v>113742</c:v>
                </c:pt>
                <c:pt idx="6">
                  <c:v>110737</c:v>
                </c:pt>
                <c:pt idx="7">
                  <c:v>112636</c:v>
                </c:pt>
                <c:pt idx="8">
                  <c:v>98091</c:v>
                </c:pt>
                <c:pt idx="9">
                  <c:v>115742</c:v>
                </c:pt>
                <c:pt idx="10">
                  <c:v>98865</c:v>
                </c:pt>
                <c:pt idx="11">
                  <c:v>117197</c:v>
                </c:pt>
              </c:numCache>
            </c:numRef>
          </c:val>
        </c:ser>
        <c:ser>
          <c:idx val="2"/>
          <c:order val="2"/>
          <c:tx>
            <c:strRef>
              <c:f>Sheet3!$D$3:$D$4</c:f>
              <c:strCache>
                <c:ptCount val="1"/>
                <c:pt idx="0">
                  <c:v>2025</c:v>
                </c:pt>
              </c:strCache>
            </c:strRef>
          </c:tx>
          <c:invertIfNegative val="0"/>
          <c:cat>
            <c:strRef>
              <c:f>Sheet3!$A$5:$A$17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Sheet3!$D$5:$D$17</c:f>
              <c:numCache>
                <c:formatCode>General</c:formatCode>
                <c:ptCount val="12"/>
                <c:pt idx="0">
                  <c:v>128957</c:v>
                </c:pt>
                <c:pt idx="1">
                  <c:v>45163</c:v>
                </c:pt>
              </c:numCache>
            </c:numRef>
          </c:val>
        </c:ser>
        <c:dLbls>
          <c:showLegendKey val="0"/>
          <c:showVal val="0"/>
          <c:showCatName val="0"/>
          <c:showSerName val="0"/>
          <c:showPercent val="0"/>
          <c:showBubbleSize val="0"/>
        </c:dLbls>
        <c:gapWidth val="150"/>
        <c:axId val="152660992"/>
        <c:axId val="152683264"/>
      </c:barChart>
      <c:catAx>
        <c:axId val="152660992"/>
        <c:scaling>
          <c:orientation val="minMax"/>
        </c:scaling>
        <c:delete val="0"/>
        <c:axPos val="b"/>
        <c:majorTickMark val="out"/>
        <c:minorTickMark val="none"/>
        <c:tickLblPos val="nextTo"/>
        <c:crossAx val="152683264"/>
        <c:crosses val="autoZero"/>
        <c:auto val="1"/>
        <c:lblAlgn val="ctr"/>
        <c:lblOffset val="100"/>
        <c:noMultiLvlLbl val="0"/>
      </c:catAx>
      <c:valAx>
        <c:axId val="152683264"/>
        <c:scaling>
          <c:orientation val="minMax"/>
        </c:scaling>
        <c:delete val="0"/>
        <c:axPos val="l"/>
        <c:majorGridlines/>
        <c:numFmt formatCode="General" sourceLinked="1"/>
        <c:majorTickMark val="out"/>
        <c:minorTickMark val="none"/>
        <c:tickLblPos val="nextTo"/>
        <c:crossAx val="152660992"/>
        <c:crosses val="autoZero"/>
        <c:crossBetween val="between"/>
      </c:valAx>
    </c:plotArea>
    <c:legend>
      <c:legendPos val="r"/>
      <c:layout/>
      <c:overlay val="0"/>
    </c:legend>
    <c:plotVisOnly val="1"/>
    <c:dispBlanksAs val="gap"/>
    <c:showDLblsOverMax val="0"/>
  </c:chart>
  <c:spPr>
    <a:solidFill>
      <a:schemeClr val="lt1"/>
    </a:solidFill>
    <a:ln w="25400" cap="flat" cmpd="sng" algn="ctr">
      <a:solidFill>
        <a:schemeClr val="accent5"/>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7"/>
    </mc:Choice>
    <mc:Fallback>
      <c:style val="7"/>
    </mc:Fallback>
  </mc:AlternateContent>
  <c:pivotSource>
    <c:name>[Inventory_Optimization.xlsx]Sheet4!PivotTable4</c:name>
    <c:fmtId val="2"/>
  </c:pivotSource>
  <c:chart>
    <c:title>
      <c:tx>
        <c:rich>
          <a:bodyPr/>
          <a:lstStyle/>
          <a:p>
            <a:pPr>
              <a:defRPr/>
            </a:pPr>
            <a:r>
              <a:rPr lang="en-US"/>
              <a:t>Inventory Level by Seasonality</a:t>
            </a:r>
          </a:p>
        </c:rich>
      </c:tx>
      <c:layout/>
      <c:overlay val="0"/>
    </c:title>
    <c:autoTitleDeleted val="0"/>
    <c:pivotFmts>
      <c:pivotFmt>
        <c:idx val="0"/>
        <c:dLbl>
          <c:idx val="0"/>
          <c:showLegendKey val="0"/>
          <c:showVal val="0"/>
          <c:showCatName val="0"/>
          <c:showSerName val="0"/>
          <c:showPercent val="1"/>
          <c:showBubbleSize val="0"/>
        </c:dLbl>
      </c:pivotFmt>
      <c:pivotFmt>
        <c:idx val="1"/>
        <c:dLbl>
          <c:idx val="0"/>
          <c:showLegendKey val="0"/>
          <c:showVal val="0"/>
          <c:showCatName val="0"/>
          <c:showSerName val="0"/>
          <c:showPercent val="1"/>
          <c:showBubbleSize val="0"/>
        </c:dLbl>
      </c:pivotFmt>
      <c:pivotFmt>
        <c:idx val="2"/>
        <c:marker>
          <c:symbol val="none"/>
        </c:marker>
        <c:dLbl>
          <c:idx val="0"/>
          <c:layout/>
          <c:showLegendKey val="0"/>
          <c:showVal val="0"/>
          <c:showCatName val="0"/>
          <c:showSerName val="0"/>
          <c:showPercent val="1"/>
          <c:showBubbleSize val="0"/>
        </c:dLbl>
      </c:pivotFmt>
    </c:pivotFmts>
    <c:plotArea>
      <c:layout/>
      <c:pieChart>
        <c:varyColors val="1"/>
        <c:ser>
          <c:idx val="0"/>
          <c:order val="0"/>
          <c:tx>
            <c:strRef>
              <c:f>Sheet4!$B$3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Sheet4!$A$4:$A$7</c:f>
              <c:strCache>
                <c:ptCount val="3"/>
                <c:pt idx="0">
                  <c:v>High</c:v>
                </c:pt>
                <c:pt idx="1">
                  <c:v>Low</c:v>
                </c:pt>
                <c:pt idx="2">
                  <c:v>Medium</c:v>
                </c:pt>
              </c:strCache>
            </c:strRef>
          </c:cat>
          <c:val>
            <c:numRef>
              <c:f>Sheet4!$B$4:$B$7</c:f>
              <c:numCache>
                <c:formatCode>General</c:formatCode>
                <c:ptCount val="3"/>
                <c:pt idx="0">
                  <c:v>892132</c:v>
                </c:pt>
                <c:pt idx="1">
                  <c:v>932790</c:v>
                </c:pt>
                <c:pt idx="2">
                  <c:v>905263</c:v>
                </c:pt>
              </c:numCache>
            </c:numRef>
          </c:val>
        </c:ser>
        <c:dLbls>
          <c:showLegendKey val="0"/>
          <c:showVal val="0"/>
          <c:showCatName val="0"/>
          <c:showSerName val="0"/>
          <c:showPercent val="1"/>
          <c:showBubbleSize val="0"/>
          <c:showLeaderLines val="1"/>
        </c:dLbls>
        <c:firstSliceAng val="0"/>
      </c:pieChart>
    </c:plotArea>
    <c:legend>
      <c:legendPos val="r"/>
      <c:layout/>
      <c:overlay val="0"/>
    </c:legend>
    <c:plotVisOnly val="1"/>
    <c:dispBlanksAs val="gap"/>
    <c:showDLblsOverMax val="0"/>
  </c:chart>
  <c:spPr>
    <a:solidFill>
      <a:schemeClr val="lt1"/>
    </a:solidFill>
    <a:ln w="25400" cap="flat" cmpd="sng" algn="ctr">
      <a:solidFill>
        <a:schemeClr val="accent5"/>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Histogram</a:t>
            </a:r>
          </a:p>
        </c:rich>
      </c:tx>
      <c:layout/>
      <c:overlay val="0"/>
    </c:title>
    <c:autoTitleDeleted val="0"/>
    <c:plotArea>
      <c:layout/>
      <c:barChart>
        <c:barDir val="col"/>
        <c:grouping val="clustered"/>
        <c:varyColors val="0"/>
        <c:ser>
          <c:idx val="0"/>
          <c:order val="0"/>
          <c:tx>
            <c:v>Frequency</c:v>
          </c:tx>
          <c:invertIfNegative val="0"/>
          <c:cat>
            <c:strRef>
              <c:f>Frequency!$D$4:$D$15</c:f>
              <c:strCache>
                <c:ptCount val="12"/>
                <c:pt idx="0">
                  <c:v>0</c:v>
                </c:pt>
                <c:pt idx="1">
                  <c:v>100</c:v>
                </c:pt>
                <c:pt idx="2">
                  <c:v>200</c:v>
                </c:pt>
                <c:pt idx="3">
                  <c:v>300</c:v>
                </c:pt>
                <c:pt idx="4">
                  <c:v>400</c:v>
                </c:pt>
                <c:pt idx="5">
                  <c:v>500</c:v>
                </c:pt>
                <c:pt idx="6">
                  <c:v>600</c:v>
                </c:pt>
                <c:pt idx="7">
                  <c:v>700</c:v>
                </c:pt>
                <c:pt idx="8">
                  <c:v>800</c:v>
                </c:pt>
                <c:pt idx="9">
                  <c:v>900</c:v>
                </c:pt>
                <c:pt idx="10">
                  <c:v>1000</c:v>
                </c:pt>
                <c:pt idx="11">
                  <c:v>More</c:v>
                </c:pt>
              </c:strCache>
            </c:strRef>
          </c:cat>
          <c:val>
            <c:numRef>
              <c:f>Frequency!$E$4:$E$15</c:f>
              <c:numCache>
                <c:formatCode>General</c:formatCode>
                <c:ptCount val="12"/>
                <c:pt idx="0">
                  <c:v>0</c:v>
                </c:pt>
                <c:pt idx="1">
                  <c:v>7</c:v>
                </c:pt>
                <c:pt idx="2">
                  <c:v>581</c:v>
                </c:pt>
                <c:pt idx="3">
                  <c:v>557</c:v>
                </c:pt>
                <c:pt idx="4">
                  <c:v>542</c:v>
                </c:pt>
                <c:pt idx="5">
                  <c:v>574</c:v>
                </c:pt>
                <c:pt idx="6">
                  <c:v>539</c:v>
                </c:pt>
                <c:pt idx="7">
                  <c:v>555</c:v>
                </c:pt>
                <c:pt idx="8">
                  <c:v>548</c:v>
                </c:pt>
                <c:pt idx="9">
                  <c:v>535</c:v>
                </c:pt>
                <c:pt idx="10">
                  <c:v>562</c:v>
                </c:pt>
                <c:pt idx="11">
                  <c:v>0</c:v>
                </c:pt>
              </c:numCache>
            </c:numRef>
          </c:val>
        </c:ser>
        <c:dLbls>
          <c:showLegendKey val="0"/>
          <c:showVal val="0"/>
          <c:showCatName val="0"/>
          <c:showSerName val="0"/>
          <c:showPercent val="0"/>
          <c:showBubbleSize val="0"/>
        </c:dLbls>
        <c:gapWidth val="150"/>
        <c:axId val="151750912"/>
        <c:axId val="151761280"/>
      </c:barChart>
      <c:catAx>
        <c:axId val="151750912"/>
        <c:scaling>
          <c:orientation val="minMax"/>
        </c:scaling>
        <c:delete val="0"/>
        <c:axPos val="b"/>
        <c:title>
          <c:tx>
            <c:rich>
              <a:bodyPr/>
              <a:lstStyle/>
              <a:p>
                <a:pPr>
                  <a:defRPr/>
                </a:pPr>
                <a:r>
                  <a:rPr lang="en-IN"/>
                  <a:t>Bin</a:t>
                </a:r>
              </a:p>
            </c:rich>
          </c:tx>
          <c:layout/>
          <c:overlay val="0"/>
        </c:title>
        <c:majorTickMark val="out"/>
        <c:minorTickMark val="none"/>
        <c:tickLblPos val="nextTo"/>
        <c:crossAx val="151761280"/>
        <c:crosses val="autoZero"/>
        <c:auto val="1"/>
        <c:lblAlgn val="ctr"/>
        <c:lblOffset val="100"/>
        <c:noMultiLvlLbl val="0"/>
      </c:catAx>
      <c:valAx>
        <c:axId val="151761280"/>
        <c:scaling>
          <c:orientation val="minMax"/>
        </c:scaling>
        <c:delete val="0"/>
        <c:axPos val="l"/>
        <c:title>
          <c:tx>
            <c:rich>
              <a:bodyPr/>
              <a:lstStyle/>
              <a:p>
                <a:pPr>
                  <a:defRPr/>
                </a:pPr>
                <a:r>
                  <a:rPr lang="en-IN"/>
                  <a:t>Frequency</a:t>
                </a:r>
              </a:p>
            </c:rich>
          </c:tx>
          <c:layout/>
          <c:overlay val="0"/>
        </c:title>
        <c:numFmt formatCode="General" sourceLinked="1"/>
        <c:majorTickMark val="out"/>
        <c:minorTickMark val="none"/>
        <c:tickLblPos val="nextTo"/>
        <c:crossAx val="15175091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[Inventory_Optimization.xlsx]Sheet2!PivotTable2</c:name>
    <c:fmtId val="0"/>
  </c:pivotSource>
  <c:chart>
    <c:title>
      <c:layout/>
      <c:overlay val="0"/>
    </c:title>
    <c:autoTitleDeleted val="0"/>
    <c:pivotFmts>
      <c:pivotFmt>
        <c:idx val="0"/>
        <c:marker>
          <c:symbol val="none"/>
        </c:marker>
        <c:dLbl>
          <c:idx val="0"/>
          <c:delete val="1"/>
        </c:dLbl>
      </c:pivotFmt>
      <c:pivotFmt>
        <c:idx val="1"/>
        <c:marker>
          <c:symbol val="none"/>
        </c:marker>
      </c:pivotFmt>
      <c:pivotFmt>
        <c:idx val="2"/>
        <c:marker>
          <c:symbol val="none"/>
        </c:marker>
      </c:pivotFmt>
    </c:pivotFmts>
    <c:plotArea>
      <c:layout/>
      <c:barChart>
        <c:barDir val="bar"/>
        <c:grouping val="clustered"/>
        <c:varyColors val="0"/>
        <c:ser>
          <c:idx val="0"/>
          <c:order val="0"/>
          <c:tx>
            <c:strRef>
              <c:f>Sheet2!$B$3</c:f>
              <c:strCache>
                <c:ptCount val="1"/>
                <c:pt idx="0">
                  <c:v>Total</c:v>
                </c:pt>
              </c:strCache>
            </c:strRef>
          </c:tx>
          <c:invertIfNegative val="0"/>
          <c:cat>
            <c:strRef>
              <c:f>Sheet2!$A$4:$A$16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Sheet2!$B$4:$B$16</c:f>
              <c:numCache>
                <c:formatCode>General</c:formatCode>
                <c:ptCount val="12"/>
                <c:pt idx="0">
                  <c:v>1293.9971162558174</c:v>
                </c:pt>
                <c:pt idx="1">
                  <c:v>1136.74291741671</c:v>
                </c:pt>
                <c:pt idx="2">
                  <c:v>1226.7775450636066</c:v>
                </c:pt>
                <c:pt idx="3">
                  <c:v>1060.7404316696534</c:v>
                </c:pt>
                <c:pt idx="4">
                  <c:v>1220.9213136193066</c:v>
                </c:pt>
                <c:pt idx="5">
                  <c:v>1144.7840985226742</c:v>
                </c:pt>
                <c:pt idx="6">
                  <c:v>1068.7475532920855</c:v>
                </c:pt>
                <c:pt idx="7">
                  <c:v>1144.0893175817037</c:v>
                </c:pt>
                <c:pt idx="8">
                  <c:v>1063.7524353232384</c:v>
                </c:pt>
                <c:pt idx="9">
                  <c:v>1254.890638456435</c:v>
                </c:pt>
                <c:pt idx="10">
                  <c:v>1001.724830915609</c:v>
                </c:pt>
                <c:pt idx="11">
                  <c:v>1175.6109522918421</c:v>
                </c:pt>
              </c:numCache>
            </c:numRef>
          </c:val>
        </c:ser>
        <c:dLbls>
          <c:showLegendKey val="0"/>
          <c:showVal val="0"/>
          <c:showCatName val="0"/>
          <c:showSerName val="0"/>
          <c:showPercent val="0"/>
          <c:showBubbleSize val="0"/>
        </c:dLbls>
        <c:gapWidth val="150"/>
        <c:axId val="205264000"/>
        <c:axId val="205265536"/>
      </c:barChart>
      <c:catAx>
        <c:axId val="205264000"/>
        <c:scaling>
          <c:orientation val="minMax"/>
        </c:scaling>
        <c:delete val="0"/>
        <c:axPos val="l"/>
        <c:majorTickMark val="out"/>
        <c:minorTickMark val="none"/>
        <c:tickLblPos val="nextTo"/>
        <c:crossAx val="205265536"/>
        <c:crosses val="autoZero"/>
        <c:auto val="1"/>
        <c:lblAlgn val="ctr"/>
        <c:lblOffset val="100"/>
        <c:noMultiLvlLbl val="0"/>
      </c:catAx>
      <c:valAx>
        <c:axId val="205265536"/>
        <c:scaling>
          <c:orientation val="minMax"/>
        </c:scaling>
        <c:delete val="0"/>
        <c:axPos val="b"/>
        <c:majorGridlines/>
        <c:numFmt formatCode="General" sourceLinked="1"/>
        <c:majorTickMark val="out"/>
        <c:minorTickMark val="none"/>
        <c:tickLblPos val="nextTo"/>
        <c:crossAx val="20526400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[Inventory_Optimization.xlsx]Sheet3!PivotTable3</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barChart>
        <c:barDir val="col"/>
        <c:grouping val="clustered"/>
        <c:varyColors val="0"/>
        <c:ser>
          <c:idx val="0"/>
          <c:order val="0"/>
          <c:tx>
            <c:strRef>
              <c:f>Sheet3!$B$3:$B$4</c:f>
              <c:strCache>
                <c:ptCount val="1"/>
                <c:pt idx="0">
                  <c:v>2023</c:v>
                </c:pt>
              </c:strCache>
            </c:strRef>
          </c:tx>
          <c:invertIfNegative val="0"/>
          <c:cat>
            <c:strRef>
              <c:f>Sheet3!$A$5:$A$17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Sheet3!$B$5:$B$17</c:f>
              <c:numCache>
                <c:formatCode>General</c:formatCode>
                <c:ptCount val="12"/>
                <c:pt idx="1">
                  <c:v>53821</c:v>
                </c:pt>
                <c:pt idx="2">
                  <c:v>118166</c:v>
                </c:pt>
                <c:pt idx="3">
                  <c:v>97653</c:v>
                </c:pt>
                <c:pt idx="4">
                  <c:v>133208</c:v>
                </c:pt>
                <c:pt idx="5">
                  <c:v>120911</c:v>
                </c:pt>
                <c:pt idx="6">
                  <c:v>119113</c:v>
                </c:pt>
                <c:pt idx="7">
                  <c:v>114641</c:v>
                </c:pt>
                <c:pt idx="8">
                  <c:v>103643</c:v>
                </c:pt>
                <c:pt idx="9">
                  <c:v>124491</c:v>
                </c:pt>
                <c:pt idx="10">
                  <c:v>106465</c:v>
                </c:pt>
                <c:pt idx="11">
                  <c:v>111651</c:v>
                </c:pt>
              </c:numCache>
            </c:numRef>
          </c:val>
        </c:ser>
        <c:ser>
          <c:idx val="1"/>
          <c:order val="1"/>
          <c:tx>
            <c:strRef>
              <c:f>Sheet3!$C$3:$C$4</c:f>
              <c:strCache>
                <c:ptCount val="1"/>
                <c:pt idx="0">
                  <c:v>2024</c:v>
                </c:pt>
              </c:strCache>
            </c:strRef>
          </c:tx>
          <c:invertIfNegative val="0"/>
          <c:cat>
            <c:strRef>
              <c:f>Sheet3!$A$5:$A$17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Sheet3!$C$5:$C$17</c:f>
              <c:numCache>
                <c:formatCode>General</c:formatCode>
                <c:ptCount val="12"/>
                <c:pt idx="0">
                  <c:v>123935</c:v>
                </c:pt>
                <c:pt idx="1">
                  <c:v>120147</c:v>
                </c:pt>
                <c:pt idx="2">
                  <c:v>115192</c:v>
                </c:pt>
                <c:pt idx="3">
                  <c:v>115116</c:v>
                </c:pt>
                <c:pt idx="4">
                  <c:v>110902</c:v>
                </c:pt>
                <c:pt idx="5">
                  <c:v>113742</c:v>
                </c:pt>
                <c:pt idx="6">
                  <c:v>110737</c:v>
                </c:pt>
                <c:pt idx="7">
                  <c:v>112636</c:v>
                </c:pt>
                <c:pt idx="8">
                  <c:v>98091</c:v>
                </c:pt>
                <c:pt idx="9">
                  <c:v>115742</c:v>
                </c:pt>
                <c:pt idx="10">
                  <c:v>98865</c:v>
                </c:pt>
                <c:pt idx="11">
                  <c:v>117197</c:v>
                </c:pt>
              </c:numCache>
            </c:numRef>
          </c:val>
        </c:ser>
        <c:ser>
          <c:idx val="2"/>
          <c:order val="2"/>
          <c:tx>
            <c:strRef>
              <c:f>Sheet3!$D$3:$D$4</c:f>
              <c:strCache>
                <c:ptCount val="1"/>
                <c:pt idx="0">
                  <c:v>2025</c:v>
                </c:pt>
              </c:strCache>
            </c:strRef>
          </c:tx>
          <c:invertIfNegative val="0"/>
          <c:cat>
            <c:strRef>
              <c:f>Sheet3!$A$5:$A$17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Sheet3!$D$5:$D$17</c:f>
              <c:numCache>
                <c:formatCode>General</c:formatCode>
                <c:ptCount val="12"/>
                <c:pt idx="0">
                  <c:v>128957</c:v>
                </c:pt>
                <c:pt idx="1">
                  <c:v>45163</c:v>
                </c:pt>
              </c:numCache>
            </c:numRef>
          </c:val>
        </c:ser>
        <c:dLbls>
          <c:showLegendKey val="0"/>
          <c:showVal val="0"/>
          <c:showCatName val="0"/>
          <c:showSerName val="0"/>
          <c:showPercent val="0"/>
          <c:showBubbleSize val="0"/>
        </c:dLbls>
        <c:gapWidth val="150"/>
        <c:axId val="152521728"/>
        <c:axId val="152548096"/>
      </c:barChart>
      <c:catAx>
        <c:axId val="152521728"/>
        <c:scaling>
          <c:orientation val="minMax"/>
        </c:scaling>
        <c:delete val="0"/>
        <c:axPos val="b"/>
        <c:majorTickMark val="out"/>
        <c:minorTickMark val="none"/>
        <c:tickLblPos val="nextTo"/>
        <c:crossAx val="152548096"/>
        <c:crosses val="autoZero"/>
        <c:auto val="1"/>
        <c:lblAlgn val="ctr"/>
        <c:lblOffset val="100"/>
        <c:noMultiLvlLbl val="0"/>
      </c:catAx>
      <c:valAx>
        <c:axId val="152548096"/>
        <c:scaling>
          <c:orientation val="minMax"/>
        </c:scaling>
        <c:delete val="0"/>
        <c:axPos val="l"/>
        <c:majorGridlines/>
        <c:numFmt formatCode="General" sourceLinked="1"/>
        <c:majorTickMark val="out"/>
        <c:minorTickMark val="none"/>
        <c:tickLblPos val="nextTo"/>
        <c:crossAx val="15252172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[Inventory_Optimization.xlsx]Sheet4!PivotTable4</c:name>
    <c:fmtId val="0"/>
  </c:pivotSource>
  <c:chart>
    <c:title>
      <c:tx>
        <c:rich>
          <a:bodyPr/>
          <a:lstStyle/>
          <a:p>
            <a:pPr>
              <a:defRPr/>
            </a:pPr>
            <a:r>
              <a:rPr lang="en-US"/>
              <a:t>Inventory</a:t>
            </a:r>
            <a:r>
              <a:rPr lang="en-US" baseline="0"/>
              <a:t> Level by Seasonality</a:t>
            </a:r>
            <a:endParaRPr lang="en-US"/>
          </a:p>
        </c:rich>
      </c:tx>
      <c:layout/>
      <c:overlay val="0"/>
    </c:title>
    <c:autoTitleDeleted val="0"/>
    <c:pivotFmts>
      <c:pivotFmt>
        <c:idx val="0"/>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Sheet4!$B$3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Sheet4!$A$4:$A$7</c:f>
              <c:strCache>
                <c:ptCount val="3"/>
                <c:pt idx="0">
                  <c:v>High</c:v>
                </c:pt>
                <c:pt idx="1">
                  <c:v>Low</c:v>
                </c:pt>
                <c:pt idx="2">
                  <c:v>Medium</c:v>
                </c:pt>
              </c:strCache>
            </c:strRef>
          </c:cat>
          <c:val>
            <c:numRef>
              <c:f>Sheet4!$B$4:$B$7</c:f>
              <c:numCache>
                <c:formatCode>General</c:formatCode>
                <c:ptCount val="3"/>
                <c:pt idx="0">
                  <c:v>892132</c:v>
                </c:pt>
                <c:pt idx="1">
                  <c:v>932790</c:v>
                </c:pt>
                <c:pt idx="2">
                  <c:v>905263</c:v>
                </c:pt>
              </c:numCache>
            </c:numRef>
          </c:val>
        </c:ser>
        <c:dLbls>
          <c:showLegendKey val="0"/>
          <c:showVal val="0"/>
          <c:showCatName val="0"/>
          <c:showSerName val="0"/>
          <c:showPercent val="1"/>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[Inventory_Optimization.xlsx]Sheet5!PivotTable5</c:name>
    <c:fmtId val="0"/>
  </c:pivotSource>
  <c:chart>
    <c:title>
      <c:tx>
        <c:rich>
          <a:bodyPr/>
          <a:lstStyle/>
          <a:p>
            <a:pPr>
              <a:defRPr/>
            </a:pPr>
            <a:r>
              <a:rPr lang="en-US"/>
              <a:t>Supplier Performane</a:t>
            </a:r>
          </a:p>
        </c:rich>
      </c:tx>
      <c:layout/>
      <c:overlay val="0"/>
    </c:title>
    <c:autoTitleDeleted val="0"/>
    <c:pivotFmts>
      <c:pivotFmt>
        <c:idx val="0"/>
        <c:marker>
          <c:symbol val="none"/>
        </c:marker>
      </c:pivotFmt>
    </c:pivotFmts>
    <c:plotArea>
      <c:layout/>
      <c:barChart>
        <c:barDir val="col"/>
        <c:grouping val="clustered"/>
        <c:varyColors val="0"/>
        <c:ser>
          <c:idx val="0"/>
          <c:order val="0"/>
          <c:tx>
            <c:strRef>
              <c:f>Sheet5!$B$3</c:f>
              <c:strCache>
                <c:ptCount val="1"/>
                <c:pt idx="0">
                  <c:v>Total</c:v>
                </c:pt>
              </c:strCache>
            </c:strRef>
          </c:tx>
          <c:invertIfNegative val="0"/>
          <c:cat>
            <c:strRef>
              <c:f>Sheet5!$A$4:$A$204</c:f>
              <c:strCache>
                <c:ptCount val="2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strCache>
            </c:strRef>
          </c:cat>
          <c:val>
            <c:numRef>
              <c:f>Sheet5!$B$4:$B$204</c:f>
              <c:numCache>
                <c:formatCode>General</c:formatCode>
                <c:ptCount val="200"/>
                <c:pt idx="0">
                  <c:v>450</c:v>
                </c:pt>
                <c:pt idx="1">
                  <c:v>361</c:v>
                </c:pt>
                <c:pt idx="2">
                  <c:v>427</c:v>
                </c:pt>
                <c:pt idx="3">
                  <c:v>371</c:v>
                </c:pt>
                <c:pt idx="4">
                  <c:v>607</c:v>
                </c:pt>
                <c:pt idx="5">
                  <c:v>297</c:v>
                </c:pt>
                <c:pt idx="6">
                  <c:v>305</c:v>
                </c:pt>
                <c:pt idx="7">
                  <c:v>365</c:v>
                </c:pt>
                <c:pt idx="8">
                  <c:v>280</c:v>
                </c:pt>
                <c:pt idx="9">
                  <c:v>322</c:v>
                </c:pt>
                <c:pt idx="10">
                  <c:v>252</c:v>
                </c:pt>
                <c:pt idx="11">
                  <c:v>412</c:v>
                </c:pt>
                <c:pt idx="12">
                  <c:v>546</c:v>
                </c:pt>
                <c:pt idx="13">
                  <c:v>208</c:v>
                </c:pt>
                <c:pt idx="14">
                  <c:v>410</c:v>
                </c:pt>
                <c:pt idx="15">
                  <c:v>370</c:v>
                </c:pt>
                <c:pt idx="16">
                  <c:v>361</c:v>
                </c:pt>
                <c:pt idx="17">
                  <c:v>280</c:v>
                </c:pt>
                <c:pt idx="18">
                  <c:v>219</c:v>
                </c:pt>
                <c:pt idx="19">
                  <c:v>333</c:v>
                </c:pt>
                <c:pt idx="20">
                  <c:v>427</c:v>
                </c:pt>
                <c:pt idx="21">
                  <c:v>536</c:v>
                </c:pt>
                <c:pt idx="22">
                  <c:v>402</c:v>
                </c:pt>
                <c:pt idx="23">
                  <c:v>384</c:v>
                </c:pt>
                <c:pt idx="24">
                  <c:v>540</c:v>
                </c:pt>
                <c:pt idx="25">
                  <c:v>353</c:v>
                </c:pt>
                <c:pt idx="26">
                  <c:v>331</c:v>
                </c:pt>
                <c:pt idx="27">
                  <c:v>335</c:v>
                </c:pt>
                <c:pt idx="28">
                  <c:v>355</c:v>
                </c:pt>
                <c:pt idx="29">
                  <c:v>518</c:v>
                </c:pt>
                <c:pt idx="30">
                  <c:v>528</c:v>
                </c:pt>
                <c:pt idx="31">
                  <c:v>577</c:v>
                </c:pt>
                <c:pt idx="32">
                  <c:v>328</c:v>
                </c:pt>
                <c:pt idx="33">
                  <c:v>329</c:v>
                </c:pt>
                <c:pt idx="34">
                  <c:v>436</c:v>
                </c:pt>
                <c:pt idx="35">
                  <c:v>496</c:v>
                </c:pt>
                <c:pt idx="36">
                  <c:v>409</c:v>
                </c:pt>
                <c:pt idx="37">
                  <c:v>516</c:v>
                </c:pt>
                <c:pt idx="38">
                  <c:v>393</c:v>
                </c:pt>
                <c:pt idx="39">
                  <c:v>407</c:v>
                </c:pt>
                <c:pt idx="40">
                  <c:v>441</c:v>
                </c:pt>
                <c:pt idx="41">
                  <c:v>478</c:v>
                </c:pt>
                <c:pt idx="42">
                  <c:v>467</c:v>
                </c:pt>
                <c:pt idx="43">
                  <c:v>378</c:v>
                </c:pt>
                <c:pt idx="44">
                  <c:v>264</c:v>
                </c:pt>
                <c:pt idx="45">
                  <c:v>542</c:v>
                </c:pt>
                <c:pt idx="46">
                  <c:v>337</c:v>
                </c:pt>
                <c:pt idx="47">
                  <c:v>567</c:v>
                </c:pt>
                <c:pt idx="48">
                  <c:v>436</c:v>
                </c:pt>
                <c:pt idx="49">
                  <c:v>425</c:v>
                </c:pt>
                <c:pt idx="50">
                  <c:v>376</c:v>
                </c:pt>
                <c:pt idx="51">
                  <c:v>558</c:v>
                </c:pt>
                <c:pt idx="52">
                  <c:v>395</c:v>
                </c:pt>
                <c:pt idx="53">
                  <c:v>404</c:v>
                </c:pt>
                <c:pt idx="54">
                  <c:v>347</c:v>
                </c:pt>
                <c:pt idx="55">
                  <c:v>360</c:v>
                </c:pt>
                <c:pt idx="56">
                  <c:v>295</c:v>
                </c:pt>
                <c:pt idx="57">
                  <c:v>328</c:v>
                </c:pt>
                <c:pt idx="58">
                  <c:v>380</c:v>
                </c:pt>
                <c:pt idx="59">
                  <c:v>232</c:v>
                </c:pt>
                <c:pt idx="60">
                  <c:v>287</c:v>
                </c:pt>
                <c:pt idx="61">
                  <c:v>307</c:v>
                </c:pt>
                <c:pt idx="62">
                  <c:v>375</c:v>
                </c:pt>
                <c:pt idx="63">
                  <c:v>284</c:v>
                </c:pt>
                <c:pt idx="64">
                  <c:v>499</c:v>
                </c:pt>
                <c:pt idx="65">
                  <c:v>320</c:v>
                </c:pt>
                <c:pt idx="66">
                  <c:v>421</c:v>
                </c:pt>
                <c:pt idx="67">
                  <c:v>559</c:v>
                </c:pt>
                <c:pt idx="68">
                  <c:v>572</c:v>
                </c:pt>
                <c:pt idx="69">
                  <c:v>292</c:v>
                </c:pt>
                <c:pt idx="70">
                  <c:v>429</c:v>
                </c:pt>
                <c:pt idx="71">
                  <c:v>300</c:v>
                </c:pt>
                <c:pt idx="72">
                  <c:v>596</c:v>
                </c:pt>
                <c:pt idx="73">
                  <c:v>271</c:v>
                </c:pt>
                <c:pt idx="74">
                  <c:v>364</c:v>
                </c:pt>
                <c:pt idx="75">
                  <c:v>267</c:v>
                </c:pt>
                <c:pt idx="76">
                  <c:v>283</c:v>
                </c:pt>
                <c:pt idx="77">
                  <c:v>391</c:v>
                </c:pt>
                <c:pt idx="78">
                  <c:v>445</c:v>
                </c:pt>
                <c:pt idx="79">
                  <c:v>283</c:v>
                </c:pt>
                <c:pt idx="80">
                  <c:v>422</c:v>
                </c:pt>
                <c:pt idx="81">
                  <c:v>477</c:v>
                </c:pt>
                <c:pt idx="82">
                  <c:v>450</c:v>
                </c:pt>
                <c:pt idx="83">
                  <c:v>553</c:v>
                </c:pt>
                <c:pt idx="84">
                  <c:v>374</c:v>
                </c:pt>
                <c:pt idx="85">
                  <c:v>242</c:v>
                </c:pt>
                <c:pt idx="86">
                  <c:v>396</c:v>
                </c:pt>
                <c:pt idx="87">
                  <c:v>387</c:v>
                </c:pt>
                <c:pt idx="88">
                  <c:v>540</c:v>
                </c:pt>
                <c:pt idx="89">
                  <c:v>154</c:v>
                </c:pt>
                <c:pt idx="90">
                  <c:v>287</c:v>
                </c:pt>
                <c:pt idx="91">
                  <c:v>291</c:v>
                </c:pt>
                <c:pt idx="92">
                  <c:v>308</c:v>
                </c:pt>
                <c:pt idx="93">
                  <c:v>295</c:v>
                </c:pt>
                <c:pt idx="94">
                  <c:v>368</c:v>
                </c:pt>
                <c:pt idx="95">
                  <c:v>340</c:v>
                </c:pt>
                <c:pt idx="96">
                  <c:v>381</c:v>
                </c:pt>
                <c:pt idx="97">
                  <c:v>287</c:v>
                </c:pt>
                <c:pt idx="98">
                  <c:v>424</c:v>
                </c:pt>
                <c:pt idx="99">
                  <c:v>419</c:v>
                </c:pt>
                <c:pt idx="100">
                  <c:v>326</c:v>
                </c:pt>
                <c:pt idx="101">
                  <c:v>313</c:v>
                </c:pt>
                <c:pt idx="102">
                  <c:v>378</c:v>
                </c:pt>
                <c:pt idx="103">
                  <c:v>454</c:v>
                </c:pt>
                <c:pt idx="104">
                  <c:v>393</c:v>
                </c:pt>
                <c:pt idx="105">
                  <c:v>357</c:v>
                </c:pt>
                <c:pt idx="106">
                  <c:v>424</c:v>
                </c:pt>
                <c:pt idx="107">
                  <c:v>594</c:v>
                </c:pt>
                <c:pt idx="108">
                  <c:v>375</c:v>
                </c:pt>
                <c:pt idx="109">
                  <c:v>310</c:v>
                </c:pt>
                <c:pt idx="110">
                  <c:v>419</c:v>
                </c:pt>
                <c:pt idx="111">
                  <c:v>354</c:v>
                </c:pt>
                <c:pt idx="112">
                  <c:v>380</c:v>
                </c:pt>
                <c:pt idx="113">
                  <c:v>315</c:v>
                </c:pt>
                <c:pt idx="114">
                  <c:v>459</c:v>
                </c:pt>
                <c:pt idx="115">
                  <c:v>370</c:v>
                </c:pt>
                <c:pt idx="116">
                  <c:v>435</c:v>
                </c:pt>
                <c:pt idx="117">
                  <c:v>346</c:v>
                </c:pt>
                <c:pt idx="118">
                  <c:v>354</c:v>
                </c:pt>
                <c:pt idx="119">
                  <c:v>334</c:v>
                </c:pt>
                <c:pt idx="120">
                  <c:v>396</c:v>
                </c:pt>
                <c:pt idx="121">
                  <c:v>408</c:v>
                </c:pt>
                <c:pt idx="122">
                  <c:v>469</c:v>
                </c:pt>
                <c:pt idx="123">
                  <c:v>539</c:v>
                </c:pt>
                <c:pt idx="124">
                  <c:v>360</c:v>
                </c:pt>
                <c:pt idx="125">
                  <c:v>311</c:v>
                </c:pt>
                <c:pt idx="126">
                  <c:v>376</c:v>
                </c:pt>
                <c:pt idx="127">
                  <c:v>334</c:v>
                </c:pt>
                <c:pt idx="128">
                  <c:v>380</c:v>
                </c:pt>
                <c:pt idx="129">
                  <c:v>380</c:v>
                </c:pt>
                <c:pt idx="130">
                  <c:v>383</c:v>
                </c:pt>
                <c:pt idx="131">
                  <c:v>449</c:v>
                </c:pt>
                <c:pt idx="132">
                  <c:v>226</c:v>
                </c:pt>
                <c:pt idx="133">
                  <c:v>427</c:v>
                </c:pt>
                <c:pt idx="134">
                  <c:v>368</c:v>
                </c:pt>
                <c:pt idx="135">
                  <c:v>401</c:v>
                </c:pt>
                <c:pt idx="136">
                  <c:v>403</c:v>
                </c:pt>
                <c:pt idx="137">
                  <c:v>205</c:v>
                </c:pt>
                <c:pt idx="138">
                  <c:v>525</c:v>
                </c:pt>
                <c:pt idx="139">
                  <c:v>355</c:v>
                </c:pt>
                <c:pt idx="140">
                  <c:v>351</c:v>
                </c:pt>
                <c:pt idx="141">
                  <c:v>492</c:v>
                </c:pt>
                <c:pt idx="142">
                  <c:v>400</c:v>
                </c:pt>
                <c:pt idx="143">
                  <c:v>395</c:v>
                </c:pt>
                <c:pt idx="144">
                  <c:v>500</c:v>
                </c:pt>
                <c:pt idx="145">
                  <c:v>517</c:v>
                </c:pt>
                <c:pt idx="146">
                  <c:v>327</c:v>
                </c:pt>
                <c:pt idx="147">
                  <c:v>386</c:v>
                </c:pt>
                <c:pt idx="148">
                  <c:v>359</c:v>
                </c:pt>
                <c:pt idx="149">
                  <c:v>362</c:v>
                </c:pt>
                <c:pt idx="150">
                  <c:v>462</c:v>
                </c:pt>
                <c:pt idx="151">
                  <c:v>326</c:v>
                </c:pt>
                <c:pt idx="152">
                  <c:v>389</c:v>
                </c:pt>
                <c:pt idx="153">
                  <c:v>261</c:v>
                </c:pt>
                <c:pt idx="154">
                  <c:v>273</c:v>
                </c:pt>
                <c:pt idx="155">
                  <c:v>292</c:v>
                </c:pt>
                <c:pt idx="156">
                  <c:v>310</c:v>
                </c:pt>
                <c:pt idx="157">
                  <c:v>325</c:v>
                </c:pt>
                <c:pt idx="158">
                  <c:v>333</c:v>
                </c:pt>
                <c:pt idx="159">
                  <c:v>483</c:v>
                </c:pt>
                <c:pt idx="160">
                  <c:v>451</c:v>
                </c:pt>
                <c:pt idx="161">
                  <c:v>542</c:v>
                </c:pt>
                <c:pt idx="162">
                  <c:v>295</c:v>
                </c:pt>
                <c:pt idx="163">
                  <c:v>274</c:v>
                </c:pt>
                <c:pt idx="164">
                  <c:v>419</c:v>
                </c:pt>
                <c:pt idx="165">
                  <c:v>357</c:v>
                </c:pt>
                <c:pt idx="166">
                  <c:v>313</c:v>
                </c:pt>
                <c:pt idx="167">
                  <c:v>384</c:v>
                </c:pt>
                <c:pt idx="168">
                  <c:v>261</c:v>
                </c:pt>
                <c:pt idx="169">
                  <c:v>487</c:v>
                </c:pt>
                <c:pt idx="170">
                  <c:v>346</c:v>
                </c:pt>
                <c:pt idx="171">
                  <c:v>430</c:v>
                </c:pt>
                <c:pt idx="172">
                  <c:v>424</c:v>
                </c:pt>
                <c:pt idx="173">
                  <c:v>281</c:v>
                </c:pt>
                <c:pt idx="174">
                  <c:v>436</c:v>
                </c:pt>
                <c:pt idx="175">
                  <c:v>405</c:v>
                </c:pt>
                <c:pt idx="176">
                  <c:v>456</c:v>
                </c:pt>
                <c:pt idx="177">
                  <c:v>495</c:v>
                </c:pt>
                <c:pt idx="178">
                  <c:v>494</c:v>
                </c:pt>
                <c:pt idx="179">
                  <c:v>532</c:v>
                </c:pt>
                <c:pt idx="180">
                  <c:v>384</c:v>
                </c:pt>
                <c:pt idx="181">
                  <c:v>335</c:v>
                </c:pt>
                <c:pt idx="182">
                  <c:v>453</c:v>
                </c:pt>
                <c:pt idx="183">
                  <c:v>402</c:v>
                </c:pt>
                <c:pt idx="184">
                  <c:v>383</c:v>
                </c:pt>
                <c:pt idx="185">
                  <c:v>339</c:v>
                </c:pt>
                <c:pt idx="186">
                  <c:v>358</c:v>
                </c:pt>
                <c:pt idx="187">
                  <c:v>319</c:v>
                </c:pt>
                <c:pt idx="188">
                  <c:v>409</c:v>
                </c:pt>
                <c:pt idx="189">
                  <c:v>298</c:v>
                </c:pt>
                <c:pt idx="190">
                  <c:v>244</c:v>
                </c:pt>
                <c:pt idx="191">
                  <c:v>310</c:v>
                </c:pt>
                <c:pt idx="192">
                  <c:v>435</c:v>
                </c:pt>
                <c:pt idx="193">
                  <c:v>304</c:v>
                </c:pt>
                <c:pt idx="194">
                  <c:v>412</c:v>
                </c:pt>
                <c:pt idx="195">
                  <c:v>458</c:v>
                </c:pt>
                <c:pt idx="196">
                  <c:v>432</c:v>
                </c:pt>
                <c:pt idx="197">
                  <c:v>574</c:v>
                </c:pt>
                <c:pt idx="198">
                  <c:v>476</c:v>
                </c:pt>
                <c:pt idx="199">
                  <c:v>308</c:v>
                </c:pt>
              </c:numCache>
            </c:numRef>
          </c:val>
        </c:ser>
        <c:dLbls>
          <c:showLegendKey val="0"/>
          <c:showVal val="0"/>
          <c:showCatName val="0"/>
          <c:showSerName val="0"/>
          <c:showPercent val="0"/>
          <c:showBubbleSize val="0"/>
        </c:dLbls>
        <c:gapWidth val="150"/>
        <c:axId val="229609856"/>
        <c:axId val="229611392"/>
      </c:barChart>
      <c:catAx>
        <c:axId val="229609856"/>
        <c:scaling>
          <c:orientation val="minMax"/>
        </c:scaling>
        <c:delete val="0"/>
        <c:axPos val="b"/>
        <c:majorTickMark val="out"/>
        <c:minorTickMark val="none"/>
        <c:tickLblPos val="nextTo"/>
        <c:crossAx val="229611392"/>
        <c:crosses val="autoZero"/>
        <c:auto val="1"/>
        <c:lblAlgn val="ctr"/>
        <c:lblOffset val="100"/>
        <c:noMultiLvlLbl val="0"/>
      </c:catAx>
      <c:valAx>
        <c:axId val="229611392"/>
        <c:scaling>
          <c:orientation val="minMax"/>
        </c:scaling>
        <c:delete val="0"/>
        <c:axPos val="l"/>
        <c:majorGridlines/>
        <c:numFmt formatCode="General" sourceLinked="1"/>
        <c:majorTickMark val="out"/>
        <c:minorTickMark val="none"/>
        <c:tickLblPos val="nextTo"/>
        <c:crossAx val="22960985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[Inventory_Optimization.xlsx]Sheet6!PivotTable6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s>
    <c:plotArea>
      <c:layout/>
      <c:barChart>
        <c:barDir val="col"/>
        <c:grouping val="stacked"/>
        <c:varyColors val="0"/>
        <c:ser>
          <c:idx val="0"/>
          <c:order val="0"/>
          <c:tx>
            <c:strRef>
              <c:f>Sheet6!$B$3:$B$4</c:f>
              <c:strCache>
                <c:ptCount val="1"/>
                <c:pt idx="0">
                  <c:v>1</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Sheet6!$B$5:$B$17</c:f>
              <c:numCache>
                <c:formatCode>General</c:formatCode>
                <c:ptCount val="12"/>
                <c:pt idx="0">
                  <c:v>165.66485047869841</c:v>
                </c:pt>
                <c:pt idx="1">
                  <c:v>176.14571600748832</c:v>
                </c:pt>
                <c:pt idx="2">
                  <c:v>164.97518723347841</c:v>
                </c:pt>
                <c:pt idx="3">
                  <c:v>155.25083468780787</c:v>
                </c:pt>
                <c:pt idx="4">
                  <c:v>125.03498543675006</c:v>
                </c:pt>
                <c:pt idx="5">
                  <c:v>241.02698071556699</c:v>
                </c:pt>
                <c:pt idx="6">
                  <c:v>128.24969447851782</c:v>
                </c:pt>
                <c:pt idx="7">
                  <c:v>142.59375841073046</c:v>
                </c:pt>
                <c:pt idx="8">
                  <c:v>156.24712388621145</c:v>
                </c:pt>
                <c:pt idx="9">
                  <c:v>183.41813752145183</c:v>
                </c:pt>
                <c:pt idx="10">
                  <c:v>168.49436697066426</c:v>
                </c:pt>
                <c:pt idx="11">
                  <c:v>235.09736626805085</c:v>
                </c:pt>
              </c:numCache>
            </c:numRef>
          </c:val>
        </c:ser>
        <c:ser>
          <c:idx val="1"/>
          <c:order val="1"/>
          <c:tx>
            <c:strRef>
              <c:f>Sheet6!$C$3:$C$4</c:f>
              <c:strCache>
                <c:ptCount val="1"/>
                <c:pt idx="0">
                  <c:v>2</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Sheet6!$C$5:$C$17</c:f>
              <c:numCache>
                <c:formatCode>General</c:formatCode>
                <c:ptCount val="12"/>
                <c:pt idx="0">
                  <c:v>156.85816823227975</c:v>
                </c:pt>
                <c:pt idx="1">
                  <c:v>189.23393318942988</c:v>
                </c:pt>
                <c:pt idx="2">
                  <c:v>136.42134313941355</c:v>
                </c:pt>
                <c:pt idx="3">
                  <c:v>200.58041732717118</c:v>
                </c:pt>
                <c:pt idx="4">
                  <c:v>161.89051203706504</c:v>
                </c:pt>
                <c:pt idx="5">
                  <c:v>149.52897555783707</c:v>
                </c:pt>
                <c:pt idx="6">
                  <c:v>183.0426381714889</c:v>
                </c:pt>
                <c:pt idx="7">
                  <c:v>139.56519379467204</c:v>
                </c:pt>
                <c:pt idx="8">
                  <c:v>196.26294641982699</c:v>
                </c:pt>
                <c:pt idx="9">
                  <c:v>169.81889493198383</c:v>
                </c:pt>
                <c:pt idx="10">
                  <c:v>142.48802203675496</c:v>
                </c:pt>
                <c:pt idx="11">
                  <c:v>160.18871143227341</c:v>
                </c:pt>
              </c:numCache>
            </c:numRef>
          </c:val>
        </c:ser>
        <c:ser>
          <c:idx val="2"/>
          <c:order val="2"/>
          <c:tx>
            <c:strRef>
              <c:f>Sheet6!$D$3:$D$4</c:f>
              <c:strCache>
                <c:ptCount val="1"/>
                <c:pt idx="0">
                  <c:v>3</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Sheet6!$D$5:$D$17</c:f>
              <c:numCache>
                <c:formatCode>General</c:formatCode>
                <c:ptCount val="12"/>
                <c:pt idx="0">
                  <c:v>208.7725934438578</c:v>
                </c:pt>
                <c:pt idx="1">
                  <c:v>148.2275226681318</c:v>
                </c:pt>
                <c:pt idx="2">
                  <c:v>172.35776409942386</c:v>
                </c:pt>
                <c:pt idx="3">
                  <c:v>156.03367701672741</c:v>
                </c:pt>
                <c:pt idx="4">
                  <c:v>184.71337513839265</c:v>
                </c:pt>
                <c:pt idx="5">
                  <c:v>118.40166443733605</c:v>
                </c:pt>
                <c:pt idx="6">
                  <c:v>199.45395265344652</c:v>
                </c:pt>
                <c:pt idx="7">
                  <c:v>128.04874581228103</c:v>
                </c:pt>
                <c:pt idx="8">
                  <c:v>135.44910068534378</c:v>
                </c:pt>
                <c:pt idx="9">
                  <c:v>189.00612053219965</c:v>
                </c:pt>
                <c:pt idx="10">
                  <c:v>139.95033209152191</c:v>
                </c:pt>
                <c:pt idx="11">
                  <c:v>157.04082758405431</c:v>
                </c:pt>
              </c:numCache>
            </c:numRef>
          </c:val>
        </c:ser>
        <c:ser>
          <c:idx val="3"/>
          <c:order val="3"/>
          <c:tx>
            <c:strRef>
              <c:f>Sheet6!$E$3:$E$4</c:f>
              <c:strCache>
                <c:ptCount val="1"/>
                <c:pt idx="0">
                  <c:v>4</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Sheet6!$E$5:$E$17</c:f>
              <c:numCache>
                <c:formatCode>General</c:formatCode>
                <c:ptCount val="12"/>
                <c:pt idx="0">
                  <c:v>243.84967344803252</c:v>
                </c:pt>
                <c:pt idx="1">
                  <c:v>169.64444457332348</c:v>
                </c:pt>
                <c:pt idx="2">
                  <c:v>157.74460620936739</c:v>
                </c:pt>
                <c:pt idx="3">
                  <c:v>84.675795602693867</c:v>
                </c:pt>
                <c:pt idx="4">
                  <c:v>228.85507230671934</c:v>
                </c:pt>
                <c:pt idx="5">
                  <c:v>155.35066719094573</c:v>
                </c:pt>
                <c:pt idx="6">
                  <c:v>126.45202957087524</c:v>
                </c:pt>
                <c:pt idx="7">
                  <c:v>215.97984020065886</c:v>
                </c:pt>
                <c:pt idx="8">
                  <c:v>138.45236293228075</c:v>
                </c:pt>
                <c:pt idx="9">
                  <c:v>203.37315440448705</c:v>
                </c:pt>
                <c:pt idx="10">
                  <c:v>110.98308553978124</c:v>
                </c:pt>
                <c:pt idx="11">
                  <c:v>160.30122757852124</c:v>
                </c:pt>
              </c:numCache>
            </c:numRef>
          </c:val>
        </c:ser>
        <c:ser>
          <c:idx val="4"/>
          <c:order val="4"/>
          <c:tx>
            <c:strRef>
              <c:f>Sheet6!$F$3:$F$4</c:f>
              <c:strCache>
                <c:ptCount val="1"/>
                <c:pt idx="0">
                  <c:v>5</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Sheet6!$F$5:$F$17</c:f>
              <c:numCache>
                <c:formatCode>General</c:formatCode>
                <c:ptCount val="12"/>
                <c:pt idx="0">
                  <c:v>170.7356717607401</c:v>
                </c:pt>
                <c:pt idx="1">
                  <c:v>202.38973185293918</c:v>
                </c:pt>
                <c:pt idx="2">
                  <c:v>203.98145977805362</c:v>
                </c:pt>
                <c:pt idx="3">
                  <c:v>166.82288816550667</c:v>
                </c:pt>
                <c:pt idx="4">
                  <c:v>202.04776727512331</c:v>
                </c:pt>
                <c:pt idx="5">
                  <c:v>186.57108527639542</c:v>
                </c:pt>
                <c:pt idx="6">
                  <c:v>204.53496079259949</c:v>
                </c:pt>
                <c:pt idx="7">
                  <c:v>172.01604129159475</c:v>
                </c:pt>
                <c:pt idx="8">
                  <c:v>110.70458178826698</c:v>
                </c:pt>
                <c:pt idx="9">
                  <c:v>158.31339561511942</c:v>
                </c:pt>
                <c:pt idx="10">
                  <c:v>162.57748415737152</c:v>
                </c:pt>
                <c:pt idx="11">
                  <c:v>148.93992135333397</c:v>
                </c:pt>
              </c:numCache>
            </c:numRef>
          </c:val>
        </c:ser>
        <c:ser>
          <c:idx val="5"/>
          <c:order val="5"/>
          <c:tx>
            <c:strRef>
              <c:f>Sheet6!$G$3:$G$4</c:f>
              <c:strCache>
                <c:ptCount val="1"/>
                <c:pt idx="0">
                  <c:v>6</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Sheet6!$G$5:$G$17</c:f>
              <c:numCache>
                <c:formatCode>General</c:formatCode>
                <c:ptCount val="12"/>
                <c:pt idx="0">
                  <c:v>148.86242018367497</c:v>
                </c:pt>
                <c:pt idx="1">
                  <c:v>119.77289719574746</c:v>
                </c:pt>
                <c:pt idx="2">
                  <c:v>204.6306814837867</c:v>
                </c:pt>
                <c:pt idx="3">
                  <c:v>173.28777285975423</c:v>
                </c:pt>
                <c:pt idx="4">
                  <c:v>163.70605355550728</c:v>
                </c:pt>
                <c:pt idx="5">
                  <c:v>144.6886268892622</c:v>
                </c:pt>
                <c:pt idx="6">
                  <c:v>104.34268824279368</c:v>
                </c:pt>
                <c:pt idx="7">
                  <c:v>205.6379912342627</c:v>
                </c:pt>
                <c:pt idx="8">
                  <c:v>153.89624500949074</c:v>
                </c:pt>
                <c:pt idx="9">
                  <c:v>194.93550150712005</c:v>
                </c:pt>
                <c:pt idx="10">
                  <c:v>117.01373428291041</c:v>
                </c:pt>
                <c:pt idx="11">
                  <c:v>197.54017526859539</c:v>
                </c:pt>
              </c:numCache>
            </c:numRef>
          </c:val>
        </c:ser>
        <c:ser>
          <c:idx val="6"/>
          <c:order val="6"/>
          <c:tx>
            <c:strRef>
              <c:f>Sheet6!$H$3:$H$4</c:f>
              <c:strCache>
                <c:ptCount val="1"/>
                <c:pt idx="0">
                  <c:v>7</c:v>
                </c:pt>
              </c:strCache>
            </c:strRef>
          </c:tx>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Sheet6!$H$5:$H$17</c:f>
              <c:numCache>
                <c:formatCode>General</c:formatCode>
                <c:ptCount val="12"/>
                <c:pt idx="0">
                  <c:v>199.25373870853394</c:v>
                </c:pt>
                <c:pt idx="1">
                  <c:v>131.32867192964932</c:v>
                </c:pt>
                <c:pt idx="2">
                  <c:v>186.66650312008133</c:v>
                </c:pt>
                <c:pt idx="3">
                  <c:v>124.08904600999283</c:v>
                </c:pt>
                <c:pt idx="4">
                  <c:v>154.67354786974923</c:v>
                </c:pt>
                <c:pt idx="5">
                  <c:v>149.21609845533115</c:v>
                </c:pt>
                <c:pt idx="6">
                  <c:v>122.67158938236314</c:v>
                </c:pt>
                <c:pt idx="7">
                  <c:v>140.24774683750385</c:v>
                </c:pt>
                <c:pt idx="8">
                  <c:v>172.74007460181775</c:v>
                </c:pt>
                <c:pt idx="9">
                  <c:v>156.02543394407044</c:v>
                </c:pt>
                <c:pt idx="10">
                  <c:v>160.21780583660473</c:v>
                </c:pt>
                <c:pt idx="11">
                  <c:v>116.50272280701238</c:v>
                </c:pt>
              </c:numCache>
            </c:numRef>
          </c:val>
        </c:ser>
        <c:dLbls>
          <c:showLegendKey val="0"/>
          <c:showVal val="0"/>
          <c:showCatName val="0"/>
          <c:showSerName val="0"/>
          <c:showPercent val="0"/>
          <c:showBubbleSize val="0"/>
        </c:dLbls>
        <c:gapWidth val="150"/>
        <c:overlap val="100"/>
        <c:axId val="229907840"/>
        <c:axId val="229913728"/>
      </c:barChart>
      <c:catAx>
        <c:axId val="229907840"/>
        <c:scaling>
          <c:orientation val="minMax"/>
        </c:scaling>
        <c:delete val="0"/>
        <c:axPos val="b"/>
        <c:majorTickMark val="out"/>
        <c:minorTickMark val="none"/>
        <c:tickLblPos val="nextTo"/>
        <c:crossAx val="229913728"/>
        <c:crosses val="autoZero"/>
        <c:auto val="1"/>
        <c:lblAlgn val="ctr"/>
        <c:lblOffset val="100"/>
        <c:noMultiLvlLbl val="0"/>
      </c:catAx>
      <c:valAx>
        <c:axId val="229913728"/>
        <c:scaling>
          <c:orientation val="minMax"/>
        </c:scaling>
        <c:delete val="0"/>
        <c:axPos val="l"/>
        <c:majorGridlines/>
        <c:numFmt formatCode="General" sourceLinked="1"/>
        <c:majorTickMark val="out"/>
        <c:minorTickMark val="none"/>
        <c:tickLblPos val="nextTo"/>
        <c:crossAx val="22990784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[Inventory_Optimization.xlsx]Sheet7!PivotTable7</c:name>
    <c:fmtId val="0"/>
  </c:pivotSource>
  <c:chart>
    <c:autoTitleDeleted val="0"/>
    <c:pivotFmts>
      <c:pivotFmt>
        <c:idx val="0"/>
        <c:marker>
          <c:symbol val="none"/>
        </c:marker>
      </c:pivotFmt>
      <c:pivotFmt>
        <c:idx val="1"/>
        <c:marker>
          <c:symbol val="none"/>
        </c:marker>
      </c:pivotFmt>
    </c:pivotFmts>
    <c:plotArea>
      <c:layout/>
      <c:lineChart>
        <c:grouping val="standard"/>
        <c:varyColors val="0"/>
        <c:ser>
          <c:idx val="0"/>
          <c:order val="0"/>
          <c:tx>
            <c:strRef>
              <c:f>Sheet7!$B$3</c:f>
              <c:strCache>
                <c:ptCount val="1"/>
                <c:pt idx="0">
                  <c:v>Sum of Inventory Level</c:v>
                </c:pt>
              </c:strCache>
            </c:strRef>
          </c:tx>
          <c:marker>
            <c:symbol val="none"/>
          </c:marker>
          <c:cat>
            <c:strRef>
              <c:f>Sheet7!$A$4:$A$16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Sheet7!$B$4:$B$16</c:f>
              <c:numCache>
                <c:formatCode>General</c:formatCode>
                <c:ptCount val="12"/>
                <c:pt idx="0">
                  <c:v>123935</c:v>
                </c:pt>
                <c:pt idx="1">
                  <c:v>120147</c:v>
                </c:pt>
                <c:pt idx="2">
                  <c:v>115192</c:v>
                </c:pt>
                <c:pt idx="3">
                  <c:v>115116</c:v>
                </c:pt>
                <c:pt idx="4">
                  <c:v>110902</c:v>
                </c:pt>
                <c:pt idx="5">
                  <c:v>113742</c:v>
                </c:pt>
                <c:pt idx="6">
                  <c:v>110737</c:v>
                </c:pt>
                <c:pt idx="7">
                  <c:v>112636</c:v>
                </c:pt>
                <c:pt idx="8">
                  <c:v>98091</c:v>
                </c:pt>
                <c:pt idx="9">
                  <c:v>115742</c:v>
                </c:pt>
                <c:pt idx="10">
                  <c:v>98865</c:v>
                </c:pt>
                <c:pt idx="11">
                  <c:v>117197</c:v>
                </c:pt>
              </c:numCache>
            </c:numRef>
          </c:val>
          <c:smooth val="0"/>
        </c:ser>
        <c:ser>
          <c:idx val="1"/>
          <c:order val="1"/>
          <c:tx>
            <c:strRef>
              <c:f>Sheet7!$C$3</c:f>
              <c:strCache>
                <c:ptCount val="1"/>
                <c:pt idx="0">
                  <c:v>Sum of Reorder Point</c:v>
                </c:pt>
              </c:strCache>
            </c:strRef>
          </c:tx>
          <c:marker>
            <c:symbol val="none"/>
          </c:marker>
          <c:cat>
            <c:strRef>
              <c:f>Sheet7!$A$4:$A$16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Sheet7!$C$4:$C$16</c:f>
              <c:numCache>
                <c:formatCode>General</c:formatCode>
                <c:ptCount val="12"/>
                <c:pt idx="0">
                  <c:v>61010</c:v>
                </c:pt>
                <c:pt idx="1">
                  <c:v>57991</c:v>
                </c:pt>
                <c:pt idx="2">
                  <c:v>60749</c:v>
                </c:pt>
                <c:pt idx="3">
                  <c:v>59403</c:v>
                </c:pt>
                <c:pt idx="4">
                  <c:v>57513</c:v>
                </c:pt>
                <c:pt idx="5">
                  <c:v>54703</c:v>
                </c:pt>
                <c:pt idx="6">
                  <c:v>60153</c:v>
                </c:pt>
                <c:pt idx="7">
                  <c:v>52730</c:v>
                </c:pt>
                <c:pt idx="8">
                  <c:v>53664</c:v>
                </c:pt>
                <c:pt idx="9">
                  <c:v>60066</c:v>
                </c:pt>
                <c:pt idx="10">
                  <c:v>49765</c:v>
                </c:pt>
                <c:pt idx="11">
                  <c:v>62129</c:v>
                </c:pt>
              </c:numCache>
            </c:numRef>
          </c:val>
          <c:smooth val="0"/>
        </c:ser>
        <c:dLbls>
          <c:showLegendKey val="0"/>
          <c:showVal val="0"/>
          <c:showCatName val="0"/>
          <c:showSerName val="0"/>
          <c:showPercent val="0"/>
          <c:showBubbleSize val="0"/>
        </c:dLbls>
        <c:marker val="1"/>
        <c:smooth val="0"/>
        <c:axId val="230373632"/>
        <c:axId val="230383616"/>
      </c:lineChart>
      <c:catAx>
        <c:axId val="230373632"/>
        <c:scaling>
          <c:orientation val="minMax"/>
        </c:scaling>
        <c:delete val="0"/>
        <c:axPos val="b"/>
        <c:majorTickMark val="out"/>
        <c:minorTickMark val="none"/>
        <c:tickLblPos val="nextTo"/>
        <c:crossAx val="230383616"/>
        <c:crosses val="autoZero"/>
        <c:auto val="1"/>
        <c:lblAlgn val="ctr"/>
        <c:lblOffset val="100"/>
        <c:noMultiLvlLbl val="0"/>
      </c:catAx>
      <c:valAx>
        <c:axId val="230383616"/>
        <c:scaling>
          <c:orientation val="minMax"/>
        </c:scaling>
        <c:delete val="0"/>
        <c:axPos val="l"/>
        <c:majorGridlines/>
        <c:numFmt formatCode="General" sourceLinked="1"/>
        <c:majorTickMark val="out"/>
        <c:minorTickMark val="none"/>
        <c:tickLblPos val="nextTo"/>
        <c:crossAx val="23037363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13</xdr:col>
      <xdr:colOff>76200</xdr:colOff>
      <xdr:row>22</xdr:row>
      <xdr:rowOff>66674</xdr:rowOff>
    </xdr:from>
    <xdr:to>
      <xdr:col>20</xdr:col>
      <xdr:colOff>428626</xdr:colOff>
      <xdr:row>36</xdr:row>
      <xdr:rowOff>104775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380999</xdr:colOff>
      <xdr:row>8</xdr:row>
      <xdr:rowOff>38099</xdr:rowOff>
    </xdr:from>
    <xdr:to>
      <xdr:col>20</xdr:col>
      <xdr:colOff>466725</xdr:colOff>
      <xdr:row>22</xdr:row>
      <xdr:rowOff>0</xdr:rowOff>
    </xdr:to>
    <mc:AlternateContent xmlns:mc="http://schemas.openxmlformats.org/markup-compatibility/2006" xmlns:a14="http://schemas.microsoft.com/office/drawing/2010/main">
      <mc:Choice Requires="a14">
        <xdr:graphicFrame macro="">
          <xdr:nvGraphicFramePr>
            <xdr:cNvPr id="4" name="Supplier ID"/>
            <xdr:cNvGraphicFramePr/>
          </xdr:nvGraphicFramePr>
          <xdr:xfrm>
            <a:off x="0" y="0"/>
            <a:ext cx="0" cy="0"/>
          </xdr:xfrm>
          <a:graphic>
            <a:graphicData uri="http://schemas.microsoft.com/office/drawing/2010/slicer">
              <sle:slicer xmlns:sle="http://schemas.microsoft.com/office/drawing/2010/slicer" name="Supplier ID"/>
            </a:graphicData>
          </a:graphic>
        </xdr:graphicFrame>
      </mc:Choice>
      <mc:Fallback xmlns="">
        <xdr:sp macro="" textlink="">
          <xdr:nvSpPr>
            <xdr:cNvPr id="0" name=""/>
            <xdr:cNvSpPr>
              <a:spLocks noTextEdit="1"/>
            </xdr:cNvSpPr>
          </xdr:nvSpPr>
          <xdr:spPr>
            <a:xfrm>
              <a:off x="11353799" y="1562099"/>
              <a:ext cx="1304926" cy="2628901"/>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76201</xdr:colOff>
      <xdr:row>8</xdr:row>
      <xdr:rowOff>38099</xdr:rowOff>
    </xdr:from>
    <xdr:to>
      <xdr:col>2</xdr:col>
      <xdr:colOff>257175</xdr:colOff>
      <xdr:row>15</xdr:row>
      <xdr:rowOff>133350</xdr:rowOff>
    </xdr:to>
    <mc:AlternateContent xmlns:mc="http://schemas.openxmlformats.org/markup-compatibility/2006" xmlns:a14="http://schemas.microsoft.com/office/drawing/2010/main">
      <mc:Choice Requires="a14">
        <xdr:graphicFrame macro="">
          <xdr:nvGraphicFramePr>
            <xdr:cNvPr id="5" name="Warehouse ID"/>
            <xdr:cNvGraphicFramePr/>
          </xdr:nvGraphicFramePr>
          <xdr:xfrm>
            <a:off x="0" y="0"/>
            <a:ext cx="0" cy="0"/>
          </xdr:xfrm>
          <a:graphic>
            <a:graphicData uri="http://schemas.microsoft.com/office/drawing/2010/slicer">
              <sle:slicer xmlns:sle="http://schemas.microsoft.com/office/drawing/2010/slicer" name="Warehouse ID"/>
            </a:graphicData>
          </a:graphic>
        </xdr:graphicFrame>
      </mc:Choice>
      <mc:Fallback xmlns="">
        <xdr:sp macro="" textlink="">
          <xdr:nvSpPr>
            <xdr:cNvPr id="0" name=""/>
            <xdr:cNvSpPr>
              <a:spLocks noTextEdit="1"/>
            </xdr:cNvSpPr>
          </xdr:nvSpPr>
          <xdr:spPr>
            <a:xfrm>
              <a:off x="76201" y="1562099"/>
              <a:ext cx="1400174" cy="1428751"/>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15</xdr:row>
      <xdr:rowOff>171450</xdr:rowOff>
    </xdr:from>
    <xdr:to>
      <xdr:col>2</xdr:col>
      <xdr:colOff>257175</xdr:colOff>
      <xdr:row>22</xdr:row>
      <xdr:rowOff>9525</xdr:rowOff>
    </xdr:to>
    <mc:AlternateContent xmlns:mc="http://schemas.openxmlformats.org/markup-compatibility/2006" xmlns:a14="http://schemas.microsoft.com/office/drawing/2010/main">
      <mc:Choice Requires="a14">
        <xdr:graphicFrame macro="">
          <xdr:nvGraphicFramePr>
            <xdr:cNvPr id="6" name="Seasonality"/>
            <xdr:cNvGraphicFramePr/>
          </xdr:nvGraphicFramePr>
          <xdr:xfrm>
            <a:off x="0" y="0"/>
            <a:ext cx="0" cy="0"/>
          </xdr:xfrm>
          <a:graphic>
            <a:graphicData uri="http://schemas.microsoft.com/office/drawing/2010/slicer">
              <sle:slicer xmlns:sle="http://schemas.microsoft.com/office/drawing/2010/slicer" name="Seasonality"/>
            </a:graphicData>
          </a:graphic>
        </xdr:graphicFrame>
      </mc:Choice>
      <mc:Fallback xmlns="">
        <xdr:sp macro="" textlink="">
          <xdr:nvSpPr>
            <xdr:cNvPr id="0" name=""/>
            <xdr:cNvSpPr>
              <a:spLocks noTextEdit="1"/>
            </xdr:cNvSpPr>
          </xdr:nvSpPr>
          <xdr:spPr>
            <a:xfrm>
              <a:off x="85725" y="3028950"/>
              <a:ext cx="1390650"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133351</xdr:colOff>
      <xdr:row>15</xdr:row>
      <xdr:rowOff>161924</xdr:rowOff>
    </xdr:from>
    <xdr:to>
      <xdr:col>18</xdr:col>
      <xdr:colOff>304800</xdr:colOff>
      <xdr:row>21</xdr:row>
      <xdr:rowOff>190499</xdr:rowOff>
    </xdr:to>
    <mc:AlternateContent xmlns:mc="http://schemas.openxmlformats.org/markup-compatibility/2006" xmlns:a14="http://schemas.microsoft.com/office/drawing/2010/main">
      <mc:Choice Requires="a14">
        <xdr:graphicFrame macro="">
          <xdr:nvGraphicFramePr>
            <xdr:cNvPr id="7"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86951" y="3019424"/>
              <a:ext cx="1390649"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123825</xdr:colOff>
      <xdr:row>8</xdr:row>
      <xdr:rowOff>38100</xdr:rowOff>
    </xdr:from>
    <xdr:to>
      <xdr:col>18</xdr:col>
      <xdr:colOff>314324</xdr:colOff>
      <xdr:row>15</xdr:row>
      <xdr:rowOff>85725</xdr:rowOff>
    </xdr:to>
    <mc:AlternateContent xmlns:mc="http://schemas.openxmlformats.org/markup-compatibility/2006" xmlns:a14="http://schemas.microsoft.com/office/drawing/2010/main">
      <mc:Choice Requires="a14">
        <xdr:graphicFrame macro="">
          <xdr:nvGraphicFramePr>
            <xdr:cNvPr id="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877425" y="1562100"/>
              <a:ext cx="1409699"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9</xdr:col>
      <xdr:colOff>76199</xdr:colOff>
      <xdr:row>8</xdr:row>
      <xdr:rowOff>38101</xdr:rowOff>
    </xdr:from>
    <xdr:to>
      <xdr:col>16</xdr:col>
      <xdr:colOff>57150</xdr:colOff>
      <xdr:row>22</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295275</xdr:colOff>
      <xdr:row>8</xdr:row>
      <xdr:rowOff>28576</xdr:rowOff>
    </xdr:from>
    <xdr:to>
      <xdr:col>9</xdr:col>
      <xdr:colOff>9525</xdr:colOff>
      <xdr:row>22</xdr:row>
      <xdr:rowOff>9526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47627</xdr:colOff>
      <xdr:row>22</xdr:row>
      <xdr:rowOff>76201</xdr:rowOff>
    </xdr:from>
    <xdr:to>
      <xdr:col>7</xdr:col>
      <xdr:colOff>163665</xdr:colOff>
      <xdr:row>36</xdr:row>
      <xdr:rowOff>114300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247650</xdr:colOff>
      <xdr:row>22</xdr:row>
      <xdr:rowOff>76201</xdr:rowOff>
    </xdr:from>
    <xdr:to>
      <xdr:col>12</xdr:col>
      <xdr:colOff>598317</xdr:colOff>
      <xdr:row>36</xdr:row>
      <xdr:rowOff>94411</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85725</xdr:colOff>
      <xdr:row>2</xdr:row>
      <xdr:rowOff>161925</xdr:rowOff>
    </xdr:from>
    <xdr:to>
      <xdr:col>20</xdr:col>
      <xdr:colOff>476250</xdr:colOff>
      <xdr:row>7</xdr:row>
      <xdr:rowOff>142875</xdr:rowOff>
    </xdr:to>
    <xdr:sp macro="" textlink="">
      <xdr:nvSpPr>
        <xdr:cNvPr id="14" name="Rectangle 13"/>
        <xdr:cNvSpPr/>
      </xdr:nvSpPr>
      <xdr:spPr>
        <a:xfrm>
          <a:off x="85725" y="542925"/>
          <a:ext cx="12582525" cy="93345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800"/>
            <a:t>Inventory</a:t>
          </a:r>
          <a:r>
            <a:rPr lang="en-IN" sz="2800" baseline="0"/>
            <a:t> Optimization Dashboard</a:t>
          </a:r>
          <a:endParaRPr lang="en-IN" sz="28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2</xdr:row>
      <xdr:rowOff>1</xdr:rowOff>
    </xdr:from>
    <xdr:to>
      <xdr:col>12</xdr:col>
      <xdr:colOff>590550</xdr:colOff>
      <xdr:row>15</xdr:row>
      <xdr:rowOff>9526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xdr:colOff>
      <xdr:row>2</xdr:row>
      <xdr:rowOff>9524</xdr:rowOff>
    </xdr:from>
    <xdr:to>
      <xdr:col>11</xdr:col>
      <xdr:colOff>66675</xdr:colOff>
      <xdr:row>18</xdr:row>
      <xdr:rowOff>95249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390525</xdr:colOff>
      <xdr:row>2</xdr:row>
      <xdr:rowOff>38099</xdr:rowOff>
    </xdr:from>
    <xdr:to>
      <xdr:col>8</xdr:col>
      <xdr:colOff>933450</xdr:colOff>
      <xdr:row>17</xdr:row>
      <xdr:rowOff>47624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76200</xdr:colOff>
      <xdr:row>2</xdr:row>
      <xdr:rowOff>28575</xdr:rowOff>
    </xdr:from>
    <xdr:to>
      <xdr:col>7</xdr:col>
      <xdr:colOff>304800</xdr:colOff>
      <xdr:row>16</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190499</xdr:colOff>
      <xdr:row>2</xdr:row>
      <xdr:rowOff>47625</xdr:rowOff>
    </xdr:from>
    <xdr:to>
      <xdr:col>12</xdr:col>
      <xdr:colOff>57150</xdr:colOff>
      <xdr:row>17</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19050</xdr:colOff>
      <xdr:row>1</xdr:row>
      <xdr:rowOff>180975</xdr:rowOff>
    </xdr:from>
    <xdr:to>
      <xdr:col>17</xdr:col>
      <xdr:colOff>323850</xdr:colOff>
      <xdr:row>16</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200025</xdr:colOff>
      <xdr:row>2</xdr:row>
      <xdr:rowOff>104775</xdr:rowOff>
    </xdr:from>
    <xdr:to>
      <xdr:col>11</xdr:col>
      <xdr:colOff>504825</xdr:colOff>
      <xdr:row>16</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iti" refreshedDate="45702.807247337965" createdVersion="4" refreshedVersion="4" minRefreshableVersion="3" recordCount="5000">
  <cacheSource type="worksheet">
    <worksheetSource name="Table1"/>
  </cacheSource>
  <cacheFields count="14">
    <cacheField name="Product ID" numFmtId="0">
      <sharedItems count="3941">
        <s v="Product-5862"/>
        <s v="Product-2797"/>
        <s v="Product-9571"/>
        <s v="Product-0536"/>
        <s v="Product-6816"/>
        <s v="Product-5197"/>
        <s v="Product-3516"/>
        <s v="Product-7259"/>
        <s v="Product-1603"/>
        <s v="Product-6322"/>
        <s v="Product-9316"/>
        <s v="Product-6245"/>
        <s v="Product-8749"/>
        <s v="Product-4030"/>
        <s v="Product-6350"/>
        <s v="Product-7236"/>
        <s v="Product-9730"/>
        <s v="Product-0069"/>
        <s v="Product-6362"/>
        <s v="Product-0110"/>
        <s v="Product-0079"/>
        <s v="Product-1873"/>
        <s v="Product-9119"/>
        <s v="Product-4106"/>
        <s v="Product-0065"/>
        <s v="Product-1360"/>
        <s v="Product-1473"/>
        <s v="Product-3901"/>
        <s v="Product-2465"/>
        <s v="Product-5341"/>
        <s v="Product-5680"/>
        <s v="Product-1799"/>
        <s v="Product-6114"/>
        <s v="Product-2546"/>
        <s v="Product-0748"/>
        <s v="Product-1917"/>
        <s v="Product-5480"/>
        <s v="Product-2447"/>
        <s v="Product-2565"/>
        <s v="Product-9469"/>
        <s v="Product-5256"/>
        <s v="Product-9766"/>
        <s v="Product-5153"/>
        <s v="Product-9299"/>
        <s v="Product-1338"/>
        <s v="Product-2555"/>
        <s v="Product-6942"/>
        <s v="Product-8571"/>
        <s v="Product-4618"/>
        <s v="Product-3381"/>
        <s v="Product-5019"/>
        <s v="Product-9924"/>
        <s v="Product-7927"/>
        <s v="Product-8884"/>
        <s v="Product-1444"/>
        <s v="Product-1064"/>
        <s v="Product-2887"/>
        <s v="Product-4782"/>
        <s v="Product-4972"/>
        <s v="Product-1660"/>
        <s v="Product-0752"/>
        <s v="Product-5087"/>
        <s v="Product-9151"/>
        <s v="Product-9714"/>
        <s v="Product-0433"/>
        <s v="Product-2651"/>
        <s v="Product-0175"/>
        <s v="Product-7208"/>
        <s v="Product-0543"/>
        <s v="Product-8626"/>
        <s v="Product-1969"/>
        <s v="Product-1314"/>
        <s v="Product-8367"/>
        <s v="Product-4792"/>
        <s v="Product-2679"/>
        <s v="Product-0171"/>
        <s v="Product-0191"/>
        <s v="Product-1988"/>
        <s v="Product-9254"/>
        <s v="Product-6020"/>
        <s v="Product-9567"/>
        <s v="Product-0363"/>
        <s v="Product-6814"/>
        <s v="Product-5094"/>
        <s v="Product-6314"/>
        <s v="Product-9701"/>
        <s v="Product-7769"/>
        <s v="Product-4362"/>
        <s v="Product-4420"/>
        <s v="Product-9640"/>
        <s v="Product-6086"/>
        <s v="Product-8728"/>
        <s v="Product-3993"/>
        <s v="Product-8943"/>
        <s v="Product-7674"/>
        <s v="Product-5392"/>
        <s v="Product-8992"/>
        <s v="Product-0816"/>
        <s v="Product-5780"/>
        <s v="Product-7013"/>
        <s v="Product-2800"/>
        <s v="Product-5603"/>
        <s v="Product-0021"/>
        <s v="Product-7286"/>
        <s v="Product-5165"/>
        <s v="Product-1371"/>
        <s v="Product-9639"/>
        <s v="Product-7465"/>
        <s v="Product-5754"/>
        <s v="Product-8182"/>
        <s v="Product-3963"/>
        <s v="Product-4658"/>
        <s v="Product-3296"/>
        <s v="Product-5344"/>
        <s v="Product-3337"/>
        <s v="Product-8754"/>
        <s v="Product-1421"/>
        <s v="Product-8565"/>
        <s v="Product-3916"/>
        <s v="Product-3057"/>
        <s v="Product-6988"/>
        <s v="Product-9912"/>
        <s v="Product-0769"/>
        <s v="Product-1634"/>
        <s v="Product-1850"/>
        <s v="Product-8180"/>
        <s v="Product-2406"/>
        <s v="Product-4893"/>
        <s v="Product-0267"/>
        <s v="Product-0512"/>
        <s v="Product-0913"/>
        <s v="Product-2904"/>
        <s v="Product-0933"/>
        <s v="Product-3889"/>
        <s v="Product-8598"/>
        <s v="Product-2362"/>
        <s v="Product-1348"/>
        <s v="Product-8157"/>
        <s v="Product-9858"/>
        <s v="Product-8907"/>
        <s v="Product-6821"/>
        <s v="Product-7192"/>
        <s v="Product-6968"/>
        <s v="Product-1975"/>
        <s v="Product-1887"/>
        <s v="Product-5409"/>
        <s v="Product-1080"/>
        <s v="Product-5524"/>
        <s v="Product-5188"/>
        <s v="Product-4405"/>
        <s v="Product-9328"/>
        <s v="Product-5070"/>
        <s v="Product-4462"/>
        <s v="Product-3636"/>
        <s v="Product-6912"/>
        <s v="Product-9940"/>
        <s v="Product-3880"/>
        <s v="Product-9207"/>
        <s v="Product-1996"/>
        <s v="Product-8323"/>
        <s v="Product-4583"/>
        <s v="Product-8931"/>
        <s v="Product-3593"/>
        <s v="Product-5740"/>
        <s v="Product-9990"/>
        <s v="Product-3171"/>
        <s v="Product-3637"/>
        <s v="Product-2353"/>
        <s v="Product-7413"/>
        <s v="Product-7089"/>
        <s v="Product-6404"/>
        <s v="Product-5427"/>
        <s v="Product-6593"/>
        <s v="Product-9108"/>
        <s v="Product-5317"/>
        <s v="Product-4638"/>
        <s v="Product-2715"/>
        <s v="Product-2681"/>
        <s v="Product-0340"/>
        <s v="Product-0033"/>
        <s v="Product-2119"/>
        <s v="Product-1373"/>
        <s v="Product-4071"/>
        <s v="Product-7568"/>
        <s v="Product-3680"/>
        <s v="Product-1708"/>
        <s v="Product-4692"/>
        <s v="Product-5404"/>
        <s v="Product-6287"/>
        <s v="Product-3634"/>
        <s v="Product-3957"/>
        <s v="Product-5203"/>
        <s v="Product-1515"/>
        <s v="Product-6244"/>
        <s v="Product-2172"/>
        <s v="Product-4778"/>
        <s v="Product-0514"/>
        <s v="Product-2664"/>
        <s v="Product-3866"/>
        <s v="Product-5382"/>
        <s v="Product-7592"/>
        <s v="Product-1879"/>
        <s v="Product-5420"/>
        <s v="Product-7130"/>
        <s v="Product-0963"/>
        <s v="Product-5743"/>
        <s v="Product-8018"/>
        <s v="Product-1966"/>
        <s v="Product-7564"/>
        <s v="Product-1700"/>
        <s v="Product-7855"/>
        <s v="Product-2650"/>
        <s v="Product-3221"/>
        <s v="Product-9203"/>
        <s v="Product-4289"/>
        <s v="Product-2470"/>
        <s v="Product-4807"/>
        <s v="Product-0851"/>
        <s v="Product-1254"/>
        <s v="Product-4287"/>
        <s v="Product-2303"/>
        <s v="Product-0126"/>
        <s v="Product-7764"/>
        <s v="Product-0465"/>
        <s v="Product-3932"/>
        <s v="Product-5753"/>
        <s v="Product-0844"/>
        <s v="Product-3474"/>
        <s v="Product-6493"/>
        <s v="Product-5137"/>
        <s v="Product-1010"/>
        <s v="Product-2493"/>
        <s v="Product-7347"/>
        <s v="Product-9667"/>
        <s v="Product-4029"/>
        <s v="Product-9813"/>
        <s v="Product-7547"/>
        <s v="Product-8495"/>
        <s v="Product-0578"/>
        <s v="Product-9199"/>
        <s v="Product-1826"/>
        <s v="Product-9712"/>
        <s v="Product-2065"/>
        <s v="Product-3392"/>
        <s v="Product-6782"/>
        <s v="Product-3849"/>
        <s v="Product-0920"/>
        <s v="Product-2461"/>
        <s v="Product-7571"/>
        <s v="Product-5235"/>
        <s v="Product-9455"/>
        <s v="Product-8395"/>
        <s v="Product-1960"/>
        <s v="Product-5923"/>
        <s v="Product-1783"/>
        <s v="Product-4327"/>
        <s v="Product-2444"/>
        <s v="Product-4201"/>
        <s v="Product-3446"/>
        <s v="Product-8358"/>
        <s v="Product-8399"/>
        <s v="Product-8133"/>
        <s v="Product-6730"/>
        <s v="Product-9010"/>
        <s v="Product-6278"/>
        <s v="Product-6600"/>
        <s v="Product-4705"/>
        <s v="Product-2986"/>
        <s v="Product-8683"/>
        <s v="Product-3518"/>
        <s v="Product-1813"/>
        <s v="Product-0753"/>
        <s v="Product-3978"/>
        <s v="Product-2085"/>
        <s v="Product-9725"/>
        <s v="Product-9264"/>
        <s v="Product-3432"/>
        <s v="Product-7796"/>
        <s v="Product-2090"/>
        <s v="Product-0925"/>
        <s v="Product-0045"/>
        <s v="Product-9061"/>
        <s v="Product-0618"/>
        <s v="Product-4832"/>
        <s v="Product-1810"/>
        <s v="Product-7849"/>
        <s v="Product-1496"/>
        <s v="Product-1625"/>
        <s v="Product-6012"/>
        <s v="Product-9064"/>
        <s v="Product-7940"/>
        <s v="Product-9927"/>
        <s v="Product-5625"/>
        <s v="Product-4713"/>
        <s v="Product-0144"/>
        <s v="Product-9914"/>
        <s v="Product-4839"/>
        <s v="Product-8218"/>
        <s v="Product-6220"/>
        <s v="Product-0656"/>
        <s v="Product-6630"/>
        <s v="Product-1691"/>
        <s v="Product-0115"/>
        <s v="Product-2005"/>
        <s v="Product-8034"/>
        <s v="Product-2248"/>
        <s v="Product-3626"/>
        <s v="Product-4154"/>
        <s v="Product-1807"/>
        <s v="Product-2294"/>
        <s v="Product-1632"/>
        <s v="Product-4982"/>
        <s v="Product-1391"/>
        <s v="Product-9059"/>
        <s v="Product-6721"/>
        <s v="Product-2488"/>
        <s v="Product-7467"/>
        <s v="Product-3647"/>
        <s v="Product-7593"/>
        <s v="Product-5050"/>
        <s v="Product-3349"/>
        <s v="Product-5513"/>
        <s v="Product-3775"/>
        <s v="Product-4747"/>
        <s v="Product-4779"/>
        <s v="Product-3974"/>
        <s v="Product-8064"/>
        <s v="Product-4099"/>
        <s v="Product-7173"/>
        <s v="Product-9711"/>
        <s v="Product-0099"/>
        <s v="Product-5991"/>
        <s v="Product-1856"/>
        <s v="Product-7819"/>
        <s v="Product-1238"/>
        <s v="Product-3217"/>
        <s v="Product-4214"/>
        <s v="Product-5928"/>
        <s v="Product-1220"/>
        <s v="Product-6701"/>
        <s v="Product-3237"/>
        <s v="Product-6391"/>
        <s v="Product-2478"/>
        <s v="Product-9668"/>
        <s v="Product-0162"/>
        <s v="Product-5789"/>
        <s v="Product-7964"/>
        <s v="Product-4871"/>
        <s v="Product-1712"/>
        <s v="Product-4653"/>
        <s v="Product-9966"/>
        <s v="Product-8761"/>
        <s v="Product-2162"/>
        <s v="Product-9381"/>
        <s v="Product-0181"/>
        <s v="Product-7503"/>
        <s v="Product-5915"/>
        <s v="Product-1040"/>
        <s v="Product-0221"/>
        <s v="Product-0583"/>
        <s v="Product-2088"/>
        <s v="Product-4064"/>
        <s v="Product-5676"/>
        <s v="Product-0973"/>
        <s v="Product-7247"/>
        <s v="Product-0609"/>
        <s v="Product-8798"/>
        <s v="Product-0605"/>
        <s v="Product-9686"/>
        <s v="Product-2749"/>
        <s v="Product-3672"/>
        <s v="Product-4524"/>
        <s v="Product-9857"/>
        <s v="Product-8817"/>
        <s v="Product-1676"/>
        <s v="Product-4824"/>
        <s v="Product-3751"/>
        <s v="Product-3407"/>
        <s v="Product-8224"/>
        <s v="Product-4209"/>
        <s v="Product-6365"/>
        <s v="Product-4965"/>
        <s v="Product-0850"/>
        <s v="Product-2876"/>
        <s v="Product-6966"/>
        <s v="Product-9954"/>
        <s v="Product-4915"/>
        <s v="Product-8841"/>
        <s v="Product-2686"/>
        <s v="Product-2046"/>
        <s v="Product-9250"/>
        <s v="Product-4431"/>
        <s v="Product-4381"/>
        <s v="Product-7051"/>
        <s v="Product-0496"/>
        <s v="Product-7891"/>
        <s v="Product-9452"/>
        <s v="Product-9614"/>
        <s v="Product-1481"/>
        <s v="Product-9746"/>
        <s v="Product-6981"/>
        <s v="Product-8609"/>
        <s v="Product-0620"/>
        <s v="Product-3506"/>
        <s v="Product-2909"/>
        <s v="Product-8922"/>
        <s v="Product-3146"/>
        <s v="Product-1143"/>
        <s v="Product-9541"/>
        <s v="Product-6148"/>
        <s v="Product-1179"/>
        <s v="Product-7431"/>
        <s v="Product-9830"/>
        <s v="Product-8886"/>
        <s v="Product-1462"/>
        <s v="Product-7246"/>
        <s v="Product-6414"/>
        <s v="Product-7426"/>
        <s v="Product-8163"/>
        <s v="Product-0040"/>
        <s v="Product-8578"/>
        <s v="Product-6578"/>
        <s v="Product-5773"/>
        <s v="Product-1827"/>
        <s v="Product-3669"/>
        <s v="Product-6191"/>
        <s v="Product-2949"/>
        <s v="Product-1880"/>
        <s v="Product-1666"/>
        <s v="Product-0087"/>
        <s v="Product-1157"/>
        <s v="Product-7035"/>
        <s v="Product-0225"/>
        <s v="Product-3336"/>
        <s v="Product-1455"/>
        <s v="Product-2638"/>
        <s v="Product-5809"/>
        <s v="Product-3907"/>
        <s v="Product-5854"/>
        <s v="Product-2981"/>
        <s v="Product-7360"/>
        <s v="Product-2993"/>
        <s v="Product-4205"/>
        <s v="Product-2054"/>
        <s v="Product-6124"/>
        <s v="Product-2560"/>
        <s v="Product-6072"/>
        <s v="Product-7584"/>
        <s v="Product-1357"/>
        <s v="Product-3640"/>
        <s v="Product-7415"/>
        <s v="Product-7435"/>
        <s v="Product-8060"/>
        <s v="Product-4409"/>
        <s v="Product-9783"/>
        <s v="Product-7774"/>
        <s v="Product-6698"/>
        <s v="Product-8557"/>
        <s v="Product-6115"/>
        <s v="Product-5002"/>
        <s v="Product-4887"/>
        <s v="Product-8067"/>
        <s v="Product-9342"/>
        <s v="Product-4822"/>
        <s v="Product-0705"/>
        <s v="Product-8173"/>
        <s v="Product-1376"/>
        <s v="Product-8508"/>
        <s v="Product-8035"/>
        <s v="Product-9576"/>
        <s v="Product-7442"/>
        <s v="Product-5564"/>
        <s v="Product-4441"/>
        <s v="Product-2191"/>
        <s v="Product-9377"/>
        <s v="Product-0944"/>
        <s v="Product-4402"/>
        <s v="Product-5035"/>
        <s v="Product-0575"/>
        <s v="Product-0155"/>
        <s v="Product-8511"/>
        <s v="Product-3039"/>
        <s v="Product-0779"/>
        <s v="Product-5246"/>
        <s v="Product-7923"/>
        <s v="Product-4222"/>
        <s v="Product-7761"/>
        <s v="Product-4278"/>
        <s v="Product-3272"/>
        <s v="Product-8978"/>
        <s v="Product-0531"/>
        <s v="Product-4845"/>
        <s v="Product-8902"/>
        <s v="Product-6739"/>
        <s v="Product-9578"/>
        <s v="Product-8359"/>
        <s v="Product-6435"/>
        <s v="Product-7838"/>
        <s v="Product-7515"/>
        <s v="Product-1428"/>
        <s v="Product-5399"/>
        <s v="Product-3767"/>
        <s v="Product-5919"/>
        <s v="Product-9880"/>
        <s v="Product-8859"/>
        <s v="Product-3547"/>
        <s v="Product-2486"/>
        <s v="Product-1604"/>
        <s v="Product-4336"/>
        <s v="Product-9222"/>
        <s v="Product-2118"/>
        <s v="Product-7607"/>
        <s v="Product-2706"/>
        <s v="Product-7505"/>
        <s v="Product-7873"/>
        <s v="Product-9374"/>
        <s v="Product-6265"/>
        <s v="Product-9633"/>
        <s v="Product-9099"/>
        <s v="Product-1836"/>
        <s v="Product-7623"/>
        <s v="Product-8037"/>
        <s v="Product-9393"/>
        <s v="Product-6430"/>
        <s v="Product-5760"/>
        <s v="Product-9327"/>
        <s v="Product-7141"/>
        <s v="Product-2114"/>
        <s v="Product-0961"/>
        <s v="Product-4687"/>
        <s v="Product-0839"/>
        <s v="Product-8526"/>
        <s v="Product-3941"/>
        <s v="Product-0127"/>
        <s v="Product-1228"/>
        <s v="Product-0331"/>
        <s v="Product-3141"/>
        <s v="Product-6566"/>
        <s v="Product-7453"/>
        <s v="Product-2684"/>
        <s v="Product-9879"/>
        <s v="Product-0680"/>
        <s v="Product-6839"/>
        <s v="Product-2704"/>
        <s v="Product-7393"/>
        <s v="Product-5550"/>
        <s v="Product-2501"/>
        <s v="Product-5590"/>
        <s v="Product-6236"/>
        <s v="Product-0324"/>
        <s v="Product-2932"/>
        <s v="Product-7516"/>
        <s v="Product-8117"/>
        <s v="Product-4988"/>
        <s v="Product-9223"/>
        <s v="Product-6779"/>
        <s v="Product-9212"/>
        <s v="Product-3904"/>
        <s v="Product-6802"/>
        <s v="Product-9967"/>
        <s v="Product-5745"/>
        <s v="Product-4285"/>
        <s v="Product-8676"/>
        <s v="Product-8283"/>
        <s v="Product-2192"/>
        <s v="Product-3720"/>
        <s v="Product-4104"/>
        <s v="Product-3827"/>
        <s v="Product-2076"/>
        <s v="Product-5154"/>
        <s v="Product-9292"/>
        <s v="Product-5965"/>
        <s v="Product-1523"/>
        <s v="Product-1541"/>
        <s v="Product-5293"/>
        <s v="Product-2702"/>
        <s v="Product-7187"/>
        <s v="Product-1399"/>
        <s v="Product-5934"/>
        <s v="Product-6157"/>
        <s v="Product-1972"/>
        <s v="Product-4115"/>
        <s v="Product-3836"/>
        <s v="Product-0007"/>
        <s v="Product-4193"/>
        <s v="Product-4649"/>
        <s v="Product-2781"/>
        <s v="Product-0657"/>
        <s v="Product-1717"/>
        <s v="Product-7675"/>
        <s v="Product-4577"/>
        <s v="Product-8549"/>
        <s v="Product-8770"/>
        <s v="Product-0135"/>
        <s v="Product-2634"/>
        <s v="Product-8788"/>
        <s v="Product-8726"/>
        <s v="Product-5961"/>
        <s v="Product-8736"/>
        <s v="Product-8647"/>
        <s v="Product-2404"/>
        <s v="Product-6276"/>
        <s v="Product-3088"/>
        <s v="Product-4169"/>
        <s v="Product-8088"/>
        <s v="Product-4411"/>
        <s v="Product-3717"/>
        <s v="Product-7784"/>
        <s v="Product-3608"/>
        <s v="Product-6825"/>
        <s v="Product-7409"/>
        <s v="Product-8151"/>
        <s v="Product-0071"/>
        <s v="Product-0204"/>
        <s v="Product-1896"/>
        <s v="Product-8968"/>
        <s v="Product-9084"/>
        <s v="Product-8635"/>
        <s v="Product-0919"/>
        <s v="Product-7255"/>
        <s v="Product-4457"/>
        <s v="Product-8006"/>
        <s v="Product-5024"/>
        <s v="Product-4732"/>
        <s v="Product-2331"/>
        <s v="Product-6473"/>
        <s v="Product-9788"/>
        <s v="Product-7624"/>
        <s v="Product-4416"/>
        <s v="Product-0883"/>
        <s v="Product-9505"/>
        <s v="Product-5474"/>
        <s v="Product-0396"/>
        <s v="Product-2513"/>
        <s v="Product-8957"/>
        <s v="Product-8281"/>
        <s v="Product-0328"/>
        <s v="Product-4376"/>
        <s v="Product-7228"/>
        <s v="Product-3182"/>
        <s v="Product-2921"/>
        <s v="Product-0254"/>
        <s v="Product-6903"/>
        <s v="Product-8450"/>
        <s v="Product-3234"/>
        <s v="Product-3860"/>
        <s v="Product-1875"/>
        <s v="Product-5861"/>
        <s v="Product-7534"/>
        <s v="Product-6084"/>
        <s v="Product-5892"/>
        <s v="Product-4797"/>
        <s v="Product-1107"/>
        <s v="Product-4935"/>
        <s v="Product-6082"/>
        <s v="Product-3515"/>
        <s v="Product-5950"/>
        <s v="Product-8829"/>
        <s v="Product-0182"/>
        <s v="Product-3912"/>
        <s v="Product-3068"/>
        <s v="Product-2741"/>
        <s v="Product-9887"/>
        <s v="Product-3843"/>
        <s v="Product-7524"/>
        <s v="Product-3196"/>
        <s v="Product-3338"/>
        <s v="Product-1062"/>
        <s v="Product-8881"/>
        <s v="Product-9883"/>
        <s v="Product-6443"/>
        <s v="Product-6808"/>
        <s v="Product-5563"/>
        <s v="Product-8098"/>
        <s v="Product-0389"/>
        <s v="Product-1136"/>
        <s v="Product-6484"/>
        <s v="Product-0671"/>
        <s v="Product-6732"/>
        <s v="Product-4697"/>
        <s v="Product-1017"/>
        <s v="Product-5596"/>
        <s v="Product-5157"/>
        <s v="Product-5988"/>
        <s v="Product-1509"/>
        <s v="Product-9049"/>
        <s v="Product-5687"/>
        <s v="Product-6370"/>
        <s v="Product-9414"/>
        <s v="Product-7459"/>
        <s v="Product-6202"/>
        <s v="Product-9736"/>
        <s v="Product-3604"/>
        <s v="Product-8051"/>
        <s v="Product-8867"/>
        <s v="Product-3434"/>
        <s v="Product-1654"/>
        <s v="Product-9574"/>
        <s v="Product-5719"/>
        <s v="Product-1401"/>
        <s v="Product-8864"/>
        <s v="Product-8576"/>
        <s v="Product-4829"/>
        <s v="Product-6518"/>
        <s v="Product-0200"/>
        <s v="Product-7807"/>
        <s v="Product-9895"/>
        <s v="Product-4330"/>
        <s v="Product-2973"/>
        <s v="Product-2621"/>
        <s v="Product-0335"/>
        <s v="Product-5185"/>
        <s v="Product-9973"/>
        <s v="Product-2322"/>
        <s v="Product-0856"/>
        <s v="Product-0585"/>
        <s v="Product-8518"/>
        <s v="Product-0263"/>
        <s v="Product-0421"/>
        <s v="Product-2074"/>
        <s v="Product-1466"/>
        <s v="Product-1860"/>
        <s v="Product-8651"/>
        <s v="Product-3341"/>
        <s v="Product-4756"/>
        <s v="Product-8346"/>
        <s v="Product-2685"/>
        <s v="Product-5588"/>
        <s v="Product-3472"/>
        <s v="Product-7165"/>
        <s v="Product-4881"/>
        <s v="Product-0788"/>
        <s v="Product-9580"/>
        <s v="Product-6660"/>
        <s v="Product-5129"/>
        <s v="Product-0980"/>
        <s v="Product-0333"/>
        <s v="Product-0432"/>
        <s v="Product-5258"/>
        <s v="Product-3706"/>
        <s v="Product-5704"/>
        <s v="Product-9949"/>
        <s v="Product-8287"/>
        <s v="Product-9322"/>
        <s v="Product-3619"/>
        <s v="Product-4370"/>
        <s v="Product-8707"/>
        <s v="Product-4803"/>
        <s v="Product-1716"/>
        <s v="Product-5010"/>
        <s v="Product-3714"/>
        <s v="Product-8874"/>
        <s v="Product-4276"/>
        <s v="Product-6413"/>
        <s v="Product-9793"/>
        <s v="Product-5845"/>
        <s v="Product-2647"/>
        <s v="Product-7066"/>
        <s v="Product-2299"/>
        <s v="Product-8727"/>
        <s v="Product-6367"/>
        <s v="Product-5405"/>
        <s v="Product-4024"/>
        <s v="Product-2796"/>
        <s v="Product-0553"/>
        <s v="Product-1929"/>
        <s v="Product-8096"/>
        <s v="Product-7404"/>
        <s v="Product-8196"/>
        <s v="Product-5208"/>
        <s v="Product-8544"/>
        <s v="Product-6756"/>
        <s v="Product-6618"/>
        <s v="Product-7213"/>
        <s v="Product-5834"/>
        <s v="Product-3005"/>
        <s v="Product-4512"/>
        <s v="Product-5891"/>
        <s v="Product-5888"/>
        <s v="Product-8057"/>
        <s v="Product-8816"/>
        <s v="Product-6667"/>
        <s v="Product-6971"/>
        <s v="Product-5436"/>
        <s v="Product-0878"/>
        <s v="Product-5878"/>
        <s v="Product-3560"/>
        <s v="Product-4063"/>
        <s v="Product-7095"/>
        <s v="Product-4740"/>
        <s v="Product-3322"/>
        <s v="Product-7667"/>
        <s v="Product-5734"/>
        <s v="Product-2103"/>
        <s v="Product-7403"/>
        <s v="Product-4026"/>
        <s v="Product-6459"/>
        <s v="Product-5505"/>
        <s v="Product-8846"/>
        <s v="Product-5562"/>
        <s v="Product-1511"/>
        <s v="Product-4013"/>
        <s v="Product-5549"/>
        <s v="Product-0566"/>
        <s v="Product-7012"/>
        <s v="Product-2310"/>
        <s v="Product-5401"/>
        <s v="Product-1548"/>
        <s v="Product-5712"/>
        <s v="Product-7302"/>
        <s v="Product-0445"/>
        <s v="Product-3002"/>
        <s v="Product-0375"/>
        <s v="Product-8056"/>
        <s v="Product-9471"/>
        <s v="Product-8912"/>
        <s v="Product-8806"/>
        <s v="Product-3761"/>
        <s v="Product-1106"/>
        <s v="Product-7876"/>
        <s v="Product-5997"/>
        <s v="Product-0830"/>
        <s v="Product-9405"/>
        <s v="Product-3688"/>
        <s v="Product-7878"/>
        <s v="Product-5788"/>
        <s v="Product-3591"/>
        <s v="Product-1779"/>
        <s v="Product-3649"/>
        <s v="Product-5585"/>
        <s v="Product-0761"/>
        <s v="Product-0957"/>
        <s v="Product-4321"/>
        <s v="Product-8447"/>
        <s v="Product-4602"/>
        <s v="Product-2589"/>
        <s v="Product-0872"/>
        <s v="Product-5827"/>
        <s v="Product-1501"/>
        <s v="Product-8637"/>
        <s v="Product-7458"/>
        <s v="Product-8678"/>
        <s v="Product-5343"/>
        <s v="Product-5313"/>
        <s v="Product-4481"/>
        <s v="Product-9677"/>
        <s v="Product-6075"/>
        <s v="Product-5971"/>
        <s v="Product-7060"/>
        <s v="Product-1639"/>
        <s v="Product-8774"/>
        <s v="Product-6290"/>
        <s v="Product-5606"/>
        <s v="Product-2553"/>
        <s v="Product-6748"/>
        <s v="Product-8527"/>
        <s v="Product-4501"/>
        <s v="Product-5346"/>
        <s v="Product-9200"/>
        <s v="Product-8801"/>
        <s v="Product-1761"/>
        <s v="Product-4780"/>
        <s v="Product-0729"/>
        <s v="Product-9352"/>
        <s v="Product-1230"/>
        <s v="Product-2051"/>
        <s v="Product-0075"/>
        <s v="Product-8282"/>
        <s v="Product-8047"/>
        <s v="Product-5479"/>
        <s v="Product-0915"/>
        <s v="Product-2372"/>
        <s v="Product-0571"/>
        <s v="Product-6519"/>
        <s v="Product-5726"/>
        <s v="Product-6111"/>
        <s v="Product-1629"/>
        <s v="Product-6596"/>
        <s v="Product-6656"/>
        <s v="Product-9113"/>
        <s v="Product-8441"/>
        <s v="Product-6918"/>
        <s v="Product-8466"/>
        <s v="Product-9386"/>
        <s v="Product-4323"/>
        <s v="Product-9522"/>
        <s v="Product-4914"/>
        <s v="Product-4683"/>
        <s v="Product-5079"/>
        <s v="Product-3470"/>
        <s v="Product-3696"/>
        <s v="Product-3332"/>
        <s v="Product-7920"/>
        <s v="Product-9282"/>
        <s v="Product-1952"/>
        <s v="Product-2243"/>
        <s v="Product-3911"/>
        <s v="Product-6271"/>
        <s v="Product-9936"/>
        <s v="Product-5177"/>
        <s v="Product-6434"/>
        <s v="Product-6280"/>
        <s v="Product-3374"/>
        <s v="Product-6914"/>
        <s v="Product-9702"/>
        <s v="Product-9429"/>
        <s v="Product-0884"/>
        <s v="Product-5470"/>
        <s v="Product-0664"/>
        <s v="Product-8260"/>
        <s v="Product-1471"/>
        <s v="Product-8483"/>
        <s v="Product-5038"/>
        <s v="Product-8977"/>
        <s v="Product-1065"/>
        <s v="Product-0216"/>
        <s v="Product-8083"/>
        <s v="Product-4241"/>
        <s v="Product-9027"/>
        <s v="Product-1229"/>
        <s v="Product-3768"/>
        <s v="Product-2714"/>
        <s v="Product-2911"/>
        <s v="Product-5901"/>
        <s v="Product-2146"/>
        <s v="Product-3821"/>
        <s v="Product-8929"/>
        <s v="Product-2048"/>
        <s v="Product-9658"/>
        <s v="Product-1645"/>
        <s v="Product-0685"/>
        <s v="Product-2250"/>
        <s v="Product-9834"/>
        <s v="Product-2731"/>
        <s v="Product-3410"/>
        <s v="Product-2335"/>
        <s v="Product-9555"/>
        <s v="Product-1468"/>
        <s v="Product-4751"/>
        <s v="Product-2474"/>
        <s v="Product-6687"/>
        <s v="Product-4800"/>
        <s v="Product-6190"/>
        <s v="Product-5600"/>
        <s v="Product-9568"/>
        <s v="Product-4478"/>
        <s v="Product-4487"/>
        <s v="Product-2874"/>
        <s v="Product-7762"/>
        <s v="Product-9380"/>
        <s v="Product-4447"/>
        <s v="Product-9507"/>
        <s v="Product-5231"/>
        <s v="Product-8739"/>
        <s v="Product-3026"/>
        <s v="Product-6623"/>
        <s v="Product-9026"/>
        <s v="Product-4569"/>
        <s v="Product-7656"/>
        <s v="Product-5643"/>
        <s v="Product-8247"/>
        <s v="Product-3247"/>
        <s v="Product-7908"/>
        <s v="Product-0295"/>
        <s v="Product-5169"/>
        <s v="Product-4421"/>
        <s v="Product-0042"/>
        <s v="Product-0262"/>
        <s v="Product-1204"/>
        <s v="Product-6139"/>
        <s v="Product-6859"/>
        <s v="Product-8425"/>
        <s v="Product-8492"/>
        <s v="Product-8036"/>
        <s v="Product-0485"/>
        <s v="Product-0145"/>
        <s v="Product-8318"/>
        <s v="Product-1742"/>
        <s v="Product-7577"/>
        <s v="Product-9776"/>
        <s v="Product-9586"/>
        <s v="Product-4212"/>
        <s v="Product-3124"/>
        <s v="Product-5077"/>
        <s v="Product-5037"/>
        <s v="Product-5369"/>
        <s v="Product-3600"/>
        <s v="Product-0483"/>
        <s v="Product-7557"/>
        <s v="Product-1521"/>
        <s v="Product-9067"/>
        <s v="Product-5148"/>
        <s v="Product-2960"/>
        <s v="Product-7180"/>
        <s v="Product-5041"/>
        <s v="Product-9623"/>
        <s v="Product-4729"/>
        <s v="Product-4116"/>
        <s v="Product-2091"/>
        <s v="Product-2038"/>
        <s v="Product-4039"/>
        <s v="Product-5097"/>
        <s v="Product-4049"/>
        <s v="Product-9054"/>
        <s v="Product-2460"/>
        <s v="Product-1402"/>
        <s v="Product-2205"/>
        <s v="Product-6895"/>
        <s v="Product-8893"/>
        <s v="Product-3835"/>
        <s v="Product-6328"/>
        <s v="Product-9073"/>
        <s v="Product-1526"/>
        <s v="Product-9204"/>
        <s v="Product-5009"/>
        <s v="Product-7106"/>
        <s v="Product-0298"/>
        <s v="Product-4849"/>
        <s v="Product-6179"/>
        <s v="Product-4044"/>
        <s v="Product-6797"/>
        <s v="Product-0502"/>
        <s v="Product-0134"/>
        <s v="Product-5937"/>
        <s v="Product-0803"/>
        <s v="Product-6146"/>
        <s v="Product-4324"/>
        <s v="Product-4808"/>
        <s v="Product-4556"/>
        <s v="Product-2682"/>
        <s v="Product-4014"/>
        <s v="Product-3082"/>
        <s v="Product-6005"/>
        <s v="Product-0103"/>
        <s v="Product-3615"/>
        <s v="Product-3524"/>
        <s v="Product-5366"/>
        <s v="Product-6689"/>
        <s v="Product-5641"/>
        <s v="Product-0461"/>
        <s v="Product-1870"/>
        <s v="Product-8811"/>
        <s v="Product-1574"/>
        <s v="Product-8205"/>
        <s v="Product-6409"/>
        <s v="Product-7081"/>
        <s v="Product-4127"/>
        <s v="Product-7880"/>
        <s v="Product-6838"/>
        <s v="Product-2434"/>
        <s v="Product-7076"/>
        <s v="Product-5084"/>
        <s v="Product-2677"/>
        <s v="Product-4951"/>
        <s v="Product-7361"/>
        <s v="Product-7763"/>
        <s v="Product-7350"/>
        <s v="Product-0916"/>
        <s v="Product-1417"/>
        <s v="Product-2903"/>
        <s v="Product-0222"/>
        <s v="Product-1118"/>
        <s v="Product-4290"/>
        <s v="Product-1808"/>
        <s v="Product-9613"/>
        <s v="Product-4770"/>
        <s v="Product-1227"/>
        <s v="Product-6534"/>
        <s v="Product-6897"/>
        <s v="Product-1330"/>
        <s v="Product-1581"/>
        <s v="Product-7067"/>
        <s v="Product-3304"/>
        <s v="Product-1638"/>
        <s v="Product-6457"/>
        <s v="Product-5107"/>
        <s v="Product-7340"/>
        <s v="Product-0319"/>
        <s v="Product-6355"/>
        <s v="Product-2858"/>
        <s v="Product-0724"/>
        <s v="Product-2126"/>
        <s v="Product-8503"/>
        <s v="Product-5816"/>
        <s v="Product-2160"/>
        <s v="Product-2808"/>
        <s v="Product-6713"/>
        <s v="Product-7857"/>
        <s v="Product-2154"/>
        <s v="Product-0224"/>
        <s v="Product-8322"/>
        <s v="Product-0005"/>
        <s v="Product-4644"/>
        <s v="Product-0096"/>
        <s v="Product-0909"/>
        <s v="Product-5925"/>
        <s v="Product-5500"/>
        <s v="Product-8536"/>
        <s v="Product-7853"/>
        <s v="Product-4703"/>
        <s v="Product-5042"/>
        <s v="Product-2145"/>
        <s v="Product-3595"/>
        <s v="Product-7237"/>
        <s v="Product-4615"/>
        <s v="Product-9699"/>
        <s v="Product-7711"/>
        <s v="Product-7324"/>
        <s v="Product-2494"/>
        <s v="Product-2772"/>
        <s v="Product-3632"/>
        <s v="Product-3807"/>
        <s v="Product-4819"/>
        <s v="Product-2169"/>
        <s v="Product-2495"/>
        <s v="Product-4963"/>
        <s v="Product-5972"/>
        <s v="Product-6978"/>
        <s v="Product-9524"/>
        <s v="Product-6726"/>
        <s v="Product-9621"/>
        <s v="Product-1504"/>
        <s v="Product-1915"/>
        <s v="Product-7369"/>
        <s v="Product-5267"/>
        <s v="Product-7444"/>
        <s v="Product-4061"/>
        <s v="Product-7650"/>
        <s v="Product-1505"/>
        <s v="Product-1274"/>
        <s v="Product-7986"/>
        <s v="Product-2891"/>
        <s v="Product-3968"/>
        <s v="Product-9451"/>
        <s v="Product-7931"/>
        <s v="Product-3144"/>
        <s v="Product-3248"/>
        <s v="Product-6523"/>
        <s v="Product-9417"/>
        <s v="Product-7886"/>
        <s v="Product-3055"/>
        <s v="Product-9467"/>
        <s v="Product-1030"/>
        <s v="Product-5418"/>
        <s v="Product-4835"/>
        <s v="Product-5280"/>
        <s v="Product-4764"/>
        <s v="Product-5933"/>
        <s v="Product-3038"/>
        <s v="Product-1156"/>
        <s v="Product-6238"/>
        <s v="Product-7506"/>
        <s v="Product-7912"/>
        <s v="Product-1999"/>
        <s v="Product-3690"/>
        <s v="Product-3698"/>
        <s v="Product-0355"/>
        <s v="Product-4575"/>
        <s v="Product-2268"/>
        <s v="Product-5013"/>
        <s v="Product-4704"/>
        <s v="Product-9107"/>
        <s v="Product-0728"/>
        <s v="Product-8103"/>
        <s v="Product-0623"/>
        <s v="Product-5708"/>
        <s v="Product-0828"/>
        <s v="Product-0646"/>
        <s v="Product-2945"/>
        <s v="Product-2782"/>
        <s v="Product-5796"/>
        <s v="Product-9806"/>
        <s v="Product-4964"/>
        <s v="Product-4977"/>
        <s v="Product-4632"/>
        <s v="Product-0598"/>
        <s v="Product-2580"/>
        <s v="Product-6719"/>
        <s v="Product-6809"/>
        <s v="Product-1798"/>
        <s v="Product-9135"/>
        <s v="Product-7636"/>
        <s v="Product-1375"/>
        <s v="Product-1116"/>
        <s v="Product-6453"/>
        <s v="Product-7488"/>
        <s v="Product-1113"/>
        <s v="Product-4507"/>
        <s v="Product-0929"/>
        <s v="Product-2086"/>
        <s v="Product-8410"/>
        <s v="Product-1411"/>
        <s v="Product-3984"/>
        <s v="Product-7969"/>
        <s v="Product-6953"/>
        <s v="Product-1531"/>
        <s v="Product-5705"/>
        <s v="Product-0164"/>
        <s v="Product-6682"/>
        <s v="Product-4179"/>
        <s v="Product-7822"/>
        <s v="Product-2066"/>
        <s v="Product-7201"/>
        <s v="Product-0687"/>
        <s v="Product-7385"/>
        <s v="Product-7449"/>
        <s v="Product-9428"/>
        <s v="Product-2951"/>
        <s v="Product-1434"/>
        <s v="Product-8477"/>
        <s v="Product-5266"/>
        <s v="Product-7727"/>
        <s v="Product-5181"/>
        <s v="Product-9063"/>
        <s v="Product-1677"/>
        <s v="Product-0763"/>
        <s v="Product-3569"/>
        <s v="Product-1075"/>
        <s v="Product-6742"/>
        <s v="Product-8106"/>
        <s v="Product-1363"/>
        <s v="Product-2626"/>
        <s v="Product-2602"/>
        <s v="Product-6406"/>
        <s v="Product-5659"/>
        <s v="Product-9723"/>
        <s v="Product-8436"/>
        <s v="Product-1713"/>
        <s v="Product-5233"/>
        <s v="Product-4217"/>
        <s v="Product-3149"/>
        <s v="Product-0122"/>
        <s v="Product-7609"/>
        <s v="Product-4022"/>
        <s v="Product-4752"/>
        <s v="Product-2869"/>
        <s v="Product-3742"/>
        <s v="Product-2644"/>
        <s v="Product-9548"/>
        <s v="Product-4132"/>
        <s v="Product-6064"/>
        <s v="Product-0565"/>
        <s v="Product-2297"/>
        <s v="Product-0581"/>
        <s v="Product-3823"/>
        <s v="Product-6108"/>
        <s v="Product-2238"/>
        <s v="Product-6387"/>
        <s v="Product-1482"/>
        <s v="Product-0507"/>
        <s v="Product-9401"/>
        <s v="Product-0690"/>
        <s v="Product-2660"/>
        <s v="Product-3262"/>
        <s v="Product-7432"/>
        <s v="Product-3914"/>
        <s v="Product-0758"/>
        <s v="Product-6653"/>
        <s v="Product-5171"/>
        <s v="Product-9251"/>
        <s v="Product-4907"/>
        <s v="Product-5558"/>
        <s v="Product-9944"/>
        <s v="Product-6617"/>
        <s v="Product-5026"/>
        <s v="Product-9588"/>
        <s v="Product-2258"/>
        <s v="Product-4477"/>
        <s v="Product-3808"/>
        <s v="Product-5195"/>
        <s v="Product-8631"/>
        <s v="Product-7628"/>
        <s v="Product-2600"/>
        <s v="Product-5066"/>
        <s v="Product-5759"/>
        <s v="Product-0431"/>
        <s v="Product-1745"/>
        <s v="Product-5164"/>
        <s v="Product-6561"/>
        <s v="Product-5241"/>
        <s v="Product-5232"/>
        <s v="Product-2260"/>
        <s v="Product-4065"/>
        <s v="Product-9520"/>
        <s v="Product-2616"/>
        <s v="Product-5956"/>
        <s v="Product-8189"/>
        <s v="Product-3584"/>
        <s v="Product-8009"/>
        <s v="Product-5881"/>
        <s v="Product-9506"/>
        <s v="Product-2120"/>
        <s v="Product-8317"/>
        <s v="Product-0616"/>
        <s v="Product-6495"/>
        <s v="Product-9060"/>
        <s v="Product-5964"/>
        <s v="Product-8136"/>
        <s v="Product-5766"/>
        <s v="Product-5324"/>
        <s v="Product-8894"/>
        <s v="Product-4810"/>
        <s v="Product-7535"/>
        <s v="Product-5400"/>
        <s v="Product-0653"/>
        <s v="Product-2809"/>
        <s v="Product-4671"/>
        <s v="Product-8324"/>
        <s v="Product-5803"/>
        <s v="Product-9173"/>
        <s v="Product-7327"/>
        <s v="Product-9808"/>
        <s v="Product-5307"/>
        <s v="Product-1155"/>
        <s v="Product-6943"/>
        <s v="Product-2202"/>
        <s v="Product-1458"/>
        <s v="Product-0242"/>
        <s v="Product-3436"/>
        <s v="Product-2572"/>
        <s v="Product-2605"/>
        <s v="Product-5202"/>
        <s v="Product-1219"/>
        <s v="Product-8429"/>
        <s v="Product-3830"/>
        <s v="Product-8622"/>
        <s v="Product-2008"/>
        <s v="Product-5670"/>
        <s v="Product-0231"/>
        <s v="Product-9928"/>
        <s v="Product-0976"/>
        <s v="Product-3577"/>
        <s v="Product-7232"/>
        <s v="Product-0750"/>
        <s v="Product-3631"/>
        <s v="Product-3657"/>
        <s v="Product-0894"/>
        <s v="Product-5598"/>
        <s v="Product-1302"/>
        <s v="Product-7852"/>
        <s v="Product-2157"/>
        <s v="Product-3874"/>
        <s v="Product-1900"/>
        <s v="Product-5114"/>
        <s v="Product-0778"/>
        <s v="Product-3550"/>
        <s v="Product-8673"/>
        <s v="Product-8384"/>
        <s v="Product-1552"/>
        <s v="Product-6700"/>
        <s v="Product-8618"/>
        <s v="Product-6882"/>
        <s v="Product-3885"/>
        <s v="Product-5277"/>
        <s v="Product-3162"/>
        <s v="Product-3382"/>
        <s v="Product-3511"/>
        <s v="Product-4912"/>
        <s v="Product-6862"/>
        <s v="Product-2744"/>
        <s v="Product-5894"/>
        <s v="Product-1256"/>
        <s v="Product-6818"/>
        <s v="Product-4721"/>
        <s v="Product-3675"/>
        <s v="Product-4472"/>
        <s v="Product-0637"/>
        <s v="Product-2171"/>
        <s v="Product-1046"/>
        <s v="Product-7911"/>
        <s v="Product-7687"/>
        <s v="Product-6746"/>
        <s v="Product-2571"/>
        <s v="Product-4664"/>
        <s v="Product-5714"/>
        <s v="Product-7814"/>
        <s v="Product-7726"/>
        <s v="Product-6649"/>
        <s v="Product-4083"/>
        <s v="Product-4859"/>
        <s v="Product-6264"/>
        <s v="Product-5367"/>
        <s v="Product-6217"/>
        <s v="Product-1142"/>
        <s v="Product-0970"/>
        <s v="Product-7944"/>
        <s v="Product-9362"/>
        <s v="Product-7867"/>
        <s v="Product-0382"/>
        <s v="Product-3964"/>
        <s v="Product-3782"/>
        <s v="Product-3833"/>
        <s v="Product-3278"/>
        <s v="Product-0138"/>
        <s v="Product-0258"/>
        <s v="Product-2759"/>
        <s v="Product-2056"/>
        <s v="Product-1943"/>
        <s v="Product-9595"/>
        <s v="Product-1368"/>
        <s v="Product-2526"/>
        <s v="Product-0869"/>
        <s v="Product-8233"/>
        <s v="Product-6052"/>
        <s v="Product-5263"/>
        <s v="Product-5640"/>
        <s v="Product-2645"/>
        <s v="Product-4293"/>
        <s v="Product-0704"/>
        <s v="Product-3425"/>
        <s v="Product-9594"/>
        <s v="Product-1671"/>
        <s v="Product-0859"/>
        <s v="Product-1912"/>
        <s v="Product-3106"/>
        <s v="Product-0882"/>
        <s v="Product-1565"/>
        <s v="Product-6774"/>
        <s v="Product-2703"/>
        <s v="Product-8101"/>
        <s v="Product-8328"/>
        <s v="Product-2529"/>
        <s v="Product-5853"/>
        <s v="Product-2388"/>
        <s v="Product-4772"/>
        <s v="Product-7040"/>
        <s v="Product-0984"/>
        <s v="Product-6807"/>
        <s v="Product-5843"/>
        <s v="Product-8024"/>
        <s v="Product-6372"/>
        <s v="Product-4371"/>
        <s v="Product-4253"/>
        <s v="Product-5842"/>
        <s v="Product-5139"/>
        <s v="Product-5134"/>
        <s v="Product-1160"/>
        <s v="Product-0244"/>
        <s v="Product-1991"/>
        <s v="Product-1520"/>
        <s v="Product-9085"/>
        <s v="Product-8525"/>
        <s v="Product-6483"/>
        <s v="Product-8966"/>
        <s v="Product-1557"/>
        <s v="Product-9103"/>
        <s v="Product-1439"/>
        <s v="Product-1796"/>
        <s v="Product-4967"/>
        <s v="Product-9253"/>
        <s v="Product-4068"/>
        <s v="Product-7288"/>
        <s v="Product-7080"/>
        <s v="Product-0697"/>
        <s v="Product-2361"/>
        <s v="Product-5519"/>
        <s v="Product-9751"/>
        <s v="Product-6584"/>
        <s v="Product-2052"/>
        <s v="Product-1045"/>
        <s v="Product-3824"/>
        <s v="Product-4483"/>
        <s v="Product-1451"/>
        <s v="Product-0940"/>
        <s v="Product-9643"/>
        <s v="Product-0473"/>
        <s v="Product-6034"/>
        <s v="Product-7646"/>
        <s v="Product-8804"/>
        <s v="Product-3161"/>
        <s v="Product-3210"/>
        <s v="Product-5635"/>
        <s v="Product-4955"/>
        <s v="Product-1097"/>
        <s v="Product-1241"/>
        <s v="Product-8878"/>
        <s v="Product-9115"/>
        <s v="Product-0018"/>
        <s v="Product-2947"/>
        <s v="Product-8533"/>
        <s v="Product-4436"/>
        <s v="Product-8742"/>
        <s v="Product-8160"/>
        <s v="Product-9618"/>
        <s v="Product-7249"/>
        <s v="Product-2875"/>
        <s v="Product-6606"/>
        <s v="Product-2569"/>
        <s v="Product-5852"/>
        <s v="Product-1572"/>
        <s v="Product-3495"/>
        <s v="Product-9007"/>
        <s v="Product-3787"/>
        <s v="Product-0721"/>
        <s v="Product-7283"/>
        <s v="Product-3045"/>
        <s v="Product-0077"/>
        <s v="Product-0052"/>
        <s v="Product-3267"/>
        <s v="Product-4166"/>
        <s v="Product-7159"/>
        <s v="Product-0313"/>
        <s v="Product-7532"/>
        <s v="Product-2783"/>
        <s v="Product-0841"/>
        <s v="Product-4494"/>
        <s v="Product-4534"/>
        <s v="Product-2181"/>
        <s v="Product-1948"/>
        <s v="Product-7948"/>
        <s v="Product-1828"/>
        <s v="Product-9563"/>
        <s v="Product-1503"/>
        <s v="Product-7768"/>
        <s v="Product-8262"/>
        <s v="Product-4281"/>
        <s v="Product-9147"/>
        <s v="Product-0907"/>
        <s v="Product-7216"/>
        <s v="Product-0636"/>
        <s v="Product-6292"/>
        <s v="Product-8256"/>
        <s v="Product-2092"/>
        <s v="Product-2855"/>
        <s v="Product-6026"/>
        <s v="Product-5945"/>
        <s v="Product-3359"/>
        <s v="Product-9982"/>
        <s v="Product-0001"/>
        <s v="Product-0547"/>
        <s v="Product-1244"/>
        <s v="Product-8268"/>
        <s v="Product-3559"/>
        <s v="Product-5285"/>
        <s v="Product-5683"/>
        <s v="Product-8961"/>
        <s v="Product-4611"/>
        <s v="Product-9932"/>
        <s v="Product-6347"/>
        <s v="Product-8355"/>
        <s v="Product-8624"/>
        <s v="Product-9787"/>
        <s v="Product-3557"/>
        <s v="Product-5044"/>
        <s v="Product-3842"/>
        <s v="Product-8659"/>
        <s v="Product-8772"/>
        <s v="Product-3897"/>
        <s v="Product-3311"/>
        <s v="Product-8099"/>
        <s v="Product-8539"/>
        <s v="Product-8748"/>
        <s v="Product-2517"/>
        <s v="Product-2773"/>
        <s v="Product-4547"/>
        <s v="Product-1271"/>
        <s v="Product-0911"/>
        <s v="Product-8959"/>
        <s v="Product-5292"/>
        <s v="Product-1133"/>
        <s v="Product-3010"/>
        <s v="Product-2128"/>
        <s v="Product-3539"/>
        <s v="Product-8464"/>
        <s v="Product-8075"/>
        <s v="Product-9439"/>
        <s v="Product-6268"/>
        <s v="Product-9186"/>
        <s v="Product-2378"/>
        <s v="Product-5186"/>
        <s v="Product-8655"/>
        <s v="Product-3437"/>
        <s v="Product-2032"/>
        <s v="Product-0481"/>
        <s v="Product-7010"/>
        <s v="Product-8862"/>
        <s v="Product-6272"/>
        <s v="Product-4468"/>
        <s v="Product-9842"/>
        <s v="Product-9124"/>
        <s v="Product-1495"/>
        <s v="Product-4247"/>
        <s v="Product-1207"/>
        <s v="Product-2224"/>
        <s v="Product-0889"/>
        <s v="Product-3981"/>
        <s v="Product-5962"/>
        <s v="Product-9852"/>
        <s v="Product-6831"/>
        <s v="Product-8058"/>
        <s v="Product-8316"/>
        <s v="Product-6096"/>
        <s v="Product-3041"/>
        <s v="Product-1394"/>
        <s v="Product-3503"/>
        <s v="Product-7874"/>
        <s v="Product-7945"/>
        <s v="Product-0082"/>
        <s v="Product-3665"/>
        <s v="Product-8288"/>
        <s v="Product-1882"/>
        <s v="Product-2533"/>
        <s v="Product-8271"/>
        <s v="Product-2020"/>
        <s v="Product-9607"/>
        <s v="Product-0160"/>
        <s v="Product-3898"/>
        <s v="Product-6089"/>
        <s v="Product-4626"/>
        <s v="Product-2300"/>
        <s v="Product-8963"/>
        <s v="Product-3223"/>
        <s v="Product-1173"/>
        <s v="Product-1486"/>
        <s v="Product-8926"/>
        <s v="Product-6577"/>
        <s v="Product-0230"/>
        <s v="Product-2349"/>
        <s v="Product-3260"/>
        <s v="Product-5735"/>
        <s v="Product-7850"/>
        <s v="Product-5747"/>
        <s v="Product-6450"/>
        <s v="Product-6196"/>
        <s v="Product-8361"/>
        <s v="Product-2049"/>
        <s v="Product-3660"/>
        <s v="Product-3164"/>
        <s v="Product-6801"/>
        <s v="Product-6145"/>
        <s v="Product-3484"/>
        <s v="Product-4475"/>
        <s v="Product-4396"/>
        <s v="Product-8831"/>
        <s v="Product-9146"/>
        <s v="Product-5785"/>
        <s v="Product-5727"/>
        <s v="Product-7904"/>
        <s v="Product-0599"/>
        <s v="Product-6093"/>
        <s v="Product-9957"/>
        <s v="Product-1709"/>
        <s v="Product-3017"/>
        <s v="Product-5851"/>
        <s v="Product-2417"/>
        <s v="Product-3861"/>
        <s v="Product-7743"/>
        <s v="Product-4033"/>
        <s v="Product-8251"/>
        <s v="Product-8669"/>
        <s v="Product-9632"/>
        <s v="Product-5528"/>
        <s v="Product-6476"/>
        <s v="Product-6080"/>
        <s v="Product-5261"/>
        <s v="Product-1152"/>
        <s v="Product-8945"/>
        <s v="Product-7437"/>
        <s v="Product-7961"/>
        <s v="Product-8396"/>
        <s v="Product-5455"/>
        <s v="Product-1135"/>
        <s v="Product-8623"/>
        <s v="Product-8854"/>
        <s v="Product-6177"/>
        <s v="Product-6324"/>
        <s v="Product-2288"/>
        <s v="Product-6811"/>
        <s v="Product-1502"/>
        <s v="Product-1197"/>
        <s v="Product-5319"/>
        <s v="Product-7023"/>
        <s v="Product-4847"/>
        <s v="Product-2518"/>
        <s v="Product-0930"/>
        <s v="Product-0972"/>
        <s v="Product-5491"/>
        <s v="Product-5141"/>
        <s v="Product-8714"/>
        <s v="Product-9602"/>
        <s v="Product-9512"/>
        <s v="Product-6332"/>
        <s v="Product-2860"/>
        <s v="Product-5419"/>
        <s v="Product-0897"/>
        <s v="Product-1009"/>
        <s v="Product-5493"/>
        <s v="Product-9361"/>
        <s v="Product-9823"/>
        <s v="Product-9956"/>
        <s v="Product-7665"/>
        <s v="Product-5541"/>
        <s v="Product-4322"/>
        <s v="Product-4374"/>
        <s v="Product-0982"/>
        <s v="Product-3422"/>
        <s v="Product-9155"/>
        <s v="Product-7397"/>
        <s v="Product-8197"/>
        <s v="Product-3863"/>
        <s v="Product-6308"/>
        <s v="Product-3100"/>
        <s v="Product-6509"/>
        <s v="Product-6078"/>
        <s v="Product-3334"/>
        <s v="Product-6176"/>
        <s v="Product-7285"/>
        <s v="Product-7839"/>
        <s v="Product-1332"/>
        <s v="Product-6007"/>
        <s v="Product-2019"/>
        <s v="Product-1057"/>
        <s v="Product-5685"/>
        <s v="Product-1959"/>
        <s v="Product-5187"/>
        <s v="Product-4054"/>
        <s v="Product-3909"/>
        <s v="Product-3185"/>
        <s v="Product-8078"/>
        <s v="Product-2403"/>
        <s v="Product-4384"/>
        <s v="Product-2532"/>
        <s v="Product-4650"/>
        <s v="Product-2727"/>
        <s v="Product-3650"/>
        <s v="Product-8331"/>
        <s v="Product-0300"/>
        <s v="Product-8663"/>
        <s v="Product-9438"/>
        <s v="Product-8942"/>
        <s v="Product-5022"/>
        <s v="Product-7473"/>
        <s v="Product-5626"/>
        <s v="Product-0981"/>
        <s v="Product-8340"/>
        <s v="Product-7492"/>
        <s v="Product-9041"/>
        <s v="Product-8490"/>
        <s v="Product-5775"/>
        <s v="Product-9295"/>
        <s v="Product-8531"/>
        <s v="Product-1343"/>
        <s v="Product-3953"/>
        <s v="Product-8765"/>
        <s v="Product-7704"/>
        <s v="Product-8213"/>
        <s v="Product-0186"/>
        <s v="Product-6060"/>
        <s v="Product-5295"/>
        <s v="Product-0343"/>
        <s v="Product-2339"/>
        <s v="Product-0453"/>
        <s v="Product-4975"/>
        <s v="Product-0031"/>
        <s v="Product-1871"/>
        <s v="Product-1570"/>
        <s v="Product-8191"/>
        <s v="Product-1866"/>
        <s v="Product-8072"/>
        <s v="Product-6580"/>
        <s v="Product-7645"/>
        <s v="Product-1485"/>
        <s v="Product-2618"/>
        <s v="Product-4149"/>
        <s v="Product-0468"/>
        <s v="Product-2729"/>
        <s v="Product-9798"/>
        <s v="Product-5787"/>
        <s v="Product-4995"/>
        <s v="Product-3561"/>
        <s v="Product-4182"/>
        <s v="Product-7292"/>
        <s v="Product-2023"/>
        <s v="Product-1129"/>
        <s v="Product-8562"/>
        <s v="Product-1191"/>
        <s v="Product-1325"/>
        <s v="Product-2859"/>
        <s v="Product-8404"/>
        <s v="Product-9803"/>
        <s v="Product-2428"/>
        <s v="Product-9002"/>
        <s v="Product-7746"/>
        <s v="Product-3447"/>
        <s v="Product-9542"/>
        <s v="Product-4257"/>
        <s v="Product-6152"/>
        <s v="Product-2443"/>
        <s v="Product-8733"/>
        <s v="Product-2972"/>
        <s v="Product-8239"/>
        <s v="Product-2196"/>
        <s v="Product-3905"/>
        <s v="Product-9817"/>
        <s v="Product-6479"/>
        <s v="Product-4160"/>
        <s v="Product-3200"/>
        <s v="Product-2846"/>
        <s v="Product-8994"/>
        <s v="Product-8792"/>
        <s v="Product-4608"/>
        <s v="Product-3967"/>
        <s v="Product-2466"/>
        <s v="Product-4335"/>
        <s v="Product-5478"/>
        <s v="Product-9042"/>
        <s v="Product-9533"/>
        <s v="Product-0283"/>
        <s v="Product-3365"/>
        <s v="Product-2627"/>
        <s v="Product-2453"/>
        <s v="Product-6835"/>
        <s v="Product-7074"/>
        <s v="Product-6182"/>
        <s v="Product-0377"/>
        <s v="Product-1653"/>
        <s v="Product-0261"/>
        <s v="Product-6255"/>
        <s v="Product-1453"/>
        <s v="Product-5538"/>
        <s v="Product-9526"/>
        <s v="Product-2595"/>
        <s v="Product-5531"/>
        <s v="Product-2061"/>
        <s v="Product-7493"/>
        <s v="Product-9117"/>
        <s v="Product-9514"/>
        <s v="Product-9961"/>
        <s v="Product-4125"/>
        <s v="Product-4596"/>
        <s v="Product-5448"/>
        <s v="Product-9774"/>
        <s v="Product-3959"/>
        <s v="Product-5771"/>
        <s v="Product-1253"/>
        <s v="Product-5559"/>
        <s v="Product-2458"/>
        <s v="Product-9218"/>
        <s v="Product-3105"/>
        <s v="Product-1299"/>
        <s v="Product-9457"/>
        <s v="Product-9037"/>
        <s v="Product-8887"/>
        <s v="Product-0317"/>
        <s v="Product-4414"/>
        <s v="Product-5168"/>
        <s v="Product-4609"/>
        <s v="Product-7922"/>
        <s v="Product-8904"/>
        <s v="Product-5729"/>
        <s v="Product-0308"/>
        <s v="Product-0469"/>
        <s v="Product-2472"/>
        <s v="Product-8528"/>
        <s v="Product-5877"/>
        <s v="Product-9691"/>
        <s v="Product-7543"/>
        <s v="Product-1452"/>
        <s v="Product-8796"/>
        <s v="Product-9035"/>
        <s v="Product-6999"/>
        <s v="Product-2806"/>
        <s v="Product-1446"/>
        <s v="Product-7310"/>
        <s v="Product-4720"/>
        <s v="Product-0849"/>
        <s v="Product-3588"/>
        <s v="Product-1759"/>
        <s v="Product-4252"/>
        <s v="Product-4876"/>
        <s v="Product-7749"/>
        <s v="Product-2655"/>
        <s v="Product-7036"/>
        <s v="Product-7018"/>
        <s v="Product-1132"/>
        <s v="Product-5224"/>
        <s v="Product-5377"/>
        <s v="Product-2218"/>
        <s v="Product-3572"/>
        <s v="Product-5823"/>
        <s v="Product-7468"/>
        <s v="Product-9933"/>
        <s v="Product-2393"/>
        <s v="Product-3610"/>
        <s v="Product-3998"/>
        <s v="Product-6008"/>
        <s v="Product-0240"/>
        <s v="Product-1592"/>
        <s v="Product-1499"/>
        <s v="Product-7902"/>
        <s v="Product-2429"/>
        <s v="Product-2357"/>
        <s v="Product-9330"/>
        <s v="Product-2520"/>
        <s v="Product-5873"/>
        <s v="Product-6336"/>
        <s v="Product-5284"/>
        <s v="Product-0443"/>
        <s v="Product-8540"/>
        <s v="Product-8476"/>
        <s v="Product-9126"/>
        <s v="Product-5657"/>
        <s v="Product-6857"/>
        <s v="Product-4854"/>
        <s v="Product-8479"/>
        <s v="Product-0942"/>
        <s v="Product-8658"/>
        <s v="Product-2130"/>
        <s v="Product-7220"/>
        <s v="Product-0682"/>
        <s v="Product-7401"/>
        <s v="Product-2832"/>
        <s v="Product-7362"/>
        <s v="Product-7720"/>
        <s v="Product-5229"/>
        <s v="Product-4300"/>
        <s v="Product-8614"/>
        <s v="Product-1436"/>
        <s v="Product-9839"/>
        <s v="Product-9202"/>
        <s v="Product-1359"/>
        <s v="Product-7194"/>
        <s v="Product-0070"/>
        <s v="Product-0804"/>
        <s v="Product-0838"/>
        <s v="Product-5660"/>
        <s v="Product-9399"/>
        <s v="Product-2946"/>
        <s v="Product-9323"/>
        <s v="Product-9647"/>
        <s v="Product-7974"/>
        <s v="Product-3666"/>
        <s v="Product-2895"/>
        <s v="Product-7538"/>
        <s v="Product-3259"/>
        <s v="Product-6947"/>
        <s v="Product-2340"/>
        <s v="Product-6318"/>
        <s v="Product-2143"/>
        <s v="Product-7457"/>
        <s v="Product-1641"/>
        <s v="Product-6876"/>
        <s v="Product-9652"/>
        <s v="Product-3290"/>
        <s v="Product-7341"/>
        <s v="Product-2613"/>
        <s v="Product-4100"/>
        <s v="Product-9093"/>
        <s v="Product-4461"/>
        <s v="Product-2002"/>
        <s v="Product-3327"/>
        <s v="Product-1416"/>
        <s v="Product-7477"/>
        <s v="Product-5345"/>
        <s v="Product-9300"/>
        <s v="Product-5497"/>
        <s v="Product-9263"/>
        <s v="Product-1830"/>
        <s v="Product-4259"/>
        <s v="Product-8021"/>
        <s v="Product-3621"/>
        <s v="Product-8161"/>
        <s v="Product-8523"/>
        <s v="Product-4485"/>
        <s v="Product-3970"/>
        <s v="Product-0172"/>
        <s v="Product-4986"/>
        <s v="Product-1540"/>
        <s v="Product-7973"/>
        <s v="Product-7418"/>
        <s v="Product-3882"/>
        <s v="Product-5234"/>
        <s v="Product-4647"/>
        <s v="Product-0906"/>
        <s v="Product-0645"/>
        <s v="Product-9208"/>
        <s v="Product-0718"/>
        <s v="Product-6736"/>
        <s v="Product-5509"/>
        <s v="Product-6856"/>
        <s v="Product-2984"/>
        <s v="Product-3645"/>
        <s v="Product-3008"/>
        <s v="Product-6820"/>
        <s v="Product-1533"/>
        <s v="Product-3293"/>
        <s v="Product-7963"/>
        <s v="Product-7647"/>
        <s v="Product-3587"/>
        <s v="Product-7719"/>
        <s v="Product-2077"/>
        <s v="Product-5450"/>
        <s v="Product-9106"/>
        <s v="Product-7124"/>
        <s v="Product-2812"/>
        <s v="Product-5522"/>
        <s v="Product-4567"/>
        <s v="Product-3903"/>
        <s v="Product-0089"/>
        <s v="Product-5259"/>
        <s v="Product-0448"/>
        <s v="Product-4733"/>
        <s v="Product-4333"/>
        <s v="Product-7277"/>
        <s v="Product-0391"/>
        <s v="Product-4813"/>
        <s v="Product-8279"/>
        <s v="Product-5140"/>
        <s v="Product-8244"/>
        <s v="Product-5457"/>
        <s v="Product-0712"/>
        <s v="Product-4987"/>
        <s v="Product-1579"/>
        <s v="Product-6505"/>
        <s v="Product-8767"/>
        <s v="Product-0430"/>
        <s v="Product-3899"/>
        <s v="Product-7147"/>
        <s v="Product-1435"/>
        <s v="Product-7190"/>
        <s v="Product-2060"/>
        <s v="Product-2723"/>
        <s v="Product-0986"/>
        <s v="Product-5249"/>
        <s v="Product-2282"/>
        <s v="Product-8514"/>
        <s v="Product-4131"/>
        <s v="Product-0011"/>
        <s v="Product-2360"/>
        <s v="Product-3549"/>
        <s v="Product-9454"/>
        <s v="Product-4518"/>
        <s v="Product-1192"/>
        <s v="Product-3745"/>
        <s v="Product-0084"/>
        <s v="Product-3618"/>
        <s v="Product-6783"/>
        <s v="Product-0194"/>
        <s v="Product-7825"/>
        <s v="Product-8405"/>
        <s v="Product-0795"/>
        <s v="Product-9606"/>
        <s v="Product-3966"/>
        <s v="Product-4196"/>
        <s v="Product-3936"/>
        <s v="Product-9165"/>
        <s v="Product-7654"/>
        <s v="Product-2700"/>
        <s v="Product-6204"/>
        <s v="Product-6824"/>
        <s v="Product-6294"/>
        <s v="Product-5979"/>
        <s v="Product-6225"/>
        <s v="Product-2585"/>
        <s v="Product-4133"/>
        <s v="Product-6761"/>
        <s v="Product-2201"/>
        <s v="Product-8484"/>
        <s v="Product-1099"/>
        <s v="Product-7472"/>
        <s v="Product-2441"/>
        <s v="Product-1590"/>
        <s v="Product-4532"/>
        <s v="Product-7929"/>
        <s v="Product-7528"/>
        <s v="Product-8222"/>
        <s v="Product-4566"/>
        <s v="Product-3212"/>
        <s v="Product-4459"/>
        <s v="Product-7681"/>
        <s v="Product-8424"/>
        <s v="Product-7685"/>
        <s v="Product-7549"/>
        <s v="Product-3483"/>
        <s v="Product-4453"/>
        <s v="Product-4051"/>
        <s v="Product-0608"/>
        <s v="Product-1077"/>
        <s v="Product-3995"/>
        <s v="Product-6105"/>
        <s v="Product-4288"/>
        <s v="Product-3989"/>
        <s v="Product-7939"/>
        <s v="Product-6893"/>
        <s v="Product-8320"/>
        <s v="Product-4640"/>
        <s v="Product-5521"/>
        <s v="Product-0406"/>
        <s v="Product-7820"/>
        <s v="Product-8027"/>
        <s v="Product-6461"/>
        <s v="Product-6767"/>
        <s v="Product-9283"/>
        <s v="Product-5178"/>
        <s v="Product-9971"/>
        <s v="Product-9466"/>
        <s v="Product-7342"/>
        <s v="Product-9757"/>
        <s v="Product-9336"/>
        <s v="Product-0148"/>
        <s v="Product-1279"/>
        <s v="Product-3080"/>
        <s v="Product-8835"/>
        <s v="Product-0255"/>
        <s v="Product-5275"/>
        <s v="Product-3350"/>
        <s v="Product-8895"/>
        <s v="Product-4739"/>
        <s v="Product-4815"/>
        <s v="Product-7523"/>
        <s v="Product-6810"/>
        <s v="Product-0880"/>
        <s v="Product-1269"/>
        <s v="Product-5799"/>
        <s v="Product-0641"/>
        <s v="Product-1937"/>
        <s v="Product-6184"/>
        <s v="Product-3773"/>
        <s v="Product-6955"/>
        <s v="Product-1053"/>
        <s v="Product-4353"/>
        <s v="Product-5746"/>
        <s v="Product-3283"/>
        <s v="Product-1098"/>
        <s v="Product-5790"/>
        <s v="Product-8482"/>
        <s v="Product-3716"/>
        <s v="Product-7778"/>
        <s v="Product-8504"/>
        <s v="Product-1732"/>
        <s v="Product-0969"/>
        <s v="Product-2399"/>
        <s v="Product-0009"/>
        <s v="Product-4712"/>
        <s v="Product-8105"/>
        <s v="Product-1072"/>
        <s v="Product-0744"/>
        <s v="Product-4510"/>
        <s v="Product-0133"/>
        <s v="Product-4776"/>
        <s v="Product-5421"/>
        <s v="Product-0628"/>
        <s v="Product-4452"/>
        <s v="Product-1898"/>
        <s v="Product-1225"/>
        <s v="Product-9334"/>
        <s v="Product-4833"/>
        <s v="Product-8502"/>
        <s v="Product-6240"/>
        <s v="Product-2365"/>
        <s v="Product-2375"/>
        <s v="Product-8071"/>
        <s v="Product-6222"/>
        <s v="Product-4286"/>
        <s v="Product-7297"/>
        <s v="Product-0908"/>
        <s v="Product-8522"/>
        <s v="Product-9585"/>
        <s v="Product-2350"/>
        <s v="Product-7311"/>
        <s v="Product-4961"/>
        <s v="Product-0350"/>
        <s v="Product-3426"/>
        <s v="Product-5194"/>
        <s v="Product-6891"/>
        <s v="Product-0366"/>
        <s v="Product-2026"/>
        <s v="Product-7025"/>
        <s v="Product-6006"/>
        <s v="Product-4176"/>
        <s v="Product-2254"/>
        <s v="Product-2516"/>
        <s v="Product-8438"/>
        <s v="Product-8649"/>
        <s v="Product-2938"/>
        <s v="Product-5634"/>
        <s v="Product-5051"/>
        <s v="Product-8497"/>
        <s v="Product-2557"/>
        <s v="Product-1684"/>
        <s v="Product-5416"/>
        <s v="Product-8023"/>
        <s v="Product-5510"/>
        <s v="Product-1595"/>
        <s v="Product-7163"/>
        <s v="Product-3482"/>
        <s v="Product-9205"/>
        <s v="Product-9979"/>
        <s v="Product-8086"/>
        <s v="Product-1004"/>
        <s v="Product-2155"/>
        <s v="Product-6563"/>
        <s v="Product-6475"/>
        <s v="Product-1125"/>
        <s v="Product-1747"/>
        <s v="Product-2468"/>
        <s v="Product-7071"/>
        <s v="Product-4661"/>
        <s v="Product-9340"/>
        <s v="Product-6650"/>
        <s v="Product-2168"/>
        <s v="Product-8641"/>
        <s v="Product-0500"/>
        <s v="Product-1070"/>
        <s v="Product-0717"/>
        <s v="Product-3871"/>
        <s v="Product-9307"/>
        <s v="Product-4128"/>
        <s v="Product-9856"/>
        <s v="Product-1955"/>
        <s v="Product-6741"/>
        <s v="Product-4874"/>
        <s v="Product-9930"/>
        <s v="Product-8824"/>
        <s v="Product-8202"/>
        <s v="Product-0073"/>
        <s v="Product-4208"/>
        <s v="Product-8434"/>
        <s v="Product-8995"/>
        <s v="Product-6645"/>
        <s v="Product-6106"/>
        <s v="Product-2790"/>
        <s v="Product-7529"/>
        <s v="Product-3115"/>
        <s v="Product-2583"/>
        <s v="Product-2177"/>
        <s v="Product-5475"/>
        <s v="Product-1186"/>
        <s v="Product-2851"/>
        <s v="Product-3454"/>
        <s v="Product-7511"/>
        <s v="Product-9575"/>
        <s v="Product-4130"/>
        <s v="Product-9573"/>
        <s v="Product-1493"/>
        <s v="Product-0347"/>
        <s v="Product-7569"/>
        <s v="Product-1130"/>
        <s v="Product-3331"/>
        <s v="Product-8619"/>
        <s v="Product-8028"/>
        <s v="Product-8969"/>
        <s v="Product-3116"/>
        <s v="Product-1397"/>
        <s v="Product-4219"/>
        <s v="Product-1385"/>
        <s v="Product-6762"/>
        <s v="Product-1699"/>
        <s v="Product-4948"/>
        <s v="Product-8472"/>
        <s v="Product-3746"/>
        <s v="Product-3111"/>
        <s v="Product-3488"/>
        <s v="Product-0584"/>
        <s v="Product-2829"/>
        <s v="Product-7735"/>
        <s v="Product-9862"/>
        <s v="Product-1997"/>
        <s v="Product-9591"/>
        <s v="Product-9539"/>
        <s v="Product-4546"/>
        <s v="Product-3178"/>
        <s v="Product-5375"/>
        <s v="Product-7052"/>
        <s v="Product-9674"/>
        <s v="Product-3339"/>
        <s v="Product-8849"/>
        <s v="Product-2479"/>
        <s v="Product-3231"/>
        <s v="Product-8812"/>
        <s v="Product-0667"/>
        <s v="Product-6403"/>
        <s v="Product-5762"/>
        <s v="Product-3687"/>
        <s v="Product-0777"/>
        <s v="Product-4375"/>
        <s v="Product-2328"/>
        <s v="Product-0711"/>
        <s v="Product-7655"/>
        <s v="Product-6444"/>
        <s v="Product-2971"/>
        <s v="Product-8803"/>
        <s v="Product-5128"/>
        <s v="Product-6267"/>
        <s v="Product-9219"/>
        <s v="Product-6565"/>
        <s v="Product-2814"/>
        <s v="Product-8280"/>
        <s v="Product-7541"/>
        <s v="Product-9281"/>
        <s v="Product-1835"/>
        <s v="Product-9649"/>
        <s v="Product-3671"/>
        <s v="Product-1538"/>
        <s v="Product-1650"/>
        <s v="Product-1876"/>
        <s v="Product-7112"/>
        <s v="Product-3244"/>
        <s v="Product-9028"/>
        <s v="Product-5311"/>
        <s v="Product-1694"/>
        <s v="Product-5052"/>
        <s v="Product-0368"/>
        <s v="Product-0371"/>
        <s v="Product-0104"/>
        <s v="Product-3541"/>
        <s v="Product-0771"/>
        <s v="Product-7747"/>
        <s v="Product-0017"/>
        <s v="Product-1956"/>
        <s v="Product-4909"/>
        <s v="Product-4873"/>
        <s v="Product-8368"/>
        <s v="Product-0002"/>
        <s v="Product-0201"/>
        <s v="Product-9945"/>
        <s v="Product-6937"/>
        <s v="Product-2307"/>
        <s v="Product-2640"/>
        <s v="Product-6674"/>
        <s v="Product-0360"/>
        <s v="Product-1804"/>
        <s v="Product-5886"/>
        <s v="Product-6232"/>
        <s v="Product-1566"/>
        <s v="Product-2401"/>
        <s v="Product-6466"/>
        <s v="Product-0745"/>
        <s v="Product-6696"/>
        <s v="Product-4254"/>
        <s v="Product-1263"/>
        <s v="Product-5639"/>
        <s v="Product-8534"/>
        <s v="Product-3711"/>
        <s v="Product-7811"/>
        <s v="Product-2323"/>
        <s v="Product-3072"/>
        <s v="Product-3644"/>
        <s v="Product-2674"/>
        <s v="Product-0923"/>
        <s v="Product-4195"/>
        <s v="Product-7987"/>
        <s v="Product-8760"/>
        <s v="Product-7502"/>
        <s v="Product-3465"/>
        <s v="Product-8468"/>
        <s v="Product-1216"/>
        <s v="Product-8240"/>
        <s v="Product-3094"/>
        <s v="Product-6499"/>
        <s v="Product-6722"/>
        <s v="Product-9797"/>
        <s v="Product-8496"/>
        <s v="Product-5328"/>
        <s v="Product-3445"/>
        <s v="Product-6043"/>
        <s v="Product-7522"/>
        <s v="Product-2593"/>
        <s v="Product-5136"/>
        <s v="Product-4592"/>
        <s v="Product-3404"/>
        <s v="Product-5352"/>
        <s v="Product-9226"/>
        <s v="Product-2047"/>
        <s v="Product-0440"/>
        <s v="Product-9796"/>
        <s v="Product-6251"/>
        <s v="Product-3815"/>
        <s v="Product-2730"/>
        <s v="Product-6396"/>
        <s v="Product-5515"/>
        <s v="Product-1055"/>
        <s v="Product-9715"/>
        <s v="Product-5466"/>
        <s v="Product-2309"/>
        <s v="Product-8113"/>
        <s v="Product-0048"/>
        <s v="Product-2867"/>
        <s v="Product-3216"/>
        <s v="Product-6058"/>
        <s v="Product-7882"/>
        <s v="Product-2786"/>
        <s v="Product-1022"/>
        <s v="Product-2639"/>
        <s v="Product-2668"/>
        <s v="Product-8590"/>
        <s v="Product-3372"/>
        <s v="Product-7296"/>
        <s v="Product-7176"/>
        <s v="Product-5001"/>
        <s v="Product-5303"/>
        <s v="Product-5614"/>
        <s v="Product-0427"/>
        <s v="Product-7219"/>
        <s v="Product-1193"/>
        <s v="Product-0832"/>
        <s v="Product-8690"/>
        <s v="Product-3486"/>
        <s v="Product-1545"/>
        <s v="Product-7064"/>
        <s v="Product-2040"/>
        <s v="Product-6861"/>
        <s v="Product-7441"/>
        <s v="Product-7349"/>
        <s v="Product-6749"/>
        <s v="Product-0922"/>
        <s v="Product-4003"/>
        <s v="Product-5040"/>
        <s v="Product-8757"/>
        <s v="Product-8762"/>
        <s v="Product-3448"/>
        <s v="Product-1854"/>
        <s v="Product-2457"/>
        <s v="Product-0809"/>
        <s v="Product-0709"/>
        <s v="Product-5650"/>
        <s v="Product-9551"/>
        <s v="Product-6497"/>
        <s v="Product-6934"/>
        <s v="Product-0501"/>
        <s v="Product-5725"/>
        <s v="Product-7022"/>
        <s v="Product-3155"/>
        <s v="Product-3312"/>
        <s v="Product-4499"/>
        <s v="Product-7172"/>
        <s v="Product-9086"/>
        <s v="Product-9510"/>
        <s v="Product-9737"/>
        <s v="Product-3206"/>
        <s v="Product-9641"/>
        <s v="Product-8778"/>
        <s v="Product-1183"/>
        <s v="Product-5633"/>
        <s v="Product-3473"/>
        <s v="Product-1809"/>
        <s v="Product-1648"/>
        <s v="Product-4726"/>
        <s v="Product-9233"/>
        <s v="Product-6626"/>
        <s v="Product-6556"/>
        <s v="Product-9198"/>
        <s v="Product-8308"/>
        <s v="Product-1251"/>
        <s v="Product-3955"/>
        <s v="Product-5848"/>
        <s v="Product-2940"/>
        <s v="Product-6841"/>
        <s v="Product-6974"/>
        <s v="Product-6469"/>
        <s v="Product-9437"/>
        <s v="Product-4340"/>
        <s v="Product-3198"/>
        <s v="Product-3441"/>
        <s v="Product-1310"/>
        <s v="Product-0702"/>
        <s v="Product-0642"/>
        <s v="Product-4393"/>
        <s v="Product-0493"/>
        <s v="Product-8301"/>
        <s v="Product-4846"/>
        <s v="Product-0691"/>
        <s v="Product-5602"/>
        <s v="Product-2524"/>
        <s v="Product-6725"/>
        <s v="Product-9216"/>
        <s v="Product-5131"/>
        <s v="Product-1328"/>
        <s v="Product-0211"/>
        <s v="Product-1201"/>
        <s v="Product-4274"/>
        <s v="Product-1837"/>
        <s v="Product-9731"/>
        <s v="Product-0093"/>
        <s v="Product-5630"/>
        <s v="Product-7860"/>
        <s v="Product-0579"/>
        <s v="Product-1222"/>
        <s v="Product-0163"/>
        <s v="Product-8877"/>
        <s v="Product-9836"/>
        <s v="Product-7470"/>
        <s v="Product-5703"/>
        <s v="Product-6727"/>
        <s v="Product-7985"/>
        <s v="Product-1120"/>
        <s v="Product-1664"/>
        <s v="Product-0926"/>
        <s v="Product-7832"/>
        <s v="Product-6562"/>
        <s v="Product-5922"/>
        <s v="Product-8672"/>
        <s v="Product-4866"/>
        <s v="Product-2676"/>
        <s v="Product-7078"/>
        <s v="Product-7118"/>
        <s v="Product-3476"/>
        <s v="Product-1794"/>
        <s v="Product-6018"/>
        <s v="Product-4785"/>
        <s v="Product-0530"/>
        <s v="Product-3255"/>
        <s v="Product-6686"/>
        <s v="Product-7909"/>
        <s v="Product-4097"/>
        <s v="Product-3774"/>
        <s v="Product-6677"/>
        <s v="Product-7800"/>
        <s v="Product-9786"/>
        <s v="Product-0195"/>
        <s v="Product-0738"/>
        <s v="Product-8833"/>
        <s v="Product-1973"/>
        <s v="Product-7989"/>
        <s v="Product-7803"/>
        <s v="Product-7826"/>
        <s v="Product-7109"/>
        <s v="Product-8911"/>
        <s v="Product-0121"/>
        <s v="Product-0325"/>
        <s v="Product-0034"/>
        <s v="Product-2062"/>
        <s v="Product-3877"/>
        <s v="Product-8445"/>
        <s v="Product-4171"/>
        <s v="Product-3607"/>
        <s v="Product-9378"/>
        <s v="Product-4805"/>
        <s v="Product-2850"/>
        <s v="Product-9590"/>
        <s v="Product-5610"/>
        <s v="Product-1036"/>
        <s v="Product-0749"/>
        <s v="Product-2554"/>
        <s v="Product-9604"/>
        <s v="Product-3177"/>
        <s v="Product-6228"/>
        <s v="Product-4954"/>
        <s v="Product-1550"/>
        <s v="Product-3845"/>
        <s v="Product-8054"/>
        <s v="Product-8613"/>
        <s v="Product-5885"/>
        <s v="Product-5330"/>
        <s v="Product-2214"/>
        <s v="Product-2754"/>
        <s v="Product-1277"/>
        <s v="Product-0900"/>
        <s v="Product-2105"/>
        <s v="Product-2838"/>
        <s v="Product-0770"/>
        <s v="Product-7354"/>
        <s v="Product-6024"/>
        <s v="Product-3817"/>
        <s v="Product-0351"/>
        <s v="Product-2979"/>
        <s v="Product-6899"/>
        <s v="Product-4105"/>
        <s v="Product-7785"/>
        <s v="Product-3875"/>
        <s v="Product-0409"/>
        <s v="Product-7091"/>
        <s v="Product-8724"/>
        <s v="Product-4853"/>
        <s v="Product-5144"/>
        <s v="Product-6068"/>
        <s v="Product-8130"/>
        <s v="Product-8639"/>
        <s v="Product-6214"/>
        <s v="Product-3326"/>
        <s v="Product-0046"/>
        <s v="Product-9013"/>
        <s v="Product-2925"/>
        <s v="Product-0647"/>
        <s v="Product-0288"/>
        <s v="Product-6644"/>
        <s v="Product-7294"/>
        <s v="Product-6286"/>
        <s v="Product-7293"/>
        <s v="Product-8898"/>
        <s v="Product-5565"/>
        <s v="Product-8983"/>
        <s v="Product-1049"/>
        <s v="Product-7250"/>
        <s v="Product-6710"/>
        <s v="Product-2836"/>
        <s v="Product-0590"/>
        <s v="Product-1076"/>
        <s v="Product-6449"/>
        <s v="Product-2588"/>
        <s v="Product-0029"/>
        <s v="Product-1626"/>
        <s v="Product-7889"/>
        <s v="Product-9873"/>
        <s v="Product-8231"/>
        <s v="Product-4314"/>
        <s v="Product-6205"/>
        <s v="Product-1682"/>
        <s v="Product-2492"/>
        <s v="Product-9906"/>
        <s v="Product-7351"/>
        <s v="Product-1795"/>
        <s v="Product-6670"/>
        <s v="Product-4867"/>
        <s v="Product-8015"/>
        <s v="Product-8446"/>
        <s v="Product-5321"/>
        <s v="Product-2844"/>
        <s v="Product-4755"/>
        <s v="Product-8305"/>
        <s v="Product-6544"/>
        <s v="Product-6760"/>
        <s v="Product-0988"/>
        <s v="Product-1762"/>
        <s v="Product-2705"/>
        <s v="Product-4897"/>
        <s v="Product-8694"/>
        <s v="Product-4283"/>
        <s v="Product-8489"/>
        <s v="Product-4048"/>
        <s v="Product-8379"/>
        <s v="Product-8042"/>
        <s v="Product-5417"/>
        <s v="Product-3920"/>
        <s v="Product-6921"/>
        <s v="Product-1892"/>
        <s v="Product-5402"/>
        <s v="Product-7744"/>
        <s v="Product-3406"/>
        <s v="Product-5490"/>
        <s v="Product-2183"/>
        <s v="Product-2998"/>
        <s v="Product-6321"/>
        <s v="Product-7632"/>
        <s v="Product-3873"/>
        <s v="Product-7136"/>
        <s v="Product-1633"/>
        <s v="Product-9897"/>
        <s v="Product-5728"/>
        <s v="Product-7001"/>
        <s v="Product-0757"/>
        <s v="Product-9735"/>
        <s v="Product-7863"/>
        <s v="Product-3915"/>
        <s v="Product-9617"/>
        <s v="Product-2180"/>
        <s v="Product-0924"/>
        <s v="Product-4516"/>
        <s v="Product-0326"/>
        <s v="Product-4497"/>
        <s v="Product-8456"/>
        <s v="Product-1354"/>
        <s v="Product-7941"/>
        <s v="Product-5767"/>
        <s v="Product-5820"/>
        <s v="Product-9154"/>
        <s v="Product-6602"/>
        <s v="Product-7339"/>
        <s v="Product-9552"/>
        <s v="Product-0178"/>
        <s v="Product-2511"/>
        <s v="Product-1344"/>
        <s v="Product-1115"/>
        <s v="Product-0800"/>
        <s v="Product-2414"/>
        <s v="Product-2591"/>
        <s v="Product-9814"/>
        <s v="Product-6595"/>
        <s v="Product-0727"/>
        <s v="Product-2412"/>
        <s v="Product-0655"/>
        <s v="Product-1823"/>
        <s v="Product-4025"/>
        <s v="Product-8577"/>
        <s v="Product-2081"/>
        <s v="Product-8656"/>
        <s v="Product-9635"/>
        <s v="Product-0101"/>
        <s v="Product-7759"/>
        <s v="Product-4523"/>
        <s v="Product-0349"/>
        <s v="Product-0220"/>
        <s v="Product-9355"/>
        <s v="Product-2164"/>
        <s v="Product-2363"/>
        <s v="Product-5871"/>
        <s v="Product-5447"/>
        <s v="Product-9415"/>
        <s v="Product-9019"/>
        <s v="Product-6960"/>
        <s v="Product-5116"/>
        <s v="Product-8703"/>
        <s v="Product-5281"/>
        <s v="Product-0232"/>
        <s v="Product-9656"/>
        <s v="Product-7185"/>
        <s v="Product-2354"/>
        <s v="Product-4999"/>
        <s v="Product-2590"/>
        <s v="Product-0111"/>
        <s v="Product-9022"/>
        <s v="Product-0273"/>
        <s v="Product-3135"/>
        <s v="Product-2150"/>
        <s v="Product-8423"/>
        <s v="Product-0422"/>
        <s v="Product-2902"/>
        <s v="Product-9799"/>
        <s v="Product-2144"/>
        <s v="Product-5755"/>
        <s v="Product-8575"/>
        <s v="Product-4581"/>
        <s v="Product-6789"/>
        <s v="Product-7530"/>
        <s v="Product-3431"/>
        <s v="Product-8675"/>
        <s v="Product-8509"/>
        <s v="Product-8719"/>
        <s v="Product-6494"/>
        <s v="Product-3554"/>
        <s v="Product-1275"/>
        <s v="Product-8201"/>
        <s v="Product-7021"/>
        <s v="Product-5495"/>
        <s v="Product-5397"/>
        <s v="Product-9421"/>
        <s v="Product-4237"/>
        <s v="Product-4695"/>
        <s v="Product-6620"/>
        <s v="Product-8440"/>
        <s v="Product-6405"/>
        <s v="Product-3681"/>
        <s v="Product-1268"/>
        <s v="Product-1111"/>
        <s v="Product-2376"/>
        <s v="Product-2259"/>
        <s v="Product-7724"/>
        <s v="Product-4801"/>
        <s v="Product-7565"/>
        <s v="Product-1081"/>
        <s v="Product-5354"/>
        <s v="Product-8970"/>
        <s v="Product-8677"/>
        <s v="Product-7153"/>
        <s v="Product-0735"/>
        <s v="Product-0824"/>
        <s v="Product-6524"/>
        <s v="Product-9657"/>
        <s v="Product-5865"/>
        <s v="Product-8030"/>
        <s v="Product-3664"/>
        <s v="Product-3129"/>
        <s v="Product-2719"/>
        <s v="Product-2922"/>
        <s v="Product-1066"/>
        <s v="Product-7560"/>
        <s v="Product-9111"/>
        <s v="Product-0403"/>
        <s v="Product-2153"/>
        <s v="Product-9729"/>
        <s v="Product-2653"/>
        <s v="Product-1844"/>
        <s v="Product-9601"/>
        <s v="Product-0506"/>
        <s v="Product-4706"/>
        <s v="Product-1423"/>
        <s v="Product-4549"/>
        <s v="Product-1094"/>
        <s v="Product-5518"/>
        <s v="Product-6569"/>
        <s v="Product-6407"/>
        <s v="Product-8442"/>
        <s v="Product-3233"/>
        <s v="Product-7082"/>
        <s v="Product-3134"/>
        <s v="Product-4255"/>
        <s v="Product-9419"/>
        <s v="Product-7225"/>
        <s v="Product-9916"/>
        <s v="Product-2815"/>
        <s v="Product-2427"/>
        <s v="Product-1839"/>
        <s v="Product-7461"/>
        <s v="Product-0937"/>
        <s v="Product-5096"/>
        <s v="Product-4966"/>
        <s v="Product-2784"/>
        <s v="Product-1215"/>
        <s v="Product-2124"/>
        <s v="Product-7848"/>
        <s v="Product-1413"/>
        <s v="Product-1242"/>
        <s v="Product-1594"/>
        <s v="Product-1982"/>
        <s v="Product-7443"/>
        <s v="Product-1964"/>
        <s v="Product-6366"/>
        <s v="Product-1957"/>
        <s v="Product-9375"/>
        <s v="Product-6275"/>
        <s v="Product-3544"/>
        <s v="Product-4888"/>
        <s v="Product-9721"/>
        <s v="Product-4220"/>
        <s v="Product-6502"/>
        <s v="Product-3006"/>
        <s v="Product-5579"/>
        <s v="Product-1447"/>
        <s v="Product-6510"/>
        <s v="Product-6194"/>
        <s v="Product-0243"/>
        <s v="Product-2691"/>
        <s v="Product-9935"/>
        <s v="Product-6293"/>
        <s v="Product-1775"/>
        <s v="Product-8640"/>
        <s v="Product-5560"/>
        <s v="Product-2107"/>
        <s v="Product-0627"/>
        <s v="Product-1315"/>
        <s v="Product-0837"/>
        <s v="Product-8471"/>
        <s v="Product-8123"/>
        <s v="Product-8488"/>
        <s v="Product-7546"/>
        <s v="Product-1793"/>
        <s v="Product-5290"/>
        <s v="Product-5752"/>
        <s v="Product-1949"/>
        <s v="Product-0027"/>
        <s v="Product-5575"/>
        <s v="Product-9040"/>
        <s v="Product-7085"/>
        <s v="Product-2286"/>
        <s v="Product-6559"/>
        <s v="Product-3656"/>
        <s v="Product-2603"/>
        <s v="Product-4303"/>
        <s v="Product-1214"/>
        <s v="Product-9388"/>
        <s v="Product-8958"/>
        <s v="Product-7429"/>
        <s v="Product-7424"/>
        <s v="Product-0499"/>
        <s v="Product-9558"/>
        <s v="Product-5947"/>
        <s v="Product-3444"/>
        <s v="Product-5333"/>
        <s v="Product-6224"/>
        <s v="Product-0567"/>
        <s v="Product-4364"/>
        <s v="Product-7933"/>
        <s v="Product-2209"/>
        <s v="Product-8243"/>
        <s v="Product-2735"/>
        <s v="Product-5219"/>
        <s v="Product-5689"/>
        <s v="Product-9920"/>
        <s v="Product-0330"/>
        <s v="Product-3519"/>
        <s v="Product-6503"/>
        <s v="Product-3769"/>
        <s v="Product-5817"/>
        <s v="Product-5917"/>
        <s v="Product-9462"/>
        <s v="Product-1852"/>
        <s v="Product-8532"/>
        <s v="Product-8219"/>
        <s v="Product-3728"/>
        <s v="Product-8008"/>
        <s v="Product-9459"/>
        <s v="Product-6103"/>
        <s v="Product-7677"/>
        <s v="Product-2629"/>
        <s v="Product-3913"/>
        <s v="Product-7693"/>
        <s v="Product-1044"/>
        <s v="Product-4172"/>
        <s v="Product-7223"/>
        <s v="Product-5993"/>
        <s v="Product-0187"/>
        <s v="Product-6375"/>
        <s v="Product-8602"/>
        <s v="Product-0415"/>
        <s v="Product-4410"/>
        <s v="Product-9413"/>
        <s v="Product-1475"/>
        <s v="Product-5813"/>
        <s v="Product-9804"/>
        <s v="Product-2581"/>
        <s v="Product-6840"/>
        <s v="Product-1318"/>
        <s v="Product-8712"/>
        <s v="Product-5334"/>
        <s v="Product-8725"/>
        <s v="Product-6608"/>
        <s v="Product-1558"/>
        <s v="Product-3487"/>
        <s v="Product-7808"/>
        <s v="Product-9553"/>
        <s v="Product-7910"/>
        <s v="Product-8011"/>
        <s v="Product-7102"/>
        <s v="Product-7614"/>
        <s v="Product-1591"/>
        <s v="Product-0056"/>
        <s v="Product-3343"/>
        <s v="Product-8538"/>
        <s v="Product-5741"/>
        <s v="Product-9904"/>
        <s v="Product-0650"/>
        <s v="Product-3935"/>
        <s v="Product-8003"/>
        <s v="Product-3780"/>
        <s v="Product-5029"/>
        <s v="Product-4744"/>
        <s v="Product-6341"/>
        <s v="Product-5679"/>
        <s v="Product-4637"/>
        <s v="Product-6388"/>
        <s v="Product-9217"/>
        <s v="Product-6875"/>
        <s v="Product-7203"/>
        <s v="Product-7455"/>
        <s v="Product-2637"/>
        <s v="Product-5054"/>
        <s v="Product-3563"/>
        <s v="Product-9045"/>
        <s v="Product-4525"/>
        <s v="Product-3859"/>
        <s v="Product-4266"/>
        <s v="Product-0632"/>
        <s v="Product-4508"/>
        <s v="Product-2878"/>
        <s v="Product-6317"/>
        <s v="Product-5183"/>
        <s v="Product-7601"/>
        <s v="Product-4426"/>
        <s v="Product-4045"/>
        <s v="Product-8964"/>
        <s v="Product-3123"/>
        <s v="Product-7996"/>
        <s v="Product-6353"/>
        <s v="Product-3962"/>
        <s v="Product-4827"/>
        <s v="Product-1361"/>
        <s v="Product-1983"/>
        <s v="Product-1614"/>
        <s v="Product-2012"/>
        <s v="Product-7281"/>
        <s v="Product-3573"/>
        <s v="Product-1087"/>
        <s v="Product-7301"/>
        <s v="Product-4769"/>
        <s v="Product-4098"/>
        <s v="Product-6022"/>
        <s v="Product-6690"/>
        <s v="Product-1940"/>
        <s v="Product-5970"/>
        <s v="Product-2913"/>
        <s v="Product-4272"/>
        <s v="Product-9314"/>
        <s v="Product-2707"/>
        <s v="Product-7918"/>
        <s v="Product-3051"/>
        <s v="Product-6415"/>
        <s v="Product-8121"/>
        <s v="Product-9666"/>
        <s v="Product-6750"/>
        <s v="Product-7864"/>
        <s v="Product-4489"/>
        <s v="Product-9910"/>
        <s v="Product-0979"/>
        <s v="Product-0438"/>
        <s v="Product-2956"/>
        <s v="Product-4984"/>
        <s v="Product-9829"/>
        <s v="Product-3846"/>
        <s v="Product-2767"/>
        <s v="Product-9679"/>
        <s v="Product-2802"/>
        <s v="Product-8664"/>
        <s v="Product-8939"/>
        <s v="Product-0861"/>
        <s v="Product-2577"/>
        <s v="Product-3633"/>
        <s v="Product-9696"/>
        <s v="Product-2609"/>
        <s v="Product-9121"/>
        <s v="Product-1897"/>
        <s v="Product-3280"/>
        <s v="Product-7899"/>
        <s v="Product-3895"/>
        <s v="Product-8402"/>
        <s v="Product-5985"/>
        <s v="Product-7865"/>
        <s v="Product-5653"/>
        <s v="Product-2926"/>
        <s v="Product-8192"/>
        <s v="Product-9274"/>
        <s v="Product-4218"/>
        <s v="Product-8059"/>
        <s v="Product-3065"/>
        <s v="Product-1137"/>
        <s v="Product-9662"/>
        <s v="Product-1918"/>
        <s v="Product-7456"/>
        <s v="Product-2760"/>
        <s v="Product-2261"/>
        <s v="Product-5014"/>
        <s v="Product-4034"/>
        <s v="Product-6880"/>
        <s v="Product-4689"/>
        <s v="Product-5869"/>
        <s v="Product-4579"/>
        <s v="Product-5020"/>
        <s v="Product-2386"/>
        <s v="Product-0345"/>
        <s v="Product-3692"/>
        <s v="Product-7487"/>
        <s v="Product-2221"/>
        <s v="Product-8118"/>
        <s v="Product-9646"/>
        <s v="Product-7520"/>
        <s v="Product-2341"/>
        <s v="Product-5846"/>
        <s v="Product-9366"/>
        <s v="Product-0457"/>
        <s v="Product-7164"/>
        <s v="Product-1746"/>
        <s v="Product-2433"/>
        <s v="Product-3862"/>
        <s v="Product-8750"/>
        <s v="Product-7402"/>
        <s v="Product-5889"/>
        <s v="Product-3078"/>
        <s v="Product-2777"/>
        <s v="Product-9851"/>
        <s v="Product-7316"/>
        <s v="Product-8800"/>
        <s v="Product-9762"/>
        <s v="Product-6586"/>
        <s v="Product-3693"/>
        <s v="Product-6311"/>
        <s v="Product-5611"/>
        <s v="Product-1951"/>
        <s v="Product-6445"/>
        <s v="Product-3701"/>
        <s v="Product-1404"/>
        <s v="Product-4386"/>
        <s v="Product-7917"/>
        <s v="Product-7029"/>
        <s v="Product-6083"/>
        <s v="Product-9709"/>
        <s v="Product-1442"/>
        <s v="Product-2093"/>
        <s v="Product-6601"/>
        <s v="Product-2623"/>
        <s v="Product-0677"/>
        <s v="Product-6166"/>
        <s v="Product-1516"/>
        <s v="Product-8822"/>
        <s v="Product-3389"/>
        <s v="Product-8186"/>
        <s v="Product-9309"/>
        <s v="Product-5452"/>
        <s v="Product-2900"/>
        <s v="Product-8266"/>
        <s v="Product-6925"/>
        <s v="Product-0278"/>
        <s v="Product-1149"/>
        <s v="Product-5953"/>
        <s v="Product-1034"/>
        <s v="Product-9034"/>
        <s v="Product-5931"/>
        <s v="Product-7466"/>
        <s v="Product-9392"/>
        <s v="Product-7925"/>
        <s v="Product-1842"/>
        <s v="Product-4718"/>
        <s v="Product-7582"/>
        <s v="Product-5778"/>
        <s v="Product-2502"/>
        <s v="Product-7616"/>
        <s v="Product-7919"/>
        <s v="Product-2594"/>
        <s v="Product-7263"/>
        <s v="Product-9143"/>
        <s v="Product-4202"/>
        <s v="Product-6822"/>
        <s v="Product-2694"/>
        <s v="Product-0587"/>
        <s v="Product-6731"/>
        <s v="Product-8819"/>
        <s v="Product-4158"/>
        <s v="Product-0290"/>
        <s v="Product-4413"/>
        <s v="Product-8448"/>
        <s v="Product-4548"/>
        <s v="Product-4725"/>
        <s v="Product-9750"/>
        <s v="Product-0311"/>
        <s v="Product-6186"/>
        <s v="Product-1786"/>
        <s v="Product-2069"/>
        <s v="Product-4699"/>
        <s v="Product-6634"/>
        <s v="Product-8325"/>
        <s v="Product-7817"/>
        <s v="Product-3439"/>
        <s v="Product-6500"/>
        <s v="Product-5460"/>
        <s v="Product-3067"/>
        <s v="Product-0545"/>
        <s v="Product-5309"/>
        <s v="Product-2983"/>
        <s v="Product-9500"/>
        <s v="Product-3852"/>
        <s v="Product-3522"/>
        <s v="Product-0199"/>
        <s v="Product-4156"/>
        <s v="Product-8094"/>
        <s v="Product-5072"/>
        <s v="Product-7696"/>
        <s v="Product-0660"/>
        <s v="Product-1780"/>
        <s v="Product-3990"/>
        <s v="Product-3552"/>
        <s v="Product-3128"/>
        <s v="Product-6900"/>
        <s v="Product-6516"/>
        <s v="Product-4437"/>
        <s v="Product-4787"/>
        <s v="Product-8373"/>
        <s v="Product-6985"/>
        <s v="Product-9335"/>
        <s v="Product-6098"/>
        <s v="Product-6135"/>
        <s v="Product-6215"/>
        <s v="Product-1281"/>
        <s v="Product-9545"/>
        <s v="Product-6551"/>
        <s v="Product-2290"/>
        <s v="Product-3363"/>
        <s v="Product-3370"/>
        <s v="Product-3928"/>
        <s v="Product-1239"/>
        <s v="Product-0098"/>
        <s v="Product-4328"/>
        <s v="Product-4621"/>
        <s v="Product-3418"/>
        <s v="Product-4765"/>
        <s v="Product-9508"/>
        <s v="Product-6192"/>
        <s v="Product-5830"/>
        <s v="Product-3537"/>
        <s v="Product-5644"/>
        <s v="Product-2449"/>
        <s v="Product-6180"/>
        <s v="Product-4673"/>
        <s v="Product-4175"/>
        <s v="Product-7226"/>
        <s v="Product-6455"/>
        <s v="Product-2785"/>
        <s v="Product-7262"/>
        <s v="Product-9637"/>
        <s v="Product-7348"/>
        <s v="Product-0482"/>
        <s v="Product-3623"/>
        <s v="Product-6598"/>
        <s v="Product-6116"/>
        <s v="Product-4933"/>
        <s v="Product-7643"/>
        <s v="Product-6134"/>
        <s v="Product-7186"/>
        <s v="Product-1405"/>
        <s v="Product-9572"/>
        <s v="Product-1311"/>
        <s v="Product-6298"/>
        <s v="Product-4545"/>
        <s v="Product-8927"/>
        <s v="Product-5291"/>
        <s v="Product-1211"/>
        <s v="Product-3092"/>
        <s v="Product-7319"/>
        <s v="Product-4392"/>
        <s v="Product-7970"/>
        <s v="Product-1821"/>
        <s v="Product-1013"/>
        <s v="Product-1082"/>
        <s v="Product-5800"/>
        <s v="Product-1168"/>
        <s v="Product-4144"/>
        <s v="Product-0157"/>
        <s v="Product-9923"/>
        <s v="Product-8768"/>
        <s v="Product-3025"/>
        <s v="Product-0471"/>
        <s v="Product-6980"/>
        <s v="Product-3943"/>
        <s v="Product-1335"/>
        <s v="Product-2950"/>
        <s v="Product-9680"/>
        <s v="Product-4403"/>
        <s v="Product-4435"/>
        <s v="Product-5702"/>
        <s v="Product-4736"/>
        <s v="Product-4926"/>
        <s v="Product-3215"/>
        <s v="Product-9671"/>
        <s v="Product-0927"/>
        <s v="Product-8783"/>
        <s v="Product-7507"/>
        <s v="Product-8988"/>
        <s v="Product-6878"/>
        <s v="Product-5413"/>
        <s v="Product-5620"/>
        <s v="Product-0612"/>
        <s v="Product-7054"/>
        <s v="Product-4960"/>
        <s v="Product-9231"/>
        <s v="Product-2491"/>
        <s v="Product-4264"/>
        <s v="Product-4002"/>
        <s v="Product-3685"/>
        <s v="Product-8956"/>
        <s v="Product-9847"/>
        <s v="Product-6323"/>
        <s v="Product-8293"/>
        <s v="Product-3867"/>
        <s v="Product-6017"/>
        <s v="Product-7669"/>
        <s v="Product-4184"/>
        <s v="Product-8993"/>
        <s v="Product-3110"/>
        <s v="Product-4515"/>
        <s v="Product-1210"/>
        <s v="Product-1096"/>
        <s v="Product-3275"/>
        <s v="Product-5338"/>
        <s v="Product-5801"/>
        <s v="Product-2652"/>
        <s v="Product-2380"/>
        <s v="Product-9245"/>
        <s v="Product-3566"/>
        <s v="Product-9177"/>
        <s v="Product-7772"/>
        <s v="Product-3246"/>
        <s v="Product-5162"/>
        <s v="Product-6571"/>
        <s v="Product-7058"/>
        <s v="Product-8636"/>
        <s v="Product-0289"/>
        <s v="Product-6724"/>
        <s v="Product-4204"/>
        <s v="Product-1553"/>
        <s v="Product-2296"/>
        <s v="Product-2232"/>
        <s v="Product-0281"/>
        <s v="Product-8848"/>
        <s v="Product-2936"/>
        <s v="Product-7243"/>
        <s v="Product-7793"/>
        <s v="Product-3466"/>
        <s v="Product-7705"/>
        <s v="Product-6164"/>
        <s v="Product-4069"/>
        <s v="Product-3703"/>
        <s v="Product-6490"/>
        <s v="Product-9365"/>
        <s v="Product-5571"/>
        <s v="Product-4855"/>
        <s v="Product-9518"/>
        <s v="Product-7104"/>
        <s v="Product-0582"/>
        <s v="Product-7077"/>
        <s v="Product-9258"/>
        <s v="Product-8815"/>
        <s v="Product-2305"/>
        <s v="Product-7115"/>
        <s v="Product-4861"/>
        <s v="Product-3167"/>
        <s v="Product-7061"/>
        <s v="Product-7343"/>
        <s v="Product-1448"/>
        <s v="Product-6402"/>
        <s v="Product-3131"/>
        <s v="Product-3409"/>
        <s v="Product-1280"/>
        <s v="Product-1580"/>
        <s v="Product-6717"/>
        <s v="Product-9243"/>
        <s v="Product-4138"/>
        <s v="Product-1353"/>
        <s v="Product-9145"/>
        <s v="Product-2274"/>
        <s v="Product-1317"/>
        <s v="Product-9778"/>
        <s v="Product-2308"/>
        <s v="Product-1159"/>
        <s v="Product-3021"/>
        <s v="Product-0125"/>
        <s v="Product-2726"/>
        <s v="Product-3743"/>
        <s v="Product-7334"/>
        <s v="Product-5957"/>
        <s v="Product-9363"/>
        <s v="Product-0309"/>
        <s v="Product-1945"/>
        <s v="Product-9771"/>
        <s v="Product-7353"/>
        <s v="Product-0218"/>
        <s v="Product-4091"/>
        <s v="Product-7991"/>
        <s v="Product-3942"/>
        <s v="Product-5940"/>
        <s v="Product-4572"/>
        <s v="Product-0236"/>
        <s v="Product-4936"/>
        <s v="Product-3028"/>
        <s v="Product-7841"/>
        <s v="Product-1161"/>
        <s v="Product-2894"/>
        <s v="Product-3191"/>
        <s v="Product-0786"/>
        <s v="Product-3087"/>
        <s v="Product-4387"/>
        <s v="Product-6299"/>
        <s v="Product-0592"/>
        <s v="Product-7116"/>
        <s v="Product-3961"/>
        <s v="Product-7692"/>
        <s v="Product-6481"/>
        <s v="Product-3007"/>
        <s v="Product-8747"/>
        <s v="Product-3059"/>
        <s v="Product-4041"/>
        <s v="Product-8013"/>
        <s v="Product-7381"/>
        <s v="Product-7370"/>
        <s v="Product-0529"/>
        <s v="Product-0147"/>
        <s v="Product-2480"/>
        <s v="Product-9246"/>
        <s v="Product-9162"/>
        <s v="Product-5142"/>
        <s v="Product-4059"/>
        <s v="Product-5304"/>
        <s v="Product-1607"/>
        <s v="Product-8398"/>
        <s v="Product-2451"/>
        <s v="Product-4968"/>
        <s v="Product-1103"/>
        <s v="Product-8620"/>
        <s v="Product-2908"/>
        <s v="Product-0521"/>
        <s v="Product-6706"/>
        <s v="Product-9738"/>
        <s v="Product-5006"/>
        <s v="Product-4902"/>
        <s v="Product-3590"/>
        <s v="Product-2110"/>
        <s v="Product-4423"/>
        <s v="Product-6489"/>
        <s v="Product-2954"/>
        <s v="Product-3420"/>
        <s v="Product-1755"/>
        <s v="Product-5362"/>
        <s v="Product-8374"/>
        <s v="Product-2601"/>
        <s v="Product-2544"/>
        <s v="Product-7604"/>
        <s v="Product-4188"/>
        <s v="Product-8730"/>
        <s v="Product-2016"/>
        <s v="Product-6979"/>
        <s v="Product-4351"/>
        <s v="Product-6533"/>
        <s v="Product-6871"/>
        <s v="Product-9402"/>
        <s v="Product-5523"/>
        <s v="Product-4923"/>
        <s v="Product-9136"/>
        <s v="Product-5605"/>
        <s v="Product-8510"/>
        <s v="Product-1163"/>
        <s v="Product-1154"/>
        <s v="Product-5351"/>
        <s v="Product-8005"/>
        <s v="Product-5930"/>
        <s v="Product-7352"/>
        <s v="Product-3797"/>
        <s v="Product-6440"/>
        <s v="Product-8254"/>
        <s v="Product-5770"/>
        <s v="Product-8845"/>
        <s v="Product-3834"/>
        <s v="Product-1776"/>
        <s v="Product-7133"/>
        <s v="Product-5138"/>
        <s v="Product-6735"/>
        <s v="Product-7365"/>
        <s v="Product-5663"/>
        <s v="Product-5230"/>
        <s v="Product-7408"/>
        <s v="Product-6161"/>
        <s v="Product-8989"/>
        <s v="Product-8415"/>
        <s v="Product-8661"/>
        <s v="Product-8403"/>
        <s v="Product-1494"/>
        <s v="Product-1415"/>
        <s v="Product-5631"/>
        <s v="Product-1140"/>
        <s v="Product-2799"/>
        <s v="Product-9391"/>
        <s v="Product-2142"/>
        <s v="Product-0318"/>
        <s v="Product-2111"/>
        <s v="Product-9453"/>
        <s v="Product-8135"/>
        <s v="Product-4898"/>
        <s v="Product-8140"/>
        <s v="Product-1569"/>
        <s v="Product-9097"/>
        <s v="Product-5147"/>
        <s v="Product-0998"/>
        <s v="Product-9133"/>
        <s v="Product-4395"/>
        <s v="Product-8543"/>
        <s v="Product-9889"/>
        <s v="Product-4514"/>
        <s v="Product-1429"/>
        <s v="Product-0732"/>
        <s v="Product-3227"/>
        <s v="Product-9964"/>
        <s v="Product-4504"/>
        <s v="Product-5145"/>
        <s v="Product-7333"/>
        <s v="Product-8302"/>
        <s v="Product-3156"/>
        <s v="Product-5004"/>
        <s v="Product-5458"/>
        <s v="Product-7322"/>
        <s v="Product-2713"/>
        <s v="Product-8049"/>
        <s v="Product-3292"/>
        <s v="Product-6352"/>
        <s v="Product-7253"/>
        <s v="Product-8827"/>
        <s v="Product-0054"/>
        <s v="Product-1971"/>
        <s v="Product-8616"/>
        <s v="Product-3188"/>
        <s v="Product-8599"/>
        <s v="Product-6112"/>
        <s v="Product-9262"/>
        <s v="Product-7265"/>
        <s v="Product-2974"/>
        <s v="Product-6889"/>
        <s v="Product-7967"/>
        <s v="Product-3891"/>
        <s v="Product-3245"/>
        <s v="Product-7980"/>
        <s v="Product-3699"/>
        <s v="Product-3354"/>
        <s v="Product-9841"/>
        <s v="Product-2405"/>
        <s v="Product-2990"/>
        <s v="Product-4865"/>
        <s v="Product-8048"/>
        <s v="Product-7119"/>
        <s v="Product-0197"/>
        <s v="Product-2094"/>
        <s v="Product-3725"/>
        <s v="Product-5880"/>
        <s v="Product-1003"/>
        <s v="Product-9848"/>
        <s v="Product-6642"/>
        <s v="Product-6320"/>
        <s v="Product-0320"/>
        <s v="Product-0519"/>
        <s v="Product-8418"/>
        <s v="Product-1670"/>
        <s v="Product-9070"/>
        <s v="Product-8777"/>
        <s v="Product-6398"/>
        <s v="Product-4917"/>
        <s v="Product-2987"/>
        <s v="Product-0846"/>
        <s v="Product-8463"/>
        <s v="Product-2188"/>
        <s v="Product-6100"/>
        <s v="Product-9821"/>
        <s v="Product-1832"/>
        <s v="Product-5053"/>
        <s v="Product-0217"/>
        <s v="Product-2078"/>
        <s v="Product-3910"/>
        <s v="Product-1041"/>
        <s v="Product-7566"/>
        <s v="Product-1697"/>
        <s v="Product-2422"/>
        <s v="Product-0003"/>
        <s v="Product-7026"/>
        <s v="Product-5811"/>
        <s v="Product-5067"/>
        <s v="Product-9697"/>
        <s v="Product-6004"/>
        <s v="Product-0185"/>
        <s v="Product-1643"/>
        <s v="Product-8838"/>
        <s v="Product-6535"/>
        <s v="Product-8584"/>
        <s v="Product-9095"/>
        <s v="Product-6826"/>
        <s v="Product-8744"/>
        <s v="Product-2424"/>
        <s v="Product-4643"/>
        <s v="Product-0280"/>
        <s v="Product-9929"/>
        <s v="Product-9684"/>
        <s v="Product-5109"/>
        <s v="Product-6327"/>
        <s v="Product-4901"/>
        <s v="Product-7410"/>
        <s v="Product-6242"/>
        <s v="Product-9444"/>
        <s v="Product-1052"/>
        <s v="Product-5879"/>
        <s v="Product-5486"/>
        <s v="Product-3346"/>
        <s v="Product-0315"/>
        <s v="Product-4741"/>
        <s v="Product-1919"/>
        <s v="Product-0370"/>
        <s v="Product-0958"/>
        <s v="Product-2791"/>
        <s v="Product-9781"/>
        <s v="Product-0643"/>
        <s v="Product-5553"/>
        <s v="Product-4129"/>
        <s v="Product-2881"/>
        <s v="Product-6777"/>
        <s v="Product-7024"/>
        <s v="Product-4035"/>
        <s v="Product-2030"/>
        <s v="Product-1518"/>
        <s v="Product-9864"/>
        <s v="Product-6920"/>
        <s v="Product-6000"/>
        <s v="Product-3433"/>
        <s v="Product-3639"/>
        <s v="Product-0504"/>
        <s v="Product-4428"/>
        <s v="Product-3850"/>
        <s v="Product-0118"/>
        <s v="Product-1020"/>
        <s v="Product-9091"/>
        <s v="Product-9502"/>
        <s v="Product-5572"/>
        <s v="Product-5265"/>
        <s v="Product-6585"/>
        <s v="Product-6050"/>
        <s v="Product-9764"/>
        <s v="Product-2029"/>
        <s v="Product-1555"/>
        <s v="Product-9201"/>
        <s v="Product-3732"/>
        <s v="Product-0390"/>
        <s v="Product-1791"/>
        <s v="Product-6702"/>
        <s v="Product-5000"/>
        <s v="Product-7146"/>
        <s v="Product-1984"/>
        <s v="Product-5395"/>
        <s v="Product-1484"/>
        <s v="Product-2823"/>
        <s v="Product-2724"/>
        <s v="Product-5083"/>
        <s v="Product-6852"/>
        <s v="Product-9166"/>
        <s v="Product-3091"/>
        <s v="Product-4399"/>
        <s v="Product-8065"/>
        <s v="Product-1928"/>
        <s v="Product-6147"/>
        <s v="Product-1663"/>
        <s v="Product-1661"/>
        <s v="Product-6456"/>
        <s v="Product-5831"/>
        <s v="Product-8722"/>
        <s v="Product-0888"/>
        <s v="Product-3471"/>
        <s v="Product-6603"/>
        <s v="Product-3378"/>
        <s v="Product-3965"/>
        <s v="Product-8400"/>
        <s v="Product-0456"/>
        <s v="Product-3107"/>
        <s v="Product-0020"/>
        <s v="Product-4463"/>
        <s v="Product-7504"/>
        <s v="Product-5100"/>
        <s v="Product-5617"/>
        <s v="Product-9661"/>
        <s v="Product-5372"/>
        <s v="Product-0083"/>
        <s v="Product-3413"/>
        <s v="Product-8357"/>
        <s v="Product-5074"/>
        <s v="Product-3150"/>
        <s v="Product-8407"/>
        <s v="Product-0670"/>
        <s v="Product-5904"/>
        <s v="Product-4696"/>
        <s v="Product-9069"/>
        <s v="Product-5057"/>
        <s v="Product-2036"/>
        <s v="Product-6526"/>
        <s v="Product-5242"/>
        <s v="Product-7795"/>
        <s v="Product-8181"/>
        <s v="Product-0439"/>
        <s v="Product-1234"/>
        <s v="Product-6929"/>
        <s v="Product-5435"/>
        <s v="Product-2410"/>
        <s v="Product-8745"/>
        <s v="Product-9726"/>
        <s v="Product-1885"/>
        <s v="Product-6158"/>
        <s v="Product-1583"/>
        <s v="Product-6360"/>
        <s v="Product-2383"/>
        <s v="Product-1384"/>
        <s v="Product-5874"/>
        <s v="Product-2656"/>
        <s v="Product-4702"/>
        <s v="Product-5989"/>
        <s v="Product-9490"/>
        <s v="Product-0776"/>
        <s v="Product-6860"/>
        <s v="Product-9807"/>
        <s v="Product-8292"/>
        <s v="Product-4937"/>
        <s v="Product-1171"/>
        <s v="Product-0526"/>
        <s v="Product-4630"/>
        <s v="Product-8697"/>
        <s v="Product-3729"/>
        <s v="Product-1035"/>
        <s v="Product-1304"/>
        <s v="Product-2748"/>
        <s v="Product-1805"/>
        <s v="Product-4631"/>
        <s v="Product-6699"/>
        <s v="Product-8594"/>
        <s v="Product-4246"/>
        <s v="Product-9112"/>
        <s v="Product-0038"/>
        <s v="Product-8997"/>
        <s v="Product-6989"/>
        <s v="Product-2976"/>
        <s v="Product-2538"/>
        <s v="Product-6097"/>
        <s v="Product-3386"/>
        <s v="Product-2292"/>
        <s v="Product-4153"/>
        <s v="Product-7178"/>
        <s v="Product-3509"/>
        <s v="Product-1382"/>
        <s v="Product-9318"/>
        <s v="Product-6331"/>
        <s v="Product-8634"/>
        <s v="Product-1221"/>
        <s v="Product-8537"/>
        <s v="Product-5166"/>
        <s v="Product-5812"/>
        <s v="Product-2549"/>
        <s v="Product-3086"/>
        <s v="Product-0905"/>
        <s v="Product-5695"/>
        <s v="Product-5310"/>
        <s v="Product-7394"/>
        <s v="Product-3635"/>
        <s v="Product-4269"/>
        <s v="Product-6312"/>
        <s v="Product-4528"/>
        <s v="Product-1449"/>
        <s v="Product-8662"/>
        <s v="Product-5798"/>
        <s v="Product-8710"/>
        <s v="Product-6588"/>
        <s v="Product-5464"/>
        <s v="Product-4578"/>
        <s v="Product-0256"/>
        <s v="Product-4488"/>
        <s v="Product-2226"/>
        <s v="Product-7947"/>
        <s v="Product-9495"/>
        <s v="Product-1276"/>
        <s v="Product-0825"/>
        <s v="Product-4178"/>
        <s v="Product-8587"/>
        <s v="Product-8356"/>
        <s v="Product-5675"/>
        <s v="Product-5337"/>
        <s v="Product-6277"/>
        <s v="Product-1722"/>
        <s v="Product-3662"/>
        <s v="Product-7125"/>
        <s v="Product-8148"/>
        <s v="Product-2053"/>
        <s v="Product-2537"/>
        <s v="Product-8567"/>
        <s v="Product-7619"/>
        <s v="Product-6420"/>
        <s v="Product-3132"/>
        <s v="Product-3612"/>
        <s v="Product-4826"/>
        <s v="Product-9351"/>
        <s v="Product-4943"/>
        <s v="Product-3997"/>
        <s v="Product-4213"/>
        <s v="Product-2125"/>
        <s v="Product-8500"/>
        <s v="Product-6772"/>
        <s v="Product-8114"/>
        <s v="Product-8141"/>
        <s v="Product-7445"/>
        <s v="Product-3273"/>
        <s v="Product-1613"/>
        <s v="Product-8237"/>
        <s v="Product-3534"/>
        <s v="Product-4930"/>
        <s v="Product-6047"/>
        <s v="Product-5039"/>
        <s v="Product-8337"/>
        <s v="Product-6884"/>
        <s v="Product-5927"/>
        <s v="Product-6057"/>
        <s v="Product-2944"/>
        <s v="Product-4731"/>
        <s v="Product-2147"/>
        <s v="Product-3241"/>
        <s v="Product-1851"/>
        <s v="Product-5942"/>
        <s v="Product-8704"/>
        <s v="Product-3951"/>
        <s v="Product-0004"/>
        <s v="Product-9991"/>
        <s v="Product-1465"/>
        <s v="Product-5860"/>
        <s v="Product-0644"/>
        <s v="Product-8451"/>
        <s v="Product-4215"/>
        <s v="Product-8520"/>
        <s v="Product-4601"/>
        <s v="Product-0424"/>
        <s v="Product-5730"/>
        <s v="Product-7548"/>
        <s v="Product-2031"/>
        <s v="Product-9370"/>
        <s v="Product-2285"/>
        <s v="Product-9713"/>
        <s v="Product-1610"/>
        <s v="Product-4242"/>
        <s v="Product-5849"/>
        <s v="Product-7375"/>
        <s v="Product-2884"/>
        <s v="Product-7055"/>
        <s v="Product-8797"/>
        <s v="Product-4911"/>
        <s v="Product-6155"/>
        <s v="Product-2906"/>
        <s v="Product-2570"/>
        <s v="Product-9911"/>
        <s v="Product-8903"/>
        <s v="Product-1979"/>
        <s v="Product-9831"/>
        <s v="Product-8165"/>
        <s v="Product-6107"/>
        <s v="Product-8229"/>
        <s v="Product-2817"/>
        <s v="Product-2840"/>
        <s v="Product-2210"/>
        <s v="Product-0945"/>
        <s v="Product-0168"/>
        <s v="Product-0716"/>
        <s v="Product-8828"/>
        <s v="Product-8558"/>
        <s v="Product-1195"/>
        <s v="Product-0420"/>
        <s v="Product-5948"/>
        <s v="Product-5863"/>
        <s v="Product-7168"/>
        <s v="Product-1011"/>
        <s v="Product-0423"/>
        <s v="Product-4634"/>
        <s v="Product-8462"/>
        <s v="Product-7271"/>
        <s v="Product-1358"/>
        <s v="Product-9131"/>
        <s v="Product-9033"/>
        <s v="Product-0062"/>
        <s v="Product-1464"/>
        <s v="Product-2163"/>
        <s v="Product-2464"/>
        <s v="Product-9468"/>
        <s v="Product-7682"/>
        <s v="Product-0080"/>
        <s v="Product-5709"/>
        <s v="Product-7079"/>
        <s v="Product-4367"/>
        <s v="Product-9922"/>
        <s v="Product-5821"/>
        <s v="Product-5179"/>
        <s v="Product-6354"/>
        <s v="Product-6031"/>
        <s v="Product-8074"/>
        <s v="Product-7588"/>
        <s v="Product-3151"/>
        <s v="Product-0383"/>
        <s v="Product-0202"/>
        <s v="Product-9236"/>
        <s v="Product-5782"/>
        <s v="Product-4010"/>
        <s v="Product-7791"/>
        <s v="Product-9057"/>
        <s v="Product-7844"/>
        <s v="Product-8334"/>
        <s v="Product-0250"/>
        <s v="Product-6382"/>
        <s v="Product-5115"/>
        <s v="Product-4315"/>
        <s v="Product-9270"/>
        <s v="Product-3771"/>
        <s v="Product-7463"/>
        <s v="Product-2562"/>
        <s v="Product-9161"/>
        <s v="Product-5226"/>
        <s v="Product-7229"/>
        <s v="Product-8741"/>
        <s v="Product-3274"/>
        <s v="Product-2482"/>
        <s v="Product-6574"/>
        <s v="Product-7915"/>
        <s v="Product-4028"/>
        <s v="Product-0270"/>
        <s v="Product-6909"/>
        <s v="Product-7399"/>
        <s v="Product-9740"/>
        <s v="Product-9239"/>
        <s v="Product-5688"/>
        <s v="Product-3315"/>
        <s v="Product-5315"/>
        <s v="Product-3249"/>
        <s v="Product-8347"/>
        <s v="Product-5890"/>
        <s v="Product-0569"/>
        <s v="Product-4857"/>
        <s v="Product-2924"/>
        <s v="Product-8414"/>
        <s v="Product-8860"/>
        <s v="Product-1406"/>
        <s v="Product-2810"/>
        <s v="Product-9235"/>
        <s v="Product-9350"/>
        <s v="Product-2338"/>
        <s v="Product-9436"/>
        <s v="Product-0152"/>
        <s v="Product-4390"/>
        <s v="Product-6830"/>
        <s v="Product-0365"/>
        <s v="Product-5622"/>
        <s v="Product-6752"/>
        <s v="Product-3463"/>
        <s v="Product-0993"/>
        <s v="Product-1729"/>
        <s v="Product-0064"/>
        <s v="Product-6965"/>
        <s v="Product-7627"/>
        <s v="Product-9242"/>
        <s v="Product-4701"/>
        <s v="Product-4490"/>
        <s v="Product-7386"/>
        <s v="Product-1890"/>
        <s v="Product-6812"/>
        <s v="Product-1812"/>
        <s v="Product-4675"/>
        <s v="Product-3394"/>
        <s v="Product-8228"/>
        <s v="Product-3558"/>
        <s v="Product-2442"/>
        <s v="Product-4856"/>
        <s v="Product-1539"/>
        <s v="Product-6305"/>
        <s v="Product-9538"/>
        <s v="Product-5378"/>
        <s v="Product-9669"/>
        <s v="Product-9849"/>
        <s v="Product-7514"/>
        <s v="Product-4758"/>
        <s v="Product-3084"/>
        <s v="Product-5661"/>
        <s v="Product-7527"/>
        <s v="Product-1773"/>
        <s v="Product-0334"/>
        <s v="Product-1815"/>
        <s v="Product-1994"/>
        <s v="Product-0723"/>
        <s v="Product-8529"/>
        <s v="Product-7123"/>
        <s v="Product-3627"/>
        <s v="Product-2021"/>
        <s v="Product-6923"/>
        <s v="Product-4657"/>
        <s v="Product-6669"/>
        <s v="Product-4380"/>
        <s v="Product-4197"/>
        <s v="Product-7312"/>
        <s v="Product-6153"/>
        <s v="Product-8087"/>
        <s v="Product-6053"/>
        <s v="Product-5932"/>
        <s v="Product-5992"/>
        <s v="Product-3442"/>
        <s v="Product-7591"/>
        <s v="Product-1441"/>
        <s v="Product-8351"/>
        <s v="Product-4474"/>
        <s v="Product-8370"/>
        <s v="Product-1177"/>
        <s v="Product-4694"/>
        <s v="Product-7241"/>
        <s v="Product-4261"/>
        <s v="Product-6837"/>
        <s v="Product-0611"/>
        <s v="Product-2313"/>
        <s v="Product-8875"/>
      </sharedItems>
    </cacheField>
    <cacheField name="Date" numFmtId="164">
      <sharedItems containsSemiMixedTypes="0" containsNonDate="0" containsDate="1" containsString="0" minDate="2023-02-13T00:00:00" maxDate="2025-02-13T00:00:00" count="728">
        <d v="2024-08-05T00:00:00"/>
        <d v="2023-09-29T00:00:00"/>
        <d v="2023-06-11T00:00:00"/>
        <d v="2024-01-31T00:00:00"/>
        <d v="2023-06-17T00:00:00"/>
        <d v="2025-02-01T00:00:00"/>
        <d v="2024-01-15T00:00:00"/>
        <d v="2024-04-19T00:00:00"/>
        <d v="2023-07-13T00:00:00"/>
        <d v="2024-01-09T00:00:00"/>
        <d v="2024-01-20T00:00:00"/>
        <d v="2023-05-24T00:00:00"/>
        <d v="2024-01-16T00:00:00"/>
        <d v="2023-06-05T00:00:00"/>
        <d v="2024-10-19T00:00:00"/>
        <d v="2024-06-03T00:00:00"/>
        <d v="2023-03-02T00:00:00"/>
        <d v="2024-10-13T00:00:00"/>
        <d v="2024-07-30T00:00:00"/>
        <d v="2024-04-07T00:00:00"/>
        <d v="2024-02-26T00:00:00"/>
        <d v="2023-03-26T00:00:00"/>
        <d v="2024-12-17T00:00:00"/>
        <d v="2023-09-08T00:00:00"/>
        <d v="2023-07-08T00:00:00"/>
        <d v="2024-10-27T00:00:00"/>
        <d v="2024-11-13T00:00:00"/>
        <d v="2024-08-21T00:00:00"/>
        <d v="2024-10-08T00:00:00"/>
        <d v="2024-05-13T00:00:00"/>
        <d v="2024-01-14T00:00:00"/>
        <d v="2023-04-30T00:00:00"/>
        <d v="2024-11-21T00:00:00"/>
        <d v="2024-03-25T00:00:00"/>
        <d v="2024-12-04T00:00:00"/>
        <d v="2023-02-18T00:00:00"/>
        <d v="2024-10-21T00:00:00"/>
        <d v="2024-01-18T00:00:00"/>
        <d v="2024-08-29T00:00:00"/>
        <d v="2024-08-23T00:00:00"/>
        <d v="2023-03-18T00:00:00"/>
        <d v="2023-03-12T00:00:00"/>
        <d v="2024-09-25T00:00:00"/>
        <d v="2023-05-09T00:00:00"/>
        <d v="2023-03-10T00:00:00"/>
        <d v="2024-06-01T00:00:00"/>
        <d v="2024-09-27T00:00:00"/>
        <d v="2023-09-14T00:00:00"/>
        <d v="2025-01-13T00:00:00"/>
        <d v="2023-12-27T00:00:00"/>
        <d v="2024-04-08T00:00:00"/>
        <d v="2024-05-22T00:00:00"/>
        <d v="2024-06-09T00:00:00"/>
        <d v="2024-01-10T00:00:00"/>
        <d v="2023-06-04T00:00:00"/>
        <d v="2024-01-23T00:00:00"/>
        <d v="2024-10-16T00:00:00"/>
        <d v="2024-02-22T00:00:00"/>
        <d v="2023-06-03T00:00:00"/>
        <d v="2024-12-24T00:00:00"/>
        <d v="2025-01-09T00:00:00"/>
        <d v="2024-05-20T00:00:00"/>
        <d v="2024-07-25T00:00:00"/>
        <d v="2023-07-15T00:00:00"/>
        <d v="2023-09-01T00:00:00"/>
        <d v="2024-09-05T00:00:00"/>
        <d v="2024-05-02T00:00:00"/>
        <d v="2024-02-25T00:00:00"/>
        <d v="2024-12-10T00:00:00"/>
        <d v="2025-02-12T00:00:00"/>
        <d v="2023-07-09T00:00:00"/>
        <d v="2023-05-11T00:00:00"/>
        <d v="2023-10-24T00:00:00"/>
        <d v="2024-11-26T00:00:00"/>
        <d v="2023-09-24T00:00:00"/>
        <d v="2024-10-07T00:00:00"/>
        <d v="2024-12-03T00:00:00"/>
        <d v="2025-01-08T00:00:00"/>
        <d v="2024-10-01T00:00:00"/>
        <d v="2023-12-10T00:00:00"/>
        <d v="2023-12-04T00:00:00"/>
        <d v="2023-08-08T00:00:00"/>
        <d v="2023-10-21T00:00:00"/>
        <d v="2024-06-10T00:00:00"/>
        <d v="2024-02-24T00:00:00"/>
        <d v="2024-03-30T00:00:00"/>
        <d v="2024-03-01T00:00:00"/>
        <d v="2024-01-06T00:00:00"/>
        <d v="2023-11-16T00:00:00"/>
        <d v="2024-04-25T00:00:00"/>
        <d v="2024-06-08T00:00:00"/>
        <d v="2023-11-19T00:00:00"/>
        <d v="2024-10-12T00:00:00"/>
        <d v="2024-04-05T00:00:00"/>
        <d v="2023-07-25T00:00:00"/>
        <d v="2023-12-25T00:00:00"/>
        <d v="2024-11-18T00:00:00"/>
        <d v="2025-01-29T00:00:00"/>
        <d v="2024-02-19T00:00:00"/>
        <d v="2024-07-17T00:00:00"/>
        <d v="2023-03-16T00:00:00"/>
        <d v="2024-03-28T00:00:00"/>
        <d v="2024-08-17T00:00:00"/>
        <d v="2023-03-21T00:00:00"/>
        <d v="2023-05-12T00:00:00"/>
        <d v="2024-08-25T00:00:00"/>
        <d v="2024-06-21T00:00:00"/>
        <d v="2023-09-04T00:00:00"/>
        <d v="2024-09-10T00:00:00"/>
        <d v="2024-01-25T00:00:00"/>
        <d v="2023-03-14T00:00:00"/>
        <d v="2024-04-10T00:00:00"/>
        <d v="2023-09-19T00:00:00"/>
        <d v="2024-04-11T00:00:00"/>
        <d v="2024-11-29T00:00:00"/>
        <d v="2024-04-16T00:00:00"/>
        <d v="2024-11-10T00:00:00"/>
        <d v="2024-02-29T00:00:00"/>
        <d v="2024-12-23T00:00:00"/>
        <d v="2024-11-08T00:00:00"/>
        <d v="2023-07-02T00:00:00"/>
        <d v="2024-07-16T00:00:00"/>
        <d v="2023-07-06T00:00:00"/>
        <d v="2023-12-13T00:00:00"/>
        <d v="2024-12-09T00:00:00"/>
        <d v="2023-09-13T00:00:00"/>
        <d v="2024-09-17T00:00:00"/>
        <d v="2024-03-14T00:00:00"/>
        <d v="2025-01-06T00:00:00"/>
        <d v="2024-11-05T00:00:00"/>
        <d v="2024-01-03T00:00:00"/>
        <d v="2024-04-24T00:00:00"/>
        <d v="2023-10-16T00:00:00"/>
        <d v="2024-05-21T00:00:00"/>
        <d v="2023-03-27T00:00:00"/>
        <d v="2024-09-06T00:00:00"/>
        <d v="2024-03-23T00:00:00"/>
        <d v="2024-07-26T00:00:00"/>
        <d v="2024-03-05T00:00:00"/>
        <d v="2024-08-11T00:00:00"/>
        <d v="2023-09-16T00:00:00"/>
        <d v="2024-04-04T00:00:00"/>
        <d v="2024-06-02T00:00:00"/>
        <d v="2023-06-09T00:00:00"/>
        <d v="2024-03-29T00:00:00"/>
        <d v="2024-07-27T00:00:00"/>
        <d v="2024-02-18T00:00:00"/>
        <d v="2024-01-07T00:00:00"/>
        <d v="2023-07-14T00:00:00"/>
        <d v="2023-04-18T00:00:00"/>
        <d v="2023-11-29T00:00:00"/>
        <d v="2023-02-26T00:00:00"/>
        <d v="2023-05-30T00:00:00"/>
        <d v="2023-05-31T00:00:00"/>
        <d v="2023-11-07T00:00:00"/>
        <d v="2023-08-20T00:00:00"/>
        <d v="2024-07-01T00:00:00"/>
        <d v="2024-05-10T00:00:00"/>
        <d v="2023-03-06T00:00:00"/>
        <d v="2024-08-08T00:00:00"/>
        <d v="2024-11-17T00:00:00"/>
        <d v="2024-12-14T00:00:00"/>
        <d v="2024-09-16T00:00:00"/>
        <d v="2024-02-07T00:00:00"/>
        <d v="2024-02-06T00:00:00"/>
        <d v="2023-06-19T00:00:00"/>
        <d v="2024-02-21T00:00:00"/>
        <d v="2024-12-29T00:00:00"/>
        <d v="2024-11-25T00:00:00"/>
        <d v="2023-07-18T00:00:00"/>
        <d v="2024-03-04T00:00:00"/>
        <d v="2024-07-03T00:00:00"/>
        <d v="2024-09-15T00:00:00"/>
        <d v="2023-11-22T00:00:00"/>
        <d v="2024-07-07T00:00:00"/>
        <d v="2024-08-18T00:00:00"/>
        <d v="2023-08-02T00:00:00"/>
        <d v="2023-08-25T00:00:00"/>
        <d v="2023-03-09T00:00:00"/>
        <d v="2024-09-30T00:00:00"/>
        <d v="2023-05-06T00:00:00"/>
        <d v="2024-10-31T00:00:00"/>
        <d v="2024-01-12T00:00:00"/>
        <d v="2023-10-18T00:00:00"/>
        <d v="2024-07-24T00:00:00"/>
        <d v="2023-11-02T00:00:00"/>
        <d v="2023-09-09T00:00:00"/>
        <d v="2024-08-30T00:00:00"/>
        <d v="2024-03-06T00:00:00"/>
        <d v="2025-01-24T00:00:00"/>
        <d v="2024-10-06T00:00:00"/>
        <d v="2023-06-21T00:00:00"/>
        <d v="2024-04-06T00:00:00"/>
        <d v="2023-10-15T00:00:00"/>
        <d v="2024-03-08T00:00:00"/>
        <d v="2024-05-19T00:00:00"/>
        <d v="2023-09-17T00:00:00"/>
        <d v="2023-11-05T00:00:00"/>
        <d v="2023-08-26T00:00:00"/>
        <d v="2024-04-26T00:00:00"/>
        <d v="2024-03-12T00:00:00"/>
        <d v="2024-02-27T00:00:00"/>
        <d v="2023-07-17T00:00:00"/>
        <d v="2023-03-03T00:00:00"/>
        <d v="2023-09-18T00:00:00"/>
        <d v="2024-06-29T00:00:00"/>
        <d v="2024-10-05T00:00:00"/>
        <d v="2023-08-11T00:00:00"/>
        <d v="2023-03-05T00:00:00"/>
        <d v="2023-08-17T00:00:00"/>
        <d v="2023-07-27T00:00:00"/>
        <d v="2024-11-24T00:00:00"/>
        <d v="2024-07-14T00:00:00"/>
        <d v="2023-02-28T00:00:00"/>
        <d v="2024-12-22T00:00:00"/>
        <d v="2024-09-08T00:00:00"/>
        <d v="2024-12-18T00:00:00"/>
        <d v="2023-05-29T00:00:00"/>
        <d v="2024-12-02T00:00:00"/>
        <d v="2024-05-18T00:00:00"/>
        <d v="2023-02-15T00:00:00"/>
        <d v="2024-01-17T00:00:00"/>
        <d v="2024-11-14T00:00:00"/>
        <d v="2023-11-18T00:00:00"/>
        <d v="2024-10-23T00:00:00"/>
        <d v="2023-06-26T00:00:00"/>
        <d v="2023-03-11T00:00:00"/>
        <d v="2024-02-01T00:00:00"/>
        <d v="2023-03-31T00:00:00"/>
        <d v="2024-06-26T00:00:00"/>
        <d v="2023-09-12T00:00:00"/>
        <d v="2024-06-25T00:00:00"/>
        <d v="2024-05-03T00:00:00"/>
        <d v="2023-12-31T00:00:00"/>
        <d v="2023-12-09T00:00:00"/>
        <d v="2024-11-07T00:00:00"/>
        <d v="2025-01-20T00:00:00"/>
        <d v="2023-06-06T00:00:00"/>
        <d v="2023-08-21T00:00:00"/>
        <d v="2024-12-19T00:00:00"/>
        <d v="2023-02-21T00:00:00"/>
        <d v="2024-10-14T00:00:00"/>
        <d v="2024-02-28T00:00:00"/>
        <d v="2024-05-26T00:00:00"/>
        <d v="2024-07-12T00:00:00"/>
        <d v="2024-07-10T00:00:00"/>
        <d v="2023-07-01T00:00:00"/>
        <d v="2024-03-16T00:00:00"/>
        <d v="2023-11-09T00:00:00"/>
        <d v="2024-07-13T00:00:00"/>
        <d v="2024-03-09T00:00:00"/>
        <d v="2023-10-31T00:00:00"/>
        <d v="2024-03-24T00:00:00"/>
        <d v="2024-01-29T00:00:00"/>
        <d v="2024-04-13T00:00:00"/>
        <d v="2025-02-04T00:00:00"/>
        <d v="2024-05-31T00:00:00"/>
        <d v="2025-01-27T00:00:00"/>
        <d v="2025-02-07T00:00:00"/>
        <d v="2023-08-03T00:00:00"/>
        <d v="2024-03-20T00:00:00"/>
        <d v="2023-09-21T00:00:00"/>
        <d v="2023-06-18T00:00:00"/>
        <d v="2023-06-23T00:00:00"/>
        <d v="2023-06-22T00:00:00"/>
        <d v="2024-11-12T00:00:00"/>
        <d v="2023-05-20T00:00:00"/>
        <d v="2023-09-11T00:00:00"/>
        <d v="2023-11-10T00:00:00"/>
        <d v="2023-03-08T00:00:00"/>
        <d v="2023-10-19T00:00:00"/>
        <d v="2024-02-05T00:00:00"/>
        <d v="2025-02-11T00:00:00"/>
        <d v="2024-12-12T00:00:00"/>
        <d v="2023-12-01T00:00:00"/>
        <d v="2023-08-18T00:00:00"/>
        <d v="2023-07-28T00:00:00"/>
        <d v="2024-05-01T00:00:00"/>
        <d v="2023-10-13T00:00:00"/>
        <d v="2024-11-20T00:00:00"/>
        <d v="2025-01-07T00:00:00"/>
        <d v="2023-05-08T00:00:00"/>
        <d v="2023-03-30T00:00:00"/>
        <d v="2023-07-26T00:00:00"/>
        <d v="2024-02-14T00:00:00"/>
        <d v="2023-06-01T00:00:00"/>
        <d v="2024-05-16T00:00:00"/>
        <d v="2023-03-29T00:00:00"/>
        <d v="2023-08-12T00:00:00"/>
        <d v="2023-12-07T00:00:00"/>
        <d v="2023-10-01T00:00:00"/>
        <d v="2023-08-06T00:00:00"/>
        <d v="2023-09-15T00:00:00"/>
        <d v="2024-02-09T00:00:00"/>
        <d v="2024-07-11T00:00:00"/>
        <d v="2024-09-07T00:00:00"/>
        <d v="2025-01-23T00:00:00"/>
        <d v="2023-08-09T00:00:00"/>
        <d v="2024-07-23T00:00:00"/>
        <d v="2024-11-11T00:00:00"/>
        <d v="2024-03-11T00:00:00"/>
        <d v="2023-08-07T00:00:00"/>
        <d v="2024-11-28T00:00:00"/>
        <d v="2023-03-04T00:00:00"/>
        <d v="2024-04-02T00:00:00"/>
        <d v="2023-08-19T00:00:00"/>
        <d v="2024-12-07T00:00:00"/>
        <d v="2024-07-08T00:00:00"/>
        <d v="2023-06-24T00:00:00"/>
        <d v="2024-05-08T00:00:00"/>
        <d v="2023-03-25T00:00:00"/>
        <d v="2023-11-04T00:00:00"/>
        <d v="2023-06-16T00:00:00"/>
        <d v="2025-01-15T00:00:00"/>
        <d v="2023-04-13T00:00:00"/>
        <d v="2024-09-23T00:00:00"/>
        <d v="2024-12-01T00:00:00"/>
        <d v="2024-03-07T00:00:00"/>
        <d v="2023-04-07T00:00:00"/>
        <d v="2023-02-13T00:00:00"/>
        <d v="2024-09-18T00:00:00"/>
        <d v="2023-10-10T00:00:00"/>
        <d v="2023-04-03T00:00:00"/>
        <d v="2023-10-27T00:00:00"/>
        <d v="2023-02-20T00:00:00"/>
        <d v="2025-02-10T00:00:00"/>
        <d v="2024-06-12T00:00:00"/>
        <d v="2023-04-05T00:00:00"/>
        <d v="2024-12-06T00:00:00"/>
        <d v="2024-04-18T00:00:00"/>
        <d v="2023-09-03T00:00:00"/>
        <d v="2024-03-21T00:00:00"/>
        <d v="2023-06-14T00:00:00"/>
        <d v="2024-02-08T00:00:00"/>
        <d v="2023-07-24T00:00:00"/>
        <d v="2023-08-27T00:00:00"/>
        <d v="2023-03-19T00:00:00"/>
        <d v="2024-05-07T00:00:00"/>
        <d v="2024-12-30T00:00:00"/>
        <d v="2023-08-30T00:00:00"/>
        <d v="2023-05-13T00:00:00"/>
        <d v="2025-01-02T00:00:00"/>
        <d v="2023-06-28T00:00:00"/>
        <d v="2023-04-20T00:00:00"/>
        <d v="2023-09-27T00:00:00"/>
        <d v="2024-11-23T00:00:00"/>
        <d v="2024-03-27T00:00:00"/>
        <d v="2023-04-09T00:00:00"/>
        <d v="2023-10-05T00:00:00"/>
        <d v="2024-04-12T00:00:00"/>
        <d v="2024-07-04T00:00:00"/>
        <d v="2023-05-14T00:00:00"/>
        <d v="2024-01-04T00:00:00"/>
        <d v="2024-02-04T00:00:00"/>
        <d v="2023-04-19T00:00:00"/>
        <d v="2023-10-06T00:00:00"/>
        <d v="2023-11-08T00:00:00"/>
        <d v="2024-05-24T00:00:00"/>
        <d v="2023-11-30T00:00:00"/>
        <d v="2023-04-06T00:00:00"/>
        <d v="2023-12-24T00:00:00"/>
        <d v="2023-07-22T00:00:00"/>
        <d v="2023-05-19T00:00:00"/>
        <d v="2023-10-02T00:00:00"/>
        <d v="2023-02-14T00:00:00"/>
        <d v="2024-03-18T00:00:00"/>
        <d v="2023-04-23T00:00:00"/>
        <d v="2025-01-28T00:00:00"/>
        <d v="2023-07-16T00:00:00"/>
        <d v="2024-08-03T00:00:00"/>
        <d v="2023-12-11T00:00:00"/>
        <d v="2024-05-27T00:00:00"/>
        <d v="2024-01-24T00:00:00"/>
        <d v="2023-08-24T00:00:00"/>
        <d v="2024-05-04T00:00:00"/>
        <d v="2024-11-02T00:00:00"/>
        <d v="2023-04-02T00:00:00"/>
        <d v="2023-03-17T00:00:00"/>
        <d v="2023-10-26T00:00:00"/>
        <d v="2024-06-18T00:00:00"/>
        <d v="2023-11-23T00:00:00"/>
        <d v="2024-07-18T00:00:00"/>
        <d v="2023-04-12T00:00:00"/>
        <d v="2024-05-06T00:00:00"/>
        <d v="2024-08-22T00:00:00"/>
        <d v="2023-02-24T00:00:00"/>
        <d v="2024-12-25T00:00:00"/>
        <d v="2024-09-14T00:00:00"/>
        <d v="2023-12-06T00:00:00"/>
        <d v="2024-04-15T00:00:00"/>
        <d v="2023-12-03T00:00:00"/>
        <d v="2024-07-28T00:00:00"/>
        <d v="2023-09-05T00:00:00"/>
        <d v="2023-05-15T00:00:00"/>
        <d v="2023-12-30T00:00:00"/>
        <d v="2023-05-18T00:00:00"/>
        <d v="2023-05-21T00:00:00"/>
        <d v="2023-05-25T00:00:00"/>
        <d v="2023-04-04T00:00:00"/>
        <d v="2024-01-21T00:00:00"/>
        <d v="2024-10-04T00:00:00"/>
        <d v="2024-04-01T00:00:00"/>
        <d v="2024-06-28T00:00:00"/>
        <d v="2024-08-27T00:00:00"/>
        <d v="2023-06-15T00:00:00"/>
        <d v="2024-04-21T00:00:00"/>
        <d v="2024-05-30T00:00:00"/>
        <d v="2024-10-25T00:00:00"/>
        <d v="2023-02-23T00:00:00"/>
        <d v="2024-03-26T00:00:00"/>
        <d v="2023-08-14T00:00:00"/>
        <d v="2024-09-11T00:00:00"/>
        <d v="2023-06-13T00:00:00"/>
        <d v="2023-09-23T00:00:00"/>
        <d v="2024-01-30T00:00:00"/>
        <d v="2024-08-28T00:00:00"/>
        <d v="2025-02-02T00:00:00"/>
        <d v="2024-03-17T00:00:00"/>
        <d v="2023-10-11T00:00:00"/>
        <d v="2024-05-14T00:00:00"/>
        <d v="2024-09-13T00:00:00"/>
        <d v="2023-03-24T00:00:00"/>
        <d v="2025-01-04T00:00:00"/>
        <d v="2025-02-09T00:00:00"/>
        <d v="2023-10-28T00:00:00"/>
        <d v="2023-05-03T00:00:00"/>
        <d v="2024-02-10T00:00:00"/>
        <d v="2025-01-31T00:00:00"/>
        <d v="2023-07-30T00:00:00"/>
        <d v="2023-06-27T00:00:00"/>
        <d v="2024-10-03T00:00:00"/>
        <d v="2023-10-29T00:00:00"/>
        <d v="2023-08-23T00:00:00"/>
        <d v="2024-10-09T00:00:00"/>
        <d v="2023-02-19T00:00:00"/>
        <d v="2024-06-24T00:00:00"/>
        <d v="2024-02-02T00:00:00"/>
        <d v="2023-05-16T00:00:00"/>
        <d v="2023-05-22T00:00:00"/>
        <d v="2023-12-23T00:00:00"/>
        <d v="2023-06-29T00:00:00"/>
        <d v="2023-10-08T00:00:00"/>
        <d v="2024-01-08T00:00:00"/>
        <d v="2023-08-29T00:00:00"/>
        <d v="2023-07-19T00:00:00"/>
        <d v="2024-08-07T00:00:00"/>
        <d v="2023-09-20T00:00:00"/>
        <d v="2023-03-01T00:00:00"/>
        <d v="2024-10-30T00:00:00"/>
        <d v="2023-10-07T00:00:00"/>
        <d v="2024-10-29T00:00:00"/>
        <d v="2024-04-30T00:00:00"/>
        <d v="2025-01-16T00:00:00"/>
        <d v="2023-04-17T00:00:00"/>
        <d v="2024-09-03T00:00:00"/>
        <d v="2024-10-11T00:00:00"/>
        <d v="2023-02-22T00:00:00"/>
        <d v="2023-10-12T00:00:00"/>
        <d v="2024-02-11T00:00:00"/>
        <d v="2024-01-02T00:00:00"/>
        <d v="2025-02-03T00:00:00"/>
        <d v="2023-09-25T00:00:00"/>
        <d v="2023-09-07T00:00:00"/>
        <d v="2024-11-22T00:00:00"/>
        <d v="2024-10-20T00:00:00"/>
        <d v="2023-06-25T00:00:00"/>
        <d v="2023-03-23T00:00:00"/>
        <d v="2023-05-26T00:00:00"/>
        <d v="2024-06-11T00:00:00"/>
        <d v="2024-04-14T00:00:00"/>
        <d v="2024-12-08T00:00:00"/>
        <d v="2024-05-09T00:00:00"/>
        <d v="2024-12-27T00:00:00"/>
        <d v="2025-01-25T00:00:00"/>
        <d v="2024-07-15T00:00:00"/>
        <d v="2023-03-28T00:00:00"/>
        <d v="2024-06-14T00:00:00"/>
        <d v="2024-09-12T00:00:00"/>
        <d v="2024-04-28T00:00:00"/>
        <d v="2023-12-26T00:00:00"/>
        <d v="2024-04-22T00:00:00"/>
        <d v="2024-02-23T00:00:00"/>
        <d v="2023-11-25T00:00:00"/>
        <d v="2023-07-11T00:00:00"/>
        <d v="2023-10-25T00:00:00"/>
        <d v="2024-11-15T00:00:00"/>
        <d v="2024-05-12T00:00:00"/>
        <d v="2024-08-12T00:00:00"/>
        <d v="2024-06-27T00:00:00"/>
        <d v="2023-09-26T00:00:00"/>
        <d v="2023-07-05T00:00:00"/>
        <d v="2023-04-15T00:00:00"/>
        <d v="2023-06-12T00:00:00"/>
        <d v="2023-11-28T00:00:00"/>
        <d v="2024-04-27T00:00:00"/>
        <d v="2024-02-17T00:00:00"/>
        <d v="2023-04-28T00:00:00"/>
        <d v="2024-11-06T00:00:00"/>
        <d v="2024-10-15T00:00:00"/>
        <d v="2025-01-18T00:00:00"/>
        <d v="2023-03-13T00:00:00"/>
        <d v="2024-07-22T00:00:00"/>
        <d v="2024-03-19T00:00:00"/>
        <d v="2023-12-19T00:00:00"/>
        <d v="2024-11-01T00:00:00"/>
        <d v="2023-04-25T00:00:00"/>
        <d v="2024-06-16T00:00:00"/>
        <d v="2024-02-03T00:00:00"/>
        <d v="2024-11-30T00:00:00"/>
        <d v="2023-05-17T00:00:00"/>
        <d v="2023-11-06T00:00:00"/>
        <d v="2024-06-22T00:00:00"/>
        <d v="2024-10-28T00:00:00"/>
        <d v="2024-09-19T00:00:00"/>
        <d v="2023-08-01T00:00:00"/>
        <d v="2024-05-29T00:00:00"/>
        <d v="2024-01-13T00:00:00"/>
        <d v="2023-07-20T00:00:00"/>
        <d v="2024-04-20T00:00:00"/>
        <d v="2024-02-20T00:00:00"/>
        <d v="2024-07-02T00:00:00"/>
        <d v="2024-08-20T00:00:00"/>
        <d v="2024-12-28T00:00:00"/>
        <d v="2023-12-05T00:00:00"/>
        <d v="2024-01-19T00:00:00"/>
        <d v="2023-08-31T00:00:00"/>
        <d v="2023-11-14T00:00:00"/>
        <d v="2024-10-02T00:00:00"/>
        <d v="2025-01-17T00:00:00"/>
        <d v="2023-12-18T00:00:00"/>
        <d v="2023-11-11T00:00:00"/>
        <d v="2023-10-23T00:00:00"/>
        <d v="2023-11-15T00:00:00"/>
        <d v="2024-08-15T00:00:00"/>
        <d v="2024-06-17T00:00:00"/>
        <d v="2024-09-24T00:00:00"/>
        <d v="2023-06-08T00:00:00"/>
        <d v="2023-10-04T00:00:00"/>
        <d v="2024-10-26T00:00:00"/>
        <d v="2024-10-24T00:00:00"/>
        <d v="2023-03-15T00:00:00"/>
        <d v="2025-01-12T00:00:00"/>
        <d v="2024-09-01T00:00:00"/>
        <d v="2024-11-03T00:00:00"/>
        <d v="2023-09-10T00:00:00"/>
        <d v="2024-03-15T00:00:00"/>
        <d v="2023-11-27T00:00:00"/>
        <d v="2023-08-28T00:00:00"/>
        <d v="2023-11-03T00:00:00"/>
        <d v="2024-09-20T00:00:00"/>
        <d v="2024-08-13T00:00:00"/>
        <d v="2024-06-05T00:00:00"/>
        <d v="2024-09-02T00:00:00"/>
        <d v="2024-11-04T00:00:00"/>
        <d v="2023-04-01T00:00:00"/>
        <d v="2023-04-22T00:00:00"/>
        <d v="2024-05-23T00:00:00"/>
        <d v="2024-12-20T00:00:00"/>
        <d v="2024-09-29T00:00:00"/>
        <d v="2024-06-20T00:00:00"/>
        <d v="2023-05-10T00:00:00"/>
        <d v="2025-01-21T00:00:00"/>
        <d v="2024-09-09T00:00:00"/>
        <d v="2024-01-26T00:00:00"/>
        <d v="2023-09-30T00:00:00"/>
        <d v="2023-05-05T00:00:00"/>
        <d v="2023-11-21T00:00:00"/>
        <d v="2023-07-31T00:00:00"/>
        <d v="2023-11-13T00:00:00"/>
        <d v="2023-07-29T00:00:00"/>
        <d v="2023-08-04T00:00:00"/>
        <d v="2024-02-15T00:00:00"/>
        <d v="2024-08-26T00:00:00"/>
        <d v="2024-11-09T00:00:00"/>
        <d v="2024-07-21T00:00:00"/>
        <d v="2023-07-12T00:00:00"/>
        <d v="2023-12-20T00:00:00"/>
        <d v="2023-11-01T00:00:00"/>
        <d v="2024-09-28T00:00:00"/>
        <d v="2024-08-16T00:00:00"/>
        <d v="2024-12-11T00:00:00"/>
        <d v="2024-12-26T00:00:00"/>
        <d v="2023-03-20T00:00:00"/>
        <d v="2024-12-05T00:00:00"/>
        <d v="2023-03-07T00:00:00"/>
        <d v="2023-04-24T00:00:00"/>
        <d v="2024-04-23T00:00:00"/>
        <d v="2023-12-21T00:00:00"/>
        <d v="2024-08-01T00:00:00"/>
        <d v="2025-01-19T00:00:00"/>
        <d v="2024-10-17T00:00:00"/>
        <d v="2023-12-17T00:00:00"/>
        <d v="2023-04-14T00:00:00"/>
        <d v="2024-02-12T00:00:00"/>
        <d v="2024-11-16T00:00:00"/>
        <d v="2024-05-25T00:00:00"/>
        <d v="2024-07-06T00:00:00"/>
        <d v="2024-06-30T00:00:00"/>
        <d v="2024-08-31T00:00:00"/>
        <d v="2024-10-10T00:00:00"/>
        <d v="2024-12-15T00:00:00"/>
        <d v="2025-01-11T00:00:00"/>
        <d v="2023-12-14T00:00:00"/>
        <d v="2023-10-30T00:00:00"/>
        <d v="2023-12-22T00:00:00"/>
        <d v="2024-08-24T00:00:00"/>
        <d v="2023-03-22T00:00:00"/>
        <d v="2024-01-27T00:00:00"/>
        <d v="2024-08-19T00:00:00"/>
        <d v="2024-06-13T00:00:00"/>
        <d v="2024-06-15T00:00:00"/>
        <d v="2023-08-16T00:00:00"/>
        <d v="2024-12-13T00:00:00"/>
        <d v="2024-07-20T00:00:00"/>
        <d v="2024-04-17T00:00:00"/>
        <d v="2023-11-17T00:00:00"/>
        <d v="2025-01-01T00:00:00"/>
        <d v="2023-05-07T00:00:00"/>
        <d v="2023-05-02T00:00:00"/>
        <d v="2024-01-22T00:00:00"/>
        <d v="2025-01-30T00:00:00"/>
        <d v="2024-03-03T00:00:00"/>
        <d v="2024-08-14T00:00:00"/>
        <d v="2023-10-03T00:00:00"/>
        <d v="2024-08-10T00:00:00"/>
        <d v="2023-09-02T00:00:00"/>
        <d v="2023-10-17T00:00:00"/>
        <d v="2023-04-08T00:00:00"/>
        <d v="2023-12-02T00:00:00"/>
        <d v="2023-05-27T00:00:00"/>
        <d v="2023-10-22T00:00:00"/>
        <d v="2023-05-04T00:00:00"/>
        <d v="2024-12-16T00:00:00"/>
        <d v="2023-07-07T00:00:00"/>
        <d v="2024-09-21T00:00:00"/>
        <d v="2024-05-28T00:00:00"/>
        <d v="2024-12-21T00:00:00"/>
        <d v="2024-09-04T00:00:00"/>
        <d v="2024-08-02T00:00:00"/>
        <d v="2023-04-11T00:00:00"/>
        <d v="2025-02-06T00:00:00"/>
        <d v="2023-06-20T00:00:00"/>
        <d v="2023-12-15T00:00:00"/>
        <d v="2023-11-20T00:00:00"/>
        <d v="2023-06-30T00:00:00"/>
        <d v="2023-10-20T00:00:00"/>
        <d v="2023-07-04T00:00:00"/>
        <d v="2023-12-29T00:00:00"/>
        <d v="2023-04-16T00:00:00"/>
        <d v="2024-03-10T00:00:00"/>
        <d v="2024-01-01T00:00:00"/>
        <d v="2023-07-21T00:00:00"/>
        <d v="2024-09-26T00:00:00"/>
        <d v="2023-04-27T00:00:00"/>
        <d v="2023-04-29T00:00:00"/>
        <d v="2025-01-22T00:00:00"/>
        <d v="2024-07-19T00:00:00"/>
        <d v="2024-05-11T00:00:00"/>
        <d v="2023-02-16T00:00:00"/>
        <d v="2024-01-28T00:00:00"/>
        <d v="2024-08-04T00:00:00"/>
        <d v="2024-06-04T00:00:00"/>
        <d v="2024-05-15T00:00:00"/>
        <d v="2024-08-09T00:00:00"/>
        <d v="2024-04-09T00:00:00"/>
        <d v="2024-07-09T00:00:00"/>
        <d v="2023-11-12T00:00:00"/>
        <d v="2023-08-15T00:00:00"/>
        <d v="2024-06-06T00:00:00"/>
        <d v="2024-07-31T00:00:00"/>
        <d v="2024-12-31T00:00:00"/>
        <d v="2024-06-23T00:00:00"/>
        <d v="2023-04-21T00:00:00"/>
        <d v="2023-12-28T00:00:00"/>
        <d v="2025-02-05T00:00:00"/>
        <d v="2025-01-14T00:00:00"/>
        <d v="2024-01-05T00:00:00"/>
        <d v="2025-02-08T00:00:00"/>
        <d v="2023-10-09T00:00:00"/>
        <d v="2023-07-03T00:00:00"/>
        <d v="2024-05-17T00:00:00"/>
        <d v="2023-07-23T00:00:00"/>
        <d v="2024-10-22T00:00:00"/>
        <d v="2023-06-02T00:00:00"/>
        <d v="2023-08-22T00:00:00"/>
        <d v="2023-05-01T00:00:00"/>
        <d v="2024-04-29T00:00:00"/>
        <d v="2025-01-03T00:00:00"/>
        <d v="2024-07-05T00:00:00"/>
        <d v="2024-03-22T00:00:00"/>
        <d v="2023-08-13T00:00:00"/>
        <d v="2024-06-19T00:00:00"/>
        <d v="2023-06-07T00:00:00"/>
        <d v="2023-12-08T00:00:00"/>
        <d v="2025-01-26T00:00:00"/>
        <d v="2023-09-22T00:00:00"/>
        <d v="2023-04-26T00:00:00"/>
        <d v="2023-09-28T00:00:00"/>
        <d v="2024-05-05T00:00:00"/>
        <d v="2023-07-10T00:00:00"/>
        <d v="2023-08-05T00:00:00"/>
        <d v="2025-01-10T00:00:00"/>
        <d v="2023-05-28T00:00:00"/>
        <d v="2024-06-07T00:00:00"/>
        <d v="2023-02-17T00:00:00"/>
        <d v="2024-02-16T00:00:00"/>
        <d v="2023-08-10T00:00:00"/>
        <d v="2024-03-02T00:00:00"/>
        <d v="2024-01-11T00:00:00"/>
        <d v="2024-10-18T00:00:00"/>
        <d v="2024-02-13T00:00:00"/>
        <d v="2023-09-06T00:00:00"/>
        <d v="2023-02-25T00:00:00"/>
        <d v="2023-05-23T00:00:00"/>
        <d v="2023-11-26T00:00:00"/>
        <d v="2024-03-31T00:00:00"/>
        <d v="2023-06-10T00:00:00"/>
        <d v="2024-04-03T00:00:00"/>
        <d v="2024-08-06T00:00:00"/>
        <d v="2024-11-27T00:00:00"/>
        <d v="2023-12-12T00:00:00"/>
        <d v="2023-10-14T00:00:00"/>
        <d v="2024-07-29T00:00:00"/>
        <d v="2023-04-10T00:00:00"/>
        <d v="2024-11-19T00:00:00"/>
        <d v="2024-09-22T00:00:00"/>
        <d v="2025-01-05T00:00:00"/>
        <d v="2023-02-27T00:00:00"/>
      </sharedItems>
    </cacheField>
    <cacheField name="Inventory Level" numFmtId="0">
      <sharedItems containsSemiMixedTypes="0" containsString="0" containsNumber="1" containsInteger="1" minValue="100" maxValue="1000" count="900">
        <n v="305"/>
        <n v="110"/>
        <n v="647"/>
        <n v="680"/>
        <n v="422"/>
        <n v="152"/>
        <n v="676"/>
        <n v="511"/>
        <n v="187"/>
        <n v="261"/>
        <n v="241"/>
        <n v="199"/>
        <n v="601"/>
        <n v="137"/>
        <n v="820"/>
        <n v="528"/>
        <n v="133"/>
        <n v="220"/>
        <n v="490"/>
        <n v="240"/>
        <n v="169"/>
        <n v="465"/>
        <n v="900"/>
        <n v="695"/>
        <n v="677"/>
        <n v="748"/>
        <n v="685"/>
        <n v="773"/>
        <n v="535"/>
        <n v="740"/>
        <n v="243"/>
        <n v="172"/>
        <n v="268"/>
        <n v="320"/>
        <n v="741"/>
        <n v="156"/>
        <n v="863"/>
        <n v="734"/>
        <n v="194"/>
        <n v="177"/>
        <n v="395"/>
        <n v="659"/>
        <n v="195"/>
        <n v="291"/>
        <n v="236"/>
        <n v="749"/>
        <n v="901"/>
        <n v="670"/>
        <n v="354"/>
        <n v="142"/>
        <n v="337"/>
        <n v="304"/>
        <n v="430"/>
        <n v="620"/>
        <n v="674"/>
        <n v="957"/>
        <n v="135"/>
        <n v="724"/>
        <n v="869"/>
        <n v="693"/>
        <n v="872"/>
        <n v="250"/>
        <n v="541"/>
        <n v="762"/>
        <n v="148"/>
        <n v="636"/>
        <n v="884"/>
        <n v="626"/>
        <n v="375"/>
        <n v="435"/>
        <n v="638"/>
        <n v="244"/>
        <n v="126"/>
        <n v="583"/>
        <n v="844"/>
        <n v="938"/>
        <n v="577"/>
        <n v="508"/>
        <n v="806"/>
        <n v="147"/>
        <n v="391"/>
        <n v="421"/>
        <n v="352"/>
        <n v="229"/>
        <n v="708"/>
        <n v="235"/>
        <n v="711"/>
        <n v="926"/>
        <n v="369"/>
        <n v="410"/>
        <n v="556"/>
        <n v="932"/>
        <n v="619"/>
        <n v="283"/>
        <n v="616"/>
        <n v="164"/>
        <n v="628"/>
        <n v="296"/>
        <n v="953"/>
        <n v="289"/>
        <n v="377"/>
        <n v="990"/>
        <n v="484"/>
        <n v="870"/>
        <n v="763"/>
        <n v="184"/>
        <n v="790"/>
        <n v="413"/>
        <n v="618"/>
        <n v="903"/>
        <n v="491"/>
        <n v="819"/>
        <n v="663"/>
        <n v="281"/>
        <n v="384"/>
        <n v="690"/>
        <n v="699"/>
        <n v="936"/>
        <n v="889"/>
        <n v="716"/>
        <n v="729"/>
        <n v="294"/>
        <n v="429"/>
        <n v="414"/>
        <n v="882"/>
        <n v="247"/>
        <n v="562"/>
        <n v="634"/>
        <n v="487"/>
        <n v="452"/>
        <n v="967"/>
        <n v="801"/>
        <n v="108"/>
        <n v="718"/>
        <n v="371"/>
        <n v="442"/>
        <n v="257"/>
        <n v="999"/>
        <n v="340"/>
        <n v="958"/>
        <n v="904"/>
        <n v="573"/>
        <n v="983"/>
        <n v="318"/>
        <n v="348"/>
        <n v="945"/>
        <n v="809"/>
        <n v="259"/>
        <n v="440"/>
        <n v="662"/>
        <n v="436"/>
        <n v="696"/>
        <n v="864"/>
        <n v="880"/>
        <n v="814"/>
        <n v="653"/>
        <n v="728"/>
        <n v="286"/>
        <n v="827"/>
        <n v="476"/>
        <n v="406"/>
        <n v="276"/>
        <n v="299"/>
        <n v="183"/>
        <n v="479"/>
        <n v="993"/>
        <n v="166"/>
        <n v="396"/>
        <n v="158"/>
        <n v="588"/>
        <n v="877"/>
        <n v="868"/>
        <n v="472"/>
        <n v="614"/>
        <n v="721"/>
        <n v="964"/>
        <n v="202"/>
        <n v="336"/>
        <n v="609"/>
        <n v="492"/>
        <n v="774"/>
        <n v="428"/>
        <n v="397"/>
        <n v="948"/>
        <n v="920"/>
        <n v="771"/>
        <n v="679"/>
        <n v="167"/>
        <n v="111"/>
        <n v="707"/>
        <n v="275"/>
        <n v="751"/>
        <n v="835"/>
        <n v="722"/>
        <n v="449"/>
        <n v="343"/>
        <n v="481"/>
        <n v="578"/>
        <n v="234"/>
        <n v="838"/>
        <n v="846"/>
        <n v="107"/>
        <n v="246"/>
        <n v="411"/>
        <n v="390"/>
        <n v="538"/>
        <n v="248"/>
        <n v="910"/>
        <n v="386"/>
        <n v="692"/>
        <n v="772"/>
        <n v="363"/>
        <n v="793"/>
        <n v="800"/>
        <n v="218"/>
        <n v="308"/>
        <n v="942"/>
        <n v="965"/>
        <n v="552"/>
        <n v="140"/>
        <n v="833"/>
        <n v="924"/>
        <n v="766"/>
        <n v="848"/>
        <n v="996"/>
        <n v="330"/>
        <n v="698"/>
        <n v="646"/>
        <n v="787"/>
        <n v="125"/>
        <n v="587"/>
        <n v="758"/>
        <n v="887"/>
        <n v="769"/>
        <n v="539"/>
        <n v="600"/>
        <n v="755"/>
        <n v="593"/>
        <n v="399"/>
        <n v="253"/>
        <n v="823"/>
        <n v="219"/>
        <n v="356"/>
        <n v="341"/>
        <n v="208"/>
        <n v="506"/>
        <n v="154"/>
        <n v="941"/>
        <n v="894"/>
        <n v="104"/>
        <n v="319"/>
        <n v="782"/>
        <n v="182"/>
        <n v="795"/>
        <n v="307"/>
        <n v="315"/>
        <n v="441"/>
        <n v="947"/>
        <n v="845"/>
        <n v="176"/>
        <n v="792"/>
        <n v="914"/>
        <n v="217"/>
        <n v="486"/>
        <n v="836"/>
        <n v="459"/>
        <n v="188"/>
        <n v="420"/>
        <n v="602"/>
        <n v="168"/>
        <n v="598"/>
        <n v="314"/>
        <n v="892"/>
        <n v="214"/>
        <n v="825"/>
        <n v="599"/>
        <n v="717"/>
        <n v="815"/>
        <n v="946"/>
        <n v="912"/>
        <n v="764"/>
        <n v="702"/>
        <n v="808"/>
        <n v="697"/>
        <n v="329"/>
        <n v="557"/>
        <n v="731"/>
        <n v="715"/>
        <n v="149"/>
        <n v="498"/>
        <n v="150"/>
        <n v="575"/>
        <n v="392"/>
        <n v="496"/>
        <n v="206"/>
        <n v="799"/>
        <n v="106"/>
        <n v="494"/>
        <n v="469"/>
        <n v="132"/>
        <n v="335"/>
        <n v="554"/>
        <n v="200"/>
        <n v="828"/>
        <n v="463"/>
        <n v="165"/>
        <n v="849"/>
        <n v="468"/>
        <n v="547"/>
        <n v="303"/>
        <n v="415"/>
        <n v="816"/>
        <n v="231"/>
        <n v="840"/>
        <n v="515"/>
        <n v="223"/>
        <n v="191"/>
        <n v="842"/>
        <n v="837"/>
        <n v="783"/>
        <n v="730"/>
        <n v="403"/>
        <n v="988"/>
        <n v="523"/>
        <n v="684"/>
        <n v="651"/>
        <n v="897"/>
        <n v="129"/>
        <n v="507"/>
        <n v="565"/>
        <n v="334"/>
        <n v="522"/>
        <n v="881"/>
        <n v="381"/>
        <n v="120"/>
        <n v="379"/>
        <n v="759"/>
        <n v="781"/>
        <n v="705"/>
        <n v="470"/>
        <n v="678"/>
        <n v="660"/>
        <n v="551"/>
        <n v="204"/>
        <n v="174"/>
        <n v="922"/>
        <n v="612"/>
        <n v="310"/>
        <n v="785"/>
        <n v="387"/>
        <n v="256"/>
        <n v="263"/>
        <n v="162"/>
        <n v="109"/>
        <n v="221"/>
        <n v="595"/>
        <n v="432"/>
        <n v="639"/>
        <n v="255"/>
        <n v="180"/>
        <n v="871"/>
        <n v="181"/>
        <n v="606"/>
        <n v="461"/>
        <n v="279"/>
        <n v="630"/>
        <n v="984"/>
        <n v="934"/>
        <n v="300"/>
        <n v="610"/>
        <n v="360"/>
        <n v="687"/>
        <n v="642"/>
        <n v="736"/>
        <n v="907"/>
        <n v="732"/>
        <n v="467"/>
        <n v="955"/>
        <n v="139"/>
        <n v="418"/>
        <n v="113"/>
        <n v="345"/>
        <n v="190"/>
        <n v="317"/>
        <n v="252"/>
        <n v="791"/>
        <n v="517"/>
        <n v="865"/>
        <n v="534"/>
        <n v="850"/>
        <n v="726"/>
        <n v="821"/>
        <n v="380"/>
        <n v="712"/>
        <n v="893"/>
        <n v="824"/>
        <n v="760"/>
        <n v="959"/>
        <n v="756"/>
        <n v="121"/>
        <n v="205"/>
        <n v="102"/>
        <n v="982"/>
        <n v="500"/>
        <n v="466"/>
        <n v="797"/>
        <n v="906"/>
        <n v="394"/>
        <n v="278"/>
        <n v="807"/>
        <n v="888"/>
        <n v="981"/>
        <n v="431"/>
        <n v="775"/>
        <n v="210"/>
        <n v="339"/>
        <n v="617"/>
        <n v="919"/>
        <n v="873"/>
        <n v="526"/>
        <n v="357"/>
        <n v="505"/>
        <n v="161"/>
        <n v="956"/>
        <n v="567"/>
        <n v="237"/>
        <n v="451"/>
        <n v="550"/>
        <n v="153"/>
        <n v="992"/>
        <n v="374"/>
        <n v="159"/>
        <n v="689"/>
        <n v="267"/>
        <n v="580"/>
        <n v="802"/>
        <n v="524"/>
        <n v="213"/>
        <n v="857"/>
        <n v="898"/>
        <n v="909"/>
        <n v="789"/>
        <n v="645"/>
        <n v="367"/>
        <n v="1000"/>
        <n v="739"/>
        <n v="896"/>
        <n v="694"/>
        <n v="170"/>
        <n v="650"/>
        <n v="631"/>
        <n v="661"/>
        <n v="737"/>
        <n v="242"/>
        <n v="974"/>
        <n v="114"/>
        <n v="908"/>
        <n v="607"/>
        <n v="563"/>
        <n v="311"/>
        <n v="313"/>
        <n v="972"/>
        <n v="744"/>
        <n v="365"/>
        <n v="477"/>
        <n v="847"/>
        <n v="173"/>
        <n v="203"/>
        <n v="664"/>
        <n v="175"/>
        <n v="450"/>
        <n v="966"/>
        <n v="222"/>
        <n v="324"/>
        <n v="834"/>
        <n v="464"/>
        <n v="444"/>
        <n v="796"/>
        <n v="493"/>
        <n v="264"/>
        <n v="866"/>
        <n v="925"/>
        <n v="457"/>
        <n v="112"/>
        <n v="443"/>
        <n v="657"/>
        <n v="572"/>
        <n v="447"/>
        <n v="780"/>
        <n v="632"/>
        <n v="527"/>
        <n v="287"/>
        <n v="623"/>
        <n v="858"/>
        <n v="501"/>
        <n v="325"/>
        <n v="483"/>
        <n v="937"/>
        <n v="652"/>
        <n v="454"/>
        <n v="417"/>
        <n v="376"/>
        <n v="398"/>
        <n v="589"/>
        <n v="566"/>
        <n v="633"/>
        <n v="665"/>
        <n v="425"/>
        <n v="905"/>
        <n v="594"/>
        <n v="353"/>
        <n v="136"/>
        <n v="778"/>
        <n v="215"/>
        <n v="520"/>
        <n v="518"/>
        <n v="416"/>
        <n v="274"/>
        <n v="196"/>
        <n v="346"/>
        <n v="970"/>
        <n v="474"/>
        <n v="138"/>
        <n v="292"/>
        <n v="434"/>
        <n v="124"/>
        <n v="157"/>
        <n v="510"/>
        <n v="424"/>
        <n v="874"/>
        <n v="249"/>
        <n v="270"/>
        <n v="683"/>
        <n v="576"/>
        <n v="407"/>
        <n v="596"/>
        <n v="362"/>
        <n v="586"/>
        <n v="727"/>
        <n v="709"/>
        <n v="426"/>
        <n v="971"/>
        <n v="703"/>
        <n v="746"/>
        <n v="478"/>
        <n v="590"/>
        <n v="347"/>
        <n v="686"/>
        <n v="141"/>
        <n v="723"/>
        <n v="613"/>
        <n v="355"/>
        <n v="548"/>
        <n v="852"/>
        <n v="238"/>
        <n v="282"/>
        <n v="667"/>
        <n v="344"/>
        <n v="405"/>
        <n v="445"/>
        <n v="745"/>
        <n v="207"/>
        <n v="770"/>
        <n v="295"/>
        <n v="666"/>
        <n v="198"/>
        <n v="388"/>
        <n v="209"/>
        <n v="682"/>
        <n v="930"/>
        <n v="570"/>
        <n v="673"/>
        <n v="143"/>
        <n v="378"/>
        <n v="753"/>
        <n v="832"/>
        <n v="495"/>
        <n v="290"/>
        <n v="615"/>
        <n v="603"/>
        <n v="504"/>
        <n v="949"/>
        <n v="118"/>
        <n v="876"/>
        <n v="326"/>
        <n v="890"/>
        <n v="201"/>
        <n v="839"/>
        <n v="991"/>
        <n v="212"/>
        <n v="560"/>
        <n v="514"/>
        <n v="553"/>
        <n v="767"/>
        <n v="533"/>
        <n v="822"/>
        <n v="358"/>
        <n v="812"/>
        <n v="328"/>
        <n v="656"/>
        <n v="382"/>
        <n v="103"/>
        <n v="867"/>
        <n v="364"/>
        <n v="640"/>
        <n v="462"/>
        <n v="545"/>
        <n v="327"/>
        <n v="115"/>
        <n v="245"/>
        <n v="757"/>
        <n v="185"/>
        <n v="251"/>
        <n v="400"/>
        <n v="316"/>
        <n v="408"/>
        <n v="332"/>
        <n v="513"/>
        <n v="455"/>
        <n v="861"/>
        <n v="750"/>
        <n v="233"/>
        <n v="427"/>
        <n v="277"/>
        <n v="179"/>
        <n v="349"/>
        <n v="269"/>
        <n v="706"/>
        <n v="980"/>
        <n v="497"/>
        <n v="370"/>
        <n v="831"/>
        <n v="649"/>
        <n v="954"/>
        <n v="585"/>
        <n v="911"/>
        <n v="604"/>
        <n v="779"/>
        <n v="342"/>
        <n v="886"/>
        <n v="978"/>
        <n v="100"/>
        <n v="480"/>
        <n v="951"/>
        <n v="186"/>
        <n v="669"/>
        <n v="761"/>
        <n v="637"/>
        <n v="747"/>
        <n v="641"/>
        <n v="543"/>
        <n v="655"/>
        <n v="529"/>
        <n v="986"/>
        <n v="302"/>
        <n v="917"/>
        <n v="581"/>
        <n v="419"/>
        <n v="546"/>
        <n v="473"/>
        <n v="921"/>
        <n v="521"/>
        <n v="453"/>
        <n v="402"/>
        <n v="635"/>
        <n v="144"/>
        <n v="285"/>
        <n v="273"/>
        <n v="351"/>
        <n v="569"/>
        <n v="321"/>
        <n v="272"/>
        <n v="288"/>
        <n v="644"/>
        <n v="482"/>
        <n v="672"/>
        <n v="561"/>
        <n v="985"/>
        <n v="621"/>
        <n v="488"/>
        <n v="902"/>
        <n v="225"/>
        <n v="280"/>
        <n v="361"/>
        <n v="675"/>
        <n v="368"/>
        <n v="977"/>
        <n v="193"/>
        <n v="101"/>
        <n v="989"/>
        <n v="227"/>
        <n v="856"/>
        <n v="776"/>
        <n v="197"/>
        <n v="969"/>
        <n v="929"/>
        <n v="725"/>
        <n v="230"/>
        <n v="146"/>
        <n v="714"/>
        <n v="192"/>
        <n v="128"/>
        <n v="131"/>
        <n v="961"/>
        <n v="798"/>
        <n v="803"/>
        <n v="211"/>
        <n v="265"/>
        <n v="624"/>
        <n v="393"/>
        <n v="322"/>
        <n v="933"/>
        <n v="389"/>
        <n v="331"/>
        <n v="754"/>
        <n v="122"/>
        <n v="532"/>
        <n v="574"/>
        <n v="309"/>
        <n v="458"/>
        <n v="312"/>
        <n v="830"/>
        <n v="625"/>
        <n v="116"/>
        <n v="301"/>
        <n v="622"/>
        <n v="350"/>
        <n v="968"/>
        <n v="804"/>
        <n v="928"/>
        <n v="433"/>
        <n v="950"/>
        <n v="471"/>
        <n v="489"/>
        <n v="189"/>
        <n v="584"/>
        <n v="923"/>
        <n v="829"/>
        <n v="765"/>
        <n v="512"/>
        <n v="805"/>
        <n v="895"/>
        <n v="998"/>
        <n v="738"/>
        <n v="927"/>
        <n v="813"/>
        <n v="733"/>
        <n v="629"/>
        <n v="704"/>
        <n v="258"/>
        <n v="720"/>
        <n v="855"/>
        <n v="994"/>
        <n v="160"/>
        <n v="446"/>
        <n v="931"/>
        <n v="409"/>
        <n v="691"/>
        <n v="540"/>
        <n v="735"/>
        <n v="530"/>
        <n v="439"/>
        <n v="786"/>
        <n v="105"/>
        <n v="671"/>
        <n v="899"/>
        <n v="260"/>
        <n v="915"/>
        <n v="519"/>
        <n v="940"/>
        <n v="359"/>
        <n v="163"/>
        <n v="582"/>
        <n v="262"/>
        <n v="960"/>
        <n v="232"/>
        <n v="939"/>
        <n v="962"/>
        <n v="752"/>
        <n v="826"/>
        <n v="475"/>
        <n v="123"/>
        <n v="643"/>
        <n v="611"/>
        <n v="935"/>
        <n v="226"/>
        <n v="134"/>
        <n v="742"/>
        <n v="531"/>
        <n v="373"/>
        <n v="605"/>
        <n v="266"/>
        <n v="145"/>
        <n v="817"/>
        <n v="502"/>
        <n v="592"/>
        <n v="952"/>
        <n v="710"/>
        <n v="338"/>
        <n v="239"/>
        <n v="916"/>
        <n v="997"/>
        <n v="851"/>
        <n v="404"/>
        <n v="973"/>
        <n v="271"/>
        <n v="658"/>
        <n v="860"/>
        <n v="571"/>
        <n v="284"/>
        <n v="516"/>
        <n v="437"/>
        <n v="853"/>
        <n v="536"/>
        <n v="668"/>
        <n v="503"/>
        <n v="178"/>
        <n v="608"/>
        <n v="401"/>
        <n v="216"/>
        <n v="298"/>
        <n v="383"/>
        <n v="648"/>
        <n v="713"/>
        <n v="843"/>
        <n v="224"/>
        <n v="841"/>
        <n v="537"/>
        <n v="818"/>
        <n v="228"/>
        <n v="913"/>
        <n v="719"/>
        <n v="743"/>
        <n v="448"/>
        <n v="987"/>
        <n v="885"/>
        <n v="688"/>
        <n v="372"/>
        <n v="768"/>
        <n v="854"/>
        <n v="564"/>
        <n v="995"/>
        <n v="681"/>
        <n v="456"/>
        <n v="788"/>
        <n v="542"/>
        <n v="549"/>
        <n v="423"/>
        <n v="976"/>
        <n v="127"/>
        <n v="879"/>
        <n v="254"/>
        <n v="963"/>
        <n v="485"/>
        <n v="859"/>
        <n v="130"/>
        <n v="438"/>
        <n v="155"/>
        <n v="119"/>
        <n v="597"/>
        <n v="975"/>
        <n v="412"/>
        <n v="944"/>
        <n v="701"/>
        <n v="306"/>
        <n v="117"/>
        <n v="499"/>
        <n v="385"/>
        <n v="525"/>
        <n v="811"/>
        <n v="509"/>
        <n v="559"/>
        <n v="891"/>
        <n v="878"/>
        <n v="918"/>
        <n v="654"/>
        <n v="323"/>
        <n v="777"/>
        <n v="333"/>
        <n v="700"/>
        <n v="568"/>
        <n v="591"/>
        <n v="558"/>
        <n v="297"/>
        <n v="943"/>
        <n v="460"/>
        <n v="883"/>
        <n v="627"/>
        <n v="979"/>
        <n v="875"/>
        <n v="794"/>
        <n v="555"/>
        <n v="151"/>
        <n v="366"/>
        <n v="544"/>
        <n v="810"/>
        <n v="862"/>
        <n v="293"/>
        <n v="579"/>
        <n v="784"/>
      </sharedItems>
    </cacheField>
    <cacheField name="Reorder Point" numFmtId="0">
      <sharedItems containsSemiMixedTypes="0" containsString="0" containsNumber="1" containsInteger="1" minValue="50" maxValue="500"/>
    </cacheField>
    <cacheField name="Lead Time" numFmtId="0">
      <sharedItems containsSemiMixedTypes="0" containsString="0" containsNumber="1" containsInteger="1" minValue="1" maxValue="30"/>
    </cacheField>
    <cacheField name="Supplier ID" numFmtId="0">
      <sharedItems containsSemiMixedTypes="0" containsString="0" containsNumber="1" containsInteger="1" minValue="1" maxValue="200" count="200">
        <n v="74"/>
        <n v="79"/>
        <n v="196"/>
        <n v="41"/>
        <n v="31"/>
        <n v="66"/>
        <n v="33"/>
        <n v="100"/>
        <n v="189"/>
        <n v="1"/>
        <n v="175"/>
        <n v="174"/>
        <n v="116"/>
        <n v="21"/>
        <n v="61"/>
        <n v="106"/>
        <n v="152"/>
        <n v="12"/>
        <n v="64"/>
        <n v="192"/>
        <n v="3"/>
        <n v="112"/>
        <n v="151"/>
        <n v="43"/>
        <n v="26"/>
        <n v="37"/>
        <n v="148"/>
        <n v="103"/>
        <n v="180"/>
        <n v="178"/>
        <n v="35"/>
        <n v="54"/>
        <n v="96"/>
        <n v="167"/>
        <n v="184"/>
        <n v="97"/>
        <n v="122"/>
        <n v="160"/>
        <n v="10"/>
        <n v="27"/>
        <n v="72"/>
        <n v="32"/>
        <n v="120"/>
        <n v="161"/>
        <n v="24"/>
        <n v="5"/>
        <n v="87"/>
        <n v="67"/>
        <n v="115"/>
        <n v="139"/>
        <n v="146"/>
        <n v="134"/>
        <n v="132"/>
        <n v="149"/>
        <n v="101"/>
        <n v="57"/>
        <n v="78"/>
        <n v="141"/>
        <n v="155"/>
        <n v="65"/>
        <n v="51"/>
        <n v="55"/>
        <n v="153"/>
        <n v="124"/>
        <n v="13"/>
        <n v="170"/>
        <n v="2"/>
        <n v="104"/>
        <n v="117"/>
        <n v="88"/>
        <n v="28"/>
        <n v="36"/>
        <n v="154"/>
        <n v="38"/>
        <n v="11"/>
        <n v="183"/>
        <n v="157"/>
        <n v="165"/>
        <n v="158"/>
        <n v="129"/>
        <n v="171"/>
        <n v="182"/>
        <n v="16"/>
        <n v="172"/>
        <n v="19"/>
        <n v="194"/>
        <n v="56"/>
        <n v="76"/>
        <n v="162"/>
        <n v="62"/>
        <n v="147"/>
        <n v="179"/>
        <n v="188"/>
        <n v="136"/>
        <n v="89"/>
        <n v="83"/>
        <n v="47"/>
        <n v="71"/>
        <n v="42"/>
        <n v="128"/>
        <n v="191"/>
        <n v="123"/>
        <n v="53"/>
        <n v="125"/>
        <n v="60"/>
        <n v="48"/>
        <n v="45"/>
        <n v="143"/>
        <n v="118"/>
        <n v="8"/>
        <n v="59"/>
        <n v="173"/>
        <n v="73"/>
        <n v="177"/>
        <n v="15"/>
        <n v="17"/>
        <n v="52"/>
        <n v="69"/>
        <n v="133"/>
        <n v="197"/>
        <n v="190"/>
        <n v="181"/>
        <n v="199"/>
        <n v="82"/>
        <n v="68"/>
        <n v="176"/>
        <n v="145"/>
        <n v="39"/>
        <n v="9"/>
        <n v="140"/>
        <n v="95"/>
        <n v="4"/>
        <n v="34"/>
        <n v="105"/>
        <n v="20"/>
        <n v="23"/>
        <n v="186"/>
        <n v="22"/>
        <n v="110"/>
        <n v="63"/>
        <n v="185"/>
        <n v="168"/>
        <n v="187"/>
        <n v="85"/>
        <n v="75"/>
        <n v="25"/>
        <n v="200"/>
        <n v="138"/>
        <n v="193"/>
        <n v="126"/>
        <n v="84"/>
        <n v="127"/>
        <n v="77"/>
        <n v="44"/>
        <n v="30"/>
        <n v="108"/>
        <n v="131"/>
        <n v="50"/>
        <n v="99"/>
        <n v="121"/>
        <n v="195"/>
        <n v="142"/>
        <n v="102"/>
        <n v="40"/>
        <n v="81"/>
        <n v="198"/>
        <n v="119"/>
        <n v="18"/>
        <n v="107"/>
        <n v="7"/>
        <n v="46"/>
        <n v="94"/>
        <n v="150"/>
        <n v="98"/>
        <n v="111"/>
        <n v="6"/>
        <n v="130"/>
        <n v="169"/>
        <n v="49"/>
        <n v="159"/>
        <n v="29"/>
        <n v="166"/>
        <n v="92"/>
        <n v="135"/>
        <n v="58"/>
        <n v="144"/>
        <n v="109"/>
        <n v="113"/>
        <n v="114"/>
        <n v="90"/>
        <n v="14"/>
        <n v="91"/>
        <n v="70"/>
        <n v="80"/>
        <n v="164"/>
        <n v="86"/>
        <n v="156"/>
        <n v="163"/>
        <n v="93"/>
        <n v="137"/>
      </sharedItems>
    </cacheField>
    <cacheField name="Warehouse ID" numFmtId="0">
      <sharedItems containsSemiMixedTypes="0" containsString="0" containsNumber="1" containsInteger="1" minValue="1" maxValue="50" count="50">
        <n v="43"/>
        <n v="38"/>
        <n v="15"/>
        <n v="45"/>
        <n v="35"/>
        <n v="49"/>
        <n v="3"/>
        <n v="16"/>
        <n v="25"/>
        <n v="17"/>
        <n v="2"/>
        <n v="14"/>
        <n v="33"/>
        <n v="21"/>
        <n v="48"/>
        <n v="7"/>
        <n v="18"/>
        <n v="22"/>
        <n v="37"/>
        <n v="30"/>
        <n v="31"/>
        <n v="10"/>
        <n v="4"/>
        <n v="8"/>
        <n v="40"/>
        <n v="27"/>
        <n v="24"/>
        <n v="19"/>
        <n v="34"/>
        <n v="28"/>
        <n v="44"/>
        <n v="32"/>
        <n v="50"/>
        <n v="9"/>
        <n v="20"/>
        <n v="41"/>
        <n v="47"/>
        <n v="13"/>
        <n v="42"/>
        <n v="39"/>
        <n v="46"/>
        <n v="6"/>
        <n v="11"/>
        <n v="29"/>
        <n v="36"/>
        <n v="5"/>
        <n v="1"/>
        <n v="12"/>
        <n v="23"/>
        <n v="26"/>
      </sharedItems>
    </cacheField>
    <cacheField name="Seasonality" numFmtId="0">
      <sharedItems count="3">
        <s v="Medium"/>
        <s v="Low"/>
        <s v="High"/>
      </sharedItems>
    </cacheField>
    <cacheField name="Year" numFmtId="0">
      <sharedItems containsSemiMixedTypes="0" containsString="0" containsNumber="1" containsInteger="1" minValue="2023" maxValue="2025" count="3">
        <n v="2024"/>
        <n v="2023"/>
        <n v="2025"/>
      </sharedItems>
    </cacheField>
    <cacheField name="Month" numFmtId="0">
      <sharedItems containsSemiMixedTypes="0" containsString="0" containsNumber="1" containsInteger="1" minValue="1" maxValue="12" count="12">
        <n v="8"/>
        <n v="9"/>
        <n v="6"/>
        <n v="1"/>
        <n v="2"/>
        <n v="4"/>
        <n v="7"/>
        <n v="5"/>
        <n v="10"/>
        <n v="3"/>
        <n v="12"/>
        <n v="11"/>
      </sharedItems>
    </cacheField>
    <cacheField name="Week Day" numFmtId="0">
      <sharedItems containsSemiMixedTypes="0" containsString="0" containsNumber="1" containsInteger="1" minValue="1" maxValue="7" count="7">
        <n v="2"/>
        <n v="6"/>
        <n v="1"/>
        <n v="4"/>
        <n v="7"/>
        <n v="5"/>
        <n v="3"/>
      </sharedItems>
    </cacheField>
    <cacheField name="Day" numFmtId="0">
      <sharedItems containsSemiMixedTypes="0" containsString="0" containsNumber="1" containsInteger="1" minValue="1" maxValue="31" count="31">
        <n v="5"/>
        <n v="29"/>
        <n v="11"/>
        <n v="31"/>
        <n v="17"/>
        <n v="1"/>
        <n v="15"/>
        <n v="19"/>
        <n v="13"/>
        <n v="9"/>
        <n v="20"/>
        <n v="24"/>
        <n v="16"/>
        <n v="3"/>
        <n v="2"/>
        <n v="30"/>
        <n v="7"/>
        <n v="26"/>
        <n v="8"/>
        <n v="27"/>
        <n v="21"/>
        <n v="14"/>
        <n v="25"/>
        <n v="4"/>
        <n v="18"/>
        <n v="23"/>
        <n v="12"/>
        <n v="10"/>
        <n v="22"/>
        <n v="6"/>
        <n v="28"/>
      </sharedItems>
    </cacheField>
    <cacheField name="Turnover Ratio" numFmtId="0">
      <sharedItems containsSemiMixedTypes="0" containsString="0" containsNumber="1" minValue="0.20404040404040405" maxValue="18.60377358490566" count="4877">
        <n v="1.1338289962825279"/>
        <n v="1.896551724137931"/>
        <n v="1.6981627296587927"/>
        <n v="1.5315315315315314"/>
        <n v="1.1344086021505377"/>
        <n v="1.8313253012048192"/>
        <n v="4.6301369863013697"/>
        <n v="8.6610169491525415"/>
        <n v="0.72762645914396884"/>
        <n v="0.81055900621118016"/>
        <n v="0.76025236593059942"/>
        <n v="1.9134615384615385"/>
        <n v="1.8379204892966361"/>
        <n v="0.29653679653679654"/>
        <n v="4.9101796407185629"/>
        <n v="1.4193548387096775"/>
        <n v="0.37254901960784315"/>
        <n v="0.92050209205020916"/>
        <n v="2.2272727272727271"/>
        <n v="0.86642599277978338"/>
        <n v="0.71308016877637126"/>
        <n v="1.0568181818181819"/>
        <n v="2.1582733812949639"/>
        <n v="4.1867469879518069"/>
        <n v="11.098360655737705"/>
        <n v="2.125"/>
        <n v="3.1860465116279069"/>
        <n v="1.5938144329896908"/>
        <n v="1.1505376344086022"/>
        <n v="2.1022727272727271"/>
        <n v="0.56120092378752884"/>
        <n v="1.1700680272108843"/>
        <n v="1.2237442922374429"/>
        <n v="0.76372315035799521"/>
        <n v="1.6764705882352942"/>
        <n v="0.35214446952595935"/>
        <n v="6.077464788732394"/>
        <n v="3.7835051546391751"/>
        <n v="2.0208333333333335"/>
        <n v="0.43811881188118812"/>
        <n v="0.94272076372315039"/>
        <n v="3.9461077844311379"/>
        <n v="0.7303370786516854"/>
        <n v="2.346774193548387"/>
        <n v="0.66855524079320117"/>
        <n v="2.4801324503311259"/>
        <n v="4.5736040609137056"/>
        <n v="13.4"/>
        <n v="0.8571428571428571"/>
        <n v="0.2874493927125506"/>
        <n v="2.1602564102564101"/>
        <n v="3.4942528735632186"/>
        <n v="7.8181818181818183"/>
        <n v="0.76818181818181819"/>
        <n v="3.5028248587570623"/>
        <n v="2.9051724137931036"/>
        <n v="2.3513513513513513"/>
        <n v="0.44117647058823528"/>
        <n v="1.6124721603563474"/>
        <n v="7.0650406504065044"/>
        <n v="1.7953367875647668"/>
        <n v="3.1709090909090909"/>
        <n v="0.70821529745042489"/>
        <n v="1.3391089108910892"/>
        <n v="1.7085201793721974"/>
        <n v="1.7209302325581395"/>
        <n v="1.8705882352941177"/>
        <n v="1.7858585858585858"/>
        <n v="2.3185185185185184"/>
        <n v="0.95177664974619292"/>
        <n v="0.91772151898734178"/>
        <n v="1.4976525821596245"/>
        <n v="0.63874345549738221"/>
        <n v="0.45985401459854014"/>
        <n v="1.7560240963855422"/>
        <n v="2.9407665505226479"/>
        <n v="18.03846153846154"/>
        <n v="4.9316239316239319"/>
        <n v="1.4682080924855492"/>
        <n v="2.0773195876288661"/>
        <n v="1.3363636363636364"/>
        <n v="5.0779220779220777"/>
        <n v="2.6645569620253164"/>
        <n v="1.2438162544169611"/>
        <n v="1.0853080568720379"/>
        <n v="2.1784615384615384"/>
        <n v="0.61518324607329844"/>
        <n v="3.2318181818181819"/>
        <n v="3.2041522491349479"/>
        <n v="0.97105263157894739"/>
        <n v="1.3745928338762214"/>
        <n v="1.0301507537688441"/>
        <n v="1.6701570680628273"/>
        <n v="5.6734693877551017"/>
        <n v="3.4646840148698885"/>
        <n v="1.7635327635327636"/>
        <n v="1.1185770750988142"/>
        <n v="1.925"/>
        <n v="0.90607734806629836"/>
        <n v="4.6923076923076925"/>
        <n v="2"/>
        <n v="2.2475728155339807"/>
        <n v="8.4336283185840699"/>
        <n v="0.66743648960739033"/>
        <n v="6.5"/>
        <n v="2.5916230366492146"/>
        <n v="1.3224043715846994"/>
        <n v="2.1323529411764706"/>
        <n v="1.8839506172839506"/>
        <n v="0.44768856447688565"/>
        <n v="2.7915194346289751"/>
        <n v="0.87685774946921446"/>
        <n v="1.3434782608695652"/>
        <n v="3.168421052631579"/>
        <n v="1.8320895522388059"/>
        <n v="2.4893617021276597"/>
        <n v="1.3641975308641976"/>
        <n v="1.3839285714285714"/>
        <n v="0.95904436860068254"/>
        <n v="1.4941634241245136"/>
        <n v="3.7912087912087911"/>
        <n v="2.9369747899159662"/>
        <n v="2.1971830985915495"/>
        <n v="3.5277777777777777"/>
        <n v="2.0935672514619883"/>
        <n v="3.5560975609756098"/>
        <n v="0.7"/>
        <n v="3.0211267605633805"/>
        <n v="1.29375"/>
        <n v="1.6443298969072164"/>
        <n v="14.225806451612904"/>
        <n v="0.6785714285714286"/>
        <n v="1.2831050228310503"/>
        <n v="1.4474885844748859"/>
        <n v="6.0875000000000004"/>
        <n v="0.94758909853249473"/>
        <n v="2.5766666666666667"/>
        <n v="4.6941747572815533"/>
        <n v="1.7879464285714286"/>
        <n v="0.2231404958677686"/>
        <n v="1.7136038186157518"/>
        <n v="0.83673469387755106"/>
        <n v="1.1141141141141142"/>
        <n v="1.1189873417721519"/>
        <n v="0.84818481848184824"/>
        <n v="2.3561320754716979"/>
        <n v="1.2927756653992395"/>
        <n v="6.8428571428571425"/>
        <n v="3.2992700729927007"/>
        <n v="4.5118110236220472"/>
        <n v="6.2611464968152868"/>
        <n v="2.3731343283582089"/>
        <n v="1.9120879120879122"/>
        <n v="1.9104477611940298"/>
        <n v="5.625"/>
        <n v="15.862745098039216"/>
        <n v="1.102127659574468"/>
        <n v="1.0784313725490196"/>
        <n v="1.7891891891891891"/>
        <n v="1.2637681159420291"/>
        <n v="3.1492537313432836"/>
        <n v="2.3277591973244145"/>
        <n v="2.7692307692307692"/>
        <n v="2.4444444444444446"/>
        <n v="3.8578199052132702"/>
        <n v="1.8982558139534884"/>
        <n v="1.7333333333333334"/>
        <n v="0.77929155313351495"/>
        <n v="14.016949152542374"/>
        <n v="8.8148148148148149"/>
        <n v="0.83539094650205759"/>
        <n v="0.7439353099730458"/>
        <n v="4.0182926829268295"/>
        <n v="8.6875"/>
        <n v="1.3230088495575221"/>
        <n v="0.47164948453608246"/>
        <n v="1.2377260981912144"/>
        <n v="2.6693548387096775"/>
        <n v="0.41813602015113349"/>
        <n v="0.91879350348027844"/>
        <n v="0.86341463414634145"/>
        <n v="11.722222222222221"/>
        <n v="0.32644628099173556"/>
        <n v="2.3241106719367588"/>
        <n v="2.6179104477611941"/>
        <n v="3.57201646090535"/>
        <n v="1.4796238244514106"/>
        <n v="3.430167597765363"/>
        <n v="11.819672131147541"/>
        <n v="2.0662983425414363"/>
        <n v="3.09967845659164"/>
        <n v="0.96190476190476193"/>
        <n v="0.91803278688524592"/>
        <n v="3.7592592592592591"/>
        <n v="1.2775000000000001"/>
        <n v="1.1686460807600949"/>
        <n v="3.1336032388663968"/>
        <n v="0.93859649122807021"/>
        <n v="2.0592417061611372"/>
        <n v="1.0502645502645502"/>
        <n v="4.4716981132075473"/>
        <n v="10.222222222222221"/>
        <n v="2.3723076923076922"/>
        <n v="6.0088495575221241"/>
        <n v="1.6372549019607843"/>
        <n v="0.9652173913043478"/>
        <n v="7"/>
        <n v="0.63805104408352664"/>
        <n v="10.574712643678161"/>
        <n v="4.7531645569620249"/>
        <n v="2.8209459459459461"/>
        <n v="2.2756756756756755"/>
        <n v="5.5114503816793894"/>
        <n v="1.6767895878524945"/>
        <n v="1.6209386281588447"/>
        <n v="3.0087719298245612"/>
        <n v="1.2239185750636132"/>
        <n v="5.5047619047619047"/>
        <n v="4.4472049689440993"/>
        <n v="1.3220338983050848"/>
        <n v="4.9005847953216373"/>
        <n v="4.6740331491712706"/>
        <n v="0.64071856287425155"/>
        <n v="0.61750000000000005"/>
        <n v="0.80130293159609123"/>
        <n v="0.9625292740046838"/>
        <n v="2.1787709497206702"/>
        <n v="1.6059701492537313"/>
        <n v="1.1272727272727272"/>
        <n v="1.553921568627451"/>
        <n v="14.918032786885245"/>
        <n v="1.3736654804270463"/>
        <n v="7.208333333333333"/>
        <n v="2.8168168168168166"/>
        <n v="1.6782608695652175"/>
        <n v="0.80309734513274333"/>
        <n v="3.3744680851063831"/>
        <n v="3.5874439461883409"/>
        <n v="0.5532994923857868"/>
        <n v="2.9902912621359223"/>
        <n v="2.4724409448818898"/>
        <n v="8.7586206896551726"/>
        <n v="3.2274247491638794"/>
        <n v="4.2137404580152671"/>
        <n v="0.43343653250773995"/>
        <n v="1.9646226415094339"/>
        <n v="11.430232558139535"/>
        <n v="6.5531914893617023"/>
        <n v="3.810945273631841"/>
        <n v="5.9051724137931032"/>
        <n v="2.5853658536585367"/>
        <n v="2.5215189873417723"/>
        <n v="5.2459016393442619"/>
        <n v="1.5566037735849056"/>
        <n v="4.3354037267080745"/>
        <n v="2.7725321888412018"/>
        <n v="2.4290123456790123"/>
        <n v="0.59241706161137442"/>
        <n v="1.6965317919075145"/>
        <n v="3.2672413793103448"/>
        <n v="3.4024896265560165"/>
        <n v="5.993243243243243"/>
        <n v="3.0655737704918034"/>
        <n v="1.5504032258064515"/>
        <n v="1.3341584158415842"/>
        <n v="2.4896265560165975"/>
        <n v="1.5235849056603774"/>
        <n v="1.9967213114754099"/>
        <n v="1.9712793733681462"/>
        <n v="1.344671201814059"/>
        <n v="3.5572519083969465"/>
        <n v="1.5708661417322836"/>
        <n v="3.9692307692307693"/>
        <n v="0.88771929824561402"/>
        <n v="11.430555555555555"/>
        <n v="1.1837837837837837"/>
        <n v="1.8255813953488371"/>
        <n v="1.8350515463917525"/>
        <n v="5.9210526315789478"/>
        <n v="0.73809523809523814"/>
        <n v="2.5423728813559321"/>
        <n v="4.5543478260869561"/>
        <n v="0.65203761755485889"/>
        <n v="1.187793427230047"/>
        <n v="1.1820652173913044"/>
        <n v="1.3391304347826087"/>
        <n v="6.9440559440559442"/>
        <n v="3.7943548387096775"/>
        <n v="3.4785992217898833"/>
        <n v="1.5522388059701493"/>
        <n v="1.6789473684210525"/>
        <n v="3.1155378486055776"/>
        <n v="1.956989247311828"/>
        <n v="5.4827586206896548"/>
        <n v="5.0594059405940595"/>
        <n v="0.65879828326180256"/>
        <n v="0.66176470588235292"/>
        <n v="2.022935779816514"/>
        <n v="4.4606741573033704"/>
        <n v="11.8375"/>
        <n v="1.7604166666666667"/>
        <n v="0.3613963039014374"/>
        <n v="2.8905109489051095"/>
        <n v="5.7894736842105265"/>
        <n v="3.268041237113402"/>
        <n v="0.41768292682926828"/>
        <n v="2.7365269461077846"/>
        <n v="0.69329073482428116"/>
        <n v="2.2293577981651378"/>
        <n v="13.269841269841271"/>
        <n v="1.2207446808510638"/>
        <n v="1.1677018633540373"/>
        <n v="1.8584070796460177"/>
        <n v="1.5357142857142858"/>
        <n v="2.4347826086956523"/>
        <n v="0.7857142857142857"/>
        <n v="1.6118598382749325"/>
        <n v="0.97819314641744548"/>
        <n v="2.3535620052770447"/>
        <n v="0.54716981132075471"/>
        <n v="3.6271186440677967"/>
        <n v="1.9275700934579438"/>
        <n v="1.5804749340369393"/>
        <n v="1.5126582278481013"/>
        <n v="3.4533898305084745"/>
        <n v="2.3073170731707315"/>
        <n v="2.0088105726872247"/>
        <n v="9.0952380952380949"/>
        <n v="1.4108108108108108"/>
        <n v="1.781725888324873"/>
        <n v="1.7154989384288748"/>
        <n v="4.1904761904761907"/>
        <n v="1.3967935871743486"/>
        <n v="1.6287128712871286"/>
        <n v="1.9538784067085955"/>
        <n v="10.921568627450981"/>
        <n v="1.2984615384615386"/>
        <n v="1.4446902654867257"/>
        <n v="3.2488888888888887"/>
        <n v="2.0845481049562684"/>
        <n v="11.606060606060606"/>
        <n v="1.9102564102564104"/>
        <n v="1.0618336886993602"/>
        <n v="0.8875739644970414"/>
        <n v="1.3466042154566744"/>
        <n v="2.436923076923077"/>
        <n v="0.98467432950191569"/>
        <n v="0.97512437810945274"/>
        <n v="1.4588235294117646"/>
        <n v="1.4714285714285715"/>
        <n v="2.6812080536912752"/>
        <n v="0.27676240208877284"/>
        <n v="1.802919708029197"/>
        <n v="2.1563636363636363"/>
        <n v="2.0048543689320391"/>
        <n v="3.2921810699588478"/>
        <n v="0.46567164179104475"/>
        <n v="1.3137254901960784"/>
        <n v="1.2452830188679245"/>
        <n v="2.8151260504201683"/>
        <n v="3.5512820512820511"/>
        <n v="5.7756410256410255"/>
        <n v="0.40899795501022496"/>
        <n v="8.0388349514563107"/>
        <n v="1.2825484764542936"/>
        <n v="1.736842105263158"/>
        <n v="2.5746753246753249"/>
        <n v="2.5"/>
        <n v="3.6753246753246751"/>
        <n v="1.1331719128329298"/>
        <n v="8.4153846153846157"/>
        <n v="1.6927374301675977"/>
        <n v="0.52019002375296908"/>
        <n v="2.2193396226415096"/>
        <n v="0.93258426966292129"/>
        <n v="5.8705035971223021"/>
        <n v="0.62264150943396224"/>
        <n v="1.219753086419753"/>
        <n v="3.7333333333333334"/>
        <n v="2.3623853211009176"/>
        <n v="1.6277372262773722"/>
        <n v="0.7795918367346939"/>
        <n v="0.8666666666666667"/>
        <n v="9.9428571428571431"/>
        <n v="4.5374999999999996"/>
        <n v="2.5907692307692307"/>
        <n v="1.8604651162790697"/>
        <n v="2.8087248322147653"/>
        <n v="2.2351190476190474"/>
        <n v="3.1700404858299596"/>
        <n v="1.6150442477876106"/>
        <n v="2.4723926380368098"/>
        <n v="2.5431654676258995"/>
        <n v="2.4121037463976944"/>
        <n v="1.6482084690553747"/>
        <n v="5.0927835051546388"/>
        <n v="2.1260162601626016"/>
        <n v="1.9159663865546219"/>
        <n v="2.3030303030303032"/>
        <n v="5.6781609195402298"/>
        <n v="1.5995085995085996"/>
        <n v="11.074074074074074"/>
        <n v="3.7012448132780085"/>
        <n v="0.62597402597402596"/>
        <n v="0.46075949367088609"/>
        <n v="0.58904109589041098"/>
        <n v="2.3691588785046731"/>
        <n v="2.4565217391304346"/>
        <n v="2.1029411764705883"/>
        <n v="4.0731707317073171"/>
        <n v="1.1177730192719486"/>
        <n v="0.70905172413793105"/>
        <n v="4.1753554502369665"/>
        <n v="5.0869565217391308"/>
        <n v="1.274247491638796"/>
        <n v="1"/>
        <n v="0.32876712328767121"/>
        <n v="1.8533333333333333"/>
        <n v="0.74772036474164139"/>
        <n v="1.5726141078838174"/>
        <n v="7.5148514851485144"/>
        <n v="11.026666666666667"/>
        <n v="5.1381578947368425"/>
        <n v="1.5764705882352941"/>
        <n v="0.46153846153846156"/>
        <n v="3.4351145038167941"/>
        <n v="2.508695652173913"/>
        <n v="2.7914438502673797"/>
        <n v="3.0652173913043477"/>
        <n v="0.97520661157024791"/>
        <n v="1.0375275938189845"/>
        <n v="3.7666666666666666"/>
        <n v="2.3741007194244603"/>
        <n v="5.0550458715596331"/>
        <n v="2.8769230769230769"/>
        <n v="1.3246753246753247"/>
        <n v="0.78749999999999998"/>
        <n v="0.6987951807228916"/>
        <n v="2.8722741433021808"/>
        <n v="1.2592592592592593"/>
        <n v="1.5560081466395113"/>
        <n v="0.80519480519480524"/>
        <n v="3.2172131147540983"/>
        <n v="6.45"/>
        <n v="0.77811550151975684"/>
        <n v="0.25287356321839083"/>
        <n v="5.9019607843137258"/>
        <n v="3.5449735449735451"/>
        <n v="3.3043478260869565"/>
        <n v="2.246031746031746"/>
        <n v="0.6004566210045662"/>
        <n v="2.0956790123456792"/>
        <n v="0.51104100946372244"/>
        <n v="2.8333333333333335"/>
        <n v="0.76223776223776218"/>
        <n v="0.51877934272300474"/>
        <n v="1.202020202020202"/>
        <n v="1.8"/>
        <n v="1.3801295896328294"/>
        <n v="2.5499999999999998"/>
        <n v="0.36072144288577157"/>
        <n v="4.5602094240837694"/>
        <n v="0.54029850746268659"/>
        <n v="2.0753424657534247"/>
        <n v="1.9667458432304037"/>
        <n v="1.4588607594936709"/>
        <n v="1.4919786096256684"/>
        <n v="1.0640394088669951"/>
        <n v="0.29398663697104677"/>
        <n v="7.7777777777777777"/>
        <n v="1.724604966139955"/>
        <n v="10.144329896907216"/>
        <n v="1.532520325203252"/>
        <n v="2.9273504273504272"/>
        <n v="2.0260303687635575"/>
        <n v="3.4090909090909092"/>
        <n v="1.222444889779559"/>
        <n v="1.348314606741573"/>
        <n v="1.6756097560975609"/>
        <n v="6.42"/>
        <n v="0.32494279176201374"/>
        <n v="2.524390243902439"/>
        <n v="1.5012787723785166"/>
        <n v="2.5034013605442178"/>
        <n v="4.5196078431372548"/>
        <n v="1.4717391304347827"/>
        <n v="0.61801242236024845"/>
        <n v="7.1230769230769226"/>
        <n v="2.7283950617283952"/>
        <n v="1.903225806451613"/>
        <n v="2.2014563106796117"/>
        <n v="3.2389380530973453"/>
        <n v="7.7833333333333332"/>
        <n v="1.9459459459459461"/>
        <n v="0.34063260340632601"/>
        <n v="2.7207977207977208"/>
        <n v="0.288981288981289"/>
        <n v="1.1483516483516483"/>
        <n v="0.22920892494929007"/>
        <n v="2.0175438596491229"/>
        <n v="12.222222222222221"/>
        <n v="4.1111111111111107"/>
        <n v="0.83700440528634357"/>
        <n v="4.8769230769230774"/>
        <n v="16.215686274509803"/>
        <n v="1.0042735042735043"/>
        <n v="0.51115618661257611"/>
        <n v="3.2233009708737863"/>
        <n v="2.4952681388012619"/>
        <n v="1.0551020408163265"/>
        <n v="4.967741935483871"/>
        <n v="8.6116504854368934"/>
        <n v="0.88450704225352117"/>
        <n v="2.1813953488372091"/>
        <n v="2.746031746031746"/>
        <n v="1.0942622950819672"/>
        <n v="3.1230283911671926"/>
        <n v="3.4979423868312756"/>
        <n v="1.2067901234567902"/>
        <n v="1.7789855072463767"/>
        <n v="6.6190476190476186"/>
        <n v="1.9180327868852458"/>
        <n v="10.225352112676056"/>
        <n v="2.7058823529411766"/>
        <n v="3.8726415094339623"/>
        <n v="1.5634743875278396"/>
        <n v="0.892018779342723"/>
        <n v="6.1913043478260867"/>
        <n v="2.5660919540229883"/>
        <n v="6.7919999999999998"/>
        <n v="10.17283950617284"/>
        <n v="3.8383838383838382"/>
        <n v="5.0473684210526315"/>
        <n v="0.87815126050420167"/>
        <n v="4.2234636871508382"/>
        <n v="0.6797752808988764"/>
        <n v="0.44086021505376344"/>
        <n v="3.5106382978723403"/>
        <n v="0.63749999999999996"/>
        <n v="5.8106508875739644"/>
        <n v="1.0101010101010102"/>
        <n v="1.4487534626038781"/>
        <n v="2.0806451612903225"/>
        <n v="1.8823529411764706"/>
        <n v="2.6936416184971099"/>
        <n v="2.201657458563536"/>
        <n v="3.5810276679841899"/>
        <n v="1.8584905660377358"/>
        <n v="3.4333333333333331"/>
        <n v="2.1550387596899223"/>
        <n v="5.604166666666667"/>
        <n v="0.43073593073593075"/>
        <n v="1.9955056179775281"/>
        <n v="1.9979633401221997"/>
        <n v="1.8525"/>
        <n v="1.3639240506329113"/>
        <n v="2.7978339350180503"/>
        <n v="0.83333333333333337"/>
        <n v="1.9595375722543353"/>
        <n v="2.8697674418604651"/>
        <n v="4.1772727272727277"/>
        <n v="2.1993957703927491"/>
        <n v="0.80851063829787229"/>
        <n v="1.7672064777327936"/>
        <n v="5.8592592592592592"/>
        <n v="2.3800904977375565"/>
        <n v="1.5657894736842106"/>
        <n v="2.9881656804733727"/>
        <n v="2.2688524590163937"/>
        <n v="5.2740740740740737"/>
        <n v="6.3012048192771086"/>
        <n v="0.40656565656565657"/>
        <n v="7.1076923076923073"/>
        <n v="0.86868686868686873"/>
        <n v="4.9533678756476682"/>
        <n v="1.0709677419354839"/>
        <n v="1.2724137931034483"/>
        <n v="3.1749999999999998"/>
        <n v="1.4246231155778895"/>
        <n v="0.7306034482758621"/>
        <n v="1.359375"/>
        <n v="0.51428571428571423"/>
        <n v="2.6043956043956045"/>
        <n v="0.48170731707317072"/>
        <n v="0.57520325203252032"/>
        <n v="1.1868421052631579"/>
        <n v="1.7027863777089782"/>
        <n v="4.9829545454545459"/>
        <n v="3.8199052132701423"/>
        <n v="1.4036697247706422"/>
        <n v="5.0888888888888886"/>
        <n v="2.2392776523702032"/>
        <n v="4.202247191011236"/>
        <n v="0.64502164502164505"/>
        <n v="2.0921052631578947"/>
        <n v="2.0753012048192772"/>
        <n v="0.58296943231441045"/>
        <n v="1.5239852398523985"/>
        <n v="3.3720930232558142"/>
        <n v="4.177083333333333"/>
        <n v="2.62"/>
        <n v="6.875"/>
        <n v="3.9234693877551021"/>
        <n v="1.4212962962962963"/>
        <n v="1.1210526315789473"/>
        <n v="3.9493087557603688"/>
        <n v="2.5584045584045585"/>
        <n v="2.3307692307692309"/>
        <n v="5.0576923076923075"/>
        <n v="1.6004962779156326"/>
        <n v="2.602836879432624"/>
        <n v="4.0816326530612246"/>
        <n v="2.856573705179283"/>
        <n v="3.751269035532995"/>
        <n v="2.6363636363636362"/>
        <n v="6.6865671641791042"/>
        <n v="1.7749360613810741"/>
        <n v="2.3835616438356166"/>
        <n v="2.99163179916318"/>
        <n v="1.7894736842105263"/>
        <n v="1.3626834381551363"/>
        <n v="1.9475308641975309"/>
        <n v="4.4285714285714288"/>
        <n v="2.2707838479809976"/>
        <n v="1.4215053763440859"/>
        <n v="2.1654135338345863"/>
        <n v="1.1656184486373165"/>
        <n v="2.9362549800796813"/>
        <n v="4.1578947368421053"/>
        <n v="0.45530145530145533"/>
        <n v="2.5208333333333335"/>
        <n v="7.2123893805309738"/>
        <n v="7.0579710144927539"/>
        <n v="0.29610389610389609"/>
        <n v="2.4607046070460705"/>
        <n v="4.3508771929824563"/>
        <n v="1.3858447488584476"/>
        <n v="1.3566265060240963"/>
        <n v="6.882352941176471"/>
        <n v="4.5612903225806454"/>
        <n v="0.53629976580796257"/>
        <n v="0.49329758713136729"/>
        <n v="0.63083164300202843"/>
        <n v="1.5611510791366907"/>
        <n v="2.7042801556420235"/>
        <n v="8.065420560747663"/>
        <n v="1.9713701431492843"/>
        <n v="0.97916666666666663"/>
        <n v="3.3611111111111112"/>
        <n v="1.1423357664233578"/>
        <n v="3.5867158671586714"/>
        <n v="1.4939759036144578"/>
        <n v="6.8867924528301883"/>
        <n v="1.0236051502145922"/>
        <n v="1.9808612440191387"/>
        <n v="1.909502262443439"/>
        <n v="2.2057291666666665"/>
        <n v="1.4745222929936306"/>
        <n v="1.52"/>
        <n v="2.6593406593406592"/>
        <n v="2.492481203007519"/>
        <n v="2.1972222222222224"/>
        <n v="5.3493975903614457"/>
        <n v="0.64074074074074072"/>
        <n v="3.3066666666666666"/>
        <n v="0.91855203619909498"/>
        <n v="1.4157782515991471"/>
        <n v="2.4708994708994707"/>
        <n v="0.90206185567010311"/>
        <n v="1.5337423312883436"/>
        <n v="0.71361502347417838"/>
        <n v="2.601156069364162"/>
        <n v="6.9496402877697845"/>
        <n v="0.92307692307692313"/>
        <n v="0.7138263665594855"/>
        <n v="1.8915343915343916"/>
        <n v="1.1368421052631579"/>
        <n v="3.7836538461538463"/>
        <n v="6.3181818181818183"/>
        <n v="4.1298701298701301"/>
        <n v="1.5548961424332344"/>
        <n v="1.3954545454545455"/>
        <n v="3.36231884057971"/>
        <n v="1.3154761904761905"/>
        <n v="1.591549295774648"/>
        <n v="7.4"/>
        <n v="3.2489795918367346"/>
        <n v="1.5169230769230768"/>
        <n v="3.8833333333333333"/>
        <n v="1.095435684647303"/>
        <n v="4.3737373737373737"/>
        <n v="3.1678082191780823"/>
        <n v="1.0174291938997821"/>
        <n v="1.6205673758865249"/>
        <n v="1.5163043478260869"/>
        <n v="1.7730263157894737"/>
        <n v="0.32183908045977011"/>
        <n v="2.0228310502283104"/>
        <n v="1.8300835654596099"/>
        <n v="2.0193548387096776"/>
        <n v="3.8389261744966441"/>
        <n v="4.6878980891719744"/>
        <n v="6.1232876712328768"/>
        <n v="3.0952380952380953"/>
        <n v="1.5197368421052631"/>
        <n v="3.0531400966183573"/>
        <n v="1.7729591836734695"/>
        <n v="1.5684523809523809"/>
        <n v="8.8141592920353986"/>
        <n v="2.192982456140351"/>
        <n v="1.3118279569892473"/>
        <n v="0.85671641791044773"/>
        <n v="9.734375"/>
        <n v="1.8063157894736843"/>
        <n v="2.2668711656441718"/>
        <n v="1.1756756756756757"/>
        <n v="2.3110047846889952"/>
        <n v="1.1624129930394431"/>
        <n v="3.0915750915750917"/>
        <n v="1.8156424581005586"/>
        <n v="3.0764331210191083"/>
        <n v="9.009615384615385"/>
        <n v="1.2365591397849462"/>
        <n v="1.3931623931623931"/>
        <n v="10.53968253968254"/>
        <n v="2.8687782805429864"/>
        <n v="1.4645161290322581"/>
        <n v="2.5714285714285716"/>
        <n v="3.8138297872340425"/>
        <n v="2.5555555555555554"/>
        <n v="1.1948424068767909"/>
        <n v="1.8058823529411765"/>
        <n v="0.56425702811244982"/>
        <n v="2.9841269841269842"/>
        <n v="2.0874999999999999"/>
        <n v="1.2964169381107491"/>
        <n v="1.5161290322580645"/>
        <n v="2.5497835497835499"/>
        <n v="1.4894736842105263"/>
        <n v="0.71218487394957986"/>
        <n v="0.33898305084745761"/>
        <n v="0.93799999999999994"/>
        <n v="1.4929245283018868"/>
        <n v="1.9164265129682998"/>
        <n v="1.2318840579710144"/>
        <n v="1.8282828282828283"/>
        <n v="0.50390625"/>
        <n v="1.7669172932330828"/>
        <n v="0.45323741007194246"/>
        <n v="2.5395683453237412"/>
        <n v="3.7939393939393939"/>
        <n v="1.8062827225130891"/>
        <n v="5.2608695652173916"/>
        <n v="0.29955947136563876"/>
        <n v="1.6695278969957081"/>
        <n v="1.1559139784946237"/>
        <n v="1.6938110749185669"/>
        <n v="2.8068181818181817"/>
        <n v="3.5"/>
        <n v="1.1965065502183405"/>
        <n v="0.875"/>
        <n v="2.8405797101449277"/>
        <n v="0.81220657276995301"/>
        <n v="2.0464135021097047"/>
        <n v="3.7919999999999998"/>
        <n v="0.30184804928131415"/>
        <n v="0.52873563218390807"/>
        <n v="1.9820627802690582"/>
        <n v="1.945054945054945"/>
        <n v="0.69856459330143539"/>
        <n v="5.5677419354838706"/>
        <n v="2.2494061757719717"/>
        <n v="0.87323943661971826"/>
        <n v="0.30769230769230771"/>
        <n v="8.707692307692307"/>
        <n v="1.256"/>
        <n v="17.46"/>
        <n v="2.2077922077922079"/>
        <n v="2.1968911917098444"/>
        <n v="2.8844884488448845"/>
        <n v="1.2318501170960188"/>
        <n v="0.9154411764705882"/>
        <n v="8.3979591836734695"/>
        <n v="5.2857142857142856"/>
        <n v="1.1520737327188939"/>
        <n v="2.0149253731343282"/>
        <n v="2.1287553648068669"/>
        <n v="2.8423236514522823"/>
        <n v="0.3009049773755656"/>
        <n v="1.7247474747474747"/>
        <n v="1.0759753593429158"/>
        <n v="2.8188153310104531"/>
        <n v="1.352112676056338"/>
        <n v="0.8612903225806452"/>
        <n v="0.9667458432304038"/>
        <n v="2.0272108843537415"/>
        <n v="1.7121212121212122"/>
        <n v="1.8518518518518519"/>
        <n v="2.3682634730538923"/>
        <n v="0.86290322580645162"/>
        <n v="5.2016806722689077"/>
        <n v="5.838709677419355"/>
        <n v="1.3120393120393121"/>
        <n v="1.0362473347547974"/>
        <n v="1.3627906976744186"/>
        <n v="0.65151515151515149"/>
        <n v="3.0436681222707422"/>
        <n v="2.077142857142857"/>
        <n v="4.515923566878981"/>
        <n v="1.03954802259887"/>
        <n v="0.92756539235412472"/>
        <n v="6.7413793103448274"/>
        <n v="1.153061224489796"/>
        <n v="1.9722222222222223"/>
        <n v="1.1288659793814433"/>
        <n v="3.79296875"/>
        <n v="1.5170454545454546"/>
        <n v="10.695652173913043"/>
        <n v="3.5248618784530388"/>
        <n v="0.99019607843137258"/>
        <n v="3.3317535545023698"/>
        <n v="0.75342465753424659"/>
        <n v="1.6252723311546842"/>
        <n v="1.1601941747572815"/>
        <n v="1.4532019704433496"/>
        <n v="1.2935064935064935"/>
        <n v="0.89387755102040811"/>
        <n v="1.482905982905983"/>
        <n v="1.6141176470588234"/>
        <n v="0.375"/>
        <n v="1.7051886792452831"/>
        <n v="2.2297297297297298"/>
        <n v="3.485355648535565"/>
        <n v="3.3766233766233764"/>
        <n v="3.2094240837696337"/>
        <n v="1.0454545454545454"/>
        <n v="3.2954545454545454"/>
        <n v="1.5426356589147288"/>
        <n v="1.1163522012578617"/>
        <n v="2.1959183673469389"/>
        <n v="4.4000000000000004"/>
        <n v="1.3734335839598997"/>
        <n v="1.986013986013986"/>
        <n v="2.12"/>
        <n v="0.79865771812080533"/>
        <n v="1.7735849056603774"/>
        <n v="1.7963917525773196"/>
        <n v="1.3780991735537189"/>
        <n v="0.7366167023554604"/>
        <n v="1.2767527675276753"/>
        <n v="0.82822085889570551"/>
        <n v="0.70411985018726597"/>
        <n v="3.8695652173913042"/>
        <n v="1.3987538940809969"/>
        <n v="2.7633928571428572"/>
        <n v="2.6153846153846154"/>
        <n v="2.4274809160305342"/>
        <n v="3.09375"/>
        <n v="14.9"/>
        <n v="0.55795148247978432"/>
        <n v="3.4222222222222221"/>
        <n v="1.7124999999999999"/>
        <n v="1.21900826446281"/>
        <n v="1.6506849315068493"/>
        <n v="1.834710743801653"/>
        <n v="0.59514170040485825"/>
        <n v="6.0555555555555554"/>
        <n v="1.6363636363636365"/>
        <n v="2.0950323974082075"/>
        <n v="0.55291576673866094"/>
        <n v="0.90566037735849059"/>
        <n v="1.6146496815286624"/>
        <n v="0.5"/>
        <n v="3.6973684210526314"/>
        <n v="1.6389891696750902"/>
        <n v="5.6058823529411761"/>
        <n v="0.44494382022471912"/>
        <n v="2.1473354231974922"/>
        <n v="5.7111111111111112"/>
        <n v="3.8053691275167787"/>
        <n v="2.2582781456953644"/>
        <n v="2.0450928381962865"/>
        <n v="4.25"/>
        <n v="5.4833333333333334"/>
        <n v="2.2454212454212454"/>
        <n v="2.7358490566037736"/>
        <n v="2.9315068493150687"/>
        <n v="2.2710997442455243"/>
        <n v="0.91943127962085303"/>
        <n v="1.9026315789473685"/>
        <n v="0.31818181818181818"/>
        <n v="2.6794871794871793"/>
        <n v="1.6609071274298055"/>
        <n v="1.7178841309823678"/>
        <n v="13.098591549295774"/>
        <n v="6.4772727272727275"/>
        <n v="3.3922413793103448"/>
        <n v="3.2200956937799043"/>
        <n v="0.40404040404040403"/>
        <n v="0.3592964824120603"/>
        <n v="0.81995661605206072"/>
        <n v="4.74"/>
        <n v="1.6770601336302895"/>
        <n v="3.377049180327869"/>
        <n v="1.974763406940063"/>
        <n v="4.0707070707070709"/>
        <n v="1.971563981042654"/>
        <n v="3.6397058823529411"/>
        <n v="0.4"/>
        <n v="0.94256756756756754"/>
        <n v="2.8220064724919092"/>
        <n v="1.4016172506738545"/>
        <n v="0.73232323232323238"/>
        <n v="5.0409836065573774"/>
        <n v="2.1690821256038646"/>
        <n v="1.9078947368421053"/>
        <n v="1.2666666666666666"/>
        <n v="1.8344226579520697"/>
        <n v="1.1475409836065573"/>
        <n v="0.47413793103448276"/>
        <n v="1.7893175074183976"/>
        <n v="6.3582089552238807"/>
        <n v="1.1454545454545455"/>
        <n v="1.7154929577464788"/>
        <n v="3.2461538461538462"/>
        <n v="2.6096096096096097"/>
        <n v="1.4690831556503199"/>
        <n v="2.1147540983606556"/>
        <n v="1.1169811320754717"/>
        <n v="1.5483193277310925"/>
        <n v="6.6974789915966388"/>
        <n v="4.5518867924528301"/>
        <n v="0.54210526315789476"/>
        <n v="16.362068965517242"/>
        <n v="0.6629213483146067"/>
        <n v="2.7527675276752768"/>
        <n v="2.0272727272727273"/>
        <n v="0.79802955665024633"/>
        <n v="4.2318840579710146"/>
        <n v="0.51447661469933181"/>
        <n v="3.6527777777777777"/>
        <n v="4.3797468354430382"/>
        <n v="0.39285714285714285"/>
        <n v="1.7228144989339018"/>
        <n v="8.091836734693878"/>
        <n v="1.6666666666666667"/>
        <n v="0.66666666666666663"/>
        <n v="2.5246753246753246"/>
        <n v="2.5276073619631902"/>
        <n v="13.692307692307692"/>
        <n v="0.52072538860103623"/>
        <n v="1.5012987012987014"/>
        <n v="9.8705882352941181"/>
        <n v="2.0349075975359341"/>
        <n v="0.87446808510638296"/>
        <n v="1.3414634146341464"/>
        <n v="0.35333333333333333"/>
        <n v="0.73356401384083048"/>
        <n v="13.137254901960784"/>
        <n v="3.1111111111111112"/>
        <n v="0.52380952380952384"/>
        <n v="1.3097345132743363"/>
        <n v="13.567164179104477"/>
        <n v="0.50736842105263158"/>
        <n v="0.69135802469135799"/>
        <n v="3.0261437908496731"/>
        <n v="1.6228070175438596"/>
        <n v="2.3257918552036201"/>
        <n v="1.8806451612903226"/>
        <n v="1.271264367816092"/>
        <n v="5.8942307692307692"/>
        <n v="6.0909090909090908"/>
        <n v="2.207977207977208"/>
        <n v="1.0061919504643964"/>
        <n v="3.0707395498392285"/>
        <n v="1.7313769751693002"/>
        <n v="0.54313099041533541"/>
        <n v="2.4222222222222221"/>
        <n v="4.3532608695652177"/>
        <n v="2.9779735682819384"/>
        <n v="1.4605543710021323"/>
        <n v="2.0343511450381677"/>
        <n v="0.41101694915254239"/>
        <n v="3.8170212765957445"/>
        <n v="3.6515837104072397"/>
        <n v="1.1684981684981686"/>
        <n v="2.193548387096774"/>
        <n v="2.74"/>
        <n v="3.9340659340659339"/>
        <n v="10.024691358024691"/>
        <n v="0.96187683284457481"/>
        <n v="0.33333333333333331"/>
        <n v="3.4708994708994707"/>
        <n v="0.39655172413793105"/>
        <n v="3.2114695340501793"/>
        <n v="6.1328671328671325"/>
        <n v="2.3013333333333335"/>
        <n v="1.9822485207100591"/>
        <n v="1.398876404494382"/>
        <n v="2.1095890410958904"/>
        <n v="0.75108225108225113"/>
        <n v="3.5615942028985508"/>
        <n v="0.6858974358974359"/>
        <n v="4.9276315789473681"/>
        <n v="1.4749034749034748"/>
        <n v="2.1365638766519823"/>
        <n v="5.016759776536313"/>
        <n v="7.3061224489795915"/>
        <n v="0.77075098814229248"/>
        <n v="3.4527559055118111"/>
        <n v="13.086206896551724"/>
        <n v="0.27200000000000002"/>
        <n v="2.2417302798982188"/>
        <n v="0.21548117154811716"/>
        <n v="2.3294797687861273"/>
        <n v="2.8774834437086092"/>
        <n v="2.9631147540983607"/>
        <n v="2.3688524590163933"/>
        <n v="4.9863013698630141"/>
        <n v="2.7234042553191489"/>
        <n v="2.6392961876832843"/>
        <n v="1.1231732776617953"/>
        <n v="3.5613207547169812"/>
        <n v="11.274509803921569"/>
        <n v="3.1101694915254239"/>
        <n v="1.0620689655172413"/>
        <n v="4.8741721854304636"/>
        <n v="1.1782477341389728"/>
        <n v="1.2358276643990929"/>
        <n v="1.1637010676156583"/>
        <n v="1.9423868312757202"/>
        <n v="0.52036199095022628"/>
        <n v="2.0601503759398496"/>
        <n v="0.83561643835616439"/>
        <n v="1.1499999999999999"/>
        <n v="2.0715935334872979"/>
        <n v="1.8527397260273972"/>
        <n v="3.1701244813278007"/>
        <n v="0.64473684210526316"/>
        <n v="1.8161434977578474"/>
        <n v="3.1152263374485596"/>
        <n v="0.53779069767441856"/>
        <n v="1.0835820895522388"/>
        <n v="2.4248366013071894"/>
        <n v="1.2892561983471074"/>
        <n v="1.1440677966101696"/>
        <n v="1.8592592592592592"/>
        <n v="5.9245283018867925"/>
        <n v="5.6298701298701301"/>
        <n v="2.4390243902439024"/>
        <n v="0.55648535564853552"/>
        <n v="0.92255892255892258"/>
        <n v="3.0384615384615383"/>
        <n v="1.1849710982658959"/>
        <n v="2.8936170212765959"/>
        <n v="7.4545454545454541"/>
        <n v="3.593525179856115"/>
        <n v="1.4891891891891893"/>
        <n v="2.6585365853658538"/>
        <n v="4.8115942028985508"/>
        <n v="1.8918918918918919"/>
        <n v="1.1200873362445414"/>
        <n v="1.58125"/>
        <n v="1.7913385826771653"/>
        <n v="3.9734513274336285"/>
        <n v="1.8556034482758621"/>
        <n v="1.3934426229508197"/>
        <n v="2.103448275862069"/>
        <n v="1.6198704103671706"/>
        <n v="2.3944020356234095"/>
        <n v="0.72123893805309736"/>
        <n v="4.0338983050847457"/>
        <n v="0.48340248962655602"/>
        <n v="5.116883116883117"/>
        <n v="2.0141509433962264"/>
        <n v="2.6224899598393576"/>
        <n v="0.48907103825136611"/>
        <n v="1.3022388059701493"/>
        <n v="7.4513274336283182"/>
        <n v="6.3"/>
        <n v="1.3311403508771931"/>
        <n v="2.1345646437994721"/>
        <n v="2.0533807829181496"/>
        <n v="1.0111111111111111"/>
        <n v="1.4353448275862069"/>
        <n v="1.8893617021276596"/>
        <n v="0.98142414860681115"/>
        <n v="3.3587443946188342"/>
        <n v="3.9083333333333332"/>
        <n v="0.94296577946768056"/>
        <n v="9.2077922077922079"/>
        <n v="3.7837837837837838"/>
        <n v="1.0054794520547945"/>
        <n v="11.586666666666666"/>
        <n v="0.84183673469387754"/>
        <n v="6.6542056074766354"/>
        <n v="1.9937304075235109"/>
        <n v="0.80298507462686564"/>
        <n v="0.73486430062630481"/>
        <n v="1.6229885057471265"/>
        <n v="0.29178470254957506"/>
        <n v="1.9758064516129032"/>
        <n v="2.875"/>
        <n v="1.2151589242053791"/>
        <n v="1.5921787709497206"/>
        <n v="0.99090909090909096"/>
        <n v="0.83521444695259595"/>
        <n v="2.889212827988338"/>
        <n v="9.4431818181818183"/>
        <n v="0.72110552763819091"/>
        <n v="1.759493670886076"/>
        <n v="1.4910485933503836"/>
        <n v="1.1708333333333334"/>
        <n v="1.3577405857740585"/>
        <n v="2.1342281879194629"/>
        <n v="0.63218390804597702"/>
        <n v="2.0892857142857144"/>
        <n v="2.0493273542600896"/>
        <n v="3.1396226415094342"/>
        <n v="1.1720430107526882"/>
        <n v="3.5827338129496402"/>
        <n v="6.1140939597315436"/>
        <n v="2.442211055276382"/>
        <n v="11.843137254901961"/>
        <n v="1.5561797752808988"/>
        <n v="11.397058823529411"/>
        <n v="2.1460055096418733"/>
        <n v="3.2571428571428571"/>
        <n v="3.119718309859155"/>
        <n v="6"/>
        <n v="0.46296296296296297"/>
        <n v="2.0960698689956332"/>
        <n v="2.0539956803455723"/>
        <n v="2.0115473441108547"/>
        <n v="0.88723404255319149"/>
        <n v="0.53333333333333333"/>
        <n v="2.5135135135135136"/>
        <n v="7.5168539325842696"/>
        <n v="5.8992248062015502"/>
        <n v="1.7417840375586855"/>
        <n v="1.2545871559633028"/>
        <n v="2.1413276231263385"/>
        <n v="2.0903954802259888"/>
        <n v="1.2380952380952381"/>
        <n v="2.5616438356164384"/>
        <n v="14.116666666666667"/>
        <n v="3.202020202020202"/>
        <n v="0.5490654205607477"/>
        <n v="3.8143712574850301"/>
        <n v="3.7537688442211055"/>
        <n v="6.7021276595744679"/>
        <n v="2.4175824175824174"/>
        <n v="2.0586907449209932"/>
        <n v="8.7808219178082183"/>
        <n v="1.196035242290749"/>
        <n v="4.8359375"/>
        <n v="2.168181818181818"/>
        <n v="5.8016528925619832"/>
        <n v="6.7525773195876289"/>
        <n v="0.84810126582278478"/>
        <n v="4.115384615384615"/>
        <n v="1.1059431524547803"/>
        <n v="2.6842105263157894"/>
        <n v="10.3125"/>
        <n v="1.5697329376854599"/>
        <n v="0.387308533916849"/>
        <n v="6.8288288288288292"/>
        <n v="3.5854545454545454"/>
        <n v="1.296137339055794"/>
        <n v="0.984375"/>
        <n v="0.66060606060606064"/>
        <n v="12.391891891891891"/>
        <n v="4.1855203619909505"/>
        <n v="2.7518248175182483"/>
        <n v="6.666666666666667"/>
        <n v="2.3109048723897914"/>
        <n v="2.4289617486338799"/>
        <n v="1.7258883248730965"/>
        <n v="0.58773784355179703"/>
        <n v="3.8902439024390243"/>
        <n v="12.984615384615385"/>
        <n v="2.7877906976744184"/>
        <n v="7.9558823529411766"/>
        <n v="3.1396103896103895"/>
        <n v="1.3702830188679245"/>
        <n v="3.4740740740740739"/>
        <n v="2.7586206896551726"/>
        <n v="1.0628272251308901"/>
        <n v="1.5531335149863761"/>
        <n v="0.74048442906574397"/>
        <n v="2.6575342465753424"/>
        <n v="0.83799999999999997"/>
        <n v="1.826086956521739"/>
        <n v="1.8695652173913044"/>
        <n v="4.3857142857142861"/>
        <n v="9.5"/>
        <n v="1.1654501216545012"/>
        <n v="0.83106267029972747"/>
        <n v="3.4733333333333332"/>
        <n v="2.7028753993610222"/>
        <n v="2.5925925925925926"/>
        <n v="1.3701149425287356"/>
        <n v="3.3155737704918034"/>
        <n v="0.37453183520599254"/>
        <n v="1.3029490616621984"/>
        <n v="4.3371428571428572"/>
        <n v="1.2760563380281691"/>
        <n v="6.931034482758621"/>
        <n v="2.84765625"/>
        <n v="4.1503267973856213"/>
        <n v="0.3546099290780142"/>
        <n v="0.42857142857142855"/>
        <n v="0.94684385382059799"/>
        <n v="2.9006849315068495"/>
        <n v="9.3026315789473681"/>
        <n v="2.0938271604938272"/>
        <n v="0.62357414448669202"/>
        <n v="2.5603217158176945"/>
        <n v="1.8082191780821917"/>
        <n v="2.3638554216867469"/>
        <n v="2.0655021834061134"/>
        <n v="6.7295081967213113"/>
        <n v="3.2285714285714286"/>
        <n v="1.1470588235294117"/>
        <n v="5.2388059701492535"/>
        <n v="2.5743243243243241"/>
        <n v="0.27902240325865579"/>
        <n v="5.1016042780748663"/>
        <n v="3.2481203007518795"/>
        <n v="1.4273255813953489"/>
        <n v="2.5835543766578248"/>
        <n v="6.9"/>
        <n v="2.447019867549669"/>
        <n v="8.7976190476190474"/>
        <n v="5.8220858895705518"/>
        <n v="1.8141592920353982"/>
        <n v="0.51440329218106995"/>
        <n v="0.70027247956403271"/>
        <n v="2.927710843373494"/>
        <n v="2.8883248730964466"/>
        <n v="1.1801470588235294"/>
        <n v="1.4315789473684211"/>
        <n v="3"/>
        <n v="9.5217391304347831"/>
        <n v="4.4956521739130437"/>
        <n v="1.5403587443946187"/>
        <n v="0.85512367491166075"/>
        <n v="4.0744186046511626"/>
        <n v="1.6901960784313725"/>
        <n v="1.1075581395348837"/>
        <n v="5.76"/>
        <n v="1.2407862407862409"/>
        <n v="1.3901734104046244"/>
        <n v="2.2130584192439864"/>
        <n v="1.0576923076923077"/>
        <n v="0.6591549295774648"/>
        <n v="2.60752688172043"/>
        <n v="4.9493670886075947"/>
        <n v="2.231638418079096"/>
        <n v="4.66"/>
        <n v="9.5681818181818183"/>
        <n v="2.0154798761609909"/>
        <n v="2.1678321678321679"/>
        <n v="0.55118110236220474"/>
        <n v="1.165137614678899"/>
        <n v="1.7461139896373057"/>
        <n v="7.6388888888888893"/>
        <n v="1.8831967213114753"/>
        <n v="1.9514563106796117"/>
        <n v="1.0255319148936171"/>
        <n v="3.488"/>
        <n v="2.1315789473684212"/>
        <n v="2.2936708860759492"/>
        <n v="2.2853535353535355"/>
        <n v="2.0804953560371517"/>
        <n v="2.6509695290858724"/>
        <n v="1.639344262295082"/>
        <n v="2.3809523809523809"/>
        <n v="1.4486692015209126"/>
        <n v="2.3472803347280333"/>
        <n v="1.2342342342342343"/>
        <n v="5.0502793296089381"/>
        <n v="6.8402777777777777"/>
        <n v="1.7052896725440807"/>
        <n v="2.1713286713286712"/>
        <n v="3.2533333333333334"/>
        <n v="2.1223529411764708"/>
        <n v="2.0311111111111111"/>
        <n v="2.2397094430992737"/>
        <n v="0.40845070422535212"/>
        <n v="0.55924170616113744"/>
        <n v="1.4596774193548387"/>
        <n v="0.46487603305785125"/>
        <n v="0.79320113314447593"/>
        <n v="2.8203125"/>
        <n v="1.5639534883720929"/>
        <n v="4.1834862385321099"/>
        <n v="3.4927536231884058"/>
        <n v="2.0443686006825939"/>
        <n v="1.5488372093023255"/>
        <n v="2.2765273311897105"/>
        <n v="1.9067796610169492"/>
        <n v="2.8434343434343434"/>
        <n v="7.215686274509804"/>
        <n v="4.586854460093897"/>
        <n v="0.72556390977443608"/>
        <n v="1.0919811320754718"/>
        <n v="1.9803921568627452"/>
        <n v="1.8987854251012146"/>
        <n v="3.593220338983051"/>
        <n v="10.521276595744681"/>
        <n v="1.7196969696969697"/>
        <n v="3.0354609929078014"/>
        <n v="2.4"/>
        <n v="5.4495412844036695"/>
        <n v="1.8215962441314555"/>
        <n v="2.1648351648351647"/>
        <n v="1.6199095022624435"/>
        <n v="1.002808988764045"/>
        <n v="1.8925831202046035"/>
        <n v="4.6084656084656084"/>
        <n v="11.65"/>
        <n v="2.3071428571428569"/>
        <n v="3.282685512367491"/>
        <n v="2.8484848484848486"/>
        <n v="2.4457142857142857"/>
        <n v="2.6851851851851851"/>
        <n v="0.96416938110749184"/>
        <n v="0.71720116618075802"/>
        <n v="0.69908814589665658"/>
        <n v="0.51622418879056042"/>
        <n v="8"/>
        <n v="3.9852216748768474"/>
        <n v="1.855530474040632"/>
        <n v="1.4132231404958677"/>
        <n v="0.35030549898167007"/>
        <n v="7.0744680851063828"/>
        <n v="0.87358916478555304"/>
        <n v="1.5838926174496644"/>
        <n v="1.0862533692722371"/>
        <n v="1.2412451361867705"/>
        <n v="1.2920353982300885"/>
        <n v="2.5593220338983049"/>
        <n v="10"/>
        <n v="8.6027397260273979"/>
        <n v="2.879032258064516"/>
        <n v="3.0810810810810811"/>
        <n v="0.96818181818181814"/>
        <n v="3.5079365079365079"/>
        <n v="1.6570155902004455"/>
        <n v="1.6984615384615385"/>
        <n v="2.7204301075268815"/>
        <n v="0.81702127659574464"/>
        <n v="0.5446808510638298"/>
        <n v="11.933333333333334"/>
        <n v="1.4963680387409202"/>
        <n v="2.2127659574468086"/>
        <n v="0.66903914590747326"/>
        <n v="0.27010309278350514"/>
        <n v="0.62637362637362637"/>
        <n v="2.168141592920354"/>
        <n v="1.949290060851927"/>
        <n v="1.6352459016393444"/>
        <n v="1.3615960099750624"/>
        <n v="1.685483870967742"/>
        <n v="2.1840909090909091"/>
        <n v="2.865497076023392"/>
        <n v="2.7589928057553958"/>
        <n v="1.1102040816326531"/>
        <n v="9.2560975609756095"/>
        <n v="2.3851351351351351"/>
        <n v="8.9883720930232567"/>
        <n v="7.5754716981132075"/>
        <n v="2.2163742690058479"/>
        <n v="5.791666666666667"/>
        <n v="8.954545454545455"/>
        <n v="2.1646090534979425"/>
        <n v="3.1969696969696968"/>
        <n v="4.7540106951871657"/>
        <n v="1.2614213197969544"/>
        <n v="0.34490740740740738"/>
        <n v="1.1007462686567164"/>
        <n v="0.77181208053691275"/>
        <n v="3.6148148148148147"/>
        <n v="0.81039755351681952"/>
        <n v="1.872852233676976"/>
        <n v="4.7627118644067794"/>
        <n v="1.051454138702461"/>
        <n v="4.2448979591836737"/>
        <n v="1.208955223880597"/>
        <n v="1.6222222222222222"/>
        <n v="2.453125"/>
        <n v="3.7106382978723405"/>
        <n v="1.8524590163934427"/>
        <n v="2.2772727272727273"/>
        <n v="1.1696428571428572"/>
        <n v="1.3066666666666666"/>
        <n v="1.1731958762886598"/>
        <n v="1.0254777070063694"/>
        <n v="2.3325"/>
        <n v="5.1100000000000003"/>
        <n v="2.3323699421965318"/>
        <n v="0.41099476439790578"/>
        <n v="0.94047619047619047"/>
        <n v="2.7389162561576357"/>
        <n v="0.81599999999999995"/>
        <n v="0.98533724340175954"/>
        <n v="1.2457264957264957"/>
        <n v="0.8809034907597536"/>
        <n v="6.274193548387097"/>
        <n v="1.9053497942386832"/>
        <n v="3.9433198380566803"/>
        <n v="3.356828193832599"/>
        <n v="0.76443418013856812"/>
        <n v="2.1538461538461537"/>
        <n v="2.1412803532008828"/>
        <n v="0.71238938053097345"/>
        <n v="1.0455696202531646"/>
        <n v="3.8636363636363638"/>
        <n v="4.8024691358024691"/>
        <n v="2.4566210045662102"/>
        <n v="2.4809384164222874"/>
        <n v="1.9583333333333333"/>
        <n v="1.4020408163265305"/>
        <n v="2.856060606060606"/>
        <n v="2.073394495412844"/>
        <n v="1.98"/>
        <n v="0.57009345794392519"/>
        <n v="4.4713375796178347"/>
        <n v="1.7912457912457913"/>
        <n v="9.612244897959183"/>
        <n v="6.5977011494252871"/>
        <n v="1.2531380753138075"/>
        <n v="2.3169398907103824"/>
        <n v="1.1117021276595744"/>
        <n v="0.8928571428571429"/>
        <n v="0.95962732919254656"/>
        <n v="1.0028490028490029"/>
        <n v="1.1743589743589744"/>
        <n v="8.4778761061946906"/>
        <n v="0.34754098360655739"/>
        <n v="4.012422360248447"/>
        <n v="6.8030303030303028"/>
        <n v="4.1069182389937104"/>
        <n v="0.57299270072992703"/>
        <n v="4.2272727272727275"/>
        <n v="2.704081632653061"/>
        <n v="7.2272727272727275"/>
        <n v="2.3935860058309038"/>
        <n v="4.1718061674008808"/>
        <n v="1.269090909090909"/>
        <n v="1.411764705882353"/>
        <n v="0.83089770354906056"/>
        <n v="0.61682242990654201"/>
        <n v="0.69026548672566368"/>
        <n v="11.36986301369863"/>
        <n v="0.68669527896995708"/>
        <n v="3.0176991150442478"/>
        <n v="1.6423841059602649"/>
        <n v="1.956"/>
        <n v="5.8962264150943398"/>
        <n v="3.2575250836120402"/>
        <n v="0.63190184049079756"/>
        <n v="0.69047619047619047"/>
        <n v="0.42213114754098363"/>
        <n v="0.64820846905537455"/>
        <n v="0.74208144796380093"/>
        <n v="2.2009803921568629"/>
        <n v="6.4090909090909092"/>
        <n v="3.6199095022624435"/>
        <n v="0.35694822888283378"/>
        <n v="0.64230769230769236"/>
        <n v="0.68333333333333335"/>
        <n v="2.5127478753541075"/>
        <n v="0.71666666666666667"/>
        <n v="0.72517321016166281"/>
        <n v="1.5359628770301623"/>
        <n v="1.2824074074074074"/>
        <n v="2.8314606741573032"/>
        <n v="1.3580786026200873"/>
        <n v="0.92592592592592593"/>
        <n v="1.8591160220994476"/>
        <n v="1.5373134328358209"/>
        <n v="1.7940298507462686"/>
        <n v="2.2537313432835822"/>
        <n v="5.0155440414507773"/>
        <n v="1.6420765027322404"/>
        <n v="6.5147058823529411"/>
        <n v="4.3433734939759034"/>
        <n v="4.9024390243902438"/>
        <n v="1.6597077244258873"/>
        <n v="2.3025210084033612"/>
        <n v="3.6972111553784859"/>
        <n v="1.8495145631067962"/>
        <n v="2.1039823008849559"/>
        <n v="5.276470588235294"/>
        <n v="3.8888888888888888"/>
        <n v="2.5558583106267032"/>
        <n v="1.6516587677725119"/>
        <n v="0.98962655601659755"/>
        <n v="2.223529411764706"/>
        <n v="2.2549019607843137"/>
        <n v="10.26595744680851"/>
        <n v="3.5096153846153846"/>
        <n v="2.0929368029739779"/>
        <n v="1.3443223443223444"/>
        <n v="3.5614035087719298"/>
        <n v="1.7088888888888889"/>
        <n v="1.4896551724137932"/>
        <n v="1.4951219512195122"/>
        <n v="5.666666666666667"/>
        <n v="0.31004366812227074"/>
        <n v="0.31185567010309279"/>
        <n v="1.0221606648199446"/>
        <n v="0.88911704312114992"/>
        <n v="1.9668737060041408"/>
        <n v="0.70951156812339333"/>
        <n v="0.88080808080808082"/>
        <n v="0.68036529680365299"/>
        <n v="1.2916666666666667"/>
        <n v="1.7819148936170213"/>
        <n v="1.7003610108303249"/>
        <n v="3.1724137931034484"/>
        <n v="0.9522388059701492"/>
        <n v="0.9285714285714286"/>
        <n v="1.0084745762711864"/>
        <n v="10.147058823529411"/>
        <n v="5.2727272727272725"/>
        <n v="2.2655889145496535"/>
        <n v="0.88764044943820219"/>
        <n v="1.3958762886597937"/>
        <n v="2.1176470588235294"/>
        <n v="3.1346153846153846"/>
        <n v="2.2337164750957856"/>
        <n v="5.5393258426966296"/>
        <n v="2.104895104895105"/>
        <n v="4.9655172413793105"/>
        <n v="6.741935483870968"/>
        <n v="8.8139534883720927"/>
        <n v="5.9918032786885247"/>
        <n v="1.6016949152542372"/>
        <n v="11.772151898734178"/>
        <n v="2.8076923076923075"/>
        <n v="7.2677165354330713"/>
        <n v="0.25235849056603776"/>
        <n v="2.2522522522522523"/>
        <n v="1.8100436681222707"/>
        <n v="1.8296943231441047"/>
        <n v="0.31192660550458717"/>
        <n v="1.6310272536687631"/>
        <n v="7.5742574257425739"/>
        <n v="4.6071428571428568"/>
        <n v="1.8953488372093024"/>
        <n v="2.752688172043011"/>
        <n v="8.6160714285714288"/>
        <n v="4.7590361445783129"/>
        <n v="0.36008676789587851"/>
        <n v="7.3157894736842106"/>
        <n v="2.5339506172839505"/>
        <n v="3.481012658227848"/>
        <n v="1.8591224018475752"/>
        <n v="1.800804828973843"/>
        <n v="0.73258426966292134"/>
        <n v="2.5211267605633805"/>
        <n v="1.2279202279202279"/>
        <n v="2.4597701149425286"/>
        <n v="2.513853904282116"/>
        <n v="2.9721115537848606"/>
        <n v="0.65443425076452599"/>
        <n v="1.9338842975206612"/>
        <n v="2.8837209302325579"/>
        <n v="4.8119658119658117"/>
        <n v="1.5851063829787233"/>
        <n v="3.5443037974683542"/>
        <n v="3.1141304347826089"/>
        <n v="7.2479338842975203"/>
        <n v="2.183098591549296"/>
        <n v="1.5171673819742488"/>
        <n v="2.1025641025641026"/>
        <n v="1.7236842105263157"/>
        <n v="2.707865168539326"/>
        <n v="1.9515789473684211"/>
        <n v="0.51041666666666663"/>
        <n v="1.3803680981595092"/>
        <n v="5.7407407407407405"/>
        <n v="5.3137254901960782"/>
        <n v="0.53191489361702127"/>
        <n v="1.5295454545454545"/>
        <n v="1.6304347826086956"/>
        <n v="0.82309582309582308"/>
        <n v="5.8174603174603172"/>
        <n v="2.1139896373056994"/>
        <n v="1.8723404255319149"/>
        <n v="5.2714285714285714"/>
        <n v="1.1174698795180722"/>
        <n v="1.6153846153846154"/>
        <n v="0.60106382978723405"/>
        <n v="2.1694117647058824"/>
        <n v="1.2439024390243902"/>
        <n v="2.6810344827586206"/>
        <n v="4.2288135593220337"/>
        <n v="3.0583941605839415"/>
        <n v="4.3379310344827582"/>
        <n v="7.2988505747126435"/>
        <n v="1.2839248434237995"/>
        <n v="2.2857142857142856"/>
        <n v="2.4147157190635453"/>
        <n v="1.9887005649717515"/>
        <n v="3.6714285714285713"/>
        <n v="4.8595041322314048"/>
        <n v="0.71610169491525422"/>
        <n v="0.6357308584686775"/>
        <n v="9.352112676056338"/>
        <n v="4.6034482758620694"/>
        <n v="4.2744186046511627"/>
        <n v="0.65671641791044777"/>
        <n v="0.37148594377510041"/>
        <n v="4.2827586206896555"/>
        <n v="4.3434343434343434"/>
        <n v="0.69729729729729728"/>
        <n v="1.8142201834862386"/>
        <n v="5.0120481927710845"/>
        <n v="2.0869565217391304"/>
        <n v="4.553763440860215"/>
        <n v="1.5096359743040686"/>
        <n v="2.5598086124401913"/>
        <n v="17.100000000000001"/>
        <n v="0.6"/>
        <n v="1.8959107806691451"/>
        <n v="2.1729490022172948"/>
        <n v="1.6875"/>
        <n v="5.8269230769230766"/>
        <n v="2.629251700680272"/>
        <n v="0.37815126050420167"/>
        <n v="0.79816513761467889"/>
        <n v="0.56380510440835263"/>
        <n v="4.0905349794238681"/>
        <n v="0.61807580174927113"/>
        <n v="2.9404388714733543"/>
        <n v="0.87804878048780488"/>
        <n v="0.67109634551495012"/>
        <n v="1.0421052631578946"/>
        <n v="9.886075949367088"/>
        <n v="2.2542372881355934"/>
        <n v="1.1911764705882353"/>
        <n v="2.5588235294117645"/>
        <n v="1.6011560693641618"/>
        <n v="0.57468354430379742"/>
        <n v="2.4701086956521738"/>
        <n v="0.69461077844311381"/>
        <n v="0.3267605633802817"/>
        <n v="1.0237529691211402"/>
        <n v="0.30213903743315507"/>
        <n v="2.9150326797385619"/>
        <n v="3.8291666666666666"/>
        <n v="2.4025316455696202"/>
        <n v="3.2599118942731278"/>
        <n v="3.3131672597864767"/>
        <n v="2.1866666666666665"/>
        <n v="3.9005235602094239"/>
        <n v="1.3322475570032573"/>
        <n v="1.3031784841075795"/>
        <n v="1.4536082474226804"/>
        <n v="0.61958997722095677"/>
        <n v="0.87531172069825436"/>
        <n v="1.9410112359550562"/>
        <n v="0.42517006802721086"/>
        <n v="7.0898876404494384"/>
        <n v="1.569767441860465"/>
        <n v="4.7660818713450288"/>
        <n v="1.0630630630630631"/>
        <n v="2.92578125"/>
        <n v="1.2740585774058577"/>
        <n v="1.6241610738255035"/>
        <n v="2.0884955752212391"/>
        <n v="2.0330578512396693"/>
        <n v="1.2474226804123711"/>
        <n v="0.5714285714285714"/>
        <n v="5.6976744186046515"/>
        <n v="1.8478260869565217"/>
        <n v="1.2440677966101694"/>
        <n v="2.8813559322033897"/>
        <n v="3.7765957446808511"/>
        <n v="1.8249496981891349"/>
        <n v="2.2013422818791946"/>
        <n v="3.7016806722689077"/>
        <n v="1.108786610878661"/>
        <n v="1.7393767705382437"/>
        <n v="6.0075757575757578"/>
        <n v="15.176470588235293"/>
        <n v="1.9609929078014185"/>
        <n v="0.70529801324503316"/>
        <n v="1.7630522088353413"/>
        <n v="1.8678571428571429"/>
        <n v="0.46346555323590816"/>
        <n v="9.1511627906976738"/>
        <n v="2.8897058823529411"/>
        <n v="2.965034965034965"/>
        <n v="0.38043478260869568"/>
        <n v="0.8"/>
        <n v="4.7927927927927927"/>
        <n v="14.866666666666667"/>
        <n v="2.9867986798679866"/>
        <n v="2.2839195979899496"/>
        <n v="2.2507462686567163"/>
        <n v="3.5736842105263156"/>
        <n v="1.735357917570499"/>
        <n v="1.8380566801619433"/>
        <n v="1.4417177914110428"/>
        <n v="11.238095238095237"/>
        <n v="1.5044843049327354"/>
        <n v="0.88684210526315788"/>
        <n v="5.5185185185185182"/>
        <n v="3.2312500000000002"/>
        <n v="1.3977777777777778"/>
        <n v="1.2272727272727273"/>
        <n v="2.8270440251572326"/>
        <n v="1.2446808510638299"/>
        <n v="2.6122448979591835"/>
        <n v="1.5154639175257731"/>
        <n v="1.4057971014492754"/>
        <n v="2.3127272727272725"/>
        <n v="3.2061403508771931"/>
        <n v="0.51790633608815428"/>
        <n v="1.1683673469387754"/>
        <n v="1.4724770642201834"/>
        <n v="0.67867036011080328"/>
        <n v="1.3131313131313131"/>
        <n v="2.3408521303258145"/>
        <n v="4.4852941176470589"/>
        <n v="1.8904109589041096"/>
        <n v="4.3019801980198018"/>
        <n v="0.71752577319587629"/>
        <n v="3.2437499999999999"/>
        <n v="9.1485148514851478"/>
        <n v="1.6675062972292192"/>
        <n v="2.8063063063063063"/>
        <n v="0.62955465587044535"/>
        <n v="5"/>
        <n v="2.0602678571428572"/>
        <n v="1.0564705882352941"/>
        <n v="0.38095238095238093"/>
        <n v="0.97027027027027024"/>
        <n v="2.430327868852459"/>
        <n v="1.6403508771929824"/>
        <n v="5.8967741935483868"/>
        <n v="1.320754716981132"/>
        <n v="7.1470588235294121"/>
        <n v="0.80693069306930698"/>
        <n v="3.5132075471698112"/>
        <n v="3.3"/>
        <n v="2.6610878661087867"/>
        <n v="1.2046109510086456"/>
        <n v="1.7817047817047817"/>
        <n v="1.65625"/>
        <n v="3.7924528301886791"/>
        <n v="5.2136752136752138"/>
        <n v="0.96124031007751942"/>
        <n v="0.53258426966292138"/>
        <n v="7.2638888888888893"/>
        <n v="1.7117647058823529"/>
        <n v="2.0906735751295336"/>
        <n v="1.6171284634760705"/>
        <n v="4.4270270270270267"/>
        <n v="0.52038369304556353"/>
        <n v="0.54402515723270439"/>
        <n v="0.90948275862068961"/>
        <n v="1.1650943396226414"/>
        <n v="1.8411214953271029"/>
        <n v="13.196078431372548"/>
        <n v="3.7381974248927037"/>
        <n v="2.0890410958904111"/>
        <n v="1.2282051282051283"/>
        <n v="1.9895397489539748"/>
        <n v="4.6785714285714288"/>
        <n v="0.82916666666666672"/>
        <n v="1.0414847161572052"/>
        <n v="1.6319702602230484"/>
        <n v="1.8294392523364487"/>
        <n v="4.5283018867924527"/>
        <n v="10.8"/>
        <n v="3.4239999999999999"/>
        <n v="2.8469055374592833"/>
        <n v="1.8060046189376444"/>
        <n v="1.8092243186582808"/>
        <n v="5.1293103448275863"/>
        <n v="2.1907894736842106"/>
        <n v="0.55263157894736847"/>
        <n v="0.84587813620071683"/>
        <n v="3.8869565217391306"/>
        <n v="1.9173553719008265"/>
        <n v="11.253968253968255"/>
        <n v="1.1609442060085837"/>
        <n v="0.50147492625368728"/>
        <n v="2.1411483253588517"/>
        <n v="1.6008146639511203"/>
        <n v="8.7272727272727266"/>
        <n v="1.4012605042016806"/>
        <n v="6.1776315789473681"/>
        <n v="2.2222222222222223"/>
        <n v="2.0433789954337898"/>
        <n v="6.0125000000000002"/>
        <n v="1.7708894878706198"/>
        <n v="2.8923076923076922"/>
        <n v="1.3770491803278688"/>
        <n v="0.6262626262626263"/>
        <n v="3.9939759036144578"/>
        <n v="1.8471337579617835"/>
        <n v="5.360655737704918"/>
        <n v="1.5773809523809523"/>
        <n v="2.1814345991561179"/>
        <n v="2.2817679558011048"/>
        <n v="0.62725450901803603"/>
        <n v="2.6144067796610169"/>
        <n v="2.911111111111111"/>
        <n v="1.0927152317880795"/>
        <n v="2.0925110132158591"/>
        <n v="1.0448275862068965"/>
        <n v="3.1944444444444446"/>
        <n v="3.8622448979591835"/>
        <n v="2.8878205128205128"/>
        <n v="4.7931034482758621"/>
        <n v="0.66285714285714281"/>
        <n v="2.2682215743440235"/>
        <n v="1.4819277108433735"/>
        <n v="2.6655844155844157"/>
        <n v="5.8285714285714283"/>
        <n v="2.3726937269372694"/>
        <n v="6.1384615384615389"/>
        <n v="1.6036745406824147"/>
        <n v="3.5833333333333335"/>
        <n v="3.3038869257950529"/>
        <n v="0.67261904761904767"/>
        <n v="1.0453257790368271"/>
        <n v="4.1741293532338313"/>
        <n v="1.7959641255605381"/>
        <n v="1.7791411042944785"/>
        <n v="2.68"/>
        <n v="8.2588235294117656"/>
        <n v="1.7669683257918551"/>
        <n v="2.8471074380165291"/>
        <n v="0.21369294605809128"/>
        <n v="3.331578947368421"/>
        <n v="2.8602941176470589"/>
        <n v="4.2121212121212119"/>
        <n v="3.5333333333333332"/>
        <n v="1.6910828025477707"/>
        <n v="6.9565217391304346"/>
        <n v="4.2511848341232223"/>
        <n v="8.1363636363636367"/>
        <n v="5.9868421052631575"/>
        <n v="6.2522522522522523"/>
        <n v="1.4043126684636118"/>
        <n v="0.83820224719101122"/>
        <n v="2.1934306569343067"/>
        <n v="1.7335243553008597"/>
        <n v="2.532258064516129"/>
        <n v="0.75462962962962965"/>
        <n v="0.31972789115646261"/>
        <n v="1.6106194690265487"/>
        <n v="5.9013157894736841"/>
        <n v="0.74874371859296485"/>
        <n v="3.6009174311926606"/>
        <n v="2.1142857142857143"/>
        <n v="3.5945945945945947"/>
        <n v="0.36069651741293535"/>
        <n v="10.034883720930232"/>
        <n v="0.56976744186046513"/>
        <n v="3.887323943661972"/>
        <n v="3.8297872340425534"/>
        <n v="2.2559241706161139"/>
        <n v="2.9636363636363638"/>
        <n v="2.5224913494809686"/>
        <n v="0.52783505154639176"/>
        <n v="2.1326530612244898"/>
        <n v="3.0946969696969697"/>
        <n v="1.4195402298850575"/>
        <n v="1.0484210526315789"/>
        <n v="1.8066037735849056"/>
        <n v="1.2676399026763989"/>
        <n v="1.3515151515151516"/>
        <n v="1.2146892655367232"/>
        <n v="1.6141479099678457"/>
        <n v="3.5135135135135136"/>
        <n v="1.7393483709273183"/>
        <n v="3.5555555555555554"/>
        <n v="2.1622340425531914"/>
        <n v="0.65594059405940597"/>
        <n v="2.0567375886524824"/>
        <n v="2.4794520547945207"/>
        <n v="5.5705128205128203"/>
        <n v="2.5177865612648223"/>
        <n v="2.5273972602739727"/>
        <n v="1.8557993730407523"/>
        <n v="1.152027027027027"/>
        <n v="1.9624999999999999"/>
        <n v="4.7280701754385968"/>
        <n v="4.666666666666667"/>
        <n v="3.55"/>
        <n v="0.32692307692307693"/>
        <n v="1.1967963386727689"/>
        <n v="4.1338912133891217"/>
        <n v="1.0683760683760684"/>
        <n v="7.3153846153846152"/>
        <n v="3.1601307189542482"/>
        <n v="0.95750708215297453"/>
        <n v="1.091324200913242"/>
        <n v="2.484375"/>
        <n v="2.1105990783410138"/>
        <n v="2.0249110320284696"/>
        <n v="2.0064655172413794"/>
        <n v="4.2965116279069768"/>
        <n v="0.95248380129589638"/>
        <n v="2.6173184357541901"/>
        <n v="2.7638888888888888"/>
        <n v="5.192708333333333"/>
        <n v="6.032258064516129"/>
        <n v="2.9565217391304346"/>
        <n v="0.81637717121588094"/>
        <n v="2.8541666666666665"/>
        <n v="2.5295950155763238"/>
        <n v="2.3125"/>
        <n v="1.5870307167235496"/>
        <n v="3.2475570032573291"/>
        <n v="5.3529411764705879"/>
        <n v="0.79861111111111116"/>
        <n v="5.3866666666666667"/>
        <n v="0.26141078838174275"/>
        <n v="2.3123486682808716"/>
        <n v="0.90021691973969631"/>
        <n v="0.92948717948717952"/>
        <n v="0.85175879396984921"/>
        <n v="2.1037037037037036"/>
        <n v="0.5968992248062015"/>
        <n v="0.45663265306122447"/>
        <n v="1.6104868913857677"/>
        <n v="1.0997442455242967"/>
        <n v="4.6917808219178081"/>
        <n v="2.8398058252427183"/>
        <n v="0.40483383685800606"/>
        <n v="2.6160220994475138"/>
        <n v="1.9616935483870968"/>
        <n v="4.6082949308755756"/>
        <n v="3.5057034220532319"/>
        <n v="1.4203539823008851"/>
        <n v="2.7476635514018692"/>
        <n v="0.87634408602150538"/>
        <n v="0.87922705314009664"/>
        <n v="1.3041575492341357"/>
        <n v="0.46680942184154178"/>
        <n v="0.70757180156657962"/>
        <n v="2.0794392523364484"/>
        <n v="1.4563591022443891"/>
        <n v="1.2423469387755102"/>
        <n v="1.4366812227074235"/>
        <n v="3.4262295081967213"/>
        <n v="0.98275862068965514"/>
        <n v="1.1455108359133126"/>
        <n v="1.8901098901098901"/>
        <n v="1.0133630289532294"/>
        <n v="1.5819672131147542"/>
        <n v="1.327906976744186"/>
        <n v="3.4837398373983741"/>
        <n v="1.9234693877551021"/>
        <n v="0.83775811209439532"/>
        <n v="0.48404255319148937"/>
        <n v="0.74117647058823533"/>
        <n v="2.4649859943977592"/>
        <n v="2.0093457943925235"/>
        <n v="5.552941176470588"/>
        <n v="1.1025641025641026"/>
        <n v="0.28699551569506726"/>
        <n v="2.4622222222222221"/>
        <n v="1.5890909090909091"/>
        <n v="8.0471698113207548"/>
        <n v="1.0088757396449703"/>
        <n v="1.1189979123173277"/>
        <n v="4.7048192771084336"/>
        <n v="1.8627049180327868"/>
        <n v="1.7588424437299035"/>
        <n v="1.532133676092545"/>
        <n v="1.7486910994764397"/>
        <n v="3.1649484536082473"/>
        <n v="0.75"/>
        <n v="0.51898734177215189"/>
        <n v="5.0808080808080804"/>
        <n v="2.9510703363914375"/>
        <n v="0.77204301075268822"/>
        <n v="1.7178423236514522"/>
        <n v="8.7777777777777786"/>
        <n v="3.699421965317919"/>
        <n v="2.9090909090909092"/>
        <n v="2.1341176470588237"/>
        <n v="0.88235294117647056"/>
        <n v="3.0332103321033212"/>
        <n v="3.9"/>
        <n v="4.7005076142131976"/>
        <n v="5.9126213592233006"/>
        <n v="1.6916666666666667"/>
        <n v="0.84913793103448276"/>
        <n v="2.1118210862619806"/>
        <n v="1.3994638069705094"/>
        <n v="0.40588235294117647"/>
        <n v="3.2363636363636363"/>
        <n v="1.1294117647058823"/>
        <n v="0.58752997601918466"/>
        <n v="6.240384615384615"/>
        <n v="3.4210526315789473"/>
        <n v="4.580645161290323"/>
        <n v="2.6298342541436464"/>
        <n v="6.330578512396694"/>
        <n v="3.4240506329113924"/>
        <n v="2.5466101694915255"/>
        <n v="1.4782608695652173"/>
        <n v="0.76119402985074625"/>
        <n v="0.79226069246435848"/>
        <n v="3.8813559322033897"/>
        <n v="1.7967032967032968"/>
        <n v="2.6737588652482271"/>
        <n v="2.5775193798449614"/>
        <n v="4.8534031413612562"/>
        <n v="0.39245283018867927"/>
        <n v="0.34534534534534533"/>
        <n v="3.7490039840637448"/>
        <n v="2.516728624535316"/>
        <n v="1.4390243902439024"/>
        <n v="0.67179487179487174"/>
        <n v="0.97493036211699169"/>
        <n v="4.2093023255813957"/>
        <n v="4.2409638554216871"/>
        <n v="0.76847290640394084"/>
        <n v="1.0140515222482436"/>
        <n v="4.1147540983606561"/>
        <n v="6.1509433962264151"/>
        <n v="2.915492957746479"/>
        <n v="6.5185185185185182"/>
        <n v="1.3422330097087378"/>
        <n v="4.4550561797752808"/>
        <n v="1.0793319415448852"/>
        <n v="2.6442307692307692"/>
        <n v="5.4466666666666663"/>
        <n v="1.1241379310344828"/>
        <n v="1.1400560224089635"/>
        <n v="2.9440298507462686"/>
        <n v="0.79047619047619044"/>
        <n v="3.9612068965517242"/>
        <n v="3.828125"/>
        <n v="0.86774193548387102"/>
        <n v="1.1072961373390557"/>
        <n v="9.26"/>
        <n v="9.293333333333333"/>
        <n v="2.4144927536231884"/>
        <n v="0.41176470588235292"/>
        <n v="2.0929487179487181"/>
        <n v="0.88034188034188032"/>
        <n v="1.425531914893617"/>
        <n v="2.0808988764044942"/>
        <n v="2.6054054054054054"/>
        <n v="1.8873873873873874"/>
        <n v="1.7324675324675325"/>
        <n v="5.9117647058823533"/>
        <n v="1.1865671641791045"/>
        <n v="2.6944444444444446"/>
        <n v="2.4617834394904459"/>
        <n v="5.0679012345679011"/>
        <n v="1.3482587064676617"/>
        <n v="1.1399999999999999"/>
        <n v="8.0350877192982448"/>
        <n v="3.8773584905660377"/>
        <n v="3.0778688524590163"/>
        <n v="3.2462311557788945"/>
        <n v="2.9821428571428572"/>
        <n v="1.0357142857142858"/>
        <n v="3.5092024539877302"/>
        <n v="3.9279279279279278"/>
        <n v="4.8869047619047619"/>
        <n v="3.445887445887446"/>
        <n v="1.216"/>
        <n v="2.4166666666666665"/>
        <n v="1.9481481481481482"/>
        <n v="5.7285714285714286"/>
        <n v="1.8047138047138047"/>
        <n v="1.5375722543352601"/>
        <n v="2.625"/>
        <n v="0.81786941580756012"/>
        <n v="0.38592233009708737"/>
        <n v="6.4742268041237114"/>
        <n v="1.1346633416458853"/>
        <n v="0.90445859872611467"/>
        <n v="1.5873015873015872"/>
        <n v="0.73170731707317072"/>
        <n v="2.6776556776556775"/>
        <n v="3.01840490797546"/>
        <n v="2.2468354430379747"/>
        <n v="1.1927710843373494"/>
        <n v="1.4647887323943662"/>
        <n v="2.015021459227468"/>
        <n v="1.1594827586206897"/>
        <n v="1.4202898550724639"/>
        <n v="0.92672413793103448"/>
        <n v="0.36339522546419101"/>
        <n v="3.362162162162162"/>
        <n v="1.3780487804878048"/>
        <n v="5.4313725490196081"/>
        <n v="2.4319371727748691"/>
        <n v="1.1358974358974359"/>
        <n v="1.911764705882353"/>
        <n v="1.0387596899224807"/>
        <n v="1.7721238938053097"/>
        <n v="1.0701030927835051"/>
        <n v="2.552197802197802"/>
        <n v="0.8605577689243028"/>
        <n v="2.7850467289719627"/>
        <n v="2.714673913043478"/>
        <n v="0.78747203579418346"/>
        <n v="6.9666666666666668"/>
        <n v="1.8155339805825244"/>
        <n v="2.5512048192771086"/>
        <n v="0.74620390455531449"/>
        <n v="1.2685185185185186"/>
        <n v="1.32"/>
        <n v="0.45750000000000002"/>
        <n v="0.53958944281524923"/>
        <n v="2.4505208333333335"/>
        <n v="2.0132158590308369"/>
        <n v="2.1836734693877551"/>
        <n v="1.3345864661654134"/>
        <n v="3.546938775510204"/>
        <n v="3.441747572815534"/>
        <n v="2.2554112554112553"/>
        <n v="3.9543147208121829"/>
        <n v="1.1198830409356726"/>
        <n v="0.39740259740259742"/>
        <n v="1.8212290502793296"/>
        <n v="3.2186234817813766"/>
        <n v="3.1274509803921569"/>
        <n v="1.8508771929824561"/>
        <n v="0.6873385012919897"/>
        <n v="0.96515679442508706"/>
        <n v="5.0616438356164384"/>
        <n v="2.6217008797653958"/>
        <n v="1.263157894736842"/>
        <n v="1.4130434782608696"/>
        <n v="1.0273224043715847"/>
        <n v="4.7833333333333332"/>
        <n v="3.0517928286852589"/>
        <n v="6.1714285714285717"/>
        <n v="6.4868421052631575"/>
        <n v="3.2086330935251799"/>
        <n v="0.52210526315789474"/>
        <n v="2.1925465838509317"/>
        <n v="3.2262443438914028"/>
        <n v="6.7374999999999998"/>
        <n v="12.081967213114755"/>
        <n v="1.6360856269113151"/>
        <n v="1.0608108108108107"/>
        <n v="1.0685358255451713"/>
        <n v="1.9290617848970251"/>
        <n v="2.7220338983050847"/>
        <n v="0.89600000000000002"/>
        <n v="3.29811320754717"/>
        <n v="1.008298755186722"/>
        <n v="1.8228155339805825"/>
        <n v="8.1573033707865168"/>
        <n v="1.8971774193548387"/>
        <n v="2.473913043478261"/>
        <n v="5.6558441558441555"/>
        <n v="0.99782608695652175"/>
        <n v="3.4646464646464645"/>
        <n v="0.75686274509803919"/>
        <n v="1.780373831775701"/>
        <n v="1.6116700201207244"/>
        <n v="3.625"/>
        <n v="1.5284738041002277"/>
        <n v="0.83887468030690537"/>
        <n v="1.9527027027027026"/>
        <n v="0.49557522123893805"/>
        <n v="4.6143790849673199"/>
        <n v="1.5780590717299579"/>
        <n v="0.93436293436293438"/>
        <n v="6.5757575757575761"/>
        <n v="2.1141732283464565"/>
        <n v="1.0076335877862594"/>
        <n v="5.0551724137931036"/>
        <n v="1.865546218487395"/>
        <n v="3.6951219512195124"/>
        <n v="1.5824742268041236"/>
        <n v="1.5387931034482758"/>
        <n v="3.298136645962733"/>
        <n v="1.4589743589743589"/>
        <n v="2.464864864864865"/>
        <n v="2.3181818181818183"/>
        <n v="2.2472527472527473"/>
        <n v="1.509933774834437"/>
        <n v="4.7810945273631837"/>
        <n v="5.9202898550724639"/>
        <n v="2.1312910284463893"/>
        <n v="6.971830985915493"/>
        <n v="0.89924433249370272"/>
        <n v="0.61563517915309451"/>
        <n v="1.4013157894736843"/>
        <n v="3.3566433566433567"/>
        <n v="0.98375870069605564"/>
        <n v="1.5634146341463415"/>
        <n v="0.63407821229050276"/>
        <n v="10.714285714285714"/>
        <n v="2.1776315789473686"/>
        <n v="4.7115384615384617"/>
        <n v="1.6255060728744939"/>
        <n v="3.8590909090909089"/>
        <n v="7.6836734693877551"/>
        <n v="0.88135593220338981"/>
        <n v="6.1275167785234901"/>
        <n v="5.3651685393258424"/>
        <n v="1.5668016194331984"/>
        <n v="2.7403314917127073"/>
        <n v="5.7519999999999998"/>
        <n v="1.0338345864661653"/>
        <n v="2.2179104477611942"/>
        <n v="1.4329501915708813"/>
        <n v="2.8235294117647061"/>
        <n v="1.7962962962962963"/>
        <n v="3.0861244019138754"/>
        <n v="0.5851393188854489"/>
        <n v="3.5119047619047619"/>
        <n v="2.5166163141993958"/>
        <n v="1.0669456066945606"/>
        <n v="10.168674698795181"/>
        <n v="1.0580110497237569"/>
        <n v="4.3636363636363633"/>
        <n v="1.8758620689655172"/>
        <n v="1.8848167539267016"/>
        <n v="1.4501347708894878"/>
        <n v="0.27130044843049328"/>
        <n v="2.5847750865051902"/>
        <n v="2.3152173913043477"/>
        <n v="4.7081081081081084"/>
        <n v="10.232876712328768"/>
        <n v="3.4700854700854702"/>
        <n v="1.6231884057971016"/>
        <n v="1.3310185185185186"/>
        <n v="1.6833333333333333"/>
        <n v="6.6554621848739499"/>
        <n v="2.9818731117824773"/>
        <n v="1.778688524590164"/>
        <n v="0.79704016913319242"/>
        <n v="7.145161290322581"/>
        <n v="4.1402714932126701"/>
        <n v="1.6539999999999999"/>
        <n v="6.0204081632653059"/>
        <n v="15.901639344262295"/>
        <n v="2.3442622950819674"/>
        <n v="5.907692307692308"/>
        <n v="2.4089635854341735"/>
        <n v="7.4135338345864659"/>
        <n v="1.4900849858356942"/>
        <n v="1.2521739130434784"/>
        <n v="1.7706422018348624"/>
        <n v="6.3452380952380949"/>
        <n v="2.1213872832369942"/>
        <n v="1.5051546391752577"/>
        <n v="0.86178861788617889"/>
        <n v="1.0043290043290043"/>
        <n v="0.84251968503937003"/>
        <n v="1.7889182058047493"/>
        <n v="0.87584650112866813"/>
        <n v="2.6516129032258067"/>
        <n v="0.4975609756097561"/>
        <n v="3.3195876288659796"/>
        <n v="1.6751740139211138"/>
        <n v="5.7288135593220337"/>
        <n v="9.8048780487804876"/>
        <n v="5.0787401574803148"/>
        <n v="9.4246575342465757"/>
        <n v="2.4857142857142858"/>
        <n v="4.8923076923076927"/>
        <n v="2.1438515081206497"/>
        <n v="2.5234159779614327"/>
        <n v="3.2916666666666665"/>
        <n v="0.93"/>
        <n v="2.367403314917127"/>
        <n v="2.2168021680216801"/>
        <n v="2.867109634551495"/>
        <n v="2.0963541666666665"/>
        <n v="6.3580246913580245"/>
        <n v="1.0482180293501049"/>
        <n v="1.5717299578059072"/>
        <n v="3.0703125"/>
        <n v="5.4065934065934069"/>
        <n v="17.672727272727272"/>
        <n v="2.8656716417910446"/>
        <n v="2.9"/>
        <n v="2.2169117647058822"/>
        <n v="0.82825484764542934"/>
        <n v="1.6478260869565218"/>
        <n v="2.852760736196319"/>
        <n v="4.6120689655172411"/>
        <n v="3.8162393162393164"/>
        <n v="2.7111111111111112"/>
        <n v="1.1079136690647482"/>
        <n v="5.24"/>
        <n v="7.3111111111111109"/>
        <n v="1.3958868894601542"/>
        <n v="3.2653061224489797"/>
        <n v="0.55489614243323437"/>
        <n v="2.1304347826086958"/>
        <n v="4.0466101694915251"/>
        <n v="2.6445783132530121"/>
        <n v="2.3404255319148937"/>
        <n v="0.35416666666666669"/>
        <n v="1.0932203389830508"/>
        <n v="1.3240997229916898"/>
        <n v="0.42322097378277151"/>
        <n v="7.8725490196078427"/>
        <n v="0.5010570824524313"/>
        <n v="3.6548672566371683"/>
        <n v="2.1637931034482758"/>
        <n v="2.4024767801857587"/>
        <n v="1.8181818181818181"/>
        <n v="7.7260273972602738"/>
        <n v="1.1443569553805775"/>
        <n v="8.223140495867769"/>
        <n v="0.2982456140350877"/>
        <n v="1.6532066508313539"/>
        <n v="1.4710144927536233"/>
        <n v="0.65760869565217395"/>
        <n v="0.53265306122448974"/>
        <n v="1.6144578313253013"/>
        <n v="1.5263157894736843"/>
        <n v="3.3220338983050848"/>
        <n v="3.1971153846153846"/>
        <n v="2.8137535816618913"/>
        <n v="1.0918367346938775"/>
        <n v="2.5778364116094985"/>
        <n v="1.6441717791411044"/>
        <n v="3.5744680851063828"/>
        <n v="1.9973890339425588"/>
        <n v="2.2924901185770752"/>
        <n v="0.78911564625850339"/>
        <n v="0.67546174142480209"/>
        <n v="0.60700389105058361"/>
        <n v="0.620253164556962"/>
        <n v="6.947826086956522"/>
        <n v="1.302405498281787"/>
        <n v="3.540983606557377"/>
        <n v="0.61068702290076338"/>
        <n v="1.2360515021459229"/>
        <n v="0.32658959537572252"/>
        <n v="3.1983471074380163"/>
        <n v="2.9664804469273744"/>
        <n v="2.3670411985018727"/>
        <n v="3.2675438596491229"/>
        <n v="2.0792452830188681"/>
        <n v="2.2210884353741496"/>
        <n v="1.2175925925925926"/>
        <n v="2.2806603773584904"/>
        <n v="1.8237704918032787"/>
        <n v="3.3058252427184467"/>
        <n v="2.4126984126984126"/>
        <n v="7.7288135593220337"/>
        <n v="4.7485380116959064"/>
        <n v="4.0259740259740262"/>
        <n v="1.2900552486187846"/>
        <n v="5.0829015544041454"/>
        <n v="1.7749999999999999"/>
        <n v="1.3678474114441417"/>
        <n v="0.46282973621103118"/>
        <n v="2.6099290780141846"/>
        <n v="5.333333333333333"/>
        <n v="2.1171875"/>
        <n v="2.8719999999999999"/>
        <n v="1.6378205128205128"/>
        <n v="1.0829493087557605"/>
        <n v="4"/>
        <n v="6.8482142857142856"/>
        <n v="4.519047619047619"/>
        <n v="0.8351648351648352"/>
        <n v="0.49636803874092011"/>
        <n v="2.366233766233766"/>
        <n v="1.0077519379844961"/>
        <n v="0.30752212389380529"/>
        <n v="3.8980891719745223"/>
        <n v="11.574074074074074"/>
        <n v="4.3564356435643568"/>
        <n v="0.56756756756756754"/>
        <n v="3.588709677419355"/>
        <n v="3.8974358974358974"/>
        <n v="1.9545454545454546"/>
        <n v="1.6548387096774193"/>
        <n v="1.6695906432748537"/>
        <n v="9.9166666666666661"/>
        <n v="2.6551724137931036"/>
        <n v="1.7883597883597884"/>
        <n v="1.1612244897959183"/>
        <n v="0.58633093525179858"/>
        <n v="1.0731707317073171"/>
        <n v="0.44132653061224492"/>
        <n v="3.0761904761904764"/>
        <n v="4.8899999999999997"/>
        <n v="0.45558739255014324"/>
        <n v="1.9197860962566844"/>
        <n v="1.2887323943661972"/>
        <n v="4.0920502092050208"/>
        <n v="2.8088235294117645"/>
        <n v="0.78514056224899598"/>
        <n v="2.0855855855855854"/>
        <n v="3.128654970760234"/>
        <n v="6.253968253968254"/>
        <n v="0.89136490250696376"/>
        <n v="1.6588983050847457"/>
        <n v="2.9306930693069306"/>
        <n v="1.507592190889371"/>
        <n v="0.82244897959183672"/>
        <n v="2.4227941176470589"/>
        <n v="1.8338278931750742"/>
        <n v="3.4647302904564317"/>
        <n v="2.9873817034700316"/>
        <n v="1.4503105590062111"/>
        <n v="0.56559766763848396"/>
        <n v="1.6417910447761195"/>
        <n v="0.9197860962566845"/>
        <n v="0.49537037037037035"/>
        <n v="0.90857142857142859"/>
        <n v="1.9464285714285714"/>
        <n v="0.48362720403022669"/>
        <n v="17.280701754385966"/>
        <n v="2.8960244648318043"/>
        <n v="1.7581300813008129"/>
        <n v="2.0566037735849059"/>
        <n v="1.9528985507246377"/>
        <n v="1.7755102040816326"/>
        <n v="0.24312896405919662"/>
        <n v="7.53781512605042"/>
        <n v="7.8550724637681162"/>
        <n v="1.5367088607594936"/>
        <n v="3.1414473684210527"/>
        <n v="0.26715686274509803"/>
        <n v="12.948051948051948"/>
        <n v="1.4356955380577427"/>
        <n v="1.1135902636916837"/>
        <n v="2.3529411764705883"/>
        <n v="0.80769230769230771"/>
        <n v="6.5050505050505052"/>
        <n v="1.6395348837209303"/>
        <n v="1.6701030927835052"/>
        <n v="0.72142857142857142"/>
        <n v="1.9604651162790698"/>
        <n v="4.8850574712643677"/>
        <n v="2.3333333333333335"/>
        <n v="3.0594059405940595"/>
        <n v="0.74931129476584024"/>
        <n v="0.72451790633608815"/>
        <n v="0.55769230769230771"/>
        <n v="9.3516483516483522"/>
        <n v="4.9090909090909092"/>
        <n v="5.2192513368983962"/>
        <n v="1.4285714285714286"/>
        <n v="0.51345291479820632"/>
        <n v="5.9397590361445785"/>
        <n v="1.9875"/>
        <n v="1.1746361746361746"/>
        <n v="0.36494252873563221"/>
        <n v="1.3952483801295896"/>
        <n v="0.2328159645232816"/>
        <n v="2.5728643216080402"/>
        <n v="2.4747474747474749"/>
        <n v="1.8984881209503239"/>
        <n v="2.7914110429447851"/>
        <n v="2.3025641025641024"/>
        <n v="1.0934579439252337"/>
        <n v="1.0146341463414634"/>
        <n v="1.4935897435897436"/>
        <n v="1.1217798594847774"/>
        <n v="1.2932960893854748"/>
        <n v="1.5124653739612188"/>
        <n v="1.2172995780590716"/>
        <n v="3.0217391304347827"/>
        <n v="2.3899721448467965"/>
        <n v="0.94425087108013939"/>
        <n v="0.49082568807339449"/>
        <n v="1.8634146341463416"/>
        <n v="0.98058252427184467"/>
        <n v="0.39782608695652172"/>
        <n v="7.884615384615385"/>
        <n v="0.65217391304347827"/>
        <n v="1.5736961451247165"/>
        <n v="2.3281653746770026"/>
        <n v="3.515923566878981"/>
        <n v="2.506849315068493"/>
        <n v="10.903614457831326"/>
        <n v="4.4950495049504955"/>
        <n v="2.8438538205980066"/>
        <n v="1.7983651226158037"/>
        <n v="3.2119815668202767"/>
        <n v="6.0082644628099171"/>
        <n v="3.414746543778802"/>
        <n v="2.5025510204081631"/>
        <n v="0.96951219512195119"/>
        <n v="6.0740740740740744"/>
        <n v="0.98771498771498767"/>
        <n v="1.1381381381381381"/>
        <n v="0.74052478134110788"/>
        <n v="3.1973684210526314"/>
        <n v="4.6282051282051286"/>
        <n v="1.3172043010752688"/>
        <n v="0.70588235294117652"/>
        <n v="2.1992753623188408"/>
        <n v="5.5471698113207548"/>
        <n v="1.0743243243243243"/>
        <n v="1.4163179916317992"/>
        <n v="3.2839506172839505"/>
        <n v="0.76300578034682076"/>
        <n v="0.28915662650602408"/>
        <n v="2.5374592833876219"/>
        <n v="5.8766233766233764"/>
        <n v="1.5670103092783505"/>
        <n v="2.0533049040511728"/>
        <n v="6.6022727272727275"/>
        <n v="0.67543859649122806"/>
        <n v="4.0941176470588232"/>
        <n v="2.3548387096774195"/>
        <n v="12.76056338028169"/>
        <n v="1.1092233009708738"/>
        <n v="2.8867924528301887"/>
        <n v="1.4783783783783784"/>
        <n v="2.8661971830985915"/>
        <n v="1.8940936863543789"/>
        <n v="1.1296703296703297"/>
        <n v="0.87327188940092171"/>
        <n v="3.7004219409282699"/>
        <n v="1.5871559633027523"/>
        <n v="0.49363867684478374"/>
        <n v="2.892156862745098"/>
        <n v="2.0306122448979593"/>
        <n v="0.56878306878306883"/>
        <n v="2.2910052910052912"/>
        <n v="1.9548611111111112"/>
        <n v="1.8660436137071652"/>
        <n v="4.4444444444444446"/>
        <n v="0.36388888888888887"/>
        <n v="0.83228511530398319"/>
        <n v="1.1583333333333334"/>
        <n v="4.8934911242603549"/>
        <n v="2.1769230769230767"/>
        <n v="3.7248908296943233"/>
        <n v="2.4210526315789473"/>
        <n v="1.0589519650655022"/>
        <n v="0.64069264069264065"/>
        <n v="0.94198895027624308"/>
        <n v="2.6872246696035242"/>
        <n v="12.486842105263158"/>
        <n v="3.229090909090909"/>
        <n v="3.0763358778625953"/>
        <n v="1.4834123222748816"/>
        <n v="1.9523809523809523"/>
        <n v="0.46742209631728043"/>
        <n v="3.0246913580246915"/>
        <n v="6.0583333333333336"/>
        <n v="3.0460992907801416"/>
        <n v="3.0071684587813619"/>
        <n v="2.0513595166163143"/>
        <n v="1.0745614035087718"/>
        <n v="2.1152542372881356"/>
        <n v="5.12"/>
        <n v="0.60804020100502509"/>
        <n v="4.5204081632653059"/>
        <n v="0.30294906166219837"/>
        <n v="3.4588235294117649"/>
        <n v="0.34782608695652173"/>
        <n v="14.075757575757576"/>
        <n v="0.28421052631578947"/>
        <n v="4.0862068965517242"/>
        <n v="0.96116504854368934"/>
        <n v="4.1746724890829698"/>
        <n v="0.29399999999999998"/>
        <n v="1.5057034220532319"/>
        <n v="2.9450549450549453"/>
        <n v="0.64720812182741116"/>
        <n v="2.4459016393442621"/>
        <n v="0.76011560693641622"/>
        <n v="17.346153846153847"/>
        <n v="2.6702997275204359"/>
        <n v="1.1850000000000001"/>
        <n v="3.5784313725490198"/>
        <n v="0.74596774193548387"/>
        <n v="0.46386946386946387"/>
        <n v="2.9221556886227544"/>
        <n v="5.6511627906976747"/>
        <n v="2.031847133757962"/>
        <n v="2.9952606635071088"/>
        <n v="0.94312796208530802"/>
        <n v="1.9753086419753085"/>
        <n v="4.0168776371308015"/>
        <n v="1.0125628140703518"/>
        <n v="1.4686192468619246"/>
        <n v="1.4393939393939394"/>
        <n v="0.51724137931034486"/>
        <n v="2.053763440860215"/>
        <n v="2.1753846153846155"/>
        <n v="0.58709677419354833"/>
        <n v="1.9393939393939394"/>
        <n v="1.0364583333333333"/>
        <n v="1.7029478458049887"/>
        <n v="1.3354037267080745"/>
        <n v="4.506756756756757"/>
        <n v="1.4827586206896552"/>
        <n v="2.044776119402985"/>
        <n v="0.48087431693989069"/>
        <n v="6.0921985815602833"/>
        <n v="0.79365079365079361"/>
        <n v="9.6913580246913575"/>
        <n v="2.2571428571428571"/>
        <n v="2.3142857142857145"/>
        <n v="0.79303278688524592"/>
        <n v="1.5555555555555556"/>
        <n v="1.4247787610619469"/>
        <n v="3.3152173913043477"/>
        <n v="2.7747440273037545"/>
        <n v="3.3422222222222224"/>
        <n v="7.4615384615384617"/>
        <n v="2.66"/>
        <n v="5.5828571428571427"/>
        <n v="0.64676616915422891"/>
        <n v="1.4479495268138802"/>
        <n v="5.5113636363636367"/>
        <n v="2.8991228070175437"/>
        <n v="0.32075471698113206"/>
        <n v="1.8493975903614457"/>
        <n v="1.3821989528795811"/>
        <n v="5.581818181818182"/>
        <n v="2.5028571428571427"/>
        <n v="0.745"/>
        <n v="4.3367346938775508"/>
        <n v="1.7859237536656891"/>
        <n v="6.393700787401575"/>
        <n v="1.2965116279069768"/>
        <n v="0.61994609164420489"/>
        <n v="2.576687116564417"/>
        <n v="3.1632653061224492"/>
        <n v="6.1551724137931032"/>
        <n v="1.4228395061728396"/>
        <n v="9.5742574257425748"/>
        <n v="2.2794117647058822"/>
        <n v="1.3261455525606469"/>
        <n v="0.30825242718446599"/>
        <n v="0.47186147186147187"/>
        <n v="2.6712328767123288"/>
        <n v="5.0530303030303028"/>
        <n v="0.52061855670103097"/>
        <n v="1.5081967213114753"/>
        <n v="1.8263736263736263"/>
        <n v="1.6"/>
        <n v="7.007518796992481"/>
        <n v="9.6219512195121943"/>
        <n v="2.7794117647058822"/>
        <n v="1.2183908045977012"/>
        <n v="0.31726907630522089"/>
        <n v="2.8949275362318843"/>
        <n v="2.1020408163265305"/>
        <n v="1.0728476821192052"/>
        <n v="4.8218390804597702"/>
        <n v="3.76"/>
        <n v="3.172043010752688"/>
        <n v="0.42494714587737842"/>
        <n v="6.7132352941176467"/>
        <n v="1.7155963302752293"/>
        <n v="0.96226415094339623"/>
        <n v="0.5696969696969697"/>
        <n v="0.73696682464454977"/>
        <n v="1.8022284122562675"/>
        <n v="0.71084337349397586"/>
        <n v="0.89529914529914534"/>
        <n v="1.7657894736842106"/>
        <n v="8.4838709677419359"/>
        <n v="2.5663716814159292"/>
        <n v="1.8215488215488216"/>
        <n v="2.2486772486772488"/>
        <n v="1.6045751633986929"/>
        <n v="2.3370786516853932"/>
        <n v="1.1842105263157894"/>
        <n v="3.4256198347107438"/>
        <n v="7.2391304347826084"/>
        <n v="1.990066225165563"/>
        <n v="1.9931034482758621"/>
        <n v="4.1437125748502996"/>
        <n v="0.30126582278481012"/>
        <n v="9.5975609756097562"/>
        <n v="2.6974358974358976"/>
        <n v="3.5975609756097562"/>
        <n v="0.57683215130023646"/>
        <n v="2.7394957983193278"/>
        <n v="0.71578947368421053"/>
        <n v="9.9272727272727277"/>
        <n v="1.1214953271028036"/>
        <n v="5.6506849315068495"/>
        <n v="0.32175925925925924"/>
        <n v="10.090909090909092"/>
        <n v="3.0110701107011071"/>
        <n v="0.43157894736842106"/>
        <n v="4.9367816091954024"/>
        <n v="3.0980392156862746"/>
        <n v="2.4942528735632186"/>
        <n v="2.0586206896551724"/>
        <n v="2.2017167381974247"/>
        <n v="1.3521594684385383"/>
        <n v="0.90707964601769908"/>
        <n v="0.93087557603686633"/>
        <n v="2.6405693950177938"/>
        <n v="12.185714285714285"/>
        <n v="1.5653266331658291"/>
        <n v="1.6181818181818182"/>
        <n v="1.3100775193798451"/>
        <n v="2.6344827586206896"/>
        <n v="0.78531073446327682"/>
        <n v="0.54693877551020409"/>
        <n v="1.4372759856630823"/>
        <n v="1.6987179487179487"/>
        <n v="1.9190600522193211"/>
        <n v="3.1566666666666667"/>
        <n v="1.405639913232104"/>
        <n v="0.32173913043478258"/>
        <n v="0.45812807881773399"/>
        <n v="0.50261780104712039"/>
        <n v="2.1440443213296398"/>
        <n v="1.0754098360655737"/>
        <n v="6.9428571428571431"/>
        <n v="2.2145328719723185"/>
        <n v="2.3288135593220338"/>
        <n v="5.8795180722891569"/>
        <n v="4.7828947368421053"/>
        <n v="2.1208053691275168"/>
        <n v="2.6029411764705883"/>
        <n v="2.9333333333333331"/>
        <n v="1.165644171779141"/>
        <n v="2.2196969696969697"/>
        <n v="2.9745762711864407"/>
        <n v="2.3174603174603177"/>
        <n v="0.487551867219917"/>
        <n v="10.241758241758241"/>
        <n v="2.5201612903225805"/>
        <n v="10.597826086956522"/>
        <n v="1.4831168831168831"/>
        <n v="2.0764331210191083"/>
        <n v="3.2387387387387387"/>
        <n v="0.8413173652694611"/>
        <n v="5.1808510638297873"/>
        <n v="3.8392857142857144"/>
        <n v="2.7238805970149254"/>
        <n v="0.91164658634538154"/>
        <n v="5.2195121951219514"/>
        <n v="0.45317220543806647"/>
        <n v="4.126903553299492"/>
        <n v="0.8938547486033519"/>
        <n v="1.1582150101419879"/>
        <n v="2.1578947368421053"/>
        <n v="0.36118598382749328"/>
        <n v="1.3825503355704698"/>
        <n v="1.8396624472573839"/>
        <n v="6.228346456692913"/>
        <n v="0.8915929203539823"/>
        <n v="1.075208913649025"/>
        <n v="1.1686046511627908"/>
        <n v="0.41455696202531644"/>
        <n v="0.4538653366583541"/>
        <n v="1.7225806451612904"/>
        <n v="2.5313432835820895"/>
        <n v="1.4082969432314409"/>
        <n v="1.3661202185792349"/>
        <n v="2.6677852348993287"/>
        <n v="1.4364406779661016"/>
        <n v="3.7394957983193278"/>
        <n v="2.105839416058394"/>
        <n v="2.9610894941634243"/>
        <n v="2.2313829787234041"/>
        <n v="7.8442622950819674"/>
        <n v="1.3284023668639053"/>
        <n v="3.1549295774647885"/>
        <n v="1.984375"/>
        <n v="1.0494505494505495"/>
        <n v="1.9767441860465116"/>
        <n v="3.5169491525423728"/>
        <n v="0.95421686746987955"/>
        <n v="1.4705882352941178"/>
        <n v="3.847457627118644"/>
        <n v="1.0984340044742729"/>
        <n v="4.2070484581497798"/>
        <n v="2.0951156812339331"/>
        <n v="9.8390804597701145"/>
        <n v="5.6423841059602653"/>
        <n v="3.382857142857143"/>
        <n v="1.4429223744292237"/>
        <n v="0.6411290322580645"/>
        <n v="1.4654088050314464"/>
        <n v="3.0249999999999999"/>
        <n v="2.161048689138577"/>
        <n v="3.2018348623853212"/>
        <n v="0.73728813559322037"/>
        <n v="0.6117936117936118"/>
        <n v="3.145631067961165"/>
        <n v="2.5027322404371586"/>
        <n v="0.92735042735042739"/>
        <n v="1.7337807606263982"/>
        <n v="2.1662591687041566"/>
        <n v="1.5152224824355971"/>
        <n v="3.8675213675213675"/>
        <n v="10.219178082191782"/>
        <n v="2.103321033210332"/>
        <n v="4.3253012048192767"/>
        <n v="1.5017543859649123"/>
        <n v="8.867647058823529"/>
        <n v="0.41741741741741739"/>
        <n v="1.6212121212121211"/>
        <n v="14.5"/>
        <n v="5.038095238095238"/>
        <n v="3.1643835616438358"/>
        <n v="1.5120967741935485"/>
        <n v="2.7950310559006213"/>
        <n v="1.6402877697841727"/>
        <n v="0.47341772151898737"/>
        <n v="2.4191176470588234"/>
        <n v="0.95918367346938771"/>
        <n v="4.3671497584541061"/>
        <n v="1.6436781609195403"/>
        <n v="2.9574468085106385"/>
        <n v="2.92"/>
        <n v="2.7652173913043478"/>
        <n v="11.512195121951219"/>
        <n v="0.5375854214123007"/>
        <n v="2.0589622641509435"/>
        <n v="2.8210116731517512"/>
        <n v="3.3476702508960572"/>
        <n v="1.0579710144927537"/>
        <n v="4.8502673796791447"/>
        <n v="1.0729613733905579"/>
        <n v="2.6528925619834709"/>
        <n v="1.7291666666666667"/>
        <n v="2.1798245614035086"/>
        <n v="1.2727272727272727"/>
        <n v="4.0540540540540544"/>
        <n v="4.606741573033708"/>
        <n v="0.45524296675191817"/>
        <n v="2.1323155216284988"/>
        <n v="14.359375"/>
        <n v="3.88"/>
        <n v="3.6751054852320677"/>
        <n v="1.7613065326633166"/>
        <n v="0.83246073298429324"/>
        <n v="0.3934065934065934"/>
        <n v="3.8775510204081631"/>
        <n v="2.5505617977528088"/>
        <n v="2.7798165137614679"/>
        <n v="0.71980676328502413"/>
        <n v="6.653225806451613"/>
        <n v="8.2561983471074374"/>
        <n v="2.8844444444444446"/>
        <n v="1.8618556701030928"/>
        <n v="0.41755319148936171"/>
        <n v="1.5786924939467313"/>
        <n v="0.54982817869415812"/>
        <n v="9.5595238095238102"/>
        <n v="6.0384615384615383"/>
        <n v="2.1754385964912282"/>
        <n v="3.3947368421052633"/>
        <n v="1.1158536585365855"/>
        <n v="2.2028985507246377"/>
        <n v="1.3518072289156626"/>
        <n v="6.2976190476190474"/>
        <n v="10.112500000000001"/>
        <n v="1.8553459119496856"/>
        <n v="0.93735498839907194"/>
        <n v="2.5492957746478875"/>
        <n v="2.3265306122448979"/>
        <n v="2.0320512820512819"/>
        <n v="2.5526315789473686"/>
        <n v="0.50229357798165142"/>
        <n v="0.86172839506172838"/>
        <n v="5.3838383838383841"/>
        <n v="8.391752577319588"/>
        <n v="1.6287553648068669"/>
        <n v="7.8673469387755102"/>
        <n v="3.2250000000000001"/>
        <n v="3.8524590163934427"/>
        <n v="1.9815668202764978"/>
        <n v="6.6758620689655173"/>
        <n v="1.5123966942148761"/>
        <n v="1.0662020905923344"/>
        <n v="5.4629629629629628"/>
        <n v="3.4909747292418771"/>
        <n v="2.1898148148148149"/>
        <n v="0.86991869918699183"/>
        <n v="1.7740585774058577"/>
        <n v="8.1546391752577314"/>
        <n v="2.4380952380952383"/>
        <n v="7.5840707964601766"/>
        <n v="7.4315789473684211"/>
        <n v="1.2552204176334107"/>
        <n v="2.310483870967742"/>
        <n v="1.4803149606299213"/>
        <n v="1.7049180327868851"/>
        <n v="1.5014925373134329"/>
        <n v="1.6473429951690821"/>
        <n v="3.0252525252525251"/>
        <n v="2.330578512396694"/>
        <n v="0.90822784810126578"/>
        <n v="1.7593052109181142"/>
        <n v="4.4414893617021276"/>
        <n v="1.6879120879120879"/>
        <n v="4.2210526315789476"/>
        <n v="1.2469437652811737"/>
        <n v="2.3965936739659366"/>
        <n v="4.3584070796460175"/>
        <n v="1.0723684210526316"/>
        <n v="1.7871396895787139"/>
        <n v="0.95"/>
        <n v="0.53424657534246578"/>
        <n v="0.23044397463002114"/>
        <n v="2.459016393442623"/>
        <n v="4.024193548387097"/>
        <n v="3.1363636363636362"/>
        <n v="1.1144067796610169"/>
        <n v="1.5442708333333333"/>
        <n v="2.7130681818181817"/>
        <n v="1.1235059760956174"/>
        <n v="8.1904761904761898"/>
        <n v="2.4137931034482758"/>
        <n v="2.6538461538461537"/>
        <n v="2.1129807692307692"/>
        <n v="0.93333333333333335"/>
        <n v="2.6190476190476191"/>
        <n v="0.9447004608294931"/>
        <n v="5.022346368715084"/>
        <n v="1.8009153318077804"/>
        <n v="2.4571428571428573"/>
        <n v="2.3350125944584383"/>
        <n v="0.43531827515400412"/>
        <n v="3.2"/>
        <n v="2.1162790697674421"/>
        <n v="6.4255319148936172"/>
        <n v="4.4369747899159666"/>
        <n v="3.7131782945736433"/>
        <n v="2.386934673366834"/>
        <n v="2.2255813953488373"/>
        <n v="3.010204081632653"/>
        <n v="3.4469026548672566"/>
        <n v="2.6956521739130435"/>
        <n v="1.8506493506493507"/>
        <n v="2.4802431610942248"/>
        <n v="1.6904109589041096"/>
        <n v="1.7035398230088497"/>
        <n v="4.1864406779661021"/>
        <n v="1.7595907928388748"/>
        <n v="2.5769230769230771"/>
        <n v="0.85"/>
        <n v="6.1513157894736841"/>
        <n v="1.291044776119403"/>
        <n v="2.098360655737705"/>
        <n v="2.018987341772152"/>
        <n v="2.4087591240875912"/>
        <n v="1.0325379609544469"/>
        <n v="3.2573289902280131"/>
        <n v="0.68259385665529015"/>
        <n v="1.0517241379310345"/>
        <n v="1.2134387351778657"/>
        <n v="0.85207100591715978"/>
        <n v="8.2525252525252526"/>
        <n v="3.9444444444444446"/>
        <n v="2.6759002770083105"/>
        <n v="2.6489675516224187"/>
        <n v="0.61403508771929827"/>
        <n v="1.2919540229885058"/>
        <n v="5.4105263157894736"/>
        <n v="3.7925531914893615"/>
        <n v="1.5638888888888889"/>
        <n v="0.75255102040816324"/>
        <n v="12.381818181818181"/>
        <n v="7.2758620689655169"/>
        <n v="3.1451104100946372"/>
        <n v="1.5571776155717763"/>
        <n v="2.4642857142857144"/>
        <n v="1.8796296296296295"/>
        <n v="17.826923076923077"/>
        <n v="5.7215189873417724"/>
        <n v="1.2231638418079096"/>
        <n v="5.833333333333333"/>
        <n v="3.370967741935484"/>
        <n v="0.44094488188976377"/>
        <n v="0.56858407079646023"/>
        <n v="1.3079268292682926"/>
        <n v="3.402061855670103"/>
        <n v="2.4567474048442905"/>
        <n v="2.3305084745762712"/>
        <n v="1.8144329896907216"/>
        <n v="4.7530864197530862"/>
        <n v="2.579505300353357"/>
        <n v="4.2312925170068025"/>
        <n v="1.7982954545454546"/>
        <n v="0.775609756097561"/>
        <n v="3.7739130434782608"/>
        <n v="2.75"/>
        <n v="0.52941176470588236"/>
        <n v="1.2352941176470589"/>
        <n v="6.3432835820895521"/>
        <n v="1.1602564102564104"/>
        <n v="2.1900452488687785"/>
        <n v="1.6869918699186992"/>
        <n v="2.9658703071672354"/>
        <n v="0.71177944862155385"/>
        <n v="5.5254237288135597"/>
        <n v="0.97123893805309736"/>
        <n v="6.5238095238095237"/>
        <n v="2.0022522522522523"/>
        <n v="0.20404040404040405"/>
        <n v="1.0167364016736402"/>
        <n v="0.25"/>
        <n v="0.37027027027027026"/>
        <n v="0.86715867158671589"/>
        <n v="1.4620390455531453"/>
        <n v="4.0280898876404496"/>
        <n v="5.1029411764705879"/>
        <n v="1.1545189504373179"/>
        <n v="4.7070063694267512"/>
        <n v="1.402088772845953"/>
        <n v="2.7827298050139277"/>
        <n v="1.7218683651804672"/>
        <n v="1.4452736318407959"/>
        <n v="3.3823529411764706"/>
        <n v="2.7185929648241207"/>
        <n v="5.4210526315789478"/>
        <n v="3.4193548387096775"/>
        <n v="4.8703703703703702"/>
        <n v="1.1856540084388185"/>
        <n v="0.54385964912280704"/>
        <n v="4.16"/>
        <n v="3.3003802281368819"/>
        <n v="2.4558823529411766"/>
        <n v="3.2420091324200913"/>
        <n v="2.3720238095238093"/>
        <n v="0.55630630630630629"/>
        <n v="1.3333333333333333"/>
        <n v="2.647398843930636"/>
        <n v="0.45271629778672035"/>
        <n v="2.9152542372881354"/>
        <n v="1.7290076335877862"/>
        <n v="1.3887323943661971"/>
        <n v="2.0723404255319151"/>
        <n v="0.32828282828282829"/>
        <n v="5.4015151515151514"/>
        <n v="3.7298578199052135"/>
        <n v="4.1483253588516744"/>
        <n v="0.23434343434343435"/>
        <n v="1.4063604240282686"/>
        <n v="2.6166666666666667"/>
        <n v="1.5866935483870968"/>
        <n v="3.0865384615384617"/>
        <n v="1.4147582697201018"/>
        <n v="1.3786848072562359"/>
        <n v="1.5320665083135392"/>
        <n v="6.4303797468354427"/>
        <n v="1.6494117647058824"/>
        <n v="0.78175895765472314"/>
        <n v="6.0720720720720722"/>
        <n v="1.1362007168458781"/>
        <n v="3.046875"/>
        <n v="0.31788079470198677"/>
        <n v="1.5107296137339057"/>
        <n v="1.8068459657701712"/>
        <n v="4.7866666666666671"/>
        <n v="2.6395939086294415"/>
        <n v="2.4617346938775508"/>
        <n v="3.8354430379746836"/>
        <n v="1.4226519337016574"/>
        <n v="0.51653944020356235"/>
        <n v="2.0302013422818792"/>
        <n v="2.3518518518518516"/>
        <n v="1.8272980501392757"/>
        <n v="0.37047353760445684"/>
        <n v="0.58290155440414504"/>
        <n v="5.7168674698795181"/>
        <n v="1.083743842364532"/>
        <n v="1.2203389830508475"/>
        <n v="1.5194346289752649"/>
        <n v="2.9230769230769229"/>
        <n v="4.2416666666666663"/>
        <n v="0.81275720164609055"/>
        <n v="0.84104627766599593"/>
        <n v="3.786096256684492"/>
        <n v="2.2518337408312958"/>
        <n v="2.0436681222707422"/>
        <n v="2.0449438202247192"/>
        <n v="1.6894977168949772"/>
        <n v="0.70243902439024386"/>
        <n v="0.87421383647798745"/>
        <n v="1.3777777777777778"/>
        <n v="0.90930232558139534"/>
        <n v="0.46782178217821785"/>
        <n v="1.0509259259259258"/>
        <n v="1.9405940594059405"/>
        <n v="1.7394067796610169"/>
        <n v="1.0319829424307037"/>
        <n v="2.1598173515981736"/>
        <n v="2.7155425219941347"/>
        <n v="1.6636904761904763"/>
        <n v="2.7787878787878788"/>
        <n v="1.4101010101010101"/>
        <n v="2.4102564102564101"/>
        <n v="2.0180722891566263"/>
        <n v="2.800925925925926"/>
        <n v="0.90343347639484983"/>
        <n v="1.5791666666666666"/>
        <n v="1.9857142857142858"/>
        <n v="0.89398280802292263"/>
        <n v="3.3467336683417086"/>
        <n v="4.5889570552147241"/>
        <n v="4.4068965517241381"/>
        <n v="4.2391304347826084"/>
        <n v="0.52483801295896326"/>
        <n v="2.7262569832402233"/>
        <n v="3.9948186528497409"/>
        <n v="12.173913043478262"/>
        <n v="1.5223577235772359"/>
        <n v="3.855"/>
        <n v="1.6075471698113208"/>
        <n v="4.989583333333333"/>
        <n v="0.496"/>
        <n v="0.58947368421052626"/>
        <n v="1.0735294117647058"/>
        <n v="1.8588235294117648"/>
        <n v="7.375"/>
        <n v="7.6842105263157894"/>
        <n v="5.5058823529411764"/>
        <n v="2.3127753303964758"/>
        <n v="1.3694690265486726"/>
        <n v="1.3396226415094339"/>
        <n v="3.4524886877828056"/>
        <n v="6.4565217391304346"/>
        <n v="0.48557692307692307"/>
        <n v="0.55390334572490707"/>
        <n v="3.7294117647058824"/>
        <n v="0.49673202614379086"/>
        <n v="1.2965299684542586"/>
        <n v="1.7991718426501035"/>
        <n v="1.6717557251908397"/>
        <n v="1.2323232323232323"/>
        <n v="6.622047244094488"/>
        <n v="0.96491228070175439"/>
        <n v="4.4108910891089108"/>
        <n v="1.9936305732484076"/>
        <n v="7.72"/>
        <n v="0.79537953795379535"/>
        <n v="1.9710144927536233"/>
        <n v="0.89095127610208813"/>
        <n v="3.3040935672514622"/>
        <n v="1.9541284403669725"/>
        <n v="0.65625"/>
        <n v="1.9573863636363635"/>
        <n v="3.1357142857142857"/>
        <n v="4.7870967741935484"/>
        <n v="1.4753521126760563"/>
        <n v="3.5294117647058822"/>
        <n v="4.416666666666667"/>
        <n v="0.83436853002070388"/>
        <n v="2.8579234972677594"/>
        <n v="0.31350114416475972"/>
        <n v="1.9312714776632303"/>
        <n v="2.2597014925373133"/>
        <n v="0.60828025477707004"/>
        <n v="4.198924731182796"/>
        <n v="9.870967741935484"/>
        <n v="2.4503816793893129"/>
        <n v="1.7177615571776155"/>
        <n v="2.6666666666666665"/>
        <n v="2.63"/>
        <n v="0.44694533762057875"/>
        <n v="7.3181818181818183"/>
        <n v="0.40551181102362205"/>
        <n v="1.532258064516129"/>
        <n v="6.9069767441860463"/>
        <n v="2.64"/>
        <n v="5.9821428571428568"/>
        <n v="2.6598639455782314"/>
        <n v="0.45263157894736844"/>
        <n v="10.981132075471699"/>
        <n v="2.0318725099601593"/>
        <n v="7.5934959349593498"/>
        <n v="0.36184210526315791"/>
        <n v="4.0191387559808609"/>
        <n v="1.4772727272727273"/>
        <n v="3.0274390243902438"/>
        <n v="3.3171641791044775"/>
        <n v="12.3"/>
        <n v="2.4142259414225942"/>
        <n v="3.1128526645768027"/>
        <n v="1.9788732394366197"/>
        <n v="3.1221374045801529"/>
        <n v="0.89795918367346939"/>
        <n v="0.49833887043189368"/>
        <n v="0.45843230403800472"/>
        <n v="3.47196261682243"/>
        <n v="2.4060150375939848"/>
        <n v="2.2320185614849186"/>
        <n v="1.8737623762376239"/>
        <n v="4.9637681159420293"/>
        <n v="1.4448275862068964"/>
        <n v="1.915"/>
        <n v="1.9214876033057851"/>
        <n v="11.195121951219512"/>
        <n v="4.2985074626865671"/>
        <n v="2.6178010471204187"/>
        <n v="0.95794392523364491"/>
        <n v="2.3652694610778444"/>
        <n v="1.4105960264900663"/>
        <n v="0.8868778280542986"/>
        <n v="2.0287610619469025"/>
        <n v="2.4598214285714284"/>
        <n v="1.5831202046035806"/>
        <n v="2.064748201438849"/>
        <n v="1.3292682926829269"/>
        <n v="1.5972222222222223"/>
        <n v="0.96535796766743653"/>
        <n v="1.9011494252873564"/>
        <n v="2.9322033898305087"/>
        <n v="4.3594470046082954"/>
        <n v="0.33849557522123896"/>
        <n v="1.5854166666666667"/>
        <n v="1.4178743961352658"/>
        <n v="3.2835249042145596"/>
        <n v="4.7560975609756095"/>
        <n v="0.86284289276807979"/>
        <n v="1.9436274509803921"/>
        <n v="1.6719999999999999"/>
        <n v="0.91578947368421049"/>
        <n v="1.2392344497607655"/>
        <n v="2.848137535816619"/>
        <n v="2.2243436754176611"/>
        <n v="1.6763848396501457"/>
        <n v="0.4288747346072187"/>
        <n v="1.7485714285714287"/>
        <n v="1.6016483516483517"/>
        <n v="3.7391304347826089"/>
        <n v="1.96"/>
        <n v="0.36432160804020103"/>
        <n v="1.5918918918918918"/>
        <n v="2.5783783783783782"/>
        <n v="1.6201117318435754"/>
        <n v="0.46956521739130436"/>
        <n v="0.9375"/>
        <n v="6.6024096385542173"/>
        <n v="1.6519337016574585"/>
        <n v="2.4551282051282053"/>
        <n v="1.9202657807308969"/>
        <n v="1.7483870967741935"/>
        <n v="3.4553571428571428"/>
        <n v="0.50843373493975907"/>
        <n v="1.2870967741935484"/>
        <n v="3.1847133757961785"/>
        <n v="2.6554621848739495"/>
        <n v="0.84109589041095889"/>
        <n v="1.9226190476190477"/>
        <n v="3.6845637583892619"/>
        <n v="1.5420168067226891"/>
        <n v="0.59473684210526312"/>
        <n v="16.586206896551722"/>
        <n v="3.5274725274725274"/>
        <n v="2.4015151515151514"/>
        <n v="0.72727272727272729"/>
        <n v="0.51606425702811243"/>
        <n v="0.6619718309859155"/>
        <n v="7.1703703703703701"/>
        <n v="0.27368421052631581"/>
        <n v="11.520547945205479"/>
        <n v="1.3412162162162162"/>
        <n v="1.1434878587196469"/>
        <n v="3.1071428571428572"/>
        <n v="1.943661971830986"/>
        <n v="3.5405405405405403"/>
        <n v="1.0220994475138121"/>
        <n v="1.8394004282655245"/>
        <n v="1.7362318840579709"/>
        <n v="0.47302904564315351"/>
        <n v="0.79003558718861211"/>
        <n v="1.5856164383561644"/>
        <n v="1.967741935483871"/>
        <n v="10.939759036144578"/>
        <n v="1.8178694158075601"/>
        <n v="0.80286738351254483"/>
        <n v="9.8947368421052637"/>
        <n v="2.0809523809523811"/>
        <n v="1.9670329670329669"/>
        <n v="1.8744939271255061"/>
        <n v="0.2665036674816626"/>
        <n v="0.65340909090909094"/>
        <n v="1.2822966507177034"/>
        <n v="3.3687150837988828"/>
        <n v="1.5287356321839081"/>
        <n v="0.43260188087774293"/>
        <n v="0.37532808398950129"/>
        <n v="1.3347921225382933"/>
        <n v="1.6960227272727273"/>
        <n v="2.2073863636363638"/>
        <n v="5.7901234567901234"/>
        <n v="0.34521158129175944"/>
        <n v="2.3285714285714287"/>
        <n v="1.7619047619047619"/>
        <n v="8.0909090909090917"/>
        <n v="1.8417266187050361"/>
        <n v="1.6395061728395062"/>
        <n v="2.0317460317460316"/>
        <n v="0.25263157894736843"/>
        <n v="1.6194690265486726"/>
        <n v="1.206989247311828"/>
        <n v="10.786666666666667"/>
        <n v="1.7855297157622738"/>
        <n v="1.0120772946859904"/>
        <n v="1.2077922077922079"/>
        <n v="4.5144508670520231"/>
        <n v="0.99054373522458627"/>
        <n v="4.0612244897959187"/>
        <n v="1.3448275862068966"/>
        <n v="2.8616352201257862"/>
        <n v="3.8043478260869565"/>
        <n v="1.0101522842639594"/>
        <n v="3.8070866141732282"/>
        <n v="2.6933701657458564"/>
        <n v="1.0646766169154229"/>
        <n v="1.8509174311926606"/>
        <n v="1.491638795986622"/>
        <n v="9.1999999999999993"/>
        <n v="1.2956120092378753"/>
        <n v="2.2535211267605635"/>
        <n v="0.3473684210526316"/>
        <n v="3.3869565217391306"/>
        <n v="2.6596858638743455"/>
        <n v="11.163636363636364"/>
        <n v="5.0952380952380949"/>
        <n v="2.231958762886598"/>
        <n v="1.7555555555555555"/>
        <n v="0.98163265306122449"/>
        <n v="2.2016348773841963"/>
        <n v="0.77184466019417475"/>
        <n v="3.9729729729729728"/>
        <n v="2.5806451612903225"/>
        <n v="14.280701754385966"/>
        <n v="0.87437185929648242"/>
        <n v="3.1354166666666665"/>
        <n v="1.5938967136150235"/>
        <n v="4.9489795918367347"/>
        <n v="4.2846715328467155"/>
        <n v="4.7410714285714288"/>
        <n v="5.629032258064516"/>
        <n v="0.60501567398119127"/>
        <n v="5.8556701030927831"/>
        <n v="1.0220264317180616"/>
        <n v="1.5305555555555554"/>
        <n v="8.4489795918367339"/>
        <n v="1.5692963752665245"/>
        <n v="1.2145015105740182"/>
        <n v="16.452830188679247"/>
        <n v="3.4870848708487086"/>
        <n v="1.8578088578088578"/>
        <n v="1.6700507614213198"/>
        <n v="1.6712328767123288"/>
        <n v="1.2589285714285714"/>
        <n v="1.771830985915493"/>
        <n v="1.9164490861618799"/>
        <n v="3.5065502183406112"/>
        <n v="0.47292418772563177"/>
        <n v="1.3846153846153846"/>
        <n v="0.94478527607361962"/>
        <n v="0.50505050505050508"/>
        <n v="9.3918918918918912"/>
        <n v="0.90773809523809523"/>
        <n v="6.3837209302325579"/>
        <n v="0.45370370370370372"/>
        <n v="1.1955056179775281"/>
        <n v="1.7653508771929824"/>
        <n v="1.7226027397260273"/>
        <n v="2.2429022082018926"/>
        <n v="0.74141414141414141"/>
        <n v="2.6188118811881189"/>
        <n v="0.61734693877551017"/>
        <n v="4.2592592592592595"/>
        <n v="1.0462962962962963"/>
        <n v="12.208333333333334"/>
        <n v="1.0145278450363195"/>
        <n v="4.3786407766990294"/>
        <n v="1.9365994236311239"/>
        <n v="3.0064102564102564"/>
        <n v="5.09375"/>
        <n v="3.2080536912751678"/>
        <n v="3.0112359550561796"/>
        <n v="12.539473684210526"/>
        <n v="0.89119170984455953"/>
        <n v="4.1509433962264151"/>
        <n v="1.6937500000000001"/>
        <n v="1.7153284671532847"/>
        <n v="0.46060606060606063"/>
        <n v="2.0865051903114189"/>
        <n v="1.9553571428571428"/>
        <n v="8.735294117647058"/>
        <n v="8.5113636363636367"/>
        <n v="1.0469135802469136"/>
        <n v="5.5792682926829267"/>
        <n v="2.2000000000000002"/>
        <n v="2.4709480122324159"/>
        <n v="0.44602272727272729"/>
        <n v="1.6487935656836461"/>
        <n v="2.4449152542372881"/>
        <n v="7.7272727272727275"/>
        <n v="2.9526627218934913"/>
        <n v="2.28125"/>
        <n v="3.777227722772277"/>
        <n v="1.3905109489051095"/>
        <n v="7.0245901639344259"/>
        <n v="1.0989247311827957"/>
        <n v="5.0519480519480515"/>
        <n v="1.0857142857142856"/>
        <n v="0.95876288659793818"/>
        <n v="1.2747252747252746"/>
        <n v="3.5910931174089069"/>
        <n v="2.6589595375722541"/>
        <n v="1.6234567901234569"/>
        <n v="2.3638968481375358"/>
        <n v="1.2185567010309277"/>
        <n v="1.1951219512195121"/>
        <n v="3.8686131386861313"/>
        <n v="0.87055837563451777"/>
        <n v="9.1857142857142851"/>
        <n v="0.5540983606557377"/>
        <n v="5.0176470588235293"/>
        <n v="4.4850746268656714"/>
        <n v="3.7991071428571428"/>
        <n v="0.58156028368794321"/>
        <n v="2.0928074245939676"/>
        <n v="6.6071428571428568"/>
        <n v="0.45098039215686275"/>
        <n v="9.4795918367346932"/>
        <n v="2.3888888888888888"/>
        <n v="1.8463611859838276"/>
        <n v="3.1768292682926829"/>
        <n v="0.87150837988826813"/>
        <n v="3.2260869565217392"/>
        <n v="0.37588652482269502"/>
        <n v="7.1913043478260867"/>
        <n v="3.0843373493975905"/>
        <n v="1.9730290456431536"/>
        <n v="0.99686520376175547"/>
        <n v="4.9855072463768115"/>
        <n v="1.1662337662337663"/>
        <n v="2.7881355932203391"/>
        <n v="5.1698113207547172"/>
        <n v="3.0069204152249136"/>
        <n v="1.7148288973384029"/>
        <n v="3.7218045112781954"/>
        <n v="2.4240687679083095"/>
        <n v="1.516355140186916"/>
        <n v="1.6103286384976525"/>
        <n v="6.6885245901639347"/>
        <n v="7.4897959183673466"/>
        <n v="0.23953488372093024"/>
        <n v="3.0192307692307692"/>
        <n v="3.0541401273885351"/>
        <n v="2.9624573378839592"/>
        <n v="3.7767857142857144"/>
        <n v="1.6327272727272728"/>
        <n v="1.6049661399548534"/>
        <n v="1.3026905829596414"/>
        <n v="5.7195121951219514"/>
        <n v="2.2277777777777779"/>
        <n v="2.2608695652173911"/>
        <n v="0.9112627986348123"/>
        <n v="1.085173501577287"/>
        <n v="6.2323232323232327"/>
        <n v="2.3284313725490198"/>
        <n v="2.0586666666666669"/>
        <n v="1.2013422818791946"/>
        <n v="3.5308641975308643"/>
        <n v="2.4704049844236762"/>
        <n v="5.0821917808219181"/>
        <n v="12.430379746835444"/>
        <n v="3.6511627906976742"/>
        <n v="0.98951781970649899"/>
        <n v="7.6796875"/>
        <n v="1.3984962406015038"/>
        <n v="1.9186602870813396"/>
        <n v="1.651685393258427"/>
        <n v="1.4125874125874125"/>
        <n v="6.0476190476190474"/>
        <n v="0.76744186046511631"/>
        <n v="4.8392857142857144"/>
        <n v="0.8193548387096774"/>
        <n v="2.2380952380952381"/>
        <n v="0.58241758241758246"/>
        <n v="0.32216494845360827"/>
        <n v="1.639225181598063"/>
        <n v="3.4978540772532187"/>
        <n v="2.1295180722891565"/>
        <n v="0.74237288135593216"/>
        <n v="0.83764705882352941"/>
        <n v="10.492753623188406"/>
        <n v="6.2053571428571432"/>
        <n v="0.53278688524590168"/>
        <n v="2.5507692307692307"/>
        <n v="2.8192771084337349"/>
        <n v="1.9602649006622517"/>
        <n v="1.5183673469387755"/>
        <n v="1.0435835351089588"/>
        <n v="1.8833746898263026"/>
        <n v="0.76231263383297643"/>
        <n v="2.1152737752161381"/>
        <n v="7.2960000000000003"/>
        <n v="2.6967741935483871"/>
        <n v="2.746606334841629"/>
        <n v="2.0690476190476192"/>
        <n v="2.3574999999999999"/>
        <n v="2.5580110497237567"/>
        <n v="0.37237237237237236"/>
        <n v="2.7507507507507509"/>
        <n v="2.3088235294117645"/>
        <n v="6.5075757575757578"/>
        <n v="1.5320855614973261"/>
        <n v="1.0047846889952152"/>
        <n v="0.26463104325699743"/>
        <n v="1.8414634146341464"/>
        <n v="1.3504273504273505"/>
        <n v="1.1855670103092784"/>
        <n v="0.88705234159779611"/>
        <n v="2.0080645161290325"/>
        <n v="1.5866666666666667"/>
        <n v="1.8074074074074074"/>
        <n v="1.3181818181818181"/>
        <n v="1.7478991596638656"/>
        <n v="1.9209302325581394"/>
        <n v="0.85427135678391963"/>
        <n v="1.8756756756756756"/>
        <n v="1.2647657841140529"/>
        <n v="2.6050420168067228"/>
        <n v="1.3275261324041812"/>
        <n v="4.8863636363636367"/>
        <n v="2.7056277056277058"/>
        <n v="2.2540983606557377"/>
        <n v="0.35057471264367818"/>
        <n v="1.7330960854092528"/>
        <n v="2.737704918032787"/>
        <n v="8.2328767123287676"/>
        <n v="2.1723163841807911"/>
        <n v="0.62529832935560858"/>
        <n v="0.5292553191489362"/>
        <n v="2.0516129032258066"/>
        <n v="0.99795081967213117"/>
        <n v="0.94758064516129037"/>
        <n v="5.9662162162162158"/>
        <n v="8.6181818181818191"/>
        <n v="2.2389705882352939"/>
        <n v="3.7753303964757707"/>
        <n v="1.9544364508393286"/>
        <n v="0.34170854271356782"/>
        <n v="0.9133489461358314"/>
        <n v="1.5446224256292906"/>
        <n v="1.279120879120879"/>
        <n v="2.4854368932038833"/>
        <n v="0.50109890109890109"/>
        <n v="1.0266666666666666"/>
        <n v="0.5461538461538461"/>
        <n v="6.117647058823529"/>
        <n v="0.63581488933601604"/>
        <n v="7.5"/>
        <n v="2.9753694581280787"/>
        <n v="1.4533333333333334"/>
        <n v="2.0327198364008181"/>
        <n v="0.72643678160919545"/>
        <n v="4.1638418079096047"/>
        <n v="1.193069306930693"/>
        <n v="1.0495867768595042"/>
        <n v="1.3273195876288659"/>
        <n v="2.8942307692307692"/>
        <n v="1.4673913043478262"/>
        <n v="1.2427983539094649"/>
        <n v="0.32387706855791965"/>
        <n v="0.35599999999999998"/>
        <n v="1.1169354838709677"/>
        <n v="0.70600858369098718"/>
        <n v="2.5692307692307694"/>
        <n v="0.68831168831168832"/>
        <n v="4.3097345132743365"/>
        <n v="0.9662921348314607"/>
        <n v="6.617977528089888"/>
        <n v="3.5304347826086957"/>
        <n v="1.232394366197183"/>
        <n v="0.41239892183288412"/>
        <n v="4.3619047619047615"/>
        <n v="1.9573459715639809"/>
        <n v="2.3764367816091956"/>
        <n v="4.2788461538461542"/>
        <n v="1.0790513833992095"/>
        <n v="0.83801295896328298"/>
        <n v="0.54989384288747345"/>
        <n v="3.317365269461078"/>
        <n v="4.3981900452488691"/>
        <n v="1.1313432835820896"/>
        <n v="4.8538461538461535"/>
        <n v="13.465753424657533"/>
        <n v="3.2340425531914891"/>
        <n v="1.5386363636363636"/>
        <n v="1.4941176470588236"/>
        <n v="3.4145454545454546"/>
        <n v="1.1115879828326181"/>
        <n v="4.5214285714285714"/>
        <n v="2.7592592592592591"/>
        <n v="3.7787610619469025"/>
        <n v="1.2321428571428572"/>
        <n v="2.5564971751412431"/>
        <n v="1.8675496688741722"/>
        <n v="0.61261261261261257"/>
        <n v="2.7519999999999998"/>
        <n v="2.9944751381215471"/>
        <n v="1.1981981981981982"/>
        <n v="2.6969696969696968"/>
        <n v="1.5246913580246915"/>
        <n v="2.2892561983471076"/>
        <n v="0.73015873015873012"/>
        <n v="1.3166666666666667"/>
        <n v="1.0100401606425702"/>
        <n v="9.6138613861386144"/>
        <n v="4.5928143712574849"/>
        <n v="3.4375"/>
        <n v="1.9013157894736843"/>
        <n v="2.5463917525773194"/>
        <n v="1.4135667396061269"/>
        <n v="1.6606683804627249"/>
        <n v="2.6051660516605164"/>
        <n v="1.1243243243243244"/>
        <n v="2.8475073313782993"/>
        <n v="0.56230031948881787"/>
        <n v="4.5147058823529411"/>
        <n v="1.8791773778920309"/>
        <n v="1.8189910979228487"/>
        <n v="8.5571428571428569"/>
        <n v="11.231884057971014"/>
        <n v="3.2397260273972601"/>
        <n v="3.9674796747967478"/>
        <n v="0.9771986970684039"/>
        <n v="2.1438202247191009"/>
        <n v="2.0599369085173502"/>
        <n v="1.7371007371007372"/>
        <n v="1.8488120950323974"/>
        <n v="1.6040816326530611"/>
        <n v="4.6033519553072626"/>
        <n v="2.1464019851116625"/>
        <n v="0.33823529411764708"/>
        <n v="1.0788530465949822"/>
        <n v="2.6049723756906076"/>
        <n v="0.4325"/>
        <n v="3.0846905537459284"/>
        <n v="1.5066079295154184"/>
        <n v="12.294117647058824"/>
        <n v="3.1277955271565494"/>
        <n v="5.5288461538461542"/>
        <n v="0.58173076923076927"/>
        <n v="1.6897274633123689"/>
        <n v="6.7454545454545451"/>
        <n v="2.3127962085308056"/>
        <n v="0.57742782152230976"/>
        <n v="4.6831683168316829"/>
        <n v="0.58771929824561409"/>
        <n v="1.4921875"/>
        <n v="1.5880503144654088"/>
        <n v="8.9196428571428577"/>
        <n v="4.4712041884816758"/>
        <n v="3.8719999999999999"/>
        <n v="10.802469135802468"/>
        <n v="6.1312499999999996"/>
        <n v="6.8684210526315788"/>
        <n v="1.6951983298538622"/>
        <n v="1.196319018404908"/>
        <n v="1.2422360248447204"/>
        <n v="1.5010570824524312"/>
        <n v="7.709090909090909"/>
        <n v="1.032258064516129"/>
        <n v="2.3855932203389831"/>
        <n v="2.6555555555555554"/>
        <n v="1.642512077294686"/>
        <n v="4.8035714285714288"/>
        <n v="1.1865443425076452"/>
        <n v="5.0316455696202533"/>
        <n v="0.61538461538461542"/>
        <n v="2.0445434298440981"/>
        <n v="1.7086834733893557"/>
        <n v="1.7792792792792793"/>
        <n v="0.32954545454545453"/>
        <n v="0.27891156462585032"/>
        <n v="5.104166666666667"/>
        <n v="3.2295081967213113"/>
        <n v="2.4343163538873993"/>
        <n v="1.1469933184855234"/>
        <n v="1.768361581920904"/>
        <n v="3.069672131147541"/>
        <n v="6.632352941176471"/>
        <n v="2.9028213166144199"/>
        <n v="2.773049645390071"/>
        <n v="1.4058355437665782"/>
        <n v="1.5444444444444445"/>
        <n v="4.7586206896551726"/>
        <n v="1.9142857142857144"/>
        <n v="4.835"/>
        <n v="2.0525164113785559"/>
        <n v="9.3168316831683171"/>
        <n v="2.5286624203821657"/>
        <n v="2.9965753424657535"/>
        <n v="0.5670995670995671"/>
        <n v="10.346666666666666"/>
        <n v="1.4559386973180077"/>
        <n v="1.2014925373134329"/>
        <n v="0.96846846846846846"/>
        <n v="1.1370262390670554"/>
        <n v="1.3922902494331066"/>
        <n v="5.2"/>
        <n v="1.2180616740088106"/>
        <n v="4.2010582010582009"/>
        <n v="0.65662650602409633"/>
        <n v="2.6308724832214767"/>
        <n v="2.7725631768953067"/>
        <n v="2.1958525345622122"/>
        <n v="0.94432548179871523"/>
        <n v="1.5045871559633028"/>
        <n v="0.34693877551020408"/>
        <n v="9.8888888888888893"/>
        <n v="0.625"/>
        <n v="0.65957446808510634"/>
        <n v="0.47014925373134331"/>
        <n v="1.1861111111111111"/>
        <n v="4.0170454545454541"/>
        <n v="14.46"/>
        <n v="0.74320241691842903"/>
        <n v="0.64470588235294113"/>
        <n v="1.4604651162790698"/>
        <n v="1.7005494505494505"/>
        <n v="9.4594594594594597"/>
        <n v="1.6463157894736842"/>
        <n v="0.60199999999999998"/>
        <n v="0.84033613445378152"/>
        <n v="5.6835443037974684"/>
        <n v="3.4350877192982456"/>
        <n v="3.1040462427745665"/>
        <n v="3.0377358490566038"/>
        <n v="0.84253578732106338"/>
        <n v="1.0332409972299168"/>
        <n v="2.0853333333333333"/>
        <n v="2.5722222222222224"/>
        <n v="1.9267676767676767"/>
        <n v="0.9939393939393939"/>
        <n v="0.6797385620915033"/>
        <n v="0.884020618556701"/>
        <n v="1.0748299319727892"/>
        <n v="1.1062124248496994"/>
        <n v="1.6547619047619047"/>
        <n v="0.50988142292490124"/>
        <n v="0.65656565656565657"/>
        <n v="3.3708920187793425"/>
        <n v="1.728448275862069"/>
        <n v="0.27823691460055094"/>
        <n v="0.28199999999999997"/>
        <n v="2.8796992481203008"/>
        <n v="3.7896825396825395"/>
        <n v="5.7032967032967035"/>
        <n v="1.6946308724832215"/>
        <n v="4.8970588235294121"/>
        <n v="2.6090225563909772"/>
        <n v="6.825174825174825"/>
        <n v="3.2408759124087592"/>
        <n v="1.8962962962962964"/>
        <n v="6.6296296296296298"/>
        <n v="0.69133192389006337"/>
        <n v="0.75806451612903225"/>
        <n v="2.5104166666666665"/>
        <n v="1.4852941176470589"/>
        <n v="1.8991596638655461"/>
        <n v="5.90625"/>
        <n v="1.9755501222493888"/>
        <n v="0.32338308457711445"/>
        <n v="4.3902439024390247"/>
        <n v="2.7944250871080141"/>
        <n v="1.1065989847715736"/>
        <n v="5.4269662921348312"/>
        <n v="7.7454545454545451"/>
        <n v="0.80978260869565222"/>
        <n v="1.1930379746835442"/>
        <n v="2.6466165413533833"/>
        <n v="2.8508771929824563"/>
        <n v="0.97897897897897901"/>
        <n v="1.9454545454545455"/>
        <n v="1.1943462897526502"/>
        <n v="6.9658119658119659"/>
        <n v="0.50406504065040647"/>
        <n v="1.2941176470588236"/>
        <n v="1.1504424778761062"/>
        <n v="0.61712846347607053"/>
        <n v="10.049180327868852"/>
        <n v="0.51791530944625408"/>
        <n v="0.810126582278481"/>
        <n v="3.2988505747126435"/>
        <n v="0.65146579804560256"/>
        <n v="3.9573459715639809"/>
        <n v="1.8515625"/>
        <n v="4.629032258064516"/>
        <n v="1.6453488372093024"/>
        <n v="4.3289473684210522"/>
        <n v="10.486111111111111"/>
        <n v="1.4104046242774566"/>
        <n v="1.4471544715447155"/>
        <n v="1.7374301675977655"/>
        <n v="1.912621359223301"/>
        <n v="1.5666666666666667"/>
        <n v="4.7284768211920527"/>
        <n v="0.79190751445086704"/>
        <n v="0.54605263157894735"/>
        <n v="2.3308270676691731"/>
        <n v="3.3069306930693068"/>
        <n v="1.8229166666666667"/>
        <n v="0.90123456790123457"/>
        <n v="0.79804560260586321"/>
        <n v="3.4402985074626864"/>
        <n v="10.466666666666667"/>
        <n v="5.3582089552238807"/>
        <n v="0.80219780219780223"/>
        <n v="6.907692307692308"/>
        <n v="2.1105263157894738"/>
        <n v="5.6201550387596901"/>
        <n v="4.3"/>
        <n v="1.5615384615384615"/>
        <n v="0.99168399168399168"/>
        <n v="4.7941176470588234"/>
        <n v="3.0839160839160837"/>
        <n v="2.0135135135135136"/>
        <n v="1.1454918032786885"/>
        <n v="5.4585987261146496"/>
        <n v="1.3269689737470167"/>
        <n v="1.8333333333333333"/>
        <n v="1.893048128342246"/>
        <n v="0.57253886010362698"/>
        <n v="3.8118811881188117"/>
        <n v="2.1181102362204722"/>
        <n v="4.6981132075471699"/>
        <n v="0.9305210918114144"/>
        <n v="0.27088607594936709"/>
        <n v="7.4237288135593218"/>
        <n v="1.0444444444444445"/>
        <n v="3.2896174863387979"/>
        <n v="7.1404958677685952"/>
        <n v="0.55734406438631789"/>
        <n v="1.606425702811245"/>
        <n v="10.75"/>
        <n v="0.82119205298013243"/>
        <n v="4.457746478873239"/>
        <n v="0.68041237113402064"/>
        <n v="2.5336538461538463"/>
        <n v="1.7058823529411764"/>
        <n v="0.85328185328185324"/>
        <n v="6.3247863247863245"/>
        <n v="3.7777777777777777"/>
        <n v="1.4513457556935818"/>
        <n v="13.013888888888889"/>
        <n v="1.7283236994219653"/>
        <n v="2.7822349570200573"/>
        <n v="1.566579634464752"/>
        <n v="0.24"/>
        <n v="0.66233766233766234"/>
        <n v="4.1036269430051817"/>
        <n v="2.3690987124463518"/>
        <n v="0.56896551724137934"/>
        <n v="0.891156462585034"/>
        <n v="2.2972972972972974"/>
        <n v="1.0736842105263158"/>
        <n v="0.9327902240325866"/>
        <n v="5.2380952380952381"/>
        <n v="3.6608695652173915"/>
        <n v="2.1417004048582995"/>
        <n v="0.98351648351648346"/>
        <n v="0.36386768447837148"/>
        <n v="0.52450980392156865"/>
        <n v="6.4264705882352944"/>
        <n v="0.25100401606425704"/>
        <n v="1.8595641646489105"/>
        <n v="5.5748031496062991"/>
        <n v="2.5133333333333332"/>
        <n v="1.4376528117359413"/>
        <n v="3.1875"/>
        <n v="2.3291139240506329"/>
        <n v="1.2729357798165137"/>
        <n v="0.51541850220264318"/>
        <n v="1.0833333333333333"/>
        <n v="2.0904761904761906"/>
        <n v="3.2266666666666666"/>
        <n v="0.88986784140969166"/>
        <n v="0.55432372505543237"/>
        <n v="1.5580448065173116"/>
        <n v="1.4476190476190476"/>
        <n v="0.26600985221674878"/>
        <n v="2.7764350453172204"/>
        <n v="2.3287037037037037"/>
        <n v="3.325174825174825"/>
        <n v="2.9921568627450981"/>
        <n v="2.5129533678756477"/>
        <n v="1.4736842105263157"/>
        <n v="2.7950819672131146"/>
        <n v="3.71"/>
        <n v="0.97419354838709682"/>
        <n v="1.6647727272727273"/>
        <n v="3.6852589641434261"/>
        <n v="0.24761904761904763"/>
        <n v="0.91729323308270672"/>
        <n v="0.97460317460317458"/>
        <n v="0.49038461538461536"/>
        <n v="0.39065817409766457"/>
        <n v="2.0757575757575757"/>
        <n v="0.56000000000000005"/>
        <n v="2.2482517482517483"/>
        <n v="2.1529411764705881"/>
        <n v="4.7179487179487181"/>
        <n v="0.78547854785478544"/>
        <n v="2.3788659793814433"/>
        <n v="1.9331896551724137"/>
        <n v="3.1797752808988764"/>
        <n v="0.24696356275303644"/>
        <n v="5.6914893617021276"/>
        <n v="0.97252747252747251"/>
        <n v="0.60904255319148937"/>
        <n v="1.5474452554744527"/>
        <n v="5.7960526315789478"/>
        <n v="4.6648351648351651"/>
        <n v="0.88444444444444448"/>
        <n v="2.2827868852459017"/>
        <n v="2.9065743944636679"/>
        <n v="1.2036199095022624"/>
        <n v="2.5251798561151078"/>
        <n v="2.064516129032258"/>
        <n v="9"/>
        <n v="1.0901287553648069"/>
        <n v="3.3040293040293038"/>
        <n v="10.461538461538462"/>
        <n v="0.6495726495726496"/>
        <n v="1.1137339055793991"/>
        <n v="1.3156565656565657"/>
        <n v="0.69536423841059603"/>
        <n v="2.6204379562043796"/>
        <n v="0.6035242290748899"/>
        <n v="1.745819397993311"/>
        <n v="3.5229007633587788"/>
        <n v="3.40625"/>
        <n v="1.1831683168316831"/>
        <n v="16.081967213114755"/>
        <n v="6.591836734693878"/>
        <n v="1.1333333333333333"/>
        <n v="0.93630573248407645"/>
        <n v="5.758064516129032"/>
        <n v="0.84433962264150941"/>
        <n v="6.9342105263157894"/>
        <n v="4.3711340206185563"/>
        <n v="4.4873949579831933"/>
        <n v="14.096774193548388"/>
        <n v="5.0116959064327489"/>
        <n v="2.9535864978902953"/>
        <n v="5.3206106870229011"/>
        <n v="3.834862385321101"/>
        <n v="2.074245939675174"/>
        <n v="0.3650107991360691"/>
        <n v="3.7830188679245285"/>
        <n v="2.3405405405405406"/>
        <n v="1.3272727272727274"/>
        <n v="3.8933333333333335"/>
        <n v="2.2954545454545454"/>
        <n v="1.6192660550458715"/>
        <n v="1.125"/>
        <n v="2.1984126984126986"/>
        <n v="1.8994708994708995"/>
        <n v="1.4355300859598854"/>
        <n v="0.90476190476190477"/>
        <n v="0.3950892857142857"/>
        <n v="2.557788944723618"/>
        <n v="1.195852534562212"/>
        <n v="2.1884057971014492"/>
        <n v="0.96240601503759393"/>
        <n v="2.3727272727272726"/>
        <n v="3.9516129032258065"/>
        <n v="0.83476394849785407"/>
        <n v="3.2976190476190474"/>
        <n v="4.1037037037037036"/>
        <n v="3.9116279069767441"/>
        <n v="0.98237885462555063"/>
        <n v="0.91540130151843813"/>
        <n v="0.92975206611570249"/>
        <n v="4.7928571428571427"/>
        <n v="1.7713414634146341"/>
        <n v="2.4828897338403042"/>
        <n v="0.52"/>
        <n v="1.5987261146496816"/>
        <n v="5.8120805369127515"/>
        <n v="10.636363636363637"/>
        <n v="5.9225806451612906"/>
        <n v="1.3503325942350333"/>
        <n v="6.2696629213483144"/>
        <n v="1.9166666666666667"/>
        <n v="1.9928825622775801"/>
        <n v="6.7699115044247788"/>
        <n v="2.9107981220657275"/>
        <n v="1.6044776119402986"/>
        <n v="8.5204081632653068"/>
        <n v="5.8461538461538458"/>
        <n v="4.7483443708609272"/>
        <n v="0.710594315245478"/>
        <n v="3.9367816091954024"/>
        <n v="6.0886075949367084"/>
        <n v="1.2487684729064039"/>
        <n v="0.48969072164948452"/>
        <n v="0.81846153846153846"/>
        <n v="1.6163141993957704"/>
        <n v="1.0626450116009281"/>
        <n v="1.9385964912280702"/>
        <n v="2.0406504065040649"/>
        <n v="3.1505016722408028"/>
        <n v="2.1425233644859811"/>
        <n v="2.7024390243902441"/>
        <n v="2.5123456790123457"/>
        <n v="1.6453900709219857"/>
        <n v="3.16412213740458"/>
        <n v="0.39338235294117646"/>
        <n v="2.4183673469387754"/>
        <n v="2.5612648221343872"/>
        <n v="2.3229166666666665"/>
        <n v="2.6274509803921569"/>
        <n v="3.7111111111111112"/>
        <n v="0.73943661971830987"/>
        <n v="1.0934182590233545"/>
        <n v="0.74449339207048459"/>
        <n v="1.0063091482649842"/>
        <n v="1.2333333333333334"/>
        <n v="1.8616504854368932"/>
        <n v="6.9323308270676689"/>
        <n v="2.113793103448276"/>
        <n v="4.3769633507853403"/>
        <n v="1.0297619047619047"/>
        <n v="1.8878504672897196"/>
        <n v="1.9011627906976745"/>
        <n v="0.84362139917695478"/>
        <n v="4.7848101265822782"/>
        <n v="2.4932126696832579"/>
        <n v="11.852459016393443"/>
        <n v="4.1031390134529149"/>
        <n v="2.538095238095238"/>
        <n v="2.3011363636363638"/>
        <n v="7.2750000000000004"/>
        <n v="2.2869955156950672"/>
        <n v="2.017994858611825"/>
        <n v="0.70852017937219736"/>
        <n v="0.68152866242038213"/>
        <n v="3.4779411764705883"/>
        <n v="3.3048780487804876"/>
        <n v="2.3951612903225805"/>
        <n v="0.99415204678362568"/>
        <n v="2.2247191011235956"/>
        <n v="1.4757894736842105"/>
        <n v="0.48826291079812206"/>
        <n v="0.676056338028169"/>
        <n v="3.9547325102880659"/>
        <n v="9.4725274725274726"/>
        <n v="0.74264705882352944"/>
        <n v="3.0301204819277108"/>
        <n v="0.66009852216748766"/>
        <n v="11.233333333333333"/>
        <n v="2.1605839416058394"/>
        <n v="2.5523809523809522"/>
        <n v="2.6160458452722062"/>
        <n v="5.032258064516129"/>
        <n v="0.63761467889908252"/>
        <n v="2.3577023498694518"/>
        <n v="3.9206349206349205"/>
        <n v="1.3790322580645162"/>
        <n v="0.56796116504854366"/>
        <n v="6.7777777777777777"/>
        <n v="2.4074074074074074"/>
        <n v="1.2786069651741294"/>
        <n v="1.2911392405063291"/>
        <n v="1.2299741602067182"/>
        <n v="2.3450704225352115"/>
        <n v="1.4179104477611941"/>
        <n v="1.7752808988764044"/>
        <n v="1.7486486486486486"/>
        <n v="1.3598130841121496"/>
        <n v="5.4882352941176471"/>
        <n v="0.52556237218813906"/>
        <n v="0.80645161290322576"/>
        <n v="0.8125"/>
        <n v="1.4137931034482758"/>
        <n v="0.40389294403892945"/>
        <n v="1.2826747720364742"/>
        <n v="1.7016129032258065"/>
        <n v="3.0224719101123596"/>
        <n v="1.544378698224852"/>
        <n v="2.2941176470588234"/>
        <n v="1.1977611940298507"/>
        <n v="0.96853146853146854"/>
        <n v="1.9571865443425076"/>
        <n v="1.8034825870646767"/>
        <n v="0.67258883248730961"/>
        <n v="1.8456221198156681"/>
        <n v="1.3798449612403101"/>
        <n v="3.491304347826087"/>
        <n v="1.5697115384615385"/>
        <n v="8.1269841269841265"/>
        <n v="0.32188841201716739"/>
        <n v="0.98950131233595795"/>
        <n v="0.57868020304568524"/>
        <n v="9.4722222222222214"/>
        <n v="0.35"/>
        <n v="2.7745098039215685"/>
        <n v="1.7171428571428571"/>
        <n v="5.8549618320610683"/>
        <n v="2.7728706624605679"/>
        <n v="18.60377358490566"/>
        <n v="3.4203821656050954"/>
        <n v="3.0093457943925235"/>
        <n v="1.1653543307086613"/>
        <n v="2.8982035928143715"/>
        <n v="2.9027777777777777"/>
        <n v="3.1272727272727274"/>
        <n v="0.91388888888888886"/>
        <n v="0.75870646766169159"/>
        <n v="0.99546485260770978"/>
        <n v="1.2122448979591838"/>
        <n v="4.1538461538461542"/>
        <n v="6.8928571428571432"/>
        <n v="2.002079002079002"/>
        <n v="2.116504854368932"/>
        <n v="2.220048899755501"/>
        <n v="1.7443037974683544"/>
        <n v="4.2192982456140351"/>
        <n v="1.8949579831932772"/>
        <n v="1.9522821576763485"/>
        <n v="1.0778894472361809"/>
        <n v="13.111111111111111"/>
        <n v="3.4385964912280702"/>
        <n v="1.9800995024875623"/>
        <n v="2.6867469879518073"/>
        <n v="1.9135021097046414"/>
        <n v="0.90808823529411764"/>
        <n v="1.1588235294117648"/>
        <n v="1.5917159763313609"/>
        <n v="2.1764705882352939"/>
        <n v="2.6038338658146967"/>
        <n v="8.9519230769230766"/>
        <n v="1.5175097276264591"/>
        <n v="1.1286863270777481"/>
        <n v="1.1647855530474041"/>
        <n v="5.8015873015873014"/>
        <n v="3.7446808510638299"/>
        <n v="5.4649122807017543"/>
        <n v="3.7796610169491527"/>
        <n v="2.6459854014598538"/>
        <n v="1.5927152317880795"/>
        <n v="5.1049382716049383"/>
        <n v="0.34591194968553457"/>
        <n v="3.1606425702811247"/>
        <n v="3.3698630136986303"/>
        <n v="7.6739130434782608"/>
        <n v="1.4125560538116593"/>
        <n v="3.040983606557377"/>
        <n v="2.6176470588235294"/>
        <n v="2.0758293838862558"/>
        <n v="1.03"/>
        <n v="2.976525821596244"/>
        <n v="0.3769968051118211"/>
        <n v="9.4583333333333339"/>
        <n v="0.92165898617511521"/>
        <n v="0.68711656441717794"/>
        <n v="4.7297297297297298"/>
        <n v="1.8683274021352314"/>
        <n v="1.8989071038251366"/>
        <n v="3.4691358024691357"/>
        <n v="5.3454545454545457"/>
        <n v="1.8174603174603174"/>
        <n v="1.1801801801801801"/>
        <n v="0.71717171717171713"/>
        <n v="1.8699551569506727"/>
        <n v="2.828125"/>
        <n v="3.3543859649122809"/>
        <n v="0.86804123711340209"/>
        <n v="4.2857142857142856"/>
        <n v="3.6769230769230767"/>
        <n v="3.693548387096774"/>
        <n v="6.17741935483871"/>
        <n v="3.0044843049327352"/>
        <n v="1.1657608695652173"/>
        <n v="0.72928176795580113"/>
        <n v="1.9253393665158371"/>
        <n v="1.7796610169491525"/>
        <n v="2.4586666666666668"/>
        <n v="0.90105263157894733"/>
        <n v="1.9386281588447654"/>
        <n v="1.3"/>
        <n v="0.84942084942084939"/>
        <n v="1.8122743682310469"/>
        <n v="2.2878787878787881"/>
        <n v="1.5808656036446469"/>
        <n v="1.2468193384223918"/>
        <n v="0.74943566591422117"/>
        <n v="0.79381443298969068"/>
        <n v="1.1266968325791855"/>
        <n v="2.7734375"/>
        <n v="3.0092879256965945"/>
        <n v="0.64666666666666661"/>
        <n v="1.9894957983193278"/>
        <n v="1.5548654244306419"/>
        <n v="9.1584158415841586"/>
        <n v="4.6262135922330101"/>
        <n v="2.3283582089552239"/>
        <n v="2.3585858585858586"/>
        <n v="4.117647058823529"/>
        <n v="0.80213903743315507"/>
        <n v="2.5795454545454546"/>
        <n v="2.2066115702479339"/>
        <n v="0.32383419689119169"/>
        <n v="4.236559139784946"/>
        <n v="9.8227848101265831"/>
        <n v="5.5853658536585362"/>
        <n v="2.7807017543859649"/>
        <n v="3.6141304347826089"/>
        <n v="2.0023201856148494"/>
        <n v="0.6739811912225705"/>
        <n v="5.9710144927536231"/>
        <n v="2.7188612099644129"/>
        <n v="2.4974358974358974"/>
        <n v="0.52914798206278024"/>
        <n v="3.107843137254902"/>
        <n v="2.5393700787401574"/>
        <n v="2.9027027027027028"/>
        <n v="2.8035714285714284"/>
        <n v="2.2565947242206237"/>
        <n v="2.9729729729729728"/>
        <n v="2.0474683544303796"/>
        <n v="0.38775510204081631"/>
        <n v="2.6948529411764706"/>
        <n v="5.9090909090909092"/>
        <n v="1.8240740740740742"/>
        <n v="1.4846625766871167"/>
        <n v="2.037974683544304"/>
        <n v="1.9182692307692308"/>
        <n v="4.2900763358778624"/>
        <n v="2.2041522491349479"/>
        <n v="0.73760932944606417"/>
        <n v="3.8051948051948052"/>
        <n v="0.77616279069767447"/>
        <n v="6.422535211267606"/>
        <n v="5.382022471910112"/>
        <n v="10.238095238095237"/>
        <n v="2.2748091603053435"/>
        <n v="1.8487903225806452"/>
        <n v="1.3870967741935485"/>
        <n v="1.0737704918032787"/>
        <n v="5.1923076923076925"/>
        <n v="0.98416289592760176"/>
        <n v="2.2837837837837838"/>
        <n v="0.62468513853904284"/>
        <n v="1.7511627906976743"/>
        <n v="3.6666666666666665"/>
        <n v="2.9856459330143541"/>
        <n v="1.8637413394919169"/>
        <n v="5.9837398373983737"/>
        <n v="0.65909090909090906"/>
        <n v="9.4024390243902438"/>
        <n v="3.6763005780346822"/>
        <n v="6.6610169491525424"/>
        <n v="1.6623376623376624"/>
        <n v="3.927710843373494"/>
        <n v="4.7109826589595372"/>
        <n v="10.540983606557377"/>
        <n v="7.9384615384615387"/>
        <n v="0.36031331592689297"/>
        <n v="2.5467836257309941"/>
        <n v="1.7719298245614035"/>
        <n v="3.0115384615384615"/>
        <n v="5.8813559322033901"/>
        <n v="4.3370786516853936"/>
        <n v="1.7749077490774907"/>
        <n v="3.0526315789473686"/>
        <n v="1.7106918238993711"/>
        <n v="0.44736842105263158"/>
        <n v="1.5088235294117647"/>
        <n v="2.1879699248120299"/>
        <n v="15.096153846153847"/>
        <n v="2.4135802469135803"/>
        <n v="2.4459459459459461"/>
        <n v="1.6035087719298247"/>
        <n v="1.9477351916376306"/>
        <n v="11.716981132075471"/>
        <n v="8.0975609756097562"/>
        <n v="0.68452380952380953"/>
        <n v="1.098901098901099"/>
        <n v="2.4572490706319701"/>
        <n v="0.72494172494172493"/>
        <n v="1.8433420365535249"/>
        <n v="1.8783068783068784"/>
        <n v="5.286516853932584"/>
        <n v="4.3316582914572868"/>
        <n v="2.5794117647058825"/>
        <n v="10.2987012987013"/>
        <n v="17.38"/>
        <n v="1.9281045751633987"/>
        <n v="7.2527472527472527"/>
        <n v="3.1551724137931036"/>
        <n v="8.6730769230769234"/>
        <n v="1.353182751540041"/>
        <n v="5.7058823529411766"/>
        <n v="2.0299999999999998"/>
        <n v="0.67123287671232879"/>
        <n v="1.2076502732240437"/>
        <n v="4.9542857142857146"/>
        <n v="4.7177033492822966"/>
        <n v="4.6239316239316235"/>
        <n v="1.6372950819672132"/>
        <n v="1.0276073619631902"/>
        <n v="3.3440860215053765"/>
        <n v="0.63143631436314362"/>
        <n v="1.5670995670995671"/>
        <n v="1.5739514348785872"/>
        <n v="5.2647058823529411"/>
        <n v="1.3023758099352052"/>
        <n v="1.6285714285714286"/>
        <n v="0.72067039106145248"/>
        <n v="1.56657223796034"/>
        <n v="0.38910505836575876"/>
        <n v="0.47747747747747749"/>
        <n v="4.4035087719298245"/>
        <n v="0.6131221719457014"/>
        <n v="0.94144144144144148"/>
        <n v="1.2119205298013245"/>
        <n v="0.96221662468513858"/>
        <n v="2.2977346278317152"/>
        <n v="6.716981132075472"/>
        <n v="1.9817518248175183"/>
        <n v="2.6746987951807228"/>
        <n v="1.5042016806722689"/>
        <n v="0.81472081218274117"/>
        <n v="0.76226415094339628"/>
        <n v="2.0309859154929577"/>
        <n v="0.71121718377088305"/>
        <n v="2.3870967741935485"/>
        <n v="1.6082474226804124"/>
        <n v="0.95348837209302328"/>
        <n v="2.9522292993630574"/>
        <n v="0.53759398496240607"/>
        <n v="2.545045045045045"/>
        <n v="4.2818791946308723"/>
        <n v="1.6379310344827587"/>
        <n v="1.5808823529411764"/>
        <n v="1.5899053627760253"/>
        <n v="12.509433962264151"/>
        <n v="0.21074380165289255"/>
        <n v="2.2454954954954953"/>
        <n v="0.59866962305986693"/>
        <n v="2.0494505494505493"/>
        <n v="0.42284569138276551"/>
        <n v="1.5410256410256411"/>
        <n v="0.65876777251184837"/>
        <n v="1.7763440860215054"/>
        <n v="1.8861788617886179"/>
        <n v="0.71212121212121215"/>
        <n v="0.48474576271186443"/>
        <n v="2.1507352941176472"/>
        <n v="2.0294117647058822"/>
        <n v="0.66873065015479871"/>
        <n v="0.32558139534883723"/>
        <n v="1.4479166666666667"/>
        <n v="7.6060606060606064"/>
        <n v="1.8924050632911393"/>
        <n v="0.25899280575539568"/>
        <n v="1.6505576208178439"/>
        <n v="4.625"/>
        <n v="3.05"/>
        <n v="0.36247334754797439"/>
        <n v="1.4949152542372881"/>
        <n v="9.6119402985074629"/>
        <n v="3.5722222222222224"/>
        <n v="5.296875"/>
        <n v="1.8859060402684564"/>
        <n v="1.0650759219088937"/>
        <n v="2.2068965517241379"/>
        <n v="1.6597510373443984"/>
        <n v="3.7578125"/>
        <n v="0.82010582010582012"/>
        <n v="2.7228915662650603"/>
        <n v="1.744136460554371"/>
        <n v="3.9329608938547485"/>
        <n v="0.671875"/>
        <n v="1.9353535353535354"/>
        <n v="3.0736842105263156"/>
        <n v="0.96140350877192982"/>
        <n v="1.0692307692307692"/>
        <n v="2.2291666666666665"/>
        <n v="3.661290322580645"/>
        <n v="0.94255874673629247"/>
        <n v="1.3698630136986301"/>
        <n v="7.4054054054054053"/>
        <n v="1.9974358974358974"/>
        <n v="5.4333333333333336"/>
        <n v="16.94736842105263"/>
        <n v="0.89130434782608692"/>
        <n v="1.6727828746177369"/>
        <n v="0.43575418994413406"/>
        <n v="2.3684210526315788"/>
        <n v="1.642156862745098"/>
        <n v="11.153846153846153"/>
        <n v="2.9523809523809526"/>
        <n v="1.1747967479674797"/>
        <n v="6.7105263157894735"/>
        <n v="1.4561403508771931"/>
        <n v="1.7616438356164383"/>
        <n v="1.7687626774847871"/>
        <n v="4.1570247933884295"/>
        <n v="1.6229166666666666"/>
        <n v="2.4502923976608186"/>
        <n v="2.7345132743362832"/>
        <n v="0.58870967741935487"/>
        <n v="1.0705128205128205"/>
        <n v="2.5342465753424657"/>
        <n v="0.58754863813229574"/>
        <n v="1.1971830985915493"/>
        <n v="8.2783505154639183"/>
        <n v="1.82"/>
        <n v="2.1143497757847536"/>
        <n v="1.5811688311688312"/>
        <n v="1.5974999999999999"/>
        <n v="4.0821917808219181"/>
        <n v="0.77611940298507465"/>
        <n v="0.53157894736842104"/>
        <n v="0.30699088145896658"/>
        <n v="0.9831460674157303"/>
        <n v="7.7857142857142856"/>
        <n v="0.4462809917355372"/>
        <n v="1.408450704225352"/>
        <n v="0.66428571428571426"/>
        <n v="2.1592039800995027"/>
        <n v="0.39705882352941174"/>
        <n v="0.32464929859719438"/>
        <n v="1.64375"/>
        <n v="1.0846153846153845"/>
        <n v="2.3360655737704916"/>
        <n v="3.9872340425531916"/>
        <n v="1.778588807785888"/>
        <n v="4.0227272727272725"/>
        <n v="2.1335877862595418"/>
        <n v="0.47181628392484343"/>
        <n v="1.6568364611260054"/>
        <n v="5.0999999999999996"/>
        <n v="1.4188311688311688"/>
        <n v="1.0760233918128654"/>
        <n v="0.62537764350453173"/>
        <n v="2.820069204152249"/>
        <n v="0.83142857142857141"/>
        <n v="3.1880341880341883"/>
        <n v="7.6404494382022472"/>
        <n v="2.040133779264214"/>
        <n v="2.7068965517241379"/>
        <n v="1.2693877551020407"/>
        <n v="2.3925925925925924"/>
        <n v="0.6977225672877847"/>
        <n v="1.2481012658227848"/>
        <n v="2.8472222222222223"/>
        <n v="1.4150943396226414"/>
        <n v="2.2536873156342181"/>
        <n v="1.822857142857143"/>
        <n v="4.5203619909502262"/>
        <n v="2.6016483516483517"/>
        <n v="5.3716814159292037"/>
        <n v="1.0694736842105264"/>
        <n v="2.1744186046511627"/>
        <n v="3.2280701754385963"/>
        <n v="0.65795724465558192"/>
        <n v="2.2930232558139534"/>
        <n v="1.1245791245791246"/>
        <n v="1.4298245614035088"/>
        <n v="8.0377358490566042"/>
        <n v="0.5535714285714286"/>
        <n v="1.3919413919413919"/>
        <n v="3.0809859154929575"/>
        <n v="8.3928571428571423"/>
        <n v="1.9792746113989637"/>
        <n v="0.38293216630196936"/>
        <n v="6.6567164179104479"/>
        <n v="4.7954545454545459"/>
        <n v="14.05"/>
        <n v="2.5382059800664454"/>
        <n v="6.541353383458647"/>
        <n v="2.6749116607773851"/>
        <n v="8.4482758620689662"/>
        <n v="1.1716171617161717"/>
        <n v="1.1052631578947369"/>
        <n v="0.38622129436325681"/>
        <n v="0.72352941176470587"/>
        <n v="9.3376623376623371"/>
        <n v="1.913978494623656"/>
        <n v="1.3960612691466083"/>
        <n v="4.9243243243243242"/>
        <n v="2.2875536480686693"/>
        <n v="1.2732558139534884"/>
        <n v="2.4661016949152543"/>
        <n v="2.8169642857142856"/>
        <n v="0.79545454545454541"/>
        <n v="5.2840909090909092"/>
        <n v="1.6467065868263473"/>
        <n v="2.3776041666666665"/>
        <n v="6.564356435643564"/>
        <n v="0.44288577154308617"/>
        <n v="2.5464480874316942"/>
        <n v="1.5703517587939699"/>
        <n v="6.577464788732394"/>
        <n v="6.7482993197278915"/>
        <n v="2.6912751677852347"/>
        <n v="1.5217391304347827"/>
        <n v="1.0864197530864197"/>
        <n v="2.5947136563876652"/>
        <n v="1.4377682403433476"/>
        <n v="1.4107744107744107"/>
        <n v="15.310344827586206"/>
        <n v="1.7423167848699763"/>
        <n v="1.102510460251046"/>
        <n v="1.1538461538461537"/>
        <n v="2.5100401606425704"/>
        <n v="2.6103896103896105"/>
        <n v="1.6279069767441861"/>
        <n v="4.0961538461538458"/>
        <n v="3.7910447761194028"/>
        <n v="0.99099099099099097"/>
        <n v="1.7902813299232736"/>
        <n v="2.163716814159292"/>
        <n v="3.3085714285714287"/>
        <n v="2.724517906336088"/>
        <n v="3.024"/>
        <n v="1.631578947368421"/>
        <n v="0.99056603773584906"/>
        <n v="0.45010183299389001"/>
        <n v="1.1823361823361824"/>
        <n v="1.3982102908277405"/>
        <n v="0.24640657084188911"/>
        <n v="4.6909090909090905"/>
        <n v="1.3818181818181818"/>
        <n v="1.1087470449172576"/>
        <n v="2.4226804123711339"/>
        <n v="2.0270270270270272"/>
        <n v="7.4107142857142856"/>
        <n v="2.05352798053528"/>
        <n v="4.1557788944723617"/>
        <n v="1.625"/>
        <n v="2.1329113924050631"/>
        <n v="0.85849056603773588"/>
        <n v="4.7807486631016038"/>
        <n v="0.41666666666666669"/>
        <n v="1.5021645021645023"/>
        <n v="2.0023041474654377"/>
        <n v="1.5625"/>
        <n v="1.6495901639344261"/>
        <n v="2.2101265822784808"/>
        <n v="3.0623052959501558"/>
        <n v="1.3594771241830066"/>
        <n v="6.1503267973856213"/>
        <n v="2.4253521126760562"/>
        <n v="2.0427350427350426"/>
        <n v="2.3962264150943398"/>
        <n v="0.67222222222222228"/>
        <n v="0.7036199095022625"/>
        <n v="8.8428571428571434"/>
        <n v="1.8746438746438747"/>
        <n v="1.2036082474226804"/>
        <n v="2.0564971751412431"/>
        <n v="1.5801687763713079"/>
        <n v="1.5072886297376094"/>
        <n v="0.95981087470449178"/>
        <n v="0.99507389162561577"/>
        <n v="2.0258302583025829"/>
        <n v="3.6703703703703705"/>
        <n v="2.4014598540145986"/>
        <n v="0.75524475524475521"/>
        <n v="1.7684210526315789"/>
        <n v="0.36255924170616116"/>
        <n v="1.97196261682243"/>
        <n v="1.7433628318584071"/>
        <n v="1.5309734513274336"/>
        <n v="3.1898734177215191"/>
        <n v="2.3573141486810552"/>
        <n v="0.82936507936507942"/>
        <n v="1.1485943775100402"/>
        <n v="5.3072625698324023"/>
        <n v="2.1301369863013697"/>
        <n v="12.666666666666666"/>
        <n v="0.45045045045045046"/>
        <n v="0.44444444444444442"/>
        <n v="7.2815533980582527"/>
        <n v="0.22176591375770022"/>
        <n v="4.9483870967741934"/>
        <n v="3.8947368421052633"/>
        <n v="1.2137203166226913"/>
        <n v="1.2173913043478262"/>
        <n v="4.3088235294117645"/>
        <n v="2.5571428571428569"/>
        <n v="3.6240000000000001"/>
        <n v="1.1418269230769231"/>
        <n v="1.9391727493917275"/>
        <n v="1.5234159779614325"/>
        <n v="2.0103806228373702"/>
        <n v="1.5188284518828452"/>
        <n v="0.54585152838427953"/>
        <n v="7.75"/>
        <n v="1.2136563876651982"/>
        <n v="1.6953125"/>
        <n v="2.6797385620915031"/>
        <n v="6.3760683760683765"/>
        <n v="0.52587991718426497"/>
        <n v="2.2986301369863016"/>
        <n v="4.5268817204301079"/>
        <n v="1.6035242290748899"/>
        <n v="15.18"/>
        <n v="1.2168141592920354"/>
        <n v="0.96480938416422291"/>
        <n v="16.818181818181817"/>
        <n v="3.2967032967032965"/>
        <n v="2.5730337078651684"/>
        <n v="1.4427480916030535"/>
        <n v="0.60750000000000004"/>
        <n v="0.31073446327683618"/>
        <n v="0.9711934156378601"/>
        <n v="3.4411764705882355"/>
        <n v="1.0141843971631206"/>
        <n v="1.4106280193236715"/>
        <n v="1.2724458204334366"/>
        <n v="3.8541666666666665"/>
        <n v="1.0762124711316396"/>
        <n v="1.3472584856396868"/>
        <n v="1.455497382198953"/>
        <n v="0.73208722741433019"/>
        <n v="0.90879478827361559"/>
        <n v="3.8870967741935485"/>
        <n v="1.4054054054054055"/>
        <n v="1.9715447154471544"/>
        <n v="1.5513513513513513"/>
        <n v="1.7690140845070423"/>
        <n v="1.3014084507042254"/>
        <n v="3.9017857142857144"/>
        <n v="1.7410468319559229"/>
        <n v="2.4669421487603307"/>
        <n v="1.0115384615384615"/>
        <n v="10.617977528089888"/>
        <n v="1.9870410367170626"/>
        <n v="0.92874692874692877"/>
        <n v="1.65"/>
        <n v="1.2030075187969924"/>
        <n v="0.79045092838196285"/>
        <n v="2.9268292682926829"/>
        <n v="1.717201166180758"/>
        <n v="1.2250000000000001"/>
        <n v="2.9069767441860463"/>
        <n v="2.2988505747126435"/>
        <n v="2.1670761670761669"/>
        <n v="1.597457627118644"/>
        <n v="0.76973684210526316"/>
        <n v="1.6686746987951808"/>
        <n v="3.1025641025641026"/>
        <n v="1.4804469273743017"/>
        <n v="2.4315476190476191"/>
        <n v="1.2875000000000001"/>
        <n v="2.7179487179487181"/>
        <n v="11.813333333333333"/>
        <n v="5.1076923076923073"/>
        <n v="1.8901515151515151"/>
        <n v="3.3550724637681157"/>
        <n v="2.7548387096774194"/>
        <n v="0.39175257731958762"/>
        <n v="2.826771653543307"/>
        <n v="1.3693877551020408"/>
        <n v="8.1652892561983474"/>
        <n v="6.0931677018633543"/>
        <n v="1.4"/>
        <n v="2.472826086956522"/>
        <n v="3.1714285714285713"/>
        <n v="1.2789855072463767"/>
        <n v="0.71246006389776362"/>
        <n v="2.9281767955801103"/>
        <n v="3.6315789473684212"/>
        <n v="0.41935483870967744"/>
        <n v="4.6091370558375635"/>
        <n v="1.8571428571428572"/>
        <n v="5.2477876106194694"/>
        <n v="1.7068965517241379"/>
        <n v="0.34909909909909909"/>
        <n v="2.7096774193548385"/>
        <n v="4.8666666666666663"/>
        <n v="0.72881355932203384"/>
        <n v="8.3333333333333339"/>
        <n v="1.258160237388724"/>
        <n v="2.0987012987012985"/>
        <n v="2.4083969465648853"/>
        <n v="1.1452631578947368"/>
        <n v="1.6757894736842105"/>
        <n v="0.42228739002932553"/>
        <n v="1.645367412140575"/>
        <n v="1.5462962962962963"/>
        <n v="1.209051724137931"/>
        <n v="4.7719298245614032"/>
        <n v="1.8364485981308412"/>
        <n v="0.71546961325966851"/>
        <n v="6.1578947368421053"/>
        <n v="5.5698324022346366"/>
        <n v="10.586206896551724"/>
        <n v="3.4689655172413794"/>
        <n v="2.2920792079207919"/>
        <n v="3.6737288135593222"/>
        <n v="5.1646341463414638"/>
        <n v="3.41044776119403"/>
        <n v="1.1717557251908397"/>
        <n v="4.1493506493506498"/>
        <n v="0.37380952380952381"/>
        <n v="1.5480984340044743"/>
        <n v="1.9855769230769231"/>
        <n v="1.229050279329609"/>
        <n v="3.0063291139240507"/>
        <n v="2.615819209039548"/>
        <n v="1.2845528455284554"/>
        <n v="6.8695652173913047"/>
        <n v="5.7142857142857144"/>
        <n v="1.9920948616600791"/>
        <n v="0.70029673590504449"/>
        <n v="8.5164835164835164"/>
        <n v="0.72749391727493917"/>
        <n v="0.99307958477508651"/>
        <n v="3.9281767955801103"/>
        <n v="4.6944444444444446"/>
        <n v="8.2181818181818187"/>
        <n v="0.84765625"/>
        <n v="1.3372781065088757"/>
        <n v="0.68622448979591832"/>
        <n v="5.1743119266055047"/>
        <n v="4.1787439613526569"/>
        <n v="1.8869565217391304"/>
        <n v="1.5923694779116466"/>
        <n v="1.478813559322034"/>
        <n v="8.984375"/>
        <n v="1.0428571428571429"/>
        <n v="2.0835509138381201"/>
        <n v="0.94399999999999995"/>
        <n v="3.2361111111111112"/>
        <n v="5.166666666666667"/>
        <n v="1.5812356979405033"/>
        <n v="1.0788177339901477"/>
        <n v="0.76136363636363635"/>
        <n v="0.80989583333333337"/>
        <n v="1.5019455252918288"/>
        <n v="2.1122881355932202"/>
        <n v="1.1816192560175054"/>
        <n v="1.0177383592017739"/>
        <n v="1.3122362869198312"/>
        <n v="2.8633540372670807"/>
        <n v="4.4732142857142856"/>
        <n v="5.3662790697674421"/>
        <n v="12.573333333333334"/>
        <n v="1.2908496732026145"/>
        <n v="9.018518518518519"/>
        <n v="1.3136094674556213"/>
        <n v="2.2286432160804019"/>
        <n v="6.1607142857142856"/>
        <n v="0.91868131868131864"/>
        <n v="2.0455840455840457"/>
        <n v="6.2560975609756095"/>
        <n v="2.7770700636942673"/>
        <n v="1.5619266055045871"/>
        <n v="5.7710843373493974"/>
        <n v="1.7804154302670623"/>
        <n v="10.202380952380953"/>
        <n v="1.8152173913043479"/>
        <n v="10.114942528735632"/>
        <n v="0.32863849765258218"/>
        <n v="1.4628099173553719"/>
        <n v="6.2547770700636942"/>
        <n v="3.3913043478260869"/>
        <n v="0.7133757961783439"/>
        <n v="0.47933884297520662"/>
        <n v="1.3229665071770336"/>
        <n v="1.2807486631016043"/>
        <n v="2.1513647642679903"/>
        <n v="1.7191977077363896"/>
        <n v="1.9647058823529411"/>
        <n v="0.78924731182795704"/>
        <n v="1.867704280155642"/>
        <n v="2.8753709198813056"/>
        <n v="1.3696969696969696"/>
        <n v="5.5384615384615383"/>
        <n v="0.47839506172839508"/>
        <n v="1.0496688741721854"/>
        <n v="6.7433628318584073"/>
        <n v="1.8320209973753281"/>
        <n v="2.2196261682242993"/>
        <n v="1.7251908396946565"/>
        <n v="1.8502824858757063"/>
        <n v="12.283018867924529"/>
        <n v="2.324786324786325"/>
        <n v="2.1286031042128601"/>
        <n v="0.77054794520547942"/>
        <n v="2.2781456953642385"/>
        <n v="6.4921875"/>
        <n v="0.54228855721393032"/>
        <n v="0.27832512315270935"/>
        <n v="3.6405529953917051"/>
        <n v="0.57826086956521738"/>
        <n v="1.2741935483870968"/>
        <n v="2.5905172413793105"/>
        <n v="0.43661971830985913"/>
        <n v="1.8098360655737704"/>
        <n v="3.8333333333333335"/>
        <n v="0.83406113537117899"/>
        <n v="2.1815642458100557"/>
        <n v="1.2625250501002003"/>
        <n v="2.5719696969696968"/>
        <n v="3.2941176470588234"/>
        <n v="0.78401727861771053"/>
        <n v="3.4212765957446809"/>
        <n v="0.78636363636363638"/>
        <n v="2.0236559139784944"/>
        <n v="1.6691358024691358"/>
        <n v="0.23749999999999999"/>
        <n v="0.36828644501278773"/>
        <n v="1.5230125523012552"/>
        <n v="0.99404761904761907"/>
        <n v="1.5738396624472575"/>
        <n v="0.90703517587939697"/>
        <n v="1.6414141414141414"/>
        <n v="0.80421052631578949"/>
        <n v="3.209090909090909"/>
        <n v="2.628032345013477"/>
        <n v="2.8461538461538463"/>
        <n v="1.5775510204081633"/>
        <n v="0.58429561200923785"/>
        <n v="4.148837209302326"/>
        <n v="0.53640776699029125"/>
        <n v="6.0597014925373136"/>
        <n v="1.7089337175792507"/>
        <n v="0.44470588235294117"/>
        <n v="2.9475655430711609"/>
        <n v="0.39364303178484106"/>
        <n v="1.9014084507042253"/>
        <n v="6.3814432989690726"/>
        <n v="2.2471264367816093"/>
        <n v="1.9863013698630136"/>
        <n v="1.0628140703517588"/>
        <n v="2.0220264317180616"/>
        <n v="5.317365269461078"/>
        <n v="2.7062937062937062"/>
        <n v="0.56703296703296702"/>
        <n v="0.80081300813008127"/>
        <n v="5.2921348314606744"/>
        <n v="1.7574123989218329"/>
        <n v="5.4794520547945202"/>
        <n v="2.2395209580838324"/>
        <n v="3.5598290598290596"/>
        <n v="0.46086956521739131"/>
        <n v="6.431192660550459"/>
        <n v="2.8459302325581395"/>
        <n v="2.3519553072625698"/>
        <n v="0.56984478935698446"/>
        <n v="0.44649446494464945"/>
        <n v="0.88069414316702821"/>
        <n v="0.6198347107438017"/>
        <n v="1.9885057471264367"/>
        <n v="4.2833333333333332"/>
        <n v="1.4166666666666667"/>
        <n v="0.53669724770642202"/>
        <n v="0.90396659707724425"/>
        <n v="5.6330275229357802"/>
        <n v="3.1538461538461537"/>
        <n v="0.23440860215053763"/>
        <n v="2.2942779291553133"/>
        <n v="0.46454767726161367"/>
      </sharedItems>
    </cacheField>
    <cacheField name="Ratio" numFmtId="0">
      <sharedItems containsSemiMixedTypes="0" containsString="0" containsNumber="1" minValue="0.2" maxValue="18.600000000000001" count="911">
        <n v="1.1299999999999999"/>
        <n v="1.9"/>
        <n v="1.7"/>
        <n v="1.53"/>
        <n v="1.83"/>
        <n v="4.63"/>
        <n v="8.66"/>
        <n v="0.73"/>
        <n v="0.81"/>
        <n v="0.76"/>
        <n v="1.91"/>
        <n v="1.84"/>
        <n v="0.3"/>
        <n v="4.91"/>
        <n v="1.42"/>
        <n v="0.37"/>
        <n v="0.92"/>
        <n v="2.23"/>
        <n v="0.87"/>
        <n v="0.71"/>
        <n v="1.06"/>
        <n v="2.16"/>
        <n v="4.1900000000000004"/>
        <n v="11.1"/>
        <n v="2.13"/>
        <n v="3.19"/>
        <n v="1.59"/>
        <n v="1.1499999999999999"/>
        <n v="2.1"/>
        <n v="0.56000000000000005"/>
        <n v="1.17"/>
        <n v="1.22"/>
        <n v="1.68"/>
        <n v="0.35"/>
        <n v="6.08"/>
        <n v="3.78"/>
        <n v="2.02"/>
        <n v="0.44"/>
        <n v="0.94"/>
        <n v="3.95"/>
        <n v="2.35"/>
        <n v="0.67"/>
        <n v="2.48"/>
        <n v="4.57"/>
        <n v="13.4"/>
        <n v="0.86"/>
        <n v="0.28999999999999998"/>
        <n v="3.49"/>
        <n v="7.82"/>
        <n v="0.77"/>
        <n v="3.5"/>
        <n v="2.91"/>
        <n v="1.61"/>
        <n v="7.07"/>
        <n v="1.8"/>
        <n v="3.17"/>
        <n v="1.34"/>
        <n v="1.71"/>
        <n v="1.72"/>
        <n v="1.87"/>
        <n v="1.79"/>
        <n v="2.3199999999999998"/>
        <n v="0.95"/>
        <n v="1.5"/>
        <n v="0.64"/>
        <n v="0.46"/>
        <n v="1.76"/>
        <n v="2.94"/>
        <n v="18.04"/>
        <n v="4.93"/>
        <n v="1.47"/>
        <n v="2.08"/>
        <n v="5.08"/>
        <n v="2.66"/>
        <n v="1.24"/>
        <n v="1.0900000000000001"/>
        <n v="2.1800000000000002"/>
        <n v="0.62"/>
        <n v="3.23"/>
        <n v="3.2"/>
        <n v="0.97"/>
        <n v="1.37"/>
        <n v="1.03"/>
        <n v="1.67"/>
        <n v="5.67"/>
        <n v="3.46"/>
        <n v="1.1200000000000001"/>
        <n v="1.93"/>
        <n v="0.91"/>
        <n v="4.6900000000000004"/>
        <n v="2"/>
        <n v="2.25"/>
        <n v="8.43"/>
        <n v="6.5"/>
        <n v="2.59"/>
        <n v="1.32"/>
        <n v="1.88"/>
        <n v="0.45"/>
        <n v="2.79"/>
        <n v="0.88"/>
        <n v="2.4900000000000002"/>
        <n v="1.36"/>
        <n v="1.38"/>
        <n v="0.96"/>
        <n v="1.49"/>
        <n v="3.79"/>
        <n v="2.2000000000000002"/>
        <n v="3.53"/>
        <n v="2.09"/>
        <n v="3.56"/>
        <n v="0.7"/>
        <n v="3.02"/>
        <n v="1.29"/>
        <n v="1.64"/>
        <n v="14.23"/>
        <n v="0.68"/>
        <n v="1.28"/>
        <n v="1.45"/>
        <n v="6.09"/>
        <n v="2.58"/>
        <n v="0.22"/>
        <n v="0.84"/>
        <n v="1.1100000000000001"/>
        <n v="0.85"/>
        <n v="2.36"/>
        <n v="6.84"/>
        <n v="3.3"/>
        <n v="4.51"/>
        <n v="6.26"/>
        <n v="2.37"/>
        <n v="5.63"/>
        <n v="15.86"/>
        <n v="1.1000000000000001"/>
        <n v="1.08"/>
        <n v="1.26"/>
        <n v="3.15"/>
        <n v="2.33"/>
        <n v="2.77"/>
        <n v="2.44"/>
        <n v="3.86"/>
        <n v="1.73"/>
        <n v="0.78"/>
        <n v="14.02"/>
        <n v="8.81"/>
        <n v="0.74"/>
        <n v="4.0199999999999996"/>
        <n v="8.69"/>
        <n v="0.47"/>
        <n v="2.67"/>
        <n v="0.42"/>
        <n v="11.72"/>
        <n v="0.33"/>
        <n v="2.62"/>
        <n v="3.57"/>
        <n v="1.48"/>
        <n v="3.43"/>
        <n v="11.82"/>
        <n v="2.0699999999999998"/>
        <n v="3.1"/>
        <n v="3.76"/>
        <n v="3.13"/>
        <n v="2.06"/>
        <n v="1.05"/>
        <n v="4.47"/>
        <n v="10.220000000000001"/>
        <n v="6.01"/>
        <n v="7"/>
        <n v="10.57"/>
        <n v="4.75"/>
        <n v="2.82"/>
        <n v="2.2799999999999998"/>
        <n v="5.51"/>
        <n v="1.62"/>
        <n v="3.01"/>
        <n v="5.5"/>
        <n v="4.45"/>
        <n v="4.9000000000000004"/>
        <n v="4.67"/>
        <n v="0.8"/>
        <n v="1.55"/>
        <n v="14.92"/>
        <n v="7.21"/>
        <n v="3.37"/>
        <n v="3.59"/>
        <n v="0.55000000000000004"/>
        <n v="2.99"/>
        <n v="2.4700000000000002"/>
        <n v="8.76"/>
        <n v="4.21"/>
        <n v="0.43"/>
        <n v="1.96"/>
        <n v="11.43"/>
        <n v="6.55"/>
        <n v="3.81"/>
        <n v="5.91"/>
        <n v="2.52"/>
        <n v="5.25"/>
        <n v="1.56"/>
        <n v="4.34"/>
        <n v="2.4300000000000002"/>
        <n v="0.59"/>
        <n v="3.27"/>
        <n v="3.4"/>
        <n v="5.99"/>
        <n v="3.07"/>
        <n v="1.33"/>
        <n v="1.52"/>
        <n v="1.97"/>
        <n v="1.57"/>
        <n v="3.97"/>
        <n v="0.89"/>
        <n v="1.18"/>
        <n v="5.92"/>
        <n v="2.54"/>
        <n v="4.55"/>
        <n v="0.65"/>
        <n v="1.19"/>
        <n v="6.94"/>
        <n v="3.48"/>
        <n v="3.12"/>
        <n v="5.48"/>
        <n v="5.0599999999999996"/>
        <n v="0.66"/>
        <n v="4.46"/>
        <n v="11.84"/>
        <n v="0.36"/>
        <n v="2.89"/>
        <n v="5.79"/>
        <n v="2.74"/>
        <n v="0.69"/>
        <n v="13.27"/>
        <n v="1.86"/>
        <n v="1.54"/>
        <n v="0.79"/>
        <n v="0.98"/>
        <n v="3.63"/>
        <n v="1.58"/>
        <n v="1.51"/>
        <n v="3.45"/>
        <n v="2.31"/>
        <n v="2.0099999999999998"/>
        <n v="9.1"/>
        <n v="1.41"/>
        <n v="1.78"/>
        <n v="1.4"/>
        <n v="1.63"/>
        <n v="1.95"/>
        <n v="10.92"/>
        <n v="1.3"/>
        <n v="1.44"/>
        <n v="3.25"/>
        <n v="11.61"/>
        <n v="1.35"/>
        <n v="1.46"/>
        <n v="2.68"/>
        <n v="0.28000000000000003"/>
        <n v="3.29"/>
        <n v="1.31"/>
        <n v="1.25"/>
        <n v="3.55"/>
        <n v="5.78"/>
        <n v="0.41"/>
        <n v="8.0399999999999991"/>
        <n v="1.74"/>
        <n v="2.57"/>
        <n v="2.5"/>
        <n v="3.68"/>
        <n v="8.42"/>
        <n v="1.69"/>
        <n v="0.52"/>
        <n v="2.2200000000000002"/>
        <n v="0.93"/>
        <n v="5.87"/>
        <n v="3.73"/>
        <n v="9.94"/>
        <n v="4.54"/>
        <n v="2.81"/>
        <n v="2.2400000000000002"/>
        <n v="2.41"/>
        <n v="1.65"/>
        <n v="5.09"/>
        <n v="1.92"/>
        <n v="2.2999999999999998"/>
        <n v="5.68"/>
        <n v="1.6"/>
        <n v="11.07"/>
        <n v="3.7"/>
        <n v="0.63"/>
        <n v="2.46"/>
        <n v="4.07"/>
        <n v="4.18"/>
        <n v="1.27"/>
        <n v="1"/>
        <n v="1.85"/>
        <n v="0.75"/>
        <n v="7.51"/>
        <n v="11.03"/>
        <n v="5.14"/>
        <n v="3.44"/>
        <n v="2.5099999999999998"/>
        <n v="1.04"/>
        <n v="3.77"/>
        <n v="2.88"/>
        <n v="2.87"/>
        <n v="3.22"/>
        <n v="6.45"/>
        <n v="0.25"/>
        <n v="5.9"/>
        <n v="3.54"/>
        <n v="0.6"/>
        <n v="0.51"/>
        <n v="2.83"/>
        <n v="1.2"/>
        <n v="2.5499999999999998"/>
        <n v="4.5599999999999996"/>
        <n v="0.54"/>
        <n v="7.78"/>
        <n v="10.14"/>
        <n v="2.93"/>
        <n v="2.0299999999999998"/>
        <n v="3.41"/>
        <n v="6.42"/>
        <n v="0.32"/>
        <n v="4.5199999999999996"/>
        <n v="7.12"/>
        <n v="2.73"/>
        <n v="3.24"/>
        <n v="0.34"/>
        <n v="2.72"/>
        <n v="0.23"/>
        <n v="12.22"/>
        <n v="4.1100000000000003"/>
        <n v="4.88"/>
        <n v="16.22"/>
        <n v="4.97"/>
        <n v="8.61"/>
        <n v="2.75"/>
        <n v="1.21"/>
        <n v="6.62"/>
        <n v="10.23"/>
        <n v="2.71"/>
        <n v="3.87"/>
        <n v="6.19"/>
        <n v="6.79"/>
        <n v="10.17"/>
        <n v="3.84"/>
        <n v="5.05"/>
        <n v="4.22"/>
        <n v="3.51"/>
        <n v="5.81"/>
        <n v="1.01"/>
        <n v="2.69"/>
        <n v="3.58"/>
        <n v="5.6"/>
        <n v="2.8"/>
        <n v="0.83"/>
        <n v="1.77"/>
        <n v="5.86"/>
        <n v="2.38"/>
        <n v="2.27"/>
        <n v="5.27"/>
        <n v="6.3"/>
        <n v="7.11"/>
        <n v="4.95"/>
        <n v="1.07"/>
        <n v="3.18"/>
        <n v="2.6"/>
        <n v="0.48"/>
        <n v="0.57999999999999996"/>
        <n v="4.9800000000000004"/>
        <n v="3.82"/>
        <n v="4.2"/>
        <n v="6.88"/>
        <n v="3.92"/>
        <n v="2.56"/>
        <n v="4.08"/>
        <n v="2.86"/>
        <n v="3.75"/>
        <n v="2.64"/>
        <n v="6.69"/>
        <n v="4.43"/>
        <n v="2.17"/>
        <n v="4.16"/>
        <n v="7.06"/>
        <n v="4.3499999999999996"/>
        <n v="1.39"/>
        <n v="0.49"/>
        <n v="2.7"/>
        <n v="8.07"/>
        <n v="3.36"/>
        <n v="1.1399999999999999"/>
        <n v="6.89"/>
        <n v="1.02"/>
        <n v="1.98"/>
        <n v="2.21"/>
        <n v="5.35"/>
        <n v="3.31"/>
        <n v="0.9"/>
        <n v="6.95"/>
        <n v="1.89"/>
        <n v="6.32"/>
        <n v="4.13"/>
        <n v="7.4"/>
        <n v="3.88"/>
        <n v="4.37"/>
        <n v="6.12"/>
        <n v="3.05"/>
        <n v="2.19"/>
        <n v="9.73"/>
        <n v="1.81"/>
        <n v="1.1599999999999999"/>
        <n v="3.09"/>
        <n v="1.82"/>
        <n v="3.08"/>
        <n v="9.01"/>
        <n v="10.54"/>
        <n v="2.98"/>
        <n v="1.23"/>
        <n v="0.5"/>
        <n v="5.26"/>
        <n v="2.84"/>
        <n v="2.0499999999999998"/>
        <n v="0.53"/>
        <n v="5.57"/>
        <n v="0.31"/>
        <n v="8.7100000000000009"/>
        <n v="17.46"/>
        <n v="8.4"/>
        <n v="5.29"/>
        <n v="5.2"/>
        <n v="5.84"/>
        <n v="3.04"/>
        <n v="6.74"/>
        <n v="10.7"/>
        <n v="3.52"/>
        <n v="0.99"/>
        <n v="3.33"/>
        <n v="0.38"/>
        <n v="3.38"/>
        <n v="3.21"/>
        <n v="4.4000000000000004"/>
        <n v="1.99"/>
        <n v="2.12"/>
        <n v="2.76"/>
        <n v="14.9"/>
        <n v="3.42"/>
        <n v="6.06"/>
        <n v="5.61"/>
        <n v="2.15"/>
        <n v="5.71"/>
        <n v="2.2599999999999998"/>
        <n v="4.25"/>
        <n v="1.66"/>
        <n v="13.1"/>
        <n v="6.48"/>
        <n v="3.39"/>
        <n v="0.4"/>
        <n v="0.82"/>
        <n v="4.74"/>
        <n v="3.64"/>
        <n v="5.04"/>
        <n v="6.36"/>
        <n v="2.61"/>
        <n v="2.11"/>
        <n v="6.7"/>
        <n v="16.36"/>
        <n v="4.2300000000000004"/>
        <n v="3.65"/>
        <n v="4.38"/>
        <n v="0.39"/>
        <n v="8.09"/>
        <n v="2.5299999999999998"/>
        <n v="13.69"/>
        <n v="9.8699999999999992"/>
        <n v="13.14"/>
        <n v="3.11"/>
        <n v="13.57"/>
        <n v="3.03"/>
        <n v="5.89"/>
        <n v="2.42"/>
        <n v="3.93"/>
        <n v="10.02"/>
        <n v="3.47"/>
        <n v="6.13"/>
        <n v="2.14"/>
        <n v="5.0199999999999996"/>
        <n v="7.31"/>
        <n v="13.09"/>
        <n v="0.27"/>
        <n v="2.96"/>
        <n v="4.99"/>
        <n v="11.27"/>
        <n v="4.87"/>
        <n v="1.94"/>
        <n v="7.45"/>
        <n v="4.8099999999999996"/>
        <n v="2.39"/>
        <n v="0.72"/>
        <n v="4.03"/>
        <n v="5.12"/>
        <n v="3.91"/>
        <n v="9.2100000000000009"/>
        <n v="11.59"/>
        <n v="6.65"/>
        <n v="9.44"/>
        <n v="3.14"/>
        <n v="6.11"/>
        <n v="11.4"/>
        <n v="3.26"/>
        <n v="6"/>
        <n v="7.52"/>
        <n v="14.12"/>
        <n v="8.7799999999999994"/>
        <n v="4.84"/>
        <n v="5.8"/>
        <n v="6.75"/>
        <n v="4.12"/>
        <n v="10.31"/>
        <n v="6.83"/>
        <n v="12.39"/>
        <n v="6.67"/>
        <n v="3.89"/>
        <n v="12.98"/>
        <n v="7.96"/>
        <n v="4.3899999999999997"/>
        <n v="9.5"/>
        <n v="3.32"/>
        <n v="6.93"/>
        <n v="2.85"/>
        <n v="4.1500000000000004"/>
        <n v="2.9"/>
        <n v="9.3000000000000007"/>
        <n v="6.73"/>
        <n v="5.24"/>
        <n v="5.0999999999999996"/>
        <n v="1.43"/>
        <n v="6.9"/>
        <n v="2.4500000000000002"/>
        <n v="8.8000000000000007"/>
        <n v="5.82"/>
        <n v="3"/>
        <n v="9.52"/>
        <n v="4.5"/>
        <n v="5.76"/>
        <n v="4.66"/>
        <n v="9.57"/>
        <n v="1.75"/>
        <n v="7.64"/>
        <n v="2.29"/>
        <n v="2.65"/>
        <n v="2.04"/>
        <n v="7.22"/>
        <n v="4.59"/>
        <n v="10.52"/>
        <n v="2.4"/>
        <n v="5.45"/>
        <n v="4.6100000000000003"/>
        <n v="11.65"/>
        <n v="3.28"/>
        <n v="8"/>
        <n v="3.99"/>
        <n v="10"/>
        <n v="8.6"/>
        <n v="11.93"/>
        <n v="9.26"/>
        <n v="8.99"/>
        <n v="7.58"/>
        <n v="8.9499999999999993"/>
        <n v="3.61"/>
        <n v="4.76"/>
        <n v="4.24"/>
        <n v="3.71"/>
        <n v="5.1100000000000003"/>
        <n v="6.27"/>
        <n v="3.94"/>
        <n v="4.8"/>
        <n v="0.56999999999999995"/>
        <n v="9.61"/>
        <n v="6.6"/>
        <n v="8.48"/>
        <n v="4.01"/>
        <n v="6.8"/>
        <n v="7.23"/>
        <n v="4.17"/>
        <n v="11.37"/>
        <n v="6.41"/>
        <n v="3.62"/>
        <n v="6.51"/>
        <n v="5.28"/>
        <n v="10.27"/>
        <n v="10.15"/>
        <n v="5.54"/>
        <n v="11.77"/>
        <n v="7.27"/>
        <n v="7.57"/>
        <n v="8.6199999999999992"/>
        <n v="7.32"/>
        <n v="2.97"/>
        <n v="7.25"/>
        <n v="5.74"/>
        <n v="5.31"/>
        <n v="3.06"/>
        <n v="7.3"/>
        <n v="3.67"/>
        <n v="4.8600000000000003"/>
        <n v="9.35"/>
        <n v="4.5999999999999996"/>
        <n v="4.2699999999999996"/>
        <n v="4.28"/>
        <n v="5.01"/>
        <n v="17.100000000000001"/>
        <n v="5.83"/>
        <n v="2.63"/>
        <n v="4.09"/>
        <n v="9.89"/>
        <n v="2.92"/>
        <n v="3.83"/>
        <n v="3.9"/>
        <n v="7.09"/>
        <n v="4.7699999999999996"/>
        <n v="5.7"/>
        <n v="15.18"/>
        <n v="9.15"/>
        <n v="4.79"/>
        <n v="14.87"/>
        <n v="11.24"/>
        <n v="5.52"/>
        <n v="2.34"/>
        <n v="4.49"/>
        <n v="4.3"/>
        <n v="5"/>
        <n v="7.15"/>
        <n v="5.21"/>
        <n v="7.26"/>
        <n v="13.2"/>
        <n v="3.74"/>
        <n v="4.68"/>
        <n v="4.53"/>
        <n v="10.8"/>
        <n v="5.13"/>
        <n v="11.25"/>
        <n v="8.73"/>
        <n v="6.18"/>
        <n v="5.36"/>
        <n v="6.14"/>
        <n v="8.26"/>
        <n v="0.21"/>
        <n v="6.96"/>
        <n v="8.14"/>
        <n v="6.25"/>
        <n v="3.6"/>
        <n v="10.029999999999999"/>
        <n v="4.7300000000000004"/>
        <n v="3.16"/>
        <n v="5.19"/>
        <n v="6.03"/>
        <n v="5.39"/>
        <n v="0.26"/>
        <n v="5.55"/>
        <n v="8.0500000000000007"/>
        <n v="4.7"/>
        <n v="2.95"/>
        <n v="6.24"/>
        <n v="4.58"/>
        <n v="6.33"/>
        <n v="4.8499999999999996"/>
        <n v="6.15"/>
        <n v="6.52"/>
        <n v="3.96"/>
        <n v="9.2899999999999991"/>
        <n v="5.07"/>
        <n v="4.8899999999999997"/>
        <n v="5.73"/>
        <n v="6.47"/>
        <n v="5.43"/>
        <n v="6.97"/>
        <n v="4.78"/>
        <n v="6.17"/>
        <n v="6.49"/>
        <n v="12.08"/>
        <n v="8.16"/>
        <n v="5.66"/>
        <n v="6.58"/>
        <n v="10.71"/>
        <n v="4.71"/>
        <n v="7.68"/>
        <n v="5.37"/>
        <n v="5.75"/>
        <n v="4.3600000000000003"/>
        <n v="6.66"/>
        <n v="4.1399999999999997"/>
        <n v="6.02"/>
        <n v="15.9"/>
        <n v="7.41"/>
        <n v="6.35"/>
        <n v="9.8000000000000007"/>
        <n v="9.42"/>
        <n v="5.41"/>
        <n v="17.670000000000002"/>
        <n v="4.05"/>
        <n v="7.87"/>
        <n v="7.73"/>
        <n v="8.2200000000000006"/>
        <n v="0.61"/>
        <n v="5.33"/>
        <n v="4"/>
        <n v="6.85"/>
        <n v="11.57"/>
        <n v="9.92"/>
        <n v="17.28"/>
        <n v="0.24"/>
        <n v="7.54"/>
        <n v="7.86"/>
        <n v="12.95"/>
        <n v="5.22"/>
        <n v="5.94"/>
        <n v="7.88"/>
        <n v="10.9"/>
        <n v="6.07"/>
        <n v="5.88"/>
        <n v="12.76"/>
        <n v="4.4400000000000004"/>
        <n v="3.72"/>
        <n v="12.49"/>
        <n v="14.08"/>
        <n v="17.350000000000001"/>
        <n v="5.65"/>
        <n v="9.69"/>
        <n v="3.34"/>
        <n v="7.46"/>
        <n v="5.58"/>
        <n v="6.39"/>
        <n v="6.16"/>
        <n v="7.01"/>
        <n v="9.6199999999999992"/>
        <n v="2.78"/>
        <n v="4.82"/>
        <n v="6.71"/>
        <n v="7.24"/>
        <n v="9.6"/>
        <n v="9.93"/>
        <n v="10.09"/>
        <n v="4.9400000000000004"/>
        <n v="12.19"/>
        <n v="10.24"/>
        <n v="10.6"/>
        <n v="5.18"/>
        <n v="6.23"/>
        <n v="7.84"/>
        <n v="3.85"/>
        <n v="9.84"/>
        <n v="5.64"/>
        <n v="4.33"/>
        <n v="8.8699999999999992"/>
        <n v="14.5"/>
        <n v="11.51"/>
        <n v="3.35"/>
        <n v="14.36"/>
        <n v="9.56"/>
        <n v="6.04"/>
        <n v="10.11"/>
        <n v="5.38"/>
        <n v="8.39"/>
        <n v="6.68"/>
        <n v="5.46"/>
        <n v="8.15"/>
        <n v="7.43"/>
        <n v="8.19"/>
        <n v="6.43"/>
        <n v="8.25"/>
        <n v="12.38"/>
        <n v="7.28"/>
        <n v="17.829999999999998"/>
        <n v="5.72"/>
        <n v="6.34"/>
        <n v="5.53"/>
        <n v="0.2"/>
        <n v="5.42"/>
        <n v="5.4"/>
        <n v="4.41"/>
        <n v="12.17"/>
        <n v="7.38"/>
        <n v="6.46"/>
        <n v="7.72"/>
        <n v="4.42"/>
        <n v="6.91"/>
        <n v="5.98"/>
        <n v="10.98"/>
        <n v="7.59"/>
        <n v="12.3"/>
        <n v="4.96"/>
        <n v="11.2"/>
        <n v="16.59"/>
        <n v="7.17"/>
        <n v="11.52"/>
        <n v="10.94"/>
        <n v="10.79"/>
        <n v="4.0599999999999996"/>
        <n v="3.8"/>
        <n v="9.1999999999999993"/>
        <n v="11.16"/>
        <n v="14.28"/>
        <n v="8.4499999999999993"/>
        <n v="16.45"/>
        <n v="9.39"/>
        <n v="6.38"/>
        <n v="4.26"/>
        <n v="12.21"/>
        <n v="12.54"/>
        <n v="8.74"/>
        <n v="8.51"/>
        <n v="7.02"/>
        <n v="9.19"/>
        <n v="6.61"/>
        <n v="9.48"/>
        <n v="7.19"/>
        <n v="5.17"/>
        <n v="7.49"/>
        <n v="12.43"/>
        <n v="6.05"/>
        <n v="10.49"/>
        <n v="6.21"/>
        <n v="8.23"/>
        <n v="5.97"/>
        <n v="7.5"/>
        <n v="4.3099999999999996"/>
        <n v="13.47"/>
        <n v="8.56"/>
        <n v="11.23"/>
        <n v="12.29"/>
        <n v="8.92"/>
        <n v="6.87"/>
        <n v="7.71"/>
        <n v="5.03"/>
        <n v="6.63"/>
        <n v="9.32"/>
        <n v="10.35"/>
        <n v="14.46"/>
        <n v="9.4600000000000009"/>
        <n v="7.75"/>
        <n v="10.050000000000001"/>
        <n v="10.47"/>
        <n v="5.62"/>
        <n v="7.42"/>
        <n v="7.14"/>
        <n v="10.75"/>
        <n v="13.01"/>
        <n v="4.0999999999999996"/>
        <n v="3.66"/>
        <n v="3.69"/>
        <n v="4.72"/>
        <n v="5.69"/>
        <n v="9"/>
        <n v="10.46"/>
        <n v="16.079999999999998"/>
        <n v="6.59"/>
        <n v="14.1"/>
        <n v="5.32"/>
        <n v="10.64"/>
        <n v="6.77"/>
        <n v="8.52"/>
        <n v="5.85"/>
        <n v="11.85"/>
        <n v="9.4700000000000006"/>
        <n v="6.78"/>
        <n v="5.49"/>
        <n v="8.1300000000000008"/>
        <n v="18.600000000000001"/>
        <n v="13.11"/>
        <n v="7.67"/>
        <n v="4.29"/>
        <n v="9.16"/>
        <n v="9.82"/>
        <n v="5.59"/>
        <n v="9.4"/>
        <n v="7.94"/>
        <n v="15.1"/>
        <n v="8.1"/>
        <n v="10.3"/>
        <n v="17.38"/>
        <n v="8.67"/>
        <n v="4.62"/>
        <n v="6.72"/>
        <n v="12.51"/>
        <n v="7.61"/>
        <n v="5.3"/>
        <n v="16.95"/>
        <n v="11.15"/>
        <n v="8.2799999999999994"/>
        <n v="7.79"/>
        <n v="14.05"/>
        <n v="6.54"/>
        <n v="9.34"/>
        <n v="4.92"/>
        <n v="6.56"/>
        <n v="15.31"/>
        <n v="8.84"/>
        <n v="12.67"/>
        <n v="16.82"/>
        <n v="10.62"/>
        <n v="11.81"/>
        <n v="8.17"/>
        <n v="8.33"/>
        <n v="10.59"/>
        <n v="5.16"/>
        <n v="8.98"/>
        <n v="12.57"/>
        <n v="9.02"/>
        <n v="5.77"/>
        <n v="10.199999999999999"/>
        <n v="12.28"/>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00">
  <r>
    <x v="0"/>
    <x v="0"/>
    <x v="0"/>
    <n v="269"/>
    <n v="28"/>
    <x v="0"/>
    <x v="0"/>
    <x v="0"/>
    <x v="0"/>
    <x v="0"/>
    <x v="0"/>
    <x v="0"/>
    <x v="0"/>
    <x v="0"/>
  </r>
  <r>
    <x v="1"/>
    <x v="1"/>
    <x v="1"/>
    <n v="58"/>
    <n v="23"/>
    <x v="1"/>
    <x v="1"/>
    <x v="0"/>
    <x v="1"/>
    <x v="1"/>
    <x v="1"/>
    <x v="1"/>
    <x v="1"/>
    <x v="1"/>
  </r>
  <r>
    <x v="2"/>
    <x v="2"/>
    <x v="2"/>
    <n v="381"/>
    <n v="27"/>
    <x v="2"/>
    <x v="2"/>
    <x v="1"/>
    <x v="1"/>
    <x v="2"/>
    <x v="2"/>
    <x v="2"/>
    <x v="2"/>
    <x v="2"/>
  </r>
  <r>
    <x v="3"/>
    <x v="3"/>
    <x v="3"/>
    <n v="444"/>
    <n v="29"/>
    <x v="3"/>
    <x v="0"/>
    <x v="0"/>
    <x v="0"/>
    <x v="3"/>
    <x v="3"/>
    <x v="3"/>
    <x v="3"/>
    <x v="3"/>
  </r>
  <r>
    <x v="4"/>
    <x v="4"/>
    <x v="4"/>
    <n v="372"/>
    <n v="1"/>
    <x v="4"/>
    <x v="3"/>
    <x v="0"/>
    <x v="1"/>
    <x v="2"/>
    <x v="4"/>
    <x v="4"/>
    <x v="4"/>
    <x v="0"/>
  </r>
  <r>
    <x v="5"/>
    <x v="5"/>
    <x v="5"/>
    <n v="83"/>
    <n v="28"/>
    <x v="5"/>
    <x v="4"/>
    <x v="0"/>
    <x v="2"/>
    <x v="4"/>
    <x v="4"/>
    <x v="5"/>
    <x v="5"/>
    <x v="4"/>
  </r>
  <r>
    <x v="6"/>
    <x v="6"/>
    <x v="6"/>
    <n v="146"/>
    <n v="3"/>
    <x v="6"/>
    <x v="5"/>
    <x v="1"/>
    <x v="0"/>
    <x v="3"/>
    <x v="0"/>
    <x v="6"/>
    <x v="6"/>
    <x v="5"/>
  </r>
  <r>
    <x v="7"/>
    <x v="7"/>
    <x v="7"/>
    <n v="59"/>
    <n v="29"/>
    <x v="7"/>
    <x v="6"/>
    <x v="2"/>
    <x v="0"/>
    <x v="5"/>
    <x v="1"/>
    <x v="7"/>
    <x v="7"/>
    <x v="6"/>
  </r>
  <r>
    <x v="8"/>
    <x v="8"/>
    <x v="8"/>
    <n v="257"/>
    <n v="16"/>
    <x v="8"/>
    <x v="4"/>
    <x v="0"/>
    <x v="1"/>
    <x v="6"/>
    <x v="5"/>
    <x v="8"/>
    <x v="8"/>
    <x v="7"/>
  </r>
  <r>
    <x v="9"/>
    <x v="9"/>
    <x v="9"/>
    <n v="322"/>
    <n v="2"/>
    <x v="9"/>
    <x v="7"/>
    <x v="2"/>
    <x v="0"/>
    <x v="3"/>
    <x v="6"/>
    <x v="9"/>
    <x v="9"/>
    <x v="8"/>
  </r>
  <r>
    <x v="10"/>
    <x v="10"/>
    <x v="10"/>
    <n v="317"/>
    <n v="10"/>
    <x v="10"/>
    <x v="6"/>
    <x v="2"/>
    <x v="0"/>
    <x v="3"/>
    <x v="4"/>
    <x v="10"/>
    <x v="10"/>
    <x v="9"/>
  </r>
  <r>
    <x v="11"/>
    <x v="11"/>
    <x v="11"/>
    <n v="104"/>
    <n v="6"/>
    <x v="11"/>
    <x v="8"/>
    <x v="2"/>
    <x v="1"/>
    <x v="7"/>
    <x v="3"/>
    <x v="11"/>
    <x v="11"/>
    <x v="10"/>
  </r>
  <r>
    <x v="12"/>
    <x v="12"/>
    <x v="12"/>
    <n v="327"/>
    <n v="3"/>
    <x v="12"/>
    <x v="9"/>
    <x v="0"/>
    <x v="0"/>
    <x v="3"/>
    <x v="6"/>
    <x v="12"/>
    <x v="12"/>
    <x v="11"/>
  </r>
  <r>
    <x v="13"/>
    <x v="13"/>
    <x v="13"/>
    <n v="462"/>
    <n v="19"/>
    <x v="13"/>
    <x v="4"/>
    <x v="0"/>
    <x v="1"/>
    <x v="2"/>
    <x v="0"/>
    <x v="0"/>
    <x v="13"/>
    <x v="12"/>
  </r>
  <r>
    <x v="14"/>
    <x v="14"/>
    <x v="14"/>
    <n v="167"/>
    <n v="25"/>
    <x v="14"/>
    <x v="10"/>
    <x v="2"/>
    <x v="0"/>
    <x v="8"/>
    <x v="4"/>
    <x v="7"/>
    <x v="14"/>
    <x v="13"/>
  </r>
  <r>
    <x v="15"/>
    <x v="3"/>
    <x v="15"/>
    <n v="372"/>
    <n v="27"/>
    <x v="15"/>
    <x v="11"/>
    <x v="0"/>
    <x v="0"/>
    <x v="3"/>
    <x v="3"/>
    <x v="3"/>
    <x v="15"/>
    <x v="14"/>
  </r>
  <r>
    <x v="16"/>
    <x v="15"/>
    <x v="16"/>
    <n v="357"/>
    <n v="24"/>
    <x v="16"/>
    <x v="12"/>
    <x v="1"/>
    <x v="0"/>
    <x v="2"/>
    <x v="0"/>
    <x v="13"/>
    <x v="16"/>
    <x v="15"/>
  </r>
  <r>
    <x v="17"/>
    <x v="16"/>
    <x v="17"/>
    <n v="239"/>
    <n v="19"/>
    <x v="17"/>
    <x v="13"/>
    <x v="0"/>
    <x v="1"/>
    <x v="9"/>
    <x v="5"/>
    <x v="14"/>
    <x v="17"/>
    <x v="16"/>
  </r>
  <r>
    <x v="18"/>
    <x v="17"/>
    <x v="18"/>
    <n v="220"/>
    <n v="10"/>
    <x v="18"/>
    <x v="6"/>
    <x v="1"/>
    <x v="0"/>
    <x v="8"/>
    <x v="2"/>
    <x v="8"/>
    <x v="18"/>
    <x v="17"/>
  </r>
  <r>
    <x v="19"/>
    <x v="18"/>
    <x v="19"/>
    <n v="277"/>
    <n v="3"/>
    <x v="19"/>
    <x v="12"/>
    <x v="1"/>
    <x v="0"/>
    <x v="6"/>
    <x v="6"/>
    <x v="15"/>
    <x v="19"/>
    <x v="18"/>
  </r>
  <r>
    <x v="20"/>
    <x v="19"/>
    <x v="20"/>
    <n v="237"/>
    <n v="15"/>
    <x v="13"/>
    <x v="14"/>
    <x v="1"/>
    <x v="0"/>
    <x v="5"/>
    <x v="2"/>
    <x v="16"/>
    <x v="20"/>
    <x v="19"/>
  </r>
  <r>
    <x v="21"/>
    <x v="20"/>
    <x v="21"/>
    <n v="440"/>
    <n v="28"/>
    <x v="20"/>
    <x v="15"/>
    <x v="2"/>
    <x v="0"/>
    <x v="4"/>
    <x v="0"/>
    <x v="17"/>
    <x v="21"/>
    <x v="20"/>
  </r>
  <r>
    <x v="22"/>
    <x v="21"/>
    <x v="22"/>
    <n v="417"/>
    <n v="1"/>
    <x v="21"/>
    <x v="16"/>
    <x v="2"/>
    <x v="1"/>
    <x v="9"/>
    <x v="2"/>
    <x v="17"/>
    <x v="22"/>
    <x v="21"/>
  </r>
  <r>
    <x v="23"/>
    <x v="22"/>
    <x v="23"/>
    <n v="166"/>
    <n v="13"/>
    <x v="22"/>
    <x v="17"/>
    <x v="2"/>
    <x v="0"/>
    <x v="10"/>
    <x v="6"/>
    <x v="4"/>
    <x v="23"/>
    <x v="22"/>
  </r>
  <r>
    <x v="24"/>
    <x v="23"/>
    <x v="24"/>
    <n v="61"/>
    <n v="19"/>
    <x v="23"/>
    <x v="18"/>
    <x v="0"/>
    <x v="1"/>
    <x v="1"/>
    <x v="1"/>
    <x v="18"/>
    <x v="24"/>
    <x v="23"/>
  </r>
  <r>
    <x v="25"/>
    <x v="24"/>
    <x v="25"/>
    <n v="352"/>
    <n v="29"/>
    <x v="24"/>
    <x v="19"/>
    <x v="2"/>
    <x v="1"/>
    <x v="6"/>
    <x v="4"/>
    <x v="18"/>
    <x v="25"/>
    <x v="24"/>
  </r>
  <r>
    <x v="26"/>
    <x v="25"/>
    <x v="26"/>
    <n v="215"/>
    <n v="19"/>
    <x v="25"/>
    <x v="20"/>
    <x v="2"/>
    <x v="0"/>
    <x v="8"/>
    <x v="2"/>
    <x v="19"/>
    <x v="26"/>
    <x v="25"/>
  </r>
  <r>
    <x v="27"/>
    <x v="26"/>
    <x v="27"/>
    <n v="485"/>
    <n v="17"/>
    <x v="26"/>
    <x v="11"/>
    <x v="2"/>
    <x v="0"/>
    <x v="11"/>
    <x v="3"/>
    <x v="8"/>
    <x v="27"/>
    <x v="26"/>
  </r>
  <r>
    <x v="28"/>
    <x v="27"/>
    <x v="28"/>
    <n v="465"/>
    <n v="11"/>
    <x v="27"/>
    <x v="8"/>
    <x v="2"/>
    <x v="0"/>
    <x v="0"/>
    <x v="3"/>
    <x v="20"/>
    <x v="28"/>
    <x v="27"/>
  </r>
  <r>
    <x v="29"/>
    <x v="28"/>
    <x v="29"/>
    <n v="352"/>
    <n v="14"/>
    <x v="28"/>
    <x v="21"/>
    <x v="1"/>
    <x v="0"/>
    <x v="8"/>
    <x v="6"/>
    <x v="18"/>
    <x v="29"/>
    <x v="28"/>
  </r>
  <r>
    <x v="30"/>
    <x v="29"/>
    <x v="30"/>
    <n v="433"/>
    <n v="5"/>
    <x v="29"/>
    <x v="11"/>
    <x v="2"/>
    <x v="0"/>
    <x v="7"/>
    <x v="0"/>
    <x v="8"/>
    <x v="30"/>
    <x v="29"/>
  </r>
  <r>
    <x v="31"/>
    <x v="30"/>
    <x v="31"/>
    <n v="147"/>
    <n v="2"/>
    <x v="7"/>
    <x v="10"/>
    <x v="0"/>
    <x v="0"/>
    <x v="3"/>
    <x v="2"/>
    <x v="21"/>
    <x v="31"/>
    <x v="30"/>
  </r>
  <r>
    <x v="32"/>
    <x v="31"/>
    <x v="32"/>
    <n v="219"/>
    <n v="27"/>
    <x v="30"/>
    <x v="22"/>
    <x v="0"/>
    <x v="1"/>
    <x v="5"/>
    <x v="2"/>
    <x v="15"/>
    <x v="32"/>
    <x v="31"/>
  </r>
  <r>
    <x v="33"/>
    <x v="32"/>
    <x v="33"/>
    <n v="419"/>
    <n v="8"/>
    <x v="13"/>
    <x v="19"/>
    <x v="2"/>
    <x v="0"/>
    <x v="11"/>
    <x v="5"/>
    <x v="20"/>
    <x v="33"/>
    <x v="9"/>
  </r>
  <r>
    <x v="34"/>
    <x v="33"/>
    <x v="34"/>
    <n v="442"/>
    <n v="9"/>
    <x v="31"/>
    <x v="23"/>
    <x v="2"/>
    <x v="0"/>
    <x v="9"/>
    <x v="0"/>
    <x v="22"/>
    <x v="34"/>
    <x v="32"/>
  </r>
  <r>
    <x v="35"/>
    <x v="34"/>
    <x v="35"/>
    <n v="443"/>
    <n v="27"/>
    <x v="32"/>
    <x v="24"/>
    <x v="0"/>
    <x v="0"/>
    <x v="10"/>
    <x v="3"/>
    <x v="23"/>
    <x v="35"/>
    <x v="33"/>
  </r>
  <r>
    <x v="36"/>
    <x v="35"/>
    <x v="36"/>
    <n v="142"/>
    <n v="7"/>
    <x v="33"/>
    <x v="25"/>
    <x v="1"/>
    <x v="1"/>
    <x v="4"/>
    <x v="4"/>
    <x v="24"/>
    <x v="36"/>
    <x v="34"/>
  </r>
  <r>
    <x v="37"/>
    <x v="5"/>
    <x v="37"/>
    <n v="194"/>
    <n v="6"/>
    <x v="34"/>
    <x v="6"/>
    <x v="2"/>
    <x v="2"/>
    <x v="4"/>
    <x v="4"/>
    <x v="5"/>
    <x v="37"/>
    <x v="35"/>
  </r>
  <r>
    <x v="38"/>
    <x v="36"/>
    <x v="38"/>
    <n v="96"/>
    <n v="22"/>
    <x v="35"/>
    <x v="15"/>
    <x v="2"/>
    <x v="0"/>
    <x v="8"/>
    <x v="0"/>
    <x v="20"/>
    <x v="38"/>
    <x v="36"/>
  </r>
  <r>
    <x v="39"/>
    <x v="37"/>
    <x v="39"/>
    <n v="404"/>
    <n v="29"/>
    <x v="36"/>
    <x v="26"/>
    <x v="2"/>
    <x v="0"/>
    <x v="3"/>
    <x v="5"/>
    <x v="24"/>
    <x v="39"/>
    <x v="37"/>
  </r>
  <r>
    <x v="40"/>
    <x v="38"/>
    <x v="40"/>
    <n v="419"/>
    <n v="26"/>
    <x v="37"/>
    <x v="27"/>
    <x v="1"/>
    <x v="0"/>
    <x v="0"/>
    <x v="5"/>
    <x v="1"/>
    <x v="40"/>
    <x v="38"/>
  </r>
  <r>
    <x v="41"/>
    <x v="39"/>
    <x v="41"/>
    <n v="167"/>
    <n v="13"/>
    <x v="38"/>
    <x v="28"/>
    <x v="2"/>
    <x v="0"/>
    <x v="0"/>
    <x v="1"/>
    <x v="25"/>
    <x v="41"/>
    <x v="39"/>
  </r>
  <r>
    <x v="42"/>
    <x v="40"/>
    <x v="42"/>
    <n v="267"/>
    <n v="29"/>
    <x v="39"/>
    <x v="29"/>
    <x v="0"/>
    <x v="1"/>
    <x v="9"/>
    <x v="4"/>
    <x v="24"/>
    <x v="42"/>
    <x v="7"/>
  </r>
  <r>
    <x v="19"/>
    <x v="33"/>
    <x v="43"/>
    <n v="124"/>
    <n v="2"/>
    <x v="40"/>
    <x v="3"/>
    <x v="1"/>
    <x v="0"/>
    <x v="9"/>
    <x v="0"/>
    <x v="22"/>
    <x v="43"/>
    <x v="40"/>
  </r>
  <r>
    <x v="43"/>
    <x v="41"/>
    <x v="44"/>
    <n v="353"/>
    <n v="14"/>
    <x v="41"/>
    <x v="28"/>
    <x v="1"/>
    <x v="1"/>
    <x v="9"/>
    <x v="2"/>
    <x v="26"/>
    <x v="44"/>
    <x v="41"/>
  </r>
  <r>
    <x v="44"/>
    <x v="42"/>
    <x v="45"/>
    <n v="302"/>
    <n v="16"/>
    <x v="42"/>
    <x v="1"/>
    <x v="1"/>
    <x v="0"/>
    <x v="1"/>
    <x v="3"/>
    <x v="22"/>
    <x v="45"/>
    <x v="42"/>
  </r>
  <r>
    <x v="45"/>
    <x v="43"/>
    <x v="46"/>
    <n v="197"/>
    <n v="8"/>
    <x v="43"/>
    <x v="30"/>
    <x v="1"/>
    <x v="1"/>
    <x v="7"/>
    <x v="6"/>
    <x v="9"/>
    <x v="46"/>
    <x v="43"/>
  </r>
  <r>
    <x v="46"/>
    <x v="44"/>
    <x v="47"/>
    <n v="50"/>
    <n v="29"/>
    <x v="44"/>
    <x v="5"/>
    <x v="1"/>
    <x v="1"/>
    <x v="9"/>
    <x v="1"/>
    <x v="27"/>
    <x v="47"/>
    <x v="44"/>
  </r>
  <r>
    <x v="47"/>
    <x v="45"/>
    <x v="48"/>
    <n v="413"/>
    <n v="14"/>
    <x v="45"/>
    <x v="31"/>
    <x v="0"/>
    <x v="0"/>
    <x v="2"/>
    <x v="4"/>
    <x v="5"/>
    <x v="48"/>
    <x v="45"/>
  </r>
  <r>
    <x v="48"/>
    <x v="46"/>
    <x v="49"/>
    <n v="494"/>
    <n v="29"/>
    <x v="46"/>
    <x v="1"/>
    <x v="0"/>
    <x v="0"/>
    <x v="1"/>
    <x v="1"/>
    <x v="19"/>
    <x v="49"/>
    <x v="46"/>
  </r>
  <r>
    <x v="49"/>
    <x v="47"/>
    <x v="50"/>
    <n v="156"/>
    <n v="29"/>
    <x v="23"/>
    <x v="23"/>
    <x v="1"/>
    <x v="1"/>
    <x v="1"/>
    <x v="5"/>
    <x v="21"/>
    <x v="50"/>
    <x v="21"/>
  </r>
  <r>
    <x v="50"/>
    <x v="48"/>
    <x v="51"/>
    <n v="87"/>
    <n v="23"/>
    <x v="47"/>
    <x v="28"/>
    <x v="1"/>
    <x v="2"/>
    <x v="3"/>
    <x v="0"/>
    <x v="8"/>
    <x v="51"/>
    <x v="47"/>
  </r>
  <r>
    <x v="51"/>
    <x v="49"/>
    <x v="52"/>
    <n v="55"/>
    <n v="28"/>
    <x v="48"/>
    <x v="32"/>
    <x v="2"/>
    <x v="1"/>
    <x v="10"/>
    <x v="3"/>
    <x v="19"/>
    <x v="52"/>
    <x v="48"/>
  </r>
  <r>
    <x v="52"/>
    <x v="50"/>
    <x v="20"/>
    <n v="220"/>
    <n v="6"/>
    <x v="49"/>
    <x v="33"/>
    <x v="2"/>
    <x v="0"/>
    <x v="5"/>
    <x v="0"/>
    <x v="18"/>
    <x v="53"/>
    <x v="49"/>
  </r>
  <r>
    <x v="53"/>
    <x v="51"/>
    <x v="53"/>
    <n v="177"/>
    <n v="5"/>
    <x v="1"/>
    <x v="5"/>
    <x v="1"/>
    <x v="0"/>
    <x v="7"/>
    <x v="3"/>
    <x v="28"/>
    <x v="54"/>
    <x v="50"/>
  </r>
  <r>
    <x v="54"/>
    <x v="52"/>
    <x v="54"/>
    <n v="232"/>
    <n v="22"/>
    <x v="50"/>
    <x v="34"/>
    <x v="2"/>
    <x v="0"/>
    <x v="2"/>
    <x v="2"/>
    <x v="9"/>
    <x v="55"/>
    <x v="51"/>
  </r>
  <r>
    <x v="55"/>
    <x v="53"/>
    <x v="55"/>
    <n v="407"/>
    <n v="9"/>
    <x v="51"/>
    <x v="35"/>
    <x v="2"/>
    <x v="0"/>
    <x v="3"/>
    <x v="3"/>
    <x v="27"/>
    <x v="56"/>
    <x v="40"/>
  </r>
  <r>
    <x v="56"/>
    <x v="54"/>
    <x v="56"/>
    <n v="306"/>
    <n v="29"/>
    <x v="9"/>
    <x v="20"/>
    <x v="2"/>
    <x v="1"/>
    <x v="2"/>
    <x v="2"/>
    <x v="23"/>
    <x v="57"/>
    <x v="37"/>
  </r>
  <r>
    <x v="57"/>
    <x v="55"/>
    <x v="57"/>
    <n v="449"/>
    <n v="25"/>
    <x v="49"/>
    <x v="9"/>
    <x v="0"/>
    <x v="0"/>
    <x v="3"/>
    <x v="6"/>
    <x v="25"/>
    <x v="58"/>
    <x v="52"/>
  </r>
  <r>
    <x v="58"/>
    <x v="56"/>
    <x v="58"/>
    <n v="123"/>
    <n v="1"/>
    <x v="11"/>
    <x v="6"/>
    <x v="1"/>
    <x v="0"/>
    <x v="8"/>
    <x v="3"/>
    <x v="12"/>
    <x v="59"/>
    <x v="53"/>
  </r>
  <r>
    <x v="59"/>
    <x v="57"/>
    <x v="59"/>
    <n v="386"/>
    <n v="21"/>
    <x v="52"/>
    <x v="36"/>
    <x v="2"/>
    <x v="0"/>
    <x v="4"/>
    <x v="5"/>
    <x v="28"/>
    <x v="60"/>
    <x v="54"/>
  </r>
  <r>
    <x v="60"/>
    <x v="58"/>
    <x v="60"/>
    <n v="275"/>
    <n v="21"/>
    <x v="53"/>
    <x v="31"/>
    <x v="1"/>
    <x v="1"/>
    <x v="2"/>
    <x v="4"/>
    <x v="13"/>
    <x v="61"/>
    <x v="55"/>
  </r>
  <r>
    <x v="61"/>
    <x v="59"/>
    <x v="61"/>
    <n v="353"/>
    <n v="7"/>
    <x v="54"/>
    <x v="2"/>
    <x v="2"/>
    <x v="0"/>
    <x v="10"/>
    <x v="6"/>
    <x v="11"/>
    <x v="62"/>
    <x v="19"/>
  </r>
  <r>
    <x v="62"/>
    <x v="60"/>
    <x v="62"/>
    <n v="404"/>
    <n v="26"/>
    <x v="37"/>
    <x v="10"/>
    <x v="1"/>
    <x v="2"/>
    <x v="3"/>
    <x v="5"/>
    <x v="9"/>
    <x v="63"/>
    <x v="56"/>
  </r>
  <r>
    <x v="63"/>
    <x v="61"/>
    <x v="63"/>
    <n v="446"/>
    <n v="22"/>
    <x v="39"/>
    <x v="37"/>
    <x v="1"/>
    <x v="0"/>
    <x v="7"/>
    <x v="0"/>
    <x v="10"/>
    <x v="64"/>
    <x v="57"/>
  </r>
  <r>
    <x v="64"/>
    <x v="62"/>
    <x v="64"/>
    <n v="86"/>
    <n v="23"/>
    <x v="55"/>
    <x v="6"/>
    <x v="1"/>
    <x v="0"/>
    <x v="6"/>
    <x v="5"/>
    <x v="22"/>
    <x v="65"/>
    <x v="58"/>
  </r>
  <r>
    <x v="65"/>
    <x v="17"/>
    <x v="65"/>
    <n v="340"/>
    <n v="17"/>
    <x v="56"/>
    <x v="33"/>
    <x v="2"/>
    <x v="0"/>
    <x v="8"/>
    <x v="2"/>
    <x v="8"/>
    <x v="66"/>
    <x v="59"/>
  </r>
  <r>
    <x v="66"/>
    <x v="63"/>
    <x v="66"/>
    <n v="495"/>
    <n v="13"/>
    <x v="57"/>
    <x v="30"/>
    <x v="0"/>
    <x v="1"/>
    <x v="6"/>
    <x v="4"/>
    <x v="6"/>
    <x v="67"/>
    <x v="60"/>
  </r>
  <r>
    <x v="67"/>
    <x v="64"/>
    <x v="67"/>
    <n v="270"/>
    <n v="29"/>
    <x v="58"/>
    <x v="38"/>
    <x v="2"/>
    <x v="1"/>
    <x v="1"/>
    <x v="1"/>
    <x v="5"/>
    <x v="68"/>
    <x v="61"/>
  </r>
  <r>
    <x v="68"/>
    <x v="65"/>
    <x v="68"/>
    <n v="394"/>
    <n v="30"/>
    <x v="59"/>
    <x v="6"/>
    <x v="1"/>
    <x v="0"/>
    <x v="1"/>
    <x v="5"/>
    <x v="0"/>
    <x v="69"/>
    <x v="62"/>
  </r>
  <r>
    <x v="69"/>
    <x v="66"/>
    <x v="69"/>
    <n v="474"/>
    <n v="20"/>
    <x v="60"/>
    <x v="19"/>
    <x v="1"/>
    <x v="0"/>
    <x v="7"/>
    <x v="5"/>
    <x v="14"/>
    <x v="70"/>
    <x v="16"/>
  </r>
  <r>
    <x v="70"/>
    <x v="67"/>
    <x v="70"/>
    <n v="426"/>
    <n v="1"/>
    <x v="61"/>
    <x v="20"/>
    <x v="1"/>
    <x v="0"/>
    <x v="4"/>
    <x v="2"/>
    <x v="22"/>
    <x v="71"/>
    <x v="63"/>
  </r>
  <r>
    <x v="71"/>
    <x v="68"/>
    <x v="71"/>
    <n v="382"/>
    <n v="13"/>
    <x v="62"/>
    <x v="32"/>
    <x v="2"/>
    <x v="0"/>
    <x v="10"/>
    <x v="6"/>
    <x v="27"/>
    <x v="72"/>
    <x v="64"/>
  </r>
  <r>
    <x v="72"/>
    <x v="69"/>
    <x v="72"/>
    <n v="274"/>
    <n v="13"/>
    <x v="63"/>
    <x v="0"/>
    <x v="2"/>
    <x v="2"/>
    <x v="4"/>
    <x v="3"/>
    <x v="26"/>
    <x v="73"/>
    <x v="65"/>
  </r>
  <r>
    <x v="15"/>
    <x v="70"/>
    <x v="73"/>
    <n v="332"/>
    <n v="27"/>
    <x v="64"/>
    <x v="7"/>
    <x v="2"/>
    <x v="1"/>
    <x v="6"/>
    <x v="2"/>
    <x v="9"/>
    <x v="74"/>
    <x v="66"/>
  </r>
  <r>
    <x v="73"/>
    <x v="56"/>
    <x v="74"/>
    <n v="287"/>
    <n v="22"/>
    <x v="63"/>
    <x v="39"/>
    <x v="1"/>
    <x v="0"/>
    <x v="8"/>
    <x v="3"/>
    <x v="12"/>
    <x v="75"/>
    <x v="67"/>
  </r>
  <r>
    <x v="74"/>
    <x v="71"/>
    <x v="75"/>
    <n v="52"/>
    <n v="18"/>
    <x v="33"/>
    <x v="2"/>
    <x v="1"/>
    <x v="1"/>
    <x v="7"/>
    <x v="5"/>
    <x v="2"/>
    <x v="76"/>
    <x v="68"/>
  </r>
  <r>
    <x v="75"/>
    <x v="72"/>
    <x v="76"/>
    <n v="117"/>
    <n v="9"/>
    <x v="65"/>
    <x v="25"/>
    <x v="0"/>
    <x v="1"/>
    <x v="8"/>
    <x v="6"/>
    <x v="11"/>
    <x v="77"/>
    <x v="69"/>
  </r>
  <r>
    <x v="76"/>
    <x v="73"/>
    <x v="77"/>
    <n v="346"/>
    <n v="11"/>
    <x v="4"/>
    <x v="35"/>
    <x v="0"/>
    <x v="0"/>
    <x v="11"/>
    <x v="6"/>
    <x v="17"/>
    <x v="78"/>
    <x v="70"/>
  </r>
  <r>
    <x v="77"/>
    <x v="74"/>
    <x v="78"/>
    <n v="388"/>
    <n v="23"/>
    <x v="30"/>
    <x v="33"/>
    <x v="0"/>
    <x v="1"/>
    <x v="1"/>
    <x v="2"/>
    <x v="11"/>
    <x v="79"/>
    <x v="71"/>
  </r>
  <r>
    <x v="78"/>
    <x v="75"/>
    <x v="79"/>
    <n v="110"/>
    <n v="9"/>
    <x v="23"/>
    <x v="2"/>
    <x v="0"/>
    <x v="0"/>
    <x v="8"/>
    <x v="0"/>
    <x v="16"/>
    <x v="80"/>
    <x v="56"/>
  </r>
  <r>
    <x v="79"/>
    <x v="76"/>
    <x v="80"/>
    <n v="77"/>
    <n v="2"/>
    <x v="66"/>
    <x v="13"/>
    <x v="0"/>
    <x v="0"/>
    <x v="10"/>
    <x v="6"/>
    <x v="13"/>
    <x v="81"/>
    <x v="72"/>
  </r>
  <r>
    <x v="80"/>
    <x v="77"/>
    <x v="81"/>
    <n v="158"/>
    <n v="5"/>
    <x v="67"/>
    <x v="25"/>
    <x v="1"/>
    <x v="2"/>
    <x v="3"/>
    <x v="3"/>
    <x v="18"/>
    <x v="82"/>
    <x v="73"/>
  </r>
  <r>
    <x v="81"/>
    <x v="78"/>
    <x v="82"/>
    <n v="283"/>
    <n v="5"/>
    <x v="16"/>
    <x v="10"/>
    <x v="1"/>
    <x v="0"/>
    <x v="8"/>
    <x v="6"/>
    <x v="5"/>
    <x v="83"/>
    <x v="74"/>
  </r>
  <r>
    <x v="82"/>
    <x v="79"/>
    <x v="83"/>
    <n v="211"/>
    <n v="15"/>
    <x v="35"/>
    <x v="15"/>
    <x v="2"/>
    <x v="1"/>
    <x v="10"/>
    <x v="2"/>
    <x v="27"/>
    <x v="84"/>
    <x v="75"/>
  </r>
  <r>
    <x v="83"/>
    <x v="52"/>
    <x v="84"/>
    <n v="325"/>
    <n v="12"/>
    <x v="15"/>
    <x v="40"/>
    <x v="1"/>
    <x v="0"/>
    <x v="2"/>
    <x v="2"/>
    <x v="9"/>
    <x v="85"/>
    <x v="76"/>
  </r>
  <r>
    <x v="84"/>
    <x v="80"/>
    <x v="85"/>
    <n v="382"/>
    <n v="4"/>
    <x v="68"/>
    <x v="35"/>
    <x v="0"/>
    <x v="1"/>
    <x v="10"/>
    <x v="0"/>
    <x v="23"/>
    <x v="86"/>
    <x v="77"/>
  </r>
  <r>
    <x v="85"/>
    <x v="81"/>
    <x v="86"/>
    <n v="220"/>
    <n v="12"/>
    <x v="49"/>
    <x v="41"/>
    <x v="2"/>
    <x v="1"/>
    <x v="0"/>
    <x v="6"/>
    <x v="18"/>
    <x v="87"/>
    <x v="78"/>
  </r>
  <r>
    <x v="86"/>
    <x v="82"/>
    <x v="87"/>
    <n v="289"/>
    <n v="23"/>
    <x v="31"/>
    <x v="18"/>
    <x v="2"/>
    <x v="1"/>
    <x v="8"/>
    <x v="4"/>
    <x v="20"/>
    <x v="88"/>
    <x v="79"/>
  </r>
  <r>
    <x v="87"/>
    <x v="83"/>
    <x v="88"/>
    <n v="380"/>
    <n v="6"/>
    <x v="69"/>
    <x v="29"/>
    <x v="2"/>
    <x v="0"/>
    <x v="2"/>
    <x v="0"/>
    <x v="27"/>
    <x v="89"/>
    <x v="80"/>
  </r>
  <r>
    <x v="88"/>
    <x v="84"/>
    <x v="4"/>
    <n v="307"/>
    <n v="12"/>
    <x v="70"/>
    <x v="24"/>
    <x v="1"/>
    <x v="0"/>
    <x v="4"/>
    <x v="4"/>
    <x v="11"/>
    <x v="90"/>
    <x v="81"/>
  </r>
  <r>
    <x v="89"/>
    <x v="85"/>
    <x v="89"/>
    <n v="398"/>
    <n v="8"/>
    <x v="71"/>
    <x v="42"/>
    <x v="1"/>
    <x v="0"/>
    <x v="9"/>
    <x v="4"/>
    <x v="15"/>
    <x v="91"/>
    <x v="82"/>
  </r>
  <r>
    <x v="90"/>
    <x v="86"/>
    <x v="70"/>
    <n v="382"/>
    <n v="12"/>
    <x v="38"/>
    <x v="33"/>
    <x v="1"/>
    <x v="0"/>
    <x v="9"/>
    <x v="1"/>
    <x v="5"/>
    <x v="92"/>
    <x v="83"/>
  </r>
  <r>
    <x v="91"/>
    <x v="87"/>
    <x v="90"/>
    <n v="98"/>
    <n v="21"/>
    <x v="41"/>
    <x v="24"/>
    <x v="1"/>
    <x v="0"/>
    <x v="3"/>
    <x v="4"/>
    <x v="29"/>
    <x v="93"/>
    <x v="84"/>
  </r>
  <r>
    <x v="92"/>
    <x v="88"/>
    <x v="91"/>
    <n v="269"/>
    <n v="12"/>
    <x v="72"/>
    <x v="33"/>
    <x v="1"/>
    <x v="1"/>
    <x v="11"/>
    <x v="5"/>
    <x v="12"/>
    <x v="94"/>
    <x v="85"/>
  </r>
  <r>
    <x v="93"/>
    <x v="89"/>
    <x v="92"/>
    <n v="351"/>
    <n v="30"/>
    <x v="73"/>
    <x v="33"/>
    <x v="1"/>
    <x v="0"/>
    <x v="5"/>
    <x v="5"/>
    <x v="22"/>
    <x v="95"/>
    <x v="66"/>
  </r>
  <r>
    <x v="94"/>
    <x v="18"/>
    <x v="93"/>
    <n v="253"/>
    <n v="1"/>
    <x v="74"/>
    <x v="13"/>
    <x v="1"/>
    <x v="0"/>
    <x v="6"/>
    <x v="6"/>
    <x v="15"/>
    <x v="96"/>
    <x v="86"/>
  </r>
  <r>
    <x v="16"/>
    <x v="90"/>
    <x v="94"/>
    <n v="320"/>
    <n v="13"/>
    <x v="4"/>
    <x v="28"/>
    <x v="1"/>
    <x v="0"/>
    <x v="2"/>
    <x v="4"/>
    <x v="18"/>
    <x v="97"/>
    <x v="87"/>
  </r>
  <r>
    <x v="95"/>
    <x v="91"/>
    <x v="95"/>
    <n v="181"/>
    <n v="29"/>
    <x v="75"/>
    <x v="11"/>
    <x v="0"/>
    <x v="1"/>
    <x v="11"/>
    <x v="2"/>
    <x v="7"/>
    <x v="98"/>
    <x v="88"/>
  </r>
  <r>
    <x v="96"/>
    <x v="92"/>
    <x v="71"/>
    <n v="52"/>
    <n v="12"/>
    <x v="76"/>
    <x v="43"/>
    <x v="0"/>
    <x v="0"/>
    <x v="8"/>
    <x v="4"/>
    <x v="26"/>
    <x v="99"/>
    <x v="89"/>
  </r>
  <r>
    <x v="97"/>
    <x v="93"/>
    <x v="96"/>
    <n v="314"/>
    <n v="13"/>
    <x v="77"/>
    <x v="39"/>
    <x v="0"/>
    <x v="0"/>
    <x v="5"/>
    <x v="1"/>
    <x v="0"/>
    <x v="100"/>
    <x v="90"/>
  </r>
  <r>
    <x v="98"/>
    <x v="94"/>
    <x v="87"/>
    <n v="412"/>
    <n v="6"/>
    <x v="20"/>
    <x v="25"/>
    <x v="2"/>
    <x v="1"/>
    <x v="6"/>
    <x v="6"/>
    <x v="22"/>
    <x v="101"/>
    <x v="91"/>
  </r>
  <r>
    <x v="99"/>
    <x v="15"/>
    <x v="97"/>
    <n v="172"/>
    <n v="5"/>
    <x v="78"/>
    <x v="40"/>
    <x v="0"/>
    <x v="0"/>
    <x v="2"/>
    <x v="0"/>
    <x v="13"/>
    <x v="65"/>
    <x v="58"/>
  </r>
  <r>
    <x v="100"/>
    <x v="28"/>
    <x v="98"/>
    <n v="113"/>
    <n v="23"/>
    <x v="79"/>
    <x v="24"/>
    <x v="0"/>
    <x v="0"/>
    <x v="8"/>
    <x v="6"/>
    <x v="18"/>
    <x v="102"/>
    <x v="92"/>
  </r>
  <r>
    <x v="101"/>
    <x v="95"/>
    <x v="99"/>
    <n v="433"/>
    <n v="27"/>
    <x v="3"/>
    <x v="43"/>
    <x v="0"/>
    <x v="1"/>
    <x v="10"/>
    <x v="0"/>
    <x v="22"/>
    <x v="103"/>
    <x v="41"/>
  </r>
  <r>
    <x v="102"/>
    <x v="96"/>
    <x v="100"/>
    <n v="58"/>
    <n v="19"/>
    <x v="80"/>
    <x v="12"/>
    <x v="2"/>
    <x v="0"/>
    <x v="11"/>
    <x v="0"/>
    <x v="24"/>
    <x v="104"/>
    <x v="93"/>
  </r>
  <r>
    <x v="103"/>
    <x v="97"/>
    <x v="101"/>
    <n v="382"/>
    <n v="25"/>
    <x v="17"/>
    <x v="10"/>
    <x v="0"/>
    <x v="2"/>
    <x v="3"/>
    <x v="3"/>
    <x v="1"/>
    <x v="105"/>
    <x v="94"/>
  </r>
  <r>
    <x v="104"/>
    <x v="98"/>
    <x v="102"/>
    <n v="366"/>
    <n v="27"/>
    <x v="81"/>
    <x v="16"/>
    <x v="0"/>
    <x v="0"/>
    <x v="4"/>
    <x v="0"/>
    <x v="7"/>
    <x v="106"/>
    <x v="95"/>
  </r>
  <r>
    <x v="105"/>
    <x v="99"/>
    <x v="103"/>
    <n v="408"/>
    <n v="8"/>
    <x v="30"/>
    <x v="44"/>
    <x v="0"/>
    <x v="0"/>
    <x v="6"/>
    <x v="3"/>
    <x v="4"/>
    <x v="107"/>
    <x v="24"/>
  </r>
  <r>
    <x v="106"/>
    <x v="100"/>
    <x v="104"/>
    <n v="405"/>
    <n v="16"/>
    <x v="82"/>
    <x v="38"/>
    <x v="0"/>
    <x v="1"/>
    <x v="9"/>
    <x v="5"/>
    <x v="12"/>
    <x v="108"/>
    <x v="96"/>
  </r>
  <r>
    <x v="107"/>
    <x v="101"/>
    <x v="105"/>
    <n v="411"/>
    <n v="24"/>
    <x v="83"/>
    <x v="45"/>
    <x v="2"/>
    <x v="0"/>
    <x v="9"/>
    <x v="5"/>
    <x v="30"/>
    <x v="109"/>
    <x v="97"/>
  </r>
  <r>
    <x v="108"/>
    <x v="102"/>
    <x v="106"/>
    <n v="283"/>
    <n v="2"/>
    <x v="8"/>
    <x v="11"/>
    <x v="2"/>
    <x v="0"/>
    <x v="0"/>
    <x v="4"/>
    <x v="4"/>
    <x v="110"/>
    <x v="98"/>
  </r>
  <r>
    <x v="109"/>
    <x v="103"/>
    <x v="107"/>
    <n v="471"/>
    <n v="3"/>
    <x v="84"/>
    <x v="27"/>
    <x v="0"/>
    <x v="1"/>
    <x v="9"/>
    <x v="6"/>
    <x v="20"/>
    <x v="111"/>
    <x v="99"/>
  </r>
  <r>
    <x v="110"/>
    <x v="104"/>
    <x v="108"/>
    <n v="460"/>
    <n v="21"/>
    <x v="85"/>
    <x v="4"/>
    <x v="2"/>
    <x v="1"/>
    <x v="7"/>
    <x v="1"/>
    <x v="26"/>
    <x v="112"/>
    <x v="56"/>
  </r>
  <r>
    <x v="111"/>
    <x v="25"/>
    <x v="109"/>
    <n v="285"/>
    <n v="21"/>
    <x v="77"/>
    <x v="15"/>
    <x v="2"/>
    <x v="0"/>
    <x v="8"/>
    <x v="2"/>
    <x v="19"/>
    <x v="113"/>
    <x v="55"/>
  </r>
  <r>
    <x v="112"/>
    <x v="105"/>
    <x v="110"/>
    <n v="268"/>
    <n v="19"/>
    <x v="43"/>
    <x v="42"/>
    <x v="0"/>
    <x v="0"/>
    <x v="0"/>
    <x v="2"/>
    <x v="22"/>
    <x v="114"/>
    <x v="4"/>
  </r>
  <r>
    <x v="113"/>
    <x v="106"/>
    <x v="111"/>
    <n v="329"/>
    <n v="26"/>
    <x v="34"/>
    <x v="36"/>
    <x v="1"/>
    <x v="0"/>
    <x v="2"/>
    <x v="1"/>
    <x v="20"/>
    <x v="115"/>
    <x v="100"/>
  </r>
  <r>
    <x v="114"/>
    <x v="16"/>
    <x v="112"/>
    <n v="486"/>
    <n v="9"/>
    <x v="86"/>
    <x v="34"/>
    <x v="1"/>
    <x v="1"/>
    <x v="9"/>
    <x v="5"/>
    <x v="14"/>
    <x v="116"/>
    <x v="101"/>
  </r>
  <r>
    <x v="115"/>
    <x v="36"/>
    <x v="21"/>
    <n v="336"/>
    <n v="3"/>
    <x v="87"/>
    <x v="9"/>
    <x v="0"/>
    <x v="0"/>
    <x v="8"/>
    <x v="0"/>
    <x v="20"/>
    <x v="117"/>
    <x v="102"/>
  </r>
  <r>
    <x v="116"/>
    <x v="107"/>
    <x v="113"/>
    <n v="293"/>
    <n v="4"/>
    <x v="88"/>
    <x v="46"/>
    <x v="2"/>
    <x v="1"/>
    <x v="1"/>
    <x v="0"/>
    <x v="23"/>
    <x v="118"/>
    <x v="103"/>
  </r>
  <r>
    <x v="117"/>
    <x v="108"/>
    <x v="114"/>
    <n v="257"/>
    <n v="15"/>
    <x v="27"/>
    <x v="3"/>
    <x v="0"/>
    <x v="0"/>
    <x v="1"/>
    <x v="6"/>
    <x v="27"/>
    <x v="119"/>
    <x v="104"/>
  </r>
  <r>
    <x v="118"/>
    <x v="109"/>
    <x v="115"/>
    <n v="182"/>
    <n v="25"/>
    <x v="41"/>
    <x v="37"/>
    <x v="1"/>
    <x v="0"/>
    <x v="3"/>
    <x v="5"/>
    <x v="22"/>
    <x v="120"/>
    <x v="105"/>
  </r>
  <r>
    <x v="119"/>
    <x v="73"/>
    <x v="116"/>
    <n v="238"/>
    <n v="16"/>
    <x v="89"/>
    <x v="30"/>
    <x v="2"/>
    <x v="0"/>
    <x v="11"/>
    <x v="6"/>
    <x v="17"/>
    <x v="121"/>
    <x v="67"/>
  </r>
  <r>
    <x v="120"/>
    <x v="110"/>
    <x v="117"/>
    <n v="426"/>
    <n v="6"/>
    <x v="44"/>
    <x v="47"/>
    <x v="1"/>
    <x v="1"/>
    <x v="9"/>
    <x v="6"/>
    <x v="21"/>
    <x v="122"/>
    <x v="106"/>
  </r>
  <r>
    <x v="121"/>
    <x v="111"/>
    <x v="118"/>
    <n v="252"/>
    <n v="12"/>
    <x v="90"/>
    <x v="41"/>
    <x v="2"/>
    <x v="0"/>
    <x v="5"/>
    <x v="3"/>
    <x v="27"/>
    <x v="123"/>
    <x v="107"/>
  </r>
  <r>
    <x v="122"/>
    <x v="112"/>
    <x v="119"/>
    <n v="342"/>
    <n v="25"/>
    <x v="14"/>
    <x v="45"/>
    <x v="1"/>
    <x v="1"/>
    <x v="1"/>
    <x v="6"/>
    <x v="7"/>
    <x v="124"/>
    <x v="108"/>
  </r>
  <r>
    <x v="123"/>
    <x v="113"/>
    <x v="120"/>
    <n v="205"/>
    <n v="22"/>
    <x v="82"/>
    <x v="35"/>
    <x v="0"/>
    <x v="0"/>
    <x v="5"/>
    <x v="5"/>
    <x v="2"/>
    <x v="125"/>
    <x v="109"/>
  </r>
  <r>
    <x v="124"/>
    <x v="114"/>
    <x v="121"/>
    <n v="420"/>
    <n v="5"/>
    <x v="71"/>
    <x v="4"/>
    <x v="2"/>
    <x v="0"/>
    <x v="11"/>
    <x v="1"/>
    <x v="1"/>
    <x v="126"/>
    <x v="110"/>
  </r>
  <r>
    <x v="125"/>
    <x v="115"/>
    <x v="122"/>
    <n v="142"/>
    <n v="15"/>
    <x v="0"/>
    <x v="43"/>
    <x v="1"/>
    <x v="0"/>
    <x v="5"/>
    <x v="6"/>
    <x v="12"/>
    <x v="127"/>
    <x v="111"/>
  </r>
  <r>
    <x v="126"/>
    <x v="116"/>
    <x v="123"/>
    <n v="320"/>
    <n v="19"/>
    <x v="10"/>
    <x v="14"/>
    <x v="2"/>
    <x v="0"/>
    <x v="11"/>
    <x v="2"/>
    <x v="27"/>
    <x v="128"/>
    <x v="112"/>
  </r>
  <r>
    <x v="127"/>
    <x v="43"/>
    <x v="70"/>
    <n v="388"/>
    <n v="8"/>
    <x v="1"/>
    <x v="20"/>
    <x v="0"/>
    <x v="1"/>
    <x v="7"/>
    <x v="6"/>
    <x v="9"/>
    <x v="129"/>
    <x v="113"/>
  </r>
  <r>
    <x v="128"/>
    <x v="117"/>
    <x v="124"/>
    <n v="62"/>
    <n v="11"/>
    <x v="91"/>
    <x v="1"/>
    <x v="1"/>
    <x v="0"/>
    <x v="4"/>
    <x v="5"/>
    <x v="1"/>
    <x v="130"/>
    <x v="114"/>
  </r>
  <r>
    <x v="129"/>
    <x v="118"/>
    <x v="125"/>
    <n v="364"/>
    <n v="10"/>
    <x v="46"/>
    <x v="21"/>
    <x v="2"/>
    <x v="0"/>
    <x v="10"/>
    <x v="0"/>
    <x v="25"/>
    <x v="131"/>
    <x v="115"/>
  </r>
  <r>
    <x v="130"/>
    <x v="61"/>
    <x v="126"/>
    <n v="438"/>
    <n v="24"/>
    <x v="92"/>
    <x v="23"/>
    <x v="2"/>
    <x v="0"/>
    <x v="7"/>
    <x v="0"/>
    <x v="10"/>
    <x v="132"/>
    <x v="116"/>
  </r>
  <r>
    <x v="131"/>
    <x v="119"/>
    <x v="127"/>
    <n v="438"/>
    <n v="29"/>
    <x v="91"/>
    <x v="20"/>
    <x v="0"/>
    <x v="0"/>
    <x v="11"/>
    <x v="1"/>
    <x v="18"/>
    <x v="133"/>
    <x v="117"/>
  </r>
  <r>
    <x v="132"/>
    <x v="120"/>
    <x v="128"/>
    <n v="80"/>
    <n v="27"/>
    <x v="93"/>
    <x v="5"/>
    <x v="1"/>
    <x v="1"/>
    <x v="6"/>
    <x v="2"/>
    <x v="14"/>
    <x v="134"/>
    <x v="118"/>
  </r>
  <r>
    <x v="133"/>
    <x v="101"/>
    <x v="129"/>
    <n v="477"/>
    <n v="9"/>
    <x v="94"/>
    <x v="44"/>
    <x v="0"/>
    <x v="0"/>
    <x v="9"/>
    <x v="5"/>
    <x v="30"/>
    <x v="135"/>
    <x v="62"/>
  </r>
  <r>
    <x v="134"/>
    <x v="121"/>
    <x v="27"/>
    <n v="300"/>
    <n v="1"/>
    <x v="95"/>
    <x v="16"/>
    <x v="2"/>
    <x v="0"/>
    <x v="6"/>
    <x v="6"/>
    <x v="12"/>
    <x v="136"/>
    <x v="119"/>
  </r>
  <r>
    <x v="135"/>
    <x v="122"/>
    <x v="130"/>
    <n v="206"/>
    <n v="22"/>
    <x v="96"/>
    <x v="1"/>
    <x v="0"/>
    <x v="1"/>
    <x v="6"/>
    <x v="5"/>
    <x v="29"/>
    <x v="137"/>
    <x v="89"/>
  </r>
  <r>
    <x v="136"/>
    <x v="123"/>
    <x v="131"/>
    <n v="448"/>
    <n v="29"/>
    <x v="97"/>
    <x v="34"/>
    <x v="1"/>
    <x v="1"/>
    <x v="10"/>
    <x v="3"/>
    <x v="8"/>
    <x v="138"/>
    <x v="60"/>
  </r>
  <r>
    <x v="137"/>
    <x v="124"/>
    <x v="132"/>
    <n v="484"/>
    <n v="15"/>
    <x v="98"/>
    <x v="6"/>
    <x v="2"/>
    <x v="0"/>
    <x v="10"/>
    <x v="0"/>
    <x v="9"/>
    <x v="139"/>
    <x v="120"/>
  </r>
  <r>
    <x v="138"/>
    <x v="125"/>
    <x v="133"/>
    <n v="419"/>
    <n v="14"/>
    <x v="99"/>
    <x v="6"/>
    <x v="2"/>
    <x v="1"/>
    <x v="1"/>
    <x v="3"/>
    <x v="8"/>
    <x v="140"/>
    <x v="57"/>
  </r>
  <r>
    <x v="139"/>
    <x v="126"/>
    <x v="89"/>
    <n v="490"/>
    <n v="17"/>
    <x v="8"/>
    <x v="28"/>
    <x v="0"/>
    <x v="0"/>
    <x v="1"/>
    <x v="6"/>
    <x v="4"/>
    <x v="141"/>
    <x v="121"/>
  </r>
  <r>
    <x v="140"/>
    <x v="99"/>
    <x v="134"/>
    <n v="333"/>
    <n v="15"/>
    <x v="0"/>
    <x v="10"/>
    <x v="2"/>
    <x v="0"/>
    <x v="6"/>
    <x v="3"/>
    <x v="4"/>
    <x v="142"/>
    <x v="122"/>
  </r>
  <r>
    <x v="141"/>
    <x v="127"/>
    <x v="135"/>
    <n v="395"/>
    <n v="7"/>
    <x v="100"/>
    <x v="9"/>
    <x v="1"/>
    <x v="0"/>
    <x v="9"/>
    <x v="5"/>
    <x v="21"/>
    <x v="143"/>
    <x v="86"/>
  </r>
  <r>
    <x v="142"/>
    <x v="128"/>
    <x v="136"/>
    <n v="303"/>
    <n v="22"/>
    <x v="94"/>
    <x v="7"/>
    <x v="1"/>
    <x v="2"/>
    <x v="3"/>
    <x v="0"/>
    <x v="29"/>
    <x v="144"/>
    <x v="123"/>
  </r>
  <r>
    <x v="143"/>
    <x v="129"/>
    <x v="137"/>
    <n v="424"/>
    <n v="9"/>
    <x v="101"/>
    <x v="1"/>
    <x v="0"/>
    <x v="0"/>
    <x v="11"/>
    <x v="6"/>
    <x v="0"/>
    <x v="145"/>
    <x v="124"/>
  </r>
  <r>
    <x v="144"/>
    <x v="130"/>
    <x v="138"/>
    <n v="263"/>
    <n v="28"/>
    <x v="102"/>
    <x v="14"/>
    <x v="1"/>
    <x v="0"/>
    <x v="3"/>
    <x v="3"/>
    <x v="13"/>
    <x v="146"/>
    <x v="112"/>
  </r>
  <r>
    <x v="145"/>
    <x v="117"/>
    <x v="139"/>
    <n v="140"/>
    <n v="20"/>
    <x v="103"/>
    <x v="11"/>
    <x v="2"/>
    <x v="0"/>
    <x v="4"/>
    <x v="5"/>
    <x v="1"/>
    <x v="147"/>
    <x v="125"/>
  </r>
  <r>
    <x v="146"/>
    <x v="131"/>
    <x v="140"/>
    <n v="274"/>
    <n v="30"/>
    <x v="67"/>
    <x v="47"/>
    <x v="1"/>
    <x v="0"/>
    <x v="5"/>
    <x v="3"/>
    <x v="11"/>
    <x v="148"/>
    <x v="126"/>
  </r>
  <r>
    <x v="147"/>
    <x v="97"/>
    <x v="141"/>
    <n v="127"/>
    <n v="23"/>
    <x v="104"/>
    <x v="35"/>
    <x v="2"/>
    <x v="2"/>
    <x v="3"/>
    <x v="3"/>
    <x v="1"/>
    <x v="149"/>
    <x v="127"/>
  </r>
  <r>
    <x v="148"/>
    <x v="132"/>
    <x v="142"/>
    <n v="157"/>
    <n v="19"/>
    <x v="105"/>
    <x v="26"/>
    <x v="2"/>
    <x v="1"/>
    <x v="8"/>
    <x v="0"/>
    <x v="12"/>
    <x v="150"/>
    <x v="128"/>
  </r>
  <r>
    <x v="149"/>
    <x v="133"/>
    <x v="143"/>
    <n v="134"/>
    <n v="20"/>
    <x v="106"/>
    <x v="23"/>
    <x v="2"/>
    <x v="0"/>
    <x v="7"/>
    <x v="6"/>
    <x v="20"/>
    <x v="151"/>
    <x v="129"/>
  </r>
  <r>
    <x v="150"/>
    <x v="14"/>
    <x v="144"/>
    <n v="182"/>
    <n v="4"/>
    <x v="107"/>
    <x v="42"/>
    <x v="2"/>
    <x v="0"/>
    <x v="8"/>
    <x v="4"/>
    <x v="7"/>
    <x v="152"/>
    <x v="10"/>
  </r>
  <r>
    <x v="151"/>
    <x v="134"/>
    <x v="114"/>
    <n v="201"/>
    <n v="13"/>
    <x v="74"/>
    <x v="18"/>
    <x v="0"/>
    <x v="1"/>
    <x v="9"/>
    <x v="0"/>
    <x v="19"/>
    <x v="153"/>
    <x v="10"/>
  </r>
  <r>
    <x v="152"/>
    <x v="135"/>
    <x v="145"/>
    <n v="168"/>
    <n v="13"/>
    <x v="108"/>
    <x v="34"/>
    <x v="2"/>
    <x v="0"/>
    <x v="1"/>
    <x v="1"/>
    <x v="29"/>
    <x v="154"/>
    <x v="130"/>
  </r>
  <r>
    <x v="153"/>
    <x v="136"/>
    <x v="146"/>
    <n v="51"/>
    <n v="28"/>
    <x v="73"/>
    <x v="6"/>
    <x v="2"/>
    <x v="0"/>
    <x v="9"/>
    <x v="4"/>
    <x v="25"/>
    <x v="155"/>
    <x v="131"/>
  </r>
  <r>
    <x v="154"/>
    <x v="137"/>
    <x v="147"/>
    <n v="235"/>
    <n v="28"/>
    <x v="56"/>
    <x v="47"/>
    <x v="0"/>
    <x v="0"/>
    <x v="6"/>
    <x v="1"/>
    <x v="17"/>
    <x v="156"/>
    <x v="132"/>
  </r>
  <r>
    <x v="155"/>
    <x v="138"/>
    <x v="148"/>
    <n v="408"/>
    <n v="25"/>
    <x v="109"/>
    <x v="18"/>
    <x v="2"/>
    <x v="0"/>
    <x v="9"/>
    <x v="6"/>
    <x v="0"/>
    <x v="157"/>
    <x v="133"/>
  </r>
  <r>
    <x v="156"/>
    <x v="139"/>
    <x v="149"/>
    <n v="370"/>
    <n v="25"/>
    <x v="35"/>
    <x v="35"/>
    <x v="1"/>
    <x v="0"/>
    <x v="0"/>
    <x v="2"/>
    <x v="2"/>
    <x v="158"/>
    <x v="60"/>
  </r>
  <r>
    <x v="157"/>
    <x v="140"/>
    <x v="150"/>
    <n v="345"/>
    <n v="6"/>
    <x v="14"/>
    <x v="36"/>
    <x v="1"/>
    <x v="1"/>
    <x v="1"/>
    <x v="4"/>
    <x v="12"/>
    <x v="159"/>
    <x v="134"/>
  </r>
  <r>
    <x v="158"/>
    <x v="141"/>
    <x v="4"/>
    <n v="134"/>
    <n v="16"/>
    <x v="79"/>
    <x v="48"/>
    <x v="1"/>
    <x v="0"/>
    <x v="5"/>
    <x v="5"/>
    <x v="23"/>
    <x v="160"/>
    <x v="135"/>
  </r>
  <r>
    <x v="159"/>
    <x v="122"/>
    <x v="151"/>
    <n v="299"/>
    <n v="27"/>
    <x v="97"/>
    <x v="25"/>
    <x v="1"/>
    <x v="1"/>
    <x v="6"/>
    <x v="5"/>
    <x v="29"/>
    <x v="161"/>
    <x v="136"/>
  </r>
  <r>
    <x v="160"/>
    <x v="142"/>
    <x v="152"/>
    <n v="312"/>
    <n v="3"/>
    <x v="76"/>
    <x v="16"/>
    <x v="2"/>
    <x v="0"/>
    <x v="2"/>
    <x v="2"/>
    <x v="14"/>
    <x v="162"/>
    <x v="137"/>
  </r>
  <r>
    <x v="161"/>
    <x v="60"/>
    <x v="153"/>
    <n v="360"/>
    <n v="7"/>
    <x v="95"/>
    <x v="3"/>
    <x v="0"/>
    <x v="2"/>
    <x v="3"/>
    <x v="5"/>
    <x v="9"/>
    <x v="163"/>
    <x v="138"/>
  </r>
  <r>
    <x v="162"/>
    <x v="143"/>
    <x v="154"/>
    <n v="211"/>
    <n v="26"/>
    <x v="110"/>
    <x v="24"/>
    <x v="1"/>
    <x v="1"/>
    <x v="2"/>
    <x v="1"/>
    <x v="9"/>
    <x v="164"/>
    <x v="139"/>
  </r>
  <r>
    <x v="163"/>
    <x v="144"/>
    <x v="155"/>
    <n v="344"/>
    <n v="23"/>
    <x v="68"/>
    <x v="24"/>
    <x v="2"/>
    <x v="0"/>
    <x v="9"/>
    <x v="1"/>
    <x v="1"/>
    <x v="165"/>
    <x v="1"/>
  </r>
  <r>
    <x v="164"/>
    <x v="145"/>
    <x v="156"/>
    <n v="420"/>
    <n v="15"/>
    <x v="111"/>
    <x v="33"/>
    <x v="0"/>
    <x v="0"/>
    <x v="6"/>
    <x v="4"/>
    <x v="19"/>
    <x v="166"/>
    <x v="140"/>
  </r>
  <r>
    <x v="165"/>
    <x v="146"/>
    <x v="157"/>
    <n v="367"/>
    <n v="30"/>
    <x v="70"/>
    <x v="46"/>
    <x v="1"/>
    <x v="0"/>
    <x v="4"/>
    <x v="2"/>
    <x v="24"/>
    <x v="167"/>
    <x v="141"/>
  </r>
  <r>
    <x v="166"/>
    <x v="147"/>
    <x v="158"/>
    <n v="59"/>
    <n v="8"/>
    <x v="24"/>
    <x v="18"/>
    <x v="2"/>
    <x v="0"/>
    <x v="3"/>
    <x v="2"/>
    <x v="16"/>
    <x v="168"/>
    <x v="142"/>
  </r>
  <r>
    <x v="167"/>
    <x v="148"/>
    <x v="159"/>
    <n v="54"/>
    <n v="14"/>
    <x v="71"/>
    <x v="48"/>
    <x v="2"/>
    <x v="1"/>
    <x v="6"/>
    <x v="1"/>
    <x v="21"/>
    <x v="169"/>
    <x v="143"/>
  </r>
  <r>
    <x v="168"/>
    <x v="149"/>
    <x v="160"/>
    <n v="486"/>
    <n v="11"/>
    <x v="66"/>
    <x v="23"/>
    <x v="1"/>
    <x v="1"/>
    <x v="5"/>
    <x v="6"/>
    <x v="24"/>
    <x v="170"/>
    <x v="121"/>
  </r>
  <r>
    <x v="169"/>
    <x v="150"/>
    <x v="161"/>
    <n v="371"/>
    <n v="7"/>
    <x v="112"/>
    <x v="29"/>
    <x v="0"/>
    <x v="1"/>
    <x v="11"/>
    <x v="3"/>
    <x v="1"/>
    <x v="171"/>
    <x v="144"/>
  </r>
  <r>
    <x v="170"/>
    <x v="151"/>
    <x v="41"/>
    <n v="164"/>
    <n v="3"/>
    <x v="113"/>
    <x v="33"/>
    <x v="2"/>
    <x v="1"/>
    <x v="4"/>
    <x v="2"/>
    <x v="17"/>
    <x v="172"/>
    <x v="145"/>
  </r>
  <r>
    <x v="171"/>
    <x v="152"/>
    <x v="90"/>
    <n v="64"/>
    <n v="14"/>
    <x v="114"/>
    <x v="2"/>
    <x v="2"/>
    <x v="1"/>
    <x v="7"/>
    <x v="6"/>
    <x v="15"/>
    <x v="173"/>
    <x v="146"/>
  </r>
  <r>
    <x v="172"/>
    <x v="31"/>
    <x v="162"/>
    <n v="226"/>
    <n v="23"/>
    <x v="70"/>
    <x v="28"/>
    <x v="1"/>
    <x v="1"/>
    <x v="5"/>
    <x v="2"/>
    <x v="15"/>
    <x v="174"/>
    <x v="95"/>
  </r>
  <r>
    <x v="173"/>
    <x v="75"/>
    <x v="163"/>
    <n v="388"/>
    <n v="10"/>
    <x v="115"/>
    <x v="43"/>
    <x v="0"/>
    <x v="0"/>
    <x v="8"/>
    <x v="0"/>
    <x v="16"/>
    <x v="175"/>
    <x v="147"/>
  </r>
  <r>
    <x v="174"/>
    <x v="153"/>
    <x v="164"/>
    <n v="387"/>
    <n v="19"/>
    <x v="116"/>
    <x v="48"/>
    <x v="0"/>
    <x v="1"/>
    <x v="7"/>
    <x v="3"/>
    <x v="3"/>
    <x v="176"/>
    <x v="74"/>
  </r>
  <r>
    <x v="175"/>
    <x v="154"/>
    <x v="165"/>
    <n v="372"/>
    <n v="13"/>
    <x v="117"/>
    <x v="0"/>
    <x v="1"/>
    <x v="1"/>
    <x v="11"/>
    <x v="6"/>
    <x v="16"/>
    <x v="177"/>
    <x v="148"/>
  </r>
  <r>
    <x v="176"/>
    <x v="137"/>
    <x v="166"/>
    <n v="397"/>
    <n v="19"/>
    <x v="118"/>
    <x v="30"/>
    <x v="0"/>
    <x v="0"/>
    <x v="6"/>
    <x v="1"/>
    <x v="17"/>
    <x v="178"/>
    <x v="149"/>
  </r>
  <r>
    <x v="177"/>
    <x v="155"/>
    <x v="167"/>
    <n v="431"/>
    <n v="20"/>
    <x v="75"/>
    <x v="37"/>
    <x v="1"/>
    <x v="1"/>
    <x v="0"/>
    <x v="2"/>
    <x v="10"/>
    <x v="179"/>
    <x v="16"/>
  </r>
  <r>
    <x v="178"/>
    <x v="156"/>
    <x v="39"/>
    <n v="205"/>
    <n v="2"/>
    <x v="119"/>
    <x v="35"/>
    <x v="1"/>
    <x v="0"/>
    <x v="6"/>
    <x v="0"/>
    <x v="5"/>
    <x v="180"/>
    <x v="45"/>
  </r>
  <r>
    <x v="179"/>
    <x v="97"/>
    <x v="74"/>
    <n v="72"/>
    <n v="3"/>
    <x v="120"/>
    <x v="28"/>
    <x v="1"/>
    <x v="2"/>
    <x v="3"/>
    <x v="3"/>
    <x v="1"/>
    <x v="181"/>
    <x v="150"/>
  </r>
  <r>
    <x v="180"/>
    <x v="41"/>
    <x v="168"/>
    <n v="484"/>
    <n v="30"/>
    <x v="94"/>
    <x v="41"/>
    <x v="1"/>
    <x v="1"/>
    <x v="9"/>
    <x v="2"/>
    <x v="26"/>
    <x v="182"/>
    <x v="151"/>
  </r>
  <r>
    <x v="181"/>
    <x v="157"/>
    <x v="169"/>
    <n v="253"/>
    <n v="6"/>
    <x v="121"/>
    <x v="35"/>
    <x v="1"/>
    <x v="0"/>
    <x v="7"/>
    <x v="1"/>
    <x v="27"/>
    <x v="183"/>
    <x v="61"/>
  </r>
  <r>
    <x v="182"/>
    <x v="59"/>
    <x v="170"/>
    <n v="335"/>
    <n v="12"/>
    <x v="65"/>
    <x v="38"/>
    <x v="0"/>
    <x v="0"/>
    <x v="10"/>
    <x v="6"/>
    <x v="11"/>
    <x v="184"/>
    <x v="152"/>
  </r>
  <r>
    <x v="183"/>
    <x v="158"/>
    <x v="171"/>
    <n v="243"/>
    <n v="23"/>
    <x v="122"/>
    <x v="45"/>
    <x v="1"/>
    <x v="1"/>
    <x v="9"/>
    <x v="0"/>
    <x v="29"/>
    <x v="185"/>
    <x v="153"/>
  </r>
  <r>
    <x v="184"/>
    <x v="159"/>
    <x v="172"/>
    <n v="319"/>
    <n v="30"/>
    <x v="123"/>
    <x v="45"/>
    <x v="0"/>
    <x v="0"/>
    <x v="0"/>
    <x v="5"/>
    <x v="18"/>
    <x v="186"/>
    <x v="154"/>
  </r>
  <r>
    <x v="185"/>
    <x v="160"/>
    <x v="173"/>
    <n v="179"/>
    <n v="11"/>
    <x v="124"/>
    <x v="3"/>
    <x v="0"/>
    <x v="0"/>
    <x v="11"/>
    <x v="2"/>
    <x v="4"/>
    <x v="187"/>
    <x v="155"/>
  </r>
  <r>
    <x v="186"/>
    <x v="56"/>
    <x v="174"/>
    <n v="61"/>
    <n v="12"/>
    <x v="89"/>
    <x v="18"/>
    <x v="0"/>
    <x v="0"/>
    <x v="8"/>
    <x v="3"/>
    <x v="12"/>
    <x v="188"/>
    <x v="156"/>
  </r>
  <r>
    <x v="187"/>
    <x v="161"/>
    <x v="25"/>
    <n v="362"/>
    <n v="19"/>
    <x v="49"/>
    <x v="21"/>
    <x v="1"/>
    <x v="0"/>
    <x v="10"/>
    <x v="4"/>
    <x v="21"/>
    <x v="189"/>
    <x v="157"/>
  </r>
  <r>
    <x v="188"/>
    <x v="45"/>
    <x v="175"/>
    <n v="311"/>
    <n v="6"/>
    <x v="107"/>
    <x v="12"/>
    <x v="2"/>
    <x v="0"/>
    <x v="2"/>
    <x v="4"/>
    <x v="5"/>
    <x v="190"/>
    <x v="158"/>
  </r>
  <r>
    <x v="189"/>
    <x v="162"/>
    <x v="176"/>
    <n v="210"/>
    <n v="9"/>
    <x v="96"/>
    <x v="43"/>
    <x v="2"/>
    <x v="0"/>
    <x v="1"/>
    <x v="0"/>
    <x v="12"/>
    <x v="191"/>
    <x v="103"/>
  </r>
  <r>
    <x v="190"/>
    <x v="163"/>
    <x v="177"/>
    <n v="366"/>
    <n v="24"/>
    <x v="125"/>
    <x v="49"/>
    <x v="0"/>
    <x v="0"/>
    <x v="4"/>
    <x v="3"/>
    <x v="16"/>
    <x v="192"/>
    <x v="16"/>
  </r>
  <r>
    <x v="191"/>
    <x v="164"/>
    <x v="178"/>
    <n v="162"/>
    <n v="11"/>
    <x v="42"/>
    <x v="25"/>
    <x v="1"/>
    <x v="0"/>
    <x v="4"/>
    <x v="6"/>
    <x v="29"/>
    <x v="193"/>
    <x v="159"/>
  </r>
  <r>
    <x v="192"/>
    <x v="165"/>
    <x v="7"/>
    <n v="400"/>
    <n v="26"/>
    <x v="126"/>
    <x v="38"/>
    <x v="0"/>
    <x v="1"/>
    <x v="2"/>
    <x v="0"/>
    <x v="7"/>
    <x v="194"/>
    <x v="116"/>
  </r>
  <r>
    <x v="193"/>
    <x v="166"/>
    <x v="179"/>
    <n v="421"/>
    <n v="13"/>
    <x v="127"/>
    <x v="15"/>
    <x v="1"/>
    <x v="0"/>
    <x v="4"/>
    <x v="3"/>
    <x v="20"/>
    <x v="195"/>
    <x v="30"/>
  </r>
  <r>
    <x v="194"/>
    <x v="167"/>
    <x v="180"/>
    <n v="247"/>
    <n v="23"/>
    <x v="85"/>
    <x v="45"/>
    <x v="2"/>
    <x v="0"/>
    <x v="10"/>
    <x v="2"/>
    <x v="1"/>
    <x v="196"/>
    <x v="160"/>
  </r>
  <r>
    <x v="195"/>
    <x v="168"/>
    <x v="181"/>
    <n v="456"/>
    <n v="18"/>
    <x v="101"/>
    <x v="36"/>
    <x v="0"/>
    <x v="0"/>
    <x v="11"/>
    <x v="0"/>
    <x v="22"/>
    <x v="197"/>
    <x v="38"/>
  </r>
  <r>
    <x v="196"/>
    <x v="169"/>
    <x v="58"/>
    <n v="422"/>
    <n v="3"/>
    <x v="93"/>
    <x v="1"/>
    <x v="0"/>
    <x v="1"/>
    <x v="6"/>
    <x v="6"/>
    <x v="24"/>
    <x v="198"/>
    <x v="161"/>
  </r>
  <r>
    <x v="197"/>
    <x v="170"/>
    <x v="182"/>
    <n v="378"/>
    <n v="24"/>
    <x v="51"/>
    <x v="5"/>
    <x v="2"/>
    <x v="0"/>
    <x v="9"/>
    <x v="0"/>
    <x v="23"/>
    <x v="199"/>
    <x v="162"/>
  </r>
  <r>
    <x v="198"/>
    <x v="171"/>
    <x v="183"/>
    <n v="212"/>
    <n v="3"/>
    <x v="17"/>
    <x v="40"/>
    <x v="0"/>
    <x v="0"/>
    <x v="6"/>
    <x v="3"/>
    <x v="13"/>
    <x v="200"/>
    <x v="163"/>
  </r>
  <r>
    <x v="199"/>
    <x v="172"/>
    <x v="184"/>
    <n v="90"/>
    <n v="15"/>
    <x v="107"/>
    <x v="32"/>
    <x v="0"/>
    <x v="0"/>
    <x v="1"/>
    <x v="2"/>
    <x v="6"/>
    <x v="201"/>
    <x v="164"/>
  </r>
  <r>
    <x v="200"/>
    <x v="56"/>
    <x v="185"/>
    <n v="325"/>
    <n v="15"/>
    <x v="99"/>
    <x v="20"/>
    <x v="0"/>
    <x v="0"/>
    <x v="8"/>
    <x v="3"/>
    <x v="12"/>
    <x v="202"/>
    <x v="129"/>
  </r>
  <r>
    <x v="201"/>
    <x v="173"/>
    <x v="186"/>
    <n v="113"/>
    <n v="1"/>
    <x v="93"/>
    <x v="9"/>
    <x v="1"/>
    <x v="1"/>
    <x v="11"/>
    <x v="3"/>
    <x v="28"/>
    <x v="203"/>
    <x v="165"/>
  </r>
  <r>
    <x v="202"/>
    <x v="174"/>
    <x v="187"/>
    <n v="102"/>
    <n v="5"/>
    <x v="128"/>
    <x v="9"/>
    <x v="1"/>
    <x v="0"/>
    <x v="6"/>
    <x v="2"/>
    <x v="16"/>
    <x v="204"/>
    <x v="113"/>
  </r>
  <r>
    <x v="203"/>
    <x v="9"/>
    <x v="188"/>
    <n v="115"/>
    <n v="3"/>
    <x v="129"/>
    <x v="16"/>
    <x v="2"/>
    <x v="0"/>
    <x v="3"/>
    <x v="6"/>
    <x v="9"/>
    <x v="205"/>
    <x v="80"/>
  </r>
  <r>
    <x v="204"/>
    <x v="175"/>
    <x v="189"/>
    <n v="101"/>
    <n v="28"/>
    <x v="64"/>
    <x v="3"/>
    <x v="2"/>
    <x v="0"/>
    <x v="0"/>
    <x v="2"/>
    <x v="24"/>
    <x v="206"/>
    <x v="166"/>
  </r>
  <r>
    <x v="205"/>
    <x v="176"/>
    <x v="190"/>
    <n v="431"/>
    <n v="2"/>
    <x v="37"/>
    <x v="8"/>
    <x v="1"/>
    <x v="1"/>
    <x v="0"/>
    <x v="3"/>
    <x v="14"/>
    <x v="207"/>
    <x v="64"/>
  </r>
  <r>
    <x v="206"/>
    <x v="177"/>
    <x v="184"/>
    <n v="87"/>
    <n v="5"/>
    <x v="130"/>
    <x v="42"/>
    <x v="0"/>
    <x v="1"/>
    <x v="0"/>
    <x v="1"/>
    <x v="22"/>
    <x v="208"/>
    <x v="167"/>
  </r>
  <r>
    <x v="207"/>
    <x v="178"/>
    <x v="191"/>
    <n v="158"/>
    <n v="29"/>
    <x v="15"/>
    <x v="37"/>
    <x v="0"/>
    <x v="1"/>
    <x v="9"/>
    <x v="5"/>
    <x v="9"/>
    <x v="209"/>
    <x v="168"/>
  </r>
  <r>
    <x v="208"/>
    <x v="179"/>
    <x v="192"/>
    <n v="296"/>
    <n v="7"/>
    <x v="2"/>
    <x v="20"/>
    <x v="0"/>
    <x v="0"/>
    <x v="1"/>
    <x v="0"/>
    <x v="15"/>
    <x v="210"/>
    <x v="169"/>
  </r>
  <r>
    <x v="209"/>
    <x v="180"/>
    <x v="81"/>
    <n v="185"/>
    <n v="13"/>
    <x v="62"/>
    <x v="27"/>
    <x v="2"/>
    <x v="1"/>
    <x v="7"/>
    <x v="4"/>
    <x v="29"/>
    <x v="211"/>
    <x v="170"/>
  </r>
  <r>
    <x v="210"/>
    <x v="178"/>
    <x v="193"/>
    <n v="131"/>
    <n v="19"/>
    <x v="36"/>
    <x v="16"/>
    <x v="1"/>
    <x v="1"/>
    <x v="9"/>
    <x v="5"/>
    <x v="9"/>
    <x v="212"/>
    <x v="171"/>
  </r>
  <r>
    <x v="211"/>
    <x v="181"/>
    <x v="27"/>
    <n v="461"/>
    <n v="19"/>
    <x v="92"/>
    <x v="28"/>
    <x v="1"/>
    <x v="0"/>
    <x v="8"/>
    <x v="5"/>
    <x v="3"/>
    <x v="213"/>
    <x v="32"/>
  </r>
  <r>
    <x v="170"/>
    <x v="182"/>
    <x v="194"/>
    <n v="277"/>
    <n v="30"/>
    <x v="116"/>
    <x v="47"/>
    <x v="2"/>
    <x v="0"/>
    <x v="3"/>
    <x v="1"/>
    <x v="26"/>
    <x v="214"/>
    <x v="172"/>
  </r>
  <r>
    <x v="212"/>
    <x v="183"/>
    <x v="195"/>
    <n v="114"/>
    <n v="17"/>
    <x v="28"/>
    <x v="31"/>
    <x v="0"/>
    <x v="1"/>
    <x v="8"/>
    <x v="3"/>
    <x v="24"/>
    <x v="215"/>
    <x v="173"/>
  </r>
  <r>
    <x v="213"/>
    <x v="184"/>
    <x v="196"/>
    <n v="393"/>
    <n v="16"/>
    <x v="131"/>
    <x v="8"/>
    <x v="2"/>
    <x v="0"/>
    <x v="6"/>
    <x v="3"/>
    <x v="11"/>
    <x v="216"/>
    <x v="31"/>
  </r>
  <r>
    <x v="169"/>
    <x v="73"/>
    <x v="197"/>
    <n v="105"/>
    <n v="13"/>
    <x v="112"/>
    <x v="39"/>
    <x v="1"/>
    <x v="0"/>
    <x v="11"/>
    <x v="6"/>
    <x v="17"/>
    <x v="217"/>
    <x v="174"/>
  </r>
  <r>
    <x v="214"/>
    <x v="185"/>
    <x v="119"/>
    <n v="161"/>
    <n v="7"/>
    <x v="14"/>
    <x v="47"/>
    <x v="1"/>
    <x v="1"/>
    <x v="11"/>
    <x v="5"/>
    <x v="14"/>
    <x v="218"/>
    <x v="175"/>
  </r>
  <r>
    <x v="215"/>
    <x v="186"/>
    <x v="198"/>
    <n v="177"/>
    <n v="7"/>
    <x v="102"/>
    <x v="14"/>
    <x v="1"/>
    <x v="1"/>
    <x v="1"/>
    <x v="4"/>
    <x v="9"/>
    <x v="219"/>
    <x v="95"/>
  </r>
  <r>
    <x v="216"/>
    <x v="93"/>
    <x v="199"/>
    <n v="171"/>
    <n v="26"/>
    <x v="122"/>
    <x v="48"/>
    <x v="2"/>
    <x v="0"/>
    <x v="5"/>
    <x v="1"/>
    <x v="0"/>
    <x v="220"/>
    <x v="176"/>
  </r>
  <r>
    <x v="217"/>
    <x v="13"/>
    <x v="200"/>
    <n v="181"/>
    <n v="24"/>
    <x v="37"/>
    <x v="20"/>
    <x v="0"/>
    <x v="1"/>
    <x v="2"/>
    <x v="0"/>
    <x v="0"/>
    <x v="221"/>
    <x v="177"/>
  </r>
  <r>
    <x v="91"/>
    <x v="187"/>
    <x v="201"/>
    <n v="167"/>
    <n v="7"/>
    <x v="132"/>
    <x v="47"/>
    <x v="1"/>
    <x v="0"/>
    <x v="0"/>
    <x v="1"/>
    <x v="15"/>
    <x v="222"/>
    <x v="64"/>
  </r>
  <r>
    <x v="218"/>
    <x v="188"/>
    <x v="125"/>
    <n v="400"/>
    <n v="20"/>
    <x v="1"/>
    <x v="16"/>
    <x v="0"/>
    <x v="0"/>
    <x v="9"/>
    <x v="3"/>
    <x v="29"/>
    <x v="223"/>
    <x v="77"/>
  </r>
  <r>
    <x v="219"/>
    <x v="189"/>
    <x v="202"/>
    <n v="307"/>
    <n v="9"/>
    <x v="76"/>
    <x v="4"/>
    <x v="2"/>
    <x v="2"/>
    <x v="3"/>
    <x v="1"/>
    <x v="11"/>
    <x v="224"/>
    <x v="178"/>
  </r>
  <r>
    <x v="220"/>
    <x v="190"/>
    <x v="203"/>
    <n v="427"/>
    <n v="9"/>
    <x v="47"/>
    <x v="14"/>
    <x v="1"/>
    <x v="0"/>
    <x v="8"/>
    <x v="2"/>
    <x v="29"/>
    <x v="225"/>
    <x v="103"/>
  </r>
  <r>
    <x v="221"/>
    <x v="191"/>
    <x v="204"/>
    <n v="179"/>
    <n v="6"/>
    <x v="86"/>
    <x v="24"/>
    <x v="2"/>
    <x v="1"/>
    <x v="2"/>
    <x v="3"/>
    <x v="20"/>
    <x v="226"/>
    <x v="76"/>
  </r>
  <r>
    <x v="222"/>
    <x v="192"/>
    <x v="205"/>
    <n v="335"/>
    <n v="20"/>
    <x v="65"/>
    <x v="7"/>
    <x v="1"/>
    <x v="0"/>
    <x v="5"/>
    <x v="4"/>
    <x v="29"/>
    <x v="227"/>
    <x v="52"/>
  </r>
  <r>
    <x v="223"/>
    <x v="193"/>
    <x v="206"/>
    <n v="220"/>
    <n v="5"/>
    <x v="65"/>
    <x v="22"/>
    <x v="1"/>
    <x v="1"/>
    <x v="8"/>
    <x v="2"/>
    <x v="6"/>
    <x v="228"/>
    <x v="0"/>
  </r>
  <r>
    <x v="224"/>
    <x v="65"/>
    <x v="127"/>
    <n v="408"/>
    <n v="1"/>
    <x v="133"/>
    <x v="42"/>
    <x v="1"/>
    <x v="0"/>
    <x v="1"/>
    <x v="5"/>
    <x v="0"/>
    <x v="229"/>
    <x v="179"/>
  </r>
  <r>
    <x v="225"/>
    <x v="194"/>
    <x v="207"/>
    <n v="61"/>
    <n v="24"/>
    <x v="129"/>
    <x v="12"/>
    <x v="0"/>
    <x v="0"/>
    <x v="9"/>
    <x v="1"/>
    <x v="18"/>
    <x v="230"/>
    <x v="180"/>
  </r>
  <r>
    <x v="226"/>
    <x v="195"/>
    <x v="208"/>
    <n v="281"/>
    <n v="30"/>
    <x v="134"/>
    <x v="11"/>
    <x v="1"/>
    <x v="0"/>
    <x v="7"/>
    <x v="2"/>
    <x v="7"/>
    <x v="231"/>
    <x v="81"/>
  </r>
  <r>
    <x v="227"/>
    <x v="38"/>
    <x v="209"/>
    <n v="96"/>
    <n v="13"/>
    <x v="124"/>
    <x v="24"/>
    <x v="0"/>
    <x v="0"/>
    <x v="0"/>
    <x v="5"/>
    <x v="1"/>
    <x v="232"/>
    <x v="181"/>
  </r>
  <r>
    <x v="228"/>
    <x v="196"/>
    <x v="75"/>
    <n v="333"/>
    <n v="27"/>
    <x v="93"/>
    <x v="23"/>
    <x v="2"/>
    <x v="1"/>
    <x v="1"/>
    <x v="2"/>
    <x v="4"/>
    <x v="233"/>
    <x v="169"/>
  </r>
  <r>
    <x v="229"/>
    <x v="197"/>
    <x v="210"/>
    <n v="460"/>
    <n v="15"/>
    <x v="55"/>
    <x v="24"/>
    <x v="0"/>
    <x v="1"/>
    <x v="11"/>
    <x v="2"/>
    <x v="0"/>
    <x v="234"/>
    <x v="32"/>
  </r>
  <r>
    <x v="230"/>
    <x v="198"/>
    <x v="211"/>
    <n v="452"/>
    <n v="16"/>
    <x v="125"/>
    <x v="11"/>
    <x v="1"/>
    <x v="1"/>
    <x v="0"/>
    <x v="4"/>
    <x v="17"/>
    <x v="235"/>
    <x v="178"/>
  </r>
  <r>
    <x v="231"/>
    <x v="199"/>
    <x v="212"/>
    <n v="235"/>
    <n v="20"/>
    <x v="33"/>
    <x v="38"/>
    <x v="0"/>
    <x v="0"/>
    <x v="5"/>
    <x v="1"/>
    <x v="17"/>
    <x v="236"/>
    <x v="182"/>
  </r>
  <r>
    <x v="232"/>
    <x v="200"/>
    <x v="213"/>
    <n v="223"/>
    <n v="4"/>
    <x v="135"/>
    <x v="10"/>
    <x v="1"/>
    <x v="0"/>
    <x v="9"/>
    <x v="6"/>
    <x v="26"/>
    <x v="237"/>
    <x v="183"/>
  </r>
  <r>
    <x v="233"/>
    <x v="201"/>
    <x v="203"/>
    <n v="427"/>
    <n v="19"/>
    <x v="136"/>
    <x v="40"/>
    <x v="0"/>
    <x v="0"/>
    <x v="4"/>
    <x v="6"/>
    <x v="19"/>
    <x v="225"/>
    <x v="103"/>
  </r>
  <r>
    <x v="234"/>
    <x v="26"/>
    <x v="214"/>
    <n v="394"/>
    <n v="9"/>
    <x v="137"/>
    <x v="20"/>
    <x v="2"/>
    <x v="0"/>
    <x v="11"/>
    <x v="3"/>
    <x v="8"/>
    <x v="238"/>
    <x v="184"/>
  </r>
  <r>
    <x v="235"/>
    <x v="202"/>
    <x v="215"/>
    <n v="103"/>
    <n v="21"/>
    <x v="138"/>
    <x v="29"/>
    <x v="2"/>
    <x v="1"/>
    <x v="6"/>
    <x v="0"/>
    <x v="4"/>
    <x v="239"/>
    <x v="185"/>
  </r>
  <r>
    <x v="236"/>
    <x v="203"/>
    <x v="216"/>
    <n v="381"/>
    <n v="5"/>
    <x v="139"/>
    <x v="41"/>
    <x v="0"/>
    <x v="1"/>
    <x v="9"/>
    <x v="1"/>
    <x v="13"/>
    <x v="240"/>
    <x v="186"/>
  </r>
  <r>
    <x v="237"/>
    <x v="204"/>
    <x v="63"/>
    <n v="87"/>
    <n v="24"/>
    <x v="116"/>
    <x v="28"/>
    <x v="0"/>
    <x v="1"/>
    <x v="1"/>
    <x v="0"/>
    <x v="24"/>
    <x v="241"/>
    <x v="187"/>
  </r>
  <r>
    <x v="238"/>
    <x v="25"/>
    <x v="217"/>
    <n v="299"/>
    <n v="26"/>
    <x v="131"/>
    <x v="13"/>
    <x v="1"/>
    <x v="0"/>
    <x v="8"/>
    <x v="2"/>
    <x v="19"/>
    <x v="242"/>
    <x v="78"/>
  </r>
  <r>
    <x v="239"/>
    <x v="205"/>
    <x v="218"/>
    <n v="131"/>
    <n v="7"/>
    <x v="140"/>
    <x v="33"/>
    <x v="0"/>
    <x v="0"/>
    <x v="2"/>
    <x v="4"/>
    <x v="1"/>
    <x v="243"/>
    <x v="188"/>
  </r>
  <r>
    <x v="240"/>
    <x v="206"/>
    <x v="219"/>
    <n v="323"/>
    <n v="11"/>
    <x v="133"/>
    <x v="45"/>
    <x v="1"/>
    <x v="0"/>
    <x v="8"/>
    <x v="4"/>
    <x v="0"/>
    <x v="244"/>
    <x v="189"/>
  </r>
  <r>
    <x v="241"/>
    <x v="207"/>
    <x v="220"/>
    <n v="424"/>
    <n v="30"/>
    <x v="130"/>
    <x v="17"/>
    <x v="0"/>
    <x v="1"/>
    <x v="0"/>
    <x v="1"/>
    <x v="2"/>
    <x v="245"/>
    <x v="190"/>
  </r>
  <r>
    <x v="242"/>
    <x v="208"/>
    <x v="142"/>
    <n v="86"/>
    <n v="25"/>
    <x v="141"/>
    <x v="43"/>
    <x v="0"/>
    <x v="1"/>
    <x v="9"/>
    <x v="2"/>
    <x v="0"/>
    <x v="246"/>
    <x v="191"/>
  </r>
  <r>
    <x v="243"/>
    <x v="209"/>
    <x v="221"/>
    <n v="141"/>
    <n v="27"/>
    <x v="142"/>
    <x v="20"/>
    <x v="0"/>
    <x v="1"/>
    <x v="0"/>
    <x v="5"/>
    <x v="4"/>
    <x v="247"/>
    <x v="192"/>
  </r>
  <r>
    <x v="101"/>
    <x v="210"/>
    <x v="222"/>
    <n v="201"/>
    <n v="21"/>
    <x v="127"/>
    <x v="33"/>
    <x v="1"/>
    <x v="1"/>
    <x v="6"/>
    <x v="5"/>
    <x v="19"/>
    <x v="248"/>
    <x v="193"/>
  </r>
  <r>
    <x v="244"/>
    <x v="211"/>
    <x v="26"/>
    <n v="116"/>
    <n v="1"/>
    <x v="143"/>
    <x v="24"/>
    <x v="1"/>
    <x v="0"/>
    <x v="11"/>
    <x v="2"/>
    <x v="11"/>
    <x v="249"/>
    <x v="194"/>
  </r>
  <r>
    <x v="245"/>
    <x v="212"/>
    <x v="223"/>
    <n v="328"/>
    <n v="26"/>
    <x v="42"/>
    <x v="21"/>
    <x v="0"/>
    <x v="0"/>
    <x v="6"/>
    <x v="2"/>
    <x v="21"/>
    <x v="250"/>
    <x v="94"/>
  </r>
  <r>
    <x v="246"/>
    <x v="52"/>
    <x v="224"/>
    <n v="395"/>
    <n v="7"/>
    <x v="24"/>
    <x v="42"/>
    <x v="2"/>
    <x v="0"/>
    <x v="2"/>
    <x v="2"/>
    <x v="9"/>
    <x v="251"/>
    <x v="195"/>
  </r>
  <r>
    <x v="247"/>
    <x v="213"/>
    <x v="33"/>
    <n v="61"/>
    <n v="15"/>
    <x v="52"/>
    <x v="0"/>
    <x v="2"/>
    <x v="1"/>
    <x v="4"/>
    <x v="6"/>
    <x v="30"/>
    <x v="252"/>
    <x v="196"/>
  </r>
  <r>
    <x v="248"/>
    <x v="214"/>
    <x v="225"/>
    <n v="212"/>
    <n v="1"/>
    <x v="23"/>
    <x v="46"/>
    <x v="1"/>
    <x v="0"/>
    <x v="10"/>
    <x v="2"/>
    <x v="28"/>
    <x v="253"/>
    <x v="197"/>
  </r>
  <r>
    <x v="249"/>
    <x v="105"/>
    <x v="226"/>
    <n v="161"/>
    <n v="28"/>
    <x v="134"/>
    <x v="19"/>
    <x v="0"/>
    <x v="0"/>
    <x v="0"/>
    <x v="2"/>
    <x v="22"/>
    <x v="254"/>
    <x v="198"/>
  </r>
  <r>
    <x v="250"/>
    <x v="191"/>
    <x v="227"/>
    <n v="233"/>
    <n v="28"/>
    <x v="112"/>
    <x v="45"/>
    <x v="2"/>
    <x v="1"/>
    <x v="2"/>
    <x v="3"/>
    <x v="20"/>
    <x v="255"/>
    <x v="137"/>
  </r>
  <r>
    <x v="251"/>
    <x v="215"/>
    <x v="228"/>
    <n v="324"/>
    <n v="28"/>
    <x v="144"/>
    <x v="24"/>
    <x v="0"/>
    <x v="0"/>
    <x v="1"/>
    <x v="2"/>
    <x v="18"/>
    <x v="256"/>
    <x v="199"/>
  </r>
  <r>
    <x v="252"/>
    <x v="216"/>
    <x v="229"/>
    <n v="211"/>
    <n v="1"/>
    <x v="83"/>
    <x v="0"/>
    <x v="1"/>
    <x v="0"/>
    <x v="10"/>
    <x v="3"/>
    <x v="24"/>
    <x v="257"/>
    <x v="200"/>
  </r>
  <r>
    <x v="253"/>
    <x v="217"/>
    <x v="230"/>
    <n v="346"/>
    <n v="16"/>
    <x v="145"/>
    <x v="13"/>
    <x v="2"/>
    <x v="1"/>
    <x v="7"/>
    <x v="0"/>
    <x v="1"/>
    <x v="258"/>
    <x v="2"/>
  </r>
  <r>
    <x v="254"/>
    <x v="218"/>
    <x v="231"/>
    <n v="232"/>
    <n v="6"/>
    <x v="17"/>
    <x v="37"/>
    <x v="1"/>
    <x v="0"/>
    <x v="10"/>
    <x v="0"/>
    <x v="14"/>
    <x v="259"/>
    <x v="201"/>
  </r>
  <r>
    <x v="255"/>
    <x v="155"/>
    <x v="14"/>
    <n v="241"/>
    <n v="19"/>
    <x v="146"/>
    <x v="18"/>
    <x v="2"/>
    <x v="1"/>
    <x v="0"/>
    <x v="2"/>
    <x v="10"/>
    <x v="260"/>
    <x v="202"/>
  </r>
  <r>
    <x v="256"/>
    <x v="219"/>
    <x v="232"/>
    <n v="148"/>
    <n v="16"/>
    <x v="92"/>
    <x v="38"/>
    <x v="0"/>
    <x v="0"/>
    <x v="7"/>
    <x v="4"/>
    <x v="24"/>
    <x v="261"/>
    <x v="203"/>
  </r>
  <r>
    <x v="257"/>
    <x v="220"/>
    <x v="25"/>
    <n v="244"/>
    <n v="15"/>
    <x v="147"/>
    <x v="9"/>
    <x v="1"/>
    <x v="1"/>
    <x v="4"/>
    <x v="3"/>
    <x v="6"/>
    <x v="262"/>
    <x v="204"/>
  </r>
  <r>
    <x v="258"/>
    <x v="67"/>
    <x v="233"/>
    <n v="496"/>
    <n v="19"/>
    <x v="83"/>
    <x v="47"/>
    <x v="2"/>
    <x v="0"/>
    <x v="4"/>
    <x v="2"/>
    <x v="22"/>
    <x v="263"/>
    <x v="179"/>
  </r>
  <r>
    <x v="259"/>
    <x v="221"/>
    <x v="234"/>
    <n v="404"/>
    <n v="18"/>
    <x v="148"/>
    <x v="20"/>
    <x v="2"/>
    <x v="0"/>
    <x v="3"/>
    <x v="3"/>
    <x v="4"/>
    <x v="264"/>
    <x v="205"/>
  </r>
  <r>
    <x v="260"/>
    <x v="222"/>
    <x v="235"/>
    <n v="241"/>
    <n v="16"/>
    <x v="86"/>
    <x v="11"/>
    <x v="0"/>
    <x v="0"/>
    <x v="11"/>
    <x v="5"/>
    <x v="21"/>
    <x v="265"/>
    <x v="100"/>
  </r>
  <r>
    <x v="261"/>
    <x v="114"/>
    <x v="227"/>
    <n v="424"/>
    <n v="29"/>
    <x v="81"/>
    <x v="45"/>
    <x v="0"/>
    <x v="0"/>
    <x v="11"/>
    <x v="1"/>
    <x v="1"/>
    <x v="266"/>
    <x v="206"/>
  </r>
  <r>
    <x v="262"/>
    <x v="153"/>
    <x v="161"/>
    <n v="322"/>
    <n v="5"/>
    <x v="114"/>
    <x v="12"/>
    <x v="1"/>
    <x v="1"/>
    <x v="7"/>
    <x v="3"/>
    <x v="3"/>
    <x v="48"/>
    <x v="45"/>
  </r>
  <r>
    <x v="263"/>
    <x v="223"/>
    <x v="178"/>
    <n v="305"/>
    <n v="19"/>
    <x v="149"/>
    <x v="28"/>
    <x v="1"/>
    <x v="1"/>
    <x v="11"/>
    <x v="4"/>
    <x v="24"/>
    <x v="267"/>
    <x v="90"/>
  </r>
  <r>
    <x v="264"/>
    <x v="27"/>
    <x v="236"/>
    <n v="383"/>
    <n v="28"/>
    <x v="150"/>
    <x v="11"/>
    <x v="1"/>
    <x v="0"/>
    <x v="0"/>
    <x v="3"/>
    <x v="20"/>
    <x v="268"/>
    <x v="207"/>
  </r>
  <r>
    <x v="265"/>
    <x v="224"/>
    <x v="237"/>
    <n v="441"/>
    <n v="23"/>
    <x v="54"/>
    <x v="1"/>
    <x v="2"/>
    <x v="0"/>
    <x v="8"/>
    <x v="3"/>
    <x v="25"/>
    <x v="269"/>
    <x v="56"/>
  </r>
  <r>
    <x v="266"/>
    <x v="225"/>
    <x v="91"/>
    <n v="262"/>
    <n v="5"/>
    <x v="30"/>
    <x v="30"/>
    <x v="1"/>
    <x v="1"/>
    <x v="2"/>
    <x v="0"/>
    <x v="17"/>
    <x v="270"/>
    <x v="109"/>
  </r>
  <r>
    <x v="267"/>
    <x v="226"/>
    <x v="238"/>
    <n v="254"/>
    <n v="7"/>
    <x v="49"/>
    <x v="7"/>
    <x v="0"/>
    <x v="1"/>
    <x v="9"/>
    <x v="4"/>
    <x v="2"/>
    <x v="271"/>
    <x v="208"/>
  </r>
  <r>
    <x v="268"/>
    <x v="227"/>
    <x v="180"/>
    <n v="195"/>
    <n v="2"/>
    <x v="53"/>
    <x v="45"/>
    <x v="1"/>
    <x v="0"/>
    <x v="4"/>
    <x v="5"/>
    <x v="5"/>
    <x v="272"/>
    <x v="209"/>
  </r>
  <r>
    <x v="269"/>
    <x v="172"/>
    <x v="239"/>
    <n v="285"/>
    <n v="28"/>
    <x v="1"/>
    <x v="5"/>
    <x v="0"/>
    <x v="0"/>
    <x v="1"/>
    <x v="2"/>
    <x v="6"/>
    <x v="273"/>
    <x v="210"/>
  </r>
  <r>
    <x v="270"/>
    <x v="228"/>
    <x v="240"/>
    <n v="72"/>
    <n v="19"/>
    <x v="106"/>
    <x v="18"/>
    <x v="0"/>
    <x v="1"/>
    <x v="9"/>
    <x v="1"/>
    <x v="3"/>
    <x v="274"/>
    <x v="191"/>
  </r>
  <r>
    <x v="271"/>
    <x v="36"/>
    <x v="241"/>
    <n v="185"/>
    <n v="8"/>
    <x v="151"/>
    <x v="18"/>
    <x v="2"/>
    <x v="0"/>
    <x v="8"/>
    <x v="0"/>
    <x v="20"/>
    <x v="275"/>
    <x v="211"/>
  </r>
  <r>
    <x v="272"/>
    <x v="229"/>
    <x v="96"/>
    <n v="344"/>
    <n v="6"/>
    <x v="152"/>
    <x v="2"/>
    <x v="1"/>
    <x v="0"/>
    <x v="2"/>
    <x v="3"/>
    <x v="17"/>
    <x v="276"/>
    <x v="4"/>
  </r>
  <r>
    <x v="149"/>
    <x v="49"/>
    <x v="242"/>
    <n v="194"/>
    <n v="26"/>
    <x v="49"/>
    <x v="37"/>
    <x v="1"/>
    <x v="1"/>
    <x v="10"/>
    <x v="3"/>
    <x v="19"/>
    <x v="277"/>
    <x v="11"/>
  </r>
  <r>
    <x v="273"/>
    <x v="230"/>
    <x v="22"/>
    <n v="152"/>
    <n v="7"/>
    <x v="98"/>
    <x v="36"/>
    <x v="0"/>
    <x v="1"/>
    <x v="1"/>
    <x v="6"/>
    <x v="26"/>
    <x v="278"/>
    <x v="212"/>
  </r>
  <r>
    <x v="274"/>
    <x v="178"/>
    <x v="243"/>
    <n v="462"/>
    <n v="24"/>
    <x v="153"/>
    <x v="14"/>
    <x v="0"/>
    <x v="1"/>
    <x v="9"/>
    <x v="5"/>
    <x v="9"/>
    <x v="279"/>
    <x v="144"/>
  </r>
  <r>
    <x v="80"/>
    <x v="173"/>
    <x v="235"/>
    <n v="236"/>
    <n v="25"/>
    <x v="154"/>
    <x v="16"/>
    <x v="2"/>
    <x v="1"/>
    <x v="11"/>
    <x v="3"/>
    <x v="28"/>
    <x v="280"/>
    <x v="213"/>
  </r>
  <r>
    <x v="275"/>
    <x v="231"/>
    <x v="199"/>
    <n v="184"/>
    <n v="13"/>
    <x v="114"/>
    <x v="6"/>
    <x v="2"/>
    <x v="0"/>
    <x v="2"/>
    <x v="6"/>
    <x v="22"/>
    <x v="281"/>
    <x v="214"/>
  </r>
  <r>
    <x v="276"/>
    <x v="232"/>
    <x v="244"/>
    <n v="319"/>
    <n v="16"/>
    <x v="35"/>
    <x v="25"/>
    <x v="1"/>
    <x v="0"/>
    <x v="7"/>
    <x v="1"/>
    <x v="13"/>
    <x v="282"/>
    <x v="215"/>
  </r>
  <r>
    <x v="277"/>
    <x v="233"/>
    <x v="245"/>
    <n v="426"/>
    <n v="28"/>
    <x v="114"/>
    <x v="40"/>
    <x v="2"/>
    <x v="1"/>
    <x v="10"/>
    <x v="2"/>
    <x v="3"/>
    <x v="283"/>
    <x v="216"/>
  </r>
  <r>
    <x v="278"/>
    <x v="18"/>
    <x v="69"/>
    <n v="368"/>
    <n v="23"/>
    <x v="155"/>
    <x v="47"/>
    <x v="0"/>
    <x v="0"/>
    <x v="6"/>
    <x v="6"/>
    <x v="15"/>
    <x v="284"/>
    <x v="211"/>
  </r>
  <r>
    <x v="279"/>
    <x v="234"/>
    <x v="246"/>
    <n v="115"/>
    <n v="4"/>
    <x v="156"/>
    <x v="8"/>
    <x v="2"/>
    <x v="1"/>
    <x v="10"/>
    <x v="4"/>
    <x v="9"/>
    <x v="285"/>
    <x v="56"/>
  </r>
  <r>
    <x v="280"/>
    <x v="235"/>
    <x v="165"/>
    <n v="143"/>
    <n v="12"/>
    <x v="97"/>
    <x v="10"/>
    <x v="0"/>
    <x v="0"/>
    <x v="11"/>
    <x v="5"/>
    <x v="16"/>
    <x v="286"/>
    <x v="217"/>
  </r>
  <r>
    <x v="9"/>
    <x v="236"/>
    <x v="247"/>
    <n v="248"/>
    <n v="27"/>
    <x v="51"/>
    <x v="49"/>
    <x v="0"/>
    <x v="2"/>
    <x v="3"/>
    <x v="0"/>
    <x v="10"/>
    <x v="287"/>
    <x v="105"/>
  </r>
  <r>
    <x v="281"/>
    <x v="1"/>
    <x v="248"/>
    <n v="257"/>
    <n v="27"/>
    <x v="157"/>
    <x v="48"/>
    <x v="0"/>
    <x v="1"/>
    <x v="1"/>
    <x v="1"/>
    <x v="1"/>
    <x v="288"/>
    <x v="218"/>
  </r>
  <r>
    <x v="282"/>
    <x v="237"/>
    <x v="249"/>
    <n v="67"/>
    <n v="27"/>
    <x v="137"/>
    <x v="7"/>
    <x v="1"/>
    <x v="1"/>
    <x v="2"/>
    <x v="6"/>
    <x v="29"/>
    <x v="289"/>
    <x v="179"/>
  </r>
  <r>
    <x v="283"/>
    <x v="238"/>
    <x v="250"/>
    <n v="190"/>
    <n v="18"/>
    <x v="145"/>
    <x v="29"/>
    <x v="2"/>
    <x v="1"/>
    <x v="0"/>
    <x v="0"/>
    <x v="20"/>
    <x v="290"/>
    <x v="32"/>
  </r>
  <r>
    <x v="284"/>
    <x v="239"/>
    <x v="251"/>
    <n v="251"/>
    <n v="15"/>
    <x v="95"/>
    <x v="15"/>
    <x v="2"/>
    <x v="0"/>
    <x v="10"/>
    <x v="5"/>
    <x v="7"/>
    <x v="291"/>
    <x v="219"/>
  </r>
  <r>
    <x v="285"/>
    <x v="240"/>
    <x v="252"/>
    <n v="93"/>
    <n v="15"/>
    <x v="44"/>
    <x v="26"/>
    <x v="0"/>
    <x v="1"/>
    <x v="4"/>
    <x v="6"/>
    <x v="20"/>
    <x v="292"/>
    <x v="190"/>
  </r>
  <r>
    <x v="286"/>
    <x v="241"/>
    <x v="253"/>
    <n v="145"/>
    <n v="22"/>
    <x v="158"/>
    <x v="23"/>
    <x v="1"/>
    <x v="0"/>
    <x v="8"/>
    <x v="0"/>
    <x v="21"/>
    <x v="293"/>
    <x v="220"/>
  </r>
  <r>
    <x v="287"/>
    <x v="242"/>
    <x v="7"/>
    <n v="101"/>
    <n v="13"/>
    <x v="27"/>
    <x v="31"/>
    <x v="2"/>
    <x v="0"/>
    <x v="4"/>
    <x v="3"/>
    <x v="30"/>
    <x v="294"/>
    <x v="221"/>
  </r>
  <r>
    <x v="288"/>
    <x v="243"/>
    <x v="254"/>
    <n v="466"/>
    <n v="8"/>
    <x v="132"/>
    <x v="20"/>
    <x v="0"/>
    <x v="0"/>
    <x v="7"/>
    <x v="2"/>
    <x v="17"/>
    <x v="295"/>
    <x v="222"/>
  </r>
  <r>
    <x v="289"/>
    <x v="244"/>
    <x v="255"/>
    <n v="476"/>
    <n v="21"/>
    <x v="159"/>
    <x v="40"/>
    <x v="1"/>
    <x v="0"/>
    <x v="6"/>
    <x v="1"/>
    <x v="26"/>
    <x v="296"/>
    <x v="222"/>
  </r>
  <r>
    <x v="290"/>
    <x v="245"/>
    <x v="256"/>
    <n v="218"/>
    <n v="26"/>
    <x v="107"/>
    <x v="43"/>
    <x v="1"/>
    <x v="0"/>
    <x v="6"/>
    <x v="3"/>
    <x v="27"/>
    <x v="297"/>
    <x v="36"/>
  </r>
  <r>
    <x v="291"/>
    <x v="246"/>
    <x v="182"/>
    <n v="89"/>
    <n v="8"/>
    <x v="139"/>
    <x v="26"/>
    <x v="0"/>
    <x v="1"/>
    <x v="6"/>
    <x v="4"/>
    <x v="5"/>
    <x v="298"/>
    <x v="223"/>
  </r>
  <r>
    <x v="292"/>
    <x v="14"/>
    <x v="257"/>
    <n v="80"/>
    <n v="25"/>
    <x v="117"/>
    <x v="37"/>
    <x v="1"/>
    <x v="0"/>
    <x v="8"/>
    <x v="4"/>
    <x v="7"/>
    <x v="299"/>
    <x v="224"/>
  </r>
  <r>
    <x v="293"/>
    <x v="247"/>
    <x v="258"/>
    <n v="480"/>
    <n v="7"/>
    <x v="60"/>
    <x v="45"/>
    <x v="0"/>
    <x v="0"/>
    <x v="9"/>
    <x v="4"/>
    <x v="12"/>
    <x v="300"/>
    <x v="66"/>
  </r>
  <r>
    <x v="294"/>
    <x v="248"/>
    <x v="259"/>
    <n v="487"/>
    <n v="3"/>
    <x v="126"/>
    <x v="2"/>
    <x v="2"/>
    <x v="1"/>
    <x v="11"/>
    <x v="5"/>
    <x v="9"/>
    <x v="301"/>
    <x v="225"/>
  </r>
  <r>
    <x v="295"/>
    <x v="249"/>
    <x v="260"/>
    <n v="274"/>
    <n v="28"/>
    <x v="68"/>
    <x v="18"/>
    <x v="1"/>
    <x v="0"/>
    <x v="6"/>
    <x v="4"/>
    <x v="8"/>
    <x v="302"/>
    <x v="226"/>
  </r>
  <r>
    <x v="296"/>
    <x v="91"/>
    <x v="148"/>
    <n v="76"/>
    <n v="21"/>
    <x v="77"/>
    <x v="37"/>
    <x v="2"/>
    <x v="1"/>
    <x v="11"/>
    <x v="2"/>
    <x v="7"/>
    <x v="303"/>
    <x v="227"/>
  </r>
  <r>
    <x v="297"/>
    <x v="217"/>
    <x v="127"/>
    <n v="194"/>
    <n v="8"/>
    <x v="64"/>
    <x v="10"/>
    <x v="1"/>
    <x v="1"/>
    <x v="7"/>
    <x v="0"/>
    <x v="1"/>
    <x v="304"/>
    <x v="201"/>
  </r>
  <r>
    <x v="298"/>
    <x v="250"/>
    <x v="13"/>
    <n v="328"/>
    <n v="11"/>
    <x v="23"/>
    <x v="10"/>
    <x v="0"/>
    <x v="0"/>
    <x v="9"/>
    <x v="4"/>
    <x v="9"/>
    <x v="305"/>
    <x v="149"/>
  </r>
  <r>
    <x v="299"/>
    <x v="251"/>
    <x v="261"/>
    <n v="334"/>
    <n v="19"/>
    <x v="130"/>
    <x v="32"/>
    <x v="2"/>
    <x v="1"/>
    <x v="8"/>
    <x v="6"/>
    <x v="3"/>
    <x v="306"/>
    <x v="228"/>
  </r>
  <r>
    <x v="300"/>
    <x v="252"/>
    <x v="262"/>
    <n v="313"/>
    <n v="15"/>
    <x v="26"/>
    <x v="8"/>
    <x v="1"/>
    <x v="0"/>
    <x v="9"/>
    <x v="2"/>
    <x v="11"/>
    <x v="307"/>
    <x v="229"/>
  </r>
  <r>
    <x v="301"/>
    <x v="253"/>
    <x v="263"/>
    <n v="218"/>
    <n v="8"/>
    <x v="160"/>
    <x v="49"/>
    <x v="2"/>
    <x v="0"/>
    <x v="3"/>
    <x v="0"/>
    <x v="1"/>
    <x v="308"/>
    <x v="17"/>
  </r>
  <r>
    <x v="302"/>
    <x v="254"/>
    <x v="264"/>
    <n v="63"/>
    <n v="20"/>
    <x v="161"/>
    <x v="37"/>
    <x v="1"/>
    <x v="0"/>
    <x v="5"/>
    <x v="4"/>
    <x v="8"/>
    <x v="309"/>
    <x v="230"/>
  </r>
  <r>
    <x v="303"/>
    <x v="181"/>
    <x v="265"/>
    <n v="376"/>
    <n v="15"/>
    <x v="133"/>
    <x v="10"/>
    <x v="1"/>
    <x v="0"/>
    <x v="8"/>
    <x v="5"/>
    <x v="3"/>
    <x v="310"/>
    <x v="31"/>
  </r>
  <r>
    <x v="304"/>
    <x v="255"/>
    <x v="266"/>
    <n v="161"/>
    <n v="17"/>
    <x v="13"/>
    <x v="20"/>
    <x v="1"/>
    <x v="2"/>
    <x v="4"/>
    <x v="6"/>
    <x v="23"/>
    <x v="311"/>
    <x v="30"/>
  </r>
  <r>
    <x v="305"/>
    <x v="110"/>
    <x v="267"/>
    <n v="226"/>
    <n v="10"/>
    <x v="162"/>
    <x v="28"/>
    <x v="1"/>
    <x v="1"/>
    <x v="9"/>
    <x v="6"/>
    <x v="21"/>
    <x v="312"/>
    <x v="231"/>
  </r>
  <r>
    <x v="306"/>
    <x v="241"/>
    <x v="268"/>
    <n v="392"/>
    <n v="5"/>
    <x v="8"/>
    <x v="0"/>
    <x v="1"/>
    <x v="0"/>
    <x v="8"/>
    <x v="0"/>
    <x v="21"/>
    <x v="313"/>
    <x v="232"/>
  </r>
  <r>
    <x v="307"/>
    <x v="220"/>
    <x v="269"/>
    <n v="69"/>
    <n v="6"/>
    <x v="37"/>
    <x v="8"/>
    <x v="2"/>
    <x v="1"/>
    <x v="4"/>
    <x v="3"/>
    <x v="6"/>
    <x v="314"/>
    <x v="199"/>
  </r>
  <r>
    <x v="308"/>
    <x v="256"/>
    <x v="239"/>
    <n v="322"/>
    <n v="30"/>
    <x v="20"/>
    <x v="6"/>
    <x v="0"/>
    <x v="0"/>
    <x v="7"/>
    <x v="1"/>
    <x v="3"/>
    <x v="315"/>
    <x v="233"/>
  </r>
  <r>
    <x v="309"/>
    <x v="257"/>
    <x v="270"/>
    <n v="371"/>
    <n v="15"/>
    <x v="99"/>
    <x v="10"/>
    <x v="1"/>
    <x v="2"/>
    <x v="3"/>
    <x v="0"/>
    <x v="19"/>
    <x v="316"/>
    <x v="52"/>
  </r>
  <r>
    <x v="310"/>
    <x v="258"/>
    <x v="271"/>
    <n v="321"/>
    <n v="25"/>
    <x v="163"/>
    <x v="41"/>
    <x v="0"/>
    <x v="2"/>
    <x v="4"/>
    <x v="1"/>
    <x v="16"/>
    <x v="317"/>
    <x v="234"/>
  </r>
  <r>
    <x v="311"/>
    <x v="259"/>
    <x v="272"/>
    <n v="379"/>
    <n v="23"/>
    <x v="154"/>
    <x v="33"/>
    <x v="2"/>
    <x v="1"/>
    <x v="0"/>
    <x v="5"/>
    <x v="13"/>
    <x v="318"/>
    <x v="40"/>
  </r>
  <r>
    <x v="312"/>
    <x v="140"/>
    <x v="9"/>
    <n v="477"/>
    <n v="6"/>
    <x v="164"/>
    <x v="47"/>
    <x v="2"/>
    <x v="1"/>
    <x v="1"/>
    <x v="4"/>
    <x v="12"/>
    <x v="319"/>
    <x v="184"/>
  </r>
  <r>
    <x v="313"/>
    <x v="260"/>
    <x v="273"/>
    <n v="59"/>
    <n v="6"/>
    <x v="146"/>
    <x v="30"/>
    <x v="2"/>
    <x v="0"/>
    <x v="9"/>
    <x v="3"/>
    <x v="10"/>
    <x v="320"/>
    <x v="235"/>
  </r>
  <r>
    <x v="314"/>
    <x v="146"/>
    <x v="274"/>
    <n v="428"/>
    <n v="27"/>
    <x v="148"/>
    <x v="9"/>
    <x v="0"/>
    <x v="0"/>
    <x v="4"/>
    <x v="2"/>
    <x v="24"/>
    <x v="321"/>
    <x v="87"/>
  </r>
  <r>
    <x v="315"/>
    <x v="261"/>
    <x v="275"/>
    <n v="379"/>
    <n v="1"/>
    <x v="165"/>
    <x v="27"/>
    <x v="1"/>
    <x v="1"/>
    <x v="1"/>
    <x v="5"/>
    <x v="20"/>
    <x v="322"/>
    <x v="236"/>
  </r>
  <r>
    <x v="316"/>
    <x v="192"/>
    <x v="276"/>
    <n v="474"/>
    <n v="23"/>
    <x v="133"/>
    <x v="12"/>
    <x v="0"/>
    <x v="0"/>
    <x v="5"/>
    <x v="4"/>
    <x v="29"/>
    <x v="323"/>
    <x v="237"/>
  </r>
  <r>
    <x v="317"/>
    <x v="262"/>
    <x v="277"/>
    <n v="236"/>
    <n v="19"/>
    <x v="119"/>
    <x v="11"/>
    <x v="0"/>
    <x v="1"/>
    <x v="2"/>
    <x v="2"/>
    <x v="24"/>
    <x v="324"/>
    <x v="238"/>
  </r>
  <r>
    <x v="318"/>
    <x v="263"/>
    <x v="278"/>
    <n v="410"/>
    <n v="17"/>
    <x v="88"/>
    <x v="49"/>
    <x v="2"/>
    <x v="1"/>
    <x v="2"/>
    <x v="1"/>
    <x v="25"/>
    <x v="325"/>
    <x v="239"/>
  </r>
  <r>
    <x v="319"/>
    <x v="264"/>
    <x v="279"/>
    <n v="454"/>
    <n v="14"/>
    <x v="137"/>
    <x v="14"/>
    <x v="0"/>
    <x v="1"/>
    <x v="2"/>
    <x v="5"/>
    <x v="28"/>
    <x v="326"/>
    <x v="240"/>
  </r>
  <r>
    <x v="320"/>
    <x v="265"/>
    <x v="280"/>
    <n v="84"/>
    <n v="29"/>
    <x v="129"/>
    <x v="38"/>
    <x v="2"/>
    <x v="0"/>
    <x v="11"/>
    <x v="6"/>
    <x v="26"/>
    <x v="327"/>
    <x v="241"/>
  </r>
  <r>
    <x v="321"/>
    <x v="266"/>
    <x v="9"/>
    <n v="185"/>
    <n v="5"/>
    <x v="101"/>
    <x v="46"/>
    <x v="1"/>
    <x v="1"/>
    <x v="7"/>
    <x v="4"/>
    <x v="10"/>
    <x v="328"/>
    <x v="242"/>
  </r>
  <r>
    <x v="322"/>
    <x v="267"/>
    <x v="281"/>
    <n v="394"/>
    <n v="25"/>
    <x v="101"/>
    <x v="5"/>
    <x v="0"/>
    <x v="1"/>
    <x v="1"/>
    <x v="0"/>
    <x v="2"/>
    <x v="329"/>
    <x v="243"/>
  </r>
  <r>
    <x v="323"/>
    <x v="268"/>
    <x v="282"/>
    <n v="471"/>
    <n v="23"/>
    <x v="11"/>
    <x v="17"/>
    <x v="2"/>
    <x v="1"/>
    <x v="11"/>
    <x v="1"/>
    <x v="27"/>
    <x v="330"/>
    <x v="58"/>
  </r>
  <r>
    <x v="324"/>
    <x v="269"/>
    <x v="94"/>
    <n v="147"/>
    <n v="3"/>
    <x v="18"/>
    <x v="3"/>
    <x v="1"/>
    <x v="1"/>
    <x v="9"/>
    <x v="3"/>
    <x v="18"/>
    <x v="331"/>
    <x v="22"/>
  </r>
  <r>
    <x v="325"/>
    <x v="270"/>
    <x v="283"/>
    <n v="499"/>
    <n v="22"/>
    <x v="10"/>
    <x v="16"/>
    <x v="2"/>
    <x v="1"/>
    <x v="8"/>
    <x v="5"/>
    <x v="7"/>
    <x v="332"/>
    <x v="244"/>
  </r>
  <r>
    <x v="326"/>
    <x v="271"/>
    <x v="284"/>
    <n v="202"/>
    <n v="8"/>
    <x v="139"/>
    <x v="29"/>
    <x v="2"/>
    <x v="0"/>
    <x v="4"/>
    <x v="0"/>
    <x v="0"/>
    <x v="333"/>
    <x v="245"/>
  </r>
  <r>
    <x v="327"/>
    <x v="272"/>
    <x v="91"/>
    <n v="477"/>
    <n v="21"/>
    <x v="34"/>
    <x v="22"/>
    <x v="0"/>
    <x v="2"/>
    <x v="4"/>
    <x v="6"/>
    <x v="2"/>
    <x v="334"/>
    <x v="246"/>
  </r>
  <r>
    <x v="317"/>
    <x v="238"/>
    <x v="285"/>
    <n v="51"/>
    <n v="7"/>
    <x v="11"/>
    <x v="11"/>
    <x v="1"/>
    <x v="1"/>
    <x v="0"/>
    <x v="0"/>
    <x v="20"/>
    <x v="335"/>
    <x v="247"/>
  </r>
  <r>
    <x v="328"/>
    <x v="240"/>
    <x v="4"/>
    <n v="325"/>
    <n v="26"/>
    <x v="134"/>
    <x v="2"/>
    <x v="2"/>
    <x v="1"/>
    <x v="4"/>
    <x v="6"/>
    <x v="20"/>
    <x v="336"/>
    <x v="248"/>
  </r>
  <r>
    <x v="329"/>
    <x v="273"/>
    <x v="155"/>
    <n v="452"/>
    <n v="13"/>
    <x v="32"/>
    <x v="42"/>
    <x v="2"/>
    <x v="0"/>
    <x v="10"/>
    <x v="5"/>
    <x v="26"/>
    <x v="337"/>
    <x v="249"/>
  </r>
  <r>
    <x v="330"/>
    <x v="3"/>
    <x v="286"/>
    <n v="225"/>
    <n v="25"/>
    <x v="105"/>
    <x v="34"/>
    <x v="1"/>
    <x v="0"/>
    <x v="3"/>
    <x v="3"/>
    <x v="3"/>
    <x v="338"/>
    <x v="250"/>
  </r>
  <r>
    <x v="331"/>
    <x v="210"/>
    <x v="287"/>
    <n v="343"/>
    <n v="18"/>
    <x v="27"/>
    <x v="9"/>
    <x v="2"/>
    <x v="1"/>
    <x v="6"/>
    <x v="5"/>
    <x v="19"/>
    <x v="339"/>
    <x v="71"/>
  </r>
  <r>
    <x v="332"/>
    <x v="274"/>
    <x v="222"/>
    <n v="66"/>
    <n v="8"/>
    <x v="99"/>
    <x v="32"/>
    <x v="1"/>
    <x v="1"/>
    <x v="10"/>
    <x v="1"/>
    <x v="5"/>
    <x v="340"/>
    <x v="251"/>
  </r>
  <r>
    <x v="333"/>
    <x v="275"/>
    <x v="288"/>
    <n v="78"/>
    <n v="5"/>
    <x v="123"/>
    <x v="47"/>
    <x v="2"/>
    <x v="1"/>
    <x v="0"/>
    <x v="1"/>
    <x v="24"/>
    <x v="341"/>
    <x v="10"/>
  </r>
  <r>
    <x v="334"/>
    <x v="276"/>
    <x v="289"/>
    <n v="469"/>
    <n v="28"/>
    <x v="166"/>
    <x v="25"/>
    <x v="0"/>
    <x v="1"/>
    <x v="6"/>
    <x v="1"/>
    <x v="30"/>
    <x v="342"/>
    <x v="20"/>
  </r>
  <r>
    <x v="335"/>
    <x v="84"/>
    <x v="290"/>
    <n v="169"/>
    <n v="18"/>
    <x v="8"/>
    <x v="26"/>
    <x v="1"/>
    <x v="0"/>
    <x v="4"/>
    <x v="4"/>
    <x v="11"/>
    <x v="343"/>
    <x v="210"/>
  </r>
  <r>
    <x v="336"/>
    <x v="277"/>
    <x v="291"/>
    <n v="427"/>
    <n v="17"/>
    <x v="49"/>
    <x v="10"/>
    <x v="2"/>
    <x v="0"/>
    <x v="7"/>
    <x v="3"/>
    <x v="5"/>
    <x v="344"/>
    <x v="252"/>
  </r>
  <r>
    <x v="337"/>
    <x v="278"/>
    <x v="260"/>
    <n v="325"/>
    <n v="6"/>
    <x v="64"/>
    <x v="0"/>
    <x v="0"/>
    <x v="1"/>
    <x v="8"/>
    <x v="1"/>
    <x v="8"/>
    <x v="345"/>
    <x v="138"/>
  </r>
  <r>
    <x v="338"/>
    <x v="279"/>
    <x v="136"/>
    <n v="261"/>
    <n v="3"/>
    <x v="149"/>
    <x v="33"/>
    <x v="1"/>
    <x v="0"/>
    <x v="11"/>
    <x v="3"/>
    <x v="10"/>
    <x v="346"/>
    <x v="234"/>
  </r>
  <r>
    <x v="339"/>
    <x v="280"/>
    <x v="292"/>
    <n v="402"/>
    <n v="2"/>
    <x v="108"/>
    <x v="4"/>
    <x v="2"/>
    <x v="2"/>
    <x v="3"/>
    <x v="6"/>
    <x v="16"/>
    <x v="347"/>
    <x v="234"/>
  </r>
  <r>
    <x v="340"/>
    <x v="281"/>
    <x v="293"/>
    <n v="340"/>
    <n v="14"/>
    <x v="91"/>
    <x v="27"/>
    <x v="1"/>
    <x v="1"/>
    <x v="7"/>
    <x v="0"/>
    <x v="18"/>
    <x v="348"/>
    <x v="253"/>
  </r>
  <r>
    <x v="341"/>
    <x v="143"/>
    <x v="294"/>
    <n v="140"/>
    <n v="19"/>
    <x v="77"/>
    <x v="20"/>
    <x v="0"/>
    <x v="1"/>
    <x v="2"/>
    <x v="1"/>
    <x v="9"/>
    <x v="349"/>
    <x v="70"/>
  </r>
  <r>
    <x v="342"/>
    <x v="282"/>
    <x v="295"/>
    <n v="298"/>
    <n v="11"/>
    <x v="94"/>
    <x v="38"/>
    <x v="0"/>
    <x v="1"/>
    <x v="9"/>
    <x v="5"/>
    <x v="15"/>
    <x v="350"/>
    <x v="254"/>
  </r>
  <r>
    <x v="343"/>
    <x v="132"/>
    <x v="296"/>
    <n v="383"/>
    <n v="8"/>
    <x v="26"/>
    <x v="29"/>
    <x v="1"/>
    <x v="1"/>
    <x v="8"/>
    <x v="0"/>
    <x v="12"/>
    <x v="351"/>
    <x v="255"/>
  </r>
  <r>
    <x v="344"/>
    <x v="283"/>
    <x v="297"/>
    <n v="274"/>
    <n v="27"/>
    <x v="99"/>
    <x v="18"/>
    <x v="1"/>
    <x v="1"/>
    <x v="6"/>
    <x v="3"/>
    <x v="17"/>
    <x v="352"/>
    <x v="54"/>
  </r>
  <r>
    <x v="345"/>
    <x v="284"/>
    <x v="237"/>
    <n v="275"/>
    <n v="3"/>
    <x v="6"/>
    <x v="21"/>
    <x v="0"/>
    <x v="0"/>
    <x v="4"/>
    <x v="3"/>
    <x v="21"/>
    <x v="353"/>
    <x v="21"/>
  </r>
  <r>
    <x v="346"/>
    <x v="285"/>
    <x v="107"/>
    <n v="206"/>
    <n v="20"/>
    <x v="66"/>
    <x v="45"/>
    <x v="0"/>
    <x v="1"/>
    <x v="2"/>
    <x v="5"/>
    <x v="5"/>
    <x v="354"/>
    <x v="90"/>
  </r>
  <r>
    <x v="347"/>
    <x v="9"/>
    <x v="213"/>
    <n v="243"/>
    <n v="3"/>
    <x v="167"/>
    <x v="43"/>
    <x v="1"/>
    <x v="0"/>
    <x v="3"/>
    <x v="6"/>
    <x v="9"/>
    <x v="355"/>
    <x v="256"/>
  </r>
  <r>
    <x v="348"/>
    <x v="286"/>
    <x v="35"/>
    <n v="335"/>
    <n v="24"/>
    <x v="150"/>
    <x v="19"/>
    <x v="2"/>
    <x v="0"/>
    <x v="7"/>
    <x v="5"/>
    <x v="12"/>
    <x v="356"/>
    <x v="147"/>
  </r>
  <r>
    <x v="349"/>
    <x v="287"/>
    <x v="298"/>
    <n v="357"/>
    <n v="15"/>
    <x v="168"/>
    <x v="29"/>
    <x v="2"/>
    <x v="1"/>
    <x v="9"/>
    <x v="3"/>
    <x v="1"/>
    <x v="357"/>
    <x v="257"/>
  </r>
  <r>
    <x v="350"/>
    <x v="224"/>
    <x v="299"/>
    <n v="106"/>
    <n v="28"/>
    <x v="102"/>
    <x v="42"/>
    <x v="2"/>
    <x v="0"/>
    <x v="8"/>
    <x v="3"/>
    <x v="25"/>
    <x v="358"/>
    <x v="258"/>
  </r>
  <r>
    <x v="145"/>
    <x v="82"/>
    <x v="300"/>
    <n v="119"/>
    <n v="23"/>
    <x v="137"/>
    <x v="39"/>
    <x v="0"/>
    <x v="1"/>
    <x v="8"/>
    <x v="4"/>
    <x v="20"/>
    <x v="359"/>
    <x v="169"/>
  </r>
  <r>
    <x v="351"/>
    <x v="279"/>
    <x v="301"/>
    <n v="156"/>
    <n v="28"/>
    <x v="112"/>
    <x v="30"/>
    <x v="2"/>
    <x v="0"/>
    <x v="11"/>
    <x v="3"/>
    <x v="10"/>
    <x v="360"/>
    <x v="259"/>
  </r>
  <r>
    <x v="352"/>
    <x v="37"/>
    <x v="46"/>
    <n v="156"/>
    <n v="20"/>
    <x v="107"/>
    <x v="19"/>
    <x v="0"/>
    <x v="0"/>
    <x v="3"/>
    <x v="5"/>
    <x v="24"/>
    <x v="361"/>
    <x v="260"/>
  </r>
  <r>
    <x v="353"/>
    <x v="288"/>
    <x v="302"/>
    <n v="489"/>
    <n v="28"/>
    <x v="169"/>
    <x v="15"/>
    <x v="2"/>
    <x v="1"/>
    <x v="0"/>
    <x v="4"/>
    <x v="26"/>
    <x v="362"/>
    <x v="261"/>
  </r>
  <r>
    <x v="354"/>
    <x v="289"/>
    <x v="303"/>
    <n v="103"/>
    <n v="28"/>
    <x v="109"/>
    <x v="42"/>
    <x v="1"/>
    <x v="1"/>
    <x v="10"/>
    <x v="5"/>
    <x v="16"/>
    <x v="363"/>
    <x v="262"/>
  </r>
  <r>
    <x v="355"/>
    <x v="290"/>
    <x v="304"/>
    <n v="361"/>
    <n v="1"/>
    <x v="55"/>
    <x v="13"/>
    <x v="0"/>
    <x v="1"/>
    <x v="8"/>
    <x v="2"/>
    <x v="5"/>
    <x v="364"/>
    <x v="116"/>
  </r>
  <r>
    <x v="356"/>
    <x v="291"/>
    <x v="211"/>
    <n v="209"/>
    <n v="18"/>
    <x v="37"/>
    <x v="38"/>
    <x v="2"/>
    <x v="1"/>
    <x v="0"/>
    <x v="2"/>
    <x v="29"/>
    <x v="365"/>
    <x v="263"/>
  </r>
  <r>
    <x v="306"/>
    <x v="292"/>
    <x v="212"/>
    <n v="308"/>
    <n v="5"/>
    <x v="25"/>
    <x v="42"/>
    <x v="1"/>
    <x v="1"/>
    <x v="1"/>
    <x v="1"/>
    <x v="6"/>
    <x v="366"/>
    <x v="264"/>
  </r>
  <r>
    <x v="357"/>
    <x v="234"/>
    <x v="305"/>
    <n v="66"/>
    <n v="14"/>
    <x v="36"/>
    <x v="11"/>
    <x v="1"/>
    <x v="1"/>
    <x v="10"/>
    <x v="4"/>
    <x v="9"/>
    <x v="367"/>
    <x v="265"/>
  </r>
  <r>
    <x v="358"/>
    <x v="293"/>
    <x v="306"/>
    <n v="231"/>
    <n v="3"/>
    <x v="139"/>
    <x v="1"/>
    <x v="0"/>
    <x v="0"/>
    <x v="4"/>
    <x v="1"/>
    <x v="9"/>
    <x v="368"/>
    <x v="266"/>
  </r>
  <r>
    <x v="359"/>
    <x v="294"/>
    <x v="307"/>
    <n v="413"/>
    <n v="20"/>
    <x v="80"/>
    <x v="47"/>
    <x v="1"/>
    <x v="0"/>
    <x v="6"/>
    <x v="5"/>
    <x v="2"/>
    <x v="369"/>
    <x v="0"/>
  </r>
  <r>
    <x v="360"/>
    <x v="295"/>
    <x v="308"/>
    <n v="65"/>
    <n v="7"/>
    <x v="108"/>
    <x v="16"/>
    <x v="2"/>
    <x v="0"/>
    <x v="1"/>
    <x v="4"/>
    <x v="16"/>
    <x v="370"/>
    <x v="267"/>
  </r>
  <r>
    <x v="361"/>
    <x v="274"/>
    <x v="309"/>
    <n v="179"/>
    <n v="13"/>
    <x v="126"/>
    <x v="3"/>
    <x v="2"/>
    <x v="1"/>
    <x v="10"/>
    <x v="1"/>
    <x v="5"/>
    <x v="371"/>
    <x v="268"/>
  </r>
  <r>
    <x v="362"/>
    <x v="296"/>
    <x v="241"/>
    <n v="421"/>
    <n v="22"/>
    <x v="47"/>
    <x v="29"/>
    <x v="1"/>
    <x v="2"/>
    <x v="3"/>
    <x v="5"/>
    <x v="25"/>
    <x v="372"/>
    <x v="269"/>
  </r>
  <r>
    <x v="363"/>
    <x v="297"/>
    <x v="247"/>
    <n v="424"/>
    <n v="6"/>
    <x v="170"/>
    <x v="1"/>
    <x v="2"/>
    <x v="1"/>
    <x v="0"/>
    <x v="3"/>
    <x v="9"/>
    <x v="373"/>
    <x v="270"/>
  </r>
  <r>
    <x v="364"/>
    <x v="280"/>
    <x v="310"/>
    <n v="445"/>
    <n v="5"/>
    <x v="122"/>
    <x v="48"/>
    <x v="0"/>
    <x v="2"/>
    <x v="3"/>
    <x v="6"/>
    <x v="16"/>
    <x v="374"/>
    <x v="271"/>
  </r>
  <r>
    <x v="365"/>
    <x v="33"/>
    <x v="311"/>
    <n v="139"/>
    <n v="20"/>
    <x v="85"/>
    <x v="47"/>
    <x v="1"/>
    <x v="0"/>
    <x v="9"/>
    <x v="0"/>
    <x v="22"/>
    <x v="375"/>
    <x v="272"/>
  </r>
  <r>
    <x v="366"/>
    <x v="298"/>
    <x v="312"/>
    <n v="371"/>
    <n v="17"/>
    <x v="98"/>
    <x v="18"/>
    <x v="2"/>
    <x v="0"/>
    <x v="6"/>
    <x v="6"/>
    <x v="25"/>
    <x v="376"/>
    <x v="77"/>
  </r>
  <r>
    <x v="367"/>
    <x v="125"/>
    <x v="297"/>
    <n v="405"/>
    <n v="1"/>
    <x v="122"/>
    <x v="7"/>
    <x v="0"/>
    <x v="1"/>
    <x v="1"/>
    <x v="3"/>
    <x v="8"/>
    <x v="377"/>
    <x v="31"/>
  </r>
  <r>
    <x v="368"/>
    <x v="15"/>
    <x v="313"/>
    <n v="225"/>
    <n v="22"/>
    <x v="169"/>
    <x v="48"/>
    <x v="0"/>
    <x v="0"/>
    <x v="2"/>
    <x v="0"/>
    <x v="13"/>
    <x v="378"/>
    <x v="273"/>
  </r>
  <r>
    <x v="369"/>
    <x v="299"/>
    <x v="314"/>
    <n v="218"/>
    <n v="25"/>
    <x v="42"/>
    <x v="24"/>
    <x v="0"/>
    <x v="0"/>
    <x v="11"/>
    <x v="0"/>
    <x v="2"/>
    <x v="379"/>
    <x v="124"/>
  </r>
  <r>
    <x v="370"/>
    <x v="300"/>
    <x v="315"/>
    <n v="137"/>
    <n v="28"/>
    <x v="168"/>
    <x v="40"/>
    <x v="1"/>
    <x v="0"/>
    <x v="9"/>
    <x v="0"/>
    <x v="2"/>
    <x v="380"/>
    <x v="245"/>
  </r>
  <r>
    <x v="371"/>
    <x v="301"/>
    <x v="316"/>
    <n v="245"/>
    <n v="25"/>
    <x v="155"/>
    <x v="45"/>
    <x v="2"/>
    <x v="1"/>
    <x v="0"/>
    <x v="0"/>
    <x v="16"/>
    <x v="381"/>
    <x v="141"/>
  </r>
  <r>
    <x v="372"/>
    <x v="302"/>
    <x v="244"/>
    <n v="240"/>
    <n v="10"/>
    <x v="75"/>
    <x v="16"/>
    <x v="2"/>
    <x v="0"/>
    <x v="11"/>
    <x v="5"/>
    <x v="30"/>
    <x v="382"/>
    <x v="18"/>
  </r>
  <r>
    <x v="373"/>
    <x v="18"/>
    <x v="151"/>
    <n v="70"/>
    <n v="30"/>
    <x v="57"/>
    <x v="12"/>
    <x v="1"/>
    <x v="0"/>
    <x v="6"/>
    <x v="6"/>
    <x v="15"/>
    <x v="383"/>
    <x v="274"/>
  </r>
  <r>
    <x v="374"/>
    <x v="303"/>
    <x v="211"/>
    <n v="80"/>
    <n v="19"/>
    <x v="58"/>
    <x v="36"/>
    <x v="2"/>
    <x v="1"/>
    <x v="9"/>
    <x v="4"/>
    <x v="23"/>
    <x v="384"/>
    <x v="275"/>
  </r>
  <r>
    <x v="375"/>
    <x v="304"/>
    <x v="317"/>
    <n v="325"/>
    <n v="23"/>
    <x v="171"/>
    <x v="1"/>
    <x v="1"/>
    <x v="0"/>
    <x v="5"/>
    <x v="6"/>
    <x v="14"/>
    <x v="385"/>
    <x v="94"/>
  </r>
  <r>
    <x v="376"/>
    <x v="305"/>
    <x v="153"/>
    <n v="473"/>
    <n v="17"/>
    <x v="125"/>
    <x v="31"/>
    <x v="0"/>
    <x v="1"/>
    <x v="0"/>
    <x v="4"/>
    <x v="7"/>
    <x v="386"/>
    <x v="231"/>
  </r>
  <r>
    <x v="377"/>
    <x v="189"/>
    <x v="318"/>
    <n v="298"/>
    <n v="18"/>
    <x v="172"/>
    <x v="14"/>
    <x v="2"/>
    <x v="2"/>
    <x v="3"/>
    <x v="1"/>
    <x v="11"/>
    <x v="387"/>
    <x v="276"/>
  </r>
  <r>
    <x v="378"/>
    <x v="306"/>
    <x v="191"/>
    <n v="336"/>
    <n v="21"/>
    <x v="87"/>
    <x v="46"/>
    <x v="1"/>
    <x v="0"/>
    <x v="10"/>
    <x v="4"/>
    <x v="16"/>
    <x v="388"/>
    <x v="277"/>
  </r>
  <r>
    <x v="379"/>
    <x v="307"/>
    <x v="319"/>
    <n v="247"/>
    <n v="29"/>
    <x v="71"/>
    <x v="7"/>
    <x v="1"/>
    <x v="0"/>
    <x v="6"/>
    <x v="0"/>
    <x v="18"/>
    <x v="389"/>
    <x v="55"/>
  </r>
  <r>
    <x v="380"/>
    <x v="308"/>
    <x v="320"/>
    <n v="452"/>
    <n v="29"/>
    <x v="165"/>
    <x v="14"/>
    <x v="2"/>
    <x v="1"/>
    <x v="2"/>
    <x v="4"/>
    <x v="11"/>
    <x v="390"/>
    <x v="172"/>
  </r>
  <r>
    <x v="381"/>
    <x v="309"/>
    <x v="321"/>
    <n v="163"/>
    <n v="30"/>
    <x v="96"/>
    <x v="27"/>
    <x v="2"/>
    <x v="0"/>
    <x v="7"/>
    <x v="3"/>
    <x v="18"/>
    <x v="391"/>
    <x v="186"/>
  </r>
  <r>
    <x v="382"/>
    <x v="310"/>
    <x v="189"/>
    <n v="278"/>
    <n v="4"/>
    <x v="108"/>
    <x v="39"/>
    <x v="2"/>
    <x v="1"/>
    <x v="9"/>
    <x v="4"/>
    <x v="22"/>
    <x v="392"/>
    <x v="213"/>
  </r>
  <r>
    <x v="383"/>
    <x v="259"/>
    <x v="318"/>
    <n v="347"/>
    <n v="2"/>
    <x v="110"/>
    <x v="24"/>
    <x v="1"/>
    <x v="1"/>
    <x v="0"/>
    <x v="5"/>
    <x v="13"/>
    <x v="393"/>
    <x v="278"/>
  </r>
  <r>
    <x v="266"/>
    <x v="311"/>
    <x v="245"/>
    <n v="307"/>
    <n v="24"/>
    <x v="173"/>
    <x v="16"/>
    <x v="1"/>
    <x v="1"/>
    <x v="11"/>
    <x v="4"/>
    <x v="23"/>
    <x v="394"/>
    <x v="279"/>
  </r>
  <r>
    <x v="384"/>
    <x v="166"/>
    <x v="322"/>
    <n v="194"/>
    <n v="28"/>
    <x v="63"/>
    <x v="34"/>
    <x v="2"/>
    <x v="0"/>
    <x v="4"/>
    <x v="3"/>
    <x v="20"/>
    <x v="395"/>
    <x v="280"/>
  </r>
  <r>
    <x v="385"/>
    <x v="312"/>
    <x v="323"/>
    <n v="246"/>
    <n v="11"/>
    <x v="31"/>
    <x v="39"/>
    <x v="0"/>
    <x v="1"/>
    <x v="2"/>
    <x v="1"/>
    <x v="12"/>
    <x v="396"/>
    <x v="24"/>
  </r>
  <r>
    <x v="386"/>
    <x v="313"/>
    <x v="324"/>
    <n v="357"/>
    <n v="7"/>
    <x v="120"/>
    <x v="33"/>
    <x v="1"/>
    <x v="2"/>
    <x v="3"/>
    <x v="3"/>
    <x v="6"/>
    <x v="397"/>
    <x v="281"/>
  </r>
  <r>
    <x v="387"/>
    <x v="253"/>
    <x v="279"/>
    <n v="396"/>
    <n v="8"/>
    <x v="154"/>
    <x v="30"/>
    <x v="0"/>
    <x v="0"/>
    <x v="3"/>
    <x v="0"/>
    <x v="1"/>
    <x v="398"/>
    <x v="282"/>
  </r>
  <r>
    <x v="388"/>
    <x v="314"/>
    <x v="297"/>
    <n v="87"/>
    <n v="18"/>
    <x v="102"/>
    <x v="46"/>
    <x v="2"/>
    <x v="1"/>
    <x v="5"/>
    <x v="5"/>
    <x v="8"/>
    <x v="399"/>
    <x v="283"/>
  </r>
  <r>
    <x v="389"/>
    <x v="279"/>
    <x v="325"/>
    <n v="407"/>
    <n v="7"/>
    <x v="69"/>
    <x v="7"/>
    <x v="1"/>
    <x v="0"/>
    <x v="11"/>
    <x v="3"/>
    <x v="10"/>
    <x v="400"/>
    <x v="284"/>
  </r>
  <r>
    <x v="390"/>
    <x v="315"/>
    <x v="326"/>
    <n v="81"/>
    <n v="28"/>
    <x v="50"/>
    <x v="35"/>
    <x v="0"/>
    <x v="0"/>
    <x v="1"/>
    <x v="0"/>
    <x v="25"/>
    <x v="401"/>
    <x v="285"/>
  </r>
  <r>
    <x v="391"/>
    <x v="316"/>
    <x v="272"/>
    <n v="241"/>
    <n v="28"/>
    <x v="152"/>
    <x v="17"/>
    <x v="0"/>
    <x v="0"/>
    <x v="10"/>
    <x v="2"/>
    <x v="5"/>
    <x v="402"/>
    <x v="286"/>
  </r>
  <r>
    <x v="392"/>
    <x v="135"/>
    <x v="10"/>
    <n v="385"/>
    <n v="26"/>
    <x v="86"/>
    <x v="17"/>
    <x v="1"/>
    <x v="0"/>
    <x v="1"/>
    <x v="1"/>
    <x v="29"/>
    <x v="403"/>
    <x v="287"/>
  </r>
  <r>
    <x v="393"/>
    <x v="317"/>
    <x v="252"/>
    <n v="395"/>
    <n v="16"/>
    <x v="163"/>
    <x v="4"/>
    <x v="1"/>
    <x v="0"/>
    <x v="9"/>
    <x v="5"/>
    <x v="16"/>
    <x v="404"/>
    <x v="65"/>
  </r>
  <r>
    <x v="394"/>
    <x v="107"/>
    <x v="327"/>
    <n v="219"/>
    <n v="21"/>
    <x v="76"/>
    <x v="8"/>
    <x v="0"/>
    <x v="1"/>
    <x v="1"/>
    <x v="0"/>
    <x v="23"/>
    <x v="405"/>
    <x v="200"/>
  </r>
  <r>
    <x v="395"/>
    <x v="210"/>
    <x v="328"/>
    <n v="214"/>
    <n v="1"/>
    <x v="13"/>
    <x v="18"/>
    <x v="2"/>
    <x v="1"/>
    <x v="6"/>
    <x v="5"/>
    <x v="19"/>
    <x v="406"/>
    <x v="129"/>
  </r>
  <r>
    <x v="396"/>
    <x v="107"/>
    <x v="329"/>
    <n v="230"/>
    <n v="1"/>
    <x v="113"/>
    <x v="39"/>
    <x v="0"/>
    <x v="1"/>
    <x v="1"/>
    <x v="0"/>
    <x v="23"/>
    <x v="407"/>
    <x v="288"/>
  </r>
  <r>
    <x v="397"/>
    <x v="18"/>
    <x v="157"/>
    <n v="136"/>
    <n v="2"/>
    <x v="174"/>
    <x v="44"/>
    <x v="1"/>
    <x v="0"/>
    <x v="6"/>
    <x v="6"/>
    <x v="15"/>
    <x v="408"/>
    <x v="28"/>
  </r>
  <r>
    <x v="398"/>
    <x v="279"/>
    <x v="330"/>
    <n v="82"/>
    <n v="21"/>
    <x v="144"/>
    <x v="6"/>
    <x v="0"/>
    <x v="0"/>
    <x v="11"/>
    <x v="3"/>
    <x v="10"/>
    <x v="409"/>
    <x v="289"/>
  </r>
  <r>
    <x v="399"/>
    <x v="318"/>
    <x v="331"/>
    <n v="467"/>
    <n v="9"/>
    <x v="145"/>
    <x v="38"/>
    <x v="2"/>
    <x v="1"/>
    <x v="5"/>
    <x v="1"/>
    <x v="16"/>
    <x v="410"/>
    <x v="86"/>
  </r>
  <r>
    <x v="400"/>
    <x v="319"/>
    <x v="284"/>
    <n v="464"/>
    <n v="9"/>
    <x v="1"/>
    <x v="0"/>
    <x v="0"/>
    <x v="1"/>
    <x v="4"/>
    <x v="0"/>
    <x v="8"/>
    <x v="411"/>
    <x v="19"/>
  </r>
  <r>
    <x v="401"/>
    <x v="173"/>
    <x v="332"/>
    <n v="211"/>
    <n v="4"/>
    <x v="79"/>
    <x v="15"/>
    <x v="1"/>
    <x v="1"/>
    <x v="11"/>
    <x v="3"/>
    <x v="28"/>
    <x v="412"/>
    <x v="290"/>
  </r>
  <r>
    <x v="402"/>
    <x v="129"/>
    <x v="281"/>
    <n v="138"/>
    <n v="14"/>
    <x v="10"/>
    <x v="38"/>
    <x v="2"/>
    <x v="0"/>
    <x v="11"/>
    <x v="6"/>
    <x v="0"/>
    <x v="413"/>
    <x v="280"/>
  </r>
  <r>
    <x v="403"/>
    <x v="320"/>
    <x v="333"/>
    <n v="299"/>
    <n v="13"/>
    <x v="94"/>
    <x v="30"/>
    <x v="2"/>
    <x v="0"/>
    <x v="1"/>
    <x v="3"/>
    <x v="24"/>
    <x v="414"/>
    <x v="291"/>
  </r>
  <r>
    <x v="404"/>
    <x v="321"/>
    <x v="125"/>
    <n v="247"/>
    <n v="29"/>
    <x v="157"/>
    <x v="35"/>
    <x v="0"/>
    <x v="1"/>
    <x v="8"/>
    <x v="6"/>
    <x v="27"/>
    <x v="415"/>
    <x v="292"/>
  </r>
  <r>
    <x v="405"/>
    <x v="135"/>
    <x v="334"/>
    <n v="365"/>
    <n v="25"/>
    <x v="158"/>
    <x v="44"/>
    <x v="1"/>
    <x v="0"/>
    <x v="1"/>
    <x v="1"/>
    <x v="29"/>
    <x v="416"/>
    <x v="151"/>
  </r>
  <r>
    <x v="406"/>
    <x v="322"/>
    <x v="90"/>
    <n v="300"/>
    <n v="23"/>
    <x v="154"/>
    <x v="14"/>
    <x v="2"/>
    <x v="1"/>
    <x v="5"/>
    <x v="0"/>
    <x v="13"/>
    <x v="417"/>
    <x v="293"/>
  </r>
  <r>
    <x v="407"/>
    <x v="224"/>
    <x v="202"/>
    <n v="329"/>
    <n v="24"/>
    <x v="169"/>
    <x v="20"/>
    <x v="2"/>
    <x v="0"/>
    <x v="8"/>
    <x v="3"/>
    <x v="25"/>
    <x v="418"/>
    <x v="294"/>
  </r>
  <r>
    <x v="408"/>
    <x v="323"/>
    <x v="335"/>
    <n v="241"/>
    <n v="30"/>
    <x v="32"/>
    <x v="21"/>
    <x v="0"/>
    <x v="1"/>
    <x v="8"/>
    <x v="1"/>
    <x v="19"/>
    <x v="419"/>
    <x v="208"/>
  </r>
  <r>
    <x v="243"/>
    <x v="324"/>
    <x v="336"/>
    <n v="101"/>
    <n v="17"/>
    <x v="7"/>
    <x v="36"/>
    <x v="0"/>
    <x v="1"/>
    <x v="4"/>
    <x v="0"/>
    <x v="10"/>
    <x v="420"/>
    <x v="295"/>
  </r>
  <r>
    <x v="409"/>
    <x v="325"/>
    <x v="158"/>
    <n v="75"/>
    <n v="3"/>
    <x v="35"/>
    <x v="23"/>
    <x v="2"/>
    <x v="2"/>
    <x v="4"/>
    <x v="0"/>
    <x v="27"/>
    <x v="421"/>
    <x v="296"/>
  </r>
  <r>
    <x v="410"/>
    <x v="268"/>
    <x v="337"/>
    <n v="152"/>
    <n v="6"/>
    <x v="12"/>
    <x v="28"/>
    <x v="1"/>
    <x v="1"/>
    <x v="11"/>
    <x v="1"/>
    <x v="27"/>
    <x v="422"/>
    <x v="297"/>
  </r>
  <r>
    <x v="213"/>
    <x v="183"/>
    <x v="32"/>
    <n v="170"/>
    <n v="17"/>
    <x v="0"/>
    <x v="29"/>
    <x v="1"/>
    <x v="1"/>
    <x v="8"/>
    <x v="3"/>
    <x v="24"/>
    <x v="423"/>
    <x v="236"/>
  </r>
  <r>
    <x v="411"/>
    <x v="154"/>
    <x v="334"/>
    <n v="260"/>
    <n v="8"/>
    <x v="118"/>
    <x v="46"/>
    <x v="0"/>
    <x v="1"/>
    <x v="11"/>
    <x v="6"/>
    <x v="16"/>
    <x v="424"/>
    <x v="65"/>
  </r>
  <r>
    <x v="412"/>
    <x v="211"/>
    <x v="22"/>
    <n v="262"/>
    <n v="19"/>
    <x v="73"/>
    <x v="32"/>
    <x v="2"/>
    <x v="0"/>
    <x v="11"/>
    <x v="2"/>
    <x v="11"/>
    <x v="425"/>
    <x v="298"/>
  </r>
  <r>
    <x v="279"/>
    <x v="326"/>
    <x v="76"/>
    <n v="230"/>
    <n v="11"/>
    <x v="45"/>
    <x v="36"/>
    <x v="0"/>
    <x v="0"/>
    <x v="2"/>
    <x v="3"/>
    <x v="26"/>
    <x v="426"/>
    <x v="299"/>
  </r>
  <r>
    <x v="413"/>
    <x v="327"/>
    <x v="331"/>
    <n v="187"/>
    <n v="28"/>
    <x v="45"/>
    <x v="21"/>
    <x v="1"/>
    <x v="1"/>
    <x v="5"/>
    <x v="3"/>
    <x v="0"/>
    <x v="427"/>
    <x v="98"/>
  </r>
  <r>
    <x v="414"/>
    <x v="328"/>
    <x v="338"/>
    <n v="230"/>
    <n v="6"/>
    <x v="73"/>
    <x v="5"/>
    <x v="0"/>
    <x v="0"/>
    <x v="10"/>
    <x v="1"/>
    <x v="29"/>
    <x v="428"/>
    <x v="204"/>
  </r>
  <r>
    <x v="415"/>
    <x v="329"/>
    <x v="172"/>
    <n v="484"/>
    <n v="5"/>
    <x v="70"/>
    <x v="13"/>
    <x v="1"/>
    <x v="0"/>
    <x v="5"/>
    <x v="5"/>
    <x v="24"/>
    <x v="429"/>
    <x v="234"/>
  </r>
  <r>
    <x v="416"/>
    <x v="162"/>
    <x v="339"/>
    <n v="453"/>
    <n v="23"/>
    <x v="111"/>
    <x v="48"/>
    <x v="1"/>
    <x v="0"/>
    <x v="1"/>
    <x v="0"/>
    <x v="12"/>
    <x v="430"/>
    <x v="300"/>
  </r>
  <r>
    <x v="228"/>
    <x v="330"/>
    <x v="340"/>
    <n v="180"/>
    <n v="11"/>
    <x v="39"/>
    <x v="32"/>
    <x v="2"/>
    <x v="1"/>
    <x v="1"/>
    <x v="2"/>
    <x v="13"/>
    <x v="431"/>
    <x v="301"/>
  </r>
  <r>
    <x v="417"/>
    <x v="331"/>
    <x v="341"/>
    <n v="278"/>
    <n v="12"/>
    <x v="41"/>
    <x v="2"/>
    <x v="2"/>
    <x v="0"/>
    <x v="9"/>
    <x v="5"/>
    <x v="20"/>
    <x v="432"/>
    <x v="129"/>
  </r>
  <r>
    <x v="418"/>
    <x v="199"/>
    <x v="342"/>
    <n v="109"/>
    <n v="15"/>
    <x v="150"/>
    <x v="24"/>
    <x v="0"/>
    <x v="0"/>
    <x v="5"/>
    <x v="1"/>
    <x v="17"/>
    <x v="433"/>
    <x v="221"/>
  </r>
  <r>
    <x v="419"/>
    <x v="332"/>
    <x v="8"/>
    <n v="65"/>
    <n v="4"/>
    <x v="126"/>
    <x v="18"/>
    <x v="2"/>
    <x v="1"/>
    <x v="2"/>
    <x v="3"/>
    <x v="21"/>
    <x v="434"/>
    <x v="302"/>
  </r>
  <r>
    <x v="420"/>
    <x v="333"/>
    <x v="343"/>
    <n v="154"/>
    <n v="9"/>
    <x v="143"/>
    <x v="1"/>
    <x v="1"/>
    <x v="0"/>
    <x v="4"/>
    <x v="5"/>
    <x v="18"/>
    <x v="435"/>
    <x v="95"/>
  </r>
  <r>
    <x v="421"/>
    <x v="334"/>
    <x v="255"/>
    <n v="400"/>
    <n v="2"/>
    <x v="19"/>
    <x v="33"/>
    <x v="0"/>
    <x v="1"/>
    <x v="6"/>
    <x v="0"/>
    <x v="11"/>
    <x v="436"/>
    <x v="233"/>
  </r>
  <r>
    <x v="422"/>
    <x v="335"/>
    <x v="344"/>
    <n v="249"/>
    <n v="11"/>
    <x v="105"/>
    <x v="15"/>
    <x v="1"/>
    <x v="1"/>
    <x v="0"/>
    <x v="2"/>
    <x v="19"/>
    <x v="437"/>
    <x v="110"/>
  </r>
  <r>
    <x v="423"/>
    <x v="336"/>
    <x v="345"/>
    <n v="321"/>
    <n v="8"/>
    <x v="135"/>
    <x v="29"/>
    <x v="2"/>
    <x v="1"/>
    <x v="9"/>
    <x v="2"/>
    <x v="7"/>
    <x v="438"/>
    <x v="303"/>
  </r>
  <r>
    <x v="424"/>
    <x v="87"/>
    <x v="346"/>
    <n v="486"/>
    <n v="18"/>
    <x v="175"/>
    <x v="8"/>
    <x v="0"/>
    <x v="0"/>
    <x v="3"/>
    <x v="4"/>
    <x v="29"/>
    <x v="439"/>
    <x v="134"/>
  </r>
  <r>
    <x v="425"/>
    <x v="337"/>
    <x v="280"/>
    <n v="491"/>
    <n v="5"/>
    <x v="67"/>
    <x v="37"/>
    <x v="0"/>
    <x v="0"/>
    <x v="7"/>
    <x v="6"/>
    <x v="16"/>
    <x v="440"/>
    <x v="197"/>
  </r>
  <r>
    <x v="71"/>
    <x v="79"/>
    <x v="347"/>
    <n v="385"/>
    <n v="14"/>
    <x v="153"/>
    <x v="9"/>
    <x v="0"/>
    <x v="1"/>
    <x v="10"/>
    <x v="2"/>
    <x v="27"/>
    <x v="441"/>
    <x v="8"/>
  </r>
  <r>
    <x v="426"/>
    <x v="338"/>
    <x v="348"/>
    <n v="244"/>
    <n v="6"/>
    <x v="95"/>
    <x v="36"/>
    <x v="2"/>
    <x v="0"/>
    <x v="10"/>
    <x v="0"/>
    <x v="15"/>
    <x v="442"/>
    <x v="304"/>
  </r>
  <r>
    <x v="427"/>
    <x v="289"/>
    <x v="349"/>
    <n v="60"/>
    <n v="25"/>
    <x v="49"/>
    <x v="42"/>
    <x v="1"/>
    <x v="1"/>
    <x v="10"/>
    <x v="5"/>
    <x v="16"/>
    <x v="443"/>
    <x v="305"/>
  </r>
  <r>
    <x v="428"/>
    <x v="254"/>
    <x v="350"/>
    <n v="329"/>
    <n v="4"/>
    <x v="44"/>
    <x v="37"/>
    <x v="0"/>
    <x v="0"/>
    <x v="5"/>
    <x v="4"/>
    <x v="8"/>
    <x v="444"/>
    <x v="141"/>
  </r>
  <r>
    <x v="429"/>
    <x v="339"/>
    <x v="1"/>
    <n v="435"/>
    <n v="6"/>
    <x v="49"/>
    <x v="10"/>
    <x v="1"/>
    <x v="1"/>
    <x v="0"/>
    <x v="3"/>
    <x v="15"/>
    <x v="445"/>
    <x v="306"/>
  </r>
  <r>
    <x v="430"/>
    <x v="340"/>
    <x v="268"/>
    <n v="102"/>
    <n v="28"/>
    <x v="151"/>
    <x v="3"/>
    <x v="2"/>
    <x v="1"/>
    <x v="7"/>
    <x v="4"/>
    <x v="8"/>
    <x v="446"/>
    <x v="307"/>
  </r>
  <r>
    <x v="431"/>
    <x v="341"/>
    <x v="47"/>
    <n v="189"/>
    <n v="19"/>
    <x v="45"/>
    <x v="36"/>
    <x v="2"/>
    <x v="2"/>
    <x v="3"/>
    <x v="5"/>
    <x v="14"/>
    <x v="447"/>
    <x v="308"/>
  </r>
  <r>
    <x v="432"/>
    <x v="70"/>
    <x v="264"/>
    <n v="253"/>
    <n v="3"/>
    <x v="46"/>
    <x v="45"/>
    <x v="0"/>
    <x v="1"/>
    <x v="6"/>
    <x v="2"/>
    <x v="9"/>
    <x v="448"/>
    <x v="126"/>
  </r>
  <r>
    <x v="433"/>
    <x v="342"/>
    <x v="306"/>
    <n v="378"/>
    <n v="12"/>
    <x v="28"/>
    <x v="9"/>
    <x v="1"/>
    <x v="1"/>
    <x v="2"/>
    <x v="3"/>
    <x v="30"/>
    <x v="449"/>
    <x v="91"/>
  </r>
  <r>
    <x v="434"/>
    <x v="45"/>
    <x v="351"/>
    <n v="438"/>
    <n v="24"/>
    <x v="51"/>
    <x v="15"/>
    <x v="1"/>
    <x v="0"/>
    <x v="2"/>
    <x v="4"/>
    <x v="5"/>
    <x v="450"/>
    <x v="309"/>
  </r>
  <r>
    <x v="435"/>
    <x v="200"/>
    <x v="186"/>
    <n v="324"/>
    <n v="11"/>
    <x v="176"/>
    <x v="16"/>
    <x v="0"/>
    <x v="0"/>
    <x v="9"/>
    <x v="6"/>
    <x v="26"/>
    <x v="451"/>
    <x v="28"/>
  </r>
  <r>
    <x v="436"/>
    <x v="343"/>
    <x v="352"/>
    <n v="317"/>
    <n v="23"/>
    <x v="94"/>
    <x v="15"/>
    <x v="2"/>
    <x v="1"/>
    <x v="5"/>
    <x v="5"/>
    <x v="10"/>
    <x v="452"/>
    <x v="310"/>
  </r>
  <r>
    <x v="437"/>
    <x v="344"/>
    <x v="286"/>
    <n v="258"/>
    <n v="5"/>
    <x v="119"/>
    <x v="19"/>
    <x v="1"/>
    <x v="1"/>
    <x v="1"/>
    <x v="3"/>
    <x v="19"/>
    <x v="453"/>
    <x v="311"/>
  </r>
  <r>
    <x v="438"/>
    <x v="57"/>
    <x v="353"/>
    <n v="143"/>
    <n v="5"/>
    <x v="142"/>
    <x v="21"/>
    <x v="2"/>
    <x v="0"/>
    <x v="4"/>
    <x v="5"/>
    <x v="28"/>
    <x v="454"/>
    <x v="9"/>
  </r>
  <r>
    <x v="271"/>
    <x v="345"/>
    <x v="354"/>
    <n v="426"/>
    <n v="2"/>
    <x v="143"/>
    <x v="20"/>
    <x v="2"/>
    <x v="0"/>
    <x v="11"/>
    <x v="4"/>
    <x v="25"/>
    <x v="455"/>
    <x v="269"/>
  </r>
  <r>
    <x v="439"/>
    <x v="230"/>
    <x v="355"/>
    <n v="495"/>
    <n v="30"/>
    <x v="101"/>
    <x v="26"/>
    <x v="0"/>
    <x v="1"/>
    <x v="1"/>
    <x v="6"/>
    <x v="26"/>
    <x v="456"/>
    <x v="312"/>
  </r>
  <r>
    <x v="440"/>
    <x v="346"/>
    <x v="356"/>
    <n v="240"/>
    <n v="6"/>
    <x v="160"/>
    <x v="25"/>
    <x v="0"/>
    <x v="0"/>
    <x v="9"/>
    <x v="3"/>
    <x v="19"/>
    <x v="457"/>
    <x v="54"/>
  </r>
  <r>
    <x v="441"/>
    <x v="347"/>
    <x v="357"/>
    <n v="463"/>
    <n v="10"/>
    <x v="114"/>
    <x v="19"/>
    <x v="1"/>
    <x v="1"/>
    <x v="5"/>
    <x v="2"/>
    <x v="9"/>
    <x v="458"/>
    <x v="102"/>
  </r>
  <r>
    <x v="442"/>
    <x v="262"/>
    <x v="358"/>
    <n v="100"/>
    <n v="17"/>
    <x v="60"/>
    <x v="39"/>
    <x v="2"/>
    <x v="1"/>
    <x v="2"/>
    <x v="2"/>
    <x v="24"/>
    <x v="459"/>
    <x v="313"/>
  </r>
  <r>
    <x v="443"/>
    <x v="348"/>
    <x v="359"/>
    <n v="499"/>
    <n v="22"/>
    <x v="64"/>
    <x v="41"/>
    <x v="2"/>
    <x v="1"/>
    <x v="8"/>
    <x v="5"/>
    <x v="0"/>
    <x v="460"/>
    <x v="225"/>
  </r>
  <r>
    <x v="444"/>
    <x v="349"/>
    <x v="360"/>
    <n v="191"/>
    <n v="30"/>
    <x v="111"/>
    <x v="13"/>
    <x v="1"/>
    <x v="0"/>
    <x v="5"/>
    <x v="1"/>
    <x v="26"/>
    <x v="461"/>
    <x v="314"/>
  </r>
  <r>
    <x v="445"/>
    <x v="32"/>
    <x v="361"/>
    <n v="335"/>
    <n v="4"/>
    <x v="39"/>
    <x v="9"/>
    <x v="0"/>
    <x v="0"/>
    <x v="11"/>
    <x v="5"/>
    <x v="20"/>
    <x v="462"/>
    <x v="315"/>
  </r>
  <r>
    <x v="446"/>
    <x v="350"/>
    <x v="362"/>
    <n v="292"/>
    <n v="28"/>
    <x v="61"/>
    <x v="34"/>
    <x v="0"/>
    <x v="0"/>
    <x v="6"/>
    <x v="5"/>
    <x v="23"/>
    <x v="463"/>
    <x v="71"/>
  </r>
  <r>
    <x v="447"/>
    <x v="351"/>
    <x v="303"/>
    <n v="421"/>
    <n v="28"/>
    <x v="117"/>
    <x v="25"/>
    <x v="2"/>
    <x v="1"/>
    <x v="7"/>
    <x v="2"/>
    <x v="21"/>
    <x v="464"/>
    <x v="207"/>
  </r>
  <r>
    <x v="169"/>
    <x v="352"/>
    <x v="363"/>
    <n v="316"/>
    <n v="26"/>
    <x v="73"/>
    <x v="22"/>
    <x v="1"/>
    <x v="0"/>
    <x v="3"/>
    <x v="5"/>
    <x v="23"/>
    <x v="465"/>
    <x v="253"/>
  </r>
  <r>
    <x v="448"/>
    <x v="251"/>
    <x v="364"/>
    <n v="187"/>
    <n v="7"/>
    <x v="51"/>
    <x v="23"/>
    <x v="0"/>
    <x v="1"/>
    <x v="8"/>
    <x v="6"/>
    <x v="3"/>
    <x v="466"/>
    <x v="104"/>
  </r>
  <r>
    <x v="449"/>
    <x v="353"/>
    <x v="356"/>
    <n v="406"/>
    <n v="15"/>
    <x v="88"/>
    <x v="39"/>
    <x v="1"/>
    <x v="0"/>
    <x v="4"/>
    <x v="2"/>
    <x v="23"/>
    <x v="467"/>
    <x v="20"/>
  </r>
  <r>
    <x v="450"/>
    <x v="354"/>
    <x v="299"/>
    <n v="449"/>
    <n v="29"/>
    <x v="116"/>
    <x v="25"/>
    <x v="1"/>
    <x v="1"/>
    <x v="5"/>
    <x v="3"/>
    <x v="7"/>
    <x v="468"/>
    <x v="46"/>
  </r>
  <r>
    <x v="451"/>
    <x v="166"/>
    <x v="365"/>
    <n v="81"/>
    <n v="8"/>
    <x v="160"/>
    <x v="7"/>
    <x v="0"/>
    <x v="0"/>
    <x v="4"/>
    <x v="3"/>
    <x v="20"/>
    <x v="469"/>
    <x v="316"/>
  </r>
  <r>
    <x v="452"/>
    <x v="36"/>
    <x v="280"/>
    <n v="443"/>
    <n v="17"/>
    <x v="115"/>
    <x v="46"/>
    <x v="2"/>
    <x v="0"/>
    <x v="8"/>
    <x v="0"/>
    <x v="20"/>
    <x v="470"/>
    <x v="58"/>
  </r>
  <r>
    <x v="453"/>
    <x v="329"/>
    <x v="366"/>
    <n v="97"/>
    <n v="28"/>
    <x v="121"/>
    <x v="13"/>
    <x v="2"/>
    <x v="0"/>
    <x v="5"/>
    <x v="5"/>
    <x v="24"/>
    <x v="471"/>
    <x v="317"/>
  </r>
  <r>
    <x v="454"/>
    <x v="355"/>
    <x v="100"/>
    <n v="246"/>
    <n v="28"/>
    <x v="83"/>
    <x v="26"/>
    <x v="2"/>
    <x v="1"/>
    <x v="8"/>
    <x v="1"/>
    <x v="29"/>
    <x v="472"/>
    <x v="3"/>
  </r>
  <r>
    <x v="203"/>
    <x v="356"/>
    <x v="26"/>
    <n v="234"/>
    <n v="6"/>
    <x v="103"/>
    <x v="43"/>
    <x v="0"/>
    <x v="1"/>
    <x v="11"/>
    <x v="3"/>
    <x v="18"/>
    <x v="473"/>
    <x v="318"/>
  </r>
  <r>
    <x v="455"/>
    <x v="66"/>
    <x v="367"/>
    <n v="461"/>
    <n v="15"/>
    <x v="38"/>
    <x v="27"/>
    <x v="0"/>
    <x v="0"/>
    <x v="7"/>
    <x v="5"/>
    <x v="14"/>
    <x v="474"/>
    <x v="319"/>
  </r>
  <r>
    <x v="456"/>
    <x v="145"/>
    <x v="368"/>
    <n v="88"/>
    <n v="9"/>
    <x v="177"/>
    <x v="18"/>
    <x v="0"/>
    <x v="0"/>
    <x v="6"/>
    <x v="4"/>
    <x v="19"/>
    <x v="475"/>
    <x v="320"/>
  </r>
  <r>
    <x v="457"/>
    <x v="357"/>
    <x v="369"/>
    <n v="499"/>
    <n v="27"/>
    <x v="150"/>
    <x v="39"/>
    <x v="0"/>
    <x v="0"/>
    <x v="7"/>
    <x v="1"/>
    <x v="11"/>
    <x v="476"/>
    <x v="31"/>
  </r>
  <r>
    <x v="458"/>
    <x v="38"/>
    <x v="370"/>
    <n v="267"/>
    <n v="13"/>
    <x v="39"/>
    <x v="11"/>
    <x v="1"/>
    <x v="0"/>
    <x v="0"/>
    <x v="5"/>
    <x v="1"/>
    <x v="477"/>
    <x v="252"/>
  </r>
  <r>
    <x v="459"/>
    <x v="312"/>
    <x v="371"/>
    <n v="410"/>
    <n v="23"/>
    <x v="104"/>
    <x v="14"/>
    <x v="2"/>
    <x v="1"/>
    <x v="2"/>
    <x v="1"/>
    <x v="12"/>
    <x v="478"/>
    <x v="32"/>
  </r>
  <r>
    <x v="460"/>
    <x v="42"/>
    <x v="372"/>
    <n v="100"/>
    <n v="19"/>
    <x v="66"/>
    <x v="31"/>
    <x v="1"/>
    <x v="0"/>
    <x v="1"/>
    <x v="3"/>
    <x v="22"/>
    <x v="479"/>
    <x v="321"/>
  </r>
  <r>
    <x v="461"/>
    <x v="219"/>
    <x v="49"/>
    <n v="437"/>
    <n v="28"/>
    <x v="122"/>
    <x v="16"/>
    <x v="1"/>
    <x v="0"/>
    <x v="7"/>
    <x v="4"/>
    <x v="24"/>
    <x v="480"/>
    <x v="322"/>
  </r>
  <r>
    <x v="462"/>
    <x v="358"/>
    <x v="123"/>
    <n v="164"/>
    <n v="15"/>
    <x v="1"/>
    <x v="40"/>
    <x v="1"/>
    <x v="1"/>
    <x v="11"/>
    <x v="5"/>
    <x v="15"/>
    <x v="481"/>
    <x v="195"/>
  </r>
  <r>
    <x v="463"/>
    <x v="77"/>
    <x v="230"/>
    <n v="391"/>
    <n v="25"/>
    <x v="52"/>
    <x v="2"/>
    <x v="2"/>
    <x v="2"/>
    <x v="3"/>
    <x v="3"/>
    <x v="18"/>
    <x v="482"/>
    <x v="63"/>
  </r>
  <r>
    <x v="464"/>
    <x v="312"/>
    <x v="373"/>
    <n v="294"/>
    <n v="17"/>
    <x v="138"/>
    <x v="20"/>
    <x v="1"/>
    <x v="1"/>
    <x v="2"/>
    <x v="1"/>
    <x v="12"/>
    <x v="483"/>
    <x v="265"/>
  </r>
  <r>
    <x v="465"/>
    <x v="41"/>
    <x v="345"/>
    <n v="204"/>
    <n v="16"/>
    <x v="132"/>
    <x v="33"/>
    <x v="2"/>
    <x v="1"/>
    <x v="9"/>
    <x v="2"/>
    <x v="26"/>
    <x v="484"/>
    <x v="323"/>
  </r>
  <r>
    <x v="466"/>
    <x v="36"/>
    <x v="24"/>
    <n v="460"/>
    <n v="29"/>
    <x v="23"/>
    <x v="34"/>
    <x v="0"/>
    <x v="0"/>
    <x v="8"/>
    <x v="0"/>
    <x v="20"/>
    <x v="485"/>
    <x v="70"/>
  </r>
  <r>
    <x v="467"/>
    <x v="359"/>
    <x v="11"/>
    <n v="322"/>
    <n v="17"/>
    <x v="163"/>
    <x v="38"/>
    <x v="1"/>
    <x v="1"/>
    <x v="5"/>
    <x v="5"/>
    <x v="29"/>
    <x v="486"/>
    <x v="77"/>
  </r>
  <r>
    <x v="468"/>
    <x v="105"/>
    <x v="304"/>
    <n v="65"/>
    <n v="23"/>
    <x v="6"/>
    <x v="34"/>
    <x v="0"/>
    <x v="0"/>
    <x v="0"/>
    <x v="2"/>
    <x v="22"/>
    <x v="487"/>
    <x v="324"/>
  </r>
  <r>
    <x v="469"/>
    <x v="88"/>
    <x v="112"/>
    <n v="243"/>
    <n v="10"/>
    <x v="24"/>
    <x v="28"/>
    <x v="2"/>
    <x v="1"/>
    <x v="11"/>
    <x v="5"/>
    <x v="12"/>
    <x v="488"/>
    <x v="325"/>
  </r>
  <r>
    <x v="470"/>
    <x v="78"/>
    <x v="172"/>
    <n v="248"/>
    <n v="1"/>
    <x v="70"/>
    <x v="5"/>
    <x v="0"/>
    <x v="0"/>
    <x v="8"/>
    <x v="6"/>
    <x v="5"/>
    <x v="489"/>
    <x v="1"/>
  </r>
  <r>
    <x v="471"/>
    <x v="116"/>
    <x v="374"/>
    <n v="412"/>
    <n v="13"/>
    <x v="160"/>
    <x v="26"/>
    <x v="2"/>
    <x v="0"/>
    <x v="11"/>
    <x v="2"/>
    <x v="27"/>
    <x v="490"/>
    <x v="106"/>
  </r>
  <r>
    <x v="472"/>
    <x v="290"/>
    <x v="375"/>
    <n v="226"/>
    <n v="28"/>
    <x v="3"/>
    <x v="38"/>
    <x v="1"/>
    <x v="1"/>
    <x v="8"/>
    <x v="2"/>
    <x v="5"/>
    <x v="491"/>
    <x v="326"/>
  </r>
  <r>
    <x v="473"/>
    <x v="360"/>
    <x v="376"/>
    <n v="60"/>
    <n v="15"/>
    <x v="25"/>
    <x v="44"/>
    <x v="2"/>
    <x v="1"/>
    <x v="10"/>
    <x v="2"/>
    <x v="11"/>
    <x v="492"/>
    <x v="316"/>
  </r>
  <r>
    <x v="474"/>
    <x v="361"/>
    <x v="117"/>
    <n v="481"/>
    <n v="29"/>
    <x v="75"/>
    <x v="49"/>
    <x v="0"/>
    <x v="1"/>
    <x v="6"/>
    <x v="4"/>
    <x v="28"/>
    <x v="493"/>
    <x v="246"/>
  </r>
  <r>
    <x v="475"/>
    <x v="144"/>
    <x v="219"/>
    <n v="411"/>
    <n v="16"/>
    <x v="118"/>
    <x v="43"/>
    <x v="1"/>
    <x v="0"/>
    <x v="9"/>
    <x v="1"/>
    <x v="1"/>
    <x v="494"/>
    <x v="327"/>
  </r>
  <r>
    <x v="476"/>
    <x v="362"/>
    <x v="377"/>
    <n v="351"/>
    <n v="21"/>
    <x v="178"/>
    <x v="5"/>
    <x v="2"/>
    <x v="1"/>
    <x v="7"/>
    <x v="1"/>
    <x v="7"/>
    <x v="495"/>
    <x v="328"/>
  </r>
  <r>
    <x v="477"/>
    <x v="14"/>
    <x v="378"/>
    <n v="481"/>
    <n v="29"/>
    <x v="57"/>
    <x v="18"/>
    <x v="1"/>
    <x v="0"/>
    <x v="8"/>
    <x v="4"/>
    <x v="7"/>
    <x v="496"/>
    <x v="46"/>
  </r>
  <r>
    <x v="478"/>
    <x v="325"/>
    <x v="379"/>
    <n v="364"/>
    <n v="4"/>
    <x v="71"/>
    <x v="40"/>
    <x v="0"/>
    <x v="2"/>
    <x v="4"/>
    <x v="0"/>
    <x v="27"/>
    <x v="497"/>
    <x v="27"/>
  </r>
  <r>
    <x v="479"/>
    <x v="363"/>
    <x v="380"/>
    <n v="493"/>
    <n v="29"/>
    <x v="1"/>
    <x v="7"/>
    <x v="1"/>
    <x v="1"/>
    <x v="8"/>
    <x v="0"/>
    <x v="14"/>
    <x v="498"/>
    <x v="329"/>
  </r>
  <r>
    <x v="480"/>
    <x v="238"/>
    <x v="381"/>
    <n v="171"/>
    <n v="2"/>
    <x v="30"/>
    <x v="5"/>
    <x v="1"/>
    <x v="1"/>
    <x v="0"/>
    <x v="0"/>
    <x v="20"/>
    <x v="499"/>
    <x v="36"/>
  </r>
  <r>
    <x v="481"/>
    <x v="297"/>
    <x v="153"/>
    <n v="72"/>
    <n v="11"/>
    <x v="87"/>
    <x v="48"/>
    <x v="0"/>
    <x v="1"/>
    <x v="0"/>
    <x v="3"/>
    <x v="9"/>
    <x v="500"/>
    <x v="330"/>
  </r>
  <r>
    <x v="482"/>
    <x v="364"/>
    <x v="196"/>
    <n v="117"/>
    <n v="29"/>
    <x v="90"/>
    <x v="36"/>
    <x v="2"/>
    <x v="1"/>
    <x v="4"/>
    <x v="6"/>
    <x v="21"/>
    <x v="501"/>
    <x v="331"/>
  </r>
  <r>
    <x v="483"/>
    <x v="343"/>
    <x v="382"/>
    <n v="227"/>
    <n v="21"/>
    <x v="132"/>
    <x v="11"/>
    <x v="0"/>
    <x v="1"/>
    <x v="5"/>
    <x v="5"/>
    <x v="10"/>
    <x v="502"/>
    <x v="121"/>
  </r>
  <r>
    <x v="484"/>
    <x v="365"/>
    <x v="383"/>
    <n v="65"/>
    <n v="19"/>
    <x v="51"/>
    <x v="3"/>
    <x v="0"/>
    <x v="0"/>
    <x v="9"/>
    <x v="0"/>
    <x v="24"/>
    <x v="503"/>
    <x v="332"/>
  </r>
  <r>
    <x v="485"/>
    <x v="227"/>
    <x v="158"/>
    <n v="51"/>
    <n v="29"/>
    <x v="58"/>
    <x v="10"/>
    <x v="1"/>
    <x v="0"/>
    <x v="4"/>
    <x v="5"/>
    <x v="5"/>
    <x v="504"/>
    <x v="333"/>
  </r>
  <r>
    <x v="486"/>
    <x v="192"/>
    <x v="85"/>
    <n v="234"/>
    <n v="20"/>
    <x v="79"/>
    <x v="6"/>
    <x v="0"/>
    <x v="0"/>
    <x v="5"/>
    <x v="4"/>
    <x v="29"/>
    <x v="505"/>
    <x v="292"/>
  </r>
  <r>
    <x v="487"/>
    <x v="98"/>
    <x v="384"/>
    <n v="493"/>
    <n v="24"/>
    <x v="116"/>
    <x v="29"/>
    <x v="2"/>
    <x v="0"/>
    <x v="4"/>
    <x v="0"/>
    <x v="7"/>
    <x v="506"/>
    <x v="310"/>
  </r>
  <r>
    <x v="488"/>
    <x v="366"/>
    <x v="224"/>
    <n v="309"/>
    <n v="14"/>
    <x v="51"/>
    <x v="10"/>
    <x v="0"/>
    <x v="1"/>
    <x v="5"/>
    <x v="2"/>
    <x v="25"/>
    <x v="507"/>
    <x v="304"/>
  </r>
  <r>
    <x v="489"/>
    <x v="184"/>
    <x v="385"/>
    <n v="317"/>
    <n v="8"/>
    <x v="16"/>
    <x v="48"/>
    <x v="1"/>
    <x v="0"/>
    <x v="6"/>
    <x v="3"/>
    <x v="11"/>
    <x v="508"/>
    <x v="265"/>
  </r>
  <r>
    <x v="490"/>
    <x v="145"/>
    <x v="386"/>
    <n v="490"/>
    <n v="6"/>
    <x v="0"/>
    <x v="27"/>
    <x v="1"/>
    <x v="0"/>
    <x v="6"/>
    <x v="4"/>
    <x v="19"/>
    <x v="509"/>
    <x v="20"/>
  </r>
  <r>
    <x v="491"/>
    <x v="367"/>
    <x v="94"/>
    <n v="124"/>
    <n v="21"/>
    <x v="129"/>
    <x v="41"/>
    <x v="0"/>
    <x v="2"/>
    <x v="3"/>
    <x v="6"/>
    <x v="30"/>
    <x v="510"/>
    <x v="334"/>
  </r>
  <r>
    <x v="492"/>
    <x v="16"/>
    <x v="232"/>
    <n v="103"/>
    <n v="7"/>
    <x v="179"/>
    <x v="45"/>
    <x v="0"/>
    <x v="1"/>
    <x v="9"/>
    <x v="5"/>
    <x v="14"/>
    <x v="511"/>
    <x v="335"/>
  </r>
  <r>
    <x v="493"/>
    <x v="368"/>
    <x v="271"/>
    <n v="355"/>
    <n v="18"/>
    <x v="54"/>
    <x v="48"/>
    <x v="2"/>
    <x v="1"/>
    <x v="6"/>
    <x v="2"/>
    <x v="12"/>
    <x v="512"/>
    <x v="99"/>
  </r>
  <r>
    <x v="494"/>
    <x v="253"/>
    <x v="75"/>
    <n v="430"/>
    <n v="14"/>
    <x v="62"/>
    <x v="9"/>
    <x v="2"/>
    <x v="0"/>
    <x v="3"/>
    <x v="0"/>
    <x v="1"/>
    <x v="513"/>
    <x v="76"/>
  </r>
  <r>
    <x v="495"/>
    <x v="369"/>
    <x v="387"/>
    <n v="315"/>
    <n v="12"/>
    <x v="53"/>
    <x v="39"/>
    <x v="2"/>
    <x v="0"/>
    <x v="0"/>
    <x v="4"/>
    <x v="13"/>
    <x v="514"/>
    <x v="336"/>
  </r>
  <r>
    <x v="496"/>
    <x v="219"/>
    <x v="388"/>
    <n v="488"/>
    <n v="27"/>
    <x v="148"/>
    <x v="24"/>
    <x v="1"/>
    <x v="0"/>
    <x v="7"/>
    <x v="4"/>
    <x v="24"/>
    <x v="515"/>
    <x v="75"/>
  </r>
  <r>
    <x v="497"/>
    <x v="370"/>
    <x v="101"/>
    <n v="317"/>
    <n v="1"/>
    <x v="161"/>
    <x v="2"/>
    <x v="2"/>
    <x v="1"/>
    <x v="10"/>
    <x v="0"/>
    <x v="2"/>
    <x v="516"/>
    <x v="219"/>
  </r>
  <r>
    <x v="498"/>
    <x v="58"/>
    <x v="389"/>
    <n v="243"/>
    <n v="4"/>
    <x v="142"/>
    <x v="1"/>
    <x v="0"/>
    <x v="1"/>
    <x v="2"/>
    <x v="4"/>
    <x v="13"/>
    <x v="517"/>
    <x v="50"/>
  </r>
  <r>
    <x v="499"/>
    <x v="371"/>
    <x v="80"/>
    <n v="324"/>
    <n v="27"/>
    <x v="75"/>
    <x v="48"/>
    <x v="2"/>
    <x v="0"/>
    <x v="7"/>
    <x v="0"/>
    <x v="19"/>
    <x v="518"/>
    <x v="337"/>
  </r>
  <r>
    <x v="500"/>
    <x v="246"/>
    <x v="110"/>
    <n v="276"/>
    <n v="18"/>
    <x v="105"/>
    <x v="4"/>
    <x v="2"/>
    <x v="1"/>
    <x v="6"/>
    <x v="4"/>
    <x v="5"/>
    <x v="519"/>
    <x v="243"/>
  </r>
  <r>
    <x v="501"/>
    <x v="372"/>
    <x v="90"/>
    <n v="84"/>
    <n v="30"/>
    <x v="88"/>
    <x v="3"/>
    <x v="2"/>
    <x v="0"/>
    <x v="3"/>
    <x v="3"/>
    <x v="11"/>
    <x v="520"/>
    <x v="338"/>
  </r>
  <r>
    <x v="280"/>
    <x v="198"/>
    <x v="111"/>
    <n v="427"/>
    <n v="13"/>
    <x v="160"/>
    <x v="6"/>
    <x v="2"/>
    <x v="1"/>
    <x v="0"/>
    <x v="4"/>
    <x v="17"/>
    <x v="521"/>
    <x v="281"/>
  </r>
  <r>
    <x v="502"/>
    <x v="373"/>
    <x v="390"/>
    <n v="71"/>
    <n v="20"/>
    <x v="140"/>
    <x v="31"/>
    <x v="1"/>
    <x v="1"/>
    <x v="0"/>
    <x v="5"/>
    <x v="11"/>
    <x v="522"/>
    <x v="339"/>
  </r>
  <r>
    <x v="503"/>
    <x v="374"/>
    <x v="218"/>
    <n v="204"/>
    <n v="20"/>
    <x v="178"/>
    <x v="42"/>
    <x v="1"/>
    <x v="0"/>
    <x v="7"/>
    <x v="4"/>
    <x v="23"/>
    <x v="523"/>
    <x v="340"/>
  </r>
  <r>
    <x v="504"/>
    <x v="252"/>
    <x v="391"/>
    <n v="212"/>
    <n v="30"/>
    <x v="95"/>
    <x v="14"/>
    <x v="0"/>
    <x v="0"/>
    <x v="9"/>
    <x v="2"/>
    <x v="11"/>
    <x v="524"/>
    <x v="341"/>
  </r>
  <r>
    <x v="505"/>
    <x v="375"/>
    <x v="281"/>
    <n v="449"/>
    <n v="29"/>
    <x v="120"/>
    <x v="48"/>
    <x v="1"/>
    <x v="0"/>
    <x v="11"/>
    <x v="4"/>
    <x v="14"/>
    <x v="525"/>
    <x v="197"/>
  </r>
  <r>
    <x v="506"/>
    <x v="183"/>
    <x v="392"/>
    <n v="426"/>
    <n v="12"/>
    <x v="36"/>
    <x v="26"/>
    <x v="2"/>
    <x v="1"/>
    <x v="8"/>
    <x v="3"/>
    <x v="24"/>
    <x v="526"/>
    <x v="210"/>
  </r>
  <r>
    <x v="507"/>
    <x v="376"/>
    <x v="393"/>
    <n v="115"/>
    <n v="11"/>
    <x v="37"/>
    <x v="47"/>
    <x v="0"/>
    <x v="1"/>
    <x v="5"/>
    <x v="2"/>
    <x v="14"/>
    <x v="527"/>
    <x v="342"/>
  </r>
  <r>
    <x v="508"/>
    <x v="377"/>
    <x v="394"/>
    <n v="348"/>
    <n v="16"/>
    <x v="111"/>
    <x v="11"/>
    <x v="2"/>
    <x v="1"/>
    <x v="9"/>
    <x v="1"/>
    <x v="4"/>
    <x v="528"/>
    <x v="264"/>
  </r>
  <r>
    <x v="509"/>
    <x v="77"/>
    <x v="306"/>
    <n v="125"/>
    <n v="8"/>
    <x v="41"/>
    <x v="41"/>
    <x v="1"/>
    <x v="2"/>
    <x v="3"/>
    <x v="3"/>
    <x v="18"/>
    <x v="529"/>
    <x v="343"/>
  </r>
  <r>
    <x v="510"/>
    <x v="103"/>
    <x v="395"/>
    <n v="81"/>
    <n v="15"/>
    <x v="156"/>
    <x v="23"/>
    <x v="2"/>
    <x v="1"/>
    <x v="9"/>
    <x v="6"/>
    <x v="20"/>
    <x v="530"/>
    <x v="344"/>
  </r>
  <r>
    <x v="511"/>
    <x v="275"/>
    <x v="396"/>
    <n v="198"/>
    <n v="14"/>
    <x v="41"/>
    <x v="23"/>
    <x v="1"/>
    <x v="1"/>
    <x v="0"/>
    <x v="1"/>
    <x v="24"/>
    <x v="531"/>
    <x v="345"/>
  </r>
  <r>
    <x v="512"/>
    <x v="132"/>
    <x v="397"/>
    <n v="190"/>
    <n v="21"/>
    <x v="43"/>
    <x v="19"/>
    <x v="0"/>
    <x v="1"/>
    <x v="8"/>
    <x v="0"/>
    <x v="12"/>
    <x v="532"/>
    <x v="346"/>
  </r>
  <r>
    <x v="513"/>
    <x v="188"/>
    <x v="379"/>
    <n v="476"/>
    <n v="22"/>
    <x v="161"/>
    <x v="22"/>
    <x v="0"/>
    <x v="0"/>
    <x v="9"/>
    <x v="3"/>
    <x v="29"/>
    <x v="533"/>
    <x v="99"/>
  </r>
  <r>
    <x v="514"/>
    <x v="86"/>
    <x v="398"/>
    <n v="179"/>
    <n v="21"/>
    <x v="155"/>
    <x v="9"/>
    <x v="1"/>
    <x v="0"/>
    <x v="9"/>
    <x v="1"/>
    <x v="5"/>
    <x v="534"/>
    <x v="347"/>
  </r>
  <r>
    <x v="515"/>
    <x v="378"/>
    <x v="399"/>
    <n v="178"/>
    <n v="22"/>
    <x v="159"/>
    <x v="26"/>
    <x v="0"/>
    <x v="1"/>
    <x v="8"/>
    <x v="5"/>
    <x v="17"/>
    <x v="535"/>
    <x v="115"/>
  </r>
  <r>
    <x v="516"/>
    <x v="114"/>
    <x v="400"/>
    <n v="465"/>
    <n v="13"/>
    <x v="97"/>
    <x v="3"/>
    <x v="0"/>
    <x v="0"/>
    <x v="11"/>
    <x v="1"/>
    <x v="1"/>
    <x v="536"/>
    <x v="37"/>
  </r>
  <r>
    <x v="517"/>
    <x v="351"/>
    <x v="274"/>
    <n v="235"/>
    <n v="26"/>
    <x v="168"/>
    <x v="43"/>
    <x v="0"/>
    <x v="1"/>
    <x v="7"/>
    <x v="2"/>
    <x v="21"/>
    <x v="537"/>
    <x v="348"/>
  </r>
  <r>
    <x v="518"/>
    <x v="340"/>
    <x v="401"/>
    <n v="160"/>
    <n v="14"/>
    <x v="140"/>
    <x v="7"/>
    <x v="2"/>
    <x v="1"/>
    <x v="7"/>
    <x v="4"/>
    <x v="8"/>
    <x v="538"/>
    <x v="64"/>
  </r>
  <r>
    <x v="519"/>
    <x v="311"/>
    <x v="402"/>
    <n v="169"/>
    <n v="18"/>
    <x v="152"/>
    <x v="21"/>
    <x v="2"/>
    <x v="1"/>
    <x v="11"/>
    <x v="4"/>
    <x v="23"/>
    <x v="539"/>
    <x v="349"/>
  </r>
  <r>
    <x v="520"/>
    <x v="379"/>
    <x v="403"/>
    <n v="495"/>
    <n v="4"/>
    <x v="180"/>
    <x v="30"/>
    <x v="2"/>
    <x v="0"/>
    <x v="2"/>
    <x v="6"/>
    <x v="24"/>
    <x v="540"/>
    <x v="350"/>
  </r>
  <r>
    <x v="521"/>
    <x v="380"/>
    <x v="323"/>
    <n v="361"/>
    <n v="4"/>
    <x v="146"/>
    <x v="13"/>
    <x v="0"/>
    <x v="1"/>
    <x v="11"/>
    <x v="5"/>
    <x v="25"/>
    <x v="541"/>
    <x v="117"/>
  </r>
  <r>
    <x v="522"/>
    <x v="72"/>
    <x v="109"/>
    <n v="434"/>
    <n v="21"/>
    <x v="167"/>
    <x v="31"/>
    <x v="1"/>
    <x v="1"/>
    <x v="8"/>
    <x v="6"/>
    <x v="11"/>
    <x v="542"/>
    <x v="71"/>
  </r>
  <r>
    <x v="523"/>
    <x v="8"/>
    <x v="213"/>
    <n v="425"/>
    <n v="12"/>
    <x v="113"/>
    <x v="12"/>
    <x v="1"/>
    <x v="1"/>
    <x v="6"/>
    <x v="5"/>
    <x v="8"/>
    <x v="543"/>
    <x v="96"/>
  </r>
  <r>
    <x v="524"/>
    <x v="381"/>
    <x v="404"/>
    <n v="173"/>
    <n v="28"/>
    <x v="8"/>
    <x v="6"/>
    <x v="0"/>
    <x v="0"/>
    <x v="6"/>
    <x v="5"/>
    <x v="24"/>
    <x v="544"/>
    <x v="351"/>
  </r>
  <r>
    <x v="525"/>
    <x v="382"/>
    <x v="405"/>
    <n v="362"/>
    <n v="21"/>
    <x v="70"/>
    <x v="1"/>
    <x v="2"/>
    <x v="1"/>
    <x v="5"/>
    <x v="3"/>
    <x v="26"/>
    <x v="545"/>
    <x v="106"/>
  </r>
  <r>
    <x v="526"/>
    <x v="157"/>
    <x v="406"/>
    <n v="253"/>
    <n v="9"/>
    <x v="101"/>
    <x v="2"/>
    <x v="0"/>
    <x v="0"/>
    <x v="7"/>
    <x v="1"/>
    <x v="27"/>
    <x v="546"/>
    <x v="352"/>
  </r>
  <r>
    <x v="527"/>
    <x v="69"/>
    <x v="407"/>
    <n v="212"/>
    <n v="14"/>
    <x v="6"/>
    <x v="33"/>
    <x v="2"/>
    <x v="2"/>
    <x v="4"/>
    <x v="3"/>
    <x v="26"/>
    <x v="547"/>
    <x v="231"/>
  </r>
  <r>
    <x v="484"/>
    <x v="156"/>
    <x v="108"/>
    <n v="180"/>
    <n v="10"/>
    <x v="124"/>
    <x v="3"/>
    <x v="1"/>
    <x v="0"/>
    <x v="6"/>
    <x v="0"/>
    <x v="5"/>
    <x v="548"/>
    <x v="155"/>
  </r>
  <r>
    <x v="528"/>
    <x v="383"/>
    <x v="408"/>
    <n v="129"/>
    <n v="13"/>
    <x v="57"/>
    <x v="8"/>
    <x v="0"/>
    <x v="0"/>
    <x v="7"/>
    <x v="0"/>
    <x v="29"/>
    <x v="549"/>
    <x v="21"/>
  </r>
  <r>
    <x v="529"/>
    <x v="384"/>
    <x v="409"/>
    <n v="144"/>
    <n v="28"/>
    <x v="24"/>
    <x v="43"/>
    <x v="0"/>
    <x v="0"/>
    <x v="0"/>
    <x v="5"/>
    <x v="28"/>
    <x v="550"/>
    <x v="353"/>
  </r>
  <r>
    <x v="530"/>
    <x v="385"/>
    <x v="11"/>
    <n v="462"/>
    <n v="23"/>
    <x v="40"/>
    <x v="12"/>
    <x v="0"/>
    <x v="1"/>
    <x v="4"/>
    <x v="1"/>
    <x v="11"/>
    <x v="551"/>
    <x v="189"/>
  </r>
  <r>
    <x v="531"/>
    <x v="386"/>
    <x v="410"/>
    <n v="445"/>
    <n v="27"/>
    <x v="135"/>
    <x v="44"/>
    <x v="0"/>
    <x v="0"/>
    <x v="10"/>
    <x v="3"/>
    <x v="22"/>
    <x v="552"/>
    <x v="90"/>
  </r>
  <r>
    <x v="532"/>
    <x v="387"/>
    <x v="411"/>
    <n v="491"/>
    <n v="12"/>
    <x v="24"/>
    <x v="2"/>
    <x v="2"/>
    <x v="0"/>
    <x v="1"/>
    <x v="4"/>
    <x v="21"/>
    <x v="553"/>
    <x v="90"/>
  </r>
  <r>
    <x v="292"/>
    <x v="51"/>
    <x v="34"/>
    <n v="400"/>
    <n v="13"/>
    <x v="122"/>
    <x v="7"/>
    <x v="2"/>
    <x v="0"/>
    <x v="7"/>
    <x v="3"/>
    <x v="28"/>
    <x v="554"/>
    <x v="293"/>
  </r>
  <r>
    <x v="533"/>
    <x v="388"/>
    <x v="412"/>
    <n v="316"/>
    <n v="4"/>
    <x v="146"/>
    <x v="42"/>
    <x v="0"/>
    <x v="1"/>
    <x v="10"/>
    <x v="3"/>
    <x v="29"/>
    <x v="555"/>
    <x v="101"/>
  </r>
  <r>
    <x v="534"/>
    <x v="239"/>
    <x v="413"/>
    <n v="277"/>
    <n v="17"/>
    <x v="150"/>
    <x v="27"/>
    <x v="1"/>
    <x v="0"/>
    <x v="10"/>
    <x v="5"/>
    <x v="7"/>
    <x v="556"/>
    <x v="354"/>
  </r>
  <r>
    <x v="535"/>
    <x v="389"/>
    <x v="414"/>
    <n v="252"/>
    <n v="5"/>
    <x v="68"/>
    <x v="48"/>
    <x v="0"/>
    <x v="0"/>
    <x v="5"/>
    <x v="0"/>
    <x v="6"/>
    <x v="557"/>
    <x v="355"/>
  </r>
  <r>
    <x v="536"/>
    <x v="390"/>
    <x v="415"/>
    <n v="173"/>
    <n v="5"/>
    <x v="105"/>
    <x v="1"/>
    <x v="1"/>
    <x v="1"/>
    <x v="10"/>
    <x v="2"/>
    <x v="13"/>
    <x v="558"/>
    <x v="190"/>
  </r>
  <r>
    <x v="537"/>
    <x v="311"/>
    <x v="416"/>
    <n v="215"/>
    <n v="5"/>
    <x v="16"/>
    <x v="30"/>
    <x v="2"/>
    <x v="1"/>
    <x v="11"/>
    <x v="4"/>
    <x v="23"/>
    <x v="559"/>
    <x v="303"/>
  </r>
  <r>
    <x v="538"/>
    <x v="391"/>
    <x v="417"/>
    <n v="220"/>
    <n v="1"/>
    <x v="48"/>
    <x v="17"/>
    <x v="2"/>
    <x v="0"/>
    <x v="6"/>
    <x v="2"/>
    <x v="30"/>
    <x v="560"/>
    <x v="290"/>
  </r>
  <r>
    <x v="539"/>
    <x v="392"/>
    <x v="156"/>
    <n v="331"/>
    <n v="3"/>
    <x v="181"/>
    <x v="23"/>
    <x v="0"/>
    <x v="1"/>
    <x v="1"/>
    <x v="6"/>
    <x v="0"/>
    <x v="561"/>
    <x v="106"/>
  </r>
  <r>
    <x v="540"/>
    <x v="393"/>
    <x v="382"/>
    <n v="235"/>
    <n v="7"/>
    <x v="116"/>
    <x v="6"/>
    <x v="0"/>
    <x v="1"/>
    <x v="7"/>
    <x v="0"/>
    <x v="6"/>
    <x v="562"/>
    <x v="8"/>
  </r>
  <r>
    <x v="541"/>
    <x v="394"/>
    <x v="418"/>
    <n v="494"/>
    <n v="9"/>
    <x v="101"/>
    <x v="44"/>
    <x v="2"/>
    <x v="1"/>
    <x v="10"/>
    <x v="4"/>
    <x v="15"/>
    <x v="563"/>
    <x v="356"/>
  </r>
  <r>
    <x v="542"/>
    <x v="367"/>
    <x v="385"/>
    <n v="135"/>
    <n v="13"/>
    <x v="96"/>
    <x v="35"/>
    <x v="2"/>
    <x v="2"/>
    <x v="3"/>
    <x v="6"/>
    <x v="30"/>
    <x v="564"/>
    <x v="357"/>
  </r>
  <r>
    <x v="543"/>
    <x v="395"/>
    <x v="419"/>
    <n v="221"/>
    <n v="2"/>
    <x v="26"/>
    <x v="45"/>
    <x v="0"/>
    <x v="1"/>
    <x v="7"/>
    <x v="5"/>
    <x v="24"/>
    <x v="565"/>
    <x v="358"/>
  </r>
  <r>
    <x v="308"/>
    <x v="396"/>
    <x v="420"/>
    <n v="228"/>
    <n v="14"/>
    <x v="87"/>
    <x v="10"/>
    <x v="1"/>
    <x v="1"/>
    <x v="7"/>
    <x v="2"/>
    <x v="20"/>
    <x v="566"/>
    <x v="208"/>
  </r>
  <r>
    <x v="544"/>
    <x v="56"/>
    <x v="421"/>
    <n v="169"/>
    <n v="15"/>
    <x v="123"/>
    <x v="35"/>
    <x v="1"/>
    <x v="0"/>
    <x v="8"/>
    <x v="3"/>
    <x v="12"/>
    <x v="567"/>
    <x v="185"/>
  </r>
  <r>
    <x v="545"/>
    <x v="83"/>
    <x v="209"/>
    <n v="305"/>
    <n v="8"/>
    <x v="127"/>
    <x v="41"/>
    <x v="1"/>
    <x v="0"/>
    <x v="2"/>
    <x v="0"/>
    <x v="27"/>
    <x v="568"/>
    <x v="359"/>
  </r>
  <r>
    <x v="546"/>
    <x v="82"/>
    <x v="393"/>
    <n v="135"/>
    <n v="28"/>
    <x v="131"/>
    <x v="9"/>
    <x v="1"/>
    <x v="1"/>
    <x v="8"/>
    <x v="4"/>
    <x v="20"/>
    <x v="569"/>
    <x v="360"/>
  </r>
  <r>
    <x v="547"/>
    <x v="22"/>
    <x v="323"/>
    <n v="83"/>
    <n v="15"/>
    <x v="51"/>
    <x v="2"/>
    <x v="2"/>
    <x v="0"/>
    <x v="10"/>
    <x v="6"/>
    <x v="4"/>
    <x v="570"/>
    <x v="361"/>
  </r>
  <r>
    <x v="548"/>
    <x v="134"/>
    <x v="422"/>
    <n v="396"/>
    <n v="20"/>
    <x v="121"/>
    <x v="36"/>
    <x v="0"/>
    <x v="1"/>
    <x v="9"/>
    <x v="0"/>
    <x v="19"/>
    <x v="571"/>
    <x v="261"/>
  </r>
  <r>
    <x v="549"/>
    <x v="397"/>
    <x v="221"/>
    <n v="130"/>
    <n v="15"/>
    <x v="110"/>
    <x v="2"/>
    <x v="2"/>
    <x v="1"/>
    <x v="7"/>
    <x v="5"/>
    <x v="22"/>
    <x v="572"/>
    <x v="362"/>
  </r>
  <r>
    <x v="550"/>
    <x v="76"/>
    <x v="52"/>
    <n v="495"/>
    <n v="13"/>
    <x v="163"/>
    <x v="23"/>
    <x v="1"/>
    <x v="0"/>
    <x v="10"/>
    <x v="6"/>
    <x v="13"/>
    <x v="573"/>
    <x v="18"/>
  </r>
  <r>
    <x v="551"/>
    <x v="398"/>
    <x v="423"/>
    <n v="193"/>
    <n v="22"/>
    <x v="157"/>
    <x v="32"/>
    <x v="2"/>
    <x v="1"/>
    <x v="5"/>
    <x v="6"/>
    <x v="23"/>
    <x v="574"/>
    <x v="363"/>
  </r>
  <r>
    <x v="552"/>
    <x v="106"/>
    <x v="289"/>
    <n v="465"/>
    <n v="9"/>
    <x v="143"/>
    <x v="17"/>
    <x v="0"/>
    <x v="0"/>
    <x v="2"/>
    <x v="1"/>
    <x v="20"/>
    <x v="575"/>
    <x v="364"/>
  </r>
  <r>
    <x v="553"/>
    <x v="399"/>
    <x v="88"/>
    <n v="290"/>
    <n v="2"/>
    <x v="44"/>
    <x v="39"/>
    <x v="0"/>
    <x v="0"/>
    <x v="3"/>
    <x v="2"/>
    <x v="20"/>
    <x v="576"/>
    <x v="291"/>
  </r>
  <r>
    <x v="554"/>
    <x v="400"/>
    <x v="63"/>
    <n v="240"/>
    <n v="18"/>
    <x v="119"/>
    <x v="25"/>
    <x v="0"/>
    <x v="0"/>
    <x v="8"/>
    <x v="1"/>
    <x v="23"/>
    <x v="577"/>
    <x v="365"/>
  </r>
  <r>
    <x v="555"/>
    <x v="246"/>
    <x v="424"/>
    <n v="398"/>
    <n v="15"/>
    <x v="159"/>
    <x v="33"/>
    <x v="2"/>
    <x v="1"/>
    <x v="6"/>
    <x v="4"/>
    <x v="5"/>
    <x v="578"/>
    <x v="14"/>
  </r>
  <r>
    <x v="556"/>
    <x v="67"/>
    <x v="415"/>
    <n v="464"/>
    <n v="17"/>
    <x v="89"/>
    <x v="45"/>
    <x v="0"/>
    <x v="0"/>
    <x v="4"/>
    <x v="2"/>
    <x v="22"/>
    <x v="579"/>
    <x v="7"/>
  </r>
  <r>
    <x v="557"/>
    <x v="169"/>
    <x v="344"/>
    <n v="128"/>
    <n v="17"/>
    <x v="141"/>
    <x v="18"/>
    <x v="2"/>
    <x v="1"/>
    <x v="6"/>
    <x v="6"/>
    <x v="24"/>
    <x v="580"/>
    <x v="101"/>
  </r>
  <r>
    <x v="558"/>
    <x v="292"/>
    <x v="72"/>
    <n v="245"/>
    <n v="11"/>
    <x v="93"/>
    <x v="39"/>
    <x v="2"/>
    <x v="1"/>
    <x v="1"/>
    <x v="1"/>
    <x v="6"/>
    <x v="581"/>
    <x v="310"/>
  </r>
  <r>
    <x v="559"/>
    <x v="300"/>
    <x v="425"/>
    <n v="91"/>
    <n v="19"/>
    <x v="37"/>
    <x v="17"/>
    <x v="1"/>
    <x v="0"/>
    <x v="9"/>
    <x v="0"/>
    <x v="2"/>
    <x v="582"/>
    <x v="366"/>
  </r>
  <r>
    <x v="560"/>
    <x v="192"/>
    <x v="168"/>
    <n v="328"/>
    <n v="6"/>
    <x v="90"/>
    <x v="32"/>
    <x v="1"/>
    <x v="0"/>
    <x v="5"/>
    <x v="4"/>
    <x v="29"/>
    <x v="583"/>
    <x v="367"/>
  </r>
  <r>
    <x v="561"/>
    <x v="61"/>
    <x v="93"/>
    <n v="492"/>
    <n v="18"/>
    <x v="89"/>
    <x v="5"/>
    <x v="1"/>
    <x v="0"/>
    <x v="7"/>
    <x v="0"/>
    <x v="10"/>
    <x v="584"/>
    <x v="368"/>
  </r>
  <r>
    <x v="562"/>
    <x v="401"/>
    <x v="426"/>
    <n v="380"/>
    <n v="4"/>
    <x v="69"/>
    <x v="36"/>
    <x v="1"/>
    <x v="0"/>
    <x v="5"/>
    <x v="0"/>
    <x v="5"/>
    <x v="585"/>
    <x v="216"/>
  </r>
  <r>
    <x v="563"/>
    <x v="402"/>
    <x v="427"/>
    <n v="323"/>
    <n v="30"/>
    <x v="151"/>
    <x v="27"/>
    <x v="1"/>
    <x v="0"/>
    <x v="2"/>
    <x v="1"/>
    <x v="30"/>
    <x v="586"/>
    <x v="2"/>
  </r>
  <r>
    <x v="564"/>
    <x v="403"/>
    <x v="170"/>
    <n v="176"/>
    <n v="15"/>
    <x v="106"/>
    <x v="21"/>
    <x v="0"/>
    <x v="0"/>
    <x v="0"/>
    <x v="6"/>
    <x v="19"/>
    <x v="587"/>
    <x v="369"/>
  </r>
  <r>
    <x v="565"/>
    <x v="404"/>
    <x v="78"/>
    <n v="211"/>
    <n v="1"/>
    <x v="182"/>
    <x v="31"/>
    <x v="1"/>
    <x v="1"/>
    <x v="2"/>
    <x v="5"/>
    <x v="6"/>
    <x v="588"/>
    <x v="370"/>
  </r>
  <r>
    <x v="566"/>
    <x v="405"/>
    <x v="428"/>
    <n v="109"/>
    <n v="15"/>
    <x v="113"/>
    <x v="38"/>
    <x v="1"/>
    <x v="0"/>
    <x v="5"/>
    <x v="2"/>
    <x v="20"/>
    <x v="589"/>
    <x v="244"/>
  </r>
  <r>
    <x v="567"/>
    <x v="321"/>
    <x v="371"/>
    <n v="135"/>
    <n v="15"/>
    <x v="160"/>
    <x v="44"/>
    <x v="0"/>
    <x v="1"/>
    <x v="8"/>
    <x v="6"/>
    <x v="27"/>
    <x v="590"/>
    <x v="280"/>
  </r>
  <r>
    <x v="568"/>
    <x v="406"/>
    <x v="429"/>
    <n v="443"/>
    <n v="13"/>
    <x v="91"/>
    <x v="4"/>
    <x v="2"/>
    <x v="0"/>
    <x v="7"/>
    <x v="5"/>
    <x v="15"/>
    <x v="591"/>
    <x v="277"/>
  </r>
  <r>
    <x v="569"/>
    <x v="91"/>
    <x v="430"/>
    <n v="89"/>
    <n v="1"/>
    <x v="79"/>
    <x v="11"/>
    <x v="2"/>
    <x v="1"/>
    <x v="11"/>
    <x v="2"/>
    <x v="7"/>
    <x v="592"/>
    <x v="371"/>
  </r>
  <r>
    <x v="570"/>
    <x v="407"/>
    <x v="288"/>
    <n v="231"/>
    <n v="25"/>
    <x v="66"/>
    <x v="49"/>
    <x v="1"/>
    <x v="0"/>
    <x v="8"/>
    <x v="1"/>
    <x v="22"/>
    <x v="593"/>
    <x v="215"/>
  </r>
  <r>
    <x v="571"/>
    <x v="408"/>
    <x v="431"/>
    <n v="76"/>
    <n v="21"/>
    <x v="49"/>
    <x v="3"/>
    <x v="0"/>
    <x v="1"/>
    <x v="4"/>
    <x v="5"/>
    <x v="25"/>
    <x v="594"/>
    <x v="108"/>
  </r>
  <r>
    <x v="572"/>
    <x v="409"/>
    <x v="432"/>
    <n v="332"/>
    <n v="15"/>
    <x v="91"/>
    <x v="25"/>
    <x v="0"/>
    <x v="0"/>
    <x v="9"/>
    <x v="6"/>
    <x v="17"/>
    <x v="595"/>
    <x v="71"/>
  </r>
  <r>
    <x v="573"/>
    <x v="410"/>
    <x v="433"/>
    <n v="458"/>
    <n v="18"/>
    <x v="85"/>
    <x v="9"/>
    <x v="1"/>
    <x v="1"/>
    <x v="0"/>
    <x v="0"/>
    <x v="21"/>
    <x v="596"/>
    <x v="368"/>
  </r>
  <r>
    <x v="574"/>
    <x v="411"/>
    <x v="107"/>
    <n v="271"/>
    <n v="25"/>
    <x v="66"/>
    <x v="33"/>
    <x v="2"/>
    <x v="0"/>
    <x v="1"/>
    <x v="3"/>
    <x v="2"/>
    <x v="597"/>
    <x v="206"/>
  </r>
  <r>
    <x v="575"/>
    <x v="16"/>
    <x v="434"/>
    <n v="172"/>
    <n v="19"/>
    <x v="36"/>
    <x v="4"/>
    <x v="2"/>
    <x v="1"/>
    <x v="9"/>
    <x v="5"/>
    <x v="14"/>
    <x v="598"/>
    <x v="182"/>
  </r>
  <r>
    <x v="576"/>
    <x v="240"/>
    <x v="435"/>
    <n v="192"/>
    <n v="18"/>
    <x v="183"/>
    <x v="0"/>
    <x v="0"/>
    <x v="1"/>
    <x v="4"/>
    <x v="6"/>
    <x v="20"/>
    <x v="599"/>
    <x v="290"/>
  </r>
  <r>
    <x v="577"/>
    <x v="255"/>
    <x v="436"/>
    <n v="200"/>
    <n v="26"/>
    <x v="17"/>
    <x v="8"/>
    <x v="0"/>
    <x v="2"/>
    <x v="4"/>
    <x v="6"/>
    <x v="23"/>
    <x v="600"/>
    <x v="152"/>
  </r>
  <r>
    <x v="578"/>
    <x v="1"/>
    <x v="148"/>
    <n v="64"/>
    <n v="13"/>
    <x v="110"/>
    <x v="42"/>
    <x v="0"/>
    <x v="1"/>
    <x v="1"/>
    <x v="1"/>
    <x v="1"/>
    <x v="601"/>
    <x v="372"/>
  </r>
  <r>
    <x v="579"/>
    <x v="412"/>
    <x v="233"/>
    <n v="196"/>
    <n v="5"/>
    <x v="30"/>
    <x v="24"/>
    <x v="0"/>
    <x v="1"/>
    <x v="2"/>
    <x v="6"/>
    <x v="8"/>
    <x v="602"/>
    <x v="373"/>
  </r>
  <r>
    <x v="580"/>
    <x v="393"/>
    <x v="254"/>
    <n v="216"/>
    <n v="2"/>
    <x v="19"/>
    <x v="1"/>
    <x v="2"/>
    <x v="1"/>
    <x v="7"/>
    <x v="0"/>
    <x v="6"/>
    <x v="603"/>
    <x v="14"/>
  </r>
  <r>
    <x v="581"/>
    <x v="110"/>
    <x v="437"/>
    <n v="190"/>
    <n v="21"/>
    <x v="68"/>
    <x v="38"/>
    <x v="2"/>
    <x v="1"/>
    <x v="9"/>
    <x v="6"/>
    <x v="21"/>
    <x v="604"/>
    <x v="86"/>
  </r>
  <r>
    <x v="582"/>
    <x v="182"/>
    <x v="438"/>
    <n v="217"/>
    <n v="30"/>
    <x v="184"/>
    <x v="37"/>
    <x v="1"/>
    <x v="0"/>
    <x v="3"/>
    <x v="1"/>
    <x v="26"/>
    <x v="605"/>
    <x v="39"/>
  </r>
  <r>
    <x v="583"/>
    <x v="413"/>
    <x v="439"/>
    <n v="351"/>
    <n v="10"/>
    <x v="36"/>
    <x v="20"/>
    <x v="1"/>
    <x v="1"/>
    <x v="1"/>
    <x v="4"/>
    <x v="25"/>
    <x v="606"/>
    <x v="374"/>
  </r>
  <r>
    <x v="584"/>
    <x v="339"/>
    <x v="440"/>
    <n v="390"/>
    <n v="18"/>
    <x v="68"/>
    <x v="23"/>
    <x v="1"/>
    <x v="1"/>
    <x v="0"/>
    <x v="3"/>
    <x v="15"/>
    <x v="607"/>
    <x v="136"/>
  </r>
  <r>
    <x v="585"/>
    <x v="414"/>
    <x v="441"/>
    <n v="156"/>
    <n v="5"/>
    <x v="176"/>
    <x v="49"/>
    <x v="1"/>
    <x v="0"/>
    <x v="3"/>
    <x v="6"/>
    <x v="15"/>
    <x v="608"/>
    <x v="221"/>
  </r>
  <r>
    <x v="586"/>
    <x v="377"/>
    <x v="442"/>
    <n v="403"/>
    <n v="10"/>
    <x v="170"/>
    <x v="22"/>
    <x v="1"/>
    <x v="1"/>
    <x v="9"/>
    <x v="1"/>
    <x v="4"/>
    <x v="609"/>
    <x v="284"/>
  </r>
  <r>
    <x v="587"/>
    <x v="415"/>
    <x v="443"/>
    <n v="141"/>
    <n v="18"/>
    <x v="76"/>
    <x v="18"/>
    <x v="2"/>
    <x v="0"/>
    <x v="0"/>
    <x v="3"/>
    <x v="30"/>
    <x v="610"/>
    <x v="366"/>
  </r>
  <r>
    <x v="588"/>
    <x v="27"/>
    <x v="444"/>
    <n v="245"/>
    <n v="27"/>
    <x v="30"/>
    <x v="29"/>
    <x v="1"/>
    <x v="0"/>
    <x v="0"/>
    <x v="3"/>
    <x v="20"/>
    <x v="611"/>
    <x v="375"/>
  </r>
  <r>
    <x v="589"/>
    <x v="180"/>
    <x v="276"/>
    <n v="251"/>
    <n v="23"/>
    <x v="185"/>
    <x v="17"/>
    <x v="1"/>
    <x v="1"/>
    <x v="7"/>
    <x v="4"/>
    <x v="29"/>
    <x v="612"/>
    <x v="376"/>
  </r>
  <r>
    <x v="590"/>
    <x v="61"/>
    <x v="445"/>
    <n v="197"/>
    <n v="17"/>
    <x v="184"/>
    <x v="34"/>
    <x v="2"/>
    <x v="0"/>
    <x v="7"/>
    <x v="0"/>
    <x v="10"/>
    <x v="613"/>
    <x v="377"/>
  </r>
  <r>
    <x v="591"/>
    <x v="416"/>
    <x v="70"/>
    <n v="242"/>
    <n v="26"/>
    <x v="2"/>
    <x v="47"/>
    <x v="2"/>
    <x v="2"/>
    <x v="4"/>
    <x v="2"/>
    <x v="14"/>
    <x v="614"/>
    <x v="378"/>
  </r>
  <r>
    <x v="548"/>
    <x v="114"/>
    <x v="446"/>
    <n v="134"/>
    <n v="18"/>
    <x v="169"/>
    <x v="45"/>
    <x v="0"/>
    <x v="0"/>
    <x v="11"/>
    <x v="1"/>
    <x v="1"/>
    <x v="615"/>
    <x v="379"/>
  </r>
  <r>
    <x v="592"/>
    <x v="417"/>
    <x v="447"/>
    <n v="391"/>
    <n v="16"/>
    <x v="186"/>
    <x v="47"/>
    <x v="1"/>
    <x v="0"/>
    <x v="9"/>
    <x v="2"/>
    <x v="4"/>
    <x v="616"/>
    <x v="356"/>
  </r>
  <r>
    <x v="593"/>
    <x v="326"/>
    <x v="151"/>
    <n v="292"/>
    <n v="18"/>
    <x v="155"/>
    <x v="21"/>
    <x v="1"/>
    <x v="0"/>
    <x v="2"/>
    <x v="3"/>
    <x v="26"/>
    <x v="617"/>
    <x v="358"/>
  </r>
  <r>
    <x v="594"/>
    <x v="217"/>
    <x v="287"/>
    <n v="239"/>
    <n v="24"/>
    <x v="80"/>
    <x v="21"/>
    <x v="0"/>
    <x v="1"/>
    <x v="7"/>
    <x v="0"/>
    <x v="1"/>
    <x v="618"/>
    <x v="185"/>
  </r>
  <r>
    <x v="595"/>
    <x v="260"/>
    <x v="448"/>
    <n v="95"/>
    <n v="1"/>
    <x v="187"/>
    <x v="42"/>
    <x v="2"/>
    <x v="0"/>
    <x v="9"/>
    <x v="3"/>
    <x v="10"/>
    <x v="619"/>
    <x v="60"/>
  </r>
  <r>
    <x v="596"/>
    <x v="418"/>
    <x v="449"/>
    <n v="477"/>
    <n v="20"/>
    <x v="17"/>
    <x v="27"/>
    <x v="1"/>
    <x v="1"/>
    <x v="8"/>
    <x v="3"/>
    <x v="2"/>
    <x v="620"/>
    <x v="101"/>
  </r>
  <r>
    <x v="597"/>
    <x v="358"/>
    <x v="450"/>
    <n v="324"/>
    <n v="21"/>
    <x v="122"/>
    <x v="24"/>
    <x v="1"/>
    <x v="1"/>
    <x v="11"/>
    <x v="5"/>
    <x v="15"/>
    <x v="621"/>
    <x v="246"/>
  </r>
  <r>
    <x v="598"/>
    <x v="39"/>
    <x v="429"/>
    <n v="224"/>
    <n v="15"/>
    <x v="29"/>
    <x v="46"/>
    <x v="0"/>
    <x v="0"/>
    <x v="0"/>
    <x v="1"/>
    <x v="25"/>
    <x v="622"/>
    <x v="380"/>
  </r>
  <r>
    <x v="599"/>
    <x v="419"/>
    <x v="423"/>
    <n v="421"/>
    <n v="10"/>
    <x v="33"/>
    <x v="13"/>
    <x v="2"/>
    <x v="0"/>
    <x v="7"/>
    <x v="6"/>
    <x v="21"/>
    <x v="623"/>
    <x v="359"/>
  </r>
  <r>
    <x v="600"/>
    <x v="8"/>
    <x v="451"/>
    <n v="465"/>
    <n v="19"/>
    <x v="6"/>
    <x v="35"/>
    <x v="2"/>
    <x v="1"/>
    <x v="6"/>
    <x v="5"/>
    <x v="8"/>
    <x v="624"/>
    <x v="14"/>
  </r>
  <r>
    <x v="601"/>
    <x v="420"/>
    <x v="152"/>
    <n v="399"/>
    <n v="18"/>
    <x v="158"/>
    <x v="10"/>
    <x v="2"/>
    <x v="0"/>
    <x v="1"/>
    <x v="1"/>
    <x v="8"/>
    <x v="625"/>
    <x v="381"/>
  </r>
  <r>
    <x v="602"/>
    <x v="421"/>
    <x v="90"/>
    <n v="477"/>
    <n v="6"/>
    <x v="112"/>
    <x v="0"/>
    <x v="0"/>
    <x v="1"/>
    <x v="9"/>
    <x v="1"/>
    <x v="11"/>
    <x v="626"/>
    <x v="30"/>
  </r>
  <r>
    <x v="603"/>
    <x v="370"/>
    <x v="452"/>
    <n v="251"/>
    <n v="25"/>
    <x v="142"/>
    <x v="19"/>
    <x v="1"/>
    <x v="1"/>
    <x v="10"/>
    <x v="0"/>
    <x v="2"/>
    <x v="627"/>
    <x v="67"/>
  </r>
  <r>
    <x v="604"/>
    <x v="7"/>
    <x v="86"/>
    <n v="171"/>
    <n v="1"/>
    <x v="48"/>
    <x v="3"/>
    <x v="2"/>
    <x v="0"/>
    <x v="5"/>
    <x v="1"/>
    <x v="7"/>
    <x v="628"/>
    <x v="382"/>
  </r>
  <r>
    <x v="605"/>
    <x v="374"/>
    <x v="241"/>
    <n v="481"/>
    <n v="10"/>
    <x v="115"/>
    <x v="14"/>
    <x v="0"/>
    <x v="0"/>
    <x v="7"/>
    <x v="4"/>
    <x v="23"/>
    <x v="629"/>
    <x v="65"/>
  </r>
  <r>
    <x v="606"/>
    <x v="188"/>
    <x v="453"/>
    <n v="96"/>
    <n v="17"/>
    <x v="139"/>
    <x v="13"/>
    <x v="2"/>
    <x v="0"/>
    <x v="9"/>
    <x v="3"/>
    <x v="29"/>
    <x v="630"/>
    <x v="195"/>
  </r>
  <r>
    <x v="607"/>
    <x v="156"/>
    <x v="277"/>
    <n v="113"/>
    <n v="12"/>
    <x v="127"/>
    <x v="40"/>
    <x v="1"/>
    <x v="0"/>
    <x v="6"/>
    <x v="0"/>
    <x v="5"/>
    <x v="631"/>
    <x v="181"/>
  </r>
  <r>
    <x v="608"/>
    <x v="188"/>
    <x v="454"/>
    <n v="138"/>
    <n v="25"/>
    <x v="55"/>
    <x v="45"/>
    <x v="0"/>
    <x v="0"/>
    <x v="9"/>
    <x v="3"/>
    <x v="29"/>
    <x v="632"/>
    <x v="383"/>
  </r>
  <r>
    <x v="609"/>
    <x v="422"/>
    <x v="455"/>
    <n v="385"/>
    <n v="2"/>
    <x v="11"/>
    <x v="46"/>
    <x v="1"/>
    <x v="2"/>
    <x v="3"/>
    <x v="4"/>
    <x v="23"/>
    <x v="633"/>
    <x v="12"/>
  </r>
  <r>
    <x v="233"/>
    <x v="10"/>
    <x v="456"/>
    <n v="369"/>
    <n v="26"/>
    <x v="66"/>
    <x v="26"/>
    <x v="2"/>
    <x v="0"/>
    <x v="3"/>
    <x v="4"/>
    <x v="10"/>
    <x v="634"/>
    <x v="288"/>
  </r>
  <r>
    <x v="610"/>
    <x v="416"/>
    <x v="293"/>
    <n v="114"/>
    <n v="29"/>
    <x v="79"/>
    <x v="49"/>
    <x v="0"/>
    <x v="2"/>
    <x v="4"/>
    <x v="2"/>
    <x v="14"/>
    <x v="635"/>
    <x v="384"/>
  </r>
  <r>
    <x v="611"/>
    <x v="423"/>
    <x v="457"/>
    <n v="438"/>
    <n v="28"/>
    <x v="92"/>
    <x v="18"/>
    <x v="0"/>
    <x v="2"/>
    <x v="4"/>
    <x v="2"/>
    <x v="9"/>
    <x v="636"/>
    <x v="385"/>
  </r>
  <r>
    <x v="612"/>
    <x v="94"/>
    <x v="458"/>
    <n v="415"/>
    <n v="18"/>
    <x v="146"/>
    <x v="26"/>
    <x v="2"/>
    <x v="1"/>
    <x v="6"/>
    <x v="6"/>
    <x v="22"/>
    <x v="637"/>
    <x v="101"/>
  </r>
  <r>
    <x v="613"/>
    <x v="349"/>
    <x v="307"/>
    <n v="68"/>
    <n v="26"/>
    <x v="126"/>
    <x v="43"/>
    <x v="1"/>
    <x v="0"/>
    <x v="5"/>
    <x v="1"/>
    <x v="26"/>
    <x v="638"/>
    <x v="372"/>
  </r>
  <r>
    <x v="614"/>
    <x v="404"/>
    <x v="189"/>
    <n v="155"/>
    <n v="6"/>
    <x v="167"/>
    <x v="37"/>
    <x v="2"/>
    <x v="1"/>
    <x v="2"/>
    <x v="5"/>
    <x v="6"/>
    <x v="639"/>
    <x v="314"/>
  </r>
  <r>
    <x v="615"/>
    <x v="41"/>
    <x v="83"/>
    <n v="427"/>
    <n v="13"/>
    <x v="22"/>
    <x v="49"/>
    <x v="1"/>
    <x v="1"/>
    <x v="9"/>
    <x v="2"/>
    <x v="26"/>
    <x v="640"/>
    <x v="315"/>
  </r>
  <r>
    <x v="616"/>
    <x v="424"/>
    <x v="105"/>
    <n v="373"/>
    <n v="10"/>
    <x v="98"/>
    <x v="24"/>
    <x v="0"/>
    <x v="1"/>
    <x v="8"/>
    <x v="4"/>
    <x v="30"/>
    <x v="641"/>
    <x v="386"/>
  </r>
  <r>
    <x v="617"/>
    <x v="375"/>
    <x v="459"/>
    <n v="493"/>
    <n v="18"/>
    <x v="15"/>
    <x v="7"/>
    <x v="0"/>
    <x v="0"/>
    <x v="11"/>
    <x v="4"/>
    <x v="14"/>
    <x v="642"/>
    <x v="287"/>
  </r>
  <r>
    <x v="618"/>
    <x v="151"/>
    <x v="262"/>
    <n v="139"/>
    <n v="29"/>
    <x v="54"/>
    <x v="14"/>
    <x v="0"/>
    <x v="1"/>
    <x v="4"/>
    <x v="2"/>
    <x v="17"/>
    <x v="643"/>
    <x v="197"/>
  </r>
  <r>
    <x v="619"/>
    <x v="425"/>
    <x v="23"/>
    <n v="257"/>
    <n v="2"/>
    <x v="13"/>
    <x v="6"/>
    <x v="2"/>
    <x v="1"/>
    <x v="7"/>
    <x v="3"/>
    <x v="13"/>
    <x v="644"/>
    <x v="387"/>
  </r>
  <r>
    <x v="620"/>
    <x v="229"/>
    <x v="36"/>
    <n v="107"/>
    <n v="2"/>
    <x v="124"/>
    <x v="25"/>
    <x v="0"/>
    <x v="0"/>
    <x v="2"/>
    <x v="3"/>
    <x v="17"/>
    <x v="645"/>
    <x v="388"/>
  </r>
  <r>
    <x v="621"/>
    <x v="341"/>
    <x v="175"/>
    <n v="489"/>
    <n v="4"/>
    <x v="143"/>
    <x v="6"/>
    <x v="0"/>
    <x v="2"/>
    <x v="3"/>
    <x v="5"/>
    <x v="14"/>
    <x v="646"/>
    <x v="207"/>
  </r>
  <r>
    <x v="622"/>
    <x v="369"/>
    <x v="85"/>
    <n v="240"/>
    <n v="10"/>
    <x v="123"/>
    <x v="40"/>
    <x v="2"/>
    <x v="0"/>
    <x v="0"/>
    <x v="4"/>
    <x v="13"/>
    <x v="647"/>
    <x v="234"/>
  </r>
  <r>
    <x v="127"/>
    <x v="426"/>
    <x v="453"/>
    <n v="72"/>
    <n v="26"/>
    <x v="188"/>
    <x v="33"/>
    <x v="0"/>
    <x v="0"/>
    <x v="4"/>
    <x v="4"/>
    <x v="27"/>
    <x v="648"/>
    <x v="389"/>
  </r>
  <r>
    <x v="623"/>
    <x v="218"/>
    <x v="460"/>
    <n v="274"/>
    <n v="6"/>
    <x v="97"/>
    <x v="22"/>
    <x v="0"/>
    <x v="0"/>
    <x v="10"/>
    <x v="0"/>
    <x v="14"/>
    <x v="649"/>
    <x v="390"/>
  </r>
  <r>
    <x v="624"/>
    <x v="116"/>
    <x v="461"/>
    <n v="271"/>
    <n v="14"/>
    <x v="145"/>
    <x v="34"/>
    <x v="1"/>
    <x v="0"/>
    <x v="11"/>
    <x v="2"/>
    <x v="27"/>
    <x v="650"/>
    <x v="183"/>
  </r>
  <r>
    <x v="625"/>
    <x v="94"/>
    <x v="462"/>
    <n v="498"/>
    <n v="17"/>
    <x v="152"/>
    <x v="34"/>
    <x v="2"/>
    <x v="1"/>
    <x v="6"/>
    <x v="6"/>
    <x v="22"/>
    <x v="651"/>
    <x v="104"/>
  </r>
  <r>
    <x v="584"/>
    <x v="427"/>
    <x v="463"/>
    <n v="53"/>
    <n v="11"/>
    <x v="181"/>
    <x v="13"/>
    <x v="1"/>
    <x v="2"/>
    <x v="3"/>
    <x v="1"/>
    <x v="3"/>
    <x v="652"/>
    <x v="391"/>
  </r>
  <r>
    <x v="626"/>
    <x v="124"/>
    <x v="464"/>
    <n v="466"/>
    <n v="4"/>
    <x v="182"/>
    <x v="37"/>
    <x v="1"/>
    <x v="0"/>
    <x v="10"/>
    <x v="0"/>
    <x v="9"/>
    <x v="653"/>
    <x v="392"/>
  </r>
  <r>
    <x v="627"/>
    <x v="210"/>
    <x v="303"/>
    <n v="418"/>
    <n v="15"/>
    <x v="189"/>
    <x v="36"/>
    <x v="2"/>
    <x v="1"/>
    <x v="6"/>
    <x v="5"/>
    <x v="19"/>
    <x v="654"/>
    <x v="393"/>
  </r>
  <r>
    <x v="628"/>
    <x v="97"/>
    <x v="74"/>
    <n v="442"/>
    <n v="8"/>
    <x v="172"/>
    <x v="10"/>
    <x v="1"/>
    <x v="2"/>
    <x v="3"/>
    <x v="3"/>
    <x v="1"/>
    <x v="655"/>
    <x v="10"/>
  </r>
  <r>
    <x v="629"/>
    <x v="262"/>
    <x v="465"/>
    <n v="384"/>
    <n v="21"/>
    <x v="160"/>
    <x v="15"/>
    <x v="1"/>
    <x v="1"/>
    <x v="2"/>
    <x v="2"/>
    <x v="24"/>
    <x v="656"/>
    <x v="394"/>
  </r>
  <r>
    <x v="630"/>
    <x v="428"/>
    <x v="304"/>
    <n v="314"/>
    <n v="27"/>
    <x v="190"/>
    <x v="20"/>
    <x v="1"/>
    <x v="1"/>
    <x v="6"/>
    <x v="2"/>
    <x v="15"/>
    <x v="657"/>
    <x v="70"/>
  </r>
  <r>
    <x v="631"/>
    <x v="310"/>
    <x v="193"/>
    <n v="475"/>
    <n v="21"/>
    <x v="137"/>
    <x v="18"/>
    <x v="1"/>
    <x v="1"/>
    <x v="9"/>
    <x v="4"/>
    <x v="22"/>
    <x v="658"/>
    <x v="206"/>
  </r>
  <r>
    <x v="632"/>
    <x v="429"/>
    <x v="453"/>
    <n v="91"/>
    <n v="18"/>
    <x v="153"/>
    <x v="21"/>
    <x v="2"/>
    <x v="1"/>
    <x v="2"/>
    <x v="6"/>
    <x v="19"/>
    <x v="659"/>
    <x v="73"/>
  </r>
  <r>
    <x v="633"/>
    <x v="92"/>
    <x v="112"/>
    <n v="266"/>
    <n v="16"/>
    <x v="108"/>
    <x v="27"/>
    <x v="2"/>
    <x v="0"/>
    <x v="8"/>
    <x v="4"/>
    <x v="26"/>
    <x v="660"/>
    <x v="100"/>
  </r>
  <r>
    <x v="634"/>
    <x v="364"/>
    <x v="385"/>
    <n v="360"/>
    <n v="25"/>
    <x v="83"/>
    <x v="7"/>
    <x v="0"/>
    <x v="1"/>
    <x v="4"/>
    <x v="6"/>
    <x v="21"/>
    <x v="661"/>
    <x v="106"/>
  </r>
  <r>
    <x v="635"/>
    <x v="293"/>
    <x v="410"/>
    <n v="166"/>
    <n v="18"/>
    <x v="69"/>
    <x v="9"/>
    <x v="2"/>
    <x v="0"/>
    <x v="4"/>
    <x v="1"/>
    <x v="9"/>
    <x v="662"/>
    <x v="395"/>
  </r>
  <r>
    <x v="636"/>
    <x v="31"/>
    <x v="466"/>
    <n v="270"/>
    <n v="5"/>
    <x v="146"/>
    <x v="13"/>
    <x v="2"/>
    <x v="1"/>
    <x v="5"/>
    <x v="2"/>
    <x v="15"/>
    <x v="663"/>
    <x v="64"/>
  </r>
  <r>
    <x v="560"/>
    <x v="412"/>
    <x v="293"/>
    <n v="150"/>
    <n v="24"/>
    <x v="139"/>
    <x v="33"/>
    <x v="1"/>
    <x v="1"/>
    <x v="2"/>
    <x v="6"/>
    <x v="8"/>
    <x v="664"/>
    <x v="396"/>
  </r>
  <r>
    <x v="637"/>
    <x v="339"/>
    <x v="467"/>
    <n v="221"/>
    <n v="22"/>
    <x v="139"/>
    <x v="44"/>
    <x v="1"/>
    <x v="1"/>
    <x v="0"/>
    <x v="3"/>
    <x v="15"/>
    <x v="665"/>
    <x v="16"/>
  </r>
  <r>
    <x v="638"/>
    <x v="430"/>
    <x v="468"/>
    <n v="469"/>
    <n v="26"/>
    <x v="4"/>
    <x v="36"/>
    <x v="2"/>
    <x v="0"/>
    <x v="8"/>
    <x v="5"/>
    <x v="13"/>
    <x v="666"/>
    <x v="14"/>
  </r>
  <r>
    <x v="639"/>
    <x v="431"/>
    <x v="367"/>
    <n v="378"/>
    <n v="10"/>
    <x v="64"/>
    <x v="1"/>
    <x v="0"/>
    <x v="1"/>
    <x v="8"/>
    <x v="2"/>
    <x v="1"/>
    <x v="667"/>
    <x v="186"/>
  </r>
  <r>
    <x v="640"/>
    <x v="432"/>
    <x v="469"/>
    <n v="194"/>
    <n v="13"/>
    <x v="124"/>
    <x v="41"/>
    <x v="2"/>
    <x v="1"/>
    <x v="0"/>
    <x v="3"/>
    <x v="25"/>
    <x v="668"/>
    <x v="397"/>
  </r>
  <r>
    <x v="641"/>
    <x v="433"/>
    <x v="403"/>
    <n v="326"/>
    <n v="6"/>
    <x v="109"/>
    <x v="37"/>
    <x v="0"/>
    <x v="0"/>
    <x v="8"/>
    <x v="3"/>
    <x v="9"/>
    <x v="669"/>
    <x v="3"/>
  </r>
  <r>
    <x v="642"/>
    <x v="434"/>
    <x v="51"/>
    <n v="426"/>
    <n v="23"/>
    <x v="86"/>
    <x v="7"/>
    <x v="0"/>
    <x v="1"/>
    <x v="4"/>
    <x v="2"/>
    <x v="7"/>
    <x v="670"/>
    <x v="19"/>
  </r>
  <r>
    <x v="643"/>
    <x v="435"/>
    <x v="470"/>
    <n v="173"/>
    <n v="13"/>
    <x v="67"/>
    <x v="49"/>
    <x v="0"/>
    <x v="0"/>
    <x v="2"/>
    <x v="0"/>
    <x v="11"/>
    <x v="671"/>
    <x v="366"/>
  </r>
  <r>
    <x v="644"/>
    <x v="2"/>
    <x v="471"/>
    <n v="139"/>
    <n v="23"/>
    <x v="181"/>
    <x v="14"/>
    <x v="1"/>
    <x v="1"/>
    <x v="2"/>
    <x v="2"/>
    <x v="2"/>
    <x v="672"/>
    <x v="398"/>
  </r>
  <r>
    <x v="645"/>
    <x v="436"/>
    <x v="299"/>
    <n v="143"/>
    <n v="7"/>
    <x v="191"/>
    <x v="13"/>
    <x v="1"/>
    <x v="0"/>
    <x v="4"/>
    <x v="1"/>
    <x v="14"/>
    <x v="673"/>
    <x v="16"/>
  </r>
  <r>
    <x v="646"/>
    <x v="437"/>
    <x v="472"/>
    <n v="311"/>
    <n v="3"/>
    <x v="15"/>
    <x v="13"/>
    <x v="2"/>
    <x v="1"/>
    <x v="7"/>
    <x v="6"/>
    <x v="12"/>
    <x v="674"/>
    <x v="19"/>
  </r>
  <r>
    <x v="647"/>
    <x v="438"/>
    <x v="287"/>
    <n v="378"/>
    <n v="21"/>
    <x v="192"/>
    <x v="28"/>
    <x v="0"/>
    <x v="1"/>
    <x v="7"/>
    <x v="0"/>
    <x v="28"/>
    <x v="675"/>
    <x v="399"/>
  </r>
  <r>
    <x v="648"/>
    <x v="159"/>
    <x v="473"/>
    <n v="285"/>
    <n v="8"/>
    <x v="79"/>
    <x v="14"/>
    <x v="1"/>
    <x v="0"/>
    <x v="0"/>
    <x v="5"/>
    <x v="18"/>
    <x v="676"/>
    <x v="390"/>
  </r>
  <r>
    <x v="649"/>
    <x v="439"/>
    <x v="228"/>
    <n v="208"/>
    <n v="1"/>
    <x v="66"/>
    <x v="35"/>
    <x v="1"/>
    <x v="1"/>
    <x v="10"/>
    <x v="4"/>
    <x v="25"/>
    <x v="677"/>
    <x v="35"/>
  </r>
  <r>
    <x v="650"/>
    <x v="71"/>
    <x v="474"/>
    <n v="132"/>
    <n v="16"/>
    <x v="187"/>
    <x v="17"/>
    <x v="2"/>
    <x v="1"/>
    <x v="7"/>
    <x v="5"/>
    <x v="2"/>
    <x v="678"/>
    <x v="400"/>
  </r>
  <r>
    <x v="651"/>
    <x v="390"/>
    <x v="65"/>
    <n v="154"/>
    <n v="1"/>
    <x v="48"/>
    <x v="42"/>
    <x v="0"/>
    <x v="1"/>
    <x v="10"/>
    <x v="2"/>
    <x v="13"/>
    <x v="679"/>
    <x v="401"/>
  </r>
  <r>
    <x v="483"/>
    <x v="140"/>
    <x v="436"/>
    <n v="337"/>
    <n v="20"/>
    <x v="79"/>
    <x v="36"/>
    <x v="1"/>
    <x v="1"/>
    <x v="1"/>
    <x v="4"/>
    <x v="12"/>
    <x v="680"/>
    <x v="179"/>
  </r>
  <r>
    <x v="652"/>
    <x v="440"/>
    <x v="254"/>
    <n v="220"/>
    <n v="26"/>
    <x v="193"/>
    <x v="42"/>
    <x v="1"/>
    <x v="1"/>
    <x v="2"/>
    <x v="5"/>
    <x v="1"/>
    <x v="681"/>
    <x v="244"/>
  </r>
  <r>
    <x v="653"/>
    <x v="376"/>
    <x v="475"/>
    <n v="138"/>
    <n v="9"/>
    <x v="105"/>
    <x v="44"/>
    <x v="2"/>
    <x v="1"/>
    <x v="5"/>
    <x v="2"/>
    <x v="14"/>
    <x v="682"/>
    <x v="389"/>
  </r>
  <r>
    <x v="654"/>
    <x v="114"/>
    <x v="135"/>
    <n v="336"/>
    <n v="5"/>
    <x v="102"/>
    <x v="0"/>
    <x v="0"/>
    <x v="0"/>
    <x v="11"/>
    <x v="1"/>
    <x v="1"/>
    <x v="683"/>
    <x v="95"/>
  </r>
  <r>
    <x v="655"/>
    <x v="441"/>
    <x v="385"/>
    <n v="497"/>
    <n v="7"/>
    <x v="117"/>
    <x v="24"/>
    <x v="2"/>
    <x v="1"/>
    <x v="8"/>
    <x v="2"/>
    <x v="18"/>
    <x v="684"/>
    <x v="26"/>
  </r>
  <r>
    <x v="656"/>
    <x v="370"/>
    <x v="476"/>
    <n v="60"/>
    <n v="11"/>
    <x v="51"/>
    <x v="12"/>
    <x v="2"/>
    <x v="1"/>
    <x v="10"/>
    <x v="0"/>
    <x v="2"/>
    <x v="685"/>
    <x v="402"/>
  </r>
  <r>
    <x v="40"/>
    <x v="417"/>
    <x v="477"/>
    <n v="245"/>
    <n v="10"/>
    <x v="138"/>
    <x v="32"/>
    <x v="2"/>
    <x v="0"/>
    <x v="9"/>
    <x v="2"/>
    <x v="4"/>
    <x v="686"/>
    <x v="250"/>
  </r>
  <r>
    <x v="657"/>
    <x v="442"/>
    <x v="478"/>
    <n v="325"/>
    <n v="6"/>
    <x v="110"/>
    <x v="41"/>
    <x v="2"/>
    <x v="0"/>
    <x v="3"/>
    <x v="0"/>
    <x v="18"/>
    <x v="687"/>
    <x v="206"/>
  </r>
  <r>
    <x v="658"/>
    <x v="223"/>
    <x v="116"/>
    <n v="180"/>
    <n v="28"/>
    <x v="62"/>
    <x v="36"/>
    <x v="1"/>
    <x v="1"/>
    <x v="11"/>
    <x v="4"/>
    <x v="24"/>
    <x v="688"/>
    <x v="403"/>
  </r>
  <r>
    <x v="659"/>
    <x v="443"/>
    <x v="479"/>
    <n v="241"/>
    <n v="23"/>
    <x v="109"/>
    <x v="44"/>
    <x v="2"/>
    <x v="1"/>
    <x v="0"/>
    <x v="6"/>
    <x v="1"/>
    <x v="689"/>
    <x v="132"/>
  </r>
  <r>
    <x v="660"/>
    <x v="444"/>
    <x v="480"/>
    <n v="198"/>
    <n v="29"/>
    <x v="90"/>
    <x v="49"/>
    <x v="0"/>
    <x v="1"/>
    <x v="6"/>
    <x v="3"/>
    <x v="7"/>
    <x v="690"/>
    <x v="404"/>
  </r>
  <r>
    <x v="661"/>
    <x v="3"/>
    <x v="481"/>
    <n v="292"/>
    <n v="1"/>
    <x v="44"/>
    <x v="26"/>
    <x v="2"/>
    <x v="0"/>
    <x v="3"/>
    <x v="3"/>
    <x v="3"/>
    <x v="691"/>
    <x v="55"/>
  </r>
  <r>
    <x v="662"/>
    <x v="29"/>
    <x v="376"/>
    <n v="459"/>
    <n v="3"/>
    <x v="0"/>
    <x v="31"/>
    <x v="0"/>
    <x v="0"/>
    <x v="7"/>
    <x v="0"/>
    <x v="8"/>
    <x v="692"/>
    <x v="392"/>
  </r>
  <r>
    <x v="663"/>
    <x v="68"/>
    <x v="482"/>
    <n v="282"/>
    <n v="19"/>
    <x v="81"/>
    <x v="44"/>
    <x v="2"/>
    <x v="0"/>
    <x v="10"/>
    <x v="6"/>
    <x v="27"/>
    <x v="693"/>
    <x v="172"/>
  </r>
  <r>
    <x v="664"/>
    <x v="411"/>
    <x v="364"/>
    <n v="184"/>
    <n v="29"/>
    <x v="50"/>
    <x v="40"/>
    <x v="1"/>
    <x v="0"/>
    <x v="1"/>
    <x v="3"/>
    <x v="2"/>
    <x v="694"/>
    <x v="206"/>
  </r>
  <r>
    <x v="665"/>
    <x v="233"/>
    <x v="234"/>
    <n v="304"/>
    <n v="9"/>
    <x v="160"/>
    <x v="32"/>
    <x v="1"/>
    <x v="1"/>
    <x v="10"/>
    <x v="2"/>
    <x v="3"/>
    <x v="695"/>
    <x v="356"/>
  </r>
  <r>
    <x v="666"/>
    <x v="316"/>
    <x v="483"/>
    <n v="348"/>
    <n v="3"/>
    <x v="105"/>
    <x v="6"/>
    <x v="1"/>
    <x v="0"/>
    <x v="10"/>
    <x v="2"/>
    <x v="5"/>
    <x v="696"/>
    <x v="322"/>
  </r>
  <r>
    <x v="667"/>
    <x v="299"/>
    <x v="484"/>
    <n v="219"/>
    <n v="20"/>
    <x v="148"/>
    <x v="37"/>
    <x v="2"/>
    <x v="0"/>
    <x v="11"/>
    <x v="0"/>
    <x v="2"/>
    <x v="697"/>
    <x v="36"/>
  </r>
  <r>
    <x v="668"/>
    <x v="445"/>
    <x v="485"/>
    <n v="359"/>
    <n v="22"/>
    <x v="187"/>
    <x v="48"/>
    <x v="2"/>
    <x v="0"/>
    <x v="0"/>
    <x v="3"/>
    <x v="16"/>
    <x v="698"/>
    <x v="4"/>
  </r>
  <r>
    <x v="669"/>
    <x v="446"/>
    <x v="67"/>
    <n v="310"/>
    <n v="24"/>
    <x v="55"/>
    <x v="26"/>
    <x v="0"/>
    <x v="1"/>
    <x v="1"/>
    <x v="3"/>
    <x v="10"/>
    <x v="699"/>
    <x v="36"/>
  </r>
  <r>
    <x v="670"/>
    <x v="321"/>
    <x v="486"/>
    <n v="149"/>
    <n v="17"/>
    <x v="83"/>
    <x v="41"/>
    <x v="0"/>
    <x v="1"/>
    <x v="8"/>
    <x v="6"/>
    <x v="27"/>
    <x v="700"/>
    <x v="345"/>
  </r>
  <r>
    <x v="671"/>
    <x v="386"/>
    <x v="373"/>
    <n v="157"/>
    <n v="8"/>
    <x v="2"/>
    <x v="14"/>
    <x v="1"/>
    <x v="0"/>
    <x v="10"/>
    <x v="3"/>
    <x v="22"/>
    <x v="701"/>
    <x v="89"/>
  </r>
  <r>
    <x v="672"/>
    <x v="447"/>
    <x v="487"/>
    <n v="73"/>
    <n v="13"/>
    <x v="179"/>
    <x v="37"/>
    <x v="1"/>
    <x v="1"/>
    <x v="9"/>
    <x v="3"/>
    <x v="5"/>
    <x v="702"/>
    <x v="405"/>
  </r>
  <r>
    <x v="353"/>
    <x v="428"/>
    <x v="488"/>
    <n v="252"/>
    <n v="23"/>
    <x v="118"/>
    <x v="21"/>
    <x v="0"/>
    <x v="1"/>
    <x v="6"/>
    <x v="2"/>
    <x v="15"/>
    <x v="703"/>
    <x v="158"/>
  </r>
  <r>
    <x v="673"/>
    <x v="448"/>
    <x v="312"/>
    <n v="152"/>
    <n v="27"/>
    <x v="139"/>
    <x v="42"/>
    <x v="1"/>
    <x v="0"/>
    <x v="8"/>
    <x v="3"/>
    <x v="15"/>
    <x v="704"/>
    <x v="206"/>
  </r>
  <r>
    <x v="674"/>
    <x v="449"/>
    <x v="489"/>
    <n v="207"/>
    <n v="6"/>
    <x v="131"/>
    <x v="40"/>
    <x v="1"/>
    <x v="1"/>
    <x v="8"/>
    <x v="4"/>
    <x v="16"/>
    <x v="705"/>
    <x v="406"/>
  </r>
  <r>
    <x v="675"/>
    <x v="7"/>
    <x v="23"/>
    <n v="392"/>
    <n v="30"/>
    <x v="59"/>
    <x v="22"/>
    <x v="1"/>
    <x v="0"/>
    <x v="5"/>
    <x v="1"/>
    <x v="7"/>
    <x v="706"/>
    <x v="356"/>
  </r>
  <r>
    <x v="676"/>
    <x v="105"/>
    <x v="490"/>
    <n v="336"/>
    <n v="9"/>
    <x v="48"/>
    <x v="37"/>
    <x v="0"/>
    <x v="0"/>
    <x v="0"/>
    <x v="2"/>
    <x v="22"/>
    <x v="707"/>
    <x v="208"/>
  </r>
  <r>
    <x v="677"/>
    <x v="450"/>
    <x v="224"/>
    <n v="113"/>
    <n v="18"/>
    <x v="51"/>
    <x v="19"/>
    <x v="2"/>
    <x v="0"/>
    <x v="8"/>
    <x v="6"/>
    <x v="1"/>
    <x v="708"/>
    <x v="143"/>
  </r>
  <r>
    <x v="678"/>
    <x v="131"/>
    <x v="68"/>
    <n v="171"/>
    <n v="12"/>
    <x v="144"/>
    <x v="37"/>
    <x v="0"/>
    <x v="0"/>
    <x v="5"/>
    <x v="3"/>
    <x v="11"/>
    <x v="709"/>
    <x v="407"/>
  </r>
  <r>
    <x v="679"/>
    <x v="451"/>
    <x v="71"/>
    <n v="186"/>
    <n v="5"/>
    <x v="1"/>
    <x v="41"/>
    <x v="1"/>
    <x v="0"/>
    <x v="5"/>
    <x v="6"/>
    <x v="15"/>
    <x v="710"/>
    <x v="257"/>
  </r>
  <r>
    <x v="680"/>
    <x v="452"/>
    <x v="491"/>
    <n v="335"/>
    <n v="10"/>
    <x v="55"/>
    <x v="13"/>
    <x v="0"/>
    <x v="2"/>
    <x v="3"/>
    <x v="5"/>
    <x v="12"/>
    <x v="711"/>
    <x v="45"/>
  </r>
  <r>
    <x v="681"/>
    <x v="220"/>
    <x v="492"/>
    <n v="64"/>
    <n v="15"/>
    <x v="46"/>
    <x v="18"/>
    <x v="0"/>
    <x v="1"/>
    <x v="4"/>
    <x v="3"/>
    <x v="6"/>
    <x v="712"/>
    <x v="408"/>
  </r>
  <r>
    <x v="682"/>
    <x v="453"/>
    <x v="493"/>
    <n v="475"/>
    <n v="17"/>
    <x v="117"/>
    <x v="13"/>
    <x v="1"/>
    <x v="1"/>
    <x v="5"/>
    <x v="0"/>
    <x v="4"/>
    <x v="713"/>
    <x v="409"/>
  </r>
  <r>
    <x v="683"/>
    <x v="164"/>
    <x v="445"/>
    <n v="326"/>
    <n v="17"/>
    <x v="8"/>
    <x v="10"/>
    <x v="1"/>
    <x v="0"/>
    <x v="4"/>
    <x v="6"/>
    <x v="29"/>
    <x v="714"/>
    <x v="359"/>
  </r>
  <r>
    <x v="684"/>
    <x v="454"/>
    <x v="9"/>
    <n v="222"/>
    <n v="14"/>
    <x v="41"/>
    <x v="11"/>
    <x v="1"/>
    <x v="0"/>
    <x v="1"/>
    <x v="6"/>
    <x v="13"/>
    <x v="715"/>
    <x v="211"/>
  </r>
  <r>
    <x v="685"/>
    <x v="249"/>
    <x v="455"/>
    <n v="306"/>
    <n v="13"/>
    <x v="73"/>
    <x v="19"/>
    <x v="2"/>
    <x v="0"/>
    <x v="6"/>
    <x v="4"/>
    <x v="8"/>
    <x v="16"/>
    <x v="15"/>
  </r>
  <r>
    <x v="686"/>
    <x v="292"/>
    <x v="471"/>
    <n v="418"/>
    <n v="14"/>
    <x v="3"/>
    <x v="34"/>
    <x v="1"/>
    <x v="1"/>
    <x v="1"/>
    <x v="1"/>
    <x v="6"/>
    <x v="716"/>
    <x v="239"/>
  </r>
  <r>
    <x v="687"/>
    <x v="455"/>
    <x v="494"/>
    <n v="431"/>
    <n v="7"/>
    <x v="143"/>
    <x v="9"/>
    <x v="2"/>
    <x v="0"/>
    <x v="8"/>
    <x v="1"/>
    <x v="2"/>
    <x v="717"/>
    <x v="410"/>
  </r>
  <r>
    <x v="688"/>
    <x v="456"/>
    <x v="74"/>
    <n v="273"/>
    <n v="21"/>
    <x v="121"/>
    <x v="4"/>
    <x v="2"/>
    <x v="1"/>
    <x v="4"/>
    <x v="3"/>
    <x v="28"/>
    <x v="718"/>
    <x v="411"/>
  </r>
  <r>
    <x v="689"/>
    <x v="197"/>
    <x v="495"/>
    <n v="179"/>
    <n v="1"/>
    <x v="167"/>
    <x v="10"/>
    <x v="0"/>
    <x v="1"/>
    <x v="11"/>
    <x v="2"/>
    <x v="0"/>
    <x v="719"/>
    <x v="412"/>
  </r>
  <r>
    <x v="690"/>
    <x v="121"/>
    <x v="496"/>
    <n v="157"/>
    <n v="23"/>
    <x v="152"/>
    <x v="47"/>
    <x v="1"/>
    <x v="0"/>
    <x v="6"/>
    <x v="6"/>
    <x v="12"/>
    <x v="720"/>
    <x v="413"/>
  </r>
  <r>
    <x v="691"/>
    <x v="457"/>
    <x v="497"/>
    <n v="104"/>
    <n v="4"/>
    <x v="118"/>
    <x v="12"/>
    <x v="1"/>
    <x v="1"/>
    <x v="8"/>
    <x v="5"/>
    <x v="26"/>
    <x v="721"/>
    <x v="414"/>
  </r>
  <r>
    <x v="692"/>
    <x v="180"/>
    <x v="291"/>
    <n v="465"/>
    <n v="15"/>
    <x v="57"/>
    <x v="11"/>
    <x v="2"/>
    <x v="1"/>
    <x v="7"/>
    <x v="4"/>
    <x v="29"/>
    <x v="722"/>
    <x v="74"/>
  </r>
  <r>
    <x v="693"/>
    <x v="458"/>
    <x v="498"/>
    <n v="468"/>
    <n v="29"/>
    <x v="44"/>
    <x v="30"/>
    <x v="2"/>
    <x v="0"/>
    <x v="4"/>
    <x v="2"/>
    <x v="2"/>
    <x v="723"/>
    <x v="385"/>
  </r>
  <r>
    <x v="694"/>
    <x v="459"/>
    <x v="468"/>
    <n v="63"/>
    <n v="11"/>
    <x v="1"/>
    <x v="34"/>
    <x v="2"/>
    <x v="0"/>
    <x v="3"/>
    <x v="6"/>
    <x v="14"/>
    <x v="724"/>
    <x v="415"/>
  </r>
  <r>
    <x v="695"/>
    <x v="460"/>
    <x v="127"/>
    <n v="221"/>
    <n v="7"/>
    <x v="36"/>
    <x v="4"/>
    <x v="2"/>
    <x v="2"/>
    <x v="4"/>
    <x v="0"/>
    <x v="13"/>
    <x v="725"/>
    <x v="303"/>
  </r>
  <r>
    <x v="696"/>
    <x v="338"/>
    <x v="499"/>
    <n v="310"/>
    <n v="7"/>
    <x v="35"/>
    <x v="48"/>
    <x v="1"/>
    <x v="0"/>
    <x v="10"/>
    <x v="0"/>
    <x v="15"/>
    <x v="726"/>
    <x v="253"/>
  </r>
  <r>
    <x v="697"/>
    <x v="16"/>
    <x v="124"/>
    <n v="343"/>
    <n v="8"/>
    <x v="71"/>
    <x v="12"/>
    <x v="1"/>
    <x v="1"/>
    <x v="9"/>
    <x v="5"/>
    <x v="14"/>
    <x v="727"/>
    <x v="264"/>
  </r>
  <r>
    <x v="698"/>
    <x v="160"/>
    <x v="276"/>
    <n v="188"/>
    <n v="14"/>
    <x v="163"/>
    <x v="49"/>
    <x v="2"/>
    <x v="0"/>
    <x v="11"/>
    <x v="2"/>
    <x v="4"/>
    <x v="728"/>
    <x v="193"/>
  </r>
  <r>
    <x v="699"/>
    <x v="461"/>
    <x v="373"/>
    <n v="288"/>
    <n v="29"/>
    <x v="154"/>
    <x v="17"/>
    <x v="1"/>
    <x v="1"/>
    <x v="1"/>
    <x v="0"/>
    <x v="22"/>
    <x v="729"/>
    <x v="374"/>
  </r>
  <r>
    <x v="700"/>
    <x v="462"/>
    <x v="500"/>
    <n v="349"/>
    <n v="9"/>
    <x v="14"/>
    <x v="20"/>
    <x v="1"/>
    <x v="1"/>
    <x v="1"/>
    <x v="5"/>
    <x v="16"/>
    <x v="730"/>
    <x v="216"/>
  </r>
  <r>
    <x v="701"/>
    <x v="251"/>
    <x v="173"/>
    <n v="340"/>
    <n v="14"/>
    <x v="194"/>
    <x v="25"/>
    <x v="2"/>
    <x v="1"/>
    <x v="8"/>
    <x v="6"/>
    <x v="3"/>
    <x v="731"/>
    <x v="409"/>
  </r>
  <r>
    <x v="702"/>
    <x v="218"/>
    <x v="113"/>
    <n v="498"/>
    <n v="7"/>
    <x v="94"/>
    <x v="32"/>
    <x v="1"/>
    <x v="0"/>
    <x v="10"/>
    <x v="0"/>
    <x v="14"/>
    <x v="732"/>
    <x v="29"/>
  </r>
  <r>
    <x v="703"/>
    <x v="459"/>
    <x v="501"/>
    <n v="126"/>
    <n v="26"/>
    <x v="194"/>
    <x v="0"/>
    <x v="1"/>
    <x v="0"/>
    <x v="3"/>
    <x v="6"/>
    <x v="14"/>
    <x v="733"/>
    <x v="416"/>
  </r>
  <r>
    <x v="704"/>
    <x v="171"/>
    <x v="187"/>
    <n v="80"/>
    <n v="17"/>
    <x v="127"/>
    <x v="12"/>
    <x v="1"/>
    <x v="0"/>
    <x v="6"/>
    <x v="3"/>
    <x v="13"/>
    <x v="734"/>
    <x v="108"/>
  </r>
  <r>
    <x v="705"/>
    <x v="163"/>
    <x v="502"/>
    <n v="307"/>
    <n v="25"/>
    <x v="37"/>
    <x v="47"/>
    <x v="0"/>
    <x v="0"/>
    <x v="4"/>
    <x v="3"/>
    <x v="16"/>
    <x v="735"/>
    <x v="248"/>
  </r>
  <r>
    <x v="706"/>
    <x v="463"/>
    <x v="85"/>
    <n v="155"/>
    <n v="21"/>
    <x v="157"/>
    <x v="3"/>
    <x v="2"/>
    <x v="0"/>
    <x v="11"/>
    <x v="1"/>
    <x v="28"/>
    <x v="736"/>
    <x v="206"/>
  </r>
  <r>
    <x v="707"/>
    <x v="106"/>
    <x v="503"/>
    <n v="231"/>
    <n v="19"/>
    <x v="192"/>
    <x v="20"/>
    <x v="2"/>
    <x v="0"/>
    <x v="2"/>
    <x v="1"/>
    <x v="20"/>
    <x v="737"/>
    <x v="313"/>
  </r>
  <r>
    <x v="708"/>
    <x v="464"/>
    <x v="504"/>
    <n v="380"/>
    <n v="12"/>
    <x v="21"/>
    <x v="33"/>
    <x v="0"/>
    <x v="0"/>
    <x v="8"/>
    <x v="2"/>
    <x v="10"/>
    <x v="738"/>
    <x v="104"/>
  </r>
  <r>
    <x v="709"/>
    <x v="465"/>
    <x v="415"/>
    <n v="476"/>
    <n v="23"/>
    <x v="148"/>
    <x v="7"/>
    <x v="0"/>
    <x v="1"/>
    <x v="2"/>
    <x v="2"/>
    <x v="22"/>
    <x v="739"/>
    <x v="19"/>
  </r>
  <r>
    <x v="710"/>
    <x v="466"/>
    <x v="219"/>
    <n v="413"/>
    <n v="16"/>
    <x v="7"/>
    <x v="21"/>
    <x v="2"/>
    <x v="1"/>
    <x v="9"/>
    <x v="5"/>
    <x v="25"/>
    <x v="740"/>
    <x v="327"/>
  </r>
  <r>
    <x v="711"/>
    <x v="283"/>
    <x v="298"/>
    <n v="500"/>
    <n v="28"/>
    <x v="145"/>
    <x v="36"/>
    <x v="2"/>
    <x v="1"/>
    <x v="6"/>
    <x v="3"/>
    <x v="17"/>
    <x v="741"/>
    <x v="38"/>
  </r>
  <r>
    <x v="712"/>
    <x v="467"/>
    <x v="505"/>
    <n v="424"/>
    <n v="30"/>
    <x v="184"/>
    <x v="27"/>
    <x v="2"/>
    <x v="1"/>
    <x v="7"/>
    <x v="1"/>
    <x v="17"/>
    <x v="742"/>
    <x v="104"/>
  </r>
  <r>
    <x v="713"/>
    <x v="468"/>
    <x v="506"/>
    <n v="347"/>
    <n v="14"/>
    <x v="114"/>
    <x v="34"/>
    <x v="0"/>
    <x v="0"/>
    <x v="2"/>
    <x v="6"/>
    <x v="2"/>
    <x v="743"/>
    <x v="281"/>
  </r>
  <r>
    <x v="714"/>
    <x v="469"/>
    <x v="507"/>
    <n v="345"/>
    <n v="28"/>
    <x v="4"/>
    <x v="31"/>
    <x v="1"/>
    <x v="0"/>
    <x v="5"/>
    <x v="2"/>
    <x v="21"/>
    <x v="744"/>
    <x v="417"/>
  </r>
  <r>
    <x v="715"/>
    <x v="154"/>
    <x v="508"/>
    <n v="495"/>
    <n v="28"/>
    <x v="56"/>
    <x v="7"/>
    <x v="1"/>
    <x v="1"/>
    <x v="11"/>
    <x v="6"/>
    <x v="16"/>
    <x v="745"/>
    <x v="4"/>
  </r>
  <r>
    <x v="716"/>
    <x v="470"/>
    <x v="509"/>
    <n v="243"/>
    <n v="22"/>
    <x v="126"/>
    <x v="22"/>
    <x v="0"/>
    <x v="0"/>
    <x v="10"/>
    <x v="2"/>
    <x v="18"/>
    <x v="163"/>
    <x v="138"/>
  </r>
  <r>
    <x v="717"/>
    <x v="14"/>
    <x v="327"/>
    <n v="256"/>
    <n v="11"/>
    <x v="97"/>
    <x v="43"/>
    <x v="0"/>
    <x v="0"/>
    <x v="8"/>
    <x v="4"/>
    <x v="7"/>
    <x v="746"/>
    <x v="418"/>
  </r>
  <r>
    <x v="718"/>
    <x v="471"/>
    <x v="85"/>
    <n v="133"/>
    <n v="19"/>
    <x v="70"/>
    <x v="29"/>
    <x v="0"/>
    <x v="0"/>
    <x v="7"/>
    <x v="5"/>
    <x v="9"/>
    <x v="747"/>
    <x v="356"/>
  </r>
  <r>
    <x v="719"/>
    <x v="472"/>
    <x v="72"/>
    <n v="278"/>
    <n v="22"/>
    <x v="185"/>
    <x v="25"/>
    <x v="0"/>
    <x v="0"/>
    <x v="10"/>
    <x v="1"/>
    <x v="19"/>
    <x v="748"/>
    <x v="97"/>
  </r>
  <r>
    <x v="720"/>
    <x v="153"/>
    <x v="510"/>
    <n v="139"/>
    <n v="20"/>
    <x v="88"/>
    <x v="22"/>
    <x v="0"/>
    <x v="1"/>
    <x v="7"/>
    <x v="3"/>
    <x v="3"/>
    <x v="749"/>
    <x v="213"/>
  </r>
  <r>
    <x v="721"/>
    <x v="273"/>
    <x v="67"/>
    <n v="165"/>
    <n v="23"/>
    <x v="27"/>
    <x v="23"/>
    <x v="1"/>
    <x v="0"/>
    <x v="10"/>
    <x v="5"/>
    <x v="26"/>
    <x v="750"/>
    <x v="105"/>
  </r>
  <r>
    <x v="722"/>
    <x v="321"/>
    <x v="381"/>
    <n v="191"/>
    <n v="11"/>
    <x v="103"/>
    <x v="38"/>
    <x v="1"/>
    <x v="1"/>
    <x v="8"/>
    <x v="6"/>
    <x v="27"/>
    <x v="751"/>
    <x v="409"/>
  </r>
  <r>
    <x v="723"/>
    <x v="214"/>
    <x v="390"/>
    <n v="138"/>
    <n v="23"/>
    <x v="99"/>
    <x v="19"/>
    <x v="1"/>
    <x v="0"/>
    <x v="10"/>
    <x v="2"/>
    <x v="28"/>
    <x v="752"/>
    <x v="419"/>
  </r>
  <r>
    <x v="724"/>
    <x v="25"/>
    <x v="511"/>
    <n v="454"/>
    <n v="19"/>
    <x v="177"/>
    <x v="46"/>
    <x v="0"/>
    <x v="0"/>
    <x v="8"/>
    <x v="2"/>
    <x v="19"/>
    <x v="753"/>
    <x v="12"/>
  </r>
  <r>
    <x v="725"/>
    <x v="473"/>
    <x v="512"/>
    <n v="466"/>
    <n v="1"/>
    <x v="53"/>
    <x v="24"/>
    <x v="2"/>
    <x v="2"/>
    <x v="3"/>
    <x v="4"/>
    <x v="22"/>
    <x v="754"/>
    <x v="83"/>
  </r>
  <r>
    <x v="726"/>
    <x v="193"/>
    <x v="513"/>
    <n v="186"/>
    <n v="28"/>
    <x v="74"/>
    <x v="36"/>
    <x v="0"/>
    <x v="1"/>
    <x v="8"/>
    <x v="2"/>
    <x v="6"/>
    <x v="755"/>
    <x v="410"/>
  </r>
  <r>
    <x v="727"/>
    <x v="474"/>
    <x v="514"/>
    <n v="307"/>
    <n v="24"/>
    <x v="125"/>
    <x v="31"/>
    <x v="2"/>
    <x v="0"/>
    <x v="6"/>
    <x v="0"/>
    <x v="6"/>
    <x v="756"/>
    <x v="268"/>
  </r>
  <r>
    <x v="728"/>
    <x v="475"/>
    <x v="125"/>
    <n v="88"/>
    <n v="26"/>
    <x v="158"/>
    <x v="24"/>
    <x v="1"/>
    <x v="1"/>
    <x v="9"/>
    <x v="6"/>
    <x v="30"/>
    <x v="757"/>
    <x v="276"/>
  </r>
  <r>
    <x v="177"/>
    <x v="353"/>
    <x v="515"/>
    <n v="148"/>
    <n v="28"/>
    <x v="187"/>
    <x v="16"/>
    <x v="1"/>
    <x v="0"/>
    <x v="4"/>
    <x v="2"/>
    <x v="23"/>
    <x v="758"/>
    <x v="50"/>
  </r>
  <r>
    <x v="729"/>
    <x v="94"/>
    <x v="516"/>
    <n v="268"/>
    <n v="15"/>
    <x v="69"/>
    <x v="12"/>
    <x v="2"/>
    <x v="1"/>
    <x v="6"/>
    <x v="6"/>
    <x v="22"/>
    <x v="289"/>
    <x v="179"/>
  </r>
  <r>
    <x v="730"/>
    <x v="476"/>
    <x v="517"/>
    <n v="229"/>
    <n v="6"/>
    <x v="33"/>
    <x v="35"/>
    <x v="0"/>
    <x v="0"/>
    <x v="2"/>
    <x v="1"/>
    <x v="21"/>
    <x v="759"/>
    <x v="312"/>
  </r>
  <r>
    <x v="731"/>
    <x v="423"/>
    <x v="107"/>
    <n v="472"/>
    <n v="26"/>
    <x v="160"/>
    <x v="1"/>
    <x v="1"/>
    <x v="2"/>
    <x v="4"/>
    <x v="2"/>
    <x v="9"/>
    <x v="760"/>
    <x v="99"/>
  </r>
  <r>
    <x v="732"/>
    <x v="72"/>
    <x v="518"/>
    <n v="69"/>
    <n v="26"/>
    <x v="11"/>
    <x v="45"/>
    <x v="0"/>
    <x v="1"/>
    <x v="8"/>
    <x v="6"/>
    <x v="11"/>
    <x v="761"/>
    <x v="420"/>
  </r>
  <r>
    <x v="733"/>
    <x v="65"/>
    <x v="519"/>
    <n v="426"/>
    <n v="27"/>
    <x v="49"/>
    <x v="25"/>
    <x v="0"/>
    <x v="0"/>
    <x v="1"/>
    <x v="5"/>
    <x v="0"/>
    <x v="762"/>
    <x v="8"/>
  </r>
  <r>
    <x v="734"/>
    <x v="387"/>
    <x v="520"/>
    <n v="474"/>
    <n v="24"/>
    <x v="145"/>
    <x v="22"/>
    <x v="0"/>
    <x v="0"/>
    <x v="1"/>
    <x v="4"/>
    <x v="21"/>
    <x v="763"/>
    <x v="421"/>
  </r>
  <r>
    <x v="735"/>
    <x v="477"/>
    <x v="521"/>
    <n v="125"/>
    <n v="18"/>
    <x v="126"/>
    <x v="8"/>
    <x v="0"/>
    <x v="0"/>
    <x v="1"/>
    <x v="5"/>
    <x v="26"/>
    <x v="764"/>
    <x v="105"/>
  </r>
  <r>
    <x v="736"/>
    <x v="412"/>
    <x v="79"/>
    <n v="487"/>
    <n v="19"/>
    <x v="110"/>
    <x v="16"/>
    <x v="1"/>
    <x v="1"/>
    <x v="2"/>
    <x v="6"/>
    <x v="8"/>
    <x v="765"/>
    <x v="12"/>
  </r>
  <r>
    <x v="737"/>
    <x v="37"/>
    <x v="522"/>
    <n v="261"/>
    <n v="22"/>
    <x v="162"/>
    <x v="26"/>
    <x v="0"/>
    <x v="0"/>
    <x v="3"/>
    <x v="5"/>
    <x v="24"/>
    <x v="766"/>
    <x v="422"/>
  </r>
  <r>
    <x v="738"/>
    <x v="460"/>
    <x v="66"/>
    <n v="446"/>
    <n v="14"/>
    <x v="166"/>
    <x v="47"/>
    <x v="1"/>
    <x v="2"/>
    <x v="4"/>
    <x v="0"/>
    <x v="13"/>
    <x v="767"/>
    <x v="393"/>
  </r>
  <r>
    <x v="739"/>
    <x v="4"/>
    <x v="39"/>
    <n v="91"/>
    <n v="25"/>
    <x v="130"/>
    <x v="45"/>
    <x v="0"/>
    <x v="1"/>
    <x v="2"/>
    <x v="4"/>
    <x v="4"/>
    <x v="768"/>
    <x v="246"/>
  </r>
  <r>
    <x v="740"/>
    <x v="478"/>
    <x v="523"/>
    <n v="418"/>
    <n v="12"/>
    <x v="46"/>
    <x v="46"/>
    <x v="0"/>
    <x v="0"/>
    <x v="5"/>
    <x v="2"/>
    <x v="30"/>
    <x v="769"/>
    <x v="110"/>
  </r>
  <r>
    <x v="741"/>
    <x v="423"/>
    <x v="36"/>
    <n v="155"/>
    <n v="10"/>
    <x v="107"/>
    <x v="13"/>
    <x v="0"/>
    <x v="2"/>
    <x v="4"/>
    <x v="2"/>
    <x v="9"/>
    <x v="770"/>
    <x v="423"/>
  </r>
  <r>
    <x v="742"/>
    <x v="189"/>
    <x v="257"/>
    <n v="421"/>
    <n v="29"/>
    <x v="148"/>
    <x v="30"/>
    <x v="2"/>
    <x v="2"/>
    <x v="3"/>
    <x v="1"/>
    <x v="11"/>
    <x v="771"/>
    <x v="91"/>
  </r>
  <r>
    <x v="407"/>
    <x v="479"/>
    <x v="524"/>
    <n v="497"/>
    <n v="25"/>
    <x v="171"/>
    <x v="22"/>
    <x v="1"/>
    <x v="1"/>
    <x v="10"/>
    <x v="6"/>
    <x v="17"/>
    <x v="772"/>
    <x v="18"/>
  </r>
  <r>
    <x v="433"/>
    <x v="480"/>
    <x v="525"/>
    <n v="403"/>
    <n v="17"/>
    <x v="151"/>
    <x v="23"/>
    <x v="2"/>
    <x v="0"/>
    <x v="5"/>
    <x v="0"/>
    <x v="28"/>
    <x v="773"/>
    <x v="424"/>
  </r>
  <r>
    <x v="743"/>
    <x v="481"/>
    <x v="504"/>
    <n v="65"/>
    <n v="19"/>
    <x v="110"/>
    <x v="46"/>
    <x v="0"/>
    <x v="0"/>
    <x v="4"/>
    <x v="1"/>
    <x v="25"/>
    <x v="774"/>
    <x v="425"/>
  </r>
  <r>
    <x v="744"/>
    <x v="173"/>
    <x v="526"/>
    <n v="125"/>
    <n v="7"/>
    <x v="124"/>
    <x v="20"/>
    <x v="0"/>
    <x v="1"/>
    <x v="11"/>
    <x v="3"/>
    <x v="28"/>
    <x v="775"/>
    <x v="134"/>
  </r>
  <r>
    <x v="745"/>
    <x v="407"/>
    <x v="418"/>
    <n v="50"/>
    <n v="24"/>
    <x v="128"/>
    <x v="3"/>
    <x v="1"/>
    <x v="0"/>
    <x v="8"/>
    <x v="1"/>
    <x v="22"/>
    <x v="776"/>
    <x v="426"/>
  </r>
  <r>
    <x v="746"/>
    <x v="482"/>
    <x v="527"/>
    <n v="231"/>
    <n v="16"/>
    <x v="1"/>
    <x v="21"/>
    <x v="2"/>
    <x v="1"/>
    <x v="11"/>
    <x v="4"/>
    <x v="22"/>
    <x v="777"/>
    <x v="394"/>
  </r>
  <r>
    <x v="747"/>
    <x v="483"/>
    <x v="528"/>
    <n v="193"/>
    <n v="13"/>
    <x v="2"/>
    <x v="34"/>
    <x v="1"/>
    <x v="1"/>
    <x v="6"/>
    <x v="6"/>
    <x v="2"/>
    <x v="778"/>
    <x v="106"/>
  </r>
  <r>
    <x v="748"/>
    <x v="200"/>
    <x v="529"/>
    <n v="303"/>
    <n v="30"/>
    <x v="187"/>
    <x v="21"/>
    <x v="1"/>
    <x v="0"/>
    <x v="9"/>
    <x v="6"/>
    <x v="26"/>
    <x v="779"/>
    <x v="302"/>
  </r>
  <r>
    <x v="749"/>
    <x v="484"/>
    <x v="419"/>
    <n v="427"/>
    <n v="28"/>
    <x v="140"/>
    <x v="30"/>
    <x v="1"/>
    <x v="1"/>
    <x v="8"/>
    <x v="3"/>
    <x v="22"/>
    <x v="780"/>
    <x v="417"/>
  </r>
  <r>
    <x v="750"/>
    <x v="132"/>
    <x v="530"/>
    <n v="272"/>
    <n v="19"/>
    <x v="163"/>
    <x v="19"/>
    <x v="2"/>
    <x v="1"/>
    <x v="8"/>
    <x v="0"/>
    <x v="12"/>
    <x v="781"/>
    <x v="16"/>
  </r>
  <r>
    <x v="751"/>
    <x v="485"/>
    <x v="240"/>
    <n v="98"/>
    <n v="19"/>
    <x v="108"/>
    <x v="16"/>
    <x v="0"/>
    <x v="0"/>
    <x v="11"/>
    <x v="1"/>
    <x v="6"/>
    <x v="782"/>
    <x v="427"/>
  </r>
  <r>
    <x v="752"/>
    <x v="470"/>
    <x v="29"/>
    <n v="140"/>
    <n v="21"/>
    <x v="18"/>
    <x v="21"/>
    <x v="1"/>
    <x v="0"/>
    <x v="10"/>
    <x v="2"/>
    <x v="18"/>
    <x v="783"/>
    <x v="428"/>
  </r>
  <r>
    <x v="753"/>
    <x v="444"/>
    <x v="61"/>
    <n v="217"/>
    <n v="1"/>
    <x v="128"/>
    <x v="11"/>
    <x v="0"/>
    <x v="1"/>
    <x v="6"/>
    <x v="3"/>
    <x v="7"/>
    <x v="784"/>
    <x v="27"/>
  </r>
  <r>
    <x v="754"/>
    <x v="483"/>
    <x v="531"/>
    <n v="134"/>
    <n v="22"/>
    <x v="44"/>
    <x v="15"/>
    <x v="1"/>
    <x v="1"/>
    <x v="6"/>
    <x v="6"/>
    <x v="2"/>
    <x v="785"/>
    <x v="240"/>
  </r>
  <r>
    <x v="755"/>
    <x v="163"/>
    <x v="429"/>
    <n v="466"/>
    <n v="4"/>
    <x v="150"/>
    <x v="25"/>
    <x v="0"/>
    <x v="0"/>
    <x v="4"/>
    <x v="3"/>
    <x v="16"/>
    <x v="786"/>
    <x v="24"/>
  </r>
  <r>
    <x v="756"/>
    <x v="135"/>
    <x v="26"/>
    <n v="241"/>
    <n v="12"/>
    <x v="136"/>
    <x v="18"/>
    <x v="1"/>
    <x v="0"/>
    <x v="1"/>
    <x v="1"/>
    <x v="29"/>
    <x v="787"/>
    <x v="420"/>
  </r>
  <r>
    <x v="757"/>
    <x v="334"/>
    <x v="16"/>
    <n v="442"/>
    <n v="22"/>
    <x v="145"/>
    <x v="10"/>
    <x v="0"/>
    <x v="1"/>
    <x v="6"/>
    <x v="0"/>
    <x v="11"/>
    <x v="788"/>
    <x v="12"/>
  </r>
  <r>
    <x v="758"/>
    <x v="37"/>
    <x v="532"/>
    <n v="396"/>
    <n v="3"/>
    <x v="181"/>
    <x v="37"/>
    <x v="1"/>
    <x v="0"/>
    <x v="3"/>
    <x v="5"/>
    <x v="24"/>
    <x v="789"/>
    <x v="58"/>
  </r>
  <r>
    <x v="759"/>
    <x v="353"/>
    <x v="436"/>
    <n v="487"/>
    <n v="25"/>
    <x v="141"/>
    <x v="3"/>
    <x v="1"/>
    <x v="0"/>
    <x v="4"/>
    <x v="2"/>
    <x v="23"/>
    <x v="790"/>
    <x v="133"/>
  </r>
  <r>
    <x v="760"/>
    <x v="486"/>
    <x v="146"/>
    <n v="287"/>
    <n v="4"/>
    <x v="74"/>
    <x v="42"/>
    <x v="2"/>
    <x v="0"/>
    <x v="7"/>
    <x v="2"/>
    <x v="26"/>
    <x v="791"/>
    <x v="169"/>
  </r>
  <r>
    <x v="761"/>
    <x v="17"/>
    <x v="533"/>
    <n v="426"/>
    <n v="1"/>
    <x v="120"/>
    <x v="16"/>
    <x v="0"/>
    <x v="0"/>
    <x v="8"/>
    <x v="2"/>
    <x v="8"/>
    <x v="792"/>
    <x v="252"/>
  </r>
  <r>
    <x v="762"/>
    <x v="487"/>
    <x v="433"/>
    <n v="310"/>
    <n v="25"/>
    <x v="111"/>
    <x v="48"/>
    <x v="1"/>
    <x v="0"/>
    <x v="0"/>
    <x v="0"/>
    <x v="26"/>
    <x v="793"/>
    <x v="45"/>
  </r>
  <r>
    <x v="763"/>
    <x v="488"/>
    <x v="534"/>
    <n v="421"/>
    <n v="23"/>
    <x v="164"/>
    <x v="14"/>
    <x v="1"/>
    <x v="0"/>
    <x v="2"/>
    <x v="5"/>
    <x v="19"/>
    <x v="794"/>
    <x v="80"/>
  </r>
  <r>
    <x v="764"/>
    <x v="489"/>
    <x v="535"/>
    <n v="294"/>
    <n v="3"/>
    <x v="54"/>
    <x v="47"/>
    <x v="1"/>
    <x v="1"/>
    <x v="1"/>
    <x v="6"/>
    <x v="17"/>
    <x v="795"/>
    <x v="319"/>
  </r>
  <r>
    <x v="765"/>
    <x v="490"/>
    <x v="329"/>
    <n v="330"/>
    <n v="11"/>
    <x v="59"/>
    <x v="2"/>
    <x v="0"/>
    <x v="1"/>
    <x v="6"/>
    <x v="3"/>
    <x v="0"/>
    <x v="796"/>
    <x v="57"/>
  </r>
  <r>
    <x v="766"/>
    <x v="284"/>
    <x v="302"/>
    <n v="108"/>
    <n v="15"/>
    <x v="93"/>
    <x v="42"/>
    <x v="1"/>
    <x v="0"/>
    <x v="4"/>
    <x v="3"/>
    <x v="21"/>
    <x v="797"/>
    <x v="293"/>
  </r>
  <r>
    <x v="767"/>
    <x v="65"/>
    <x v="385"/>
    <n v="334"/>
    <n v="14"/>
    <x v="68"/>
    <x v="45"/>
    <x v="0"/>
    <x v="0"/>
    <x v="1"/>
    <x v="5"/>
    <x v="0"/>
    <x v="798"/>
    <x v="129"/>
  </r>
  <r>
    <x v="768"/>
    <x v="491"/>
    <x v="273"/>
    <n v="248"/>
    <n v="6"/>
    <x v="156"/>
    <x v="36"/>
    <x v="2"/>
    <x v="1"/>
    <x v="5"/>
    <x v="4"/>
    <x v="6"/>
    <x v="799"/>
    <x v="45"/>
  </r>
  <r>
    <x v="769"/>
    <x v="492"/>
    <x v="92"/>
    <n v="119"/>
    <n v="30"/>
    <x v="6"/>
    <x v="23"/>
    <x v="2"/>
    <x v="1"/>
    <x v="2"/>
    <x v="0"/>
    <x v="26"/>
    <x v="800"/>
    <x v="429"/>
  </r>
  <r>
    <x v="770"/>
    <x v="298"/>
    <x v="536"/>
    <n v="62"/>
    <n v="13"/>
    <x v="72"/>
    <x v="1"/>
    <x v="1"/>
    <x v="0"/>
    <x v="6"/>
    <x v="6"/>
    <x v="25"/>
    <x v="801"/>
    <x v="430"/>
  </r>
  <r>
    <x v="449"/>
    <x v="493"/>
    <x v="388"/>
    <n v="407"/>
    <n v="14"/>
    <x v="30"/>
    <x v="17"/>
    <x v="1"/>
    <x v="1"/>
    <x v="11"/>
    <x v="6"/>
    <x v="30"/>
    <x v="802"/>
    <x v="257"/>
  </r>
  <r>
    <x v="771"/>
    <x v="494"/>
    <x v="263"/>
    <n v="469"/>
    <n v="26"/>
    <x v="116"/>
    <x v="32"/>
    <x v="1"/>
    <x v="0"/>
    <x v="5"/>
    <x v="4"/>
    <x v="19"/>
    <x v="803"/>
    <x v="300"/>
  </r>
  <r>
    <x v="772"/>
    <x v="82"/>
    <x v="537"/>
    <n v="430"/>
    <n v="11"/>
    <x v="122"/>
    <x v="30"/>
    <x v="1"/>
    <x v="1"/>
    <x v="8"/>
    <x v="4"/>
    <x v="20"/>
    <x v="804"/>
    <x v="101"/>
  </r>
  <r>
    <x v="773"/>
    <x v="473"/>
    <x v="327"/>
    <n v="198"/>
    <n v="3"/>
    <x v="153"/>
    <x v="11"/>
    <x v="0"/>
    <x v="2"/>
    <x v="3"/>
    <x v="4"/>
    <x v="22"/>
    <x v="805"/>
    <x v="215"/>
  </r>
  <r>
    <x v="774"/>
    <x v="495"/>
    <x v="283"/>
    <n v="229"/>
    <n v="16"/>
    <x v="157"/>
    <x v="25"/>
    <x v="2"/>
    <x v="0"/>
    <x v="4"/>
    <x v="4"/>
    <x v="4"/>
    <x v="806"/>
    <x v="431"/>
  </r>
  <r>
    <x v="775"/>
    <x v="180"/>
    <x v="538"/>
    <n v="350"/>
    <n v="18"/>
    <x v="195"/>
    <x v="39"/>
    <x v="1"/>
    <x v="1"/>
    <x v="7"/>
    <x v="4"/>
    <x v="29"/>
    <x v="807"/>
    <x v="71"/>
  </r>
  <r>
    <x v="776"/>
    <x v="496"/>
    <x v="539"/>
    <n v="157"/>
    <n v="19"/>
    <x v="94"/>
    <x v="44"/>
    <x v="2"/>
    <x v="1"/>
    <x v="5"/>
    <x v="1"/>
    <x v="30"/>
    <x v="808"/>
    <x v="323"/>
  </r>
  <r>
    <x v="777"/>
    <x v="101"/>
    <x v="105"/>
    <n v="177"/>
    <n v="2"/>
    <x v="41"/>
    <x v="12"/>
    <x v="2"/>
    <x v="0"/>
    <x v="9"/>
    <x v="5"/>
    <x v="30"/>
    <x v="809"/>
    <x v="300"/>
  </r>
  <r>
    <x v="778"/>
    <x v="153"/>
    <x v="363"/>
    <n v="497"/>
    <n v="18"/>
    <x v="103"/>
    <x v="8"/>
    <x v="2"/>
    <x v="1"/>
    <x v="7"/>
    <x v="3"/>
    <x v="3"/>
    <x v="810"/>
    <x v="271"/>
  </r>
  <r>
    <x v="779"/>
    <x v="497"/>
    <x v="80"/>
    <n v="58"/>
    <n v="15"/>
    <x v="106"/>
    <x v="22"/>
    <x v="0"/>
    <x v="0"/>
    <x v="11"/>
    <x v="3"/>
    <x v="29"/>
    <x v="811"/>
    <x v="432"/>
  </r>
  <r>
    <x v="780"/>
    <x v="262"/>
    <x v="415"/>
    <n v="294"/>
    <n v="23"/>
    <x v="155"/>
    <x v="39"/>
    <x v="2"/>
    <x v="1"/>
    <x v="2"/>
    <x v="2"/>
    <x v="24"/>
    <x v="812"/>
    <x v="27"/>
  </r>
  <r>
    <x v="781"/>
    <x v="498"/>
    <x v="540"/>
    <n v="216"/>
    <n v="2"/>
    <x v="88"/>
    <x v="36"/>
    <x v="0"/>
    <x v="0"/>
    <x v="8"/>
    <x v="6"/>
    <x v="6"/>
    <x v="813"/>
    <x v="207"/>
  </r>
  <r>
    <x v="782"/>
    <x v="375"/>
    <x v="241"/>
    <n v="194"/>
    <n v="12"/>
    <x v="49"/>
    <x v="23"/>
    <x v="0"/>
    <x v="0"/>
    <x v="11"/>
    <x v="4"/>
    <x v="14"/>
    <x v="814"/>
    <x v="0"/>
  </r>
  <r>
    <x v="783"/>
    <x v="499"/>
    <x v="541"/>
    <n v="256"/>
    <n v="26"/>
    <x v="111"/>
    <x v="30"/>
    <x v="2"/>
    <x v="2"/>
    <x v="3"/>
    <x v="4"/>
    <x v="24"/>
    <x v="815"/>
    <x v="105"/>
  </r>
  <r>
    <x v="784"/>
    <x v="381"/>
    <x v="433"/>
    <n v="176"/>
    <n v="14"/>
    <x v="68"/>
    <x v="23"/>
    <x v="0"/>
    <x v="0"/>
    <x v="6"/>
    <x v="5"/>
    <x v="24"/>
    <x v="816"/>
    <x v="206"/>
  </r>
  <r>
    <x v="785"/>
    <x v="492"/>
    <x v="366"/>
    <n v="92"/>
    <n v="1"/>
    <x v="179"/>
    <x v="47"/>
    <x v="2"/>
    <x v="1"/>
    <x v="2"/>
    <x v="0"/>
    <x v="26"/>
    <x v="817"/>
    <x v="433"/>
  </r>
  <r>
    <x v="786"/>
    <x v="7"/>
    <x v="70"/>
    <n v="181"/>
    <n v="10"/>
    <x v="153"/>
    <x v="11"/>
    <x v="1"/>
    <x v="0"/>
    <x v="5"/>
    <x v="1"/>
    <x v="7"/>
    <x v="818"/>
    <x v="434"/>
  </r>
  <r>
    <x v="216"/>
    <x v="478"/>
    <x v="309"/>
    <n v="306"/>
    <n v="18"/>
    <x v="150"/>
    <x v="3"/>
    <x v="0"/>
    <x v="0"/>
    <x v="5"/>
    <x v="2"/>
    <x v="30"/>
    <x v="819"/>
    <x v="435"/>
  </r>
  <r>
    <x v="787"/>
    <x v="500"/>
    <x v="542"/>
    <n v="211"/>
    <n v="25"/>
    <x v="165"/>
    <x v="5"/>
    <x v="1"/>
    <x v="1"/>
    <x v="9"/>
    <x v="0"/>
    <x v="8"/>
    <x v="820"/>
    <x v="436"/>
  </r>
  <r>
    <x v="788"/>
    <x v="83"/>
    <x v="17"/>
    <n v="292"/>
    <n v="25"/>
    <x v="145"/>
    <x v="2"/>
    <x v="2"/>
    <x v="0"/>
    <x v="2"/>
    <x v="0"/>
    <x v="27"/>
    <x v="821"/>
    <x v="294"/>
  </r>
  <r>
    <x v="789"/>
    <x v="27"/>
    <x v="543"/>
    <n v="459"/>
    <n v="30"/>
    <x v="75"/>
    <x v="22"/>
    <x v="1"/>
    <x v="0"/>
    <x v="0"/>
    <x v="3"/>
    <x v="20"/>
    <x v="822"/>
    <x v="245"/>
  </r>
  <r>
    <x v="790"/>
    <x v="110"/>
    <x v="544"/>
    <n v="412"/>
    <n v="13"/>
    <x v="8"/>
    <x v="10"/>
    <x v="0"/>
    <x v="1"/>
    <x v="9"/>
    <x v="6"/>
    <x v="21"/>
    <x v="823"/>
    <x v="410"/>
  </r>
  <r>
    <x v="791"/>
    <x v="449"/>
    <x v="545"/>
    <n v="406"/>
    <n v="1"/>
    <x v="76"/>
    <x v="2"/>
    <x v="2"/>
    <x v="1"/>
    <x v="8"/>
    <x v="4"/>
    <x v="16"/>
    <x v="824"/>
    <x v="117"/>
  </r>
  <r>
    <x v="792"/>
    <x v="501"/>
    <x v="289"/>
    <n v="385"/>
    <n v="21"/>
    <x v="188"/>
    <x v="3"/>
    <x v="1"/>
    <x v="0"/>
    <x v="6"/>
    <x v="0"/>
    <x v="28"/>
    <x v="825"/>
    <x v="112"/>
  </r>
  <r>
    <x v="524"/>
    <x v="60"/>
    <x v="241"/>
    <n v="245"/>
    <n v="26"/>
    <x v="101"/>
    <x v="6"/>
    <x v="0"/>
    <x v="2"/>
    <x v="3"/>
    <x v="5"/>
    <x v="9"/>
    <x v="826"/>
    <x v="210"/>
  </r>
  <r>
    <x v="793"/>
    <x v="10"/>
    <x v="546"/>
    <n v="234"/>
    <n v="23"/>
    <x v="98"/>
    <x v="33"/>
    <x v="2"/>
    <x v="0"/>
    <x v="3"/>
    <x v="4"/>
    <x v="10"/>
    <x v="827"/>
    <x v="154"/>
  </r>
  <r>
    <x v="794"/>
    <x v="502"/>
    <x v="547"/>
    <n v="425"/>
    <n v="13"/>
    <x v="61"/>
    <x v="41"/>
    <x v="2"/>
    <x v="0"/>
    <x v="9"/>
    <x v="6"/>
    <x v="7"/>
    <x v="828"/>
    <x v="52"/>
  </r>
  <r>
    <x v="795"/>
    <x v="503"/>
    <x v="548"/>
    <n v="376"/>
    <n v="4"/>
    <x v="153"/>
    <x v="38"/>
    <x v="1"/>
    <x v="1"/>
    <x v="10"/>
    <x v="6"/>
    <x v="7"/>
    <x v="829"/>
    <x v="437"/>
  </r>
  <r>
    <x v="796"/>
    <x v="504"/>
    <x v="549"/>
    <n v="424"/>
    <n v="16"/>
    <x v="72"/>
    <x v="42"/>
    <x v="2"/>
    <x v="0"/>
    <x v="11"/>
    <x v="1"/>
    <x v="5"/>
    <x v="830"/>
    <x v="57"/>
  </r>
  <r>
    <x v="797"/>
    <x v="505"/>
    <x v="305"/>
    <n v="74"/>
    <n v="19"/>
    <x v="89"/>
    <x v="6"/>
    <x v="0"/>
    <x v="1"/>
    <x v="5"/>
    <x v="6"/>
    <x v="22"/>
    <x v="831"/>
    <x v="17"/>
  </r>
  <r>
    <x v="798"/>
    <x v="188"/>
    <x v="220"/>
    <n v="239"/>
    <n v="23"/>
    <x v="85"/>
    <x v="8"/>
    <x v="1"/>
    <x v="0"/>
    <x v="9"/>
    <x v="3"/>
    <x v="29"/>
    <x v="832"/>
    <x v="47"/>
  </r>
  <r>
    <x v="799"/>
    <x v="506"/>
    <x v="488"/>
    <n v="231"/>
    <n v="1"/>
    <x v="170"/>
    <x v="11"/>
    <x v="1"/>
    <x v="0"/>
    <x v="2"/>
    <x v="2"/>
    <x v="12"/>
    <x v="833"/>
    <x v="438"/>
  </r>
  <r>
    <x v="800"/>
    <x v="507"/>
    <x v="550"/>
    <n v="191"/>
    <n v="18"/>
    <x v="59"/>
    <x v="38"/>
    <x v="1"/>
    <x v="0"/>
    <x v="4"/>
    <x v="4"/>
    <x v="13"/>
    <x v="834"/>
    <x v="439"/>
  </r>
  <r>
    <x v="36"/>
    <x v="373"/>
    <x v="239"/>
    <n v="242"/>
    <n v="5"/>
    <x v="151"/>
    <x v="41"/>
    <x v="2"/>
    <x v="1"/>
    <x v="0"/>
    <x v="5"/>
    <x v="11"/>
    <x v="835"/>
    <x v="162"/>
  </r>
  <r>
    <x v="801"/>
    <x v="438"/>
    <x v="103"/>
    <n v="264"/>
    <n v="19"/>
    <x v="155"/>
    <x v="30"/>
    <x v="1"/>
    <x v="1"/>
    <x v="7"/>
    <x v="0"/>
    <x v="28"/>
    <x v="836"/>
    <x v="126"/>
  </r>
  <r>
    <x v="802"/>
    <x v="298"/>
    <x v="502"/>
    <n v="258"/>
    <n v="18"/>
    <x v="25"/>
    <x v="14"/>
    <x v="2"/>
    <x v="0"/>
    <x v="6"/>
    <x v="6"/>
    <x v="25"/>
    <x v="837"/>
    <x v="232"/>
  </r>
  <r>
    <x v="803"/>
    <x v="235"/>
    <x v="551"/>
    <n v="318"/>
    <n v="3"/>
    <x v="107"/>
    <x v="3"/>
    <x v="1"/>
    <x v="0"/>
    <x v="11"/>
    <x v="5"/>
    <x v="16"/>
    <x v="838"/>
    <x v="86"/>
  </r>
  <r>
    <x v="804"/>
    <x v="429"/>
    <x v="205"/>
    <n v="245"/>
    <n v="15"/>
    <x v="107"/>
    <x v="41"/>
    <x v="1"/>
    <x v="1"/>
    <x v="2"/>
    <x v="6"/>
    <x v="19"/>
    <x v="839"/>
    <x v="106"/>
  </r>
  <r>
    <x v="805"/>
    <x v="25"/>
    <x v="25"/>
    <n v="170"/>
    <n v="1"/>
    <x v="196"/>
    <x v="9"/>
    <x v="0"/>
    <x v="0"/>
    <x v="8"/>
    <x v="2"/>
    <x v="19"/>
    <x v="840"/>
    <x v="440"/>
  </r>
  <r>
    <x v="806"/>
    <x v="97"/>
    <x v="552"/>
    <n v="399"/>
    <n v="15"/>
    <x v="86"/>
    <x v="41"/>
    <x v="0"/>
    <x v="2"/>
    <x v="3"/>
    <x v="3"/>
    <x v="1"/>
    <x v="841"/>
    <x v="81"/>
  </r>
  <r>
    <x v="104"/>
    <x v="449"/>
    <x v="553"/>
    <n v="429"/>
    <n v="6"/>
    <x v="146"/>
    <x v="34"/>
    <x v="2"/>
    <x v="1"/>
    <x v="8"/>
    <x v="4"/>
    <x v="16"/>
    <x v="842"/>
    <x v="441"/>
  </r>
  <r>
    <x v="512"/>
    <x v="354"/>
    <x v="46"/>
    <n v="425"/>
    <n v="17"/>
    <x v="116"/>
    <x v="40"/>
    <x v="2"/>
    <x v="1"/>
    <x v="5"/>
    <x v="3"/>
    <x v="7"/>
    <x v="843"/>
    <x v="442"/>
  </r>
  <r>
    <x v="807"/>
    <x v="52"/>
    <x v="554"/>
    <n v="298"/>
    <n v="19"/>
    <x v="197"/>
    <x v="42"/>
    <x v="1"/>
    <x v="0"/>
    <x v="2"/>
    <x v="2"/>
    <x v="9"/>
    <x v="844"/>
    <x v="178"/>
  </r>
  <r>
    <x v="808"/>
    <x v="303"/>
    <x v="555"/>
    <n v="159"/>
    <n v="25"/>
    <x v="154"/>
    <x v="34"/>
    <x v="1"/>
    <x v="1"/>
    <x v="9"/>
    <x v="4"/>
    <x v="23"/>
    <x v="845"/>
    <x v="356"/>
  </r>
  <r>
    <x v="809"/>
    <x v="392"/>
    <x v="283"/>
    <n v="388"/>
    <n v="26"/>
    <x v="47"/>
    <x v="39"/>
    <x v="1"/>
    <x v="1"/>
    <x v="1"/>
    <x v="6"/>
    <x v="0"/>
    <x v="846"/>
    <x v="54"/>
  </r>
  <r>
    <x v="810"/>
    <x v="508"/>
    <x v="556"/>
    <n v="484"/>
    <n v="13"/>
    <x v="178"/>
    <x v="26"/>
    <x v="0"/>
    <x v="0"/>
    <x v="11"/>
    <x v="4"/>
    <x v="15"/>
    <x v="847"/>
    <x v="102"/>
  </r>
  <r>
    <x v="811"/>
    <x v="509"/>
    <x v="557"/>
    <n v="467"/>
    <n v="12"/>
    <x v="151"/>
    <x v="19"/>
    <x v="0"/>
    <x v="1"/>
    <x v="7"/>
    <x v="3"/>
    <x v="4"/>
    <x v="848"/>
    <x v="144"/>
  </r>
  <r>
    <x v="812"/>
    <x v="117"/>
    <x v="519"/>
    <n v="271"/>
    <n v="5"/>
    <x v="198"/>
    <x v="48"/>
    <x v="0"/>
    <x v="0"/>
    <x v="4"/>
    <x v="5"/>
    <x v="1"/>
    <x v="849"/>
    <x v="116"/>
  </r>
  <r>
    <x v="813"/>
    <x v="510"/>
    <x v="558"/>
    <n v="489"/>
    <n v="2"/>
    <x v="196"/>
    <x v="26"/>
    <x v="1"/>
    <x v="1"/>
    <x v="11"/>
    <x v="0"/>
    <x v="29"/>
    <x v="850"/>
    <x v="355"/>
  </r>
  <r>
    <x v="814"/>
    <x v="511"/>
    <x v="266"/>
    <n v="267"/>
    <n v="9"/>
    <x v="141"/>
    <x v="46"/>
    <x v="2"/>
    <x v="0"/>
    <x v="2"/>
    <x v="4"/>
    <x v="28"/>
    <x v="851"/>
    <x v="110"/>
  </r>
  <r>
    <x v="815"/>
    <x v="403"/>
    <x v="559"/>
    <n v="115"/>
    <n v="27"/>
    <x v="74"/>
    <x v="26"/>
    <x v="1"/>
    <x v="0"/>
    <x v="0"/>
    <x v="6"/>
    <x v="19"/>
    <x v="852"/>
    <x v="341"/>
  </r>
  <r>
    <x v="816"/>
    <x v="403"/>
    <x v="194"/>
    <n v="321"/>
    <n v="21"/>
    <x v="78"/>
    <x v="6"/>
    <x v="2"/>
    <x v="0"/>
    <x v="0"/>
    <x v="6"/>
    <x v="19"/>
    <x v="853"/>
    <x v="244"/>
  </r>
  <r>
    <x v="817"/>
    <x v="281"/>
    <x v="92"/>
    <n v="224"/>
    <n v="18"/>
    <x v="22"/>
    <x v="48"/>
    <x v="2"/>
    <x v="1"/>
    <x v="7"/>
    <x v="0"/>
    <x v="18"/>
    <x v="854"/>
    <x v="443"/>
  </r>
  <r>
    <x v="818"/>
    <x v="163"/>
    <x v="430"/>
    <n v="143"/>
    <n v="3"/>
    <x v="96"/>
    <x v="10"/>
    <x v="2"/>
    <x v="0"/>
    <x v="4"/>
    <x v="3"/>
    <x v="16"/>
    <x v="855"/>
    <x v="152"/>
  </r>
  <r>
    <x v="819"/>
    <x v="435"/>
    <x v="143"/>
    <n v="131"/>
    <n v="22"/>
    <x v="31"/>
    <x v="42"/>
    <x v="0"/>
    <x v="0"/>
    <x v="2"/>
    <x v="0"/>
    <x v="11"/>
    <x v="856"/>
    <x v="199"/>
  </r>
  <r>
    <x v="820"/>
    <x v="284"/>
    <x v="59"/>
    <n v="224"/>
    <n v="10"/>
    <x v="164"/>
    <x v="18"/>
    <x v="0"/>
    <x v="0"/>
    <x v="4"/>
    <x v="3"/>
    <x v="21"/>
    <x v="857"/>
    <x v="411"/>
  </r>
  <r>
    <x v="464"/>
    <x v="512"/>
    <x v="560"/>
    <n v="50"/>
    <n v="13"/>
    <x v="74"/>
    <x v="0"/>
    <x v="1"/>
    <x v="0"/>
    <x v="8"/>
    <x v="0"/>
    <x v="30"/>
    <x v="858"/>
    <x v="444"/>
  </r>
  <r>
    <x v="728"/>
    <x v="513"/>
    <x v="561"/>
    <n v="371"/>
    <n v="5"/>
    <x v="12"/>
    <x v="18"/>
    <x v="2"/>
    <x v="0"/>
    <x v="1"/>
    <x v="5"/>
    <x v="7"/>
    <x v="859"/>
    <x v="29"/>
  </r>
  <r>
    <x v="821"/>
    <x v="514"/>
    <x v="562"/>
    <n v="225"/>
    <n v="21"/>
    <x v="135"/>
    <x v="23"/>
    <x v="1"/>
    <x v="1"/>
    <x v="0"/>
    <x v="6"/>
    <x v="5"/>
    <x v="860"/>
    <x v="445"/>
  </r>
  <r>
    <x v="822"/>
    <x v="187"/>
    <x v="517"/>
    <n v="160"/>
    <n v="24"/>
    <x v="173"/>
    <x v="44"/>
    <x v="1"/>
    <x v="0"/>
    <x v="0"/>
    <x v="1"/>
    <x v="15"/>
    <x v="861"/>
    <x v="57"/>
  </r>
  <r>
    <x v="823"/>
    <x v="41"/>
    <x v="563"/>
    <n v="242"/>
    <n v="25"/>
    <x v="62"/>
    <x v="37"/>
    <x v="2"/>
    <x v="1"/>
    <x v="9"/>
    <x v="2"/>
    <x v="26"/>
    <x v="862"/>
    <x v="31"/>
  </r>
  <r>
    <x v="824"/>
    <x v="350"/>
    <x v="549"/>
    <n v="438"/>
    <n v="5"/>
    <x v="155"/>
    <x v="46"/>
    <x v="0"/>
    <x v="0"/>
    <x v="6"/>
    <x v="5"/>
    <x v="23"/>
    <x v="863"/>
    <x v="279"/>
  </r>
  <r>
    <x v="825"/>
    <x v="167"/>
    <x v="564"/>
    <n v="363"/>
    <n v="1"/>
    <x v="145"/>
    <x v="25"/>
    <x v="1"/>
    <x v="0"/>
    <x v="10"/>
    <x v="2"/>
    <x v="1"/>
    <x v="864"/>
    <x v="4"/>
  </r>
  <r>
    <x v="826"/>
    <x v="515"/>
    <x v="79"/>
    <n v="247"/>
    <n v="10"/>
    <x v="30"/>
    <x v="17"/>
    <x v="0"/>
    <x v="0"/>
    <x v="7"/>
    <x v="3"/>
    <x v="1"/>
    <x v="865"/>
    <x v="309"/>
  </r>
  <r>
    <x v="765"/>
    <x v="516"/>
    <x v="104"/>
    <n v="126"/>
    <n v="18"/>
    <x v="108"/>
    <x v="46"/>
    <x v="0"/>
    <x v="0"/>
    <x v="3"/>
    <x v="4"/>
    <x v="8"/>
    <x v="866"/>
    <x v="446"/>
  </r>
  <r>
    <x v="827"/>
    <x v="517"/>
    <x v="180"/>
    <n v="473"/>
    <n v="10"/>
    <x v="199"/>
    <x v="29"/>
    <x v="0"/>
    <x v="1"/>
    <x v="6"/>
    <x v="5"/>
    <x v="10"/>
    <x v="867"/>
    <x v="113"/>
  </r>
  <r>
    <x v="828"/>
    <x v="518"/>
    <x v="520"/>
    <n v="463"/>
    <n v="13"/>
    <x v="82"/>
    <x v="33"/>
    <x v="2"/>
    <x v="0"/>
    <x v="5"/>
    <x v="4"/>
    <x v="10"/>
    <x v="868"/>
    <x v="28"/>
  </r>
  <r>
    <x v="829"/>
    <x v="28"/>
    <x v="350"/>
    <n v="463"/>
    <n v="18"/>
    <x v="5"/>
    <x v="34"/>
    <x v="0"/>
    <x v="0"/>
    <x v="8"/>
    <x v="6"/>
    <x v="18"/>
    <x v="869"/>
    <x v="184"/>
  </r>
  <r>
    <x v="830"/>
    <x v="136"/>
    <x v="19"/>
    <n v="265"/>
    <n v="9"/>
    <x v="15"/>
    <x v="16"/>
    <x v="0"/>
    <x v="0"/>
    <x v="9"/>
    <x v="4"/>
    <x v="25"/>
    <x v="870"/>
    <x v="88"/>
  </r>
  <r>
    <x v="831"/>
    <x v="379"/>
    <x v="328"/>
    <n v="314"/>
    <n v="29"/>
    <x v="144"/>
    <x v="26"/>
    <x v="0"/>
    <x v="0"/>
    <x v="2"/>
    <x v="6"/>
    <x v="24"/>
    <x v="871"/>
    <x v="52"/>
  </r>
  <r>
    <x v="619"/>
    <x v="519"/>
    <x v="11"/>
    <n v="398"/>
    <n v="15"/>
    <x v="31"/>
    <x v="38"/>
    <x v="1"/>
    <x v="0"/>
    <x v="4"/>
    <x v="6"/>
    <x v="10"/>
    <x v="872"/>
    <x v="418"/>
  </r>
  <r>
    <x v="832"/>
    <x v="288"/>
    <x v="126"/>
    <n v="152"/>
    <n v="22"/>
    <x v="8"/>
    <x v="31"/>
    <x v="0"/>
    <x v="1"/>
    <x v="0"/>
    <x v="4"/>
    <x v="26"/>
    <x v="873"/>
    <x v="286"/>
  </r>
  <r>
    <x v="833"/>
    <x v="520"/>
    <x v="499"/>
    <n v="277"/>
    <n v="25"/>
    <x v="96"/>
    <x v="34"/>
    <x v="0"/>
    <x v="0"/>
    <x v="6"/>
    <x v="6"/>
    <x v="14"/>
    <x v="874"/>
    <x v="113"/>
  </r>
  <r>
    <x v="834"/>
    <x v="389"/>
    <x v="98"/>
    <n v="170"/>
    <n v="10"/>
    <x v="66"/>
    <x v="42"/>
    <x v="2"/>
    <x v="0"/>
    <x v="5"/>
    <x v="0"/>
    <x v="6"/>
    <x v="875"/>
    <x v="447"/>
  </r>
  <r>
    <x v="332"/>
    <x v="305"/>
    <x v="565"/>
    <n v="445"/>
    <n v="11"/>
    <x v="154"/>
    <x v="2"/>
    <x v="1"/>
    <x v="1"/>
    <x v="0"/>
    <x v="4"/>
    <x v="7"/>
    <x v="876"/>
    <x v="37"/>
  </r>
  <r>
    <x v="835"/>
    <x v="53"/>
    <x v="26"/>
    <n v="319"/>
    <n v="22"/>
    <x v="12"/>
    <x v="32"/>
    <x v="1"/>
    <x v="0"/>
    <x v="3"/>
    <x v="3"/>
    <x v="27"/>
    <x v="877"/>
    <x v="448"/>
  </r>
  <r>
    <x v="836"/>
    <x v="115"/>
    <x v="185"/>
    <n v="135"/>
    <n v="22"/>
    <x v="195"/>
    <x v="31"/>
    <x v="1"/>
    <x v="0"/>
    <x v="5"/>
    <x v="6"/>
    <x v="12"/>
    <x v="878"/>
    <x v="449"/>
  </r>
  <r>
    <x v="705"/>
    <x v="282"/>
    <x v="424"/>
    <n v="149"/>
    <n v="4"/>
    <x v="27"/>
    <x v="6"/>
    <x v="1"/>
    <x v="1"/>
    <x v="9"/>
    <x v="5"/>
    <x v="15"/>
    <x v="879"/>
    <x v="193"/>
  </r>
  <r>
    <x v="837"/>
    <x v="521"/>
    <x v="243"/>
    <n v="151"/>
    <n v="26"/>
    <x v="90"/>
    <x v="42"/>
    <x v="2"/>
    <x v="0"/>
    <x v="0"/>
    <x v="6"/>
    <x v="10"/>
    <x v="880"/>
    <x v="450"/>
  </r>
  <r>
    <x v="838"/>
    <x v="122"/>
    <x v="185"/>
    <n v="377"/>
    <n v="19"/>
    <x v="95"/>
    <x v="26"/>
    <x v="1"/>
    <x v="1"/>
    <x v="6"/>
    <x v="5"/>
    <x v="29"/>
    <x v="881"/>
    <x v="421"/>
  </r>
  <r>
    <x v="839"/>
    <x v="522"/>
    <x v="138"/>
    <n v="80"/>
    <n v="28"/>
    <x v="119"/>
    <x v="18"/>
    <x v="1"/>
    <x v="0"/>
    <x v="10"/>
    <x v="4"/>
    <x v="30"/>
    <x v="882"/>
    <x v="451"/>
  </r>
  <r>
    <x v="840"/>
    <x v="311"/>
    <x v="284"/>
    <n v="60"/>
    <n v="10"/>
    <x v="178"/>
    <x v="32"/>
    <x v="1"/>
    <x v="1"/>
    <x v="11"/>
    <x v="4"/>
    <x v="23"/>
    <x v="883"/>
    <x v="220"/>
  </r>
  <r>
    <x v="841"/>
    <x v="523"/>
    <x v="550"/>
    <n v="273"/>
    <n v="7"/>
    <x v="196"/>
    <x v="13"/>
    <x v="1"/>
    <x v="1"/>
    <x v="10"/>
    <x v="6"/>
    <x v="0"/>
    <x v="884"/>
    <x v="91"/>
  </r>
  <r>
    <x v="842"/>
    <x v="355"/>
    <x v="69"/>
    <n v="159"/>
    <n v="20"/>
    <x v="100"/>
    <x v="24"/>
    <x v="1"/>
    <x v="1"/>
    <x v="8"/>
    <x v="1"/>
    <x v="29"/>
    <x v="885"/>
    <x v="228"/>
  </r>
  <r>
    <x v="843"/>
    <x v="359"/>
    <x v="372"/>
    <n v="219"/>
    <n v="20"/>
    <x v="73"/>
    <x v="19"/>
    <x v="1"/>
    <x v="1"/>
    <x v="5"/>
    <x v="5"/>
    <x v="29"/>
    <x v="886"/>
    <x v="318"/>
  </r>
  <r>
    <x v="844"/>
    <x v="277"/>
    <x v="410"/>
    <n v="391"/>
    <n v="12"/>
    <x v="147"/>
    <x v="29"/>
    <x v="1"/>
    <x v="0"/>
    <x v="7"/>
    <x v="3"/>
    <x v="5"/>
    <x v="887"/>
    <x v="359"/>
  </r>
  <r>
    <x v="845"/>
    <x v="524"/>
    <x v="566"/>
    <n v="422"/>
    <n v="13"/>
    <x v="24"/>
    <x v="3"/>
    <x v="1"/>
    <x v="0"/>
    <x v="3"/>
    <x v="1"/>
    <x v="7"/>
    <x v="888"/>
    <x v="16"/>
  </r>
  <r>
    <x v="846"/>
    <x v="525"/>
    <x v="549"/>
    <n v="380"/>
    <n v="14"/>
    <x v="157"/>
    <x v="5"/>
    <x v="0"/>
    <x v="1"/>
    <x v="0"/>
    <x v="5"/>
    <x v="3"/>
    <x v="889"/>
    <x v="1"/>
  </r>
  <r>
    <x v="847"/>
    <x v="388"/>
    <x v="246"/>
    <n v="484"/>
    <n v="27"/>
    <x v="17"/>
    <x v="26"/>
    <x v="0"/>
    <x v="1"/>
    <x v="10"/>
    <x v="3"/>
    <x v="29"/>
    <x v="890"/>
    <x v="322"/>
  </r>
  <r>
    <x v="848"/>
    <x v="526"/>
    <x v="567"/>
    <n v="78"/>
    <n v="17"/>
    <x v="181"/>
    <x v="49"/>
    <x v="0"/>
    <x v="1"/>
    <x v="11"/>
    <x v="6"/>
    <x v="21"/>
    <x v="891"/>
    <x v="254"/>
  </r>
  <r>
    <x v="849"/>
    <x v="527"/>
    <x v="233"/>
    <n v="463"/>
    <n v="4"/>
    <x v="3"/>
    <x v="15"/>
    <x v="1"/>
    <x v="0"/>
    <x v="8"/>
    <x v="3"/>
    <x v="14"/>
    <x v="892"/>
    <x v="452"/>
  </r>
  <r>
    <x v="850"/>
    <x v="71"/>
    <x v="568"/>
    <n v="397"/>
    <n v="19"/>
    <x v="49"/>
    <x v="16"/>
    <x v="0"/>
    <x v="1"/>
    <x v="7"/>
    <x v="5"/>
    <x v="2"/>
    <x v="893"/>
    <x v="58"/>
  </r>
  <r>
    <x v="851"/>
    <x v="453"/>
    <x v="569"/>
    <n v="71"/>
    <n v="11"/>
    <x v="45"/>
    <x v="23"/>
    <x v="2"/>
    <x v="1"/>
    <x v="5"/>
    <x v="0"/>
    <x v="4"/>
    <x v="894"/>
    <x v="453"/>
  </r>
  <r>
    <x v="852"/>
    <x v="511"/>
    <x v="570"/>
    <n v="88"/>
    <n v="6"/>
    <x v="122"/>
    <x v="38"/>
    <x v="0"/>
    <x v="0"/>
    <x v="2"/>
    <x v="4"/>
    <x v="28"/>
    <x v="895"/>
    <x v="454"/>
  </r>
  <r>
    <x v="853"/>
    <x v="411"/>
    <x v="228"/>
    <n v="232"/>
    <n v="19"/>
    <x v="2"/>
    <x v="22"/>
    <x v="1"/>
    <x v="0"/>
    <x v="1"/>
    <x v="3"/>
    <x v="2"/>
    <x v="896"/>
    <x v="455"/>
  </r>
  <r>
    <x v="854"/>
    <x v="166"/>
    <x v="571"/>
    <n v="209"/>
    <n v="5"/>
    <x v="16"/>
    <x v="22"/>
    <x v="0"/>
    <x v="0"/>
    <x v="4"/>
    <x v="3"/>
    <x v="20"/>
    <x v="897"/>
    <x v="304"/>
  </r>
  <r>
    <x v="855"/>
    <x v="528"/>
    <x v="334"/>
    <n v="297"/>
    <n v="14"/>
    <x v="32"/>
    <x v="47"/>
    <x v="2"/>
    <x v="2"/>
    <x v="3"/>
    <x v="1"/>
    <x v="4"/>
    <x v="898"/>
    <x v="456"/>
  </r>
  <r>
    <x v="856"/>
    <x v="385"/>
    <x v="572"/>
    <n v="398"/>
    <n v="18"/>
    <x v="59"/>
    <x v="27"/>
    <x v="0"/>
    <x v="1"/>
    <x v="4"/>
    <x v="1"/>
    <x v="11"/>
    <x v="899"/>
    <x v="225"/>
  </r>
  <r>
    <x v="857"/>
    <x v="252"/>
    <x v="573"/>
    <n v="461"/>
    <n v="12"/>
    <x v="96"/>
    <x v="27"/>
    <x v="1"/>
    <x v="0"/>
    <x v="9"/>
    <x v="2"/>
    <x v="11"/>
    <x v="900"/>
    <x v="457"/>
  </r>
  <r>
    <x v="858"/>
    <x v="529"/>
    <x v="521"/>
    <n v="100"/>
    <n v="19"/>
    <x v="23"/>
    <x v="2"/>
    <x v="1"/>
    <x v="1"/>
    <x v="10"/>
    <x v="0"/>
    <x v="24"/>
    <x v="901"/>
    <x v="458"/>
  </r>
  <r>
    <x v="859"/>
    <x v="530"/>
    <x v="574"/>
    <n v="449"/>
    <n v="16"/>
    <x v="5"/>
    <x v="2"/>
    <x v="1"/>
    <x v="1"/>
    <x v="11"/>
    <x v="4"/>
    <x v="2"/>
    <x v="902"/>
    <x v="32"/>
  </r>
  <r>
    <x v="860"/>
    <x v="531"/>
    <x v="108"/>
    <n v="183"/>
    <n v="8"/>
    <x v="161"/>
    <x v="21"/>
    <x v="0"/>
    <x v="1"/>
    <x v="8"/>
    <x v="0"/>
    <x v="25"/>
    <x v="903"/>
    <x v="438"/>
  </r>
  <r>
    <x v="861"/>
    <x v="532"/>
    <x v="67"/>
    <n v="317"/>
    <n v="16"/>
    <x v="55"/>
    <x v="26"/>
    <x v="0"/>
    <x v="1"/>
    <x v="11"/>
    <x v="3"/>
    <x v="6"/>
    <x v="904"/>
    <x v="207"/>
  </r>
  <r>
    <x v="862"/>
    <x v="427"/>
    <x v="321"/>
    <n v="99"/>
    <n v="12"/>
    <x v="172"/>
    <x v="26"/>
    <x v="1"/>
    <x v="2"/>
    <x v="3"/>
    <x v="1"/>
    <x v="3"/>
    <x v="905"/>
    <x v="289"/>
  </r>
  <r>
    <x v="863"/>
    <x v="84"/>
    <x v="575"/>
    <n v="422"/>
    <n v="1"/>
    <x v="16"/>
    <x v="4"/>
    <x v="1"/>
    <x v="0"/>
    <x v="4"/>
    <x v="4"/>
    <x v="11"/>
    <x v="906"/>
    <x v="207"/>
  </r>
  <r>
    <x v="864"/>
    <x v="339"/>
    <x v="576"/>
    <n v="136"/>
    <n v="8"/>
    <x v="104"/>
    <x v="17"/>
    <x v="0"/>
    <x v="1"/>
    <x v="0"/>
    <x v="3"/>
    <x v="15"/>
    <x v="907"/>
    <x v="459"/>
  </r>
  <r>
    <x v="865"/>
    <x v="45"/>
    <x v="249"/>
    <n v="260"/>
    <n v="24"/>
    <x v="172"/>
    <x v="2"/>
    <x v="1"/>
    <x v="0"/>
    <x v="2"/>
    <x v="4"/>
    <x v="5"/>
    <x v="908"/>
    <x v="456"/>
  </r>
  <r>
    <x v="866"/>
    <x v="1"/>
    <x v="364"/>
    <n v="296"/>
    <n v="16"/>
    <x v="161"/>
    <x v="30"/>
    <x v="1"/>
    <x v="1"/>
    <x v="1"/>
    <x v="1"/>
    <x v="1"/>
    <x v="909"/>
    <x v="38"/>
  </r>
  <r>
    <x v="867"/>
    <x v="533"/>
    <x v="60"/>
    <n v="309"/>
    <n v="13"/>
    <x v="196"/>
    <x v="0"/>
    <x v="1"/>
    <x v="0"/>
    <x v="0"/>
    <x v="5"/>
    <x v="6"/>
    <x v="910"/>
    <x v="169"/>
  </r>
  <r>
    <x v="868"/>
    <x v="155"/>
    <x v="514"/>
    <n v="371"/>
    <n v="14"/>
    <x v="87"/>
    <x v="38"/>
    <x v="2"/>
    <x v="1"/>
    <x v="0"/>
    <x v="2"/>
    <x v="10"/>
    <x v="911"/>
    <x v="244"/>
  </r>
  <r>
    <x v="869"/>
    <x v="31"/>
    <x v="577"/>
    <n v="396"/>
    <n v="24"/>
    <x v="163"/>
    <x v="41"/>
    <x v="1"/>
    <x v="1"/>
    <x v="5"/>
    <x v="2"/>
    <x v="15"/>
    <x v="912"/>
    <x v="7"/>
  </r>
  <r>
    <x v="870"/>
    <x v="534"/>
    <x v="578"/>
    <n v="122"/>
    <n v="1"/>
    <x v="145"/>
    <x v="34"/>
    <x v="0"/>
    <x v="0"/>
    <x v="2"/>
    <x v="0"/>
    <x v="4"/>
    <x v="913"/>
    <x v="460"/>
  </r>
  <r>
    <x v="871"/>
    <x v="368"/>
    <x v="194"/>
    <n v="207"/>
    <n v="7"/>
    <x v="94"/>
    <x v="8"/>
    <x v="2"/>
    <x v="1"/>
    <x v="6"/>
    <x v="2"/>
    <x v="12"/>
    <x v="914"/>
    <x v="381"/>
  </r>
  <r>
    <x v="872"/>
    <x v="70"/>
    <x v="577"/>
    <n v="152"/>
    <n v="21"/>
    <x v="27"/>
    <x v="27"/>
    <x v="2"/>
    <x v="1"/>
    <x v="6"/>
    <x v="2"/>
    <x v="9"/>
    <x v="915"/>
    <x v="10"/>
  </r>
  <r>
    <x v="873"/>
    <x v="163"/>
    <x v="382"/>
    <n v="150"/>
    <n v="23"/>
    <x v="2"/>
    <x v="49"/>
    <x v="2"/>
    <x v="0"/>
    <x v="4"/>
    <x v="3"/>
    <x v="16"/>
    <x v="916"/>
    <x v="291"/>
  </r>
  <r>
    <x v="874"/>
    <x v="295"/>
    <x v="317"/>
    <n v="459"/>
    <n v="20"/>
    <x v="59"/>
    <x v="24"/>
    <x v="2"/>
    <x v="0"/>
    <x v="1"/>
    <x v="4"/>
    <x v="16"/>
    <x v="917"/>
    <x v="4"/>
  </r>
  <r>
    <x v="875"/>
    <x v="135"/>
    <x v="219"/>
    <n v="122"/>
    <n v="14"/>
    <x v="75"/>
    <x v="27"/>
    <x v="2"/>
    <x v="0"/>
    <x v="1"/>
    <x v="1"/>
    <x v="29"/>
    <x v="918"/>
    <x v="27"/>
  </r>
  <r>
    <x v="876"/>
    <x v="322"/>
    <x v="305"/>
    <n v="348"/>
    <n v="30"/>
    <x v="126"/>
    <x v="43"/>
    <x v="2"/>
    <x v="1"/>
    <x v="5"/>
    <x v="0"/>
    <x v="13"/>
    <x v="919"/>
    <x v="147"/>
  </r>
  <r>
    <x v="877"/>
    <x v="152"/>
    <x v="579"/>
    <n v="337"/>
    <n v="24"/>
    <x v="101"/>
    <x v="47"/>
    <x v="1"/>
    <x v="1"/>
    <x v="7"/>
    <x v="6"/>
    <x v="15"/>
    <x v="920"/>
    <x v="60"/>
  </r>
  <r>
    <x v="878"/>
    <x v="535"/>
    <x v="540"/>
    <n v="67"/>
    <n v="18"/>
    <x v="81"/>
    <x v="12"/>
    <x v="1"/>
    <x v="0"/>
    <x v="1"/>
    <x v="6"/>
    <x v="11"/>
    <x v="921"/>
    <x v="461"/>
  </r>
  <r>
    <x v="879"/>
    <x v="86"/>
    <x v="580"/>
    <n v="440"/>
    <n v="5"/>
    <x v="86"/>
    <x v="4"/>
    <x v="0"/>
    <x v="0"/>
    <x v="9"/>
    <x v="1"/>
    <x v="5"/>
    <x v="922"/>
    <x v="27"/>
  </r>
  <r>
    <x v="880"/>
    <x v="496"/>
    <x v="178"/>
    <n v="355"/>
    <n v="5"/>
    <x v="134"/>
    <x v="29"/>
    <x v="1"/>
    <x v="1"/>
    <x v="5"/>
    <x v="1"/>
    <x v="30"/>
    <x v="923"/>
    <x v="58"/>
  </r>
  <r>
    <x v="881"/>
    <x v="470"/>
    <x v="74"/>
    <n v="260"/>
    <n v="8"/>
    <x v="173"/>
    <x v="42"/>
    <x v="1"/>
    <x v="0"/>
    <x v="10"/>
    <x v="2"/>
    <x v="18"/>
    <x v="924"/>
    <x v="250"/>
  </r>
  <r>
    <x v="882"/>
    <x v="443"/>
    <x v="58"/>
    <n v="333"/>
    <n v="13"/>
    <x v="91"/>
    <x v="14"/>
    <x v="2"/>
    <x v="1"/>
    <x v="0"/>
    <x v="6"/>
    <x v="1"/>
    <x v="925"/>
    <x v="462"/>
  </r>
  <r>
    <x v="883"/>
    <x v="240"/>
    <x v="432"/>
    <n v="469"/>
    <n v="28"/>
    <x v="69"/>
    <x v="25"/>
    <x v="2"/>
    <x v="1"/>
    <x v="4"/>
    <x v="6"/>
    <x v="20"/>
    <x v="926"/>
    <x v="70"/>
  </r>
  <r>
    <x v="884"/>
    <x v="66"/>
    <x v="327"/>
    <n v="61"/>
    <n v="9"/>
    <x v="178"/>
    <x v="31"/>
    <x v="1"/>
    <x v="0"/>
    <x v="7"/>
    <x v="5"/>
    <x v="14"/>
    <x v="927"/>
    <x v="463"/>
  </r>
  <r>
    <x v="885"/>
    <x v="343"/>
    <x v="97"/>
    <n v="265"/>
    <n v="18"/>
    <x v="7"/>
    <x v="30"/>
    <x v="0"/>
    <x v="1"/>
    <x v="5"/>
    <x v="5"/>
    <x v="10"/>
    <x v="928"/>
    <x v="86"/>
  </r>
  <r>
    <x v="886"/>
    <x v="70"/>
    <x v="452"/>
    <n v="476"/>
    <n v="13"/>
    <x v="144"/>
    <x v="13"/>
    <x v="1"/>
    <x v="1"/>
    <x v="6"/>
    <x v="2"/>
    <x v="9"/>
    <x v="929"/>
    <x v="179"/>
  </r>
  <r>
    <x v="887"/>
    <x v="448"/>
    <x v="405"/>
    <n v="119"/>
    <n v="23"/>
    <x v="130"/>
    <x v="38"/>
    <x v="0"/>
    <x v="0"/>
    <x v="8"/>
    <x v="3"/>
    <x v="15"/>
    <x v="930"/>
    <x v="464"/>
  </r>
  <r>
    <x v="888"/>
    <x v="536"/>
    <x v="217"/>
    <n v="212"/>
    <n v="1"/>
    <x v="192"/>
    <x v="28"/>
    <x v="2"/>
    <x v="1"/>
    <x v="2"/>
    <x v="5"/>
    <x v="18"/>
    <x v="931"/>
    <x v="214"/>
  </r>
  <r>
    <x v="889"/>
    <x v="336"/>
    <x v="4"/>
    <n v="130"/>
    <n v="28"/>
    <x v="57"/>
    <x v="39"/>
    <x v="1"/>
    <x v="1"/>
    <x v="9"/>
    <x v="2"/>
    <x v="7"/>
    <x v="924"/>
    <x v="250"/>
  </r>
  <r>
    <x v="890"/>
    <x v="13"/>
    <x v="294"/>
    <n v="380"/>
    <n v="3"/>
    <x v="83"/>
    <x v="42"/>
    <x v="2"/>
    <x v="1"/>
    <x v="2"/>
    <x v="0"/>
    <x v="0"/>
    <x v="932"/>
    <x v="315"/>
  </r>
  <r>
    <x v="891"/>
    <x v="537"/>
    <x v="581"/>
    <n v="58"/>
    <n v="28"/>
    <x v="114"/>
    <x v="32"/>
    <x v="0"/>
    <x v="1"/>
    <x v="8"/>
    <x v="3"/>
    <x v="23"/>
    <x v="933"/>
    <x v="465"/>
  </r>
  <r>
    <x v="805"/>
    <x v="421"/>
    <x v="582"/>
    <n v="178"/>
    <n v="23"/>
    <x v="43"/>
    <x v="1"/>
    <x v="1"/>
    <x v="1"/>
    <x v="9"/>
    <x v="1"/>
    <x v="11"/>
    <x v="934"/>
    <x v="222"/>
  </r>
  <r>
    <x v="892"/>
    <x v="496"/>
    <x v="543"/>
    <n v="271"/>
    <n v="8"/>
    <x v="6"/>
    <x v="28"/>
    <x v="0"/>
    <x v="1"/>
    <x v="5"/>
    <x v="1"/>
    <x v="30"/>
    <x v="935"/>
    <x v="336"/>
  </r>
  <r>
    <x v="893"/>
    <x v="459"/>
    <x v="272"/>
    <n v="440"/>
    <n v="1"/>
    <x v="18"/>
    <x v="39"/>
    <x v="2"/>
    <x v="0"/>
    <x v="3"/>
    <x v="6"/>
    <x v="14"/>
    <x v="936"/>
    <x v="319"/>
  </r>
  <r>
    <x v="894"/>
    <x v="12"/>
    <x v="352"/>
    <n v="203"/>
    <n v="3"/>
    <x v="164"/>
    <x v="35"/>
    <x v="0"/>
    <x v="0"/>
    <x v="3"/>
    <x v="6"/>
    <x v="12"/>
    <x v="937"/>
    <x v="178"/>
  </r>
  <r>
    <x v="895"/>
    <x v="9"/>
    <x v="583"/>
    <n v="207"/>
    <n v="30"/>
    <x v="38"/>
    <x v="36"/>
    <x v="2"/>
    <x v="0"/>
    <x v="3"/>
    <x v="6"/>
    <x v="9"/>
    <x v="938"/>
    <x v="466"/>
  </r>
  <r>
    <x v="896"/>
    <x v="538"/>
    <x v="312"/>
    <n v="449"/>
    <n v="14"/>
    <x v="146"/>
    <x v="29"/>
    <x v="0"/>
    <x v="0"/>
    <x v="8"/>
    <x v="4"/>
    <x v="17"/>
    <x v="939"/>
    <x v="310"/>
  </r>
  <r>
    <x v="897"/>
    <x v="344"/>
    <x v="419"/>
    <n v="144"/>
    <n v="7"/>
    <x v="147"/>
    <x v="29"/>
    <x v="1"/>
    <x v="1"/>
    <x v="1"/>
    <x v="3"/>
    <x v="19"/>
    <x v="940"/>
    <x v="467"/>
  </r>
  <r>
    <x v="898"/>
    <x v="506"/>
    <x v="519"/>
    <n v="79"/>
    <n v="5"/>
    <x v="57"/>
    <x v="42"/>
    <x v="0"/>
    <x v="0"/>
    <x v="2"/>
    <x v="2"/>
    <x v="12"/>
    <x v="941"/>
    <x v="468"/>
  </r>
  <r>
    <x v="899"/>
    <x v="499"/>
    <x v="1"/>
    <n v="280"/>
    <n v="23"/>
    <x v="195"/>
    <x v="30"/>
    <x v="0"/>
    <x v="2"/>
    <x v="3"/>
    <x v="4"/>
    <x v="24"/>
    <x v="942"/>
    <x v="469"/>
  </r>
  <r>
    <x v="900"/>
    <x v="116"/>
    <x v="282"/>
    <n v="469"/>
    <n v="22"/>
    <x v="27"/>
    <x v="0"/>
    <x v="2"/>
    <x v="0"/>
    <x v="11"/>
    <x v="2"/>
    <x v="27"/>
    <x v="943"/>
    <x v="58"/>
  </r>
  <r>
    <x v="901"/>
    <x v="337"/>
    <x v="212"/>
    <n v="98"/>
    <n v="19"/>
    <x v="135"/>
    <x v="28"/>
    <x v="1"/>
    <x v="0"/>
    <x v="7"/>
    <x v="6"/>
    <x v="16"/>
    <x v="944"/>
    <x v="470"/>
  </r>
  <r>
    <x v="902"/>
    <x v="64"/>
    <x v="18"/>
    <n v="294"/>
    <n v="21"/>
    <x v="73"/>
    <x v="31"/>
    <x v="1"/>
    <x v="1"/>
    <x v="1"/>
    <x v="1"/>
    <x v="5"/>
    <x v="945"/>
    <x v="83"/>
  </r>
  <r>
    <x v="903"/>
    <x v="7"/>
    <x v="584"/>
    <n v="489"/>
    <n v="13"/>
    <x v="196"/>
    <x v="45"/>
    <x v="0"/>
    <x v="0"/>
    <x v="5"/>
    <x v="1"/>
    <x v="7"/>
    <x v="946"/>
    <x v="41"/>
  </r>
  <r>
    <x v="904"/>
    <x v="539"/>
    <x v="461"/>
    <n v="385"/>
    <n v="30"/>
    <x v="18"/>
    <x v="47"/>
    <x v="0"/>
    <x v="0"/>
    <x v="8"/>
    <x v="5"/>
    <x v="11"/>
    <x v="947"/>
    <x v="195"/>
  </r>
  <r>
    <x v="905"/>
    <x v="416"/>
    <x v="395"/>
    <n v="326"/>
    <n v="11"/>
    <x v="56"/>
    <x v="19"/>
    <x v="1"/>
    <x v="2"/>
    <x v="4"/>
    <x v="2"/>
    <x v="14"/>
    <x v="948"/>
    <x v="471"/>
  </r>
  <r>
    <x v="906"/>
    <x v="398"/>
    <x v="585"/>
    <n v="65"/>
    <n v="10"/>
    <x v="179"/>
    <x v="27"/>
    <x v="0"/>
    <x v="1"/>
    <x v="5"/>
    <x v="6"/>
    <x v="23"/>
    <x v="949"/>
    <x v="472"/>
  </r>
  <r>
    <x v="907"/>
    <x v="214"/>
    <x v="586"/>
    <n v="386"/>
    <n v="21"/>
    <x v="10"/>
    <x v="45"/>
    <x v="1"/>
    <x v="0"/>
    <x v="10"/>
    <x v="2"/>
    <x v="28"/>
    <x v="950"/>
    <x v="269"/>
  </r>
  <r>
    <x v="908"/>
    <x v="331"/>
    <x v="197"/>
    <n v="385"/>
    <n v="10"/>
    <x v="25"/>
    <x v="24"/>
    <x v="0"/>
    <x v="0"/>
    <x v="9"/>
    <x v="5"/>
    <x v="20"/>
    <x v="951"/>
    <x v="63"/>
  </r>
  <r>
    <x v="909"/>
    <x v="362"/>
    <x v="587"/>
    <n v="85"/>
    <n v="29"/>
    <x v="98"/>
    <x v="28"/>
    <x v="2"/>
    <x v="1"/>
    <x v="7"/>
    <x v="1"/>
    <x v="7"/>
    <x v="952"/>
    <x v="473"/>
  </r>
  <r>
    <x v="284"/>
    <x v="53"/>
    <x v="588"/>
    <n v="487"/>
    <n v="9"/>
    <x v="138"/>
    <x v="49"/>
    <x v="1"/>
    <x v="0"/>
    <x v="3"/>
    <x v="3"/>
    <x v="27"/>
    <x v="953"/>
    <x v="319"/>
  </r>
  <r>
    <x v="910"/>
    <x v="540"/>
    <x v="203"/>
    <n v="470"/>
    <n v="13"/>
    <x v="92"/>
    <x v="42"/>
    <x v="2"/>
    <x v="1"/>
    <x v="9"/>
    <x v="3"/>
    <x v="6"/>
    <x v="954"/>
    <x v="18"/>
  </r>
  <r>
    <x v="911"/>
    <x v="367"/>
    <x v="576"/>
    <n v="369"/>
    <n v="9"/>
    <x v="1"/>
    <x v="4"/>
    <x v="0"/>
    <x v="2"/>
    <x v="3"/>
    <x v="6"/>
    <x v="30"/>
    <x v="955"/>
    <x v="56"/>
  </r>
  <r>
    <x v="912"/>
    <x v="541"/>
    <x v="296"/>
    <n v="300"/>
    <n v="10"/>
    <x v="166"/>
    <x v="48"/>
    <x v="1"/>
    <x v="2"/>
    <x v="3"/>
    <x v="2"/>
    <x v="26"/>
    <x v="956"/>
    <x v="33"/>
  </r>
  <r>
    <x v="913"/>
    <x v="403"/>
    <x v="589"/>
    <n v="289"/>
    <n v="9"/>
    <x v="90"/>
    <x v="45"/>
    <x v="0"/>
    <x v="0"/>
    <x v="0"/>
    <x v="6"/>
    <x v="19"/>
    <x v="957"/>
    <x v="7"/>
  </r>
  <r>
    <x v="914"/>
    <x v="10"/>
    <x v="47"/>
    <n v="51"/>
    <n v="25"/>
    <x v="116"/>
    <x v="44"/>
    <x v="0"/>
    <x v="0"/>
    <x v="3"/>
    <x v="4"/>
    <x v="10"/>
    <x v="958"/>
    <x v="474"/>
  </r>
  <r>
    <x v="915"/>
    <x v="68"/>
    <x v="590"/>
    <n v="180"/>
    <n v="26"/>
    <x v="7"/>
    <x v="24"/>
    <x v="0"/>
    <x v="0"/>
    <x v="10"/>
    <x v="6"/>
    <x v="27"/>
    <x v="959"/>
    <x v="475"/>
  </r>
  <r>
    <x v="916"/>
    <x v="54"/>
    <x v="299"/>
    <n v="252"/>
    <n v="13"/>
    <x v="158"/>
    <x v="34"/>
    <x v="0"/>
    <x v="1"/>
    <x v="2"/>
    <x v="2"/>
    <x v="23"/>
    <x v="960"/>
    <x v="269"/>
  </r>
  <r>
    <x v="917"/>
    <x v="542"/>
    <x v="64"/>
    <n v="113"/>
    <n v="3"/>
    <x v="113"/>
    <x v="25"/>
    <x v="0"/>
    <x v="0"/>
    <x v="1"/>
    <x v="2"/>
    <x v="5"/>
    <x v="961"/>
    <x v="257"/>
  </r>
  <r>
    <x v="918"/>
    <x v="441"/>
    <x v="440"/>
    <n v="67"/>
    <n v="10"/>
    <x v="156"/>
    <x v="0"/>
    <x v="2"/>
    <x v="1"/>
    <x v="8"/>
    <x v="2"/>
    <x v="18"/>
    <x v="962"/>
    <x v="476"/>
  </r>
  <r>
    <x v="919"/>
    <x v="523"/>
    <x v="10"/>
    <n v="475"/>
    <n v="11"/>
    <x v="102"/>
    <x v="16"/>
    <x v="0"/>
    <x v="1"/>
    <x v="10"/>
    <x v="6"/>
    <x v="0"/>
    <x v="963"/>
    <x v="310"/>
  </r>
  <r>
    <x v="148"/>
    <x v="391"/>
    <x v="269"/>
    <n v="243"/>
    <n v="6"/>
    <x v="179"/>
    <x v="34"/>
    <x v="1"/>
    <x v="0"/>
    <x v="6"/>
    <x v="2"/>
    <x v="30"/>
    <x v="964"/>
    <x v="229"/>
  </r>
  <r>
    <x v="920"/>
    <x v="103"/>
    <x v="87"/>
    <n v="306"/>
    <n v="19"/>
    <x v="47"/>
    <x v="34"/>
    <x v="2"/>
    <x v="1"/>
    <x v="9"/>
    <x v="6"/>
    <x v="20"/>
    <x v="965"/>
    <x v="477"/>
  </r>
  <r>
    <x v="921"/>
    <x v="22"/>
    <x v="29"/>
    <n v="456"/>
    <n v="7"/>
    <x v="65"/>
    <x v="42"/>
    <x v="2"/>
    <x v="0"/>
    <x v="10"/>
    <x v="6"/>
    <x v="4"/>
    <x v="966"/>
    <x v="172"/>
  </r>
  <r>
    <x v="922"/>
    <x v="474"/>
    <x v="591"/>
    <n v="221"/>
    <n v="9"/>
    <x v="7"/>
    <x v="38"/>
    <x v="0"/>
    <x v="0"/>
    <x v="6"/>
    <x v="0"/>
    <x v="6"/>
    <x v="967"/>
    <x v="136"/>
  </r>
  <r>
    <x v="923"/>
    <x v="543"/>
    <x v="73"/>
    <n v="310"/>
    <n v="6"/>
    <x v="96"/>
    <x v="41"/>
    <x v="2"/>
    <x v="0"/>
    <x v="11"/>
    <x v="2"/>
    <x v="13"/>
    <x v="968"/>
    <x v="96"/>
  </r>
  <r>
    <x v="924"/>
    <x v="544"/>
    <x v="592"/>
    <n v="435"/>
    <n v="26"/>
    <x v="29"/>
    <x v="22"/>
    <x v="0"/>
    <x v="1"/>
    <x v="1"/>
    <x v="2"/>
    <x v="27"/>
    <x v="969"/>
    <x v="291"/>
  </r>
  <r>
    <x v="925"/>
    <x v="545"/>
    <x v="550"/>
    <n v="104"/>
    <n v="14"/>
    <x v="16"/>
    <x v="1"/>
    <x v="2"/>
    <x v="0"/>
    <x v="9"/>
    <x v="1"/>
    <x v="6"/>
    <x v="970"/>
    <x v="478"/>
  </r>
  <r>
    <x v="926"/>
    <x v="204"/>
    <x v="298"/>
    <n v="77"/>
    <n v="28"/>
    <x v="161"/>
    <x v="9"/>
    <x v="2"/>
    <x v="1"/>
    <x v="1"/>
    <x v="0"/>
    <x v="24"/>
    <x v="971"/>
    <x v="118"/>
  </r>
  <r>
    <x v="927"/>
    <x v="321"/>
    <x v="413"/>
    <n v="351"/>
    <n v="25"/>
    <x v="29"/>
    <x v="47"/>
    <x v="1"/>
    <x v="1"/>
    <x v="8"/>
    <x v="6"/>
    <x v="27"/>
    <x v="972"/>
    <x v="394"/>
  </r>
  <r>
    <x v="928"/>
    <x v="136"/>
    <x v="495"/>
    <n v="323"/>
    <n v="27"/>
    <x v="145"/>
    <x v="34"/>
    <x v="2"/>
    <x v="0"/>
    <x v="9"/>
    <x v="4"/>
    <x v="25"/>
    <x v="973"/>
    <x v="350"/>
  </r>
  <r>
    <x v="929"/>
    <x v="133"/>
    <x v="377"/>
    <n v="311"/>
    <n v="9"/>
    <x v="85"/>
    <x v="15"/>
    <x v="1"/>
    <x v="0"/>
    <x v="7"/>
    <x v="6"/>
    <x v="20"/>
    <x v="974"/>
    <x v="204"/>
  </r>
  <r>
    <x v="930"/>
    <x v="180"/>
    <x v="593"/>
    <n v="443"/>
    <n v="26"/>
    <x v="183"/>
    <x v="27"/>
    <x v="0"/>
    <x v="1"/>
    <x v="7"/>
    <x v="4"/>
    <x v="29"/>
    <x v="975"/>
    <x v="140"/>
  </r>
  <r>
    <x v="931"/>
    <x v="418"/>
    <x v="448"/>
    <n v="313"/>
    <n v="26"/>
    <x v="39"/>
    <x v="28"/>
    <x v="0"/>
    <x v="1"/>
    <x v="8"/>
    <x v="3"/>
    <x v="2"/>
    <x v="976"/>
    <x v="315"/>
  </r>
  <r>
    <x v="932"/>
    <x v="546"/>
    <x v="150"/>
    <n v="180"/>
    <n v="26"/>
    <x v="89"/>
    <x v="33"/>
    <x v="2"/>
    <x v="1"/>
    <x v="11"/>
    <x v="0"/>
    <x v="19"/>
    <x v="977"/>
    <x v="479"/>
  </r>
  <r>
    <x v="933"/>
    <x v="427"/>
    <x v="131"/>
    <n v="184"/>
    <n v="23"/>
    <x v="143"/>
    <x v="17"/>
    <x v="2"/>
    <x v="2"/>
    <x v="3"/>
    <x v="1"/>
    <x v="3"/>
    <x v="978"/>
    <x v="384"/>
  </r>
  <r>
    <x v="934"/>
    <x v="323"/>
    <x v="6"/>
    <n v="227"/>
    <n v="11"/>
    <x v="117"/>
    <x v="12"/>
    <x v="1"/>
    <x v="1"/>
    <x v="8"/>
    <x v="1"/>
    <x v="19"/>
    <x v="979"/>
    <x v="416"/>
  </r>
  <r>
    <x v="935"/>
    <x v="547"/>
    <x v="26"/>
    <n v="469"/>
    <n v="13"/>
    <x v="94"/>
    <x v="36"/>
    <x v="0"/>
    <x v="1"/>
    <x v="0"/>
    <x v="0"/>
    <x v="30"/>
    <x v="980"/>
    <x v="253"/>
  </r>
  <r>
    <x v="936"/>
    <x v="105"/>
    <x v="594"/>
    <n v="262"/>
    <n v="30"/>
    <x v="95"/>
    <x v="48"/>
    <x v="2"/>
    <x v="0"/>
    <x v="0"/>
    <x v="2"/>
    <x v="22"/>
    <x v="981"/>
    <x v="319"/>
  </r>
  <r>
    <x v="937"/>
    <x v="144"/>
    <x v="38"/>
    <n v="472"/>
    <n v="28"/>
    <x v="144"/>
    <x v="17"/>
    <x v="0"/>
    <x v="0"/>
    <x v="9"/>
    <x v="1"/>
    <x v="1"/>
    <x v="982"/>
    <x v="261"/>
  </r>
  <r>
    <x v="938"/>
    <x v="200"/>
    <x v="326"/>
    <n v="235"/>
    <n v="13"/>
    <x v="65"/>
    <x v="16"/>
    <x v="2"/>
    <x v="0"/>
    <x v="9"/>
    <x v="6"/>
    <x v="26"/>
    <x v="983"/>
    <x v="370"/>
  </r>
  <r>
    <x v="939"/>
    <x v="37"/>
    <x v="409"/>
    <n v="221"/>
    <n v="14"/>
    <x v="114"/>
    <x v="33"/>
    <x v="0"/>
    <x v="0"/>
    <x v="3"/>
    <x v="5"/>
    <x v="24"/>
    <x v="984"/>
    <x v="467"/>
  </r>
  <r>
    <x v="940"/>
    <x v="346"/>
    <x v="250"/>
    <n v="273"/>
    <n v="27"/>
    <x v="41"/>
    <x v="25"/>
    <x v="1"/>
    <x v="0"/>
    <x v="9"/>
    <x v="3"/>
    <x v="19"/>
    <x v="985"/>
    <x v="30"/>
  </r>
  <r>
    <x v="941"/>
    <x v="40"/>
    <x v="343"/>
    <n v="93"/>
    <n v="25"/>
    <x v="199"/>
    <x v="5"/>
    <x v="1"/>
    <x v="1"/>
    <x v="9"/>
    <x v="4"/>
    <x v="24"/>
    <x v="986"/>
    <x v="407"/>
  </r>
  <r>
    <x v="942"/>
    <x v="548"/>
    <x v="595"/>
    <n v="300"/>
    <n v="8"/>
    <x v="168"/>
    <x v="18"/>
    <x v="1"/>
    <x v="1"/>
    <x v="11"/>
    <x v="1"/>
    <x v="13"/>
    <x v="987"/>
    <x v="228"/>
  </r>
  <r>
    <x v="943"/>
    <x v="86"/>
    <x v="596"/>
    <n v="91"/>
    <n v="24"/>
    <x v="180"/>
    <x v="41"/>
    <x v="0"/>
    <x v="0"/>
    <x v="9"/>
    <x v="1"/>
    <x v="5"/>
    <x v="988"/>
    <x v="480"/>
  </r>
  <r>
    <x v="944"/>
    <x v="299"/>
    <x v="597"/>
    <n v="81"/>
    <n v="25"/>
    <x v="182"/>
    <x v="14"/>
    <x v="0"/>
    <x v="0"/>
    <x v="11"/>
    <x v="0"/>
    <x v="2"/>
    <x v="989"/>
    <x v="481"/>
  </r>
  <r>
    <x v="945"/>
    <x v="549"/>
    <x v="598"/>
    <n v="341"/>
    <n v="17"/>
    <x v="37"/>
    <x v="43"/>
    <x v="0"/>
    <x v="0"/>
    <x v="1"/>
    <x v="1"/>
    <x v="10"/>
    <x v="990"/>
    <x v="103"/>
  </r>
  <r>
    <x v="946"/>
    <x v="5"/>
    <x v="526"/>
    <n v="471"/>
    <n v="4"/>
    <x v="68"/>
    <x v="48"/>
    <x v="1"/>
    <x v="2"/>
    <x v="4"/>
    <x v="4"/>
    <x v="5"/>
    <x v="991"/>
    <x v="151"/>
  </r>
  <r>
    <x v="947"/>
    <x v="348"/>
    <x v="599"/>
    <n v="189"/>
    <n v="18"/>
    <x v="24"/>
    <x v="24"/>
    <x v="0"/>
    <x v="1"/>
    <x v="8"/>
    <x v="5"/>
    <x v="0"/>
    <x v="992"/>
    <x v="482"/>
  </r>
  <r>
    <x v="948"/>
    <x v="550"/>
    <x v="422"/>
    <n v="406"/>
    <n v="9"/>
    <x v="6"/>
    <x v="19"/>
    <x v="1"/>
    <x v="0"/>
    <x v="0"/>
    <x v="6"/>
    <x v="8"/>
    <x v="993"/>
    <x v="456"/>
  </r>
  <r>
    <x v="949"/>
    <x v="426"/>
    <x v="446"/>
    <n v="279"/>
    <n v="3"/>
    <x v="115"/>
    <x v="28"/>
    <x v="1"/>
    <x v="0"/>
    <x v="4"/>
    <x v="4"/>
    <x v="27"/>
    <x v="994"/>
    <x v="439"/>
  </r>
  <r>
    <x v="950"/>
    <x v="107"/>
    <x v="170"/>
    <n v="143"/>
    <n v="27"/>
    <x v="100"/>
    <x v="28"/>
    <x v="2"/>
    <x v="1"/>
    <x v="1"/>
    <x v="0"/>
    <x v="23"/>
    <x v="995"/>
    <x v="483"/>
  </r>
  <r>
    <x v="951"/>
    <x v="49"/>
    <x v="36"/>
    <n v="375"/>
    <n v="23"/>
    <x v="110"/>
    <x v="44"/>
    <x v="1"/>
    <x v="1"/>
    <x v="10"/>
    <x v="3"/>
    <x v="19"/>
    <x v="996"/>
    <x v="282"/>
  </r>
  <r>
    <x v="506"/>
    <x v="405"/>
    <x v="300"/>
    <n v="169"/>
    <n v="25"/>
    <x v="95"/>
    <x v="2"/>
    <x v="2"/>
    <x v="0"/>
    <x v="5"/>
    <x v="2"/>
    <x v="20"/>
    <x v="997"/>
    <x v="393"/>
  </r>
  <r>
    <x v="952"/>
    <x v="406"/>
    <x v="530"/>
    <n v="178"/>
    <n v="16"/>
    <x v="156"/>
    <x v="18"/>
    <x v="2"/>
    <x v="0"/>
    <x v="7"/>
    <x v="5"/>
    <x v="15"/>
    <x v="998"/>
    <x v="244"/>
  </r>
  <r>
    <x v="953"/>
    <x v="123"/>
    <x v="221"/>
    <n v="438"/>
    <n v="27"/>
    <x v="103"/>
    <x v="35"/>
    <x v="0"/>
    <x v="1"/>
    <x v="10"/>
    <x v="3"/>
    <x v="8"/>
    <x v="999"/>
    <x v="463"/>
  </r>
  <r>
    <x v="954"/>
    <x v="21"/>
    <x v="546"/>
    <n v="462"/>
    <n v="5"/>
    <x v="170"/>
    <x v="6"/>
    <x v="0"/>
    <x v="1"/>
    <x v="9"/>
    <x v="2"/>
    <x v="17"/>
    <x v="1000"/>
    <x v="294"/>
  </r>
  <r>
    <x v="955"/>
    <x v="551"/>
    <x v="142"/>
    <n v="276"/>
    <n v="24"/>
    <x v="158"/>
    <x v="2"/>
    <x v="0"/>
    <x v="0"/>
    <x v="2"/>
    <x v="3"/>
    <x v="0"/>
    <x v="1001"/>
    <x v="109"/>
  </r>
  <r>
    <x v="956"/>
    <x v="552"/>
    <x v="201"/>
    <n v="156"/>
    <n v="18"/>
    <x v="199"/>
    <x v="48"/>
    <x v="1"/>
    <x v="0"/>
    <x v="1"/>
    <x v="0"/>
    <x v="14"/>
    <x v="1002"/>
    <x v="229"/>
  </r>
  <r>
    <x v="957"/>
    <x v="483"/>
    <x v="45"/>
    <n v="152"/>
    <n v="28"/>
    <x v="101"/>
    <x v="48"/>
    <x v="2"/>
    <x v="1"/>
    <x v="6"/>
    <x v="6"/>
    <x v="2"/>
    <x v="1003"/>
    <x v="69"/>
  </r>
  <r>
    <x v="958"/>
    <x v="238"/>
    <x v="600"/>
    <n v="259"/>
    <n v="28"/>
    <x v="160"/>
    <x v="39"/>
    <x v="1"/>
    <x v="1"/>
    <x v="0"/>
    <x v="0"/>
    <x v="20"/>
    <x v="1004"/>
    <x v="70"/>
  </r>
  <r>
    <x v="959"/>
    <x v="123"/>
    <x v="520"/>
    <n v="454"/>
    <n v="14"/>
    <x v="141"/>
    <x v="19"/>
    <x v="0"/>
    <x v="1"/>
    <x v="10"/>
    <x v="3"/>
    <x v="8"/>
    <x v="1005"/>
    <x v="484"/>
  </r>
  <r>
    <x v="960"/>
    <x v="545"/>
    <x v="439"/>
    <n v="179"/>
    <n v="6"/>
    <x v="96"/>
    <x v="48"/>
    <x v="2"/>
    <x v="0"/>
    <x v="9"/>
    <x v="1"/>
    <x v="6"/>
    <x v="1006"/>
    <x v="485"/>
  </r>
  <r>
    <x v="697"/>
    <x v="298"/>
    <x v="119"/>
    <n v="98"/>
    <n v="8"/>
    <x v="164"/>
    <x v="36"/>
    <x v="1"/>
    <x v="0"/>
    <x v="6"/>
    <x v="6"/>
    <x v="25"/>
    <x v="1007"/>
    <x v="486"/>
  </r>
  <r>
    <x v="646"/>
    <x v="214"/>
    <x v="42"/>
    <n v="253"/>
    <n v="24"/>
    <x v="112"/>
    <x v="14"/>
    <x v="2"/>
    <x v="0"/>
    <x v="10"/>
    <x v="2"/>
    <x v="28"/>
    <x v="1008"/>
    <x v="49"/>
  </r>
  <r>
    <x v="961"/>
    <x v="553"/>
    <x v="170"/>
    <n v="254"/>
    <n v="20"/>
    <x v="45"/>
    <x v="0"/>
    <x v="0"/>
    <x v="0"/>
    <x v="11"/>
    <x v="0"/>
    <x v="23"/>
    <x v="1009"/>
    <x v="238"/>
  </r>
  <r>
    <x v="189"/>
    <x v="372"/>
    <x v="336"/>
    <n v="58"/>
    <n v="30"/>
    <x v="51"/>
    <x v="27"/>
    <x v="1"/>
    <x v="0"/>
    <x v="3"/>
    <x v="3"/>
    <x v="11"/>
    <x v="1010"/>
    <x v="487"/>
  </r>
  <r>
    <x v="962"/>
    <x v="119"/>
    <x v="401"/>
    <n v="375"/>
    <n v="25"/>
    <x v="192"/>
    <x v="49"/>
    <x v="0"/>
    <x v="0"/>
    <x v="11"/>
    <x v="1"/>
    <x v="18"/>
    <x v="1011"/>
    <x v="488"/>
  </r>
  <r>
    <x v="963"/>
    <x v="547"/>
    <x v="332"/>
    <n v="393"/>
    <n v="19"/>
    <x v="137"/>
    <x v="6"/>
    <x v="2"/>
    <x v="1"/>
    <x v="0"/>
    <x v="0"/>
    <x v="30"/>
    <x v="1012"/>
    <x v="277"/>
  </r>
  <r>
    <x v="964"/>
    <x v="121"/>
    <x v="601"/>
    <n v="478"/>
    <n v="9"/>
    <x v="145"/>
    <x v="28"/>
    <x v="0"/>
    <x v="0"/>
    <x v="6"/>
    <x v="6"/>
    <x v="12"/>
    <x v="1013"/>
    <x v="120"/>
  </r>
  <r>
    <x v="965"/>
    <x v="87"/>
    <x v="78"/>
    <n v="346"/>
    <n v="2"/>
    <x v="91"/>
    <x v="6"/>
    <x v="2"/>
    <x v="0"/>
    <x v="3"/>
    <x v="4"/>
    <x v="29"/>
    <x v="1014"/>
    <x v="136"/>
  </r>
  <r>
    <x v="966"/>
    <x v="523"/>
    <x v="58"/>
    <n v="302"/>
    <n v="3"/>
    <x v="126"/>
    <x v="35"/>
    <x v="0"/>
    <x v="1"/>
    <x v="10"/>
    <x v="6"/>
    <x v="0"/>
    <x v="1015"/>
    <x v="302"/>
  </r>
  <r>
    <x v="967"/>
    <x v="276"/>
    <x v="549"/>
    <n v="244"/>
    <n v="25"/>
    <x v="22"/>
    <x v="9"/>
    <x v="0"/>
    <x v="1"/>
    <x v="6"/>
    <x v="1"/>
    <x v="30"/>
    <x v="1016"/>
    <x v="489"/>
  </r>
  <r>
    <x v="968"/>
    <x v="214"/>
    <x v="602"/>
    <n v="366"/>
    <n v="5"/>
    <x v="64"/>
    <x v="10"/>
    <x v="1"/>
    <x v="0"/>
    <x v="10"/>
    <x v="2"/>
    <x v="28"/>
    <x v="1017"/>
    <x v="129"/>
  </r>
  <r>
    <x v="969"/>
    <x v="181"/>
    <x v="603"/>
    <n v="73"/>
    <n v="12"/>
    <x v="113"/>
    <x v="47"/>
    <x v="2"/>
    <x v="0"/>
    <x v="8"/>
    <x v="5"/>
    <x v="3"/>
    <x v="1018"/>
    <x v="490"/>
  </r>
  <r>
    <x v="970"/>
    <x v="178"/>
    <x v="604"/>
    <n v="235"/>
    <n v="8"/>
    <x v="75"/>
    <x v="11"/>
    <x v="2"/>
    <x v="1"/>
    <x v="9"/>
    <x v="5"/>
    <x v="9"/>
    <x v="1019"/>
    <x v="328"/>
  </r>
  <r>
    <x v="971"/>
    <x v="302"/>
    <x v="22"/>
    <n v="341"/>
    <n v="7"/>
    <x v="35"/>
    <x v="46"/>
    <x v="1"/>
    <x v="0"/>
    <x v="11"/>
    <x v="5"/>
    <x v="30"/>
    <x v="1020"/>
    <x v="378"/>
  </r>
  <r>
    <x v="972"/>
    <x v="554"/>
    <x v="205"/>
    <n v="479"/>
    <n v="4"/>
    <x v="83"/>
    <x v="33"/>
    <x v="2"/>
    <x v="1"/>
    <x v="5"/>
    <x v="4"/>
    <x v="5"/>
    <x v="1021"/>
    <x v="86"/>
  </r>
  <r>
    <x v="973"/>
    <x v="84"/>
    <x v="236"/>
    <n v="212"/>
    <n v="15"/>
    <x v="162"/>
    <x v="37"/>
    <x v="1"/>
    <x v="0"/>
    <x v="4"/>
    <x v="4"/>
    <x v="11"/>
    <x v="1022"/>
    <x v="109"/>
  </r>
  <r>
    <x v="974"/>
    <x v="347"/>
    <x v="291"/>
    <n v="51"/>
    <n v="1"/>
    <x v="5"/>
    <x v="29"/>
    <x v="1"/>
    <x v="1"/>
    <x v="5"/>
    <x v="2"/>
    <x v="9"/>
    <x v="1023"/>
    <x v="491"/>
  </r>
  <r>
    <x v="975"/>
    <x v="137"/>
    <x v="37"/>
    <n v="236"/>
    <n v="4"/>
    <x v="199"/>
    <x v="37"/>
    <x v="0"/>
    <x v="0"/>
    <x v="6"/>
    <x v="1"/>
    <x v="17"/>
    <x v="1024"/>
    <x v="475"/>
  </r>
  <r>
    <x v="976"/>
    <x v="89"/>
    <x v="605"/>
    <n v="435"/>
    <n v="20"/>
    <x v="141"/>
    <x v="16"/>
    <x v="2"/>
    <x v="0"/>
    <x v="5"/>
    <x v="5"/>
    <x v="22"/>
    <x v="1025"/>
    <x v="20"/>
  </r>
  <r>
    <x v="977"/>
    <x v="555"/>
    <x v="373"/>
    <n v="151"/>
    <n v="30"/>
    <x v="47"/>
    <x v="46"/>
    <x v="0"/>
    <x v="1"/>
    <x v="5"/>
    <x v="4"/>
    <x v="28"/>
    <x v="1026"/>
    <x v="492"/>
  </r>
  <r>
    <x v="978"/>
    <x v="184"/>
    <x v="204"/>
    <n v="331"/>
    <n v="9"/>
    <x v="169"/>
    <x v="33"/>
    <x v="1"/>
    <x v="0"/>
    <x v="6"/>
    <x v="3"/>
    <x v="11"/>
    <x v="1027"/>
    <x v="211"/>
  </r>
  <r>
    <x v="979"/>
    <x v="48"/>
    <x v="606"/>
    <n v="441"/>
    <n v="30"/>
    <x v="150"/>
    <x v="15"/>
    <x v="2"/>
    <x v="2"/>
    <x v="3"/>
    <x v="0"/>
    <x v="8"/>
    <x v="1028"/>
    <x v="74"/>
  </r>
  <r>
    <x v="980"/>
    <x v="229"/>
    <x v="607"/>
    <n v="281"/>
    <n v="27"/>
    <x v="17"/>
    <x v="19"/>
    <x v="1"/>
    <x v="0"/>
    <x v="2"/>
    <x v="3"/>
    <x v="17"/>
    <x v="1029"/>
    <x v="410"/>
  </r>
  <r>
    <x v="981"/>
    <x v="255"/>
    <x v="172"/>
    <n v="243"/>
    <n v="7"/>
    <x v="49"/>
    <x v="5"/>
    <x v="1"/>
    <x v="2"/>
    <x v="4"/>
    <x v="6"/>
    <x v="23"/>
    <x v="1030"/>
    <x v="493"/>
  </r>
  <r>
    <x v="151"/>
    <x v="337"/>
    <x v="608"/>
    <n v="221"/>
    <n v="29"/>
    <x v="83"/>
    <x v="9"/>
    <x v="2"/>
    <x v="0"/>
    <x v="7"/>
    <x v="6"/>
    <x v="16"/>
    <x v="1031"/>
    <x v="269"/>
  </r>
  <r>
    <x v="982"/>
    <x v="536"/>
    <x v="517"/>
    <n v="133"/>
    <n v="16"/>
    <x v="137"/>
    <x v="43"/>
    <x v="2"/>
    <x v="1"/>
    <x v="2"/>
    <x v="5"/>
    <x v="18"/>
    <x v="1032"/>
    <x v="161"/>
  </r>
  <r>
    <x v="983"/>
    <x v="90"/>
    <x v="71"/>
    <n v="292"/>
    <n v="19"/>
    <x v="44"/>
    <x v="28"/>
    <x v="0"/>
    <x v="0"/>
    <x v="2"/>
    <x v="4"/>
    <x v="18"/>
    <x v="1033"/>
    <x v="121"/>
  </r>
  <r>
    <x v="984"/>
    <x v="296"/>
    <x v="123"/>
    <n v="360"/>
    <n v="11"/>
    <x v="140"/>
    <x v="9"/>
    <x v="0"/>
    <x v="2"/>
    <x v="3"/>
    <x v="5"/>
    <x v="25"/>
    <x v="1034"/>
    <x v="27"/>
  </r>
  <r>
    <x v="985"/>
    <x v="72"/>
    <x v="326"/>
    <n v="433"/>
    <n v="1"/>
    <x v="75"/>
    <x v="6"/>
    <x v="0"/>
    <x v="1"/>
    <x v="8"/>
    <x v="6"/>
    <x v="11"/>
    <x v="1035"/>
    <x v="157"/>
  </r>
  <r>
    <x v="986"/>
    <x v="380"/>
    <x v="62"/>
    <n v="292"/>
    <n v="9"/>
    <x v="182"/>
    <x v="17"/>
    <x v="0"/>
    <x v="1"/>
    <x v="11"/>
    <x v="5"/>
    <x v="25"/>
    <x v="1036"/>
    <x v="293"/>
  </r>
  <r>
    <x v="987"/>
    <x v="396"/>
    <x v="280"/>
    <n v="241"/>
    <n v="21"/>
    <x v="67"/>
    <x v="1"/>
    <x v="2"/>
    <x v="1"/>
    <x v="7"/>
    <x v="2"/>
    <x v="20"/>
    <x v="1037"/>
    <x v="55"/>
  </r>
  <r>
    <x v="988"/>
    <x v="556"/>
    <x v="609"/>
    <n v="380"/>
    <n v="29"/>
    <x v="179"/>
    <x v="8"/>
    <x v="1"/>
    <x v="0"/>
    <x v="7"/>
    <x v="5"/>
    <x v="25"/>
    <x v="1038"/>
    <x v="64"/>
  </r>
  <r>
    <x v="989"/>
    <x v="166"/>
    <x v="167"/>
    <n v="154"/>
    <n v="8"/>
    <x v="64"/>
    <x v="41"/>
    <x v="0"/>
    <x v="0"/>
    <x v="4"/>
    <x v="3"/>
    <x v="20"/>
    <x v="727"/>
    <x v="264"/>
  </r>
  <r>
    <x v="990"/>
    <x v="212"/>
    <x v="558"/>
    <n v="223"/>
    <n v="15"/>
    <x v="186"/>
    <x v="20"/>
    <x v="0"/>
    <x v="0"/>
    <x v="6"/>
    <x v="2"/>
    <x v="21"/>
    <x v="1039"/>
    <x v="412"/>
  </r>
  <r>
    <x v="991"/>
    <x v="504"/>
    <x v="610"/>
    <n v="243"/>
    <n v="4"/>
    <x v="18"/>
    <x v="20"/>
    <x v="0"/>
    <x v="0"/>
    <x v="11"/>
    <x v="1"/>
    <x v="5"/>
    <x v="1040"/>
    <x v="219"/>
  </r>
  <r>
    <x v="992"/>
    <x v="361"/>
    <x v="611"/>
    <n v="344"/>
    <n v="10"/>
    <x v="154"/>
    <x v="6"/>
    <x v="0"/>
    <x v="1"/>
    <x v="6"/>
    <x v="4"/>
    <x v="28"/>
    <x v="1041"/>
    <x v="315"/>
  </r>
  <r>
    <x v="993"/>
    <x v="261"/>
    <x v="211"/>
    <n v="335"/>
    <n v="1"/>
    <x v="68"/>
    <x v="19"/>
    <x v="2"/>
    <x v="1"/>
    <x v="1"/>
    <x v="5"/>
    <x v="20"/>
    <x v="1042"/>
    <x v="133"/>
  </r>
  <r>
    <x v="994"/>
    <x v="557"/>
    <x v="134"/>
    <n v="153"/>
    <n v="16"/>
    <x v="118"/>
    <x v="11"/>
    <x v="1"/>
    <x v="0"/>
    <x v="10"/>
    <x v="1"/>
    <x v="10"/>
    <x v="1043"/>
    <x v="479"/>
  </r>
  <r>
    <x v="995"/>
    <x v="558"/>
    <x v="35"/>
    <n v="121"/>
    <n v="30"/>
    <x v="136"/>
    <x v="7"/>
    <x v="2"/>
    <x v="0"/>
    <x v="1"/>
    <x v="2"/>
    <x v="1"/>
    <x v="1044"/>
    <x v="112"/>
  </r>
  <r>
    <x v="996"/>
    <x v="525"/>
    <x v="531"/>
    <n v="236"/>
    <n v="28"/>
    <x v="88"/>
    <x v="36"/>
    <x v="2"/>
    <x v="1"/>
    <x v="0"/>
    <x v="5"/>
    <x v="3"/>
    <x v="1045"/>
    <x v="390"/>
  </r>
  <r>
    <x v="997"/>
    <x v="559"/>
    <x v="612"/>
    <n v="135"/>
    <n v="14"/>
    <x v="47"/>
    <x v="6"/>
    <x v="1"/>
    <x v="0"/>
    <x v="2"/>
    <x v="5"/>
    <x v="10"/>
    <x v="1046"/>
    <x v="231"/>
  </r>
  <r>
    <x v="998"/>
    <x v="560"/>
    <x v="96"/>
    <n v="106"/>
    <n v="21"/>
    <x v="120"/>
    <x v="43"/>
    <x v="0"/>
    <x v="1"/>
    <x v="7"/>
    <x v="3"/>
    <x v="27"/>
    <x v="1047"/>
    <x v="212"/>
  </r>
  <r>
    <x v="999"/>
    <x v="259"/>
    <x v="602"/>
    <n v="154"/>
    <n v="21"/>
    <x v="102"/>
    <x v="48"/>
    <x v="1"/>
    <x v="1"/>
    <x v="0"/>
    <x v="5"/>
    <x v="13"/>
    <x v="1048"/>
    <x v="130"/>
  </r>
  <r>
    <x v="1000"/>
    <x v="453"/>
    <x v="613"/>
    <n v="164"/>
    <n v="19"/>
    <x v="31"/>
    <x v="25"/>
    <x v="1"/>
    <x v="1"/>
    <x v="5"/>
    <x v="0"/>
    <x v="4"/>
    <x v="1049"/>
    <x v="138"/>
  </r>
  <r>
    <x v="1001"/>
    <x v="503"/>
    <x v="16"/>
    <n v="239"/>
    <n v="8"/>
    <x v="102"/>
    <x v="28"/>
    <x v="1"/>
    <x v="1"/>
    <x v="10"/>
    <x v="6"/>
    <x v="7"/>
    <x v="1050"/>
    <x v="29"/>
  </r>
  <r>
    <x v="1002"/>
    <x v="518"/>
    <x v="517"/>
    <n v="297"/>
    <n v="18"/>
    <x v="4"/>
    <x v="40"/>
    <x v="2"/>
    <x v="0"/>
    <x v="5"/>
    <x v="4"/>
    <x v="10"/>
    <x v="1051"/>
    <x v="16"/>
  </r>
  <r>
    <x v="805"/>
    <x v="190"/>
    <x v="614"/>
    <n v="104"/>
    <n v="10"/>
    <x v="128"/>
    <x v="41"/>
    <x v="0"/>
    <x v="0"/>
    <x v="8"/>
    <x v="2"/>
    <x v="29"/>
    <x v="1052"/>
    <x v="431"/>
  </r>
  <r>
    <x v="1003"/>
    <x v="561"/>
    <x v="89"/>
    <n v="346"/>
    <n v="15"/>
    <x v="189"/>
    <x v="35"/>
    <x v="1"/>
    <x v="2"/>
    <x v="3"/>
    <x v="6"/>
    <x v="20"/>
    <x v="1053"/>
    <x v="211"/>
  </r>
  <r>
    <x v="1004"/>
    <x v="562"/>
    <x v="615"/>
    <n v="141"/>
    <n v="4"/>
    <x v="55"/>
    <x v="20"/>
    <x v="0"/>
    <x v="0"/>
    <x v="1"/>
    <x v="0"/>
    <x v="9"/>
    <x v="1054"/>
    <x v="226"/>
  </r>
  <r>
    <x v="1005"/>
    <x v="360"/>
    <x v="14"/>
    <n v="110"/>
    <n v="21"/>
    <x v="176"/>
    <x v="18"/>
    <x v="2"/>
    <x v="1"/>
    <x v="10"/>
    <x v="2"/>
    <x v="11"/>
    <x v="1055"/>
    <x v="494"/>
  </r>
  <r>
    <x v="1006"/>
    <x v="185"/>
    <x v="137"/>
    <n v="278"/>
    <n v="29"/>
    <x v="162"/>
    <x v="28"/>
    <x v="1"/>
    <x v="1"/>
    <x v="11"/>
    <x v="5"/>
    <x v="14"/>
    <x v="1056"/>
    <x v="183"/>
  </r>
  <r>
    <x v="1007"/>
    <x v="563"/>
    <x v="342"/>
    <n v="370"/>
    <n v="30"/>
    <x v="25"/>
    <x v="46"/>
    <x v="2"/>
    <x v="0"/>
    <x v="3"/>
    <x v="1"/>
    <x v="17"/>
    <x v="1057"/>
    <x v="104"/>
  </r>
  <r>
    <x v="549"/>
    <x v="24"/>
    <x v="214"/>
    <n v="82"/>
    <n v="6"/>
    <x v="29"/>
    <x v="19"/>
    <x v="0"/>
    <x v="1"/>
    <x v="6"/>
    <x v="4"/>
    <x v="18"/>
    <x v="1058"/>
    <x v="73"/>
  </r>
  <r>
    <x v="1008"/>
    <x v="281"/>
    <x v="616"/>
    <n v="69"/>
    <n v="24"/>
    <x v="150"/>
    <x v="32"/>
    <x v="2"/>
    <x v="1"/>
    <x v="7"/>
    <x v="0"/>
    <x v="18"/>
    <x v="1059"/>
    <x v="495"/>
  </r>
  <r>
    <x v="1009"/>
    <x v="154"/>
    <x v="207"/>
    <n v="481"/>
    <n v="8"/>
    <x v="185"/>
    <x v="28"/>
    <x v="2"/>
    <x v="1"/>
    <x v="11"/>
    <x v="6"/>
    <x v="16"/>
    <x v="1060"/>
    <x v="399"/>
  </r>
  <r>
    <x v="315"/>
    <x v="397"/>
    <x v="617"/>
    <n v="458"/>
    <n v="4"/>
    <x v="199"/>
    <x v="8"/>
    <x v="1"/>
    <x v="1"/>
    <x v="7"/>
    <x v="5"/>
    <x v="22"/>
    <x v="1061"/>
    <x v="86"/>
  </r>
  <r>
    <x v="1010"/>
    <x v="564"/>
    <x v="336"/>
    <n v="480"/>
    <n v="16"/>
    <x v="5"/>
    <x v="40"/>
    <x v="1"/>
    <x v="1"/>
    <x v="1"/>
    <x v="4"/>
    <x v="15"/>
    <x v="1062"/>
    <x v="236"/>
  </r>
  <r>
    <x v="1011"/>
    <x v="559"/>
    <x v="618"/>
    <n v="254"/>
    <n v="22"/>
    <x v="53"/>
    <x v="47"/>
    <x v="2"/>
    <x v="0"/>
    <x v="2"/>
    <x v="5"/>
    <x v="10"/>
    <x v="1063"/>
    <x v="60"/>
  </r>
  <r>
    <x v="1012"/>
    <x v="144"/>
    <x v="439"/>
    <n v="226"/>
    <n v="6"/>
    <x v="62"/>
    <x v="0"/>
    <x v="0"/>
    <x v="0"/>
    <x v="9"/>
    <x v="1"/>
    <x v="1"/>
    <x v="1064"/>
    <x v="209"/>
  </r>
  <r>
    <x v="1013"/>
    <x v="111"/>
    <x v="619"/>
    <n v="464"/>
    <n v="27"/>
    <x v="154"/>
    <x v="18"/>
    <x v="1"/>
    <x v="0"/>
    <x v="5"/>
    <x v="3"/>
    <x v="27"/>
    <x v="1065"/>
    <x v="231"/>
  </r>
  <r>
    <x v="1014"/>
    <x v="565"/>
    <x v="355"/>
    <n v="427"/>
    <n v="23"/>
    <x v="63"/>
    <x v="1"/>
    <x v="1"/>
    <x v="1"/>
    <x v="7"/>
    <x v="1"/>
    <x v="0"/>
    <x v="1066"/>
    <x v="385"/>
  </r>
  <r>
    <x v="691"/>
    <x v="445"/>
    <x v="375"/>
    <n v="348"/>
    <n v="17"/>
    <x v="143"/>
    <x v="23"/>
    <x v="1"/>
    <x v="0"/>
    <x v="0"/>
    <x v="3"/>
    <x v="16"/>
    <x v="1067"/>
    <x v="28"/>
  </r>
  <r>
    <x v="1015"/>
    <x v="145"/>
    <x v="620"/>
    <n v="463"/>
    <n v="18"/>
    <x v="28"/>
    <x v="49"/>
    <x v="2"/>
    <x v="0"/>
    <x v="6"/>
    <x v="4"/>
    <x v="19"/>
    <x v="1068"/>
    <x v="172"/>
  </r>
  <r>
    <x v="288"/>
    <x v="566"/>
    <x v="247"/>
    <n v="393"/>
    <n v="10"/>
    <x v="194"/>
    <x v="3"/>
    <x v="1"/>
    <x v="1"/>
    <x v="11"/>
    <x v="6"/>
    <x v="20"/>
    <x v="1069"/>
    <x v="496"/>
  </r>
  <r>
    <x v="1016"/>
    <x v="484"/>
    <x v="584"/>
    <n v="452"/>
    <n v="20"/>
    <x v="129"/>
    <x v="14"/>
    <x v="0"/>
    <x v="1"/>
    <x v="8"/>
    <x v="3"/>
    <x v="22"/>
    <x v="1070"/>
    <x v="497"/>
  </r>
  <r>
    <x v="406"/>
    <x v="453"/>
    <x v="159"/>
    <n v="118"/>
    <n v="16"/>
    <x v="73"/>
    <x v="12"/>
    <x v="0"/>
    <x v="1"/>
    <x v="5"/>
    <x v="0"/>
    <x v="4"/>
    <x v="1071"/>
    <x v="498"/>
  </r>
  <r>
    <x v="1017"/>
    <x v="567"/>
    <x v="621"/>
    <n v="482"/>
    <n v="4"/>
    <x v="112"/>
    <x v="17"/>
    <x v="2"/>
    <x v="1"/>
    <x v="6"/>
    <x v="0"/>
    <x v="3"/>
    <x v="1072"/>
    <x v="367"/>
  </r>
  <r>
    <x v="1018"/>
    <x v="568"/>
    <x v="407"/>
    <n v="77"/>
    <n v="19"/>
    <x v="47"/>
    <x v="7"/>
    <x v="0"/>
    <x v="1"/>
    <x v="11"/>
    <x v="0"/>
    <x v="8"/>
    <x v="1073"/>
    <x v="499"/>
  </r>
  <r>
    <x v="1019"/>
    <x v="569"/>
    <x v="622"/>
    <n v="212"/>
    <n v="30"/>
    <x v="39"/>
    <x v="11"/>
    <x v="0"/>
    <x v="1"/>
    <x v="6"/>
    <x v="4"/>
    <x v="1"/>
    <x v="1074"/>
    <x v="240"/>
  </r>
  <r>
    <x v="1020"/>
    <x v="139"/>
    <x v="623"/>
    <n v="78"/>
    <n v="15"/>
    <x v="23"/>
    <x v="21"/>
    <x v="0"/>
    <x v="0"/>
    <x v="0"/>
    <x v="2"/>
    <x v="2"/>
    <x v="360"/>
    <x v="259"/>
  </r>
  <r>
    <x v="890"/>
    <x v="282"/>
    <x v="155"/>
    <n v="249"/>
    <n v="28"/>
    <x v="182"/>
    <x v="12"/>
    <x v="0"/>
    <x v="1"/>
    <x v="9"/>
    <x v="5"/>
    <x v="15"/>
    <x v="1075"/>
    <x v="152"/>
  </r>
  <r>
    <x v="1021"/>
    <x v="372"/>
    <x v="624"/>
    <n v="366"/>
    <n v="3"/>
    <x v="139"/>
    <x v="5"/>
    <x v="1"/>
    <x v="0"/>
    <x v="3"/>
    <x v="3"/>
    <x v="11"/>
    <x v="1076"/>
    <x v="386"/>
  </r>
  <r>
    <x v="1022"/>
    <x v="570"/>
    <x v="625"/>
    <n v="268"/>
    <n v="17"/>
    <x v="82"/>
    <x v="13"/>
    <x v="2"/>
    <x v="1"/>
    <x v="0"/>
    <x v="1"/>
    <x v="23"/>
    <x v="1077"/>
    <x v="248"/>
  </r>
  <r>
    <x v="1023"/>
    <x v="571"/>
    <x v="317"/>
    <n v="113"/>
    <n v="10"/>
    <x v="32"/>
    <x v="35"/>
    <x v="1"/>
    <x v="0"/>
    <x v="4"/>
    <x v="5"/>
    <x v="6"/>
    <x v="1078"/>
    <x v="494"/>
  </r>
  <r>
    <x v="1024"/>
    <x v="572"/>
    <x v="145"/>
    <n v="150"/>
    <n v="25"/>
    <x v="54"/>
    <x v="18"/>
    <x v="2"/>
    <x v="0"/>
    <x v="0"/>
    <x v="0"/>
    <x v="17"/>
    <x v="1079"/>
    <x v="361"/>
  </r>
  <r>
    <x v="1025"/>
    <x v="460"/>
    <x v="457"/>
    <n v="456"/>
    <n v="6"/>
    <x v="190"/>
    <x v="32"/>
    <x v="0"/>
    <x v="2"/>
    <x v="4"/>
    <x v="0"/>
    <x v="13"/>
    <x v="1080"/>
    <x v="205"/>
  </r>
  <r>
    <x v="1026"/>
    <x v="535"/>
    <x v="146"/>
    <n v="379"/>
    <n v="23"/>
    <x v="50"/>
    <x v="15"/>
    <x v="1"/>
    <x v="0"/>
    <x v="1"/>
    <x v="6"/>
    <x v="11"/>
    <x v="1081"/>
    <x v="24"/>
  </r>
  <r>
    <x v="1027"/>
    <x v="400"/>
    <x v="76"/>
    <n v="281"/>
    <n v="2"/>
    <x v="196"/>
    <x v="18"/>
    <x v="2"/>
    <x v="0"/>
    <x v="8"/>
    <x v="1"/>
    <x v="23"/>
    <x v="1082"/>
    <x v="421"/>
  </r>
  <r>
    <x v="1028"/>
    <x v="560"/>
    <x v="252"/>
    <n v="180"/>
    <n v="3"/>
    <x v="77"/>
    <x v="43"/>
    <x v="1"/>
    <x v="1"/>
    <x v="7"/>
    <x v="3"/>
    <x v="27"/>
    <x v="1083"/>
    <x v="350"/>
  </r>
  <r>
    <x v="1029"/>
    <x v="478"/>
    <x v="564"/>
    <n v="464"/>
    <n v="11"/>
    <x v="109"/>
    <x v="30"/>
    <x v="2"/>
    <x v="0"/>
    <x v="5"/>
    <x v="2"/>
    <x v="30"/>
    <x v="1084"/>
    <x v="249"/>
  </r>
  <r>
    <x v="492"/>
    <x v="15"/>
    <x v="476"/>
    <n v="235"/>
    <n v="20"/>
    <x v="135"/>
    <x v="46"/>
    <x v="1"/>
    <x v="0"/>
    <x v="2"/>
    <x v="0"/>
    <x v="13"/>
    <x v="1085"/>
    <x v="399"/>
  </r>
  <r>
    <x v="1030"/>
    <x v="559"/>
    <x v="383"/>
    <n v="323"/>
    <n v="16"/>
    <x v="45"/>
    <x v="15"/>
    <x v="2"/>
    <x v="0"/>
    <x v="2"/>
    <x v="5"/>
    <x v="10"/>
    <x v="1086"/>
    <x v="234"/>
  </r>
  <r>
    <x v="1031"/>
    <x v="513"/>
    <x v="45"/>
    <n v="223"/>
    <n v="15"/>
    <x v="133"/>
    <x v="7"/>
    <x v="1"/>
    <x v="0"/>
    <x v="1"/>
    <x v="5"/>
    <x v="7"/>
    <x v="1087"/>
    <x v="389"/>
  </r>
  <r>
    <x v="1032"/>
    <x v="300"/>
    <x v="298"/>
    <n v="120"/>
    <n v="14"/>
    <x v="12"/>
    <x v="33"/>
    <x v="2"/>
    <x v="0"/>
    <x v="9"/>
    <x v="0"/>
    <x v="2"/>
    <x v="1088"/>
    <x v="500"/>
  </r>
  <r>
    <x v="1033"/>
    <x v="557"/>
    <x v="206"/>
    <n v="263"/>
    <n v="13"/>
    <x v="43"/>
    <x v="22"/>
    <x v="0"/>
    <x v="0"/>
    <x v="10"/>
    <x v="1"/>
    <x v="10"/>
    <x v="1089"/>
    <x v="38"/>
  </r>
  <r>
    <x v="1034"/>
    <x v="235"/>
    <x v="539"/>
    <n v="77"/>
    <n v="17"/>
    <x v="1"/>
    <x v="13"/>
    <x v="2"/>
    <x v="0"/>
    <x v="11"/>
    <x v="5"/>
    <x v="16"/>
    <x v="1090"/>
    <x v="501"/>
  </r>
  <r>
    <x v="1035"/>
    <x v="573"/>
    <x v="313"/>
    <n v="222"/>
    <n v="7"/>
    <x v="119"/>
    <x v="1"/>
    <x v="1"/>
    <x v="0"/>
    <x v="11"/>
    <x v="4"/>
    <x v="9"/>
    <x v="1091"/>
    <x v="35"/>
  </r>
  <r>
    <x v="1036"/>
    <x v="135"/>
    <x v="443"/>
    <n v="365"/>
    <n v="17"/>
    <x v="103"/>
    <x v="28"/>
    <x v="0"/>
    <x v="0"/>
    <x v="1"/>
    <x v="1"/>
    <x v="29"/>
    <x v="1092"/>
    <x v="350"/>
  </r>
  <r>
    <x v="1037"/>
    <x v="574"/>
    <x v="58"/>
    <n v="75"/>
    <n v="12"/>
    <x v="74"/>
    <x v="14"/>
    <x v="2"/>
    <x v="0"/>
    <x v="6"/>
    <x v="2"/>
    <x v="20"/>
    <x v="1093"/>
    <x v="502"/>
  </r>
  <r>
    <x v="427"/>
    <x v="34"/>
    <x v="225"/>
    <n v="392"/>
    <n v="13"/>
    <x v="8"/>
    <x v="1"/>
    <x v="1"/>
    <x v="0"/>
    <x v="10"/>
    <x v="3"/>
    <x v="23"/>
    <x v="1094"/>
    <x v="121"/>
  </r>
  <r>
    <x v="1038"/>
    <x v="340"/>
    <x v="393"/>
    <n v="107"/>
    <n v="30"/>
    <x v="23"/>
    <x v="1"/>
    <x v="1"/>
    <x v="1"/>
    <x v="7"/>
    <x v="4"/>
    <x v="8"/>
    <x v="1095"/>
    <x v="503"/>
  </r>
  <r>
    <x v="1039"/>
    <x v="575"/>
    <x v="65"/>
    <n v="319"/>
    <n v="29"/>
    <x v="157"/>
    <x v="16"/>
    <x v="0"/>
    <x v="1"/>
    <x v="6"/>
    <x v="3"/>
    <x v="26"/>
    <x v="1096"/>
    <x v="441"/>
  </r>
  <r>
    <x v="1040"/>
    <x v="455"/>
    <x v="626"/>
    <n v="335"/>
    <n v="15"/>
    <x v="94"/>
    <x v="37"/>
    <x v="0"/>
    <x v="0"/>
    <x v="8"/>
    <x v="1"/>
    <x v="2"/>
    <x v="1097"/>
    <x v="178"/>
  </r>
  <r>
    <x v="1041"/>
    <x v="370"/>
    <x v="82"/>
    <n v="479"/>
    <n v="5"/>
    <x v="78"/>
    <x v="15"/>
    <x v="0"/>
    <x v="1"/>
    <x v="10"/>
    <x v="0"/>
    <x v="2"/>
    <x v="1098"/>
    <x v="7"/>
  </r>
  <r>
    <x v="1042"/>
    <x v="139"/>
    <x v="627"/>
    <n v="435"/>
    <n v="23"/>
    <x v="154"/>
    <x v="14"/>
    <x v="2"/>
    <x v="0"/>
    <x v="0"/>
    <x v="2"/>
    <x v="2"/>
    <x v="1099"/>
    <x v="172"/>
  </r>
  <r>
    <x v="1043"/>
    <x v="405"/>
    <x v="601"/>
    <n v="353"/>
    <n v="2"/>
    <x v="28"/>
    <x v="28"/>
    <x v="2"/>
    <x v="0"/>
    <x v="5"/>
    <x v="2"/>
    <x v="20"/>
    <x v="1100"/>
    <x v="46"/>
  </r>
  <r>
    <x v="1044"/>
    <x v="576"/>
    <x v="628"/>
    <n v="496"/>
    <n v="1"/>
    <x v="24"/>
    <x v="13"/>
    <x v="1"/>
    <x v="1"/>
    <x v="10"/>
    <x v="3"/>
    <x v="10"/>
    <x v="1101"/>
    <x v="393"/>
  </r>
  <r>
    <x v="1045"/>
    <x v="103"/>
    <x v="218"/>
    <n v="192"/>
    <n v="27"/>
    <x v="95"/>
    <x v="11"/>
    <x v="1"/>
    <x v="1"/>
    <x v="9"/>
    <x v="6"/>
    <x v="20"/>
    <x v="1102"/>
    <x v="302"/>
  </r>
  <r>
    <x v="1046"/>
    <x v="476"/>
    <x v="629"/>
    <n v="409"/>
    <n v="12"/>
    <x v="75"/>
    <x v="47"/>
    <x v="2"/>
    <x v="0"/>
    <x v="2"/>
    <x v="1"/>
    <x v="21"/>
    <x v="1103"/>
    <x v="31"/>
  </r>
  <r>
    <x v="1047"/>
    <x v="237"/>
    <x v="570"/>
    <n v="358"/>
    <n v="26"/>
    <x v="111"/>
    <x v="34"/>
    <x v="2"/>
    <x v="1"/>
    <x v="2"/>
    <x v="6"/>
    <x v="29"/>
    <x v="1104"/>
    <x v="26"/>
  </r>
  <r>
    <x v="1048"/>
    <x v="577"/>
    <x v="150"/>
    <n v="440"/>
    <n v="2"/>
    <x v="123"/>
    <x v="14"/>
    <x v="1"/>
    <x v="1"/>
    <x v="11"/>
    <x v="3"/>
    <x v="5"/>
    <x v="1105"/>
    <x v="435"/>
  </r>
  <r>
    <x v="1049"/>
    <x v="578"/>
    <x v="630"/>
    <n v="443"/>
    <n v="21"/>
    <x v="80"/>
    <x v="6"/>
    <x v="0"/>
    <x v="0"/>
    <x v="1"/>
    <x v="4"/>
    <x v="30"/>
    <x v="1106"/>
    <x v="121"/>
  </r>
  <r>
    <x v="1050"/>
    <x v="579"/>
    <x v="588"/>
    <n v="343"/>
    <n v="26"/>
    <x v="105"/>
    <x v="45"/>
    <x v="2"/>
    <x v="0"/>
    <x v="0"/>
    <x v="1"/>
    <x v="12"/>
    <x v="1107"/>
    <x v="226"/>
  </r>
  <r>
    <x v="1051"/>
    <x v="367"/>
    <x v="631"/>
    <n v="88"/>
    <n v="20"/>
    <x v="103"/>
    <x v="34"/>
    <x v="2"/>
    <x v="2"/>
    <x v="3"/>
    <x v="6"/>
    <x v="30"/>
    <x v="1108"/>
    <x v="504"/>
  </r>
  <r>
    <x v="1052"/>
    <x v="46"/>
    <x v="491"/>
    <n v="398"/>
    <n v="5"/>
    <x v="62"/>
    <x v="37"/>
    <x v="1"/>
    <x v="0"/>
    <x v="1"/>
    <x v="1"/>
    <x v="19"/>
    <x v="1109"/>
    <x v="497"/>
  </r>
  <r>
    <x v="1053"/>
    <x v="185"/>
    <x v="500"/>
    <n v="237"/>
    <n v="23"/>
    <x v="174"/>
    <x v="15"/>
    <x v="2"/>
    <x v="1"/>
    <x v="11"/>
    <x v="5"/>
    <x v="14"/>
    <x v="1110"/>
    <x v="66"/>
  </r>
  <r>
    <x v="1054"/>
    <x v="29"/>
    <x v="73"/>
    <n v="391"/>
    <n v="29"/>
    <x v="63"/>
    <x v="23"/>
    <x v="0"/>
    <x v="0"/>
    <x v="7"/>
    <x v="0"/>
    <x v="8"/>
    <x v="1111"/>
    <x v="104"/>
  </r>
  <r>
    <x v="1055"/>
    <x v="239"/>
    <x v="126"/>
    <n v="480"/>
    <n v="16"/>
    <x v="132"/>
    <x v="49"/>
    <x v="1"/>
    <x v="0"/>
    <x v="10"/>
    <x v="5"/>
    <x v="7"/>
    <x v="1112"/>
    <x v="30"/>
  </r>
  <r>
    <x v="1056"/>
    <x v="45"/>
    <x v="632"/>
    <n v="478"/>
    <n v="15"/>
    <x v="140"/>
    <x v="10"/>
    <x v="1"/>
    <x v="0"/>
    <x v="2"/>
    <x v="4"/>
    <x v="5"/>
    <x v="1113"/>
    <x v="101"/>
  </r>
  <r>
    <x v="1057"/>
    <x v="106"/>
    <x v="633"/>
    <n v="447"/>
    <n v="22"/>
    <x v="28"/>
    <x v="6"/>
    <x v="0"/>
    <x v="0"/>
    <x v="2"/>
    <x v="1"/>
    <x v="20"/>
    <x v="1114"/>
    <x v="24"/>
  </r>
  <r>
    <x v="1058"/>
    <x v="580"/>
    <x v="1"/>
    <n v="174"/>
    <n v="16"/>
    <x v="183"/>
    <x v="10"/>
    <x v="1"/>
    <x v="0"/>
    <x v="10"/>
    <x v="3"/>
    <x v="2"/>
    <x v="1115"/>
    <x v="287"/>
  </r>
  <r>
    <x v="1059"/>
    <x v="426"/>
    <x v="634"/>
    <n v="280"/>
    <n v="13"/>
    <x v="116"/>
    <x v="48"/>
    <x v="2"/>
    <x v="0"/>
    <x v="4"/>
    <x v="4"/>
    <x v="27"/>
    <x v="1116"/>
    <x v="108"/>
  </r>
  <r>
    <x v="1060"/>
    <x v="581"/>
    <x v="482"/>
    <n v="223"/>
    <n v="23"/>
    <x v="180"/>
    <x v="49"/>
    <x v="1"/>
    <x v="0"/>
    <x v="10"/>
    <x v="5"/>
    <x v="17"/>
    <x v="1117"/>
    <x v="421"/>
  </r>
  <r>
    <x v="1061"/>
    <x v="329"/>
    <x v="575"/>
    <n v="265"/>
    <n v="28"/>
    <x v="71"/>
    <x v="5"/>
    <x v="2"/>
    <x v="0"/>
    <x v="5"/>
    <x v="5"/>
    <x v="24"/>
    <x v="1118"/>
    <x v="505"/>
  </r>
  <r>
    <x v="1062"/>
    <x v="582"/>
    <x v="607"/>
    <n v="279"/>
    <n v="7"/>
    <x v="24"/>
    <x v="28"/>
    <x v="2"/>
    <x v="1"/>
    <x v="9"/>
    <x v="0"/>
    <x v="10"/>
    <x v="1119"/>
    <x v="30"/>
  </r>
  <r>
    <x v="1063"/>
    <x v="583"/>
    <x v="289"/>
    <n v="139"/>
    <n v="12"/>
    <x v="96"/>
    <x v="41"/>
    <x v="1"/>
    <x v="0"/>
    <x v="10"/>
    <x v="5"/>
    <x v="0"/>
    <x v="1120"/>
    <x v="352"/>
  </r>
  <r>
    <x v="1064"/>
    <x v="584"/>
    <x v="635"/>
    <n v="149"/>
    <n v="1"/>
    <x v="83"/>
    <x v="24"/>
    <x v="2"/>
    <x v="1"/>
    <x v="9"/>
    <x v="6"/>
    <x v="16"/>
    <x v="1121"/>
    <x v="506"/>
  </r>
  <r>
    <x v="1065"/>
    <x v="310"/>
    <x v="461"/>
    <n v="398"/>
    <n v="10"/>
    <x v="38"/>
    <x v="11"/>
    <x v="2"/>
    <x v="1"/>
    <x v="9"/>
    <x v="4"/>
    <x v="22"/>
    <x v="1122"/>
    <x v="138"/>
  </r>
  <r>
    <x v="1066"/>
    <x v="228"/>
    <x v="636"/>
    <n v="51"/>
    <n v="19"/>
    <x v="26"/>
    <x v="21"/>
    <x v="0"/>
    <x v="1"/>
    <x v="9"/>
    <x v="1"/>
    <x v="3"/>
    <x v="1123"/>
    <x v="224"/>
  </r>
  <r>
    <x v="1067"/>
    <x v="262"/>
    <x v="301"/>
    <n v="356"/>
    <n v="21"/>
    <x v="48"/>
    <x v="34"/>
    <x v="2"/>
    <x v="1"/>
    <x v="2"/>
    <x v="2"/>
    <x v="24"/>
    <x v="1124"/>
    <x v="197"/>
  </r>
  <r>
    <x v="1068"/>
    <x v="585"/>
    <x v="413"/>
    <n v="68"/>
    <n v="30"/>
    <x v="115"/>
    <x v="31"/>
    <x v="1"/>
    <x v="1"/>
    <x v="5"/>
    <x v="0"/>
    <x v="11"/>
    <x v="1125"/>
    <x v="507"/>
  </r>
  <r>
    <x v="1069"/>
    <x v="471"/>
    <x v="637"/>
    <n v="363"/>
    <n v="28"/>
    <x v="68"/>
    <x v="12"/>
    <x v="2"/>
    <x v="0"/>
    <x v="7"/>
    <x v="5"/>
    <x v="9"/>
    <x v="1126"/>
    <x v="448"/>
  </r>
  <r>
    <x v="1070"/>
    <x v="586"/>
    <x v="453"/>
    <n v="484"/>
    <n v="30"/>
    <x v="175"/>
    <x v="47"/>
    <x v="1"/>
    <x v="0"/>
    <x v="5"/>
    <x v="6"/>
    <x v="25"/>
    <x v="872"/>
    <x v="418"/>
  </r>
  <r>
    <x v="1071"/>
    <x v="99"/>
    <x v="638"/>
    <n v="105"/>
    <n v="4"/>
    <x v="173"/>
    <x v="9"/>
    <x v="2"/>
    <x v="0"/>
    <x v="6"/>
    <x v="3"/>
    <x v="4"/>
    <x v="1127"/>
    <x v="508"/>
  </r>
  <r>
    <x v="1072"/>
    <x v="587"/>
    <x v="639"/>
    <n v="284"/>
    <n v="4"/>
    <x v="144"/>
    <x v="12"/>
    <x v="0"/>
    <x v="1"/>
    <x v="10"/>
    <x v="5"/>
    <x v="20"/>
    <x v="1128"/>
    <x v="219"/>
  </r>
  <r>
    <x v="856"/>
    <x v="210"/>
    <x v="640"/>
    <n v="163"/>
    <n v="23"/>
    <x v="15"/>
    <x v="15"/>
    <x v="1"/>
    <x v="1"/>
    <x v="6"/>
    <x v="5"/>
    <x v="19"/>
    <x v="1129"/>
    <x v="509"/>
  </r>
  <r>
    <x v="1073"/>
    <x v="39"/>
    <x v="641"/>
    <n v="216"/>
    <n v="4"/>
    <x v="18"/>
    <x v="40"/>
    <x v="2"/>
    <x v="0"/>
    <x v="0"/>
    <x v="1"/>
    <x v="25"/>
    <x v="1130"/>
    <x v="65"/>
  </r>
  <r>
    <x v="1074"/>
    <x v="588"/>
    <x v="642"/>
    <n v="229"/>
    <n v="13"/>
    <x v="166"/>
    <x v="40"/>
    <x v="1"/>
    <x v="0"/>
    <x v="0"/>
    <x v="5"/>
    <x v="5"/>
    <x v="1131"/>
    <x v="28"/>
  </r>
  <r>
    <x v="1075"/>
    <x v="575"/>
    <x v="643"/>
    <n v="463"/>
    <n v="18"/>
    <x v="80"/>
    <x v="9"/>
    <x v="1"/>
    <x v="1"/>
    <x v="6"/>
    <x v="3"/>
    <x v="26"/>
    <x v="1132"/>
    <x v="421"/>
  </r>
  <r>
    <x v="1076"/>
    <x v="589"/>
    <x v="360"/>
    <n v="433"/>
    <n v="3"/>
    <x v="71"/>
    <x v="29"/>
    <x v="1"/>
    <x v="2"/>
    <x v="3"/>
    <x v="2"/>
    <x v="7"/>
    <x v="1133"/>
    <x v="240"/>
  </r>
  <r>
    <x v="1077"/>
    <x v="137"/>
    <x v="500"/>
    <n v="470"/>
    <n v="16"/>
    <x v="81"/>
    <x v="4"/>
    <x v="0"/>
    <x v="0"/>
    <x v="6"/>
    <x v="1"/>
    <x v="17"/>
    <x v="1134"/>
    <x v="210"/>
  </r>
  <r>
    <x v="1078"/>
    <x v="304"/>
    <x v="269"/>
    <n v="315"/>
    <n v="28"/>
    <x v="155"/>
    <x v="11"/>
    <x v="1"/>
    <x v="0"/>
    <x v="5"/>
    <x v="6"/>
    <x v="14"/>
    <x v="1135"/>
    <x v="422"/>
  </r>
  <r>
    <x v="1079"/>
    <x v="518"/>
    <x v="644"/>
    <n v="74"/>
    <n v="8"/>
    <x v="109"/>
    <x v="17"/>
    <x v="0"/>
    <x v="0"/>
    <x v="5"/>
    <x v="4"/>
    <x v="10"/>
    <x v="1136"/>
    <x v="299"/>
  </r>
  <r>
    <x v="1080"/>
    <x v="590"/>
    <x v="645"/>
    <n v="89"/>
    <n v="18"/>
    <x v="159"/>
    <x v="45"/>
    <x v="2"/>
    <x v="0"/>
    <x v="8"/>
    <x v="5"/>
    <x v="4"/>
    <x v="1137"/>
    <x v="510"/>
  </r>
  <r>
    <x v="1081"/>
    <x v="148"/>
    <x v="646"/>
    <n v="129"/>
    <n v="4"/>
    <x v="195"/>
    <x v="6"/>
    <x v="1"/>
    <x v="1"/>
    <x v="6"/>
    <x v="1"/>
    <x v="21"/>
    <x v="1138"/>
    <x v="307"/>
  </r>
  <r>
    <x v="1082"/>
    <x v="79"/>
    <x v="134"/>
    <n v="213"/>
    <n v="30"/>
    <x v="88"/>
    <x v="43"/>
    <x v="2"/>
    <x v="1"/>
    <x v="10"/>
    <x v="2"/>
    <x v="27"/>
    <x v="1139"/>
    <x v="263"/>
  </r>
  <r>
    <x v="1083"/>
    <x v="196"/>
    <x v="308"/>
    <n v="436"/>
    <n v="24"/>
    <x v="67"/>
    <x v="17"/>
    <x v="1"/>
    <x v="1"/>
    <x v="1"/>
    <x v="2"/>
    <x v="4"/>
    <x v="1140"/>
    <x v="258"/>
  </r>
  <r>
    <x v="1084"/>
    <x v="469"/>
    <x v="444"/>
    <n v="467"/>
    <n v="8"/>
    <x v="181"/>
    <x v="42"/>
    <x v="2"/>
    <x v="0"/>
    <x v="5"/>
    <x v="2"/>
    <x v="21"/>
    <x v="1141"/>
    <x v="484"/>
  </r>
  <r>
    <x v="1085"/>
    <x v="103"/>
    <x v="630"/>
    <n v="177"/>
    <n v="30"/>
    <x v="81"/>
    <x v="47"/>
    <x v="2"/>
    <x v="1"/>
    <x v="9"/>
    <x v="6"/>
    <x v="20"/>
    <x v="1142"/>
    <x v="108"/>
  </r>
  <r>
    <x v="1086"/>
    <x v="9"/>
    <x v="252"/>
    <n v="147"/>
    <n v="15"/>
    <x v="101"/>
    <x v="44"/>
    <x v="2"/>
    <x v="0"/>
    <x v="3"/>
    <x v="6"/>
    <x v="9"/>
    <x v="1143"/>
    <x v="74"/>
  </r>
  <r>
    <x v="1087"/>
    <x v="591"/>
    <x v="430"/>
    <n v="146"/>
    <n v="22"/>
    <x v="40"/>
    <x v="43"/>
    <x v="2"/>
    <x v="1"/>
    <x v="10"/>
    <x v="2"/>
    <x v="4"/>
    <x v="1144"/>
    <x v="374"/>
  </r>
  <r>
    <x v="1088"/>
    <x v="322"/>
    <x v="465"/>
    <n v="60"/>
    <n v="3"/>
    <x v="16"/>
    <x v="25"/>
    <x v="2"/>
    <x v="1"/>
    <x v="5"/>
    <x v="0"/>
    <x v="13"/>
    <x v="1145"/>
    <x v="511"/>
  </r>
  <r>
    <x v="578"/>
    <x v="397"/>
    <x v="127"/>
    <n v="198"/>
    <n v="28"/>
    <x v="59"/>
    <x v="13"/>
    <x v="0"/>
    <x v="1"/>
    <x v="7"/>
    <x v="5"/>
    <x v="22"/>
    <x v="1146"/>
    <x v="79"/>
  </r>
  <r>
    <x v="1089"/>
    <x v="235"/>
    <x v="85"/>
    <n v="428"/>
    <n v="28"/>
    <x v="85"/>
    <x v="19"/>
    <x v="1"/>
    <x v="0"/>
    <x v="11"/>
    <x v="5"/>
    <x v="16"/>
    <x v="1147"/>
    <x v="184"/>
  </r>
  <r>
    <x v="1090"/>
    <x v="343"/>
    <x v="647"/>
    <n v="167"/>
    <n v="25"/>
    <x v="99"/>
    <x v="47"/>
    <x v="1"/>
    <x v="1"/>
    <x v="5"/>
    <x v="5"/>
    <x v="10"/>
    <x v="1148"/>
    <x v="193"/>
  </r>
  <r>
    <x v="1091"/>
    <x v="65"/>
    <x v="648"/>
    <n v="199"/>
    <n v="10"/>
    <x v="169"/>
    <x v="16"/>
    <x v="1"/>
    <x v="0"/>
    <x v="1"/>
    <x v="5"/>
    <x v="0"/>
    <x v="1149"/>
    <x v="377"/>
  </r>
  <r>
    <x v="1092"/>
    <x v="310"/>
    <x v="145"/>
    <n v="141"/>
    <n v="19"/>
    <x v="124"/>
    <x v="45"/>
    <x v="1"/>
    <x v="1"/>
    <x v="9"/>
    <x v="4"/>
    <x v="22"/>
    <x v="1150"/>
    <x v="464"/>
  </r>
  <r>
    <x v="1093"/>
    <x v="228"/>
    <x v="17"/>
    <n v="91"/>
    <n v="14"/>
    <x v="48"/>
    <x v="42"/>
    <x v="1"/>
    <x v="1"/>
    <x v="9"/>
    <x v="1"/>
    <x v="3"/>
    <x v="1151"/>
    <x v="479"/>
  </r>
  <r>
    <x v="1094"/>
    <x v="264"/>
    <x v="279"/>
    <n v="443"/>
    <n v="19"/>
    <x v="48"/>
    <x v="32"/>
    <x v="1"/>
    <x v="1"/>
    <x v="2"/>
    <x v="5"/>
    <x v="28"/>
    <x v="1152"/>
    <x v="161"/>
  </r>
  <r>
    <x v="657"/>
    <x v="314"/>
    <x v="649"/>
    <n v="73"/>
    <n v="30"/>
    <x v="38"/>
    <x v="23"/>
    <x v="1"/>
    <x v="1"/>
    <x v="5"/>
    <x v="5"/>
    <x v="8"/>
    <x v="1153"/>
    <x v="512"/>
  </r>
  <r>
    <x v="1095"/>
    <x v="592"/>
    <x v="650"/>
    <n v="454"/>
    <n v="10"/>
    <x v="187"/>
    <x v="21"/>
    <x v="0"/>
    <x v="1"/>
    <x v="5"/>
    <x v="1"/>
    <x v="21"/>
    <x v="1154"/>
    <x v="312"/>
  </r>
  <r>
    <x v="1096"/>
    <x v="260"/>
    <x v="92"/>
    <n v="128"/>
    <n v="14"/>
    <x v="103"/>
    <x v="29"/>
    <x v="0"/>
    <x v="0"/>
    <x v="9"/>
    <x v="3"/>
    <x v="10"/>
    <x v="1155"/>
    <x v="513"/>
  </r>
  <r>
    <x v="1097"/>
    <x v="407"/>
    <x v="464"/>
    <n v="220"/>
    <n v="26"/>
    <x v="168"/>
    <x v="15"/>
    <x v="1"/>
    <x v="0"/>
    <x v="8"/>
    <x v="1"/>
    <x v="22"/>
    <x v="1156"/>
    <x v="381"/>
  </r>
  <r>
    <x v="1098"/>
    <x v="360"/>
    <x v="281"/>
    <n v="121"/>
    <n v="5"/>
    <x v="58"/>
    <x v="33"/>
    <x v="2"/>
    <x v="1"/>
    <x v="10"/>
    <x v="2"/>
    <x v="11"/>
    <x v="1157"/>
    <x v="514"/>
  </r>
  <r>
    <x v="1099"/>
    <x v="278"/>
    <x v="651"/>
    <n v="97"/>
    <n v="18"/>
    <x v="187"/>
    <x v="15"/>
    <x v="0"/>
    <x v="1"/>
    <x v="8"/>
    <x v="1"/>
    <x v="8"/>
    <x v="1158"/>
    <x v="515"/>
  </r>
  <r>
    <x v="1100"/>
    <x v="335"/>
    <x v="32"/>
    <n v="316"/>
    <n v="23"/>
    <x v="145"/>
    <x v="12"/>
    <x v="1"/>
    <x v="1"/>
    <x v="0"/>
    <x v="2"/>
    <x v="19"/>
    <x v="1159"/>
    <x v="123"/>
  </r>
  <r>
    <x v="1101"/>
    <x v="593"/>
    <x v="181"/>
    <n v="104"/>
    <n v="9"/>
    <x v="32"/>
    <x v="49"/>
    <x v="1"/>
    <x v="0"/>
    <x v="4"/>
    <x v="0"/>
    <x v="26"/>
    <x v="1160"/>
    <x v="516"/>
  </r>
  <r>
    <x v="1102"/>
    <x v="296"/>
    <x v="181"/>
    <n v="387"/>
    <n v="12"/>
    <x v="125"/>
    <x v="10"/>
    <x v="1"/>
    <x v="2"/>
    <x v="3"/>
    <x v="5"/>
    <x v="25"/>
    <x v="1161"/>
    <x v="122"/>
  </r>
  <r>
    <x v="1103"/>
    <x v="594"/>
    <x v="428"/>
    <n v="57"/>
    <n v="9"/>
    <x v="55"/>
    <x v="3"/>
    <x v="1"/>
    <x v="0"/>
    <x v="11"/>
    <x v="4"/>
    <x v="12"/>
    <x v="1162"/>
    <x v="254"/>
  </r>
  <r>
    <x v="1104"/>
    <x v="393"/>
    <x v="274"/>
    <n v="80"/>
    <n v="20"/>
    <x v="70"/>
    <x v="21"/>
    <x v="1"/>
    <x v="1"/>
    <x v="7"/>
    <x v="0"/>
    <x v="6"/>
    <x v="1163"/>
    <x v="517"/>
  </r>
  <r>
    <x v="1105"/>
    <x v="118"/>
    <x v="123"/>
    <n v="360"/>
    <n v="7"/>
    <x v="29"/>
    <x v="43"/>
    <x v="1"/>
    <x v="0"/>
    <x v="10"/>
    <x v="0"/>
    <x v="25"/>
    <x v="1034"/>
    <x v="27"/>
  </r>
  <r>
    <x v="1106"/>
    <x v="595"/>
    <x v="652"/>
    <n v="337"/>
    <n v="27"/>
    <x v="10"/>
    <x v="43"/>
    <x v="2"/>
    <x v="0"/>
    <x v="7"/>
    <x v="4"/>
    <x v="22"/>
    <x v="1164"/>
    <x v="208"/>
  </r>
  <r>
    <x v="1107"/>
    <x v="135"/>
    <x v="39"/>
    <n v="457"/>
    <n v="16"/>
    <x v="69"/>
    <x v="7"/>
    <x v="2"/>
    <x v="0"/>
    <x v="1"/>
    <x v="1"/>
    <x v="29"/>
    <x v="1165"/>
    <x v="469"/>
  </r>
  <r>
    <x v="1108"/>
    <x v="100"/>
    <x v="231"/>
    <n v="111"/>
    <n v="12"/>
    <x v="66"/>
    <x v="39"/>
    <x v="2"/>
    <x v="1"/>
    <x v="9"/>
    <x v="5"/>
    <x v="12"/>
    <x v="1166"/>
    <x v="518"/>
  </r>
  <r>
    <x v="1109"/>
    <x v="596"/>
    <x v="653"/>
    <n v="275"/>
    <n v="2"/>
    <x v="156"/>
    <x v="41"/>
    <x v="0"/>
    <x v="0"/>
    <x v="6"/>
    <x v="4"/>
    <x v="29"/>
    <x v="1167"/>
    <x v="183"/>
  </r>
  <r>
    <x v="1108"/>
    <x v="273"/>
    <x v="654"/>
    <n v="233"/>
    <n v="27"/>
    <x v="169"/>
    <x v="6"/>
    <x v="0"/>
    <x v="0"/>
    <x v="10"/>
    <x v="5"/>
    <x v="26"/>
    <x v="1168"/>
    <x v="248"/>
  </r>
  <r>
    <x v="1110"/>
    <x v="320"/>
    <x v="573"/>
    <n v="384"/>
    <n v="28"/>
    <x v="113"/>
    <x v="25"/>
    <x v="1"/>
    <x v="0"/>
    <x v="1"/>
    <x v="3"/>
    <x v="24"/>
    <x v="1169"/>
    <x v="234"/>
  </r>
  <r>
    <x v="878"/>
    <x v="40"/>
    <x v="214"/>
    <n v="330"/>
    <n v="12"/>
    <x v="95"/>
    <x v="23"/>
    <x v="2"/>
    <x v="1"/>
    <x v="9"/>
    <x v="4"/>
    <x v="24"/>
    <x v="1170"/>
    <x v="222"/>
  </r>
  <r>
    <x v="1111"/>
    <x v="448"/>
    <x v="655"/>
    <n v="74"/>
    <n v="12"/>
    <x v="183"/>
    <x v="34"/>
    <x v="2"/>
    <x v="0"/>
    <x v="8"/>
    <x v="3"/>
    <x v="15"/>
    <x v="1171"/>
    <x v="519"/>
  </r>
  <r>
    <x v="1112"/>
    <x v="400"/>
    <x v="481"/>
    <n v="221"/>
    <n v="18"/>
    <x v="124"/>
    <x v="22"/>
    <x v="1"/>
    <x v="0"/>
    <x v="8"/>
    <x v="1"/>
    <x v="23"/>
    <x v="1172"/>
    <x v="22"/>
  </r>
  <r>
    <x v="1113"/>
    <x v="124"/>
    <x v="100"/>
    <n v="137"/>
    <n v="27"/>
    <x v="45"/>
    <x v="25"/>
    <x v="1"/>
    <x v="0"/>
    <x v="10"/>
    <x v="0"/>
    <x v="9"/>
    <x v="1173"/>
    <x v="336"/>
  </r>
  <r>
    <x v="1114"/>
    <x v="278"/>
    <x v="235"/>
    <n v="90"/>
    <n v="30"/>
    <x v="194"/>
    <x v="29"/>
    <x v="1"/>
    <x v="1"/>
    <x v="8"/>
    <x v="1"/>
    <x v="8"/>
    <x v="1174"/>
    <x v="520"/>
  </r>
  <r>
    <x v="1115"/>
    <x v="259"/>
    <x v="224"/>
    <n v="431"/>
    <n v="11"/>
    <x v="192"/>
    <x v="10"/>
    <x v="2"/>
    <x v="1"/>
    <x v="0"/>
    <x v="5"/>
    <x v="13"/>
    <x v="1175"/>
    <x v="239"/>
  </r>
  <r>
    <x v="1116"/>
    <x v="565"/>
    <x v="118"/>
    <n v="366"/>
    <n v="23"/>
    <x v="174"/>
    <x v="49"/>
    <x v="0"/>
    <x v="1"/>
    <x v="7"/>
    <x v="1"/>
    <x v="0"/>
    <x v="1176"/>
    <x v="199"/>
  </r>
  <r>
    <x v="1117"/>
    <x v="468"/>
    <x v="138"/>
    <n v="197"/>
    <n v="29"/>
    <x v="7"/>
    <x v="19"/>
    <x v="2"/>
    <x v="0"/>
    <x v="2"/>
    <x v="6"/>
    <x v="2"/>
    <x v="1177"/>
    <x v="140"/>
  </r>
  <r>
    <x v="1118"/>
    <x v="57"/>
    <x v="408"/>
    <n v="473"/>
    <n v="10"/>
    <x v="187"/>
    <x v="20"/>
    <x v="0"/>
    <x v="0"/>
    <x v="4"/>
    <x v="5"/>
    <x v="28"/>
    <x v="1178"/>
    <x v="200"/>
  </r>
  <r>
    <x v="1119"/>
    <x v="377"/>
    <x v="70"/>
    <n v="164"/>
    <n v="29"/>
    <x v="132"/>
    <x v="34"/>
    <x v="1"/>
    <x v="1"/>
    <x v="9"/>
    <x v="1"/>
    <x v="4"/>
    <x v="1179"/>
    <x v="521"/>
  </r>
  <r>
    <x v="729"/>
    <x v="153"/>
    <x v="74"/>
    <n v="65"/>
    <n v="4"/>
    <x v="133"/>
    <x v="10"/>
    <x v="0"/>
    <x v="1"/>
    <x v="7"/>
    <x v="3"/>
    <x v="3"/>
    <x v="1180"/>
    <x v="522"/>
  </r>
  <r>
    <x v="1120"/>
    <x v="280"/>
    <x v="397"/>
    <n v="344"/>
    <n v="15"/>
    <x v="90"/>
    <x v="46"/>
    <x v="0"/>
    <x v="2"/>
    <x v="3"/>
    <x v="6"/>
    <x v="16"/>
    <x v="1181"/>
    <x v="98"/>
  </r>
  <r>
    <x v="1121"/>
    <x v="597"/>
    <x v="62"/>
    <n v="68"/>
    <n v="26"/>
    <x v="54"/>
    <x v="30"/>
    <x v="1"/>
    <x v="0"/>
    <x v="2"/>
    <x v="2"/>
    <x v="15"/>
    <x v="1182"/>
    <x v="523"/>
  </r>
  <r>
    <x v="1122"/>
    <x v="480"/>
    <x v="130"/>
    <n v="308"/>
    <n v="1"/>
    <x v="167"/>
    <x v="40"/>
    <x v="0"/>
    <x v="0"/>
    <x v="5"/>
    <x v="0"/>
    <x v="28"/>
    <x v="1183"/>
    <x v="505"/>
  </r>
  <r>
    <x v="1123"/>
    <x v="598"/>
    <x v="656"/>
    <n v="424"/>
    <n v="13"/>
    <x v="140"/>
    <x v="23"/>
    <x v="1"/>
    <x v="0"/>
    <x v="0"/>
    <x v="4"/>
    <x v="3"/>
    <x v="1184"/>
    <x v="81"/>
  </r>
  <r>
    <x v="1124"/>
    <x v="271"/>
    <x v="75"/>
    <n v="270"/>
    <n v="3"/>
    <x v="81"/>
    <x v="37"/>
    <x v="1"/>
    <x v="0"/>
    <x v="4"/>
    <x v="0"/>
    <x v="0"/>
    <x v="1185"/>
    <x v="482"/>
  </r>
  <r>
    <x v="1125"/>
    <x v="281"/>
    <x v="613"/>
    <n v="145"/>
    <n v="9"/>
    <x v="49"/>
    <x v="46"/>
    <x v="0"/>
    <x v="1"/>
    <x v="7"/>
    <x v="0"/>
    <x v="18"/>
    <x v="1186"/>
    <x v="443"/>
  </r>
  <r>
    <x v="1126"/>
    <x v="599"/>
    <x v="160"/>
    <n v="382"/>
    <n v="25"/>
    <x v="19"/>
    <x v="5"/>
    <x v="2"/>
    <x v="0"/>
    <x v="8"/>
    <x v="5"/>
    <x v="27"/>
    <x v="1187"/>
    <x v="20"/>
  </r>
  <r>
    <x v="1127"/>
    <x v="536"/>
    <x v="570"/>
    <n v="367"/>
    <n v="6"/>
    <x v="35"/>
    <x v="32"/>
    <x v="1"/>
    <x v="1"/>
    <x v="2"/>
    <x v="5"/>
    <x v="18"/>
    <x v="1188"/>
    <x v="179"/>
  </r>
  <r>
    <x v="297"/>
    <x v="333"/>
    <x v="273"/>
    <n v="289"/>
    <n v="3"/>
    <x v="176"/>
    <x v="38"/>
    <x v="0"/>
    <x v="0"/>
    <x v="4"/>
    <x v="5"/>
    <x v="18"/>
    <x v="1189"/>
    <x v="144"/>
  </r>
  <r>
    <x v="1128"/>
    <x v="2"/>
    <x v="38"/>
    <n v="73"/>
    <n v="11"/>
    <x v="62"/>
    <x v="5"/>
    <x v="1"/>
    <x v="1"/>
    <x v="2"/>
    <x v="2"/>
    <x v="2"/>
    <x v="1190"/>
    <x v="73"/>
  </r>
  <r>
    <x v="892"/>
    <x v="149"/>
    <x v="657"/>
    <n v="500"/>
    <n v="22"/>
    <x v="10"/>
    <x v="10"/>
    <x v="0"/>
    <x v="1"/>
    <x v="5"/>
    <x v="6"/>
    <x v="24"/>
    <x v="1191"/>
    <x v="121"/>
  </r>
  <r>
    <x v="1129"/>
    <x v="361"/>
    <x v="658"/>
    <n v="299"/>
    <n v="26"/>
    <x v="127"/>
    <x v="10"/>
    <x v="1"/>
    <x v="1"/>
    <x v="6"/>
    <x v="4"/>
    <x v="28"/>
    <x v="1192"/>
    <x v="4"/>
  </r>
  <r>
    <x v="1130"/>
    <x v="187"/>
    <x v="659"/>
    <n v="253"/>
    <n v="27"/>
    <x v="164"/>
    <x v="32"/>
    <x v="1"/>
    <x v="0"/>
    <x v="0"/>
    <x v="1"/>
    <x v="15"/>
    <x v="1193"/>
    <x v="59"/>
  </r>
  <r>
    <x v="1131"/>
    <x v="425"/>
    <x v="660"/>
    <n v="210"/>
    <n v="7"/>
    <x v="5"/>
    <x v="12"/>
    <x v="1"/>
    <x v="1"/>
    <x v="7"/>
    <x v="3"/>
    <x v="13"/>
    <x v="1194"/>
    <x v="524"/>
  </r>
  <r>
    <x v="1132"/>
    <x v="397"/>
    <x v="297"/>
    <n v="52"/>
    <n v="18"/>
    <x v="107"/>
    <x v="49"/>
    <x v="0"/>
    <x v="1"/>
    <x v="7"/>
    <x v="5"/>
    <x v="22"/>
    <x v="1195"/>
    <x v="525"/>
  </r>
  <r>
    <x v="1133"/>
    <x v="32"/>
    <x v="164"/>
    <n v="411"/>
    <n v="25"/>
    <x v="160"/>
    <x v="20"/>
    <x v="2"/>
    <x v="0"/>
    <x v="11"/>
    <x v="5"/>
    <x v="20"/>
    <x v="1196"/>
    <x v="30"/>
  </r>
  <r>
    <x v="1134"/>
    <x v="600"/>
    <x v="0"/>
    <n v="367"/>
    <n v="18"/>
    <x v="44"/>
    <x v="14"/>
    <x v="1"/>
    <x v="0"/>
    <x v="10"/>
    <x v="2"/>
    <x v="6"/>
    <x v="1197"/>
    <x v="355"/>
  </r>
  <r>
    <x v="1135"/>
    <x v="214"/>
    <x v="661"/>
    <n v="150"/>
    <n v="17"/>
    <x v="185"/>
    <x v="11"/>
    <x v="1"/>
    <x v="0"/>
    <x v="10"/>
    <x v="2"/>
    <x v="28"/>
    <x v="1198"/>
    <x v="482"/>
  </r>
  <r>
    <x v="1136"/>
    <x v="77"/>
    <x v="200"/>
    <n v="313"/>
    <n v="21"/>
    <x v="67"/>
    <x v="26"/>
    <x v="1"/>
    <x v="2"/>
    <x v="3"/>
    <x v="3"/>
    <x v="18"/>
    <x v="1199"/>
    <x v="387"/>
  </r>
  <r>
    <x v="1137"/>
    <x v="444"/>
    <x v="18"/>
    <n v="189"/>
    <n v="25"/>
    <x v="97"/>
    <x v="43"/>
    <x v="1"/>
    <x v="1"/>
    <x v="6"/>
    <x v="3"/>
    <x v="7"/>
    <x v="1200"/>
    <x v="94"/>
  </r>
  <r>
    <x v="1138"/>
    <x v="268"/>
    <x v="535"/>
    <n v="435"/>
    <n v="9"/>
    <x v="71"/>
    <x v="3"/>
    <x v="2"/>
    <x v="1"/>
    <x v="11"/>
    <x v="1"/>
    <x v="27"/>
    <x v="1201"/>
    <x v="81"/>
  </r>
  <r>
    <x v="1139"/>
    <x v="296"/>
    <x v="146"/>
    <n v="244"/>
    <n v="14"/>
    <x v="128"/>
    <x v="28"/>
    <x v="2"/>
    <x v="2"/>
    <x v="3"/>
    <x v="5"/>
    <x v="25"/>
    <x v="1202"/>
    <x v="526"/>
  </r>
  <r>
    <x v="758"/>
    <x v="284"/>
    <x v="641"/>
    <n v="267"/>
    <n v="27"/>
    <x v="160"/>
    <x v="30"/>
    <x v="2"/>
    <x v="0"/>
    <x v="4"/>
    <x v="3"/>
    <x v="21"/>
    <x v="1203"/>
    <x v="15"/>
  </r>
  <r>
    <x v="1140"/>
    <x v="270"/>
    <x v="263"/>
    <n v="373"/>
    <n v="1"/>
    <x v="134"/>
    <x v="6"/>
    <x v="2"/>
    <x v="1"/>
    <x v="8"/>
    <x v="5"/>
    <x v="7"/>
    <x v="1204"/>
    <x v="248"/>
  </r>
  <r>
    <x v="1141"/>
    <x v="187"/>
    <x v="336"/>
    <n v="175"/>
    <n v="7"/>
    <x v="161"/>
    <x v="7"/>
    <x v="0"/>
    <x v="0"/>
    <x v="0"/>
    <x v="1"/>
    <x v="15"/>
    <x v="1205"/>
    <x v="198"/>
  </r>
  <r>
    <x v="1142"/>
    <x v="215"/>
    <x v="662"/>
    <n v="355"/>
    <n v="8"/>
    <x v="65"/>
    <x v="25"/>
    <x v="0"/>
    <x v="0"/>
    <x v="1"/>
    <x v="2"/>
    <x v="18"/>
    <x v="1206"/>
    <x v="116"/>
  </r>
  <r>
    <x v="1143"/>
    <x v="362"/>
    <x v="663"/>
    <n v="58"/>
    <n v="14"/>
    <x v="23"/>
    <x v="44"/>
    <x v="2"/>
    <x v="1"/>
    <x v="7"/>
    <x v="1"/>
    <x v="7"/>
    <x v="1207"/>
    <x v="527"/>
  </r>
  <r>
    <x v="1144"/>
    <x v="340"/>
    <x v="120"/>
    <n v="256"/>
    <n v="3"/>
    <x v="110"/>
    <x v="27"/>
    <x v="2"/>
    <x v="1"/>
    <x v="7"/>
    <x v="4"/>
    <x v="8"/>
    <x v="1208"/>
    <x v="528"/>
  </r>
  <r>
    <x v="271"/>
    <x v="557"/>
    <x v="664"/>
    <n v="153"/>
    <n v="19"/>
    <x v="20"/>
    <x v="40"/>
    <x v="1"/>
    <x v="0"/>
    <x v="10"/>
    <x v="1"/>
    <x v="10"/>
    <x v="1209"/>
    <x v="529"/>
  </r>
  <r>
    <x v="1145"/>
    <x v="451"/>
    <x v="290"/>
    <n v="423"/>
    <n v="25"/>
    <x v="8"/>
    <x v="32"/>
    <x v="0"/>
    <x v="0"/>
    <x v="5"/>
    <x v="6"/>
    <x v="15"/>
    <x v="1210"/>
    <x v="33"/>
  </r>
  <r>
    <x v="1146"/>
    <x v="93"/>
    <x v="665"/>
    <n v="336"/>
    <n v="13"/>
    <x v="34"/>
    <x v="13"/>
    <x v="1"/>
    <x v="0"/>
    <x v="5"/>
    <x v="1"/>
    <x v="0"/>
    <x v="1211"/>
    <x v="189"/>
  </r>
  <r>
    <x v="732"/>
    <x v="400"/>
    <x v="666"/>
    <n v="301"/>
    <n v="9"/>
    <x v="97"/>
    <x v="49"/>
    <x v="0"/>
    <x v="0"/>
    <x v="8"/>
    <x v="1"/>
    <x v="23"/>
    <x v="1212"/>
    <x v="62"/>
  </r>
  <r>
    <x v="1147"/>
    <x v="348"/>
    <x v="465"/>
    <n v="292"/>
    <n v="18"/>
    <x v="133"/>
    <x v="33"/>
    <x v="1"/>
    <x v="1"/>
    <x v="8"/>
    <x v="5"/>
    <x v="0"/>
    <x v="1213"/>
    <x v="530"/>
  </r>
  <r>
    <x v="1148"/>
    <x v="396"/>
    <x v="189"/>
    <n v="76"/>
    <n v="18"/>
    <x v="153"/>
    <x v="7"/>
    <x v="2"/>
    <x v="1"/>
    <x v="7"/>
    <x v="2"/>
    <x v="20"/>
    <x v="1214"/>
    <x v="531"/>
  </r>
  <r>
    <x v="1149"/>
    <x v="559"/>
    <x v="223"/>
    <n v="405"/>
    <n v="4"/>
    <x v="142"/>
    <x v="6"/>
    <x v="0"/>
    <x v="0"/>
    <x v="2"/>
    <x v="5"/>
    <x v="10"/>
    <x v="1215"/>
    <x v="108"/>
  </r>
  <r>
    <x v="1150"/>
    <x v="356"/>
    <x v="95"/>
    <n v="263"/>
    <n v="14"/>
    <x v="176"/>
    <x v="17"/>
    <x v="2"/>
    <x v="1"/>
    <x v="11"/>
    <x v="3"/>
    <x v="18"/>
    <x v="1216"/>
    <x v="77"/>
  </r>
  <r>
    <x v="1151"/>
    <x v="601"/>
    <x v="377"/>
    <n v="373"/>
    <n v="2"/>
    <x v="30"/>
    <x v="25"/>
    <x v="0"/>
    <x v="2"/>
    <x v="3"/>
    <x v="4"/>
    <x v="2"/>
    <x v="1217"/>
    <x v="374"/>
  </r>
  <r>
    <x v="1152"/>
    <x v="396"/>
    <x v="15"/>
    <n v="292"/>
    <n v="7"/>
    <x v="186"/>
    <x v="15"/>
    <x v="1"/>
    <x v="1"/>
    <x v="7"/>
    <x v="2"/>
    <x v="20"/>
    <x v="1218"/>
    <x v="409"/>
  </r>
  <r>
    <x v="1153"/>
    <x v="372"/>
    <x v="411"/>
    <n v="415"/>
    <n v="24"/>
    <x v="163"/>
    <x v="18"/>
    <x v="2"/>
    <x v="0"/>
    <x v="3"/>
    <x v="3"/>
    <x v="11"/>
    <x v="1219"/>
    <x v="124"/>
  </r>
  <r>
    <x v="1154"/>
    <x v="190"/>
    <x v="278"/>
    <n v="458"/>
    <n v="24"/>
    <x v="152"/>
    <x v="4"/>
    <x v="2"/>
    <x v="0"/>
    <x v="8"/>
    <x v="2"/>
    <x v="29"/>
    <x v="1220"/>
    <x v="157"/>
  </r>
  <r>
    <x v="1155"/>
    <x v="561"/>
    <x v="391"/>
    <n v="122"/>
    <n v="3"/>
    <x v="176"/>
    <x v="30"/>
    <x v="2"/>
    <x v="2"/>
    <x v="3"/>
    <x v="6"/>
    <x v="20"/>
    <x v="1221"/>
    <x v="532"/>
  </r>
  <r>
    <x v="1156"/>
    <x v="249"/>
    <x v="329"/>
    <n v="175"/>
    <n v="4"/>
    <x v="139"/>
    <x v="22"/>
    <x v="1"/>
    <x v="0"/>
    <x v="6"/>
    <x v="4"/>
    <x v="8"/>
    <x v="1222"/>
    <x v="78"/>
  </r>
  <r>
    <x v="1157"/>
    <x v="173"/>
    <x v="667"/>
    <n v="238"/>
    <n v="11"/>
    <x v="63"/>
    <x v="28"/>
    <x v="1"/>
    <x v="1"/>
    <x v="11"/>
    <x v="3"/>
    <x v="28"/>
    <x v="1223"/>
    <x v="27"/>
  </r>
  <r>
    <x v="1158"/>
    <x v="561"/>
    <x v="668"/>
    <n v="67"/>
    <n v="27"/>
    <x v="99"/>
    <x v="27"/>
    <x v="1"/>
    <x v="2"/>
    <x v="3"/>
    <x v="6"/>
    <x v="20"/>
    <x v="1224"/>
    <x v="533"/>
  </r>
  <r>
    <x v="1159"/>
    <x v="602"/>
    <x v="63"/>
    <n v="296"/>
    <n v="3"/>
    <x v="58"/>
    <x v="38"/>
    <x v="1"/>
    <x v="1"/>
    <x v="10"/>
    <x v="5"/>
    <x v="21"/>
    <x v="1225"/>
    <x v="264"/>
  </r>
  <r>
    <x v="1160"/>
    <x v="288"/>
    <x v="13"/>
    <n v="491"/>
    <n v="29"/>
    <x v="199"/>
    <x v="34"/>
    <x v="1"/>
    <x v="1"/>
    <x v="0"/>
    <x v="4"/>
    <x v="26"/>
    <x v="1226"/>
    <x v="255"/>
  </r>
  <r>
    <x v="1161"/>
    <x v="51"/>
    <x v="633"/>
    <n v="187"/>
    <n v="29"/>
    <x v="184"/>
    <x v="44"/>
    <x v="2"/>
    <x v="0"/>
    <x v="7"/>
    <x v="3"/>
    <x v="28"/>
    <x v="1227"/>
    <x v="534"/>
  </r>
  <r>
    <x v="688"/>
    <x v="603"/>
    <x v="356"/>
    <n v="133"/>
    <n v="25"/>
    <x v="103"/>
    <x v="11"/>
    <x v="0"/>
    <x v="1"/>
    <x v="8"/>
    <x v="0"/>
    <x v="15"/>
    <x v="1228"/>
    <x v="250"/>
  </r>
  <r>
    <x v="1162"/>
    <x v="72"/>
    <x v="110"/>
    <n v="344"/>
    <n v="26"/>
    <x v="138"/>
    <x v="28"/>
    <x v="0"/>
    <x v="1"/>
    <x v="8"/>
    <x v="6"/>
    <x v="11"/>
    <x v="1229"/>
    <x v="535"/>
  </r>
  <r>
    <x v="1163"/>
    <x v="235"/>
    <x v="454"/>
    <n v="377"/>
    <n v="5"/>
    <x v="37"/>
    <x v="11"/>
    <x v="2"/>
    <x v="0"/>
    <x v="11"/>
    <x v="5"/>
    <x v="16"/>
    <x v="1230"/>
    <x v="119"/>
  </r>
  <r>
    <x v="1164"/>
    <x v="239"/>
    <x v="381"/>
    <n v="50"/>
    <n v="11"/>
    <x v="151"/>
    <x v="39"/>
    <x v="2"/>
    <x v="0"/>
    <x v="10"/>
    <x v="5"/>
    <x v="7"/>
    <x v="1231"/>
    <x v="536"/>
  </r>
  <r>
    <x v="1165"/>
    <x v="175"/>
    <x v="445"/>
    <n v="302"/>
    <n v="26"/>
    <x v="170"/>
    <x v="45"/>
    <x v="2"/>
    <x v="0"/>
    <x v="0"/>
    <x v="2"/>
    <x v="24"/>
    <x v="1232"/>
    <x v="537"/>
  </r>
  <r>
    <x v="1166"/>
    <x v="10"/>
    <x v="445"/>
    <n v="84"/>
    <n v="1"/>
    <x v="92"/>
    <x v="2"/>
    <x v="1"/>
    <x v="0"/>
    <x v="3"/>
    <x v="4"/>
    <x v="10"/>
    <x v="1233"/>
    <x v="538"/>
  </r>
  <r>
    <x v="724"/>
    <x v="604"/>
    <x v="581"/>
    <n v="163"/>
    <n v="18"/>
    <x v="116"/>
    <x v="17"/>
    <x v="0"/>
    <x v="1"/>
    <x v="10"/>
    <x v="1"/>
    <x v="28"/>
    <x v="1234"/>
    <x v="539"/>
  </r>
  <r>
    <x v="1167"/>
    <x v="1"/>
    <x v="578"/>
    <n v="339"/>
    <n v="2"/>
    <x v="199"/>
    <x v="28"/>
    <x v="1"/>
    <x v="1"/>
    <x v="1"/>
    <x v="1"/>
    <x v="1"/>
    <x v="1235"/>
    <x v="409"/>
  </r>
  <r>
    <x v="1168"/>
    <x v="8"/>
    <x v="229"/>
    <n v="243"/>
    <n v="29"/>
    <x v="168"/>
    <x v="15"/>
    <x v="0"/>
    <x v="1"/>
    <x v="6"/>
    <x v="5"/>
    <x v="8"/>
    <x v="1236"/>
    <x v="310"/>
  </r>
  <r>
    <x v="1169"/>
    <x v="459"/>
    <x v="136"/>
    <n v="367"/>
    <n v="26"/>
    <x v="115"/>
    <x v="39"/>
    <x v="1"/>
    <x v="0"/>
    <x v="3"/>
    <x v="6"/>
    <x v="14"/>
    <x v="1237"/>
    <x v="110"/>
  </r>
  <r>
    <x v="1170"/>
    <x v="605"/>
    <x v="461"/>
    <n v="332"/>
    <n v="24"/>
    <x v="111"/>
    <x v="32"/>
    <x v="0"/>
    <x v="0"/>
    <x v="0"/>
    <x v="4"/>
    <x v="11"/>
    <x v="1238"/>
    <x v="318"/>
  </r>
  <r>
    <x v="1171"/>
    <x v="347"/>
    <x v="669"/>
    <n v="197"/>
    <n v="13"/>
    <x v="138"/>
    <x v="4"/>
    <x v="2"/>
    <x v="1"/>
    <x v="5"/>
    <x v="2"/>
    <x v="9"/>
    <x v="1239"/>
    <x v="226"/>
  </r>
  <r>
    <x v="1172"/>
    <x v="571"/>
    <x v="670"/>
    <n v="272"/>
    <n v="1"/>
    <x v="121"/>
    <x v="38"/>
    <x v="0"/>
    <x v="0"/>
    <x v="4"/>
    <x v="5"/>
    <x v="6"/>
    <x v="1240"/>
    <x v="211"/>
  </r>
  <r>
    <x v="1173"/>
    <x v="213"/>
    <x v="671"/>
    <n v="190"/>
    <n v="1"/>
    <x v="150"/>
    <x v="10"/>
    <x v="2"/>
    <x v="1"/>
    <x v="4"/>
    <x v="6"/>
    <x v="30"/>
    <x v="1241"/>
    <x v="535"/>
  </r>
  <r>
    <x v="1174"/>
    <x v="277"/>
    <x v="69"/>
    <n v="145"/>
    <n v="20"/>
    <x v="171"/>
    <x v="41"/>
    <x v="1"/>
    <x v="0"/>
    <x v="7"/>
    <x v="3"/>
    <x v="5"/>
    <x v="1242"/>
    <x v="540"/>
  </r>
  <r>
    <x v="1175"/>
    <x v="433"/>
    <x v="583"/>
    <n v="92"/>
    <n v="15"/>
    <x v="72"/>
    <x v="40"/>
    <x v="2"/>
    <x v="0"/>
    <x v="8"/>
    <x v="3"/>
    <x v="9"/>
    <x v="1243"/>
    <x v="541"/>
  </r>
  <r>
    <x v="303"/>
    <x v="100"/>
    <x v="386"/>
    <n v="115"/>
    <n v="24"/>
    <x v="157"/>
    <x v="46"/>
    <x v="1"/>
    <x v="1"/>
    <x v="9"/>
    <x v="5"/>
    <x v="12"/>
    <x v="1244"/>
    <x v="542"/>
  </r>
  <r>
    <x v="1124"/>
    <x v="90"/>
    <x v="371"/>
    <n v="446"/>
    <n v="25"/>
    <x v="148"/>
    <x v="43"/>
    <x v="2"/>
    <x v="0"/>
    <x v="2"/>
    <x v="4"/>
    <x v="18"/>
    <x v="1245"/>
    <x v="232"/>
  </r>
  <r>
    <x v="556"/>
    <x v="295"/>
    <x v="453"/>
    <n v="283"/>
    <n v="24"/>
    <x v="80"/>
    <x v="6"/>
    <x v="0"/>
    <x v="0"/>
    <x v="1"/>
    <x v="4"/>
    <x v="16"/>
    <x v="1246"/>
    <x v="45"/>
  </r>
  <r>
    <x v="1176"/>
    <x v="496"/>
    <x v="583"/>
    <n v="215"/>
    <n v="8"/>
    <x v="186"/>
    <x v="23"/>
    <x v="2"/>
    <x v="1"/>
    <x v="5"/>
    <x v="1"/>
    <x v="30"/>
    <x v="1247"/>
    <x v="289"/>
  </r>
  <r>
    <x v="1177"/>
    <x v="375"/>
    <x v="412"/>
    <n v="255"/>
    <n v="4"/>
    <x v="128"/>
    <x v="41"/>
    <x v="1"/>
    <x v="0"/>
    <x v="11"/>
    <x v="4"/>
    <x v="14"/>
    <x v="1248"/>
    <x v="268"/>
  </r>
  <r>
    <x v="1178"/>
    <x v="606"/>
    <x v="333"/>
    <n v="344"/>
    <n v="9"/>
    <x v="166"/>
    <x v="3"/>
    <x v="1"/>
    <x v="1"/>
    <x v="9"/>
    <x v="3"/>
    <x v="28"/>
    <x v="1249"/>
    <x v="122"/>
  </r>
  <r>
    <x v="1179"/>
    <x v="91"/>
    <x v="672"/>
    <n v="50"/>
    <n v="21"/>
    <x v="199"/>
    <x v="13"/>
    <x v="1"/>
    <x v="1"/>
    <x v="11"/>
    <x v="2"/>
    <x v="7"/>
    <x v="1250"/>
    <x v="543"/>
  </r>
  <r>
    <x v="1180"/>
    <x v="607"/>
    <x v="421"/>
    <n v="407"/>
    <n v="3"/>
    <x v="54"/>
    <x v="11"/>
    <x v="2"/>
    <x v="0"/>
    <x v="3"/>
    <x v="4"/>
    <x v="19"/>
    <x v="1251"/>
    <x v="74"/>
  </r>
  <r>
    <x v="113"/>
    <x v="76"/>
    <x v="196"/>
    <n v="346"/>
    <n v="4"/>
    <x v="172"/>
    <x v="40"/>
    <x v="0"/>
    <x v="0"/>
    <x v="10"/>
    <x v="6"/>
    <x v="13"/>
    <x v="1252"/>
    <x v="385"/>
  </r>
  <r>
    <x v="1181"/>
    <x v="571"/>
    <x v="673"/>
    <n v="291"/>
    <n v="14"/>
    <x v="165"/>
    <x v="3"/>
    <x v="1"/>
    <x v="0"/>
    <x v="4"/>
    <x v="5"/>
    <x v="6"/>
    <x v="1253"/>
    <x v="394"/>
  </r>
  <r>
    <x v="1182"/>
    <x v="144"/>
    <x v="148"/>
    <n v="416"/>
    <n v="24"/>
    <x v="111"/>
    <x v="14"/>
    <x v="1"/>
    <x v="0"/>
    <x v="9"/>
    <x v="1"/>
    <x v="1"/>
    <x v="1254"/>
    <x v="20"/>
  </r>
  <r>
    <x v="1183"/>
    <x v="484"/>
    <x v="198"/>
    <n v="355"/>
    <n v="3"/>
    <x v="27"/>
    <x v="20"/>
    <x v="0"/>
    <x v="1"/>
    <x v="8"/>
    <x v="3"/>
    <x v="22"/>
    <x v="1255"/>
    <x v="222"/>
  </r>
  <r>
    <x v="1184"/>
    <x v="510"/>
    <x v="520"/>
    <n v="372"/>
    <n v="25"/>
    <x v="180"/>
    <x v="18"/>
    <x v="0"/>
    <x v="1"/>
    <x v="11"/>
    <x v="0"/>
    <x v="29"/>
    <x v="1256"/>
    <x v="462"/>
  </r>
  <r>
    <x v="1185"/>
    <x v="503"/>
    <x v="251"/>
    <n v="158"/>
    <n v="20"/>
    <x v="51"/>
    <x v="41"/>
    <x v="1"/>
    <x v="1"/>
    <x v="10"/>
    <x v="6"/>
    <x v="7"/>
    <x v="1257"/>
    <x v="363"/>
  </r>
  <r>
    <x v="1186"/>
    <x v="259"/>
    <x v="40"/>
    <n v="177"/>
    <n v="20"/>
    <x v="123"/>
    <x v="9"/>
    <x v="1"/>
    <x v="1"/>
    <x v="0"/>
    <x v="5"/>
    <x v="13"/>
    <x v="1258"/>
    <x v="17"/>
  </r>
  <r>
    <x v="1187"/>
    <x v="560"/>
    <x v="91"/>
    <n v="200"/>
    <n v="3"/>
    <x v="132"/>
    <x v="1"/>
    <x v="1"/>
    <x v="1"/>
    <x v="7"/>
    <x v="3"/>
    <x v="27"/>
    <x v="1259"/>
    <x v="544"/>
  </r>
  <r>
    <x v="1188"/>
    <x v="531"/>
    <x v="317"/>
    <n v="88"/>
    <n v="30"/>
    <x v="80"/>
    <x v="8"/>
    <x v="2"/>
    <x v="1"/>
    <x v="8"/>
    <x v="0"/>
    <x v="25"/>
    <x v="1260"/>
    <x v="545"/>
  </r>
  <r>
    <x v="1189"/>
    <x v="128"/>
    <x v="325"/>
    <n v="323"/>
    <n v="1"/>
    <x v="98"/>
    <x v="16"/>
    <x v="0"/>
    <x v="2"/>
    <x v="3"/>
    <x v="0"/>
    <x v="29"/>
    <x v="1261"/>
    <x v="36"/>
  </r>
  <r>
    <x v="1190"/>
    <x v="483"/>
    <x v="347"/>
    <n v="143"/>
    <n v="2"/>
    <x v="159"/>
    <x v="3"/>
    <x v="1"/>
    <x v="1"/>
    <x v="6"/>
    <x v="6"/>
    <x v="2"/>
    <x v="1262"/>
    <x v="381"/>
  </r>
  <r>
    <x v="1191"/>
    <x v="608"/>
    <x v="219"/>
    <n v="254"/>
    <n v="2"/>
    <x v="179"/>
    <x v="43"/>
    <x v="1"/>
    <x v="0"/>
    <x v="0"/>
    <x v="0"/>
    <x v="7"/>
    <x v="1263"/>
    <x v="184"/>
  </r>
  <r>
    <x v="1192"/>
    <x v="609"/>
    <x v="77"/>
    <n v="436"/>
    <n v="1"/>
    <x v="114"/>
    <x v="5"/>
    <x v="1"/>
    <x v="0"/>
    <x v="2"/>
    <x v="5"/>
    <x v="8"/>
    <x v="1264"/>
    <x v="30"/>
  </r>
  <r>
    <x v="1193"/>
    <x v="275"/>
    <x v="54"/>
    <n v="386"/>
    <n v="27"/>
    <x v="102"/>
    <x v="46"/>
    <x v="1"/>
    <x v="1"/>
    <x v="0"/>
    <x v="1"/>
    <x v="24"/>
    <x v="1265"/>
    <x v="546"/>
  </r>
  <r>
    <x v="1194"/>
    <x v="458"/>
    <x v="427"/>
    <n v="72"/>
    <n v="24"/>
    <x v="122"/>
    <x v="4"/>
    <x v="1"/>
    <x v="0"/>
    <x v="4"/>
    <x v="2"/>
    <x v="2"/>
    <x v="1266"/>
    <x v="547"/>
  </r>
  <r>
    <x v="1195"/>
    <x v="193"/>
    <x v="417"/>
    <n v="488"/>
    <n v="19"/>
    <x v="64"/>
    <x v="32"/>
    <x v="2"/>
    <x v="1"/>
    <x v="8"/>
    <x v="2"/>
    <x v="6"/>
    <x v="1267"/>
    <x v="96"/>
  </r>
  <r>
    <x v="1196"/>
    <x v="278"/>
    <x v="663"/>
    <n v="206"/>
    <n v="2"/>
    <x v="16"/>
    <x v="20"/>
    <x v="2"/>
    <x v="1"/>
    <x v="8"/>
    <x v="1"/>
    <x v="8"/>
    <x v="1268"/>
    <x v="246"/>
  </r>
  <r>
    <x v="684"/>
    <x v="610"/>
    <x v="674"/>
    <n v="470"/>
    <n v="27"/>
    <x v="126"/>
    <x v="19"/>
    <x v="1"/>
    <x v="0"/>
    <x v="2"/>
    <x v="4"/>
    <x v="6"/>
    <x v="1269"/>
    <x v="82"/>
  </r>
  <r>
    <x v="1197"/>
    <x v="130"/>
    <x v="150"/>
    <n v="125"/>
    <n v="15"/>
    <x v="166"/>
    <x v="30"/>
    <x v="2"/>
    <x v="0"/>
    <x v="3"/>
    <x v="3"/>
    <x v="13"/>
    <x v="1270"/>
    <x v="47"/>
  </r>
  <r>
    <x v="1198"/>
    <x v="65"/>
    <x v="352"/>
    <n v="76"/>
    <n v="14"/>
    <x v="151"/>
    <x v="42"/>
    <x v="1"/>
    <x v="0"/>
    <x v="1"/>
    <x v="5"/>
    <x v="0"/>
    <x v="1271"/>
    <x v="24"/>
  </r>
  <r>
    <x v="1199"/>
    <x v="415"/>
    <x v="406"/>
    <n v="395"/>
    <n v="5"/>
    <x v="188"/>
    <x v="12"/>
    <x v="2"/>
    <x v="0"/>
    <x v="0"/>
    <x v="3"/>
    <x v="30"/>
    <x v="1272"/>
    <x v="548"/>
  </r>
  <r>
    <x v="1200"/>
    <x v="334"/>
    <x v="508"/>
    <n v="396"/>
    <n v="1"/>
    <x v="46"/>
    <x v="40"/>
    <x v="1"/>
    <x v="1"/>
    <x v="6"/>
    <x v="0"/>
    <x v="11"/>
    <x v="1273"/>
    <x v="548"/>
  </r>
  <r>
    <x v="1201"/>
    <x v="60"/>
    <x v="675"/>
    <n v="323"/>
    <n v="20"/>
    <x v="3"/>
    <x v="20"/>
    <x v="1"/>
    <x v="2"/>
    <x v="3"/>
    <x v="5"/>
    <x v="9"/>
    <x v="1274"/>
    <x v="71"/>
  </r>
  <r>
    <x v="917"/>
    <x v="332"/>
    <x v="55"/>
    <n v="361"/>
    <n v="8"/>
    <x v="60"/>
    <x v="20"/>
    <x v="0"/>
    <x v="1"/>
    <x v="2"/>
    <x v="3"/>
    <x v="21"/>
    <x v="1275"/>
    <x v="549"/>
  </r>
  <r>
    <x v="1202"/>
    <x v="483"/>
    <x v="213"/>
    <n v="488"/>
    <n v="19"/>
    <x v="154"/>
    <x v="19"/>
    <x v="0"/>
    <x v="1"/>
    <x v="6"/>
    <x v="6"/>
    <x v="2"/>
    <x v="1276"/>
    <x v="113"/>
  </r>
  <r>
    <x v="1203"/>
    <x v="77"/>
    <x v="290"/>
    <n v="63"/>
    <n v="1"/>
    <x v="142"/>
    <x v="47"/>
    <x v="2"/>
    <x v="2"/>
    <x v="3"/>
    <x v="3"/>
    <x v="18"/>
    <x v="1277"/>
    <x v="358"/>
  </r>
  <r>
    <x v="1204"/>
    <x v="464"/>
    <x v="333"/>
    <n v="263"/>
    <n v="5"/>
    <x v="23"/>
    <x v="37"/>
    <x v="1"/>
    <x v="0"/>
    <x v="8"/>
    <x v="2"/>
    <x v="10"/>
    <x v="1278"/>
    <x v="117"/>
  </r>
  <r>
    <x v="1205"/>
    <x v="126"/>
    <x v="676"/>
    <n v="239"/>
    <n v="22"/>
    <x v="22"/>
    <x v="30"/>
    <x v="0"/>
    <x v="0"/>
    <x v="1"/>
    <x v="6"/>
    <x v="4"/>
    <x v="1279"/>
    <x v="40"/>
  </r>
  <r>
    <x v="1206"/>
    <x v="153"/>
    <x v="517"/>
    <n v="222"/>
    <n v="5"/>
    <x v="116"/>
    <x v="35"/>
    <x v="0"/>
    <x v="1"/>
    <x v="7"/>
    <x v="3"/>
    <x v="3"/>
    <x v="1280"/>
    <x v="417"/>
  </r>
  <r>
    <x v="1207"/>
    <x v="142"/>
    <x v="140"/>
    <n v="179"/>
    <n v="29"/>
    <x v="46"/>
    <x v="18"/>
    <x v="1"/>
    <x v="0"/>
    <x v="2"/>
    <x v="2"/>
    <x v="14"/>
    <x v="1281"/>
    <x v="346"/>
  </r>
  <r>
    <x v="1208"/>
    <x v="503"/>
    <x v="677"/>
    <n v="144"/>
    <n v="23"/>
    <x v="85"/>
    <x v="23"/>
    <x v="0"/>
    <x v="1"/>
    <x v="10"/>
    <x v="6"/>
    <x v="7"/>
    <x v="1282"/>
    <x v="125"/>
  </r>
  <r>
    <x v="1209"/>
    <x v="611"/>
    <x v="24"/>
    <n v="397"/>
    <n v="22"/>
    <x v="101"/>
    <x v="16"/>
    <x v="2"/>
    <x v="1"/>
    <x v="0"/>
    <x v="3"/>
    <x v="12"/>
    <x v="1283"/>
    <x v="57"/>
  </r>
  <r>
    <x v="1210"/>
    <x v="185"/>
    <x v="678"/>
    <n v="286"/>
    <n v="11"/>
    <x v="122"/>
    <x v="31"/>
    <x v="1"/>
    <x v="1"/>
    <x v="11"/>
    <x v="5"/>
    <x v="14"/>
    <x v="1284"/>
    <x v="381"/>
  </r>
  <r>
    <x v="1211"/>
    <x v="357"/>
    <x v="210"/>
    <n v="386"/>
    <n v="12"/>
    <x v="9"/>
    <x v="22"/>
    <x v="1"/>
    <x v="0"/>
    <x v="7"/>
    <x v="1"/>
    <x v="11"/>
    <x v="100"/>
    <x v="90"/>
  </r>
  <r>
    <x v="1212"/>
    <x v="419"/>
    <x v="679"/>
    <n v="150"/>
    <n v="10"/>
    <x v="83"/>
    <x v="48"/>
    <x v="2"/>
    <x v="0"/>
    <x v="7"/>
    <x v="6"/>
    <x v="21"/>
    <x v="1285"/>
    <x v="250"/>
  </r>
  <r>
    <x v="1213"/>
    <x v="117"/>
    <x v="680"/>
    <n v="425"/>
    <n v="17"/>
    <x v="135"/>
    <x v="26"/>
    <x v="2"/>
    <x v="0"/>
    <x v="4"/>
    <x v="5"/>
    <x v="1"/>
    <x v="1286"/>
    <x v="442"/>
  </r>
  <r>
    <x v="1214"/>
    <x v="612"/>
    <x v="261"/>
    <n v="450"/>
    <n v="10"/>
    <x v="89"/>
    <x v="5"/>
    <x v="0"/>
    <x v="0"/>
    <x v="10"/>
    <x v="1"/>
    <x v="8"/>
    <x v="1287"/>
    <x v="319"/>
  </r>
  <r>
    <x v="1215"/>
    <x v="87"/>
    <x v="481"/>
    <n v="413"/>
    <n v="9"/>
    <x v="44"/>
    <x v="47"/>
    <x v="2"/>
    <x v="0"/>
    <x v="3"/>
    <x v="4"/>
    <x v="29"/>
    <x v="1288"/>
    <x v="277"/>
  </r>
  <r>
    <x v="1216"/>
    <x v="189"/>
    <x v="344"/>
    <n v="426"/>
    <n v="23"/>
    <x v="62"/>
    <x v="43"/>
    <x v="0"/>
    <x v="2"/>
    <x v="3"/>
    <x v="1"/>
    <x v="11"/>
    <x v="1289"/>
    <x v="261"/>
  </r>
  <r>
    <x v="1217"/>
    <x v="530"/>
    <x v="582"/>
    <n v="211"/>
    <n v="17"/>
    <x v="179"/>
    <x v="46"/>
    <x v="1"/>
    <x v="1"/>
    <x v="11"/>
    <x v="4"/>
    <x v="2"/>
    <x v="1290"/>
    <x v="29"/>
  </r>
  <r>
    <x v="1218"/>
    <x v="278"/>
    <x v="361"/>
    <n v="124"/>
    <n v="22"/>
    <x v="128"/>
    <x v="13"/>
    <x v="1"/>
    <x v="1"/>
    <x v="8"/>
    <x v="1"/>
    <x v="8"/>
    <x v="1291"/>
    <x v="253"/>
  </r>
  <r>
    <x v="1219"/>
    <x v="613"/>
    <x v="681"/>
    <n v="484"/>
    <n v="29"/>
    <x v="195"/>
    <x v="17"/>
    <x v="0"/>
    <x v="0"/>
    <x v="6"/>
    <x v="4"/>
    <x v="10"/>
    <x v="1292"/>
    <x v="65"/>
  </r>
  <r>
    <x v="1220"/>
    <x v="212"/>
    <x v="682"/>
    <n v="353"/>
    <n v="14"/>
    <x v="177"/>
    <x v="26"/>
    <x v="2"/>
    <x v="0"/>
    <x v="6"/>
    <x v="2"/>
    <x v="21"/>
    <x v="1293"/>
    <x v="233"/>
  </r>
  <r>
    <x v="1221"/>
    <x v="402"/>
    <x v="683"/>
    <n v="128"/>
    <n v="28"/>
    <x v="176"/>
    <x v="46"/>
    <x v="2"/>
    <x v="0"/>
    <x v="2"/>
    <x v="1"/>
    <x v="30"/>
    <x v="1294"/>
    <x v="169"/>
  </r>
  <r>
    <x v="1222"/>
    <x v="614"/>
    <x v="626"/>
    <n v="172"/>
    <n v="28"/>
    <x v="162"/>
    <x v="37"/>
    <x v="1"/>
    <x v="0"/>
    <x v="5"/>
    <x v="3"/>
    <x v="4"/>
    <x v="1295"/>
    <x v="197"/>
  </r>
  <r>
    <x v="1223"/>
    <x v="256"/>
    <x v="279"/>
    <n v="218"/>
    <n v="2"/>
    <x v="12"/>
    <x v="43"/>
    <x v="0"/>
    <x v="0"/>
    <x v="7"/>
    <x v="1"/>
    <x v="3"/>
    <x v="1296"/>
    <x v="290"/>
  </r>
  <r>
    <x v="906"/>
    <x v="126"/>
    <x v="10"/>
    <n v="69"/>
    <n v="5"/>
    <x v="15"/>
    <x v="44"/>
    <x v="2"/>
    <x v="0"/>
    <x v="1"/>
    <x v="6"/>
    <x v="4"/>
    <x v="1297"/>
    <x v="47"/>
  </r>
  <r>
    <x v="1224"/>
    <x v="615"/>
    <x v="275"/>
    <n v="293"/>
    <n v="26"/>
    <x v="105"/>
    <x v="42"/>
    <x v="2"/>
    <x v="1"/>
    <x v="11"/>
    <x v="1"/>
    <x v="4"/>
    <x v="1298"/>
    <x v="550"/>
  </r>
  <r>
    <x v="1225"/>
    <x v="589"/>
    <x v="564"/>
    <n v="430"/>
    <n v="29"/>
    <x v="35"/>
    <x v="23"/>
    <x v="1"/>
    <x v="2"/>
    <x v="3"/>
    <x v="2"/>
    <x v="7"/>
    <x v="1299"/>
    <x v="179"/>
  </r>
  <r>
    <x v="1226"/>
    <x v="426"/>
    <x v="84"/>
    <n v="311"/>
    <n v="28"/>
    <x v="43"/>
    <x v="12"/>
    <x v="1"/>
    <x v="0"/>
    <x v="4"/>
    <x v="4"/>
    <x v="27"/>
    <x v="1300"/>
    <x v="170"/>
  </r>
  <r>
    <x v="1227"/>
    <x v="77"/>
    <x v="684"/>
    <n v="354"/>
    <n v="10"/>
    <x v="183"/>
    <x v="44"/>
    <x v="1"/>
    <x v="2"/>
    <x v="3"/>
    <x v="3"/>
    <x v="18"/>
    <x v="1301"/>
    <x v="10"/>
  </r>
  <r>
    <x v="1228"/>
    <x v="323"/>
    <x v="458"/>
    <n v="198"/>
    <n v="29"/>
    <x v="9"/>
    <x v="37"/>
    <x v="2"/>
    <x v="1"/>
    <x v="8"/>
    <x v="1"/>
    <x v="19"/>
    <x v="1302"/>
    <x v="420"/>
  </r>
  <r>
    <x v="1229"/>
    <x v="616"/>
    <x v="685"/>
    <n v="51"/>
    <n v="2"/>
    <x v="154"/>
    <x v="22"/>
    <x v="1"/>
    <x v="2"/>
    <x v="3"/>
    <x v="3"/>
    <x v="5"/>
    <x v="1303"/>
    <x v="551"/>
  </r>
  <r>
    <x v="1230"/>
    <x v="100"/>
    <x v="686"/>
    <n v="213"/>
    <n v="4"/>
    <x v="33"/>
    <x v="0"/>
    <x v="0"/>
    <x v="1"/>
    <x v="9"/>
    <x v="5"/>
    <x v="12"/>
    <x v="1304"/>
    <x v="552"/>
  </r>
  <r>
    <x v="1231"/>
    <x v="617"/>
    <x v="687"/>
    <n v="266"/>
    <n v="16"/>
    <x v="20"/>
    <x v="30"/>
    <x v="2"/>
    <x v="1"/>
    <x v="7"/>
    <x v="2"/>
    <x v="16"/>
    <x v="1305"/>
    <x v="7"/>
  </r>
  <r>
    <x v="1232"/>
    <x v="320"/>
    <x v="304"/>
    <n v="424"/>
    <n v="26"/>
    <x v="159"/>
    <x v="39"/>
    <x v="2"/>
    <x v="0"/>
    <x v="1"/>
    <x v="3"/>
    <x v="24"/>
    <x v="1306"/>
    <x v="75"/>
  </r>
  <r>
    <x v="1233"/>
    <x v="618"/>
    <x v="688"/>
    <n v="51"/>
    <n v="21"/>
    <x v="60"/>
    <x v="38"/>
    <x v="0"/>
    <x v="1"/>
    <x v="7"/>
    <x v="6"/>
    <x v="14"/>
    <x v="1307"/>
    <x v="393"/>
  </r>
  <r>
    <x v="1234"/>
    <x v="248"/>
    <x v="75"/>
    <n v="494"/>
    <n v="1"/>
    <x v="101"/>
    <x v="12"/>
    <x v="1"/>
    <x v="1"/>
    <x v="11"/>
    <x v="5"/>
    <x v="9"/>
    <x v="1308"/>
    <x v="1"/>
  </r>
  <r>
    <x v="1235"/>
    <x v="453"/>
    <x v="223"/>
    <n v="236"/>
    <n v="8"/>
    <x v="61"/>
    <x v="49"/>
    <x v="1"/>
    <x v="1"/>
    <x v="5"/>
    <x v="0"/>
    <x v="4"/>
    <x v="1309"/>
    <x v="183"/>
  </r>
  <r>
    <x v="894"/>
    <x v="231"/>
    <x v="689"/>
    <n v="94"/>
    <n v="26"/>
    <x v="197"/>
    <x v="43"/>
    <x v="0"/>
    <x v="0"/>
    <x v="2"/>
    <x v="6"/>
    <x v="22"/>
    <x v="1310"/>
    <x v="553"/>
  </r>
  <r>
    <x v="1236"/>
    <x v="414"/>
    <x v="690"/>
    <n v="132"/>
    <n v="9"/>
    <x v="166"/>
    <x v="6"/>
    <x v="1"/>
    <x v="0"/>
    <x v="3"/>
    <x v="6"/>
    <x v="15"/>
    <x v="1311"/>
    <x v="58"/>
  </r>
  <r>
    <x v="1237"/>
    <x v="534"/>
    <x v="691"/>
    <n v="282"/>
    <n v="20"/>
    <x v="21"/>
    <x v="46"/>
    <x v="1"/>
    <x v="0"/>
    <x v="2"/>
    <x v="0"/>
    <x v="4"/>
    <x v="1312"/>
    <x v="431"/>
  </r>
  <r>
    <x v="1238"/>
    <x v="417"/>
    <x v="267"/>
    <n v="175"/>
    <n v="8"/>
    <x v="9"/>
    <x v="21"/>
    <x v="2"/>
    <x v="0"/>
    <x v="9"/>
    <x v="2"/>
    <x v="4"/>
    <x v="1313"/>
    <x v="554"/>
  </r>
  <r>
    <x v="1239"/>
    <x v="563"/>
    <x v="509"/>
    <n v="109"/>
    <n v="24"/>
    <x v="20"/>
    <x v="35"/>
    <x v="1"/>
    <x v="0"/>
    <x v="3"/>
    <x v="1"/>
    <x v="17"/>
    <x v="1314"/>
    <x v="555"/>
  </r>
  <r>
    <x v="1240"/>
    <x v="169"/>
    <x v="692"/>
    <n v="426"/>
    <n v="2"/>
    <x v="190"/>
    <x v="14"/>
    <x v="0"/>
    <x v="1"/>
    <x v="6"/>
    <x v="6"/>
    <x v="24"/>
    <x v="1315"/>
    <x v="412"/>
  </r>
  <r>
    <x v="1241"/>
    <x v="527"/>
    <x v="693"/>
    <n v="91"/>
    <n v="8"/>
    <x v="105"/>
    <x v="37"/>
    <x v="0"/>
    <x v="0"/>
    <x v="8"/>
    <x v="3"/>
    <x v="14"/>
    <x v="1316"/>
    <x v="21"/>
  </r>
  <r>
    <x v="1242"/>
    <x v="150"/>
    <x v="596"/>
    <n v="221"/>
    <n v="1"/>
    <x v="18"/>
    <x v="41"/>
    <x v="0"/>
    <x v="1"/>
    <x v="11"/>
    <x v="3"/>
    <x v="1"/>
    <x v="1317"/>
    <x v="172"/>
  </r>
  <r>
    <x v="1243"/>
    <x v="554"/>
    <x v="420"/>
    <n v="356"/>
    <n v="9"/>
    <x v="44"/>
    <x v="26"/>
    <x v="1"/>
    <x v="1"/>
    <x v="5"/>
    <x v="4"/>
    <x v="5"/>
    <x v="1318"/>
    <x v="292"/>
  </r>
  <r>
    <x v="1244"/>
    <x v="619"/>
    <x v="29"/>
    <n v="391"/>
    <n v="1"/>
    <x v="186"/>
    <x v="24"/>
    <x v="1"/>
    <x v="0"/>
    <x v="3"/>
    <x v="0"/>
    <x v="28"/>
    <x v="1319"/>
    <x v="399"/>
  </r>
  <r>
    <x v="1245"/>
    <x v="620"/>
    <x v="360"/>
    <n v="189"/>
    <n v="3"/>
    <x v="35"/>
    <x v="23"/>
    <x v="1"/>
    <x v="2"/>
    <x v="3"/>
    <x v="5"/>
    <x v="15"/>
    <x v="1320"/>
    <x v="556"/>
  </r>
  <r>
    <x v="1246"/>
    <x v="372"/>
    <x v="91"/>
    <n v="80"/>
    <n v="27"/>
    <x v="172"/>
    <x v="39"/>
    <x v="2"/>
    <x v="0"/>
    <x v="3"/>
    <x v="3"/>
    <x v="11"/>
    <x v="1321"/>
    <x v="557"/>
  </r>
  <r>
    <x v="1247"/>
    <x v="501"/>
    <x v="694"/>
    <n v="420"/>
    <n v="9"/>
    <x v="14"/>
    <x v="29"/>
    <x v="2"/>
    <x v="0"/>
    <x v="6"/>
    <x v="0"/>
    <x v="28"/>
    <x v="1322"/>
    <x v="239"/>
  </r>
  <r>
    <x v="1248"/>
    <x v="437"/>
    <x v="695"/>
    <n v="283"/>
    <n v="13"/>
    <x v="172"/>
    <x v="41"/>
    <x v="0"/>
    <x v="1"/>
    <x v="7"/>
    <x v="6"/>
    <x v="12"/>
    <x v="1323"/>
    <x v="558"/>
  </r>
  <r>
    <x v="693"/>
    <x v="617"/>
    <x v="339"/>
    <n v="165"/>
    <n v="11"/>
    <x v="117"/>
    <x v="42"/>
    <x v="1"/>
    <x v="1"/>
    <x v="7"/>
    <x v="2"/>
    <x v="16"/>
    <x v="1324"/>
    <x v="528"/>
  </r>
  <r>
    <x v="1249"/>
    <x v="328"/>
    <x v="181"/>
    <n v="175"/>
    <n v="27"/>
    <x v="150"/>
    <x v="14"/>
    <x v="2"/>
    <x v="0"/>
    <x v="10"/>
    <x v="1"/>
    <x v="29"/>
    <x v="1325"/>
    <x v="537"/>
  </r>
  <r>
    <x v="1250"/>
    <x v="313"/>
    <x v="696"/>
    <n v="270"/>
    <n v="15"/>
    <x v="133"/>
    <x v="17"/>
    <x v="1"/>
    <x v="2"/>
    <x v="3"/>
    <x v="3"/>
    <x v="6"/>
    <x v="1326"/>
    <x v="351"/>
  </r>
  <r>
    <x v="568"/>
    <x v="411"/>
    <x v="97"/>
    <n v="307"/>
    <n v="30"/>
    <x v="73"/>
    <x v="28"/>
    <x v="0"/>
    <x v="0"/>
    <x v="1"/>
    <x v="3"/>
    <x v="2"/>
    <x v="1327"/>
    <x v="103"/>
  </r>
  <r>
    <x v="946"/>
    <x v="10"/>
    <x v="202"/>
    <n v="343"/>
    <n v="19"/>
    <x v="165"/>
    <x v="46"/>
    <x v="2"/>
    <x v="0"/>
    <x v="3"/>
    <x v="4"/>
    <x v="10"/>
    <x v="1328"/>
    <x v="497"/>
  </r>
  <r>
    <x v="1251"/>
    <x v="520"/>
    <x v="697"/>
    <n v="329"/>
    <n v="23"/>
    <x v="21"/>
    <x v="27"/>
    <x v="2"/>
    <x v="0"/>
    <x v="6"/>
    <x v="6"/>
    <x v="14"/>
    <x v="1329"/>
    <x v="110"/>
  </r>
  <r>
    <x v="1252"/>
    <x v="295"/>
    <x v="469"/>
    <n v="339"/>
    <n v="1"/>
    <x v="41"/>
    <x v="49"/>
    <x v="0"/>
    <x v="0"/>
    <x v="1"/>
    <x v="4"/>
    <x v="16"/>
    <x v="1330"/>
    <x v="269"/>
  </r>
  <r>
    <x v="1253"/>
    <x v="425"/>
    <x v="184"/>
    <n v="115"/>
    <n v="13"/>
    <x v="58"/>
    <x v="17"/>
    <x v="0"/>
    <x v="1"/>
    <x v="7"/>
    <x v="3"/>
    <x v="13"/>
    <x v="1331"/>
    <x v="559"/>
  </r>
  <r>
    <x v="1254"/>
    <x v="426"/>
    <x v="146"/>
    <n v="203"/>
    <n v="9"/>
    <x v="177"/>
    <x v="11"/>
    <x v="0"/>
    <x v="0"/>
    <x v="4"/>
    <x v="4"/>
    <x v="27"/>
    <x v="1332"/>
    <x v="560"/>
  </r>
  <r>
    <x v="1255"/>
    <x v="621"/>
    <x v="595"/>
    <n v="443"/>
    <n v="2"/>
    <x v="35"/>
    <x v="22"/>
    <x v="2"/>
    <x v="0"/>
    <x v="9"/>
    <x v="2"/>
    <x v="13"/>
    <x v="1333"/>
    <x v="231"/>
  </r>
  <r>
    <x v="1256"/>
    <x v="206"/>
    <x v="638"/>
    <n v="242"/>
    <n v="17"/>
    <x v="186"/>
    <x v="8"/>
    <x v="1"/>
    <x v="0"/>
    <x v="8"/>
    <x v="4"/>
    <x v="0"/>
    <x v="1334"/>
    <x v="242"/>
  </r>
  <r>
    <x v="1257"/>
    <x v="622"/>
    <x v="31"/>
    <n v="491"/>
    <n v="18"/>
    <x v="47"/>
    <x v="32"/>
    <x v="0"/>
    <x v="0"/>
    <x v="0"/>
    <x v="3"/>
    <x v="21"/>
    <x v="1335"/>
    <x v="33"/>
  </r>
  <r>
    <x v="1258"/>
    <x v="424"/>
    <x v="506"/>
    <n v="94"/>
    <n v="5"/>
    <x v="144"/>
    <x v="22"/>
    <x v="0"/>
    <x v="1"/>
    <x v="8"/>
    <x v="4"/>
    <x v="30"/>
    <x v="1336"/>
    <x v="53"/>
  </r>
  <r>
    <x v="1259"/>
    <x v="104"/>
    <x v="349"/>
    <n v="443"/>
    <n v="1"/>
    <x v="28"/>
    <x v="18"/>
    <x v="1"/>
    <x v="1"/>
    <x v="7"/>
    <x v="1"/>
    <x v="26"/>
    <x v="1337"/>
    <x v="18"/>
  </r>
  <r>
    <x v="1260"/>
    <x v="163"/>
    <x v="84"/>
    <n v="447"/>
    <n v="28"/>
    <x v="20"/>
    <x v="31"/>
    <x v="2"/>
    <x v="0"/>
    <x v="4"/>
    <x v="3"/>
    <x v="16"/>
    <x v="1338"/>
    <x v="236"/>
  </r>
  <r>
    <x v="1261"/>
    <x v="424"/>
    <x v="321"/>
    <n v="371"/>
    <n v="11"/>
    <x v="10"/>
    <x v="31"/>
    <x v="2"/>
    <x v="1"/>
    <x v="8"/>
    <x v="4"/>
    <x v="30"/>
    <x v="1339"/>
    <x v="75"/>
  </r>
  <r>
    <x v="1262"/>
    <x v="167"/>
    <x v="250"/>
    <n v="257"/>
    <n v="30"/>
    <x v="41"/>
    <x v="23"/>
    <x v="2"/>
    <x v="0"/>
    <x v="10"/>
    <x v="2"/>
    <x v="1"/>
    <x v="1340"/>
    <x v="74"/>
  </r>
  <r>
    <x v="1263"/>
    <x v="268"/>
    <x v="698"/>
    <n v="113"/>
    <n v="30"/>
    <x v="91"/>
    <x v="8"/>
    <x v="1"/>
    <x v="1"/>
    <x v="11"/>
    <x v="1"/>
    <x v="27"/>
    <x v="1341"/>
    <x v="112"/>
  </r>
  <r>
    <x v="1002"/>
    <x v="24"/>
    <x v="236"/>
    <n v="295"/>
    <n v="20"/>
    <x v="20"/>
    <x v="7"/>
    <x v="2"/>
    <x v="1"/>
    <x v="6"/>
    <x v="4"/>
    <x v="18"/>
    <x v="1342"/>
    <x v="374"/>
  </r>
  <r>
    <x v="1264"/>
    <x v="245"/>
    <x v="235"/>
    <n v="60"/>
    <n v="11"/>
    <x v="94"/>
    <x v="1"/>
    <x v="0"/>
    <x v="0"/>
    <x v="6"/>
    <x v="3"/>
    <x v="27"/>
    <x v="1343"/>
    <x v="561"/>
  </r>
  <r>
    <x v="1265"/>
    <x v="505"/>
    <x v="96"/>
    <n v="73"/>
    <n v="26"/>
    <x v="31"/>
    <x v="15"/>
    <x v="2"/>
    <x v="1"/>
    <x v="5"/>
    <x v="6"/>
    <x v="22"/>
    <x v="1344"/>
    <x v="562"/>
  </r>
  <r>
    <x v="217"/>
    <x v="181"/>
    <x v="699"/>
    <n v="248"/>
    <n v="8"/>
    <x v="60"/>
    <x v="41"/>
    <x v="0"/>
    <x v="0"/>
    <x v="8"/>
    <x v="5"/>
    <x v="3"/>
    <x v="1345"/>
    <x v="302"/>
  </r>
  <r>
    <x v="1266"/>
    <x v="581"/>
    <x v="638"/>
    <n v="111"/>
    <n v="2"/>
    <x v="145"/>
    <x v="11"/>
    <x v="1"/>
    <x v="0"/>
    <x v="10"/>
    <x v="5"/>
    <x v="17"/>
    <x v="1346"/>
    <x v="413"/>
  </r>
  <r>
    <x v="1267"/>
    <x v="291"/>
    <x v="540"/>
    <n v="440"/>
    <n v="7"/>
    <x v="179"/>
    <x v="4"/>
    <x v="0"/>
    <x v="1"/>
    <x v="0"/>
    <x v="2"/>
    <x v="29"/>
    <x v="1347"/>
    <x v="80"/>
  </r>
  <r>
    <x v="1268"/>
    <x v="299"/>
    <x v="354"/>
    <n v="63"/>
    <n v="26"/>
    <x v="163"/>
    <x v="31"/>
    <x v="2"/>
    <x v="0"/>
    <x v="11"/>
    <x v="0"/>
    <x v="2"/>
    <x v="1348"/>
    <x v="348"/>
  </r>
  <r>
    <x v="1269"/>
    <x v="204"/>
    <x v="462"/>
    <n v="449"/>
    <n v="26"/>
    <x v="182"/>
    <x v="14"/>
    <x v="0"/>
    <x v="1"/>
    <x v="1"/>
    <x v="0"/>
    <x v="24"/>
    <x v="1349"/>
    <x v="452"/>
  </r>
  <r>
    <x v="640"/>
    <x v="610"/>
    <x v="218"/>
    <n v="325"/>
    <n v="1"/>
    <x v="19"/>
    <x v="14"/>
    <x v="0"/>
    <x v="0"/>
    <x v="2"/>
    <x v="4"/>
    <x v="6"/>
    <x v="1350"/>
    <x v="2"/>
  </r>
  <r>
    <x v="189"/>
    <x v="525"/>
    <x v="245"/>
    <n v="186"/>
    <n v="17"/>
    <x v="5"/>
    <x v="40"/>
    <x v="0"/>
    <x v="1"/>
    <x v="0"/>
    <x v="5"/>
    <x v="3"/>
    <x v="1351"/>
    <x v="328"/>
  </r>
  <r>
    <x v="1270"/>
    <x v="328"/>
    <x v="700"/>
    <n v="235"/>
    <n v="11"/>
    <x v="60"/>
    <x v="22"/>
    <x v="1"/>
    <x v="0"/>
    <x v="10"/>
    <x v="1"/>
    <x v="29"/>
    <x v="1352"/>
    <x v="457"/>
  </r>
  <r>
    <x v="1271"/>
    <x v="282"/>
    <x v="701"/>
    <n v="235"/>
    <n v="11"/>
    <x v="122"/>
    <x v="38"/>
    <x v="0"/>
    <x v="1"/>
    <x v="9"/>
    <x v="5"/>
    <x v="15"/>
    <x v="1353"/>
    <x v="315"/>
  </r>
  <r>
    <x v="1272"/>
    <x v="503"/>
    <x v="310"/>
    <n v="445"/>
    <n v="17"/>
    <x v="139"/>
    <x v="36"/>
    <x v="1"/>
    <x v="1"/>
    <x v="10"/>
    <x v="6"/>
    <x v="7"/>
    <x v="374"/>
    <x v="271"/>
  </r>
  <r>
    <x v="1273"/>
    <x v="619"/>
    <x v="119"/>
    <n v="60"/>
    <n v="1"/>
    <x v="46"/>
    <x v="0"/>
    <x v="0"/>
    <x v="0"/>
    <x v="3"/>
    <x v="0"/>
    <x v="28"/>
    <x v="1354"/>
    <x v="563"/>
  </r>
  <r>
    <x v="1274"/>
    <x v="235"/>
    <x v="108"/>
    <n v="413"/>
    <n v="12"/>
    <x v="165"/>
    <x v="42"/>
    <x v="2"/>
    <x v="0"/>
    <x v="11"/>
    <x v="5"/>
    <x v="16"/>
    <x v="1355"/>
    <x v="63"/>
  </r>
  <r>
    <x v="1275"/>
    <x v="623"/>
    <x v="514"/>
    <n v="235"/>
    <n v="6"/>
    <x v="193"/>
    <x v="3"/>
    <x v="1"/>
    <x v="1"/>
    <x v="8"/>
    <x v="6"/>
    <x v="13"/>
    <x v="1356"/>
    <x v="394"/>
  </r>
  <r>
    <x v="1276"/>
    <x v="108"/>
    <x v="195"/>
    <n v="114"/>
    <n v="10"/>
    <x v="123"/>
    <x v="31"/>
    <x v="0"/>
    <x v="0"/>
    <x v="1"/>
    <x v="6"/>
    <x v="27"/>
    <x v="215"/>
    <x v="173"/>
  </r>
  <r>
    <x v="1277"/>
    <x v="624"/>
    <x v="266"/>
    <n v="281"/>
    <n v="17"/>
    <x v="71"/>
    <x v="41"/>
    <x v="1"/>
    <x v="0"/>
    <x v="0"/>
    <x v="4"/>
    <x v="27"/>
    <x v="1357"/>
    <x v="41"/>
  </r>
  <r>
    <x v="1278"/>
    <x v="611"/>
    <x v="702"/>
    <n v="485"/>
    <n v="9"/>
    <x v="46"/>
    <x v="21"/>
    <x v="0"/>
    <x v="1"/>
    <x v="0"/>
    <x v="3"/>
    <x v="12"/>
    <x v="1358"/>
    <x v="488"/>
  </r>
  <r>
    <x v="1279"/>
    <x v="53"/>
    <x v="455"/>
    <n v="182"/>
    <n v="22"/>
    <x v="165"/>
    <x v="5"/>
    <x v="2"/>
    <x v="0"/>
    <x v="3"/>
    <x v="3"/>
    <x v="27"/>
    <x v="1359"/>
    <x v="287"/>
  </r>
  <r>
    <x v="1280"/>
    <x v="257"/>
    <x v="628"/>
    <n v="452"/>
    <n v="5"/>
    <x v="178"/>
    <x v="47"/>
    <x v="0"/>
    <x v="2"/>
    <x v="3"/>
    <x v="0"/>
    <x v="19"/>
    <x v="1360"/>
    <x v="381"/>
  </r>
  <r>
    <x v="1281"/>
    <x v="603"/>
    <x v="703"/>
    <n v="493"/>
    <n v="20"/>
    <x v="124"/>
    <x v="27"/>
    <x v="2"/>
    <x v="1"/>
    <x v="8"/>
    <x v="0"/>
    <x v="15"/>
    <x v="1361"/>
    <x v="246"/>
  </r>
  <r>
    <x v="1282"/>
    <x v="476"/>
    <x v="704"/>
    <n v="488"/>
    <n v="2"/>
    <x v="11"/>
    <x v="0"/>
    <x v="1"/>
    <x v="0"/>
    <x v="2"/>
    <x v="1"/>
    <x v="21"/>
    <x v="1362"/>
    <x v="113"/>
  </r>
  <r>
    <x v="1283"/>
    <x v="582"/>
    <x v="658"/>
    <n v="401"/>
    <n v="13"/>
    <x v="193"/>
    <x v="0"/>
    <x v="2"/>
    <x v="1"/>
    <x v="9"/>
    <x v="0"/>
    <x v="10"/>
    <x v="1363"/>
    <x v="101"/>
  </r>
  <r>
    <x v="1284"/>
    <x v="625"/>
    <x v="567"/>
    <n v="124"/>
    <n v="27"/>
    <x v="182"/>
    <x v="37"/>
    <x v="2"/>
    <x v="1"/>
    <x v="1"/>
    <x v="4"/>
    <x v="14"/>
    <x v="1364"/>
    <x v="268"/>
  </r>
  <r>
    <x v="1276"/>
    <x v="9"/>
    <x v="703"/>
    <n v="440"/>
    <n v="17"/>
    <x v="165"/>
    <x v="12"/>
    <x v="0"/>
    <x v="0"/>
    <x v="3"/>
    <x v="6"/>
    <x v="9"/>
    <x v="1365"/>
    <x v="76"/>
  </r>
  <r>
    <x v="1285"/>
    <x v="177"/>
    <x v="18"/>
    <n v="171"/>
    <n v="13"/>
    <x v="80"/>
    <x v="35"/>
    <x v="0"/>
    <x v="1"/>
    <x v="0"/>
    <x v="1"/>
    <x v="22"/>
    <x v="1366"/>
    <x v="303"/>
  </r>
  <r>
    <x v="1286"/>
    <x v="411"/>
    <x v="593"/>
    <n v="278"/>
    <n v="5"/>
    <x v="46"/>
    <x v="28"/>
    <x v="1"/>
    <x v="0"/>
    <x v="1"/>
    <x v="3"/>
    <x v="2"/>
    <x v="1367"/>
    <x v="443"/>
  </r>
  <r>
    <x v="1287"/>
    <x v="208"/>
    <x v="671"/>
    <n v="245"/>
    <n v="29"/>
    <x v="16"/>
    <x v="28"/>
    <x v="0"/>
    <x v="1"/>
    <x v="9"/>
    <x v="2"/>
    <x v="0"/>
    <x v="1368"/>
    <x v="122"/>
  </r>
  <r>
    <x v="1288"/>
    <x v="607"/>
    <x v="336"/>
    <n v="82"/>
    <n v="21"/>
    <x v="32"/>
    <x v="36"/>
    <x v="0"/>
    <x v="0"/>
    <x v="3"/>
    <x v="4"/>
    <x v="19"/>
    <x v="1369"/>
    <x v="564"/>
  </r>
  <r>
    <x v="1289"/>
    <x v="348"/>
    <x v="627"/>
    <n v="296"/>
    <n v="2"/>
    <x v="62"/>
    <x v="47"/>
    <x v="0"/>
    <x v="1"/>
    <x v="8"/>
    <x v="5"/>
    <x v="0"/>
    <x v="1370"/>
    <x v="496"/>
  </r>
  <r>
    <x v="1290"/>
    <x v="344"/>
    <x v="27"/>
    <n v="86"/>
    <n v="9"/>
    <x v="157"/>
    <x v="27"/>
    <x v="2"/>
    <x v="1"/>
    <x v="1"/>
    <x v="3"/>
    <x v="19"/>
    <x v="1371"/>
    <x v="565"/>
  </r>
  <r>
    <x v="1291"/>
    <x v="626"/>
    <x v="705"/>
    <n v="106"/>
    <n v="12"/>
    <x v="195"/>
    <x v="24"/>
    <x v="2"/>
    <x v="1"/>
    <x v="8"/>
    <x v="6"/>
    <x v="4"/>
    <x v="1372"/>
    <x v="566"/>
  </r>
  <r>
    <x v="1292"/>
    <x v="226"/>
    <x v="335"/>
    <n v="171"/>
    <n v="5"/>
    <x v="71"/>
    <x v="33"/>
    <x v="2"/>
    <x v="1"/>
    <x v="9"/>
    <x v="4"/>
    <x v="2"/>
    <x v="1373"/>
    <x v="270"/>
  </r>
  <r>
    <x v="147"/>
    <x v="541"/>
    <x v="474"/>
    <n v="144"/>
    <n v="7"/>
    <x v="199"/>
    <x v="28"/>
    <x v="0"/>
    <x v="2"/>
    <x v="3"/>
    <x v="2"/>
    <x v="26"/>
    <x v="1374"/>
    <x v="227"/>
  </r>
  <r>
    <x v="1293"/>
    <x v="297"/>
    <x v="677"/>
    <n v="110"/>
    <n v="16"/>
    <x v="188"/>
    <x v="18"/>
    <x v="2"/>
    <x v="1"/>
    <x v="0"/>
    <x v="3"/>
    <x v="9"/>
    <x v="1375"/>
    <x v="567"/>
  </r>
  <r>
    <x v="1294"/>
    <x v="268"/>
    <x v="419"/>
    <n v="243"/>
    <n v="18"/>
    <x v="115"/>
    <x v="22"/>
    <x v="0"/>
    <x v="1"/>
    <x v="11"/>
    <x v="1"/>
    <x v="27"/>
    <x v="1376"/>
    <x v="21"/>
  </r>
  <r>
    <x v="1295"/>
    <x v="508"/>
    <x v="706"/>
    <n v="66"/>
    <n v="28"/>
    <x v="105"/>
    <x v="17"/>
    <x v="2"/>
    <x v="0"/>
    <x v="11"/>
    <x v="4"/>
    <x v="15"/>
    <x v="1377"/>
    <x v="79"/>
  </r>
  <r>
    <x v="1296"/>
    <x v="424"/>
    <x v="118"/>
    <n v="187"/>
    <n v="8"/>
    <x v="188"/>
    <x v="3"/>
    <x v="0"/>
    <x v="1"/>
    <x v="8"/>
    <x v="4"/>
    <x v="30"/>
    <x v="1378"/>
    <x v="168"/>
  </r>
  <r>
    <x v="1297"/>
    <x v="627"/>
    <x v="629"/>
    <n v="394"/>
    <n v="27"/>
    <x v="53"/>
    <x v="43"/>
    <x v="2"/>
    <x v="1"/>
    <x v="5"/>
    <x v="4"/>
    <x v="18"/>
    <x v="1379"/>
    <x v="134"/>
  </r>
  <r>
    <x v="64"/>
    <x v="577"/>
    <x v="288"/>
    <n v="432"/>
    <n v="14"/>
    <x v="8"/>
    <x v="28"/>
    <x v="0"/>
    <x v="1"/>
    <x v="11"/>
    <x v="3"/>
    <x v="5"/>
    <x v="1380"/>
    <x v="327"/>
  </r>
  <r>
    <x v="1298"/>
    <x v="281"/>
    <x v="563"/>
    <n v="268"/>
    <n v="4"/>
    <x v="180"/>
    <x v="49"/>
    <x v="0"/>
    <x v="1"/>
    <x v="7"/>
    <x v="0"/>
    <x v="18"/>
    <x v="1381"/>
    <x v="132"/>
  </r>
  <r>
    <x v="1299"/>
    <x v="628"/>
    <x v="381"/>
    <n v="447"/>
    <n v="13"/>
    <x v="154"/>
    <x v="43"/>
    <x v="0"/>
    <x v="1"/>
    <x v="10"/>
    <x v="4"/>
    <x v="14"/>
    <x v="1382"/>
    <x v="49"/>
  </r>
  <r>
    <x v="1300"/>
    <x v="629"/>
    <x v="679"/>
    <n v="135"/>
    <n v="1"/>
    <x v="66"/>
    <x v="24"/>
    <x v="1"/>
    <x v="1"/>
    <x v="7"/>
    <x v="4"/>
    <x v="19"/>
    <x v="1383"/>
    <x v="568"/>
  </r>
  <r>
    <x v="1301"/>
    <x v="188"/>
    <x v="707"/>
    <n v="327"/>
    <n v="8"/>
    <x v="104"/>
    <x v="24"/>
    <x v="0"/>
    <x v="0"/>
    <x v="9"/>
    <x v="3"/>
    <x v="29"/>
    <x v="1384"/>
    <x v="8"/>
  </r>
  <r>
    <x v="1302"/>
    <x v="573"/>
    <x v="606"/>
    <n v="291"/>
    <n v="5"/>
    <x v="14"/>
    <x v="9"/>
    <x v="2"/>
    <x v="0"/>
    <x v="11"/>
    <x v="4"/>
    <x v="9"/>
    <x v="1385"/>
    <x v="59"/>
  </r>
  <r>
    <x v="1303"/>
    <x v="465"/>
    <x v="126"/>
    <n v="118"/>
    <n v="23"/>
    <x v="43"/>
    <x v="15"/>
    <x v="2"/>
    <x v="1"/>
    <x v="2"/>
    <x v="2"/>
    <x v="22"/>
    <x v="1386"/>
    <x v="569"/>
  </r>
  <r>
    <x v="1304"/>
    <x v="573"/>
    <x v="339"/>
    <n v="447"/>
    <n v="15"/>
    <x v="195"/>
    <x v="13"/>
    <x v="2"/>
    <x v="0"/>
    <x v="11"/>
    <x v="4"/>
    <x v="9"/>
    <x v="1387"/>
    <x v="162"/>
  </r>
  <r>
    <x v="1305"/>
    <x v="142"/>
    <x v="708"/>
    <n v="147"/>
    <n v="3"/>
    <x v="136"/>
    <x v="0"/>
    <x v="1"/>
    <x v="0"/>
    <x v="2"/>
    <x v="2"/>
    <x v="14"/>
    <x v="1388"/>
    <x v="570"/>
  </r>
  <r>
    <x v="1306"/>
    <x v="359"/>
    <x v="352"/>
    <n v="134"/>
    <n v="4"/>
    <x v="59"/>
    <x v="23"/>
    <x v="0"/>
    <x v="1"/>
    <x v="5"/>
    <x v="5"/>
    <x v="29"/>
    <x v="1389"/>
    <x v="337"/>
  </r>
  <r>
    <x v="1307"/>
    <x v="423"/>
    <x v="7"/>
    <n v="315"/>
    <n v="6"/>
    <x v="52"/>
    <x v="32"/>
    <x v="0"/>
    <x v="2"/>
    <x v="4"/>
    <x v="2"/>
    <x v="9"/>
    <x v="1390"/>
    <x v="172"/>
  </r>
  <r>
    <x v="1308"/>
    <x v="309"/>
    <x v="348"/>
    <n v="320"/>
    <n v="27"/>
    <x v="4"/>
    <x v="20"/>
    <x v="1"/>
    <x v="0"/>
    <x v="7"/>
    <x v="3"/>
    <x v="18"/>
    <x v="1391"/>
    <x v="537"/>
  </r>
  <r>
    <x v="1309"/>
    <x v="299"/>
    <x v="60"/>
    <n v="235"/>
    <n v="25"/>
    <x v="36"/>
    <x v="22"/>
    <x v="2"/>
    <x v="0"/>
    <x v="11"/>
    <x v="0"/>
    <x v="2"/>
    <x v="1392"/>
    <x v="571"/>
  </r>
  <r>
    <x v="1310"/>
    <x v="251"/>
    <x v="340"/>
    <n v="366"/>
    <n v="22"/>
    <x v="12"/>
    <x v="29"/>
    <x v="0"/>
    <x v="1"/>
    <x v="8"/>
    <x v="6"/>
    <x v="3"/>
    <x v="1393"/>
    <x v="293"/>
  </r>
  <r>
    <x v="856"/>
    <x v="531"/>
    <x v="494"/>
    <n v="220"/>
    <n v="3"/>
    <x v="79"/>
    <x v="22"/>
    <x v="0"/>
    <x v="1"/>
    <x v="8"/>
    <x v="0"/>
    <x v="25"/>
    <x v="1394"/>
    <x v="170"/>
  </r>
  <r>
    <x v="1311"/>
    <x v="57"/>
    <x v="709"/>
    <n v="336"/>
    <n v="9"/>
    <x v="102"/>
    <x v="46"/>
    <x v="2"/>
    <x v="0"/>
    <x v="4"/>
    <x v="5"/>
    <x v="28"/>
    <x v="1395"/>
    <x v="30"/>
  </r>
  <r>
    <x v="1312"/>
    <x v="385"/>
    <x v="292"/>
    <n v="300"/>
    <n v="28"/>
    <x v="162"/>
    <x v="27"/>
    <x v="1"/>
    <x v="1"/>
    <x v="4"/>
    <x v="1"/>
    <x v="11"/>
    <x v="1396"/>
    <x v="257"/>
  </r>
  <r>
    <x v="1313"/>
    <x v="590"/>
    <x v="669"/>
    <n v="485"/>
    <n v="30"/>
    <x v="102"/>
    <x v="16"/>
    <x v="0"/>
    <x v="0"/>
    <x v="8"/>
    <x v="5"/>
    <x v="4"/>
    <x v="1397"/>
    <x v="30"/>
  </r>
  <r>
    <x v="1314"/>
    <x v="630"/>
    <x v="710"/>
    <n v="314"/>
    <n v="24"/>
    <x v="22"/>
    <x v="23"/>
    <x v="2"/>
    <x v="1"/>
    <x v="8"/>
    <x v="2"/>
    <x v="28"/>
    <x v="1398"/>
    <x v="82"/>
  </r>
  <r>
    <x v="1315"/>
    <x v="357"/>
    <x v="711"/>
    <n v="400"/>
    <n v="15"/>
    <x v="182"/>
    <x v="28"/>
    <x v="2"/>
    <x v="0"/>
    <x v="7"/>
    <x v="1"/>
    <x v="11"/>
    <x v="1399"/>
    <x v="136"/>
  </r>
  <r>
    <x v="1316"/>
    <x v="353"/>
    <x v="7"/>
    <n v="100"/>
    <n v="20"/>
    <x v="178"/>
    <x v="43"/>
    <x v="0"/>
    <x v="0"/>
    <x v="4"/>
    <x v="2"/>
    <x v="23"/>
    <x v="1400"/>
    <x v="572"/>
  </r>
  <r>
    <x v="1291"/>
    <x v="631"/>
    <x v="409"/>
    <n v="346"/>
    <n v="7"/>
    <x v="175"/>
    <x v="36"/>
    <x v="2"/>
    <x v="1"/>
    <x v="7"/>
    <x v="5"/>
    <x v="23"/>
    <x v="1401"/>
    <x v="136"/>
  </r>
  <r>
    <x v="1317"/>
    <x v="71"/>
    <x v="526"/>
    <n v="382"/>
    <n v="1"/>
    <x v="155"/>
    <x v="17"/>
    <x v="0"/>
    <x v="1"/>
    <x v="7"/>
    <x v="5"/>
    <x v="2"/>
    <x v="1402"/>
    <x v="261"/>
  </r>
  <r>
    <x v="1318"/>
    <x v="632"/>
    <x v="425"/>
    <n v="252"/>
    <n v="10"/>
    <x v="141"/>
    <x v="49"/>
    <x v="1"/>
    <x v="0"/>
    <x v="10"/>
    <x v="0"/>
    <x v="12"/>
    <x v="1403"/>
    <x v="38"/>
  </r>
  <r>
    <x v="1319"/>
    <x v="79"/>
    <x v="90"/>
    <n v="203"/>
    <n v="19"/>
    <x v="97"/>
    <x v="15"/>
    <x v="2"/>
    <x v="1"/>
    <x v="10"/>
    <x v="2"/>
    <x v="27"/>
    <x v="1404"/>
    <x v="228"/>
  </r>
  <r>
    <x v="1320"/>
    <x v="286"/>
    <x v="615"/>
    <n v="500"/>
    <n v="27"/>
    <x v="22"/>
    <x v="7"/>
    <x v="2"/>
    <x v="0"/>
    <x v="7"/>
    <x v="5"/>
    <x v="12"/>
    <x v="1405"/>
    <x v="457"/>
  </r>
  <r>
    <x v="1321"/>
    <x v="136"/>
    <x v="177"/>
    <n v="341"/>
    <n v="17"/>
    <x v="110"/>
    <x v="44"/>
    <x v="1"/>
    <x v="0"/>
    <x v="9"/>
    <x v="4"/>
    <x v="25"/>
    <x v="1406"/>
    <x v="435"/>
  </r>
  <r>
    <x v="1322"/>
    <x v="633"/>
    <x v="73"/>
    <n v="468"/>
    <n v="3"/>
    <x v="149"/>
    <x v="23"/>
    <x v="0"/>
    <x v="1"/>
    <x v="6"/>
    <x v="1"/>
    <x v="16"/>
    <x v="1407"/>
    <x v="258"/>
  </r>
  <r>
    <x v="1323"/>
    <x v="117"/>
    <x v="122"/>
    <n v="487"/>
    <n v="18"/>
    <x v="65"/>
    <x v="0"/>
    <x v="1"/>
    <x v="0"/>
    <x v="4"/>
    <x v="5"/>
    <x v="1"/>
    <x v="1408"/>
    <x v="99"/>
  </r>
  <r>
    <x v="369"/>
    <x v="634"/>
    <x v="712"/>
    <n v="62"/>
    <n v="13"/>
    <x v="153"/>
    <x v="28"/>
    <x v="0"/>
    <x v="0"/>
    <x v="1"/>
    <x v="4"/>
    <x v="20"/>
    <x v="1409"/>
    <x v="573"/>
  </r>
  <r>
    <x v="1324"/>
    <x v="376"/>
    <x v="87"/>
    <n v="486"/>
    <n v="14"/>
    <x v="187"/>
    <x v="32"/>
    <x v="0"/>
    <x v="1"/>
    <x v="5"/>
    <x v="2"/>
    <x v="14"/>
    <x v="1410"/>
    <x v="10"/>
  </r>
  <r>
    <x v="1325"/>
    <x v="126"/>
    <x v="454"/>
    <n v="247"/>
    <n v="11"/>
    <x v="41"/>
    <x v="27"/>
    <x v="1"/>
    <x v="0"/>
    <x v="1"/>
    <x v="6"/>
    <x v="4"/>
    <x v="1411"/>
    <x v="574"/>
  </r>
  <r>
    <x v="602"/>
    <x v="635"/>
    <x v="63"/>
    <n v="227"/>
    <n v="25"/>
    <x v="26"/>
    <x v="24"/>
    <x v="0"/>
    <x v="0"/>
    <x v="7"/>
    <x v="6"/>
    <x v="30"/>
    <x v="1412"/>
    <x v="389"/>
  </r>
  <r>
    <x v="1326"/>
    <x v="381"/>
    <x v="713"/>
    <n v="433"/>
    <n v="3"/>
    <x v="185"/>
    <x v="36"/>
    <x v="2"/>
    <x v="0"/>
    <x v="6"/>
    <x v="5"/>
    <x v="24"/>
    <x v="1413"/>
    <x v="9"/>
  </r>
  <r>
    <x v="1327"/>
    <x v="438"/>
    <x v="94"/>
    <n v="286"/>
    <n v="21"/>
    <x v="110"/>
    <x v="26"/>
    <x v="2"/>
    <x v="1"/>
    <x v="7"/>
    <x v="0"/>
    <x v="28"/>
    <x v="1414"/>
    <x v="448"/>
  </r>
  <r>
    <x v="1328"/>
    <x v="293"/>
    <x v="520"/>
    <n v="453"/>
    <n v="27"/>
    <x v="135"/>
    <x v="39"/>
    <x v="0"/>
    <x v="0"/>
    <x v="4"/>
    <x v="1"/>
    <x v="9"/>
    <x v="1415"/>
    <x v="484"/>
  </r>
  <r>
    <x v="1329"/>
    <x v="167"/>
    <x v="710"/>
    <n v="452"/>
    <n v="28"/>
    <x v="117"/>
    <x v="42"/>
    <x v="0"/>
    <x v="0"/>
    <x v="10"/>
    <x v="2"/>
    <x v="1"/>
    <x v="1416"/>
    <x v="19"/>
  </r>
  <r>
    <x v="1330"/>
    <x v="581"/>
    <x v="107"/>
    <n v="395"/>
    <n v="11"/>
    <x v="117"/>
    <x v="24"/>
    <x v="0"/>
    <x v="0"/>
    <x v="10"/>
    <x v="5"/>
    <x v="17"/>
    <x v="1417"/>
    <x v="162"/>
  </r>
  <r>
    <x v="1331"/>
    <x v="341"/>
    <x v="507"/>
    <n v="110"/>
    <n v="5"/>
    <x v="20"/>
    <x v="35"/>
    <x v="0"/>
    <x v="2"/>
    <x v="3"/>
    <x v="5"/>
    <x v="14"/>
    <x v="1418"/>
    <x v="139"/>
  </r>
  <r>
    <x v="1332"/>
    <x v="545"/>
    <x v="712"/>
    <n v="81"/>
    <n v="25"/>
    <x v="133"/>
    <x v="38"/>
    <x v="2"/>
    <x v="0"/>
    <x v="9"/>
    <x v="1"/>
    <x v="6"/>
    <x v="1419"/>
    <x v="575"/>
  </r>
  <r>
    <x v="1333"/>
    <x v="338"/>
    <x v="205"/>
    <n v="219"/>
    <n v="30"/>
    <x v="148"/>
    <x v="16"/>
    <x v="2"/>
    <x v="0"/>
    <x v="10"/>
    <x v="0"/>
    <x v="15"/>
    <x v="1420"/>
    <x v="288"/>
  </r>
  <r>
    <x v="1334"/>
    <x v="332"/>
    <x v="200"/>
    <n v="341"/>
    <n v="2"/>
    <x v="114"/>
    <x v="6"/>
    <x v="1"/>
    <x v="1"/>
    <x v="2"/>
    <x v="3"/>
    <x v="21"/>
    <x v="1421"/>
    <x v="42"/>
  </r>
  <r>
    <x v="1335"/>
    <x v="636"/>
    <x v="548"/>
    <n v="72"/>
    <n v="1"/>
    <x v="143"/>
    <x v="9"/>
    <x v="0"/>
    <x v="0"/>
    <x v="10"/>
    <x v="4"/>
    <x v="20"/>
    <x v="1422"/>
    <x v="190"/>
  </r>
  <r>
    <x v="1336"/>
    <x v="373"/>
    <x v="371"/>
    <n v="490"/>
    <n v="24"/>
    <x v="129"/>
    <x v="1"/>
    <x v="0"/>
    <x v="1"/>
    <x v="0"/>
    <x v="5"/>
    <x v="11"/>
    <x v="1423"/>
    <x v="244"/>
  </r>
  <r>
    <x v="1337"/>
    <x v="637"/>
    <x v="714"/>
    <n v="264"/>
    <n v="28"/>
    <x v="52"/>
    <x v="14"/>
    <x v="1"/>
    <x v="0"/>
    <x v="1"/>
    <x v="3"/>
    <x v="23"/>
    <x v="1424"/>
    <x v="376"/>
  </r>
  <r>
    <x v="1338"/>
    <x v="263"/>
    <x v="140"/>
    <n v="436"/>
    <n v="7"/>
    <x v="24"/>
    <x v="42"/>
    <x v="1"/>
    <x v="1"/>
    <x v="2"/>
    <x v="1"/>
    <x v="25"/>
    <x v="1425"/>
    <x v="157"/>
  </r>
  <r>
    <x v="1339"/>
    <x v="579"/>
    <x v="167"/>
    <n v="200"/>
    <n v="14"/>
    <x v="127"/>
    <x v="4"/>
    <x v="1"/>
    <x v="0"/>
    <x v="0"/>
    <x v="1"/>
    <x v="12"/>
    <x v="1426"/>
    <x v="393"/>
  </r>
  <r>
    <x v="1340"/>
    <x v="437"/>
    <x v="715"/>
    <n v="214"/>
    <n v="8"/>
    <x v="101"/>
    <x v="29"/>
    <x v="0"/>
    <x v="1"/>
    <x v="7"/>
    <x v="6"/>
    <x v="12"/>
    <x v="1427"/>
    <x v="576"/>
  </r>
  <r>
    <x v="1341"/>
    <x v="389"/>
    <x v="281"/>
    <n v="157"/>
    <n v="3"/>
    <x v="144"/>
    <x v="8"/>
    <x v="0"/>
    <x v="0"/>
    <x v="5"/>
    <x v="0"/>
    <x v="6"/>
    <x v="1428"/>
    <x v="163"/>
  </r>
  <r>
    <x v="1342"/>
    <x v="426"/>
    <x v="716"/>
    <n v="297"/>
    <n v="28"/>
    <x v="102"/>
    <x v="21"/>
    <x v="1"/>
    <x v="0"/>
    <x v="4"/>
    <x v="4"/>
    <x v="27"/>
    <x v="1429"/>
    <x v="60"/>
  </r>
  <r>
    <x v="1343"/>
    <x v="546"/>
    <x v="216"/>
    <n v="98"/>
    <n v="27"/>
    <x v="22"/>
    <x v="12"/>
    <x v="0"/>
    <x v="1"/>
    <x v="11"/>
    <x v="0"/>
    <x v="19"/>
    <x v="1430"/>
    <x v="577"/>
  </r>
  <r>
    <x v="1344"/>
    <x v="318"/>
    <x v="717"/>
    <n v="87"/>
    <n v="1"/>
    <x v="68"/>
    <x v="37"/>
    <x v="0"/>
    <x v="1"/>
    <x v="5"/>
    <x v="1"/>
    <x v="16"/>
    <x v="1431"/>
    <x v="578"/>
  </r>
  <r>
    <x v="1345"/>
    <x v="3"/>
    <x v="275"/>
    <n v="478"/>
    <n v="24"/>
    <x v="155"/>
    <x v="2"/>
    <x v="1"/>
    <x v="0"/>
    <x v="3"/>
    <x v="3"/>
    <x v="3"/>
    <x v="1432"/>
    <x v="258"/>
  </r>
  <r>
    <x v="1346"/>
    <x v="211"/>
    <x v="223"/>
    <n v="366"/>
    <n v="6"/>
    <x v="192"/>
    <x v="45"/>
    <x v="2"/>
    <x v="0"/>
    <x v="11"/>
    <x v="2"/>
    <x v="11"/>
    <x v="1433"/>
    <x v="61"/>
  </r>
  <r>
    <x v="1347"/>
    <x v="257"/>
    <x v="567"/>
    <n v="188"/>
    <n v="25"/>
    <x v="151"/>
    <x v="4"/>
    <x v="2"/>
    <x v="2"/>
    <x v="3"/>
    <x v="0"/>
    <x v="19"/>
    <x v="1434"/>
    <x v="122"/>
  </r>
  <r>
    <x v="1348"/>
    <x v="127"/>
    <x v="68"/>
    <n v="420"/>
    <n v="3"/>
    <x v="177"/>
    <x v="47"/>
    <x v="0"/>
    <x v="0"/>
    <x v="9"/>
    <x v="5"/>
    <x v="21"/>
    <x v="1435"/>
    <x v="210"/>
  </r>
  <r>
    <x v="1349"/>
    <x v="638"/>
    <x v="718"/>
    <n v="322"/>
    <n v="3"/>
    <x v="105"/>
    <x v="17"/>
    <x v="2"/>
    <x v="0"/>
    <x v="0"/>
    <x v="1"/>
    <x v="14"/>
    <x v="1436"/>
    <x v="103"/>
  </r>
  <r>
    <x v="1350"/>
    <x v="563"/>
    <x v="82"/>
    <n v="351"/>
    <n v="2"/>
    <x v="122"/>
    <x v="12"/>
    <x v="0"/>
    <x v="0"/>
    <x v="3"/>
    <x v="1"/>
    <x v="17"/>
    <x v="1437"/>
    <x v="292"/>
  </r>
  <r>
    <x v="1351"/>
    <x v="639"/>
    <x v="719"/>
    <n v="390"/>
    <n v="5"/>
    <x v="60"/>
    <x v="43"/>
    <x v="1"/>
    <x v="1"/>
    <x v="5"/>
    <x v="6"/>
    <x v="2"/>
    <x v="1438"/>
    <x v="30"/>
  </r>
  <r>
    <x v="1352"/>
    <x v="21"/>
    <x v="139"/>
    <n v="113"/>
    <n v="27"/>
    <x v="26"/>
    <x v="28"/>
    <x v="2"/>
    <x v="1"/>
    <x v="9"/>
    <x v="2"/>
    <x v="17"/>
    <x v="1439"/>
    <x v="579"/>
  </r>
  <r>
    <x v="1353"/>
    <x v="396"/>
    <x v="296"/>
    <n v="305"/>
    <n v="9"/>
    <x v="159"/>
    <x v="1"/>
    <x v="0"/>
    <x v="1"/>
    <x v="7"/>
    <x v="2"/>
    <x v="20"/>
    <x v="1440"/>
    <x v="33"/>
  </r>
  <r>
    <x v="1354"/>
    <x v="640"/>
    <x v="227"/>
    <n v="161"/>
    <n v="28"/>
    <x v="178"/>
    <x v="10"/>
    <x v="0"/>
    <x v="2"/>
    <x v="4"/>
    <x v="5"/>
    <x v="29"/>
    <x v="1441"/>
    <x v="580"/>
  </r>
  <r>
    <x v="819"/>
    <x v="641"/>
    <x v="194"/>
    <n v="66"/>
    <n v="14"/>
    <x v="41"/>
    <x v="3"/>
    <x v="0"/>
    <x v="1"/>
    <x v="2"/>
    <x v="6"/>
    <x v="10"/>
    <x v="1442"/>
    <x v="581"/>
  </r>
  <r>
    <x v="1355"/>
    <x v="277"/>
    <x v="155"/>
    <n v="159"/>
    <n v="30"/>
    <x v="7"/>
    <x v="41"/>
    <x v="1"/>
    <x v="0"/>
    <x v="7"/>
    <x v="3"/>
    <x v="5"/>
    <x v="1443"/>
    <x v="331"/>
  </r>
  <r>
    <x v="1356"/>
    <x v="642"/>
    <x v="526"/>
    <n v="274"/>
    <n v="27"/>
    <x v="125"/>
    <x v="17"/>
    <x v="2"/>
    <x v="1"/>
    <x v="10"/>
    <x v="1"/>
    <x v="6"/>
    <x v="1444"/>
    <x v="576"/>
  </r>
  <r>
    <x v="1357"/>
    <x v="350"/>
    <x v="21"/>
    <n v="110"/>
    <n v="25"/>
    <x v="83"/>
    <x v="7"/>
    <x v="0"/>
    <x v="0"/>
    <x v="6"/>
    <x v="5"/>
    <x v="23"/>
    <x v="1445"/>
    <x v="466"/>
  </r>
  <r>
    <x v="1358"/>
    <x v="161"/>
    <x v="253"/>
    <n v="294"/>
    <n v="22"/>
    <x v="9"/>
    <x v="4"/>
    <x v="1"/>
    <x v="0"/>
    <x v="10"/>
    <x v="4"/>
    <x v="21"/>
    <x v="1446"/>
    <x v="387"/>
  </r>
  <r>
    <x v="1359"/>
    <x v="299"/>
    <x v="65"/>
    <n v="88"/>
    <n v="6"/>
    <x v="130"/>
    <x v="33"/>
    <x v="0"/>
    <x v="0"/>
    <x v="11"/>
    <x v="0"/>
    <x v="2"/>
    <x v="1447"/>
    <x v="582"/>
  </r>
  <r>
    <x v="1360"/>
    <x v="643"/>
    <x v="391"/>
    <n v="343"/>
    <n v="2"/>
    <x v="121"/>
    <x v="15"/>
    <x v="1"/>
    <x v="1"/>
    <x v="11"/>
    <x v="0"/>
    <x v="10"/>
    <x v="1448"/>
    <x v="496"/>
  </r>
  <r>
    <x v="1361"/>
    <x v="25"/>
    <x v="257"/>
    <n v="227"/>
    <n v="2"/>
    <x v="135"/>
    <x v="36"/>
    <x v="2"/>
    <x v="0"/>
    <x v="8"/>
    <x v="2"/>
    <x v="19"/>
    <x v="1449"/>
    <x v="583"/>
  </r>
  <r>
    <x v="1362"/>
    <x v="120"/>
    <x v="625"/>
    <n v="275"/>
    <n v="21"/>
    <x v="67"/>
    <x v="46"/>
    <x v="2"/>
    <x v="1"/>
    <x v="6"/>
    <x v="2"/>
    <x v="14"/>
    <x v="1450"/>
    <x v="291"/>
  </r>
  <r>
    <x v="1363"/>
    <x v="233"/>
    <x v="533"/>
    <n v="408"/>
    <n v="13"/>
    <x v="43"/>
    <x v="47"/>
    <x v="1"/>
    <x v="1"/>
    <x v="10"/>
    <x v="2"/>
    <x v="3"/>
    <x v="1451"/>
    <x v="242"/>
  </r>
  <r>
    <x v="1364"/>
    <x v="606"/>
    <x v="502"/>
    <n v="479"/>
    <n v="6"/>
    <x v="153"/>
    <x v="25"/>
    <x v="1"/>
    <x v="1"/>
    <x v="9"/>
    <x v="3"/>
    <x v="28"/>
    <x v="1452"/>
    <x v="355"/>
  </r>
  <r>
    <x v="1365"/>
    <x v="357"/>
    <x v="565"/>
    <n v="321"/>
    <n v="14"/>
    <x v="154"/>
    <x v="0"/>
    <x v="2"/>
    <x v="0"/>
    <x v="7"/>
    <x v="1"/>
    <x v="11"/>
    <x v="1453"/>
    <x v="77"/>
  </r>
  <r>
    <x v="1366"/>
    <x v="45"/>
    <x v="720"/>
    <n v="452"/>
    <n v="21"/>
    <x v="64"/>
    <x v="38"/>
    <x v="1"/>
    <x v="0"/>
    <x v="2"/>
    <x v="4"/>
    <x v="5"/>
    <x v="1454"/>
    <x v="229"/>
  </r>
  <r>
    <x v="1367"/>
    <x v="377"/>
    <x v="721"/>
    <n v="73"/>
    <n v="1"/>
    <x v="142"/>
    <x v="5"/>
    <x v="0"/>
    <x v="1"/>
    <x v="9"/>
    <x v="1"/>
    <x v="4"/>
    <x v="1455"/>
    <x v="584"/>
  </r>
  <r>
    <x v="1368"/>
    <x v="529"/>
    <x v="33"/>
    <n v="466"/>
    <n v="29"/>
    <x v="152"/>
    <x v="2"/>
    <x v="1"/>
    <x v="1"/>
    <x v="10"/>
    <x v="0"/>
    <x v="24"/>
    <x v="1456"/>
    <x v="229"/>
  </r>
  <r>
    <x v="1369"/>
    <x v="144"/>
    <x v="568"/>
    <n v="226"/>
    <n v="12"/>
    <x v="50"/>
    <x v="42"/>
    <x v="1"/>
    <x v="0"/>
    <x v="9"/>
    <x v="1"/>
    <x v="1"/>
    <x v="1457"/>
    <x v="111"/>
  </r>
  <r>
    <x v="1370"/>
    <x v="56"/>
    <x v="206"/>
    <n v="151"/>
    <n v="18"/>
    <x v="66"/>
    <x v="45"/>
    <x v="2"/>
    <x v="0"/>
    <x v="8"/>
    <x v="3"/>
    <x v="12"/>
    <x v="1458"/>
    <x v="113"/>
  </r>
  <r>
    <x v="813"/>
    <x v="644"/>
    <x v="640"/>
    <n v="500"/>
    <n v="17"/>
    <x v="112"/>
    <x v="37"/>
    <x v="0"/>
    <x v="1"/>
    <x v="2"/>
    <x v="1"/>
    <x v="15"/>
    <x v="1459"/>
    <x v="190"/>
  </r>
  <r>
    <x v="1371"/>
    <x v="346"/>
    <x v="722"/>
    <n v="106"/>
    <n v="23"/>
    <x v="168"/>
    <x v="41"/>
    <x v="1"/>
    <x v="0"/>
    <x v="9"/>
    <x v="3"/>
    <x v="19"/>
    <x v="1460"/>
    <x v="307"/>
  </r>
  <r>
    <x v="1372"/>
    <x v="645"/>
    <x v="454"/>
    <n v="299"/>
    <n v="22"/>
    <x v="45"/>
    <x v="11"/>
    <x v="2"/>
    <x v="1"/>
    <x v="8"/>
    <x v="1"/>
    <x v="10"/>
    <x v="1461"/>
    <x v="508"/>
  </r>
  <r>
    <x v="1186"/>
    <x v="207"/>
    <x v="601"/>
    <n v="163"/>
    <n v="18"/>
    <x v="179"/>
    <x v="8"/>
    <x v="1"/>
    <x v="1"/>
    <x v="0"/>
    <x v="1"/>
    <x v="2"/>
    <x v="1462"/>
    <x v="287"/>
  </r>
  <r>
    <x v="1373"/>
    <x v="646"/>
    <x v="723"/>
    <n v="168"/>
    <n v="25"/>
    <x v="10"/>
    <x v="17"/>
    <x v="0"/>
    <x v="1"/>
    <x v="6"/>
    <x v="6"/>
    <x v="23"/>
    <x v="1463"/>
    <x v="229"/>
  </r>
  <r>
    <x v="1374"/>
    <x v="365"/>
    <x v="601"/>
    <n v="244"/>
    <n v="12"/>
    <x v="10"/>
    <x v="31"/>
    <x v="0"/>
    <x v="0"/>
    <x v="9"/>
    <x v="0"/>
    <x v="24"/>
    <x v="1464"/>
    <x v="149"/>
  </r>
  <r>
    <x v="1375"/>
    <x v="441"/>
    <x v="46"/>
    <n v="212"/>
    <n v="14"/>
    <x v="55"/>
    <x v="44"/>
    <x v="0"/>
    <x v="1"/>
    <x v="8"/>
    <x v="2"/>
    <x v="18"/>
    <x v="882"/>
    <x v="451"/>
  </r>
  <r>
    <x v="1376"/>
    <x v="576"/>
    <x v="11"/>
    <n v="307"/>
    <n v="14"/>
    <x v="197"/>
    <x v="8"/>
    <x v="1"/>
    <x v="1"/>
    <x v="10"/>
    <x v="3"/>
    <x v="10"/>
    <x v="1465"/>
    <x v="215"/>
  </r>
  <r>
    <x v="1377"/>
    <x v="251"/>
    <x v="95"/>
    <n v="221"/>
    <n v="21"/>
    <x v="49"/>
    <x v="37"/>
    <x v="2"/>
    <x v="1"/>
    <x v="8"/>
    <x v="6"/>
    <x v="3"/>
    <x v="1466"/>
    <x v="144"/>
  </r>
  <r>
    <x v="1378"/>
    <x v="248"/>
    <x v="194"/>
    <n v="204"/>
    <n v="26"/>
    <x v="164"/>
    <x v="15"/>
    <x v="2"/>
    <x v="1"/>
    <x v="11"/>
    <x v="5"/>
    <x v="9"/>
    <x v="1467"/>
    <x v="106"/>
  </r>
  <r>
    <x v="1379"/>
    <x v="409"/>
    <x v="200"/>
    <n v="132"/>
    <n v="14"/>
    <x v="91"/>
    <x v="47"/>
    <x v="0"/>
    <x v="0"/>
    <x v="9"/>
    <x v="6"/>
    <x v="17"/>
    <x v="1468"/>
    <x v="585"/>
  </r>
  <r>
    <x v="1359"/>
    <x v="154"/>
    <x v="213"/>
    <n v="221"/>
    <n v="20"/>
    <x v="65"/>
    <x v="29"/>
    <x v="1"/>
    <x v="1"/>
    <x v="11"/>
    <x v="6"/>
    <x v="16"/>
    <x v="1469"/>
    <x v="586"/>
  </r>
  <r>
    <x v="1380"/>
    <x v="473"/>
    <x v="702"/>
    <n v="367"/>
    <n v="23"/>
    <x v="112"/>
    <x v="14"/>
    <x v="0"/>
    <x v="2"/>
    <x v="3"/>
    <x v="4"/>
    <x v="22"/>
    <x v="1470"/>
    <x v="225"/>
  </r>
  <r>
    <x v="544"/>
    <x v="172"/>
    <x v="187"/>
    <n v="260"/>
    <n v="28"/>
    <x v="127"/>
    <x v="26"/>
    <x v="1"/>
    <x v="0"/>
    <x v="1"/>
    <x v="2"/>
    <x v="6"/>
    <x v="1471"/>
    <x v="64"/>
  </r>
  <r>
    <x v="1381"/>
    <x v="188"/>
    <x v="400"/>
    <n v="300"/>
    <n v="20"/>
    <x v="64"/>
    <x v="48"/>
    <x v="1"/>
    <x v="0"/>
    <x v="9"/>
    <x v="3"/>
    <x v="29"/>
    <x v="1472"/>
    <x v="115"/>
  </r>
  <r>
    <x v="1382"/>
    <x v="482"/>
    <x v="232"/>
    <n v="353"/>
    <n v="11"/>
    <x v="96"/>
    <x v="31"/>
    <x v="1"/>
    <x v="1"/>
    <x v="11"/>
    <x v="4"/>
    <x v="22"/>
    <x v="1473"/>
    <x v="299"/>
  </r>
  <r>
    <x v="1383"/>
    <x v="505"/>
    <x v="724"/>
    <n v="420"/>
    <n v="16"/>
    <x v="116"/>
    <x v="15"/>
    <x v="0"/>
    <x v="1"/>
    <x v="5"/>
    <x v="6"/>
    <x v="22"/>
    <x v="1474"/>
    <x v="497"/>
  </r>
  <r>
    <x v="429"/>
    <x v="458"/>
    <x v="271"/>
    <n v="433"/>
    <n v="7"/>
    <x v="178"/>
    <x v="43"/>
    <x v="0"/>
    <x v="0"/>
    <x v="4"/>
    <x v="2"/>
    <x v="2"/>
    <x v="1475"/>
    <x v="7"/>
  </r>
  <r>
    <x v="1384"/>
    <x v="602"/>
    <x v="149"/>
    <n v="431"/>
    <n v="25"/>
    <x v="14"/>
    <x v="40"/>
    <x v="2"/>
    <x v="1"/>
    <x v="10"/>
    <x v="5"/>
    <x v="21"/>
    <x v="1476"/>
    <x v="232"/>
  </r>
  <r>
    <x v="1385"/>
    <x v="635"/>
    <x v="301"/>
    <n v="432"/>
    <n v="23"/>
    <x v="69"/>
    <x v="45"/>
    <x v="2"/>
    <x v="0"/>
    <x v="7"/>
    <x v="6"/>
    <x v="30"/>
    <x v="1477"/>
    <x v="116"/>
  </r>
  <r>
    <x v="848"/>
    <x v="392"/>
    <x v="384"/>
    <n v="89"/>
    <n v="27"/>
    <x v="94"/>
    <x v="13"/>
    <x v="2"/>
    <x v="1"/>
    <x v="1"/>
    <x v="6"/>
    <x v="0"/>
    <x v="1478"/>
    <x v="311"/>
  </r>
  <r>
    <x v="1386"/>
    <x v="290"/>
    <x v="725"/>
    <n v="458"/>
    <n v="4"/>
    <x v="135"/>
    <x v="0"/>
    <x v="1"/>
    <x v="1"/>
    <x v="8"/>
    <x v="2"/>
    <x v="5"/>
    <x v="1479"/>
    <x v="101"/>
  </r>
  <r>
    <x v="1387"/>
    <x v="480"/>
    <x v="726"/>
    <n v="378"/>
    <n v="24"/>
    <x v="104"/>
    <x v="20"/>
    <x v="0"/>
    <x v="0"/>
    <x v="5"/>
    <x v="0"/>
    <x v="28"/>
    <x v="1480"/>
    <x v="271"/>
  </r>
  <r>
    <x v="1388"/>
    <x v="402"/>
    <x v="571"/>
    <n v="362"/>
    <n v="9"/>
    <x v="148"/>
    <x v="44"/>
    <x v="0"/>
    <x v="0"/>
    <x v="2"/>
    <x v="1"/>
    <x v="30"/>
    <x v="1481"/>
    <x v="231"/>
  </r>
  <r>
    <x v="1389"/>
    <x v="191"/>
    <x v="174"/>
    <n v="469"/>
    <n v="7"/>
    <x v="188"/>
    <x v="14"/>
    <x v="1"/>
    <x v="1"/>
    <x v="2"/>
    <x v="3"/>
    <x v="20"/>
    <x v="1482"/>
    <x v="232"/>
  </r>
  <r>
    <x v="1390"/>
    <x v="508"/>
    <x v="12"/>
    <n v="335"/>
    <n v="16"/>
    <x v="122"/>
    <x v="36"/>
    <x v="2"/>
    <x v="0"/>
    <x v="11"/>
    <x v="4"/>
    <x v="15"/>
    <x v="1483"/>
    <x v="60"/>
  </r>
  <r>
    <x v="1391"/>
    <x v="593"/>
    <x v="636"/>
    <n v="268"/>
    <n v="8"/>
    <x v="194"/>
    <x v="11"/>
    <x v="0"/>
    <x v="0"/>
    <x v="4"/>
    <x v="0"/>
    <x v="26"/>
    <x v="1484"/>
    <x v="91"/>
  </r>
  <r>
    <x v="1392"/>
    <x v="137"/>
    <x v="727"/>
    <n v="193"/>
    <n v="3"/>
    <x v="58"/>
    <x v="16"/>
    <x v="1"/>
    <x v="0"/>
    <x v="6"/>
    <x v="1"/>
    <x v="17"/>
    <x v="1485"/>
    <x v="485"/>
  </r>
  <r>
    <x v="1393"/>
    <x v="28"/>
    <x v="12"/>
    <n v="366"/>
    <n v="4"/>
    <x v="124"/>
    <x v="5"/>
    <x v="0"/>
    <x v="0"/>
    <x v="8"/>
    <x v="6"/>
    <x v="18"/>
    <x v="1486"/>
    <x v="113"/>
  </r>
  <r>
    <x v="1394"/>
    <x v="647"/>
    <x v="639"/>
    <n v="136"/>
    <n v="2"/>
    <x v="73"/>
    <x v="11"/>
    <x v="1"/>
    <x v="1"/>
    <x v="10"/>
    <x v="1"/>
    <x v="1"/>
    <x v="1487"/>
    <x v="587"/>
  </r>
  <r>
    <x v="1395"/>
    <x v="514"/>
    <x v="174"/>
    <n v="166"/>
    <n v="10"/>
    <x v="13"/>
    <x v="41"/>
    <x v="2"/>
    <x v="1"/>
    <x v="0"/>
    <x v="6"/>
    <x v="5"/>
    <x v="1488"/>
    <x v="198"/>
  </r>
  <r>
    <x v="1396"/>
    <x v="235"/>
    <x v="728"/>
    <n v="164"/>
    <n v="13"/>
    <x v="67"/>
    <x v="29"/>
    <x v="0"/>
    <x v="0"/>
    <x v="11"/>
    <x v="5"/>
    <x v="16"/>
    <x v="1489"/>
    <x v="176"/>
  </r>
  <r>
    <x v="1397"/>
    <x v="129"/>
    <x v="253"/>
    <n v="479"/>
    <n v="5"/>
    <x v="108"/>
    <x v="38"/>
    <x v="1"/>
    <x v="0"/>
    <x v="11"/>
    <x v="6"/>
    <x v="0"/>
    <x v="1490"/>
    <x v="452"/>
  </r>
  <r>
    <x v="1398"/>
    <x v="9"/>
    <x v="552"/>
    <n v="238"/>
    <n v="16"/>
    <x v="67"/>
    <x v="41"/>
    <x v="0"/>
    <x v="0"/>
    <x v="3"/>
    <x v="6"/>
    <x v="9"/>
    <x v="1491"/>
    <x v="282"/>
  </r>
  <r>
    <x v="1399"/>
    <x v="448"/>
    <x v="729"/>
    <n v="251"/>
    <n v="10"/>
    <x v="61"/>
    <x v="12"/>
    <x v="0"/>
    <x v="0"/>
    <x v="8"/>
    <x v="3"/>
    <x v="15"/>
    <x v="1492"/>
    <x v="286"/>
  </r>
  <r>
    <x v="1400"/>
    <x v="282"/>
    <x v="333"/>
    <n v="206"/>
    <n v="14"/>
    <x v="181"/>
    <x v="8"/>
    <x v="1"/>
    <x v="1"/>
    <x v="9"/>
    <x v="5"/>
    <x v="15"/>
    <x v="1493"/>
    <x v="293"/>
  </r>
  <r>
    <x v="1401"/>
    <x v="615"/>
    <x v="643"/>
    <n v="452"/>
    <n v="21"/>
    <x v="133"/>
    <x v="34"/>
    <x v="2"/>
    <x v="1"/>
    <x v="11"/>
    <x v="1"/>
    <x v="4"/>
    <x v="1494"/>
    <x v="28"/>
  </r>
  <r>
    <x v="1329"/>
    <x v="648"/>
    <x v="326"/>
    <n v="170"/>
    <n v="25"/>
    <x v="79"/>
    <x v="17"/>
    <x v="0"/>
    <x v="1"/>
    <x v="5"/>
    <x v="2"/>
    <x v="12"/>
    <x v="1495"/>
    <x v="588"/>
  </r>
  <r>
    <x v="1402"/>
    <x v="84"/>
    <x v="562"/>
    <n v="198"/>
    <n v="23"/>
    <x v="168"/>
    <x v="35"/>
    <x v="0"/>
    <x v="0"/>
    <x v="4"/>
    <x v="4"/>
    <x v="11"/>
    <x v="1496"/>
    <x v="521"/>
  </r>
  <r>
    <x v="1403"/>
    <x v="311"/>
    <x v="75"/>
    <n v="367"/>
    <n v="3"/>
    <x v="190"/>
    <x v="42"/>
    <x v="1"/>
    <x v="1"/>
    <x v="11"/>
    <x v="4"/>
    <x v="23"/>
    <x v="1497"/>
    <x v="374"/>
  </r>
  <r>
    <x v="380"/>
    <x v="336"/>
    <x v="283"/>
    <n v="422"/>
    <n v="27"/>
    <x v="30"/>
    <x v="41"/>
    <x v="0"/>
    <x v="1"/>
    <x v="9"/>
    <x v="2"/>
    <x v="7"/>
    <x v="1498"/>
    <x v="279"/>
  </r>
  <r>
    <x v="1404"/>
    <x v="649"/>
    <x v="464"/>
    <n v="482"/>
    <n v="5"/>
    <x v="140"/>
    <x v="23"/>
    <x v="1"/>
    <x v="0"/>
    <x v="9"/>
    <x v="2"/>
    <x v="27"/>
    <x v="1499"/>
    <x v="435"/>
  </r>
  <r>
    <x v="1405"/>
    <x v="606"/>
    <x v="145"/>
    <n v="425"/>
    <n v="29"/>
    <x v="43"/>
    <x v="44"/>
    <x v="0"/>
    <x v="1"/>
    <x v="9"/>
    <x v="3"/>
    <x v="28"/>
    <x v="1500"/>
    <x v="270"/>
  </r>
  <r>
    <x v="811"/>
    <x v="647"/>
    <x v="697"/>
    <n v="102"/>
    <n v="3"/>
    <x v="78"/>
    <x v="34"/>
    <x v="0"/>
    <x v="1"/>
    <x v="10"/>
    <x v="1"/>
    <x v="1"/>
    <x v="1501"/>
    <x v="91"/>
  </r>
  <r>
    <x v="1406"/>
    <x v="380"/>
    <x v="217"/>
    <n v="94"/>
    <n v="10"/>
    <x v="132"/>
    <x v="33"/>
    <x v="1"/>
    <x v="1"/>
    <x v="11"/>
    <x v="5"/>
    <x v="25"/>
    <x v="1502"/>
    <x v="589"/>
  </r>
  <r>
    <x v="1407"/>
    <x v="650"/>
    <x v="320"/>
    <n v="208"/>
    <n v="12"/>
    <x v="58"/>
    <x v="6"/>
    <x v="1"/>
    <x v="0"/>
    <x v="3"/>
    <x v="0"/>
    <x v="5"/>
    <x v="1503"/>
    <x v="348"/>
  </r>
  <r>
    <x v="1408"/>
    <x v="111"/>
    <x v="458"/>
    <n v="269"/>
    <n v="26"/>
    <x v="190"/>
    <x v="34"/>
    <x v="1"/>
    <x v="0"/>
    <x v="5"/>
    <x v="3"/>
    <x v="27"/>
    <x v="1504"/>
    <x v="108"/>
  </r>
  <r>
    <x v="1409"/>
    <x v="577"/>
    <x v="443"/>
    <n v="273"/>
    <n v="18"/>
    <x v="44"/>
    <x v="42"/>
    <x v="2"/>
    <x v="1"/>
    <x v="11"/>
    <x v="3"/>
    <x v="5"/>
    <x v="1505"/>
    <x v="56"/>
  </r>
  <r>
    <x v="1410"/>
    <x v="644"/>
    <x v="160"/>
    <n v="114"/>
    <n v="25"/>
    <x v="77"/>
    <x v="33"/>
    <x v="0"/>
    <x v="1"/>
    <x v="2"/>
    <x v="1"/>
    <x v="15"/>
    <x v="1506"/>
    <x v="109"/>
  </r>
  <r>
    <x v="1411"/>
    <x v="251"/>
    <x v="233"/>
    <n v="450"/>
    <n v="13"/>
    <x v="44"/>
    <x v="7"/>
    <x v="0"/>
    <x v="1"/>
    <x v="8"/>
    <x v="6"/>
    <x v="3"/>
    <x v="1507"/>
    <x v="57"/>
  </r>
  <r>
    <x v="1412"/>
    <x v="80"/>
    <x v="356"/>
    <n v="290"/>
    <n v="7"/>
    <x v="10"/>
    <x v="7"/>
    <x v="1"/>
    <x v="1"/>
    <x v="10"/>
    <x v="0"/>
    <x v="23"/>
    <x v="1508"/>
    <x v="104"/>
  </r>
  <r>
    <x v="1413"/>
    <x v="267"/>
    <x v="550"/>
    <n v="410"/>
    <n v="10"/>
    <x v="195"/>
    <x v="12"/>
    <x v="1"/>
    <x v="1"/>
    <x v="1"/>
    <x v="0"/>
    <x v="2"/>
    <x v="1509"/>
    <x v="63"/>
  </r>
  <r>
    <x v="1414"/>
    <x v="320"/>
    <x v="694"/>
    <n v="171"/>
    <n v="24"/>
    <x v="66"/>
    <x v="37"/>
    <x v="2"/>
    <x v="0"/>
    <x v="1"/>
    <x v="3"/>
    <x v="24"/>
    <x v="1510"/>
    <x v="84"/>
  </r>
  <r>
    <x v="1415"/>
    <x v="6"/>
    <x v="49"/>
    <n v="458"/>
    <n v="30"/>
    <x v="123"/>
    <x v="34"/>
    <x v="2"/>
    <x v="0"/>
    <x v="3"/>
    <x v="0"/>
    <x v="6"/>
    <x v="1511"/>
    <x v="424"/>
  </r>
  <r>
    <x v="1416"/>
    <x v="452"/>
    <x v="399"/>
    <n v="388"/>
    <n v="13"/>
    <x v="57"/>
    <x v="19"/>
    <x v="1"/>
    <x v="2"/>
    <x v="3"/>
    <x v="5"/>
    <x v="12"/>
    <x v="1512"/>
    <x v="424"/>
  </r>
  <r>
    <x v="1417"/>
    <x v="490"/>
    <x v="88"/>
    <n v="361"/>
    <n v="8"/>
    <x v="72"/>
    <x v="35"/>
    <x v="1"/>
    <x v="1"/>
    <x v="6"/>
    <x v="3"/>
    <x v="0"/>
    <x v="1513"/>
    <x v="392"/>
  </r>
  <r>
    <x v="1418"/>
    <x v="143"/>
    <x v="730"/>
    <n v="487"/>
    <n v="27"/>
    <x v="185"/>
    <x v="25"/>
    <x v="1"/>
    <x v="1"/>
    <x v="2"/>
    <x v="1"/>
    <x v="9"/>
    <x v="1514"/>
    <x v="210"/>
  </r>
  <r>
    <x v="1419"/>
    <x v="50"/>
    <x v="731"/>
    <n v="483"/>
    <n v="8"/>
    <x v="56"/>
    <x v="34"/>
    <x v="2"/>
    <x v="0"/>
    <x v="5"/>
    <x v="0"/>
    <x v="18"/>
    <x v="1515"/>
    <x v="207"/>
  </r>
  <r>
    <x v="1420"/>
    <x v="65"/>
    <x v="161"/>
    <n v="389"/>
    <n v="13"/>
    <x v="84"/>
    <x v="36"/>
    <x v="0"/>
    <x v="0"/>
    <x v="1"/>
    <x v="5"/>
    <x v="0"/>
    <x v="1516"/>
    <x v="19"/>
  </r>
  <r>
    <x v="1421"/>
    <x v="651"/>
    <x v="150"/>
    <n v="495"/>
    <n v="14"/>
    <x v="160"/>
    <x v="31"/>
    <x v="1"/>
    <x v="1"/>
    <x v="6"/>
    <x v="1"/>
    <x v="20"/>
    <x v="1517"/>
    <x v="99"/>
  </r>
  <r>
    <x v="1422"/>
    <x v="334"/>
    <x v="288"/>
    <n v="219"/>
    <n v="2"/>
    <x v="108"/>
    <x v="28"/>
    <x v="1"/>
    <x v="1"/>
    <x v="6"/>
    <x v="0"/>
    <x v="11"/>
    <x v="1518"/>
    <x v="115"/>
  </r>
  <r>
    <x v="1423"/>
    <x v="128"/>
    <x v="525"/>
    <n v="96"/>
    <n v="13"/>
    <x v="91"/>
    <x v="8"/>
    <x v="1"/>
    <x v="2"/>
    <x v="3"/>
    <x v="0"/>
    <x v="29"/>
    <x v="1519"/>
    <x v="112"/>
  </r>
  <r>
    <x v="1424"/>
    <x v="643"/>
    <x v="47"/>
    <n v="376"/>
    <n v="30"/>
    <x v="98"/>
    <x v="34"/>
    <x v="1"/>
    <x v="1"/>
    <x v="11"/>
    <x v="0"/>
    <x v="10"/>
    <x v="1520"/>
    <x v="243"/>
  </r>
  <r>
    <x v="1425"/>
    <x v="31"/>
    <x v="732"/>
    <n v="277"/>
    <n v="20"/>
    <x v="131"/>
    <x v="42"/>
    <x v="2"/>
    <x v="1"/>
    <x v="5"/>
    <x v="2"/>
    <x v="15"/>
    <x v="1521"/>
    <x v="2"/>
  </r>
  <r>
    <x v="1426"/>
    <x v="331"/>
    <x v="685"/>
    <n v="116"/>
    <n v="2"/>
    <x v="145"/>
    <x v="46"/>
    <x v="0"/>
    <x v="0"/>
    <x v="9"/>
    <x v="5"/>
    <x v="20"/>
    <x v="1522"/>
    <x v="55"/>
  </r>
  <r>
    <x v="1078"/>
    <x v="215"/>
    <x v="250"/>
    <n v="335"/>
    <n v="13"/>
    <x v="52"/>
    <x v="24"/>
    <x v="0"/>
    <x v="0"/>
    <x v="1"/>
    <x v="2"/>
    <x v="18"/>
    <x v="1523"/>
    <x v="62"/>
  </r>
  <r>
    <x v="1427"/>
    <x v="422"/>
    <x v="100"/>
    <n v="406"/>
    <n v="9"/>
    <x v="8"/>
    <x v="46"/>
    <x v="0"/>
    <x v="2"/>
    <x v="3"/>
    <x v="4"/>
    <x v="23"/>
    <x v="1524"/>
    <x v="271"/>
  </r>
  <r>
    <x v="1428"/>
    <x v="265"/>
    <x v="159"/>
    <n v="472"/>
    <n v="1"/>
    <x v="131"/>
    <x v="11"/>
    <x v="2"/>
    <x v="0"/>
    <x v="11"/>
    <x v="6"/>
    <x v="26"/>
    <x v="1525"/>
    <x v="350"/>
  </r>
  <r>
    <x v="165"/>
    <x v="520"/>
    <x v="115"/>
    <n v="68"/>
    <n v="28"/>
    <x v="81"/>
    <x v="30"/>
    <x v="1"/>
    <x v="0"/>
    <x v="6"/>
    <x v="6"/>
    <x v="14"/>
    <x v="1526"/>
    <x v="590"/>
  </r>
  <r>
    <x v="971"/>
    <x v="228"/>
    <x v="577"/>
    <n v="55"/>
    <n v="21"/>
    <x v="126"/>
    <x v="37"/>
    <x v="1"/>
    <x v="1"/>
    <x v="9"/>
    <x v="1"/>
    <x v="3"/>
    <x v="1527"/>
    <x v="360"/>
  </r>
  <r>
    <x v="1429"/>
    <x v="71"/>
    <x v="411"/>
    <n v="433"/>
    <n v="2"/>
    <x v="13"/>
    <x v="25"/>
    <x v="1"/>
    <x v="1"/>
    <x v="7"/>
    <x v="5"/>
    <x v="2"/>
    <x v="1528"/>
    <x v="359"/>
  </r>
  <r>
    <x v="1430"/>
    <x v="125"/>
    <x v="168"/>
    <n v="178"/>
    <n v="1"/>
    <x v="6"/>
    <x v="29"/>
    <x v="1"/>
    <x v="1"/>
    <x v="1"/>
    <x v="3"/>
    <x v="8"/>
    <x v="1529"/>
    <x v="210"/>
  </r>
  <r>
    <x v="1431"/>
    <x v="545"/>
    <x v="24"/>
    <n v="485"/>
    <n v="24"/>
    <x v="71"/>
    <x v="6"/>
    <x v="2"/>
    <x v="0"/>
    <x v="9"/>
    <x v="1"/>
    <x v="6"/>
    <x v="1530"/>
    <x v="244"/>
  </r>
  <r>
    <x v="1432"/>
    <x v="51"/>
    <x v="324"/>
    <n v="323"/>
    <n v="1"/>
    <x v="128"/>
    <x v="7"/>
    <x v="2"/>
    <x v="0"/>
    <x v="7"/>
    <x v="3"/>
    <x v="28"/>
    <x v="1531"/>
    <x v="442"/>
  </r>
  <r>
    <x v="1433"/>
    <x v="147"/>
    <x v="733"/>
    <n v="156"/>
    <n v="29"/>
    <x v="152"/>
    <x v="12"/>
    <x v="1"/>
    <x v="0"/>
    <x v="3"/>
    <x v="2"/>
    <x v="16"/>
    <x v="1532"/>
    <x v="160"/>
  </r>
  <r>
    <x v="1434"/>
    <x v="364"/>
    <x v="73"/>
    <n v="261"/>
    <n v="13"/>
    <x v="145"/>
    <x v="39"/>
    <x v="2"/>
    <x v="1"/>
    <x v="4"/>
    <x v="6"/>
    <x v="21"/>
    <x v="1533"/>
    <x v="17"/>
  </r>
  <r>
    <x v="1435"/>
    <x v="465"/>
    <x v="478"/>
    <n v="89"/>
    <n v="21"/>
    <x v="25"/>
    <x v="11"/>
    <x v="2"/>
    <x v="1"/>
    <x v="2"/>
    <x v="2"/>
    <x v="22"/>
    <x v="1534"/>
    <x v="591"/>
  </r>
  <r>
    <x v="1436"/>
    <x v="347"/>
    <x v="268"/>
    <n v="286"/>
    <n v="13"/>
    <x v="131"/>
    <x v="41"/>
    <x v="0"/>
    <x v="1"/>
    <x v="5"/>
    <x v="2"/>
    <x v="9"/>
    <x v="1535"/>
    <x v="28"/>
  </r>
  <r>
    <x v="1437"/>
    <x v="652"/>
    <x v="152"/>
    <n v="174"/>
    <n v="7"/>
    <x v="10"/>
    <x v="22"/>
    <x v="2"/>
    <x v="0"/>
    <x v="1"/>
    <x v="5"/>
    <x v="17"/>
    <x v="1536"/>
    <x v="334"/>
  </r>
  <r>
    <x v="432"/>
    <x v="219"/>
    <x v="379"/>
    <n v="62"/>
    <n v="5"/>
    <x v="89"/>
    <x v="39"/>
    <x v="1"/>
    <x v="0"/>
    <x v="7"/>
    <x v="4"/>
    <x v="24"/>
    <x v="1537"/>
    <x v="432"/>
  </r>
  <r>
    <x v="1438"/>
    <x v="653"/>
    <x v="231"/>
    <n v="86"/>
    <n v="10"/>
    <x v="86"/>
    <x v="7"/>
    <x v="2"/>
    <x v="1"/>
    <x v="5"/>
    <x v="5"/>
    <x v="19"/>
    <x v="1538"/>
    <x v="143"/>
  </r>
  <r>
    <x v="1439"/>
    <x v="235"/>
    <x v="286"/>
    <n v="122"/>
    <n v="23"/>
    <x v="154"/>
    <x v="24"/>
    <x v="2"/>
    <x v="0"/>
    <x v="11"/>
    <x v="5"/>
    <x v="16"/>
    <x v="1539"/>
    <x v="203"/>
  </r>
  <r>
    <x v="1440"/>
    <x v="490"/>
    <x v="734"/>
    <n v="118"/>
    <n v="8"/>
    <x v="48"/>
    <x v="9"/>
    <x v="0"/>
    <x v="1"/>
    <x v="6"/>
    <x v="3"/>
    <x v="0"/>
    <x v="1540"/>
    <x v="284"/>
  </r>
  <r>
    <x v="1441"/>
    <x v="127"/>
    <x v="569"/>
    <n v="79"/>
    <n v="15"/>
    <x v="176"/>
    <x v="8"/>
    <x v="1"/>
    <x v="0"/>
    <x v="9"/>
    <x v="5"/>
    <x v="21"/>
    <x v="1541"/>
    <x v="592"/>
  </r>
  <r>
    <x v="345"/>
    <x v="286"/>
    <x v="735"/>
    <n v="208"/>
    <n v="9"/>
    <x v="104"/>
    <x v="10"/>
    <x v="1"/>
    <x v="0"/>
    <x v="7"/>
    <x v="5"/>
    <x v="12"/>
    <x v="1542"/>
    <x v="276"/>
  </r>
  <r>
    <x v="1442"/>
    <x v="558"/>
    <x v="736"/>
    <n v="127"/>
    <n v="7"/>
    <x v="105"/>
    <x v="15"/>
    <x v="0"/>
    <x v="0"/>
    <x v="1"/>
    <x v="2"/>
    <x v="1"/>
    <x v="1543"/>
    <x v="593"/>
  </r>
  <r>
    <x v="1443"/>
    <x v="20"/>
    <x v="201"/>
    <n v="424"/>
    <n v="26"/>
    <x v="162"/>
    <x v="40"/>
    <x v="2"/>
    <x v="0"/>
    <x v="4"/>
    <x v="0"/>
    <x v="17"/>
    <x v="1544"/>
    <x v="306"/>
  </r>
  <r>
    <x v="1444"/>
    <x v="654"/>
    <x v="444"/>
    <n v="444"/>
    <n v="23"/>
    <x v="69"/>
    <x v="2"/>
    <x v="1"/>
    <x v="1"/>
    <x v="5"/>
    <x v="4"/>
    <x v="1"/>
    <x v="1545"/>
    <x v="91"/>
  </r>
  <r>
    <x v="1445"/>
    <x v="339"/>
    <x v="737"/>
    <n v="458"/>
    <n v="4"/>
    <x v="148"/>
    <x v="7"/>
    <x v="1"/>
    <x v="1"/>
    <x v="0"/>
    <x v="3"/>
    <x v="15"/>
    <x v="1546"/>
    <x v="409"/>
  </r>
  <r>
    <x v="1446"/>
    <x v="655"/>
    <x v="657"/>
    <n v="229"/>
    <n v="18"/>
    <x v="126"/>
    <x v="27"/>
    <x v="1"/>
    <x v="2"/>
    <x v="3"/>
    <x v="3"/>
    <x v="28"/>
    <x v="1547"/>
    <x v="4"/>
  </r>
  <r>
    <x v="1447"/>
    <x v="425"/>
    <x v="511"/>
    <n v="436"/>
    <n v="2"/>
    <x v="27"/>
    <x v="34"/>
    <x v="2"/>
    <x v="1"/>
    <x v="7"/>
    <x v="3"/>
    <x v="13"/>
    <x v="1548"/>
    <x v="424"/>
  </r>
  <r>
    <x v="1448"/>
    <x v="500"/>
    <x v="260"/>
    <n v="407"/>
    <n v="16"/>
    <x v="183"/>
    <x v="35"/>
    <x v="0"/>
    <x v="1"/>
    <x v="9"/>
    <x v="0"/>
    <x v="8"/>
    <x v="493"/>
    <x v="246"/>
  </r>
  <r>
    <x v="1449"/>
    <x v="286"/>
    <x v="512"/>
    <n v="477"/>
    <n v="18"/>
    <x v="162"/>
    <x v="11"/>
    <x v="1"/>
    <x v="0"/>
    <x v="7"/>
    <x v="5"/>
    <x v="12"/>
    <x v="1549"/>
    <x v="245"/>
  </r>
  <r>
    <x v="1450"/>
    <x v="225"/>
    <x v="738"/>
    <n v="101"/>
    <n v="11"/>
    <x v="42"/>
    <x v="15"/>
    <x v="2"/>
    <x v="1"/>
    <x v="2"/>
    <x v="0"/>
    <x v="17"/>
    <x v="1550"/>
    <x v="594"/>
  </r>
  <r>
    <x v="1451"/>
    <x v="27"/>
    <x v="442"/>
    <n v="140"/>
    <n v="25"/>
    <x v="59"/>
    <x v="2"/>
    <x v="0"/>
    <x v="0"/>
    <x v="0"/>
    <x v="3"/>
    <x v="20"/>
    <x v="1551"/>
    <x v="556"/>
  </r>
  <r>
    <x v="1452"/>
    <x v="656"/>
    <x v="584"/>
    <n v="172"/>
    <n v="21"/>
    <x v="174"/>
    <x v="46"/>
    <x v="2"/>
    <x v="0"/>
    <x v="6"/>
    <x v="1"/>
    <x v="7"/>
    <x v="1552"/>
    <x v="1"/>
  </r>
  <r>
    <x v="1453"/>
    <x v="340"/>
    <x v="739"/>
    <n v="186"/>
    <n v="6"/>
    <x v="130"/>
    <x v="32"/>
    <x v="2"/>
    <x v="1"/>
    <x v="7"/>
    <x v="4"/>
    <x v="8"/>
    <x v="1553"/>
    <x v="336"/>
  </r>
  <r>
    <x v="1454"/>
    <x v="635"/>
    <x v="217"/>
    <n v="112"/>
    <n v="9"/>
    <x v="23"/>
    <x v="10"/>
    <x v="0"/>
    <x v="0"/>
    <x v="7"/>
    <x v="6"/>
    <x v="30"/>
    <x v="1554"/>
    <x v="595"/>
  </r>
  <r>
    <x v="1455"/>
    <x v="10"/>
    <x v="106"/>
    <n v="166"/>
    <n v="12"/>
    <x v="74"/>
    <x v="39"/>
    <x v="1"/>
    <x v="0"/>
    <x v="3"/>
    <x v="4"/>
    <x v="10"/>
    <x v="1555"/>
    <x v="569"/>
  </r>
  <r>
    <x v="1239"/>
    <x v="629"/>
    <x v="166"/>
    <n v="461"/>
    <n v="25"/>
    <x v="175"/>
    <x v="23"/>
    <x v="1"/>
    <x v="1"/>
    <x v="7"/>
    <x v="4"/>
    <x v="19"/>
    <x v="1556"/>
    <x v="225"/>
  </r>
  <r>
    <x v="1456"/>
    <x v="10"/>
    <x v="23"/>
    <n v="95"/>
    <n v="15"/>
    <x v="17"/>
    <x v="37"/>
    <x v="2"/>
    <x v="0"/>
    <x v="3"/>
    <x v="4"/>
    <x v="10"/>
    <x v="1557"/>
    <x v="596"/>
  </r>
  <r>
    <x v="1457"/>
    <x v="285"/>
    <x v="391"/>
    <n v="324"/>
    <n v="14"/>
    <x v="37"/>
    <x v="27"/>
    <x v="1"/>
    <x v="1"/>
    <x v="2"/>
    <x v="5"/>
    <x v="5"/>
    <x v="1558"/>
    <x v="471"/>
  </r>
  <r>
    <x v="1138"/>
    <x v="48"/>
    <x v="274"/>
    <n v="237"/>
    <n v="10"/>
    <x v="82"/>
    <x v="24"/>
    <x v="2"/>
    <x v="2"/>
    <x v="3"/>
    <x v="0"/>
    <x v="8"/>
    <x v="1559"/>
    <x v="218"/>
  </r>
  <r>
    <x v="1458"/>
    <x v="573"/>
    <x v="740"/>
    <n v="433"/>
    <n v="6"/>
    <x v="145"/>
    <x v="12"/>
    <x v="2"/>
    <x v="0"/>
    <x v="11"/>
    <x v="4"/>
    <x v="9"/>
    <x v="1560"/>
    <x v="231"/>
  </r>
  <r>
    <x v="1459"/>
    <x v="371"/>
    <x v="741"/>
    <n v="497"/>
    <n v="11"/>
    <x v="46"/>
    <x v="32"/>
    <x v="0"/>
    <x v="0"/>
    <x v="7"/>
    <x v="0"/>
    <x v="19"/>
    <x v="1561"/>
    <x v="54"/>
  </r>
  <r>
    <x v="310"/>
    <x v="349"/>
    <x v="584"/>
    <n v="445"/>
    <n v="22"/>
    <x v="6"/>
    <x v="3"/>
    <x v="1"/>
    <x v="0"/>
    <x v="5"/>
    <x v="1"/>
    <x v="26"/>
    <x v="1562"/>
    <x v="7"/>
  </r>
  <r>
    <x v="1460"/>
    <x v="253"/>
    <x v="741"/>
    <n v="355"/>
    <n v="17"/>
    <x v="104"/>
    <x v="48"/>
    <x v="2"/>
    <x v="0"/>
    <x v="3"/>
    <x v="0"/>
    <x v="1"/>
    <x v="1563"/>
    <x v="195"/>
  </r>
  <r>
    <x v="1461"/>
    <x v="462"/>
    <x v="412"/>
    <n v="351"/>
    <n v="1"/>
    <x v="21"/>
    <x v="27"/>
    <x v="1"/>
    <x v="1"/>
    <x v="1"/>
    <x v="5"/>
    <x v="16"/>
    <x v="1564"/>
    <x v="417"/>
  </r>
  <r>
    <x v="310"/>
    <x v="634"/>
    <x v="691"/>
    <n v="348"/>
    <n v="12"/>
    <x v="88"/>
    <x v="12"/>
    <x v="0"/>
    <x v="0"/>
    <x v="1"/>
    <x v="4"/>
    <x v="20"/>
    <x v="1565"/>
    <x v="288"/>
  </r>
  <r>
    <x v="1462"/>
    <x v="335"/>
    <x v="742"/>
    <n v="397"/>
    <n v="23"/>
    <x v="97"/>
    <x v="31"/>
    <x v="2"/>
    <x v="1"/>
    <x v="0"/>
    <x v="2"/>
    <x v="19"/>
    <x v="1566"/>
    <x v="299"/>
  </r>
  <r>
    <x v="1463"/>
    <x v="409"/>
    <x v="543"/>
    <n v="251"/>
    <n v="14"/>
    <x v="74"/>
    <x v="22"/>
    <x v="2"/>
    <x v="0"/>
    <x v="9"/>
    <x v="6"/>
    <x v="17"/>
    <x v="1567"/>
    <x v="597"/>
  </r>
  <r>
    <x v="1155"/>
    <x v="413"/>
    <x v="273"/>
    <n v="327"/>
    <n v="27"/>
    <x v="93"/>
    <x v="3"/>
    <x v="1"/>
    <x v="1"/>
    <x v="1"/>
    <x v="4"/>
    <x v="25"/>
    <x v="1568"/>
    <x v="215"/>
  </r>
  <r>
    <x v="1464"/>
    <x v="599"/>
    <x v="117"/>
    <n v="484"/>
    <n v="15"/>
    <x v="15"/>
    <x v="16"/>
    <x v="0"/>
    <x v="0"/>
    <x v="8"/>
    <x v="5"/>
    <x v="27"/>
    <x v="1569"/>
    <x v="87"/>
  </r>
  <r>
    <x v="1465"/>
    <x v="624"/>
    <x v="206"/>
    <n v="86"/>
    <n v="29"/>
    <x v="132"/>
    <x v="47"/>
    <x v="1"/>
    <x v="0"/>
    <x v="0"/>
    <x v="4"/>
    <x v="27"/>
    <x v="1570"/>
    <x v="302"/>
  </r>
  <r>
    <x v="1466"/>
    <x v="275"/>
    <x v="458"/>
    <n v="117"/>
    <n v="27"/>
    <x v="88"/>
    <x v="1"/>
    <x v="0"/>
    <x v="1"/>
    <x v="0"/>
    <x v="1"/>
    <x v="24"/>
    <x v="1571"/>
    <x v="495"/>
  </r>
  <r>
    <x v="1467"/>
    <x v="657"/>
    <x v="487"/>
    <n v="282"/>
    <n v="27"/>
    <x v="59"/>
    <x v="34"/>
    <x v="0"/>
    <x v="0"/>
    <x v="7"/>
    <x v="4"/>
    <x v="2"/>
    <x v="1572"/>
    <x v="26"/>
  </r>
  <r>
    <x v="965"/>
    <x v="196"/>
    <x v="590"/>
    <n v="158"/>
    <n v="15"/>
    <x v="147"/>
    <x v="48"/>
    <x v="0"/>
    <x v="1"/>
    <x v="1"/>
    <x v="2"/>
    <x v="4"/>
    <x v="1573"/>
    <x v="308"/>
  </r>
  <r>
    <x v="1468"/>
    <x v="147"/>
    <x v="141"/>
    <n v="184"/>
    <n v="25"/>
    <x v="84"/>
    <x v="45"/>
    <x v="1"/>
    <x v="0"/>
    <x v="3"/>
    <x v="2"/>
    <x v="16"/>
    <x v="1574"/>
    <x v="475"/>
  </r>
  <r>
    <x v="1469"/>
    <x v="422"/>
    <x v="170"/>
    <n v="121"/>
    <n v="12"/>
    <x v="112"/>
    <x v="1"/>
    <x v="1"/>
    <x v="2"/>
    <x v="3"/>
    <x v="4"/>
    <x v="23"/>
    <x v="1575"/>
    <x v="598"/>
  </r>
  <r>
    <x v="1470"/>
    <x v="191"/>
    <x v="347"/>
    <n v="142"/>
    <n v="29"/>
    <x v="78"/>
    <x v="38"/>
    <x v="0"/>
    <x v="1"/>
    <x v="2"/>
    <x v="3"/>
    <x v="20"/>
    <x v="1576"/>
    <x v="76"/>
  </r>
  <r>
    <x v="1471"/>
    <x v="477"/>
    <x v="189"/>
    <n v="466"/>
    <n v="3"/>
    <x v="83"/>
    <x v="43"/>
    <x v="2"/>
    <x v="0"/>
    <x v="1"/>
    <x v="5"/>
    <x v="26"/>
    <x v="1577"/>
    <x v="206"/>
  </r>
  <r>
    <x v="1023"/>
    <x v="559"/>
    <x v="743"/>
    <n v="351"/>
    <n v="8"/>
    <x v="143"/>
    <x v="34"/>
    <x v="0"/>
    <x v="0"/>
    <x v="2"/>
    <x v="5"/>
    <x v="10"/>
    <x v="1578"/>
    <x v="28"/>
  </r>
  <r>
    <x v="1472"/>
    <x v="10"/>
    <x v="651"/>
    <n v="380"/>
    <n v="4"/>
    <x v="48"/>
    <x v="16"/>
    <x v="1"/>
    <x v="0"/>
    <x v="3"/>
    <x v="4"/>
    <x v="10"/>
    <x v="1579"/>
    <x v="58"/>
  </r>
  <r>
    <x v="1473"/>
    <x v="370"/>
    <x v="175"/>
    <n v="356"/>
    <n v="3"/>
    <x v="167"/>
    <x v="22"/>
    <x v="1"/>
    <x v="1"/>
    <x v="10"/>
    <x v="0"/>
    <x v="2"/>
    <x v="1580"/>
    <x v="340"/>
  </r>
  <r>
    <x v="1474"/>
    <x v="34"/>
    <x v="744"/>
    <n v="475"/>
    <n v="21"/>
    <x v="35"/>
    <x v="4"/>
    <x v="2"/>
    <x v="0"/>
    <x v="10"/>
    <x v="3"/>
    <x v="23"/>
    <x v="1581"/>
    <x v="246"/>
  </r>
  <r>
    <x v="1475"/>
    <x v="404"/>
    <x v="79"/>
    <n v="288"/>
    <n v="9"/>
    <x v="53"/>
    <x v="14"/>
    <x v="1"/>
    <x v="1"/>
    <x v="2"/>
    <x v="5"/>
    <x v="6"/>
    <x v="1582"/>
    <x v="310"/>
  </r>
  <r>
    <x v="1476"/>
    <x v="279"/>
    <x v="684"/>
    <n v="489"/>
    <n v="14"/>
    <x v="37"/>
    <x v="6"/>
    <x v="0"/>
    <x v="0"/>
    <x v="11"/>
    <x v="3"/>
    <x v="10"/>
    <x v="1583"/>
    <x v="102"/>
  </r>
  <r>
    <x v="1477"/>
    <x v="255"/>
    <x v="21"/>
    <n v="81"/>
    <n v="27"/>
    <x v="87"/>
    <x v="11"/>
    <x v="0"/>
    <x v="2"/>
    <x v="4"/>
    <x v="6"/>
    <x v="23"/>
    <x v="1584"/>
    <x v="599"/>
  </r>
  <r>
    <x v="753"/>
    <x v="586"/>
    <x v="745"/>
    <n v="153"/>
    <n v="6"/>
    <x v="129"/>
    <x v="27"/>
    <x v="2"/>
    <x v="0"/>
    <x v="5"/>
    <x v="6"/>
    <x v="25"/>
    <x v="1585"/>
    <x v="600"/>
  </r>
  <r>
    <x v="1478"/>
    <x v="448"/>
    <x v="61"/>
    <n v="470"/>
    <n v="18"/>
    <x v="57"/>
    <x v="11"/>
    <x v="2"/>
    <x v="0"/>
    <x v="8"/>
    <x v="3"/>
    <x v="15"/>
    <x v="1586"/>
    <x v="422"/>
  </r>
  <r>
    <x v="1479"/>
    <x v="632"/>
    <x v="571"/>
    <n v="440"/>
    <n v="14"/>
    <x v="162"/>
    <x v="3"/>
    <x v="0"/>
    <x v="0"/>
    <x v="10"/>
    <x v="0"/>
    <x v="12"/>
    <x v="1587"/>
    <x v="3"/>
  </r>
  <r>
    <x v="1480"/>
    <x v="658"/>
    <x v="620"/>
    <n v="460"/>
    <n v="25"/>
    <x v="3"/>
    <x v="15"/>
    <x v="1"/>
    <x v="1"/>
    <x v="4"/>
    <x v="5"/>
    <x v="12"/>
    <x v="1588"/>
    <x v="245"/>
  </r>
  <r>
    <x v="1481"/>
    <x v="154"/>
    <x v="300"/>
    <n v="407"/>
    <n v="25"/>
    <x v="43"/>
    <x v="21"/>
    <x v="1"/>
    <x v="1"/>
    <x v="11"/>
    <x v="6"/>
    <x v="16"/>
    <x v="1589"/>
    <x v="457"/>
  </r>
  <r>
    <x v="166"/>
    <x v="19"/>
    <x v="746"/>
    <n v="126"/>
    <n v="4"/>
    <x v="129"/>
    <x v="41"/>
    <x v="2"/>
    <x v="0"/>
    <x v="5"/>
    <x v="2"/>
    <x v="16"/>
    <x v="1590"/>
    <x v="539"/>
  </r>
  <r>
    <x v="1482"/>
    <x v="659"/>
    <x v="311"/>
    <n v="386"/>
    <n v="10"/>
    <x v="99"/>
    <x v="40"/>
    <x v="0"/>
    <x v="0"/>
    <x v="3"/>
    <x v="2"/>
    <x v="30"/>
    <x v="1591"/>
    <x v="463"/>
  </r>
  <r>
    <x v="1483"/>
    <x v="2"/>
    <x v="94"/>
    <n v="329"/>
    <n v="17"/>
    <x v="22"/>
    <x v="42"/>
    <x v="1"/>
    <x v="1"/>
    <x v="2"/>
    <x v="2"/>
    <x v="2"/>
    <x v="1592"/>
    <x v="59"/>
  </r>
  <r>
    <x v="1484"/>
    <x v="6"/>
    <x v="88"/>
    <n v="70"/>
    <n v="22"/>
    <x v="151"/>
    <x v="16"/>
    <x v="2"/>
    <x v="0"/>
    <x v="3"/>
    <x v="0"/>
    <x v="6"/>
    <x v="1593"/>
    <x v="360"/>
  </r>
  <r>
    <x v="1485"/>
    <x v="576"/>
    <x v="134"/>
    <n v="332"/>
    <n v="2"/>
    <x v="57"/>
    <x v="23"/>
    <x v="0"/>
    <x v="1"/>
    <x v="10"/>
    <x v="3"/>
    <x v="10"/>
    <x v="1594"/>
    <x v="86"/>
  </r>
  <r>
    <x v="1486"/>
    <x v="444"/>
    <x v="238"/>
    <n v="247"/>
    <n v="19"/>
    <x v="197"/>
    <x v="27"/>
    <x v="0"/>
    <x v="1"/>
    <x v="6"/>
    <x v="3"/>
    <x v="7"/>
    <x v="1595"/>
    <x v="172"/>
  </r>
  <r>
    <x v="163"/>
    <x v="660"/>
    <x v="380"/>
    <n v="188"/>
    <n v="11"/>
    <x v="72"/>
    <x v="36"/>
    <x v="0"/>
    <x v="0"/>
    <x v="0"/>
    <x v="2"/>
    <x v="23"/>
    <x v="1596"/>
    <x v="309"/>
  </r>
  <r>
    <x v="1487"/>
    <x v="369"/>
    <x v="345"/>
    <n v="425"/>
    <n v="4"/>
    <x v="89"/>
    <x v="30"/>
    <x v="2"/>
    <x v="0"/>
    <x v="0"/>
    <x v="4"/>
    <x v="13"/>
    <x v="1597"/>
    <x v="381"/>
  </r>
  <r>
    <x v="1488"/>
    <x v="661"/>
    <x v="346"/>
    <n v="492"/>
    <n v="23"/>
    <x v="17"/>
    <x v="31"/>
    <x v="2"/>
    <x v="0"/>
    <x v="2"/>
    <x v="6"/>
    <x v="23"/>
    <x v="1598"/>
    <x v="74"/>
  </r>
  <r>
    <x v="1489"/>
    <x v="589"/>
    <x v="711"/>
    <n v="348"/>
    <n v="25"/>
    <x v="192"/>
    <x v="41"/>
    <x v="1"/>
    <x v="2"/>
    <x v="3"/>
    <x v="2"/>
    <x v="7"/>
    <x v="1599"/>
    <x v="254"/>
  </r>
  <r>
    <x v="1490"/>
    <x v="528"/>
    <x v="742"/>
    <n v="236"/>
    <n v="3"/>
    <x v="117"/>
    <x v="47"/>
    <x v="1"/>
    <x v="2"/>
    <x v="3"/>
    <x v="1"/>
    <x v="4"/>
    <x v="1600"/>
    <x v="466"/>
  </r>
  <r>
    <x v="137"/>
    <x v="129"/>
    <x v="199"/>
    <n v="274"/>
    <n v="2"/>
    <x v="187"/>
    <x v="0"/>
    <x v="1"/>
    <x v="0"/>
    <x v="11"/>
    <x v="6"/>
    <x v="0"/>
    <x v="1601"/>
    <x v="601"/>
  </r>
  <r>
    <x v="1491"/>
    <x v="603"/>
    <x v="747"/>
    <n v="145"/>
    <n v="13"/>
    <x v="143"/>
    <x v="25"/>
    <x v="2"/>
    <x v="1"/>
    <x v="8"/>
    <x v="0"/>
    <x v="15"/>
    <x v="1602"/>
    <x v="198"/>
  </r>
  <r>
    <x v="1492"/>
    <x v="619"/>
    <x v="664"/>
    <n v="87"/>
    <n v="19"/>
    <x v="68"/>
    <x v="23"/>
    <x v="0"/>
    <x v="0"/>
    <x v="3"/>
    <x v="0"/>
    <x v="28"/>
    <x v="1603"/>
    <x v="602"/>
  </r>
  <r>
    <x v="47"/>
    <x v="569"/>
    <x v="578"/>
    <n v="479"/>
    <n v="6"/>
    <x v="148"/>
    <x v="0"/>
    <x v="2"/>
    <x v="1"/>
    <x v="6"/>
    <x v="4"/>
    <x v="1"/>
    <x v="1604"/>
    <x v="116"/>
  </r>
  <r>
    <x v="1493"/>
    <x v="36"/>
    <x v="429"/>
    <n v="434"/>
    <n v="30"/>
    <x v="165"/>
    <x v="5"/>
    <x v="1"/>
    <x v="0"/>
    <x v="8"/>
    <x v="0"/>
    <x v="20"/>
    <x v="1605"/>
    <x v="548"/>
  </r>
  <r>
    <x v="1494"/>
    <x v="662"/>
    <x v="193"/>
    <n v="299"/>
    <n v="19"/>
    <x v="45"/>
    <x v="14"/>
    <x v="1"/>
    <x v="0"/>
    <x v="7"/>
    <x v="3"/>
    <x v="6"/>
    <x v="1606"/>
    <x v="278"/>
  </r>
  <r>
    <x v="1495"/>
    <x v="57"/>
    <x v="748"/>
    <n v="354"/>
    <n v="12"/>
    <x v="50"/>
    <x v="27"/>
    <x v="1"/>
    <x v="0"/>
    <x v="4"/>
    <x v="5"/>
    <x v="28"/>
    <x v="1607"/>
    <x v="441"/>
  </r>
  <r>
    <x v="224"/>
    <x v="612"/>
    <x v="185"/>
    <n v="210"/>
    <n v="7"/>
    <x v="66"/>
    <x v="14"/>
    <x v="0"/>
    <x v="0"/>
    <x v="10"/>
    <x v="1"/>
    <x v="8"/>
    <x v="1608"/>
    <x v="603"/>
  </r>
  <r>
    <x v="1496"/>
    <x v="442"/>
    <x v="169"/>
    <n v="121"/>
    <n v="6"/>
    <x v="131"/>
    <x v="13"/>
    <x v="2"/>
    <x v="0"/>
    <x v="3"/>
    <x v="0"/>
    <x v="18"/>
    <x v="1609"/>
    <x v="604"/>
  </r>
  <r>
    <x v="1497"/>
    <x v="462"/>
    <x v="20"/>
    <n v="236"/>
    <n v="30"/>
    <x v="100"/>
    <x v="22"/>
    <x v="0"/>
    <x v="1"/>
    <x v="1"/>
    <x v="5"/>
    <x v="16"/>
    <x v="1610"/>
    <x v="497"/>
  </r>
  <r>
    <x v="1498"/>
    <x v="542"/>
    <x v="517"/>
    <n v="431"/>
    <n v="2"/>
    <x v="177"/>
    <x v="3"/>
    <x v="1"/>
    <x v="0"/>
    <x v="1"/>
    <x v="2"/>
    <x v="5"/>
    <x v="1611"/>
    <x v="64"/>
  </r>
  <r>
    <x v="1499"/>
    <x v="415"/>
    <x v="468"/>
    <n v="71"/>
    <n v="28"/>
    <x v="83"/>
    <x v="26"/>
    <x v="2"/>
    <x v="0"/>
    <x v="0"/>
    <x v="3"/>
    <x v="30"/>
    <x v="1612"/>
    <x v="605"/>
  </r>
  <r>
    <x v="1500"/>
    <x v="161"/>
    <x v="131"/>
    <n v="174"/>
    <n v="4"/>
    <x v="118"/>
    <x v="35"/>
    <x v="0"/>
    <x v="0"/>
    <x v="10"/>
    <x v="4"/>
    <x v="21"/>
    <x v="1613"/>
    <x v="606"/>
  </r>
  <r>
    <x v="1501"/>
    <x v="419"/>
    <x v="417"/>
    <n v="215"/>
    <n v="3"/>
    <x v="155"/>
    <x v="35"/>
    <x v="2"/>
    <x v="0"/>
    <x v="7"/>
    <x v="6"/>
    <x v="21"/>
    <x v="1614"/>
    <x v="607"/>
  </r>
  <r>
    <x v="1502"/>
    <x v="42"/>
    <x v="215"/>
    <n v="469"/>
    <n v="20"/>
    <x v="191"/>
    <x v="41"/>
    <x v="0"/>
    <x v="0"/>
    <x v="1"/>
    <x v="3"/>
    <x v="22"/>
    <x v="1615"/>
    <x v="222"/>
  </r>
  <r>
    <x v="1503"/>
    <x v="551"/>
    <x v="611"/>
    <n v="498"/>
    <n v="11"/>
    <x v="42"/>
    <x v="14"/>
    <x v="0"/>
    <x v="0"/>
    <x v="2"/>
    <x v="3"/>
    <x v="0"/>
    <x v="1616"/>
    <x v="15"/>
  </r>
  <r>
    <x v="1504"/>
    <x v="305"/>
    <x v="678"/>
    <n v="145"/>
    <n v="18"/>
    <x v="53"/>
    <x v="17"/>
    <x v="1"/>
    <x v="1"/>
    <x v="0"/>
    <x v="4"/>
    <x v="7"/>
    <x v="1617"/>
    <x v="608"/>
  </r>
  <r>
    <x v="1505"/>
    <x v="237"/>
    <x v="52"/>
    <n v="99"/>
    <n v="27"/>
    <x v="45"/>
    <x v="39"/>
    <x v="1"/>
    <x v="1"/>
    <x v="2"/>
    <x v="6"/>
    <x v="29"/>
    <x v="1618"/>
    <x v="198"/>
  </r>
  <r>
    <x v="1506"/>
    <x v="485"/>
    <x v="749"/>
    <n v="370"/>
    <n v="14"/>
    <x v="170"/>
    <x v="21"/>
    <x v="1"/>
    <x v="0"/>
    <x v="11"/>
    <x v="1"/>
    <x v="6"/>
    <x v="1619"/>
    <x v="110"/>
  </r>
  <r>
    <x v="1507"/>
    <x v="370"/>
    <x v="385"/>
    <n v="436"/>
    <n v="23"/>
    <x v="101"/>
    <x v="4"/>
    <x v="0"/>
    <x v="1"/>
    <x v="10"/>
    <x v="0"/>
    <x v="2"/>
    <x v="1620"/>
    <x v="409"/>
  </r>
  <r>
    <x v="1508"/>
    <x v="178"/>
    <x v="575"/>
    <n v="166"/>
    <n v="25"/>
    <x v="199"/>
    <x v="49"/>
    <x v="1"/>
    <x v="1"/>
    <x v="9"/>
    <x v="5"/>
    <x v="9"/>
    <x v="1621"/>
    <x v="609"/>
  </r>
  <r>
    <x v="1509"/>
    <x v="3"/>
    <x v="750"/>
    <n v="345"/>
    <n v="16"/>
    <x v="95"/>
    <x v="2"/>
    <x v="1"/>
    <x v="0"/>
    <x v="3"/>
    <x v="3"/>
    <x v="3"/>
    <x v="1622"/>
    <x v="108"/>
  </r>
  <r>
    <x v="1510"/>
    <x v="475"/>
    <x v="465"/>
    <n v="186"/>
    <n v="28"/>
    <x v="112"/>
    <x v="48"/>
    <x v="2"/>
    <x v="1"/>
    <x v="9"/>
    <x v="6"/>
    <x v="30"/>
    <x v="1623"/>
    <x v="214"/>
  </r>
  <r>
    <x v="799"/>
    <x v="175"/>
    <x v="338"/>
    <n v="467"/>
    <n v="12"/>
    <x v="181"/>
    <x v="6"/>
    <x v="2"/>
    <x v="0"/>
    <x v="0"/>
    <x v="2"/>
    <x v="24"/>
    <x v="1624"/>
    <x v="237"/>
  </r>
  <r>
    <x v="1511"/>
    <x v="112"/>
    <x v="28"/>
    <n v="209"/>
    <n v="18"/>
    <x v="151"/>
    <x v="33"/>
    <x v="2"/>
    <x v="1"/>
    <x v="1"/>
    <x v="6"/>
    <x v="7"/>
    <x v="1625"/>
    <x v="374"/>
  </r>
  <r>
    <x v="1512"/>
    <x v="214"/>
    <x v="751"/>
    <n v="50"/>
    <n v="10"/>
    <x v="88"/>
    <x v="41"/>
    <x v="0"/>
    <x v="0"/>
    <x v="10"/>
    <x v="2"/>
    <x v="28"/>
    <x v="1626"/>
    <x v="610"/>
  </r>
  <r>
    <x v="1045"/>
    <x v="222"/>
    <x v="305"/>
    <n v="275"/>
    <n v="25"/>
    <x v="20"/>
    <x v="19"/>
    <x v="2"/>
    <x v="0"/>
    <x v="11"/>
    <x v="5"/>
    <x v="21"/>
    <x v="1627"/>
    <x v="309"/>
  </r>
  <r>
    <x v="1513"/>
    <x v="663"/>
    <x v="527"/>
    <n v="269"/>
    <n v="9"/>
    <x v="14"/>
    <x v="8"/>
    <x v="2"/>
    <x v="0"/>
    <x v="0"/>
    <x v="1"/>
    <x v="9"/>
    <x v="1628"/>
    <x v="1"/>
  </r>
  <r>
    <x v="1514"/>
    <x v="31"/>
    <x v="628"/>
    <n v="451"/>
    <n v="10"/>
    <x v="65"/>
    <x v="47"/>
    <x v="1"/>
    <x v="1"/>
    <x v="5"/>
    <x v="2"/>
    <x v="15"/>
    <x v="1629"/>
    <x v="381"/>
  </r>
  <r>
    <x v="1515"/>
    <x v="613"/>
    <x v="356"/>
    <n v="256"/>
    <n v="28"/>
    <x v="128"/>
    <x v="11"/>
    <x v="2"/>
    <x v="0"/>
    <x v="6"/>
    <x v="4"/>
    <x v="10"/>
    <x v="1630"/>
    <x v="268"/>
  </r>
  <r>
    <x v="1516"/>
    <x v="343"/>
    <x v="733"/>
    <n v="250"/>
    <n v="18"/>
    <x v="174"/>
    <x v="29"/>
    <x v="1"/>
    <x v="1"/>
    <x v="5"/>
    <x v="5"/>
    <x v="10"/>
    <x v="1459"/>
    <x v="190"/>
  </r>
  <r>
    <x v="1517"/>
    <x v="275"/>
    <x v="440"/>
    <n v="156"/>
    <n v="18"/>
    <x v="75"/>
    <x v="20"/>
    <x v="1"/>
    <x v="1"/>
    <x v="0"/>
    <x v="1"/>
    <x v="24"/>
    <x v="1631"/>
    <x v="611"/>
  </r>
  <r>
    <x v="1306"/>
    <x v="71"/>
    <x v="27"/>
    <n v="294"/>
    <n v="27"/>
    <x v="134"/>
    <x v="42"/>
    <x v="1"/>
    <x v="1"/>
    <x v="7"/>
    <x v="5"/>
    <x v="2"/>
    <x v="1632"/>
    <x v="612"/>
  </r>
  <r>
    <x v="74"/>
    <x v="664"/>
    <x v="359"/>
    <n v="476"/>
    <n v="14"/>
    <x v="60"/>
    <x v="5"/>
    <x v="2"/>
    <x v="0"/>
    <x v="5"/>
    <x v="6"/>
    <x v="9"/>
    <x v="1633"/>
    <x v="437"/>
  </r>
  <r>
    <x v="1518"/>
    <x v="665"/>
    <x v="344"/>
    <n v="218"/>
    <n v="9"/>
    <x v="172"/>
    <x v="44"/>
    <x v="1"/>
    <x v="0"/>
    <x v="6"/>
    <x v="6"/>
    <x v="9"/>
    <x v="1634"/>
    <x v="178"/>
  </r>
  <r>
    <x v="1519"/>
    <x v="525"/>
    <x v="30"/>
    <n v="431"/>
    <n v="19"/>
    <x v="165"/>
    <x v="31"/>
    <x v="2"/>
    <x v="1"/>
    <x v="0"/>
    <x v="5"/>
    <x v="3"/>
    <x v="1635"/>
    <x v="29"/>
  </r>
  <r>
    <x v="1520"/>
    <x v="344"/>
    <x v="752"/>
    <n v="243"/>
    <n v="12"/>
    <x v="82"/>
    <x v="7"/>
    <x v="1"/>
    <x v="1"/>
    <x v="1"/>
    <x v="3"/>
    <x v="19"/>
    <x v="1636"/>
    <x v="613"/>
  </r>
  <r>
    <x v="1521"/>
    <x v="595"/>
    <x v="589"/>
    <n v="343"/>
    <n v="12"/>
    <x v="125"/>
    <x v="32"/>
    <x v="2"/>
    <x v="0"/>
    <x v="7"/>
    <x v="4"/>
    <x v="22"/>
    <x v="1637"/>
    <x v="77"/>
  </r>
  <r>
    <x v="1504"/>
    <x v="356"/>
    <x v="75"/>
    <n v="319"/>
    <n v="13"/>
    <x v="111"/>
    <x v="1"/>
    <x v="2"/>
    <x v="1"/>
    <x v="11"/>
    <x v="3"/>
    <x v="18"/>
    <x v="1638"/>
    <x v="67"/>
  </r>
  <r>
    <x v="1522"/>
    <x v="646"/>
    <x v="384"/>
    <n v="287"/>
    <n v="28"/>
    <x v="50"/>
    <x v="33"/>
    <x v="2"/>
    <x v="1"/>
    <x v="6"/>
    <x v="6"/>
    <x v="23"/>
    <x v="1639"/>
    <x v="99"/>
  </r>
  <r>
    <x v="654"/>
    <x v="129"/>
    <x v="176"/>
    <n v="301"/>
    <n v="10"/>
    <x v="34"/>
    <x v="16"/>
    <x v="0"/>
    <x v="0"/>
    <x v="11"/>
    <x v="6"/>
    <x v="0"/>
    <x v="1640"/>
    <x v="41"/>
  </r>
  <r>
    <x v="1523"/>
    <x v="191"/>
    <x v="565"/>
    <n v="190"/>
    <n v="13"/>
    <x v="138"/>
    <x v="32"/>
    <x v="0"/>
    <x v="1"/>
    <x v="2"/>
    <x v="3"/>
    <x v="20"/>
    <x v="1641"/>
    <x v="300"/>
  </r>
  <r>
    <x v="1161"/>
    <x v="325"/>
    <x v="337"/>
    <n v="79"/>
    <n v="26"/>
    <x v="79"/>
    <x v="17"/>
    <x v="1"/>
    <x v="2"/>
    <x v="4"/>
    <x v="0"/>
    <x v="27"/>
    <x v="1642"/>
    <x v="614"/>
  </r>
  <r>
    <x v="1524"/>
    <x v="102"/>
    <x v="506"/>
    <n v="295"/>
    <n v="3"/>
    <x v="54"/>
    <x v="4"/>
    <x v="2"/>
    <x v="0"/>
    <x v="0"/>
    <x v="4"/>
    <x v="4"/>
    <x v="1643"/>
    <x v="91"/>
  </r>
  <r>
    <x v="1525"/>
    <x v="414"/>
    <x v="424"/>
    <n v="476"/>
    <n v="23"/>
    <x v="37"/>
    <x v="8"/>
    <x v="1"/>
    <x v="0"/>
    <x v="3"/>
    <x v="6"/>
    <x v="15"/>
    <x v="1644"/>
    <x v="216"/>
  </r>
  <r>
    <x v="1526"/>
    <x v="26"/>
    <x v="144"/>
    <n v="136"/>
    <n v="20"/>
    <x v="134"/>
    <x v="43"/>
    <x v="0"/>
    <x v="0"/>
    <x v="11"/>
    <x v="3"/>
    <x v="8"/>
    <x v="1645"/>
    <x v="374"/>
  </r>
  <r>
    <x v="1527"/>
    <x v="505"/>
    <x v="301"/>
    <n v="346"/>
    <n v="30"/>
    <x v="102"/>
    <x v="10"/>
    <x v="2"/>
    <x v="1"/>
    <x v="5"/>
    <x v="6"/>
    <x v="22"/>
    <x v="1646"/>
    <x v="284"/>
  </r>
  <r>
    <x v="1528"/>
    <x v="425"/>
    <x v="690"/>
    <n v="395"/>
    <n v="21"/>
    <x v="159"/>
    <x v="5"/>
    <x v="0"/>
    <x v="1"/>
    <x v="7"/>
    <x v="3"/>
    <x v="13"/>
    <x v="1647"/>
    <x v="576"/>
  </r>
  <r>
    <x v="1529"/>
    <x v="601"/>
    <x v="440"/>
    <n v="368"/>
    <n v="8"/>
    <x v="9"/>
    <x v="20"/>
    <x v="0"/>
    <x v="2"/>
    <x v="3"/>
    <x v="4"/>
    <x v="2"/>
    <x v="1648"/>
    <x v="186"/>
  </r>
  <r>
    <x v="1530"/>
    <x v="666"/>
    <x v="723"/>
    <n v="167"/>
    <n v="19"/>
    <x v="11"/>
    <x v="12"/>
    <x v="1"/>
    <x v="1"/>
    <x v="11"/>
    <x v="2"/>
    <x v="26"/>
    <x v="1649"/>
    <x v="229"/>
  </r>
  <r>
    <x v="1531"/>
    <x v="264"/>
    <x v="723"/>
    <n v="355"/>
    <n v="4"/>
    <x v="88"/>
    <x v="32"/>
    <x v="0"/>
    <x v="1"/>
    <x v="2"/>
    <x v="5"/>
    <x v="28"/>
    <x v="1650"/>
    <x v="151"/>
  </r>
  <r>
    <x v="1532"/>
    <x v="64"/>
    <x v="412"/>
    <n v="421"/>
    <n v="29"/>
    <x v="84"/>
    <x v="10"/>
    <x v="2"/>
    <x v="1"/>
    <x v="1"/>
    <x v="1"/>
    <x v="5"/>
    <x v="1651"/>
    <x v="392"/>
  </r>
  <r>
    <x v="1254"/>
    <x v="554"/>
    <x v="753"/>
    <n v="320"/>
    <n v="13"/>
    <x v="180"/>
    <x v="4"/>
    <x v="0"/>
    <x v="1"/>
    <x v="5"/>
    <x v="4"/>
    <x v="5"/>
    <x v="872"/>
    <x v="418"/>
  </r>
  <r>
    <x v="1533"/>
    <x v="74"/>
    <x v="380"/>
    <n v="374"/>
    <n v="16"/>
    <x v="134"/>
    <x v="49"/>
    <x v="0"/>
    <x v="1"/>
    <x v="1"/>
    <x v="2"/>
    <x v="11"/>
    <x v="1652"/>
    <x v="12"/>
  </r>
  <r>
    <x v="1534"/>
    <x v="291"/>
    <x v="754"/>
    <n v="153"/>
    <n v="1"/>
    <x v="53"/>
    <x v="36"/>
    <x v="1"/>
    <x v="1"/>
    <x v="0"/>
    <x v="2"/>
    <x v="29"/>
    <x v="1653"/>
    <x v="615"/>
  </r>
  <r>
    <x v="636"/>
    <x v="233"/>
    <x v="417"/>
    <n v="240"/>
    <n v="12"/>
    <x v="96"/>
    <x v="39"/>
    <x v="1"/>
    <x v="1"/>
    <x v="10"/>
    <x v="2"/>
    <x v="3"/>
    <x v="1654"/>
    <x v="616"/>
  </r>
  <r>
    <x v="533"/>
    <x v="490"/>
    <x v="581"/>
    <n v="395"/>
    <n v="22"/>
    <x v="79"/>
    <x v="34"/>
    <x v="2"/>
    <x v="1"/>
    <x v="6"/>
    <x v="3"/>
    <x v="0"/>
    <x v="1655"/>
    <x v="554"/>
  </r>
  <r>
    <x v="1535"/>
    <x v="331"/>
    <x v="29"/>
    <n v="227"/>
    <n v="1"/>
    <x v="159"/>
    <x v="35"/>
    <x v="1"/>
    <x v="0"/>
    <x v="9"/>
    <x v="5"/>
    <x v="20"/>
    <x v="1656"/>
    <x v="508"/>
  </r>
  <r>
    <x v="502"/>
    <x v="667"/>
    <x v="755"/>
    <n v="281"/>
    <n v="14"/>
    <x v="195"/>
    <x v="37"/>
    <x v="1"/>
    <x v="1"/>
    <x v="0"/>
    <x v="6"/>
    <x v="6"/>
    <x v="1657"/>
    <x v="396"/>
  </r>
  <r>
    <x v="1536"/>
    <x v="584"/>
    <x v="598"/>
    <n v="150"/>
    <n v="23"/>
    <x v="77"/>
    <x v="5"/>
    <x v="2"/>
    <x v="1"/>
    <x v="9"/>
    <x v="6"/>
    <x v="16"/>
    <x v="1658"/>
    <x v="407"/>
  </r>
  <r>
    <x v="1537"/>
    <x v="81"/>
    <x v="560"/>
    <n v="191"/>
    <n v="9"/>
    <x v="74"/>
    <x v="44"/>
    <x v="0"/>
    <x v="1"/>
    <x v="0"/>
    <x v="6"/>
    <x v="18"/>
    <x v="1659"/>
    <x v="617"/>
  </r>
  <r>
    <x v="1538"/>
    <x v="495"/>
    <x v="756"/>
    <n v="307"/>
    <n v="22"/>
    <x v="59"/>
    <x v="1"/>
    <x v="2"/>
    <x v="0"/>
    <x v="4"/>
    <x v="4"/>
    <x v="4"/>
    <x v="1660"/>
    <x v="205"/>
  </r>
  <r>
    <x v="1539"/>
    <x v="33"/>
    <x v="594"/>
    <n v="409"/>
    <n v="28"/>
    <x v="188"/>
    <x v="38"/>
    <x v="0"/>
    <x v="0"/>
    <x v="9"/>
    <x v="0"/>
    <x v="22"/>
    <x v="1661"/>
    <x v="248"/>
  </r>
  <r>
    <x v="1540"/>
    <x v="528"/>
    <x v="338"/>
    <n v="485"/>
    <n v="24"/>
    <x v="154"/>
    <x v="31"/>
    <x v="2"/>
    <x v="2"/>
    <x v="3"/>
    <x v="1"/>
    <x v="4"/>
    <x v="1662"/>
    <x v="117"/>
  </r>
  <r>
    <x v="1541"/>
    <x v="81"/>
    <x v="671"/>
    <n v="439"/>
    <n v="15"/>
    <x v="13"/>
    <x v="28"/>
    <x v="0"/>
    <x v="1"/>
    <x v="0"/>
    <x v="6"/>
    <x v="18"/>
    <x v="1663"/>
    <x v="77"/>
  </r>
  <r>
    <x v="1542"/>
    <x v="640"/>
    <x v="668"/>
    <n v="401"/>
    <n v="2"/>
    <x v="37"/>
    <x v="43"/>
    <x v="0"/>
    <x v="2"/>
    <x v="4"/>
    <x v="5"/>
    <x v="29"/>
    <x v="1664"/>
    <x v="99"/>
  </r>
  <r>
    <x v="1543"/>
    <x v="367"/>
    <x v="757"/>
    <n v="356"/>
    <n v="22"/>
    <x v="153"/>
    <x v="7"/>
    <x v="2"/>
    <x v="2"/>
    <x v="3"/>
    <x v="6"/>
    <x v="30"/>
    <x v="1665"/>
    <x v="493"/>
  </r>
  <r>
    <x v="1544"/>
    <x v="289"/>
    <x v="229"/>
    <n v="294"/>
    <n v="24"/>
    <x v="192"/>
    <x v="40"/>
    <x v="1"/>
    <x v="1"/>
    <x v="10"/>
    <x v="5"/>
    <x v="16"/>
    <x v="1666"/>
    <x v="189"/>
  </r>
  <r>
    <x v="1545"/>
    <x v="311"/>
    <x v="450"/>
    <n v="89"/>
    <n v="15"/>
    <x v="157"/>
    <x v="4"/>
    <x v="1"/>
    <x v="1"/>
    <x v="11"/>
    <x v="4"/>
    <x v="23"/>
    <x v="1667"/>
    <x v="618"/>
  </r>
  <r>
    <x v="1546"/>
    <x v="433"/>
    <x v="758"/>
    <n v="344"/>
    <n v="1"/>
    <x v="48"/>
    <x v="48"/>
    <x v="1"/>
    <x v="0"/>
    <x v="8"/>
    <x v="3"/>
    <x v="9"/>
    <x v="1668"/>
    <x v="208"/>
  </r>
  <r>
    <x v="556"/>
    <x v="483"/>
    <x v="277"/>
    <n v="171"/>
    <n v="8"/>
    <x v="157"/>
    <x v="6"/>
    <x v="1"/>
    <x v="1"/>
    <x v="6"/>
    <x v="6"/>
    <x v="2"/>
    <x v="1669"/>
    <x v="619"/>
  </r>
  <r>
    <x v="1547"/>
    <x v="83"/>
    <x v="48"/>
    <n v="333"/>
    <n v="9"/>
    <x v="136"/>
    <x v="2"/>
    <x v="2"/>
    <x v="0"/>
    <x v="2"/>
    <x v="0"/>
    <x v="27"/>
    <x v="1670"/>
    <x v="20"/>
  </r>
  <r>
    <x v="1548"/>
    <x v="126"/>
    <x v="45"/>
    <n v="256"/>
    <n v="30"/>
    <x v="65"/>
    <x v="23"/>
    <x v="1"/>
    <x v="0"/>
    <x v="1"/>
    <x v="6"/>
    <x v="4"/>
    <x v="1671"/>
    <x v="318"/>
  </r>
  <r>
    <x v="794"/>
    <x v="668"/>
    <x v="178"/>
    <n v="478"/>
    <n v="12"/>
    <x v="65"/>
    <x v="0"/>
    <x v="0"/>
    <x v="0"/>
    <x v="2"/>
    <x v="5"/>
    <x v="29"/>
    <x v="1672"/>
    <x v="291"/>
  </r>
  <r>
    <x v="1549"/>
    <x v="93"/>
    <x v="453"/>
    <n v="149"/>
    <n v="20"/>
    <x v="146"/>
    <x v="25"/>
    <x v="1"/>
    <x v="0"/>
    <x v="5"/>
    <x v="1"/>
    <x v="0"/>
    <x v="1673"/>
    <x v="172"/>
  </r>
  <r>
    <x v="1550"/>
    <x v="313"/>
    <x v="172"/>
    <n v="226"/>
    <n v="26"/>
    <x v="107"/>
    <x v="46"/>
    <x v="0"/>
    <x v="2"/>
    <x v="3"/>
    <x v="3"/>
    <x v="6"/>
    <x v="1674"/>
    <x v="108"/>
  </r>
  <r>
    <x v="1551"/>
    <x v="460"/>
    <x v="179"/>
    <n v="242"/>
    <n v="20"/>
    <x v="170"/>
    <x v="8"/>
    <x v="0"/>
    <x v="2"/>
    <x v="4"/>
    <x v="0"/>
    <x v="13"/>
    <x v="1675"/>
    <x v="319"/>
  </r>
  <r>
    <x v="1552"/>
    <x v="399"/>
    <x v="102"/>
    <n v="388"/>
    <n v="10"/>
    <x v="198"/>
    <x v="31"/>
    <x v="0"/>
    <x v="0"/>
    <x v="3"/>
    <x v="2"/>
    <x v="20"/>
    <x v="1676"/>
    <x v="258"/>
  </r>
  <r>
    <x v="1553"/>
    <x v="8"/>
    <x v="219"/>
    <n v="245"/>
    <n v="28"/>
    <x v="116"/>
    <x v="24"/>
    <x v="1"/>
    <x v="1"/>
    <x v="6"/>
    <x v="5"/>
    <x v="8"/>
    <x v="1677"/>
    <x v="576"/>
  </r>
  <r>
    <x v="1554"/>
    <x v="227"/>
    <x v="759"/>
    <n v="129"/>
    <n v="12"/>
    <x v="188"/>
    <x v="10"/>
    <x v="0"/>
    <x v="0"/>
    <x v="4"/>
    <x v="5"/>
    <x v="5"/>
    <x v="1678"/>
    <x v="620"/>
  </r>
  <r>
    <x v="1555"/>
    <x v="664"/>
    <x v="738"/>
    <n v="414"/>
    <n v="26"/>
    <x v="155"/>
    <x v="19"/>
    <x v="1"/>
    <x v="0"/>
    <x v="5"/>
    <x v="6"/>
    <x v="9"/>
    <x v="1679"/>
    <x v="293"/>
  </r>
  <r>
    <x v="608"/>
    <x v="135"/>
    <x v="443"/>
    <n v="295"/>
    <n v="8"/>
    <x v="143"/>
    <x v="24"/>
    <x v="0"/>
    <x v="0"/>
    <x v="1"/>
    <x v="1"/>
    <x v="29"/>
    <x v="1680"/>
    <x v="74"/>
  </r>
  <r>
    <x v="1556"/>
    <x v="216"/>
    <x v="389"/>
    <n v="295"/>
    <n v="17"/>
    <x v="91"/>
    <x v="19"/>
    <x v="2"/>
    <x v="0"/>
    <x v="10"/>
    <x v="3"/>
    <x v="24"/>
    <x v="1681"/>
    <x v="302"/>
  </r>
  <r>
    <x v="1557"/>
    <x v="606"/>
    <x v="551"/>
    <n v="94"/>
    <n v="29"/>
    <x v="156"/>
    <x v="45"/>
    <x v="2"/>
    <x v="1"/>
    <x v="9"/>
    <x v="3"/>
    <x v="28"/>
    <x v="1682"/>
    <x v="35"/>
  </r>
  <r>
    <x v="1558"/>
    <x v="149"/>
    <x v="374"/>
    <n v="497"/>
    <n v="27"/>
    <x v="63"/>
    <x v="47"/>
    <x v="1"/>
    <x v="1"/>
    <x v="5"/>
    <x v="6"/>
    <x v="24"/>
    <x v="1683"/>
    <x v="412"/>
  </r>
  <r>
    <x v="1559"/>
    <x v="78"/>
    <x v="599"/>
    <n v="298"/>
    <n v="29"/>
    <x v="45"/>
    <x v="49"/>
    <x v="2"/>
    <x v="0"/>
    <x v="8"/>
    <x v="6"/>
    <x v="5"/>
    <x v="1684"/>
    <x v="106"/>
  </r>
  <r>
    <x v="1560"/>
    <x v="347"/>
    <x v="332"/>
    <n v="238"/>
    <n v="23"/>
    <x v="134"/>
    <x v="11"/>
    <x v="0"/>
    <x v="1"/>
    <x v="5"/>
    <x v="2"/>
    <x v="9"/>
    <x v="1685"/>
    <x v="286"/>
  </r>
  <r>
    <x v="1561"/>
    <x v="189"/>
    <x v="760"/>
    <n v="478"/>
    <n v="22"/>
    <x v="170"/>
    <x v="29"/>
    <x v="0"/>
    <x v="2"/>
    <x v="3"/>
    <x v="1"/>
    <x v="11"/>
    <x v="1686"/>
    <x v="122"/>
  </r>
  <r>
    <x v="1562"/>
    <x v="122"/>
    <x v="173"/>
    <n v="353"/>
    <n v="12"/>
    <x v="56"/>
    <x v="2"/>
    <x v="1"/>
    <x v="1"/>
    <x v="6"/>
    <x v="5"/>
    <x v="29"/>
    <x v="1687"/>
    <x v="263"/>
  </r>
  <r>
    <x v="1563"/>
    <x v="259"/>
    <x v="212"/>
    <n v="132"/>
    <n v="17"/>
    <x v="66"/>
    <x v="22"/>
    <x v="1"/>
    <x v="1"/>
    <x v="0"/>
    <x v="5"/>
    <x v="13"/>
    <x v="1688"/>
    <x v="165"/>
  </r>
  <r>
    <x v="1564"/>
    <x v="0"/>
    <x v="180"/>
    <n v="51"/>
    <n v="28"/>
    <x v="45"/>
    <x v="2"/>
    <x v="0"/>
    <x v="0"/>
    <x v="0"/>
    <x v="0"/>
    <x v="0"/>
    <x v="1689"/>
    <x v="621"/>
  </r>
  <r>
    <x v="1565"/>
    <x v="501"/>
    <x v="592"/>
    <n v="282"/>
    <n v="13"/>
    <x v="110"/>
    <x v="27"/>
    <x v="2"/>
    <x v="0"/>
    <x v="6"/>
    <x v="0"/>
    <x v="28"/>
    <x v="1690"/>
    <x v="190"/>
  </r>
  <r>
    <x v="1566"/>
    <x v="528"/>
    <x v="437"/>
    <n v="302"/>
    <n v="2"/>
    <x v="20"/>
    <x v="11"/>
    <x v="0"/>
    <x v="2"/>
    <x v="3"/>
    <x v="1"/>
    <x v="4"/>
    <x v="1691"/>
    <x v="19"/>
  </r>
  <r>
    <x v="260"/>
    <x v="334"/>
    <x v="761"/>
    <n v="249"/>
    <n v="11"/>
    <x v="39"/>
    <x v="6"/>
    <x v="2"/>
    <x v="1"/>
    <x v="6"/>
    <x v="0"/>
    <x v="11"/>
    <x v="1692"/>
    <x v="66"/>
  </r>
  <r>
    <x v="1567"/>
    <x v="369"/>
    <x v="323"/>
    <n v="280"/>
    <n v="6"/>
    <x v="101"/>
    <x v="38"/>
    <x v="0"/>
    <x v="0"/>
    <x v="0"/>
    <x v="4"/>
    <x v="13"/>
    <x v="1693"/>
    <x v="59"/>
  </r>
  <r>
    <x v="1568"/>
    <x v="380"/>
    <x v="472"/>
    <n v="479"/>
    <n v="14"/>
    <x v="115"/>
    <x v="35"/>
    <x v="1"/>
    <x v="1"/>
    <x v="11"/>
    <x v="5"/>
    <x v="25"/>
    <x v="1694"/>
    <x v="65"/>
  </r>
  <r>
    <x v="1569"/>
    <x v="116"/>
    <x v="228"/>
    <n v="86"/>
    <n v="29"/>
    <x v="89"/>
    <x v="4"/>
    <x v="0"/>
    <x v="0"/>
    <x v="11"/>
    <x v="2"/>
    <x v="27"/>
    <x v="1695"/>
    <x v="622"/>
  </r>
  <r>
    <x v="1570"/>
    <x v="413"/>
    <x v="762"/>
    <n v="272"/>
    <n v="30"/>
    <x v="45"/>
    <x v="38"/>
    <x v="0"/>
    <x v="1"/>
    <x v="1"/>
    <x v="4"/>
    <x v="25"/>
    <x v="1696"/>
    <x v="226"/>
  </r>
  <r>
    <x v="1571"/>
    <x v="156"/>
    <x v="528"/>
    <n v="143"/>
    <n v="12"/>
    <x v="22"/>
    <x v="44"/>
    <x v="0"/>
    <x v="0"/>
    <x v="6"/>
    <x v="0"/>
    <x v="5"/>
    <x v="1697"/>
    <x v="597"/>
  </r>
  <r>
    <x v="1572"/>
    <x v="265"/>
    <x v="763"/>
    <n v="276"/>
    <n v="15"/>
    <x v="127"/>
    <x v="40"/>
    <x v="1"/>
    <x v="0"/>
    <x v="11"/>
    <x v="6"/>
    <x v="26"/>
    <x v="1698"/>
    <x v="437"/>
  </r>
  <r>
    <x v="1573"/>
    <x v="669"/>
    <x v="641"/>
    <n v="125"/>
    <n v="23"/>
    <x v="76"/>
    <x v="24"/>
    <x v="2"/>
    <x v="0"/>
    <x v="6"/>
    <x v="3"/>
    <x v="3"/>
    <x v="1699"/>
    <x v="178"/>
  </r>
  <r>
    <x v="1574"/>
    <x v="306"/>
    <x v="716"/>
    <n v="111"/>
    <n v="21"/>
    <x v="171"/>
    <x v="34"/>
    <x v="0"/>
    <x v="0"/>
    <x v="10"/>
    <x v="4"/>
    <x v="16"/>
    <x v="1700"/>
    <x v="623"/>
  </r>
  <r>
    <x v="1575"/>
    <x v="611"/>
    <x v="272"/>
    <n v="60"/>
    <n v="3"/>
    <x v="13"/>
    <x v="44"/>
    <x v="2"/>
    <x v="1"/>
    <x v="0"/>
    <x v="3"/>
    <x v="12"/>
    <x v="1701"/>
    <x v="624"/>
  </r>
  <r>
    <x v="1576"/>
    <x v="210"/>
    <x v="508"/>
    <n v="303"/>
    <n v="7"/>
    <x v="101"/>
    <x v="41"/>
    <x v="1"/>
    <x v="1"/>
    <x v="6"/>
    <x v="5"/>
    <x v="19"/>
    <x v="1702"/>
    <x v="185"/>
  </r>
  <r>
    <x v="122"/>
    <x v="258"/>
    <x v="440"/>
    <n v="398"/>
    <n v="21"/>
    <x v="54"/>
    <x v="44"/>
    <x v="2"/>
    <x v="2"/>
    <x v="4"/>
    <x v="1"/>
    <x v="16"/>
    <x v="1703"/>
    <x v="170"/>
  </r>
  <r>
    <x v="351"/>
    <x v="232"/>
    <x v="714"/>
    <n v="335"/>
    <n v="21"/>
    <x v="59"/>
    <x v="11"/>
    <x v="0"/>
    <x v="0"/>
    <x v="7"/>
    <x v="1"/>
    <x v="13"/>
    <x v="1704"/>
    <x v="91"/>
  </r>
  <r>
    <x v="1577"/>
    <x v="121"/>
    <x v="186"/>
    <n v="190"/>
    <n v="8"/>
    <x v="151"/>
    <x v="37"/>
    <x v="0"/>
    <x v="0"/>
    <x v="6"/>
    <x v="6"/>
    <x v="12"/>
    <x v="1705"/>
    <x v="153"/>
  </r>
  <r>
    <x v="1578"/>
    <x v="493"/>
    <x v="213"/>
    <n v="461"/>
    <n v="17"/>
    <x v="194"/>
    <x v="3"/>
    <x v="2"/>
    <x v="1"/>
    <x v="11"/>
    <x v="6"/>
    <x v="30"/>
    <x v="1706"/>
    <x v="263"/>
  </r>
  <r>
    <x v="1579"/>
    <x v="455"/>
    <x v="456"/>
    <n v="494"/>
    <n v="1"/>
    <x v="15"/>
    <x v="2"/>
    <x v="2"/>
    <x v="0"/>
    <x v="8"/>
    <x v="1"/>
    <x v="2"/>
    <x v="1707"/>
    <x v="11"/>
  </r>
  <r>
    <x v="1580"/>
    <x v="293"/>
    <x v="338"/>
    <n v="489"/>
    <n v="6"/>
    <x v="122"/>
    <x v="43"/>
    <x v="1"/>
    <x v="0"/>
    <x v="4"/>
    <x v="1"/>
    <x v="9"/>
    <x v="1708"/>
    <x v="249"/>
  </r>
  <r>
    <x v="1267"/>
    <x v="125"/>
    <x v="84"/>
    <n v="63"/>
    <n v="15"/>
    <x v="113"/>
    <x v="6"/>
    <x v="1"/>
    <x v="1"/>
    <x v="1"/>
    <x v="3"/>
    <x v="8"/>
    <x v="1709"/>
    <x v="625"/>
  </r>
  <r>
    <x v="1581"/>
    <x v="327"/>
    <x v="764"/>
    <n v="446"/>
    <n v="17"/>
    <x v="105"/>
    <x v="27"/>
    <x v="2"/>
    <x v="1"/>
    <x v="5"/>
    <x v="3"/>
    <x v="0"/>
    <x v="1710"/>
    <x v="63"/>
  </r>
  <r>
    <x v="1582"/>
    <x v="667"/>
    <x v="50"/>
    <n v="380"/>
    <n v="23"/>
    <x v="109"/>
    <x v="42"/>
    <x v="2"/>
    <x v="1"/>
    <x v="0"/>
    <x v="6"/>
    <x v="6"/>
    <x v="1711"/>
    <x v="210"/>
  </r>
  <r>
    <x v="1583"/>
    <x v="141"/>
    <x v="560"/>
    <n v="135"/>
    <n v="20"/>
    <x v="180"/>
    <x v="34"/>
    <x v="2"/>
    <x v="0"/>
    <x v="5"/>
    <x v="5"/>
    <x v="23"/>
    <x v="1712"/>
    <x v="626"/>
  </r>
  <r>
    <x v="1584"/>
    <x v="588"/>
    <x v="37"/>
    <n v="194"/>
    <n v="19"/>
    <x v="157"/>
    <x v="49"/>
    <x v="2"/>
    <x v="0"/>
    <x v="0"/>
    <x v="5"/>
    <x v="5"/>
    <x v="37"/>
    <x v="35"/>
  </r>
  <r>
    <x v="1585"/>
    <x v="670"/>
    <x v="386"/>
    <n v="160"/>
    <n v="19"/>
    <x v="53"/>
    <x v="25"/>
    <x v="2"/>
    <x v="0"/>
    <x v="10"/>
    <x v="6"/>
    <x v="3"/>
    <x v="1713"/>
    <x v="78"/>
  </r>
  <r>
    <x v="1586"/>
    <x v="26"/>
    <x v="747"/>
    <n v="450"/>
    <n v="11"/>
    <x v="118"/>
    <x v="3"/>
    <x v="0"/>
    <x v="0"/>
    <x v="11"/>
    <x v="3"/>
    <x v="8"/>
    <x v="1714"/>
    <x v="244"/>
  </r>
  <r>
    <x v="1587"/>
    <x v="555"/>
    <x v="758"/>
    <n v="440"/>
    <n v="18"/>
    <x v="53"/>
    <x v="16"/>
    <x v="1"/>
    <x v="1"/>
    <x v="5"/>
    <x v="4"/>
    <x v="28"/>
    <x v="1715"/>
    <x v="417"/>
  </r>
  <r>
    <x v="1588"/>
    <x v="301"/>
    <x v="765"/>
    <n v="318"/>
    <n v="5"/>
    <x v="107"/>
    <x v="0"/>
    <x v="1"/>
    <x v="1"/>
    <x v="0"/>
    <x v="0"/>
    <x v="16"/>
    <x v="1716"/>
    <x v="311"/>
  </r>
  <r>
    <x v="1589"/>
    <x v="380"/>
    <x v="198"/>
    <n v="188"/>
    <n v="4"/>
    <x v="115"/>
    <x v="15"/>
    <x v="1"/>
    <x v="1"/>
    <x v="11"/>
    <x v="5"/>
    <x v="25"/>
    <x v="1717"/>
    <x v="74"/>
  </r>
  <r>
    <x v="1590"/>
    <x v="302"/>
    <x v="350"/>
    <n v="98"/>
    <n v="29"/>
    <x v="136"/>
    <x v="27"/>
    <x v="1"/>
    <x v="0"/>
    <x v="11"/>
    <x v="5"/>
    <x v="30"/>
    <x v="1718"/>
    <x v="462"/>
  </r>
  <r>
    <x v="1591"/>
    <x v="671"/>
    <x v="256"/>
    <n v="291"/>
    <n v="30"/>
    <x v="25"/>
    <x v="12"/>
    <x v="1"/>
    <x v="0"/>
    <x v="2"/>
    <x v="2"/>
    <x v="25"/>
    <x v="1719"/>
    <x v="206"/>
  </r>
  <r>
    <x v="1592"/>
    <x v="672"/>
    <x v="38"/>
    <n v="138"/>
    <n v="27"/>
    <x v="61"/>
    <x v="27"/>
    <x v="2"/>
    <x v="1"/>
    <x v="5"/>
    <x v="1"/>
    <x v="20"/>
    <x v="1720"/>
    <x v="242"/>
  </r>
  <r>
    <x v="1593"/>
    <x v="583"/>
    <x v="65"/>
    <n v="275"/>
    <n v="2"/>
    <x v="69"/>
    <x v="23"/>
    <x v="2"/>
    <x v="0"/>
    <x v="10"/>
    <x v="5"/>
    <x v="0"/>
    <x v="1721"/>
    <x v="239"/>
  </r>
  <r>
    <x v="1594"/>
    <x v="240"/>
    <x v="286"/>
    <n v="228"/>
    <n v="25"/>
    <x v="116"/>
    <x v="3"/>
    <x v="0"/>
    <x v="1"/>
    <x v="4"/>
    <x v="6"/>
    <x v="20"/>
    <x v="1722"/>
    <x v="439"/>
  </r>
  <r>
    <x v="1595"/>
    <x v="171"/>
    <x v="266"/>
    <n v="363"/>
    <n v="8"/>
    <x v="93"/>
    <x v="32"/>
    <x v="0"/>
    <x v="0"/>
    <x v="6"/>
    <x v="3"/>
    <x v="13"/>
    <x v="1723"/>
    <x v="269"/>
  </r>
  <r>
    <x v="1596"/>
    <x v="648"/>
    <x v="719"/>
    <n v="392"/>
    <n v="25"/>
    <x v="117"/>
    <x v="20"/>
    <x v="1"/>
    <x v="1"/>
    <x v="5"/>
    <x v="2"/>
    <x v="12"/>
    <x v="1724"/>
    <x v="30"/>
  </r>
  <r>
    <x v="1597"/>
    <x v="323"/>
    <x v="372"/>
    <n v="436"/>
    <n v="8"/>
    <x v="56"/>
    <x v="23"/>
    <x v="2"/>
    <x v="1"/>
    <x v="8"/>
    <x v="1"/>
    <x v="19"/>
    <x v="1725"/>
    <x v="70"/>
  </r>
  <r>
    <x v="1598"/>
    <x v="557"/>
    <x v="609"/>
    <n v="361"/>
    <n v="15"/>
    <x v="118"/>
    <x v="16"/>
    <x v="0"/>
    <x v="0"/>
    <x v="10"/>
    <x v="1"/>
    <x v="10"/>
    <x v="1726"/>
    <x v="115"/>
  </r>
  <r>
    <x v="1599"/>
    <x v="147"/>
    <x v="766"/>
    <n v="198"/>
    <n v="29"/>
    <x v="168"/>
    <x v="34"/>
    <x v="1"/>
    <x v="0"/>
    <x v="3"/>
    <x v="2"/>
    <x v="16"/>
    <x v="1727"/>
    <x v="257"/>
  </r>
  <r>
    <x v="284"/>
    <x v="2"/>
    <x v="367"/>
    <n v="399"/>
    <n v="9"/>
    <x v="83"/>
    <x v="34"/>
    <x v="1"/>
    <x v="1"/>
    <x v="2"/>
    <x v="2"/>
    <x v="2"/>
    <x v="1728"/>
    <x v="627"/>
  </r>
  <r>
    <x v="1600"/>
    <x v="481"/>
    <x v="767"/>
    <n v="204"/>
    <n v="18"/>
    <x v="164"/>
    <x v="26"/>
    <x v="2"/>
    <x v="0"/>
    <x v="4"/>
    <x v="1"/>
    <x v="25"/>
    <x v="1729"/>
    <x v="628"/>
  </r>
  <r>
    <x v="1601"/>
    <x v="148"/>
    <x v="218"/>
    <n v="292"/>
    <n v="13"/>
    <x v="80"/>
    <x v="15"/>
    <x v="1"/>
    <x v="1"/>
    <x v="6"/>
    <x v="1"/>
    <x v="21"/>
    <x v="1730"/>
    <x v="399"/>
  </r>
  <r>
    <x v="1602"/>
    <x v="35"/>
    <x v="58"/>
    <n v="202"/>
    <n v="24"/>
    <x v="23"/>
    <x v="16"/>
    <x v="1"/>
    <x v="1"/>
    <x v="4"/>
    <x v="4"/>
    <x v="24"/>
    <x v="1731"/>
    <x v="629"/>
  </r>
  <r>
    <x v="1603"/>
    <x v="385"/>
    <x v="144"/>
    <n v="485"/>
    <n v="20"/>
    <x v="117"/>
    <x v="16"/>
    <x v="0"/>
    <x v="1"/>
    <x v="4"/>
    <x v="1"/>
    <x v="11"/>
    <x v="1732"/>
    <x v="497"/>
  </r>
  <r>
    <x v="34"/>
    <x v="251"/>
    <x v="768"/>
    <n v="160"/>
    <n v="8"/>
    <x v="53"/>
    <x v="44"/>
    <x v="0"/>
    <x v="1"/>
    <x v="8"/>
    <x v="6"/>
    <x v="3"/>
    <x v="1733"/>
    <x v="326"/>
  </r>
  <r>
    <x v="626"/>
    <x v="673"/>
    <x v="221"/>
    <n v="101"/>
    <n v="29"/>
    <x v="187"/>
    <x v="32"/>
    <x v="1"/>
    <x v="1"/>
    <x v="10"/>
    <x v="5"/>
    <x v="30"/>
    <x v="1734"/>
    <x v="622"/>
  </r>
  <r>
    <x v="45"/>
    <x v="441"/>
    <x v="149"/>
    <n v="397"/>
    <n v="24"/>
    <x v="127"/>
    <x v="27"/>
    <x v="2"/>
    <x v="1"/>
    <x v="8"/>
    <x v="2"/>
    <x v="18"/>
    <x v="1735"/>
    <x v="83"/>
  </r>
  <r>
    <x v="1604"/>
    <x v="217"/>
    <x v="492"/>
    <n v="222"/>
    <n v="2"/>
    <x v="136"/>
    <x v="16"/>
    <x v="0"/>
    <x v="1"/>
    <x v="7"/>
    <x v="0"/>
    <x v="1"/>
    <x v="1736"/>
    <x v="276"/>
  </r>
  <r>
    <x v="1605"/>
    <x v="453"/>
    <x v="459"/>
    <n v="494"/>
    <n v="4"/>
    <x v="140"/>
    <x v="33"/>
    <x v="2"/>
    <x v="1"/>
    <x v="5"/>
    <x v="0"/>
    <x v="4"/>
    <x v="1737"/>
    <x v="287"/>
  </r>
  <r>
    <x v="1447"/>
    <x v="395"/>
    <x v="769"/>
    <n v="188"/>
    <n v="8"/>
    <x v="55"/>
    <x v="37"/>
    <x v="0"/>
    <x v="1"/>
    <x v="7"/>
    <x v="5"/>
    <x v="24"/>
    <x v="1738"/>
    <x v="630"/>
  </r>
  <r>
    <x v="1606"/>
    <x v="275"/>
    <x v="736"/>
    <n v="448"/>
    <n v="9"/>
    <x v="132"/>
    <x v="37"/>
    <x v="1"/>
    <x v="1"/>
    <x v="0"/>
    <x v="1"/>
    <x v="24"/>
    <x v="1739"/>
    <x v="161"/>
  </r>
  <r>
    <x v="116"/>
    <x v="210"/>
    <x v="194"/>
    <n v="425"/>
    <n v="5"/>
    <x v="59"/>
    <x v="15"/>
    <x v="0"/>
    <x v="1"/>
    <x v="6"/>
    <x v="5"/>
    <x v="19"/>
    <x v="1740"/>
    <x v="20"/>
  </r>
  <r>
    <x v="1607"/>
    <x v="191"/>
    <x v="701"/>
    <n v="336"/>
    <n v="21"/>
    <x v="164"/>
    <x v="22"/>
    <x v="1"/>
    <x v="1"/>
    <x v="2"/>
    <x v="3"/>
    <x v="20"/>
    <x v="1741"/>
    <x v="437"/>
  </r>
  <r>
    <x v="1608"/>
    <x v="674"/>
    <x v="770"/>
    <n v="370"/>
    <n v="28"/>
    <x v="113"/>
    <x v="32"/>
    <x v="0"/>
    <x v="2"/>
    <x v="4"/>
    <x v="3"/>
    <x v="0"/>
    <x v="1742"/>
    <x v="80"/>
  </r>
  <r>
    <x v="1609"/>
    <x v="423"/>
    <x v="237"/>
    <n v="244"/>
    <n v="26"/>
    <x v="179"/>
    <x v="34"/>
    <x v="1"/>
    <x v="2"/>
    <x v="4"/>
    <x v="2"/>
    <x v="9"/>
    <x v="1743"/>
    <x v="199"/>
  </r>
  <r>
    <x v="1610"/>
    <x v="501"/>
    <x v="430"/>
    <n v="228"/>
    <n v="23"/>
    <x v="133"/>
    <x v="6"/>
    <x v="0"/>
    <x v="0"/>
    <x v="6"/>
    <x v="0"/>
    <x v="28"/>
    <x v="1744"/>
    <x v="113"/>
  </r>
  <r>
    <x v="1611"/>
    <x v="113"/>
    <x v="261"/>
    <n v="155"/>
    <n v="8"/>
    <x v="57"/>
    <x v="42"/>
    <x v="1"/>
    <x v="0"/>
    <x v="5"/>
    <x v="5"/>
    <x v="2"/>
    <x v="1745"/>
    <x v="307"/>
  </r>
  <r>
    <x v="1612"/>
    <x v="146"/>
    <x v="18"/>
    <n v="371"/>
    <n v="9"/>
    <x v="172"/>
    <x v="17"/>
    <x v="1"/>
    <x v="0"/>
    <x v="4"/>
    <x v="2"/>
    <x v="24"/>
    <x v="1746"/>
    <x v="95"/>
  </r>
  <r>
    <x v="1613"/>
    <x v="675"/>
    <x v="120"/>
    <n v="102"/>
    <n v="13"/>
    <x v="49"/>
    <x v="49"/>
    <x v="2"/>
    <x v="2"/>
    <x v="3"/>
    <x v="6"/>
    <x v="21"/>
    <x v="1747"/>
    <x v="631"/>
  </r>
  <r>
    <x v="1614"/>
    <x v="313"/>
    <x v="771"/>
    <n v="202"/>
    <n v="29"/>
    <x v="161"/>
    <x v="2"/>
    <x v="0"/>
    <x v="2"/>
    <x v="3"/>
    <x v="3"/>
    <x v="6"/>
    <x v="1748"/>
    <x v="8"/>
  </r>
  <r>
    <x v="1615"/>
    <x v="476"/>
    <x v="755"/>
    <n v="265"/>
    <n v="15"/>
    <x v="109"/>
    <x v="35"/>
    <x v="1"/>
    <x v="0"/>
    <x v="2"/>
    <x v="1"/>
    <x v="21"/>
    <x v="1749"/>
    <x v="348"/>
  </r>
  <r>
    <x v="1616"/>
    <x v="170"/>
    <x v="565"/>
    <n v="60"/>
    <n v="21"/>
    <x v="59"/>
    <x v="18"/>
    <x v="1"/>
    <x v="0"/>
    <x v="9"/>
    <x v="0"/>
    <x v="23"/>
    <x v="1750"/>
    <x v="126"/>
  </r>
  <r>
    <x v="1617"/>
    <x v="624"/>
    <x v="65"/>
    <n v="239"/>
    <n v="5"/>
    <x v="37"/>
    <x v="5"/>
    <x v="1"/>
    <x v="0"/>
    <x v="0"/>
    <x v="4"/>
    <x v="27"/>
    <x v="1751"/>
    <x v="73"/>
  </r>
  <r>
    <x v="1618"/>
    <x v="412"/>
    <x v="379"/>
    <n v="347"/>
    <n v="9"/>
    <x v="21"/>
    <x v="33"/>
    <x v="1"/>
    <x v="1"/>
    <x v="2"/>
    <x v="6"/>
    <x v="8"/>
    <x v="1752"/>
    <x v="312"/>
  </r>
  <r>
    <x v="1377"/>
    <x v="162"/>
    <x v="438"/>
    <n v="481"/>
    <n v="11"/>
    <x v="52"/>
    <x v="2"/>
    <x v="0"/>
    <x v="0"/>
    <x v="1"/>
    <x v="0"/>
    <x v="12"/>
    <x v="1753"/>
    <x v="243"/>
  </r>
  <r>
    <x v="1619"/>
    <x v="138"/>
    <x v="431"/>
    <n v="96"/>
    <n v="20"/>
    <x v="13"/>
    <x v="5"/>
    <x v="2"/>
    <x v="0"/>
    <x v="9"/>
    <x v="6"/>
    <x v="0"/>
    <x v="1754"/>
    <x v="452"/>
  </r>
  <r>
    <x v="1620"/>
    <x v="638"/>
    <x v="663"/>
    <n v="106"/>
    <n v="20"/>
    <x v="182"/>
    <x v="13"/>
    <x v="1"/>
    <x v="0"/>
    <x v="0"/>
    <x v="1"/>
    <x v="14"/>
    <x v="1755"/>
    <x v="105"/>
  </r>
  <r>
    <x v="1621"/>
    <x v="676"/>
    <x v="369"/>
    <n v="117"/>
    <n v="12"/>
    <x v="87"/>
    <x v="7"/>
    <x v="0"/>
    <x v="0"/>
    <x v="3"/>
    <x v="1"/>
    <x v="0"/>
    <x v="1756"/>
    <x v="632"/>
  </r>
  <r>
    <x v="1622"/>
    <x v="299"/>
    <x v="206"/>
    <n v="258"/>
    <n v="26"/>
    <x v="71"/>
    <x v="42"/>
    <x v="1"/>
    <x v="0"/>
    <x v="11"/>
    <x v="0"/>
    <x v="2"/>
    <x v="1757"/>
    <x v="103"/>
  </r>
  <r>
    <x v="1623"/>
    <x v="677"/>
    <x v="425"/>
    <n v="445"/>
    <n v="9"/>
    <x v="6"/>
    <x v="26"/>
    <x v="0"/>
    <x v="2"/>
    <x v="4"/>
    <x v="4"/>
    <x v="18"/>
    <x v="1758"/>
    <x v="422"/>
  </r>
  <r>
    <x v="1624"/>
    <x v="536"/>
    <x v="323"/>
    <n v="72"/>
    <n v="9"/>
    <x v="124"/>
    <x v="47"/>
    <x v="1"/>
    <x v="1"/>
    <x v="2"/>
    <x v="5"/>
    <x v="18"/>
    <x v="1759"/>
    <x v="633"/>
  </r>
  <r>
    <x v="1625"/>
    <x v="644"/>
    <x v="772"/>
    <n v="340"/>
    <n v="11"/>
    <x v="94"/>
    <x v="37"/>
    <x v="1"/>
    <x v="1"/>
    <x v="2"/>
    <x v="1"/>
    <x v="15"/>
    <x v="1760"/>
    <x v="57"/>
  </r>
  <r>
    <x v="1626"/>
    <x v="205"/>
    <x v="409"/>
    <n v="386"/>
    <n v="18"/>
    <x v="189"/>
    <x v="8"/>
    <x v="1"/>
    <x v="0"/>
    <x v="2"/>
    <x v="4"/>
    <x v="1"/>
    <x v="1761"/>
    <x v="108"/>
  </r>
  <r>
    <x v="861"/>
    <x v="72"/>
    <x v="372"/>
    <n v="397"/>
    <n v="8"/>
    <x v="157"/>
    <x v="36"/>
    <x v="2"/>
    <x v="1"/>
    <x v="8"/>
    <x v="6"/>
    <x v="11"/>
    <x v="1762"/>
    <x v="172"/>
  </r>
  <r>
    <x v="1627"/>
    <x v="500"/>
    <x v="111"/>
    <n v="185"/>
    <n v="17"/>
    <x v="8"/>
    <x v="7"/>
    <x v="1"/>
    <x v="1"/>
    <x v="9"/>
    <x v="0"/>
    <x v="8"/>
    <x v="1763"/>
    <x v="380"/>
  </r>
  <r>
    <x v="1628"/>
    <x v="354"/>
    <x v="674"/>
    <n v="482"/>
    <n v="5"/>
    <x v="192"/>
    <x v="15"/>
    <x v="1"/>
    <x v="1"/>
    <x v="5"/>
    <x v="3"/>
    <x v="7"/>
    <x v="415"/>
    <x v="292"/>
  </r>
  <r>
    <x v="356"/>
    <x v="145"/>
    <x v="262"/>
    <n v="417"/>
    <n v="13"/>
    <x v="184"/>
    <x v="12"/>
    <x v="0"/>
    <x v="0"/>
    <x v="6"/>
    <x v="4"/>
    <x v="19"/>
    <x v="1764"/>
    <x v="269"/>
  </r>
  <r>
    <x v="1629"/>
    <x v="129"/>
    <x v="466"/>
    <n v="318"/>
    <n v="21"/>
    <x v="115"/>
    <x v="39"/>
    <x v="0"/>
    <x v="0"/>
    <x v="11"/>
    <x v="6"/>
    <x v="0"/>
    <x v="1765"/>
    <x v="315"/>
  </r>
  <r>
    <x v="1630"/>
    <x v="478"/>
    <x v="4"/>
    <n v="464"/>
    <n v="15"/>
    <x v="161"/>
    <x v="8"/>
    <x v="0"/>
    <x v="0"/>
    <x v="5"/>
    <x v="2"/>
    <x v="30"/>
    <x v="1766"/>
    <x v="88"/>
  </r>
  <r>
    <x v="1631"/>
    <x v="585"/>
    <x v="297"/>
    <n v="424"/>
    <n v="30"/>
    <x v="17"/>
    <x v="43"/>
    <x v="1"/>
    <x v="1"/>
    <x v="5"/>
    <x v="0"/>
    <x v="11"/>
    <x v="1767"/>
    <x v="30"/>
  </r>
  <r>
    <x v="34"/>
    <x v="626"/>
    <x v="693"/>
    <n v="107"/>
    <n v="19"/>
    <x v="52"/>
    <x v="32"/>
    <x v="2"/>
    <x v="1"/>
    <x v="8"/>
    <x v="6"/>
    <x v="4"/>
    <x v="1768"/>
    <x v="11"/>
  </r>
  <r>
    <x v="1632"/>
    <x v="620"/>
    <x v="571"/>
    <n v="51"/>
    <n v="2"/>
    <x v="155"/>
    <x v="22"/>
    <x v="0"/>
    <x v="2"/>
    <x v="3"/>
    <x v="5"/>
    <x v="15"/>
    <x v="1769"/>
    <x v="634"/>
  </r>
  <r>
    <x v="1633"/>
    <x v="549"/>
    <x v="360"/>
    <n v="233"/>
    <n v="8"/>
    <x v="122"/>
    <x v="27"/>
    <x v="1"/>
    <x v="0"/>
    <x v="1"/>
    <x v="1"/>
    <x v="10"/>
    <x v="1770"/>
    <x v="635"/>
  </r>
  <r>
    <x v="1634"/>
    <x v="113"/>
    <x v="369"/>
    <n v="292"/>
    <n v="5"/>
    <x v="195"/>
    <x v="20"/>
    <x v="1"/>
    <x v="0"/>
    <x v="5"/>
    <x v="5"/>
    <x v="2"/>
    <x v="1771"/>
    <x v="108"/>
  </r>
  <r>
    <x v="1635"/>
    <x v="127"/>
    <x v="164"/>
    <n v="390"/>
    <n v="22"/>
    <x v="117"/>
    <x v="48"/>
    <x v="1"/>
    <x v="0"/>
    <x v="9"/>
    <x v="5"/>
    <x v="21"/>
    <x v="1772"/>
    <x v="417"/>
  </r>
  <r>
    <x v="1636"/>
    <x v="651"/>
    <x v="643"/>
    <n v="478"/>
    <n v="3"/>
    <x v="83"/>
    <x v="24"/>
    <x v="2"/>
    <x v="1"/>
    <x v="6"/>
    <x v="1"/>
    <x v="20"/>
    <x v="1773"/>
    <x v="441"/>
  </r>
  <r>
    <x v="1637"/>
    <x v="467"/>
    <x v="64"/>
    <n v="148"/>
    <n v="5"/>
    <x v="73"/>
    <x v="10"/>
    <x v="2"/>
    <x v="1"/>
    <x v="7"/>
    <x v="1"/>
    <x v="17"/>
    <x v="415"/>
    <x v="292"/>
  </r>
  <r>
    <x v="1638"/>
    <x v="422"/>
    <x v="773"/>
    <n v="56"/>
    <n v="21"/>
    <x v="181"/>
    <x v="29"/>
    <x v="1"/>
    <x v="2"/>
    <x v="3"/>
    <x v="4"/>
    <x v="23"/>
    <x v="1774"/>
    <x v="636"/>
  </r>
  <r>
    <x v="1639"/>
    <x v="508"/>
    <x v="11"/>
    <n v="240"/>
    <n v="5"/>
    <x v="35"/>
    <x v="21"/>
    <x v="2"/>
    <x v="0"/>
    <x v="11"/>
    <x v="4"/>
    <x v="15"/>
    <x v="1775"/>
    <x v="355"/>
  </r>
  <r>
    <x v="1568"/>
    <x v="320"/>
    <x v="464"/>
    <n v="458"/>
    <n v="26"/>
    <x v="194"/>
    <x v="9"/>
    <x v="1"/>
    <x v="0"/>
    <x v="1"/>
    <x v="3"/>
    <x v="24"/>
    <x v="1776"/>
    <x v="300"/>
  </r>
  <r>
    <x v="1640"/>
    <x v="415"/>
    <x v="761"/>
    <n v="269"/>
    <n v="24"/>
    <x v="30"/>
    <x v="17"/>
    <x v="2"/>
    <x v="0"/>
    <x v="0"/>
    <x v="3"/>
    <x v="30"/>
    <x v="1777"/>
    <x v="245"/>
  </r>
  <r>
    <x v="1641"/>
    <x v="164"/>
    <x v="319"/>
    <n v="428"/>
    <n v="2"/>
    <x v="37"/>
    <x v="32"/>
    <x v="1"/>
    <x v="0"/>
    <x v="4"/>
    <x v="6"/>
    <x v="29"/>
    <x v="1778"/>
    <x v="4"/>
  </r>
  <r>
    <x v="1642"/>
    <x v="133"/>
    <x v="774"/>
    <n v="212"/>
    <n v="17"/>
    <x v="37"/>
    <x v="26"/>
    <x v="1"/>
    <x v="0"/>
    <x v="7"/>
    <x v="6"/>
    <x v="20"/>
    <x v="1779"/>
    <x v="637"/>
  </r>
  <r>
    <x v="1643"/>
    <x v="348"/>
    <x v="152"/>
    <n v="80"/>
    <n v="12"/>
    <x v="64"/>
    <x v="9"/>
    <x v="2"/>
    <x v="1"/>
    <x v="8"/>
    <x v="5"/>
    <x v="0"/>
    <x v="1780"/>
    <x v="638"/>
  </r>
  <r>
    <x v="1644"/>
    <x v="40"/>
    <x v="691"/>
    <n v="250"/>
    <n v="5"/>
    <x v="62"/>
    <x v="18"/>
    <x v="1"/>
    <x v="1"/>
    <x v="9"/>
    <x v="4"/>
    <x v="24"/>
    <x v="1781"/>
    <x v="445"/>
  </r>
  <r>
    <x v="1645"/>
    <x v="83"/>
    <x v="529"/>
    <n v="307"/>
    <n v="14"/>
    <x v="59"/>
    <x v="37"/>
    <x v="2"/>
    <x v="0"/>
    <x v="2"/>
    <x v="0"/>
    <x v="27"/>
    <x v="1782"/>
    <x v="528"/>
  </r>
  <r>
    <x v="1646"/>
    <x v="678"/>
    <x v="251"/>
    <n v="433"/>
    <n v="16"/>
    <x v="1"/>
    <x v="35"/>
    <x v="0"/>
    <x v="1"/>
    <x v="8"/>
    <x v="0"/>
    <x v="9"/>
    <x v="1783"/>
    <x v="409"/>
  </r>
  <r>
    <x v="1647"/>
    <x v="497"/>
    <x v="36"/>
    <n v="477"/>
    <n v="16"/>
    <x v="123"/>
    <x v="21"/>
    <x v="1"/>
    <x v="0"/>
    <x v="11"/>
    <x v="3"/>
    <x v="29"/>
    <x v="1784"/>
    <x v="409"/>
  </r>
  <r>
    <x v="1648"/>
    <x v="598"/>
    <x v="355"/>
    <n v="116"/>
    <n v="1"/>
    <x v="141"/>
    <x v="11"/>
    <x v="1"/>
    <x v="0"/>
    <x v="0"/>
    <x v="4"/>
    <x v="3"/>
    <x v="1785"/>
    <x v="639"/>
  </r>
  <r>
    <x v="1649"/>
    <x v="122"/>
    <x v="137"/>
    <n v="456"/>
    <n v="14"/>
    <x v="159"/>
    <x v="31"/>
    <x v="0"/>
    <x v="1"/>
    <x v="6"/>
    <x v="5"/>
    <x v="29"/>
    <x v="1786"/>
    <x v="407"/>
  </r>
  <r>
    <x v="1650"/>
    <x v="366"/>
    <x v="734"/>
    <n v="342"/>
    <n v="29"/>
    <x v="106"/>
    <x v="4"/>
    <x v="0"/>
    <x v="1"/>
    <x v="5"/>
    <x v="2"/>
    <x v="25"/>
    <x v="1787"/>
    <x v="184"/>
  </r>
  <r>
    <x v="1651"/>
    <x v="573"/>
    <x v="44"/>
    <n v="279"/>
    <n v="27"/>
    <x v="158"/>
    <x v="42"/>
    <x v="0"/>
    <x v="0"/>
    <x v="11"/>
    <x v="4"/>
    <x v="9"/>
    <x v="1788"/>
    <x v="123"/>
  </r>
  <r>
    <x v="1652"/>
    <x v="550"/>
    <x v="248"/>
    <n v="230"/>
    <n v="18"/>
    <x v="148"/>
    <x v="47"/>
    <x v="2"/>
    <x v="0"/>
    <x v="0"/>
    <x v="6"/>
    <x v="8"/>
    <x v="1789"/>
    <x v="521"/>
  </r>
  <r>
    <x v="496"/>
    <x v="217"/>
    <x v="775"/>
    <n v="121"/>
    <n v="19"/>
    <x v="173"/>
    <x v="6"/>
    <x v="1"/>
    <x v="1"/>
    <x v="7"/>
    <x v="0"/>
    <x v="1"/>
    <x v="1790"/>
    <x v="281"/>
  </r>
  <r>
    <x v="1653"/>
    <x v="201"/>
    <x v="539"/>
    <n v="63"/>
    <n v="1"/>
    <x v="129"/>
    <x v="47"/>
    <x v="1"/>
    <x v="0"/>
    <x v="4"/>
    <x v="6"/>
    <x v="19"/>
    <x v="1791"/>
    <x v="640"/>
  </r>
  <r>
    <x v="1654"/>
    <x v="377"/>
    <x v="62"/>
    <n v="466"/>
    <n v="22"/>
    <x v="123"/>
    <x v="16"/>
    <x v="1"/>
    <x v="1"/>
    <x v="9"/>
    <x v="1"/>
    <x v="4"/>
    <x v="1792"/>
    <x v="410"/>
  </r>
  <r>
    <x v="244"/>
    <x v="490"/>
    <x v="448"/>
    <n v="339"/>
    <n v="21"/>
    <x v="2"/>
    <x v="17"/>
    <x v="1"/>
    <x v="1"/>
    <x v="6"/>
    <x v="3"/>
    <x v="0"/>
    <x v="1793"/>
    <x v="418"/>
  </r>
  <r>
    <x v="1655"/>
    <x v="50"/>
    <x v="741"/>
    <n v="418"/>
    <n v="29"/>
    <x v="30"/>
    <x v="12"/>
    <x v="0"/>
    <x v="0"/>
    <x v="5"/>
    <x v="0"/>
    <x v="18"/>
    <x v="1794"/>
    <x v="484"/>
  </r>
  <r>
    <x v="1656"/>
    <x v="77"/>
    <x v="762"/>
    <n v="491"/>
    <n v="6"/>
    <x v="44"/>
    <x v="27"/>
    <x v="1"/>
    <x v="2"/>
    <x v="3"/>
    <x v="3"/>
    <x v="18"/>
    <x v="1795"/>
    <x v="284"/>
  </r>
  <r>
    <x v="1657"/>
    <x v="93"/>
    <x v="675"/>
    <n v="77"/>
    <n v="8"/>
    <x v="132"/>
    <x v="48"/>
    <x v="0"/>
    <x v="0"/>
    <x v="5"/>
    <x v="1"/>
    <x v="0"/>
    <x v="1796"/>
    <x v="641"/>
  </r>
  <r>
    <x v="1658"/>
    <x v="113"/>
    <x v="556"/>
    <n v="476"/>
    <n v="1"/>
    <x v="148"/>
    <x v="28"/>
    <x v="1"/>
    <x v="0"/>
    <x v="5"/>
    <x v="5"/>
    <x v="2"/>
    <x v="1797"/>
    <x v="244"/>
  </r>
  <r>
    <x v="1659"/>
    <x v="15"/>
    <x v="776"/>
    <n v="152"/>
    <n v="29"/>
    <x v="137"/>
    <x v="38"/>
    <x v="2"/>
    <x v="0"/>
    <x v="2"/>
    <x v="0"/>
    <x v="13"/>
    <x v="1798"/>
    <x v="642"/>
  </r>
  <r>
    <x v="1660"/>
    <x v="530"/>
    <x v="370"/>
    <n v="162"/>
    <n v="9"/>
    <x v="20"/>
    <x v="42"/>
    <x v="2"/>
    <x v="1"/>
    <x v="11"/>
    <x v="4"/>
    <x v="2"/>
    <x v="1799"/>
    <x v="270"/>
  </r>
  <r>
    <x v="1356"/>
    <x v="325"/>
    <x v="741"/>
    <n v="438"/>
    <n v="11"/>
    <x v="170"/>
    <x v="29"/>
    <x v="2"/>
    <x v="2"/>
    <x v="4"/>
    <x v="0"/>
    <x v="27"/>
    <x v="1800"/>
    <x v="550"/>
  </r>
  <r>
    <x v="1661"/>
    <x v="235"/>
    <x v="777"/>
    <n v="160"/>
    <n v="8"/>
    <x v="146"/>
    <x v="21"/>
    <x v="0"/>
    <x v="0"/>
    <x v="11"/>
    <x v="5"/>
    <x v="16"/>
    <x v="1801"/>
    <x v="165"/>
  </r>
  <r>
    <x v="1662"/>
    <x v="679"/>
    <x v="485"/>
    <n v="371"/>
    <n v="8"/>
    <x v="102"/>
    <x v="15"/>
    <x v="0"/>
    <x v="1"/>
    <x v="6"/>
    <x v="0"/>
    <x v="13"/>
    <x v="1802"/>
    <x v="356"/>
  </r>
  <r>
    <x v="1663"/>
    <x v="182"/>
    <x v="778"/>
    <n v="260"/>
    <n v="7"/>
    <x v="27"/>
    <x v="8"/>
    <x v="2"/>
    <x v="0"/>
    <x v="3"/>
    <x v="1"/>
    <x v="26"/>
    <x v="1803"/>
    <x v="226"/>
  </r>
  <r>
    <x v="1664"/>
    <x v="177"/>
    <x v="177"/>
    <n v="244"/>
    <n v="25"/>
    <x v="170"/>
    <x v="26"/>
    <x v="2"/>
    <x v="1"/>
    <x v="0"/>
    <x v="1"/>
    <x v="22"/>
    <x v="1804"/>
    <x v="102"/>
  </r>
  <r>
    <x v="1665"/>
    <x v="680"/>
    <x v="347"/>
    <n v="495"/>
    <n v="5"/>
    <x v="102"/>
    <x v="37"/>
    <x v="0"/>
    <x v="0"/>
    <x v="7"/>
    <x v="1"/>
    <x v="4"/>
    <x v="1805"/>
    <x v="287"/>
  </r>
  <r>
    <x v="1666"/>
    <x v="533"/>
    <x v="112"/>
    <n v="166"/>
    <n v="11"/>
    <x v="99"/>
    <x v="28"/>
    <x v="0"/>
    <x v="0"/>
    <x v="0"/>
    <x v="5"/>
    <x v="6"/>
    <x v="1806"/>
    <x v="560"/>
  </r>
  <r>
    <x v="1667"/>
    <x v="518"/>
    <x v="103"/>
    <n v="471"/>
    <n v="15"/>
    <x v="112"/>
    <x v="14"/>
    <x v="0"/>
    <x v="0"/>
    <x v="5"/>
    <x v="4"/>
    <x v="10"/>
    <x v="1807"/>
    <x v="293"/>
  </r>
  <r>
    <x v="1668"/>
    <x v="450"/>
    <x v="607"/>
    <n v="61"/>
    <n v="30"/>
    <x v="155"/>
    <x v="24"/>
    <x v="2"/>
    <x v="0"/>
    <x v="8"/>
    <x v="6"/>
    <x v="1"/>
    <x v="1808"/>
    <x v="643"/>
  </r>
  <r>
    <x v="1669"/>
    <x v="13"/>
    <x v="760"/>
    <n v="336"/>
    <n v="28"/>
    <x v="164"/>
    <x v="49"/>
    <x v="1"/>
    <x v="1"/>
    <x v="2"/>
    <x v="0"/>
    <x v="0"/>
    <x v="1809"/>
    <x v="236"/>
  </r>
  <r>
    <x v="1670"/>
    <x v="7"/>
    <x v="386"/>
    <n v="237"/>
    <n v="18"/>
    <x v="126"/>
    <x v="1"/>
    <x v="1"/>
    <x v="0"/>
    <x v="5"/>
    <x v="1"/>
    <x v="7"/>
    <x v="1810"/>
    <x v="76"/>
  </r>
  <r>
    <x v="1671"/>
    <x v="342"/>
    <x v="779"/>
    <n v="362"/>
    <n v="17"/>
    <x v="58"/>
    <x v="17"/>
    <x v="2"/>
    <x v="1"/>
    <x v="2"/>
    <x v="3"/>
    <x v="30"/>
    <x v="1811"/>
    <x v="170"/>
  </r>
  <r>
    <x v="1672"/>
    <x v="525"/>
    <x v="460"/>
    <n v="499"/>
    <n v="5"/>
    <x v="3"/>
    <x v="26"/>
    <x v="0"/>
    <x v="1"/>
    <x v="0"/>
    <x v="5"/>
    <x v="3"/>
    <x v="1812"/>
    <x v="287"/>
  </r>
  <r>
    <x v="259"/>
    <x v="636"/>
    <x v="416"/>
    <n v="236"/>
    <n v="23"/>
    <x v="34"/>
    <x v="46"/>
    <x v="2"/>
    <x v="0"/>
    <x v="10"/>
    <x v="4"/>
    <x v="20"/>
    <x v="1813"/>
    <x v="462"/>
  </r>
  <r>
    <x v="1673"/>
    <x v="396"/>
    <x v="655"/>
    <n v="315"/>
    <n v="2"/>
    <x v="17"/>
    <x v="45"/>
    <x v="2"/>
    <x v="1"/>
    <x v="7"/>
    <x v="2"/>
    <x v="20"/>
    <x v="1814"/>
    <x v="51"/>
  </r>
  <r>
    <x v="841"/>
    <x v="432"/>
    <x v="225"/>
    <n v="302"/>
    <n v="6"/>
    <x v="88"/>
    <x v="15"/>
    <x v="2"/>
    <x v="1"/>
    <x v="0"/>
    <x v="3"/>
    <x v="25"/>
    <x v="1815"/>
    <x v="75"/>
  </r>
  <r>
    <x v="1674"/>
    <x v="405"/>
    <x v="780"/>
    <n v="227"/>
    <n v="13"/>
    <x v="43"/>
    <x v="13"/>
    <x v="2"/>
    <x v="0"/>
    <x v="5"/>
    <x v="2"/>
    <x v="20"/>
    <x v="1816"/>
    <x v="108"/>
  </r>
  <r>
    <x v="558"/>
    <x v="506"/>
    <x v="309"/>
    <n v="290"/>
    <n v="30"/>
    <x v="175"/>
    <x v="0"/>
    <x v="1"/>
    <x v="0"/>
    <x v="2"/>
    <x v="2"/>
    <x v="12"/>
    <x v="1817"/>
    <x v="300"/>
  </r>
  <r>
    <x v="1675"/>
    <x v="329"/>
    <x v="697"/>
    <n v="72"/>
    <n v="29"/>
    <x v="77"/>
    <x v="34"/>
    <x v="1"/>
    <x v="0"/>
    <x v="5"/>
    <x v="5"/>
    <x v="24"/>
    <x v="1818"/>
    <x v="25"/>
  </r>
  <r>
    <x v="1676"/>
    <x v="635"/>
    <x v="610"/>
    <n v="196"/>
    <n v="6"/>
    <x v="34"/>
    <x v="28"/>
    <x v="1"/>
    <x v="0"/>
    <x v="7"/>
    <x v="6"/>
    <x v="30"/>
    <x v="1819"/>
    <x v="139"/>
  </r>
  <r>
    <x v="1677"/>
    <x v="522"/>
    <x v="46"/>
    <n v="312"/>
    <n v="17"/>
    <x v="161"/>
    <x v="9"/>
    <x v="0"/>
    <x v="0"/>
    <x v="10"/>
    <x v="4"/>
    <x v="30"/>
    <x v="1820"/>
    <x v="226"/>
  </r>
  <r>
    <x v="1678"/>
    <x v="166"/>
    <x v="408"/>
    <n v="58"/>
    <n v="15"/>
    <x v="137"/>
    <x v="31"/>
    <x v="0"/>
    <x v="0"/>
    <x v="4"/>
    <x v="3"/>
    <x v="20"/>
    <x v="1821"/>
    <x v="623"/>
  </r>
  <r>
    <x v="1679"/>
    <x v="108"/>
    <x v="723"/>
    <n v="175"/>
    <n v="28"/>
    <x v="12"/>
    <x v="7"/>
    <x v="0"/>
    <x v="0"/>
    <x v="1"/>
    <x v="6"/>
    <x v="27"/>
    <x v="1822"/>
    <x v="222"/>
  </r>
  <r>
    <x v="1680"/>
    <x v="384"/>
    <x v="512"/>
    <n v="343"/>
    <n v="30"/>
    <x v="91"/>
    <x v="32"/>
    <x v="0"/>
    <x v="0"/>
    <x v="0"/>
    <x v="5"/>
    <x v="28"/>
    <x v="1823"/>
    <x v="359"/>
  </r>
  <r>
    <x v="1681"/>
    <x v="100"/>
    <x v="781"/>
    <n v="83"/>
    <n v="7"/>
    <x v="198"/>
    <x v="49"/>
    <x v="1"/>
    <x v="1"/>
    <x v="9"/>
    <x v="5"/>
    <x v="12"/>
    <x v="1824"/>
    <x v="154"/>
  </r>
  <r>
    <x v="1682"/>
    <x v="110"/>
    <x v="391"/>
    <n v="308"/>
    <n v="9"/>
    <x v="77"/>
    <x v="24"/>
    <x v="2"/>
    <x v="1"/>
    <x v="9"/>
    <x v="6"/>
    <x v="21"/>
    <x v="1825"/>
    <x v="148"/>
  </r>
  <r>
    <x v="1683"/>
    <x v="329"/>
    <x v="346"/>
    <n v="105"/>
    <n v="7"/>
    <x v="184"/>
    <x v="39"/>
    <x v="2"/>
    <x v="0"/>
    <x v="5"/>
    <x v="5"/>
    <x v="24"/>
    <x v="1826"/>
    <x v="611"/>
  </r>
  <r>
    <x v="1684"/>
    <x v="216"/>
    <x v="782"/>
    <n v="271"/>
    <n v="6"/>
    <x v="97"/>
    <x v="3"/>
    <x v="2"/>
    <x v="0"/>
    <x v="10"/>
    <x v="3"/>
    <x v="24"/>
    <x v="1827"/>
    <x v="129"/>
  </r>
  <r>
    <x v="95"/>
    <x v="347"/>
    <x v="704"/>
    <n v="130"/>
    <n v="28"/>
    <x v="94"/>
    <x v="22"/>
    <x v="0"/>
    <x v="1"/>
    <x v="5"/>
    <x v="2"/>
    <x v="9"/>
    <x v="1828"/>
    <x v="644"/>
  </r>
  <r>
    <x v="1525"/>
    <x v="253"/>
    <x v="783"/>
    <n v="381"/>
    <n v="5"/>
    <x v="94"/>
    <x v="27"/>
    <x v="0"/>
    <x v="0"/>
    <x v="3"/>
    <x v="0"/>
    <x v="1"/>
    <x v="1829"/>
    <x v="284"/>
  </r>
  <r>
    <x v="1685"/>
    <x v="39"/>
    <x v="557"/>
    <n v="96"/>
    <n v="15"/>
    <x v="171"/>
    <x v="47"/>
    <x v="2"/>
    <x v="0"/>
    <x v="0"/>
    <x v="1"/>
    <x v="25"/>
    <x v="1830"/>
    <x v="352"/>
  </r>
  <r>
    <x v="1686"/>
    <x v="285"/>
    <x v="784"/>
    <n v="283"/>
    <n v="15"/>
    <x v="1"/>
    <x v="33"/>
    <x v="0"/>
    <x v="1"/>
    <x v="2"/>
    <x v="5"/>
    <x v="5"/>
    <x v="1831"/>
    <x v="126"/>
  </r>
  <r>
    <x v="1687"/>
    <x v="152"/>
    <x v="785"/>
    <n v="336"/>
    <n v="28"/>
    <x v="148"/>
    <x v="15"/>
    <x v="0"/>
    <x v="1"/>
    <x v="7"/>
    <x v="6"/>
    <x v="15"/>
    <x v="1832"/>
    <x v="41"/>
  </r>
  <r>
    <x v="1688"/>
    <x v="636"/>
    <x v="88"/>
    <n v="353"/>
    <n v="10"/>
    <x v="151"/>
    <x v="20"/>
    <x v="2"/>
    <x v="0"/>
    <x v="10"/>
    <x v="4"/>
    <x v="20"/>
    <x v="1833"/>
    <x v="162"/>
  </r>
  <r>
    <x v="1689"/>
    <x v="501"/>
    <x v="587"/>
    <n v="201"/>
    <n v="28"/>
    <x v="190"/>
    <x v="36"/>
    <x v="1"/>
    <x v="0"/>
    <x v="6"/>
    <x v="0"/>
    <x v="28"/>
    <x v="1834"/>
    <x v="583"/>
  </r>
  <r>
    <x v="1690"/>
    <x v="580"/>
    <x v="131"/>
    <n v="446"/>
    <n v="26"/>
    <x v="174"/>
    <x v="23"/>
    <x v="2"/>
    <x v="0"/>
    <x v="10"/>
    <x v="3"/>
    <x v="2"/>
    <x v="1835"/>
    <x v="54"/>
  </r>
  <r>
    <x v="1691"/>
    <x v="138"/>
    <x v="577"/>
    <n v="163"/>
    <n v="22"/>
    <x v="138"/>
    <x v="1"/>
    <x v="1"/>
    <x v="0"/>
    <x v="9"/>
    <x v="6"/>
    <x v="0"/>
    <x v="1836"/>
    <x v="243"/>
  </r>
  <r>
    <x v="1555"/>
    <x v="315"/>
    <x v="786"/>
    <n v="50"/>
    <n v="21"/>
    <x v="176"/>
    <x v="3"/>
    <x v="2"/>
    <x v="0"/>
    <x v="1"/>
    <x v="0"/>
    <x v="25"/>
    <x v="1837"/>
    <x v="254"/>
  </r>
  <r>
    <x v="1692"/>
    <x v="57"/>
    <x v="281"/>
    <n v="85"/>
    <n v="12"/>
    <x v="170"/>
    <x v="39"/>
    <x v="2"/>
    <x v="0"/>
    <x v="4"/>
    <x v="5"/>
    <x v="28"/>
    <x v="1838"/>
    <x v="645"/>
  </r>
  <r>
    <x v="702"/>
    <x v="669"/>
    <x v="337"/>
    <n v="442"/>
    <n v="2"/>
    <x v="166"/>
    <x v="18"/>
    <x v="1"/>
    <x v="0"/>
    <x v="6"/>
    <x v="3"/>
    <x v="3"/>
    <x v="1839"/>
    <x v="356"/>
  </r>
  <r>
    <x v="1693"/>
    <x v="524"/>
    <x v="432"/>
    <n v="242"/>
    <n v="3"/>
    <x v="155"/>
    <x v="41"/>
    <x v="1"/>
    <x v="0"/>
    <x v="3"/>
    <x v="1"/>
    <x v="7"/>
    <x v="1840"/>
    <x v="528"/>
  </r>
  <r>
    <x v="1694"/>
    <x v="627"/>
    <x v="601"/>
    <n v="482"/>
    <n v="21"/>
    <x v="59"/>
    <x v="13"/>
    <x v="1"/>
    <x v="1"/>
    <x v="5"/>
    <x v="4"/>
    <x v="18"/>
    <x v="1841"/>
    <x v="646"/>
  </r>
  <r>
    <x v="1695"/>
    <x v="451"/>
    <x v="505"/>
    <n v="190"/>
    <n v="7"/>
    <x v="84"/>
    <x v="10"/>
    <x v="0"/>
    <x v="0"/>
    <x v="5"/>
    <x v="6"/>
    <x v="15"/>
    <x v="1842"/>
    <x v="436"/>
  </r>
  <r>
    <x v="1696"/>
    <x v="502"/>
    <x v="512"/>
    <n v="272"/>
    <n v="4"/>
    <x v="14"/>
    <x v="8"/>
    <x v="2"/>
    <x v="0"/>
    <x v="9"/>
    <x v="6"/>
    <x v="7"/>
    <x v="1843"/>
    <x v="376"/>
  </r>
  <r>
    <x v="1697"/>
    <x v="28"/>
    <x v="500"/>
    <n v="99"/>
    <n v="18"/>
    <x v="176"/>
    <x v="48"/>
    <x v="0"/>
    <x v="0"/>
    <x v="8"/>
    <x v="6"/>
    <x v="18"/>
    <x v="1844"/>
    <x v="188"/>
  </r>
  <r>
    <x v="1698"/>
    <x v="336"/>
    <x v="787"/>
    <n v="210"/>
    <n v="25"/>
    <x v="127"/>
    <x v="44"/>
    <x v="2"/>
    <x v="1"/>
    <x v="9"/>
    <x v="2"/>
    <x v="7"/>
    <x v="1845"/>
    <x v="107"/>
  </r>
  <r>
    <x v="1699"/>
    <x v="169"/>
    <x v="788"/>
    <n v="314"/>
    <n v="8"/>
    <x v="144"/>
    <x v="38"/>
    <x v="0"/>
    <x v="1"/>
    <x v="6"/>
    <x v="6"/>
    <x v="24"/>
    <x v="1846"/>
    <x v="268"/>
  </r>
  <r>
    <x v="1700"/>
    <x v="198"/>
    <x v="642"/>
    <n v="69"/>
    <n v="14"/>
    <x v="23"/>
    <x v="12"/>
    <x v="2"/>
    <x v="1"/>
    <x v="0"/>
    <x v="4"/>
    <x v="17"/>
    <x v="1847"/>
    <x v="647"/>
  </r>
  <r>
    <x v="1701"/>
    <x v="139"/>
    <x v="326"/>
    <n v="211"/>
    <n v="25"/>
    <x v="124"/>
    <x v="16"/>
    <x v="2"/>
    <x v="0"/>
    <x v="0"/>
    <x v="2"/>
    <x v="2"/>
    <x v="1848"/>
    <x v="451"/>
  </r>
  <r>
    <x v="1702"/>
    <x v="227"/>
    <x v="119"/>
    <n v="88"/>
    <n v="1"/>
    <x v="135"/>
    <x v="14"/>
    <x v="1"/>
    <x v="0"/>
    <x v="4"/>
    <x v="5"/>
    <x v="5"/>
    <x v="1849"/>
    <x v="648"/>
  </r>
  <r>
    <x v="1703"/>
    <x v="645"/>
    <x v="207"/>
    <n v="152"/>
    <n v="19"/>
    <x v="143"/>
    <x v="36"/>
    <x v="1"/>
    <x v="1"/>
    <x v="8"/>
    <x v="1"/>
    <x v="10"/>
    <x v="1850"/>
    <x v="203"/>
  </r>
  <r>
    <x v="1704"/>
    <x v="558"/>
    <x v="447"/>
    <n v="111"/>
    <n v="14"/>
    <x v="183"/>
    <x v="44"/>
    <x v="0"/>
    <x v="0"/>
    <x v="1"/>
    <x v="2"/>
    <x v="1"/>
    <x v="1851"/>
    <x v="649"/>
  </r>
  <r>
    <x v="1705"/>
    <x v="681"/>
    <x v="661"/>
    <n v="371"/>
    <n v="26"/>
    <x v="114"/>
    <x v="22"/>
    <x v="1"/>
    <x v="1"/>
    <x v="6"/>
    <x v="2"/>
    <x v="25"/>
    <x v="1852"/>
    <x v="244"/>
  </r>
  <r>
    <x v="1706"/>
    <x v="568"/>
    <x v="789"/>
    <n v="445"/>
    <n v="1"/>
    <x v="36"/>
    <x v="20"/>
    <x v="1"/>
    <x v="1"/>
    <x v="11"/>
    <x v="0"/>
    <x v="8"/>
    <x v="1853"/>
    <x v="121"/>
  </r>
  <r>
    <x v="1707"/>
    <x v="152"/>
    <x v="12"/>
    <n v="274"/>
    <n v="11"/>
    <x v="104"/>
    <x v="6"/>
    <x v="2"/>
    <x v="1"/>
    <x v="7"/>
    <x v="6"/>
    <x v="15"/>
    <x v="1854"/>
    <x v="407"/>
  </r>
  <r>
    <x v="625"/>
    <x v="556"/>
    <x v="790"/>
    <n v="349"/>
    <n v="15"/>
    <x v="18"/>
    <x v="45"/>
    <x v="1"/>
    <x v="0"/>
    <x v="7"/>
    <x v="5"/>
    <x v="25"/>
    <x v="1855"/>
    <x v="140"/>
  </r>
  <r>
    <x v="1122"/>
    <x v="437"/>
    <x v="348"/>
    <n v="310"/>
    <n v="30"/>
    <x v="52"/>
    <x v="21"/>
    <x v="1"/>
    <x v="1"/>
    <x v="7"/>
    <x v="6"/>
    <x v="12"/>
    <x v="1856"/>
    <x v="471"/>
  </r>
  <r>
    <x v="1150"/>
    <x v="618"/>
    <x v="771"/>
    <n v="216"/>
    <n v="28"/>
    <x v="57"/>
    <x v="25"/>
    <x v="0"/>
    <x v="1"/>
    <x v="7"/>
    <x v="6"/>
    <x v="14"/>
    <x v="1857"/>
    <x v="294"/>
  </r>
  <r>
    <x v="1708"/>
    <x v="207"/>
    <x v="548"/>
    <n v="441"/>
    <n v="22"/>
    <x v="124"/>
    <x v="18"/>
    <x v="2"/>
    <x v="1"/>
    <x v="0"/>
    <x v="1"/>
    <x v="2"/>
    <x v="1858"/>
    <x v="322"/>
  </r>
  <r>
    <x v="1709"/>
    <x v="121"/>
    <x v="603"/>
    <n v="226"/>
    <n v="25"/>
    <x v="50"/>
    <x v="17"/>
    <x v="2"/>
    <x v="0"/>
    <x v="6"/>
    <x v="6"/>
    <x v="12"/>
    <x v="1859"/>
    <x v="52"/>
  </r>
  <r>
    <x v="1710"/>
    <x v="538"/>
    <x v="326"/>
    <n v="152"/>
    <n v="22"/>
    <x v="107"/>
    <x v="34"/>
    <x v="2"/>
    <x v="0"/>
    <x v="8"/>
    <x v="4"/>
    <x v="17"/>
    <x v="1860"/>
    <x v="307"/>
  </r>
  <r>
    <x v="1533"/>
    <x v="478"/>
    <x v="288"/>
    <n v="199"/>
    <n v="5"/>
    <x v="58"/>
    <x v="23"/>
    <x v="2"/>
    <x v="0"/>
    <x v="5"/>
    <x v="2"/>
    <x v="30"/>
    <x v="1861"/>
    <x v="294"/>
  </r>
  <r>
    <x v="1711"/>
    <x v="598"/>
    <x v="348"/>
    <n v="218"/>
    <n v="28"/>
    <x v="124"/>
    <x v="49"/>
    <x v="1"/>
    <x v="0"/>
    <x v="0"/>
    <x v="4"/>
    <x v="3"/>
    <x v="1862"/>
    <x v="650"/>
  </r>
  <r>
    <x v="1712"/>
    <x v="216"/>
    <x v="564"/>
    <n v="315"/>
    <n v="4"/>
    <x v="43"/>
    <x v="27"/>
    <x v="2"/>
    <x v="0"/>
    <x v="10"/>
    <x v="3"/>
    <x v="24"/>
    <x v="1863"/>
    <x v="463"/>
  </r>
  <r>
    <x v="1713"/>
    <x v="375"/>
    <x v="791"/>
    <n v="74"/>
    <n v="8"/>
    <x v="12"/>
    <x v="6"/>
    <x v="1"/>
    <x v="0"/>
    <x v="11"/>
    <x v="4"/>
    <x v="14"/>
    <x v="1864"/>
    <x v="183"/>
  </r>
  <r>
    <x v="124"/>
    <x v="392"/>
    <x v="792"/>
    <n v="402"/>
    <n v="23"/>
    <x v="171"/>
    <x v="1"/>
    <x v="1"/>
    <x v="1"/>
    <x v="1"/>
    <x v="6"/>
    <x v="0"/>
    <x v="1865"/>
    <x v="225"/>
  </r>
  <r>
    <x v="1714"/>
    <x v="180"/>
    <x v="36"/>
    <n v="86"/>
    <n v="22"/>
    <x v="64"/>
    <x v="30"/>
    <x v="0"/>
    <x v="1"/>
    <x v="7"/>
    <x v="4"/>
    <x v="29"/>
    <x v="1866"/>
    <x v="651"/>
  </r>
  <r>
    <x v="1715"/>
    <x v="86"/>
    <x v="609"/>
    <n v="430"/>
    <n v="2"/>
    <x v="132"/>
    <x v="40"/>
    <x v="2"/>
    <x v="0"/>
    <x v="9"/>
    <x v="1"/>
    <x v="5"/>
    <x v="1867"/>
    <x v="576"/>
  </r>
  <r>
    <x v="1716"/>
    <x v="320"/>
    <x v="303"/>
    <n v="213"/>
    <n v="14"/>
    <x v="42"/>
    <x v="23"/>
    <x v="1"/>
    <x v="0"/>
    <x v="1"/>
    <x v="3"/>
    <x v="24"/>
    <x v="1868"/>
    <x v="521"/>
  </r>
  <r>
    <x v="1717"/>
    <x v="502"/>
    <x v="750"/>
    <n v="188"/>
    <n v="28"/>
    <x v="158"/>
    <x v="0"/>
    <x v="1"/>
    <x v="0"/>
    <x v="9"/>
    <x v="6"/>
    <x v="7"/>
    <x v="1869"/>
    <x v="616"/>
  </r>
  <r>
    <x v="11"/>
    <x v="614"/>
    <x v="159"/>
    <n v="211"/>
    <n v="5"/>
    <x v="46"/>
    <x v="32"/>
    <x v="2"/>
    <x v="0"/>
    <x v="5"/>
    <x v="3"/>
    <x v="4"/>
    <x v="1870"/>
    <x v="450"/>
  </r>
  <r>
    <x v="1718"/>
    <x v="602"/>
    <x v="277"/>
    <n v="275"/>
    <n v="27"/>
    <x v="78"/>
    <x v="46"/>
    <x v="1"/>
    <x v="1"/>
    <x v="10"/>
    <x v="5"/>
    <x v="21"/>
    <x v="1871"/>
    <x v="489"/>
  </r>
  <r>
    <x v="1719"/>
    <x v="681"/>
    <x v="120"/>
    <n v="289"/>
    <n v="13"/>
    <x v="58"/>
    <x v="48"/>
    <x v="0"/>
    <x v="1"/>
    <x v="6"/>
    <x v="2"/>
    <x v="25"/>
    <x v="1872"/>
    <x v="195"/>
  </r>
  <r>
    <x v="1720"/>
    <x v="280"/>
    <x v="350"/>
    <n v="485"/>
    <n v="24"/>
    <x v="60"/>
    <x v="0"/>
    <x v="0"/>
    <x v="2"/>
    <x v="3"/>
    <x v="6"/>
    <x v="16"/>
    <x v="1873"/>
    <x v="422"/>
  </r>
  <r>
    <x v="1721"/>
    <x v="108"/>
    <x v="379"/>
    <n v="196"/>
    <n v="15"/>
    <x v="73"/>
    <x v="47"/>
    <x v="2"/>
    <x v="0"/>
    <x v="1"/>
    <x v="6"/>
    <x v="27"/>
    <x v="1874"/>
    <x v="24"/>
  </r>
  <r>
    <x v="1722"/>
    <x v="682"/>
    <x v="793"/>
    <n v="264"/>
    <n v="6"/>
    <x v="109"/>
    <x v="12"/>
    <x v="0"/>
    <x v="0"/>
    <x v="8"/>
    <x v="6"/>
    <x v="28"/>
    <x v="1875"/>
    <x v="411"/>
  </r>
  <r>
    <x v="1723"/>
    <x v="412"/>
    <x v="125"/>
    <n v="174"/>
    <n v="18"/>
    <x v="28"/>
    <x v="31"/>
    <x v="1"/>
    <x v="1"/>
    <x v="2"/>
    <x v="6"/>
    <x v="8"/>
    <x v="1876"/>
    <x v="14"/>
  </r>
  <r>
    <x v="613"/>
    <x v="23"/>
    <x v="289"/>
    <n v="475"/>
    <n v="20"/>
    <x v="154"/>
    <x v="29"/>
    <x v="2"/>
    <x v="1"/>
    <x v="1"/>
    <x v="1"/>
    <x v="18"/>
    <x v="1877"/>
    <x v="162"/>
  </r>
  <r>
    <x v="1724"/>
    <x v="237"/>
    <x v="222"/>
    <n v="424"/>
    <n v="9"/>
    <x v="142"/>
    <x v="27"/>
    <x v="1"/>
    <x v="1"/>
    <x v="2"/>
    <x v="6"/>
    <x v="29"/>
    <x v="1878"/>
    <x v="409"/>
  </r>
  <r>
    <x v="1725"/>
    <x v="394"/>
    <x v="661"/>
    <n v="411"/>
    <n v="10"/>
    <x v="33"/>
    <x v="41"/>
    <x v="2"/>
    <x v="1"/>
    <x v="10"/>
    <x v="4"/>
    <x v="15"/>
    <x v="1879"/>
    <x v="291"/>
  </r>
  <r>
    <x v="1726"/>
    <x v="185"/>
    <x v="315"/>
    <n v="165"/>
    <n v="9"/>
    <x v="169"/>
    <x v="33"/>
    <x v="1"/>
    <x v="1"/>
    <x v="11"/>
    <x v="5"/>
    <x v="14"/>
    <x v="1880"/>
    <x v="252"/>
  </r>
  <r>
    <x v="1727"/>
    <x v="50"/>
    <x v="513"/>
    <n v="177"/>
    <n v="11"/>
    <x v="125"/>
    <x v="13"/>
    <x v="1"/>
    <x v="0"/>
    <x v="5"/>
    <x v="0"/>
    <x v="18"/>
    <x v="1881"/>
    <x v="337"/>
  </r>
  <r>
    <x v="68"/>
    <x v="12"/>
    <x v="794"/>
    <n v="311"/>
    <n v="13"/>
    <x v="152"/>
    <x v="5"/>
    <x v="1"/>
    <x v="0"/>
    <x v="3"/>
    <x v="6"/>
    <x v="12"/>
    <x v="1882"/>
    <x v="52"/>
  </r>
  <r>
    <x v="1728"/>
    <x v="551"/>
    <x v="207"/>
    <n v="259"/>
    <n v="17"/>
    <x v="118"/>
    <x v="43"/>
    <x v="1"/>
    <x v="0"/>
    <x v="2"/>
    <x v="3"/>
    <x v="0"/>
    <x v="1883"/>
    <x v="348"/>
  </r>
  <r>
    <x v="1729"/>
    <x v="70"/>
    <x v="447"/>
    <n v="399"/>
    <n v="1"/>
    <x v="111"/>
    <x v="49"/>
    <x v="0"/>
    <x v="1"/>
    <x v="6"/>
    <x v="2"/>
    <x v="9"/>
    <x v="1884"/>
    <x v="263"/>
  </r>
  <r>
    <x v="500"/>
    <x v="337"/>
    <x v="82"/>
    <n v="99"/>
    <n v="17"/>
    <x v="49"/>
    <x v="46"/>
    <x v="0"/>
    <x v="0"/>
    <x v="7"/>
    <x v="6"/>
    <x v="16"/>
    <x v="1885"/>
    <x v="109"/>
  </r>
  <r>
    <x v="1730"/>
    <x v="424"/>
    <x v="745"/>
    <n v="376"/>
    <n v="8"/>
    <x v="113"/>
    <x v="49"/>
    <x v="0"/>
    <x v="1"/>
    <x v="8"/>
    <x v="4"/>
    <x v="30"/>
    <x v="1886"/>
    <x v="21"/>
  </r>
  <r>
    <x v="1023"/>
    <x v="157"/>
    <x v="707"/>
    <n v="404"/>
    <n v="27"/>
    <x v="163"/>
    <x v="7"/>
    <x v="1"/>
    <x v="0"/>
    <x v="7"/>
    <x v="1"/>
    <x v="27"/>
    <x v="1887"/>
    <x v="222"/>
  </r>
  <r>
    <x v="1731"/>
    <x v="155"/>
    <x v="434"/>
    <n v="282"/>
    <n v="26"/>
    <x v="71"/>
    <x v="12"/>
    <x v="0"/>
    <x v="1"/>
    <x v="0"/>
    <x v="2"/>
    <x v="10"/>
    <x v="1888"/>
    <x v="161"/>
  </r>
  <r>
    <x v="1732"/>
    <x v="192"/>
    <x v="361"/>
    <n v="73"/>
    <n v="27"/>
    <x v="21"/>
    <x v="11"/>
    <x v="2"/>
    <x v="0"/>
    <x v="5"/>
    <x v="4"/>
    <x v="29"/>
    <x v="1889"/>
    <x v="42"/>
  </r>
  <r>
    <x v="1733"/>
    <x v="122"/>
    <x v="58"/>
    <n v="156"/>
    <n v="26"/>
    <x v="158"/>
    <x v="9"/>
    <x v="0"/>
    <x v="1"/>
    <x v="6"/>
    <x v="5"/>
    <x v="29"/>
    <x v="1890"/>
    <x v="423"/>
  </r>
  <r>
    <x v="1734"/>
    <x v="586"/>
    <x v="647"/>
    <n v="253"/>
    <n v="11"/>
    <x v="188"/>
    <x v="25"/>
    <x v="1"/>
    <x v="0"/>
    <x v="5"/>
    <x v="6"/>
    <x v="25"/>
    <x v="1891"/>
    <x v="195"/>
  </r>
  <r>
    <x v="1735"/>
    <x v="656"/>
    <x v="743"/>
    <n v="292"/>
    <n v="8"/>
    <x v="21"/>
    <x v="22"/>
    <x v="2"/>
    <x v="0"/>
    <x v="6"/>
    <x v="1"/>
    <x v="7"/>
    <x v="1892"/>
    <x v="471"/>
  </r>
  <r>
    <x v="1736"/>
    <x v="358"/>
    <x v="795"/>
    <n v="319"/>
    <n v="11"/>
    <x v="178"/>
    <x v="7"/>
    <x v="2"/>
    <x v="1"/>
    <x v="11"/>
    <x v="5"/>
    <x v="15"/>
    <x v="1893"/>
    <x v="231"/>
  </r>
  <r>
    <x v="1737"/>
    <x v="233"/>
    <x v="243"/>
    <n v="296"/>
    <n v="21"/>
    <x v="37"/>
    <x v="48"/>
    <x v="0"/>
    <x v="1"/>
    <x v="10"/>
    <x v="2"/>
    <x v="3"/>
    <x v="1894"/>
    <x v="27"/>
  </r>
  <r>
    <x v="1738"/>
    <x v="566"/>
    <x v="271"/>
    <n v="160"/>
    <n v="19"/>
    <x v="31"/>
    <x v="6"/>
    <x v="1"/>
    <x v="1"/>
    <x v="11"/>
    <x v="6"/>
    <x v="20"/>
    <x v="1895"/>
    <x v="190"/>
  </r>
  <r>
    <x v="1739"/>
    <x v="170"/>
    <x v="234"/>
    <n v="114"/>
    <n v="23"/>
    <x v="110"/>
    <x v="39"/>
    <x v="2"/>
    <x v="0"/>
    <x v="9"/>
    <x v="0"/>
    <x v="23"/>
    <x v="1896"/>
    <x v="652"/>
  </r>
  <r>
    <x v="1740"/>
    <x v="233"/>
    <x v="796"/>
    <n v="204"/>
    <n v="30"/>
    <x v="115"/>
    <x v="37"/>
    <x v="1"/>
    <x v="1"/>
    <x v="10"/>
    <x v="2"/>
    <x v="3"/>
    <x v="1897"/>
    <x v="177"/>
  </r>
  <r>
    <x v="1741"/>
    <x v="359"/>
    <x v="797"/>
    <n v="200"/>
    <n v="3"/>
    <x v="41"/>
    <x v="32"/>
    <x v="0"/>
    <x v="1"/>
    <x v="5"/>
    <x v="5"/>
    <x v="29"/>
    <x v="1898"/>
    <x v="259"/>
  </r>
  <r>
    <x v="1742"/>
    <x v="273"/>
    <x v="401"/>
    <n v="312"/>
    <n v="6"/>
    <x v="41"/>
    <x v="32"/>
    <x v="0"/>
    <x v="0"/>
    <x v="10"/>
    <x v="5"/>
    <x v="26"/>
    <x v="1899"/>
    <x v="151"/>
  </r>
  <r>
    <x v="1743"/>
    <x v="139"/>
    <x v="323"/>
    <n v="437"/>
    <n v="21"/>
    <x v="81"/>
    <x v="9"/>
    <x v="2"/>
    <x v="0"/>
    <x v="0"/>
    <x v="2"/>
    <x v="2"/>
    <x v="1900"/>
    <x v="312"/>
  </r>
  <r>
    <x v="1744"/>
    <x v="194"/>
    <x v="322"/>
    <n v="239"/>
    <n v="20"/>
    <x v="77"/>
    <x v="16"/>
    <x v="0"/>
    <x v="0"/>
    <x v="9"/>
    <x v="1"/>
    <x v="18"/>
    <x v="1901"/>
    <x v="401"/>
  </r>
  <r>
    <x v="1745"/>
    <x v="297"/>
    <x v="403"/>
    <n v="468"/>
    <n v="17"/>
    <x v="16"/>
    <x v="24"/>
    <x v="2"/>
    <x v="1"/>
    <x v="0"/>
    <x v="3"/>
    <x v="9"/>
    <x v="1902"/>
    <x v="364"/>
  </r>
  <r>
    <x v="23"/>
    <x v="122"/>
    <x v="643"/>
    <n v="130"/>
    <n v="14"/>
    <x v="170"/>
    <x v="4"/>
    <x v="0"/>
    <x v="1"/>
    <x v="6"/>
    <x v="5"/>
    <x v="29"/>
    <x v="1903"/>
    <x v="596"/>
  </r>
  <r>
    <x v="1746"/>
    <x v="312"/>
    <x v="130"/>
    <n v="306"/>
    <n v="13"/>
    <x v="94"/>
    <x v="8"/>
    <x v="1"/>
    <x v="1"/>
    <x v="2"/>
    <x v="1"/>
    <x v="12"/>
    <x v="1904"/>
    <x v="653"/>
  </r>
  <r>
    <x v="1747"/>
    <x v="262"/>
    <x v="798"/>
    <n v="353"/>
    <n v="10"/>
    <x v="161"/>
    <x v="5"/>
    <x v="0"/>
    <x v="1"/>
    <x v="2"/>
    <x v="2"/>
    <x v="24"/>
    <x v="1905"/>
    <x v="103"/>
  </r>
  <r>
    <x v="1748"/>
    <x v="509"/>
    <x v="799"/>
    <n v="219"/>
    <n v="25"/>
    <x v="95"/>
    <x v="36"/>
    <x v="2"/>
    <x v="1"/>
    <x v="7"/>
    <x v="3"/>
    <x v="4"/>
    <x v="1906"/>
    <x v="75"/>
  </r>
  <r>
    <x v="1749"/>
    <x v="378"/>
    <x v="633"/>
    <n v="384"/>
    <n v="13"/>
    <x v="145"/>
    <x v="13"/>
    <x v="2"/>
    <x v="1"/>
    <x v="8"/>
    <x v="5"/>
    <x v="17"/>
    <x v="1907"/>
    <x v="42"/>
  </r>
  <r>
    <x v="1750"/>
    <x v="485"/>
    <x v="605"/>
    <n v="371"/>
    <n v="14"/>
    <x v="55"/>
    <x v="15"/>
    <x v="0"/>
    <x v="0"/>
    <x v="11"/>
    <x v="1"/>
    <x v="6"/>
    <x v="358"/>
    <x v="258"/>
  </r>
  <r>
    <x v="255"/>
    <x v="13"/>
    <x v="800"/>
    <n v="434"/>
    <n v="14"/>
    <x v="91"/>
    <x v="21"/>
    <x v="2"/>
    <x v="1"/>
    <x v="2"/>
    <x v="0"/>
    <x v="0"/>
    <x v="1908"/>
    <x v="463"/>
  </r>
  <r>
    <x v="1751"/>
    <x v="683"/>
    <x v="669"/>
    <n v="281"/>
    <n v="13"/>
    <x v="178"/>
    <x v="16"/>
    <x v="2"/>
    <x v="1"/>
    <x v="2"/>
    <x v="1"/>
    <x v="14"/>
    <x v="1909"/>
    <x v="36"/>
  </r>
  <r>
    <x v="1752"/>
    <x v="576"/>
    <x v="755"/>
    <n v="464"/>
    <n v="19"/>
    <x v="106"/>
    <x v="5"/>
    <x v="2"/>
    <x v="1"/>
    <x v="10"/>
    <x v="3"/>
    <x v="10"/>
    <x v="1910"/>
    <x v="240"/>
  </r>
  <r>
    <x v="1753"/>
    <x v="660"/>
    <x v="445"/>
    <n v="172"/>
    <n v="29"/>
    <x v="48"/>
    <x v="0"/>
    <x v="1"/>
    <x v="0"/>
    <x v="0"/>
    <x v="2"/>
    <x v="23"/>
    <x v="1911"/>
    <x v="629"/>
  </r>
  <r>
    <x v="1696"/>
    <x v="625"/>
    <x v="256"/>
    <n v="463"/>
    <n v="27"/>
    <x v="65"/>
    <x v="42"/>
    <x v="1"/>
    <x v="1"/>
    <x v="1"/>
    <x v="4"/>
    <x v="14"/>
    <x v="1912"/>
    <x v="62"/>
  </r>
  <r>
    <x v="468"/>
    <x v="179"/>
    <x v="497"/>
    <n v="358"/>
    <n v="1"/>
    <x v="61"/>
    <x v="22"/>
    <x v="0"/>
    <x v="0"/>
    <x v="1"/>
    <x v="0"/>
    <x v="15"/>
    <x v="1913"/>
    <x v="152"/>
  </r>
  <r>
    <x v="1754"/>
    <x v="539"/>
    <x v="502"/>
    <n v="144"/>
    <n v="12"/>
    <x v="6"/>
    <x v="1"/>
    <x v="1"/>
    <x v="0"/>
    <x v="8"/>
    <x v="5"/>
    <x v="11"/>
    <x v="1914"/>
    <x v="443"/>
  </r>
  <r>
    <x v="1755"/>
    <x v="684"/>
    <x v="801"/>
    <n v="192"/>
    <n v="10"/>
    <x v="125"/>
    <x v="12"/>
    <x v="0"/>
    <x v="1"/>
    <x v="0"/>
    <x v="6"/>
    <x v="28"/>
    <x v="1915"/>
    <x v="654"/>
  </r>
  <r>
    <x v="1756"/>
    <x v="114"/>
    <x v="784"/>
    <n v="155"/>
    <n v="22"/>
    <x v="36"/>
    <x v="40"/>
    <x v="2"/>
    <x v="0"/>
    <x v="11"/>
    <x v="1"/>
    <x v="1"/>
    <x v="1916"/>
    <x v="655"/>
  </r>
  <r>
    <x v="1757"/>
    <x v="373"/>
    <x v="138"/>
    <n v="115"/>
    <n v="30"/>
    <x v="77"/>
    <x v="7"/>
    <x v="2"/>
    <x v="1"/>
    <x v="0"/>
    <x v="5"/>
    <x v="11"/>
    <x v="1917"/>
    <x v="489"/>
  </r>
  <r>
    <x v="1758"/>
    <x v="162"/>
    <x v="284"/>
    <n v="403"/>
    <n v="25"/>
    <x v="77"/>
    <x v="26"/>
    <x v="0"/>
    <x v="0"/>
    <x v="1"/>
    <x v="0"/>
    <x v="12"/>
    <x v="1918"/>
    <x v="457"/>
  </r>
  <r>
    <x v="1759"/>
    <x v="16"/>
    <x v="26"/>
    <n v="240"/>
    <n v="3"/>
    <x v="64"/>
    <x v="38"/>
    <x v="0"/>
    <x v="1"/>
    <x v="9"/>
    <x v="5"/>
    <x v="14"/>
    <x v="1919"/>
    <x v="528"/>
  </r>
  <r>
    <x v="1760"/>
    <x v="396"/>
    <x v="597"/>
    <n v="321"/>
    <n v="28"/>
    <x v="105"/>
    <x v="9"/>
    <x v="2"/>
    <x v="1"/>
    <x v="7"/>
    <x v="2"/>
    <x v="20"/>
    <x v="1920"/>
    <x v="471"/>
  </r>
  <r>
    <x v="1761"/>
    <x v="537"/>
    <x v="802"/>
    <n v="368"/>
    <n v="28"/>
    <x v="56"/>
    <x v="11"/>
    <x v="1"/>
    <x v="1"/>
    <x v="8"/>
    <x v="3"/>
    <x v="23"/>
    <x v="1921"/>
    <x v="239"/>
  </r>
  <r>
    <x v="1762"/>
    <x v="611"/>
    <x v="21"/>
    <n v="293"/>
    <n v="20"/>
    <x v="104"/>
    <x v="6"/>
    <x v="2"/>
    <x v="1"/>
    <x v="0"/>
    <x v="3"/>
    <x v="12"/>
    <x v="1922"/>
    <x v="26"/>
  </r>
  <r>
    <x v="1763"/>
    <x v="685"/>
    <x v="801"/>
    <n v="307"/>
    <n v="5"/>
    <x v="183"/>
    <x v="37"/>
    <x v="1"/>
    <x v="1"/>
    <x v="7"/>
    <x v="0"/>
    <x v="5"/>
    <x v="1923"/>
    <x v="250"/>
  </r>
  <r>
    <x v="1764"/>
    <x v="328"/>
    <x v="667"/>
    <n v="51"/>
    <n v="21"/>
    <x v="179"/>
    <x v="32"/>
    <x v="0"/>
    <x v="0"/>
    <x v="10"/>
    <x v="1"/>
    <x v="29"/>
    <x v="1924"/>
    <x v="395"/>
  </r>
  <r>
    <x v="1466"/>
    <x v="312"/>
    <x v="697"/>
    <n v="288"/>
    <n v="28"/>
    <x v="177"/>
    <x v="49"/>
    <x v="0"/>
    <x v="1"/>
    <x v="2"/>
    <x v="1"/>
    <x v="12"/>
    <x v="1925"/>
    <x v="178"/>
  </r>
  <r>
    <x v="602"/>
    <x v="603"/>
    <x v="803"/>
    <n v="75"/>
    <n v="23"/>
    <x v="42"/>
    <x v="4"/>
    <x v="1"/>
    <x v="1"/>
    <x v="8"/>
    <x v="0"/>
    <x v="15"/>
    <x v="1926"/>
    <x v="656"/>
  </r>
  <r>
    <x v="1765"/>
    <x v="174"/>
    <x v="72"/>
    <n v="482"/>
    <n v="4"/>
    <x v="15"/>
    <x v="12"/>
    <x v="2"/>
    <x v="0"/>
    <x v="6"/>
    <x v="2"/>
    <x v="16"/>
    <x v="1927"/>
    <x v="657"/>
  </r>
  <r>
    <x v="1766"/>
    <x v="579"/>
    <x v="377"/>
    <n v="413"/>
    <n v="6"/>
    <x v="68"/>
    <x v="37"/>
    <x v="0"/>
    <x v="0"/>
    <x v="0"/>
    <x v="1"/>
    <x v="12"/>
    <x v="1928"/>
    <x v="239"/>
  </r>
  <r>
    <x v="1767"/>
    <x v="197"/>
    <x v="310"/>
    <n v="461"/>
    <n v="28"/>
    <x v="75"/>
    <x v="15"/>
    <x v="1"/>
    <x v="1"/>
    <x v="11"/>
    <x v="2"/>
    <x v="0"/>
    <x v="1929"/>
    <x v="397"/>
  </r>
  <r>
    <x v="1768"/>
    <x v="531"/>
    <x v="69"/>
    <n v="468"/>
    <n v="10"/>
    <x v="93"/>
    <x v="47"/>
    <x v="0"/>
    <x v="1"/>
    <x v="8"/>
    <x v="0"/>
    <x v="25"/>
    <x v="1930"/>
    <x v="271"/>
  </r>
  <r>
    <x v="850"/>
    <x v="291"/>
    <x v="415"/>
    <n v="398"/>
    <n v="14"/>
    <x v="105"/>
    <x v="20"/>
    <x v="1"/>
    <x v="1"/>
    <x v="0"/>
    <x v="2"/>
    <x v="29"/>
    <x v="1931"/>
    <x v="123"/>
  </r>
  <r>
    <x v="1769"/>
    <x v="659"/>
    <x v="553"/>
    <n v="405"/>
    <n v="26"/>
    <x v="63"/>
    <x v="0"/>
    <x v="2"/>
    <x v="0"/>
    <x v="3"/>
    <x v="2"/>
    <x v="30"/>
    <x v="1932"/>
    <x v="28"/>
  </r>
  <r>
    <x v="1770"/>
    <x v="448"/>
    <x v="246"/>
    <n v="258"/>
    <n v="17"/>
    <x v="88"/>
    <x v="44"/>
    <x v="2"/>
    <x v="0"/>
    <x v="8"/>
    <x v="3"/>
    <x v="15"/>
    <x v="1933"/>
    <x v="309"/>
  </r>
  <r>
    <x v="1771"/>
    <x v="632"/>
    <x v="624"/>
    <n v="392"/>
    <n v="6"/>
    <x v="183"/>
    <x v="5"/>
    <x v="1"/>
    <x v="0"/>
    <x v="10"/>
    <x v="0"/>
    <x v="12"/>
    <x v="1934"/>
    <x v="65"/>
  </r>
  <r>
    <x v="1772"/>
    <x v="241"/>
    <x v="52"/>
    <n v="267"/>
    <n v="19"/>
    <x v="67"/>
    <x v="12"/>
    <x v="0"/>
    <x v="0"/>
    <x v="8"/>
    <x v="0"/>
    <x v="21"/>
    <x v="1935"/>
    <x v="52"/>
  </r>
  <r>
    <x v="1773"/>
    <x v="151"/>
    <x v="52"/>
    <n v="391"/>
    <n v="14"/>
    <x v="139"/>
    <x v="34"/>
    <x v="0"/>
    <x v="1"/>
    <x v="4"/>
    <x v="2"/>
    <x v="17"/>
    <x v="1936"/>
    <x v="132"/>
  </r>
  <r>
    <x v="1774"/>
    <x v="581"/>
    <x v="26"/>
    <n v="146"/>
    <n v="29"/>
    <x v="111"/>
    <x v="0"/>
    <x v="1"/>
    <x v="0"/>
    <x v="10"/>
    <x v="5"/>
    <x v="17"/>
    <x v="1937"/>
    <x v="89"/>
  </r>
  <r>
    <x v="1775"/>
    <x v="129"/>
    <x v="634"/>
    <n v="206"/>
    <n v="5"/>
    <x v="165"/>
    <x v="6"/>
    <x v="2"/>
    <x v="0"/>
    <x v="11"/>
    <x v="6"/>
    <x v="0"/>
    <x v="1938"/>
    <x v="420"/>
  </r>
  <r>
    <x v="720"/>
    <x v="517"/>
    <x v="786"/>
    <n v="331"/>
    <n v="14"/>
    <x v="73"/>
    <x v="7"/>
    <x v="2"/>
    <x v="1"/>
    <x v="6"/>
    <x v="5"/>
    <x v="10"/>
    <x v="1939"/>
    <x v="456"/>
  </r>
  <r>
    <x v="1776"/>
    <x v="454"/>
    <x v="257"/>
    <n v="362"/>
    <n v="24"/>
    <x v="183"/>
    <x v="43"/>
    <x v="1"/>
    <x v="0"/>
    <x v="1"/>
    <x v="6"/>
    <x v="13"/>
    <x v="1940"/>
    <x v="152"/>
  </r>
  <r>
    <x v="762"/>
    <x v="304"/>
    <x v="804"/>
    <n v="496"/>
    <n v="20"/>
    <x v="29"/>
    <x v="35"/>
    <x v="2"/>
    <x v="0"/>
    <x v="5"/>
    <x v="6"/>
    <x v="14"/>
    <x v="1941"/>
    <x v="190"/>
  </r>
  <r>
    <x v="1777"/>
    <x v="405"/>
    <x v="444"/>
    <n v="217"/>
    <n v="24"/>
    <x v="149"/>
    <x v="21"/>
    <x v="1"/>
    <x v="0"/>
    <x v="5"/>
    <x v="2"/>
    <x v="20"/>
    <x v="1942"/>
    <x v="556"/>
  </r>
  <r>
    <x v="1778"/>
    <x v="221"/>
    <x v="345"/>
    <n v="263"/>
    <n v="16"/>
    <x v="31"/>
    <x v="22"/>
    <x v="1"/>
    <x v="0"/>
    <x v="3"/>
    <x v="3"/>
    <x v="4"/>
    <x v="1943"/>
    <x v="348"/>
  </r>
  <r>
    <x v="1779"/>
    <x v="278"/>
    <x v="372"/>
    <n v="452"/>
    <n v="30"/>
    <x v="110"/>
    <x v="37"/>
    <x v="2"/>
    <x v="1"/>
    <x v="8"/>
    <x v="1"/>
    <x v="8"/>
    <x v="1944"/>
    <x v="14"/>
  </r>
  <r>
    <x v="1780"/>
    <x v="601"/>
    <x v="121"/>
    <n v="107"/>
    <n v="30"/>
    <x v="71"/>
    <x v="1"/>
    <x v="2"/>
    <x v="2"/>
    <x v="3"/>
    <x v="4"/>
    <x v="2"/>
    <x v="1945"/>
    <x v="336"/>
  </r>
  <r>
    <x v="1781"/>
    <x v="498"/>
    <x v="771"/>
    <n v="186"/>
    <n v="25"/>
    <x v="175"/>
    <x v="39"/>
    <x v="0"/>
    <x v="0"/>
    <x v="8"/>
    <x v="6"/>
    <x v="6"/>
    <x v="1946"/>
    <x v="99"/>
  </r>
  <r>
    <x v="1782"/>
    <x v="129"/>
    <x v="252"/>
    <n v="207"/>
    <n v="14"/>
    <x v="88"/>
    <x v="8"/>
    <x v="0"/>
    <x v="0"/>
    <x v="11"/>
    <x v="6"/>
    <x v="0"/>
    <x v="1947"/>
    <x v="99"/>
  </r>
  <r>
    <x v="1783"/>
    <x v="651"/>
    <x v="535"/>
    <n v="457"/>
    <n v="8"/>
    <x v="172"/>
    <x v="6"/>
    <x v="2"/>
    <x v="1"/>
    <x v="6"/>
    <x v="1"/>
    <x v="20"/>
    <x v="1948"/>
    <x v="248"/>
  </r>
  <r>
    <x v="872"/>
    <x v="424"/>
    <x v="214"/>
    <n v="467"/>
    <n v="16"/>
    <x v="6"/>
    <x v="0"/>
    <x v="2"/>
    <x v="1"/>
    <x v="8"/>
    <x v="4"/>
    <x v="30"/>
    <x v="1949"/>
    <x v="147"/>
  </r>
  <r>
    <x v="1784"/>
    <x v="162"/>
    <x v="805"/>
    <n v="383"/>
    <n v="29"/>
    <x v="148"/>
    <x v="21"/>
    <x v="2"/>
    <x v="0"/>
    <x v="1"/>
    <x v="0"/>
    <x v="12"/>
    <x v="1950"/>
    <x v="19"/>
  </r>
  <r>
    <x v="1785"/>
    <x v="36"/>
    <x v="559"/>
    <n v="214"/>
    <n v="10"/>
    <x v="15"/>
    <x v="19"/>
    <x v="2"/>
    <x v="0"/>
    <x v="8"/>
    <x v="0"/>
    <x v="20"/>
    <x v="1951"/>
    <x v="71"/>
  </r>
  <r>
    <x v="1786"/>
    <x v="379"/>
    <x v="735"/>
    <n v="401"/>
    <n v="22"/>
    <x v="173"/>
    <x v="44"/>
    <x v="1"/>
    <x v="0"/>
    <x v="2"/>
    <x v="6"/>
    <x v="24"/>
    <x v="1952"/>
    <x v="253"/>
  </r>
  <r>
    <x v="1787"/>
    <x v="382"/>
    <x v="128"/>
    <n v="392"/>
    <n v="25"/>
    <x v="79"/>
    <x v="39"/>
    <x v="2"/>
    <x v="1"/>
    <x v="5"/>
    <x v="3"/>
    <x v="26"/>
    <x v="1953"/>
    <x v="74"/>
  </r>
  <r>
    <x v="1509"/>
    <x v="26"/>
    <x v="806"/>
    <n v="458"/>
    <n v="1"/>
    <x v="130"/>
    <x v="22"/>
    <x v="1"/>
    <x v="0"/>
    <x v="11"/>
    <x v="3"/>
    <x v="8"/>
    <x v="1954"/>
    <x v="249"/>
  </r>
  <r>
    <x v="1178"/>
    <x v="323"/>
    <x v="379"/>
    <n v="122"/>
    <n v="8"/>
    <x v="143"/>
    <x v="2"/>
    <x v="1"/>
    <x v="1"/>
    <x v="8"/>
    <x v="1"/>
    <x v="19"/>
    <x v="1955"/>
    <x v="155"/>
  </r>
  <r>
    <x v="1788"/>
    <x v="7"/>
    <x v="638"/>
    <n v="348"/>
    <n v="15"/>
    <x v="136"/>
    <x v="39"/>
    <x v="1"/>
    <x v="0"/>
    <x v="5"/>
    <x v="1"/>
    <x v="7"/>
    <x v="1956"/>
    <x v="234"/>
  </r>
  <r>
    <x v="1410"/>
    <x v="564"/>
    <x v="630"/>
    <n v="323"/>
    <n v="30"/>
    <x v="161"/>
    <x v="31"/>
    <x v="2"/>
    <x v="1"/>
    <x v="1"/>
    <x v="4"/>
    <x v="15"/>
    <x v="1957"/>
    <x v="27"/>
  </r>
  <r>
    <x v="1789"/>
    <x v="279"/>
    <x v="807"/>
    <n v="455"/>
    <n v="13"/>
    <x v="66"/>
    <x v="34"/>
    <x v="2"/>
    <x v="0"/>
    <x v="11"/>
    <x v="3"/>
    <x v="10"/>
    <x v="1958"/>
    <x v="399"/>
  </r>
  <r>
    <x v="1197"/>
    <x v="332"/>
    <x v="618"/>
    <n v="449"/>
    <n v="28"/>
    <x v="65"/>
    <x v="44"/>
    <x v="2"/>
    <x v="1"/>
    <x v="2"/>
    <x v="3"/>
    <x v="21"/>
    <x v="1959"/>
    <x v="350"/>
  </r>
  <r>
    <x v="1790"/>
    <x v="83"/>
    <x v="210"/>
    <n v="488"/>
    <n v="22"/>
    <x v="160"/>
    <x v="38"/>
    <x v="0"/>
    <x v="0"/>
    <x v="2"/>
    <x v="0"/>
    <x v="27"/>
    <x v="1960"/>
    <x v="236"/>
  </r>
  <r>
    <x v="1791"/>
    <x v="369"/>
    <x v="808"/>
    <n v="430"/>
    <n v="6"/>
    <x v="121"/>
    <x v="11"/>
    <x v="2"/>
    <x v="0"/>
    <x v="0"/>
    <x v="4"/>
    <x v="13"/>
    <x v="1961"/>
    <x v="205"/>
  </r>
  <r>
    <x v="1792"/>
    <x v="189"/>
    <x v="438"/>
    <n v="246"/>
    <n v="26"/>
    <x v="23"/>
    <x v="27"/>
    <x v="0"/>
    <x v="2"/>
    <x v="3"/>
    <x v="1"/>
    <x v="11"/>
    <x v="1962"/>
    <x v="218"/>
  </r>
  <r>
    <x v="1793"/>
    <x v="550"/>
    <x v="100"/>
    <n v="196"/>
    <n v="15"/>
    <x v="100"/>
    <x v="42"/>
    <x v="0"/>
    <x v="0"/>
    <x v="0"/>
    <x v="6"/>
    <x v="8"/>
    <x v="1963"/>
    <x v="281"/>
  </r>
  <r>
    <x v="1210"/>
    <x v="300"/>
    <x v="809"/>
    <n v="339"/>
    <n v="24"/>
    <x v="11"/>
    <x v="10"/>
    <x v="0"/>
    <x v="0"/>
    <x v="9"/>
    <x v="0"/>
    <x v="2"/>
    <x v="1964"/>
    <x v="121"/>
  </r>
  <r>
    <x v="1794"/>
    <x v="455"/>
    <x v="252"/>
    <n v="376"/>
    <n v="30"/>
    <x v="82"/>
    <x v="36"/>
    <x v="2"/>
    <x v="0"/>
    <x v="8"/>
    <x v="1"/>
    <x v="2"/>
    <x v="1965"/>
    <x v="367"/>
  </r>
  <r>
    <x v="1795"/>
    <x v="539"/>
    <x v="255"/>
    <n v="425"/>
    <n v="19"/>
    <x v="78"/>
    <x v="47"/>
    <x v="1"/>
    <x v="0"/>
    <x v="8"/>
    <x v="5"/>
    <x v="11"/>
    <x v="1966"/>
    <x v="144"/>
  </r>
  <r>
    <x v="1796"/>
    <x v="686"/>
    <x v="153"/>
    <n v="357"/>
    <n v="2"/>
    <x v="96"/>
    <x v="30"/>
    <x v="1"/>
    <x v="0"/>
    <x v="5"/>
    <x v="0"/>
    <x v="1"/>
    <x v="1967"/>
    <x v="288"/>
  </r>
  <r>
    <x v="1797"/>
    <x v="368"/>
    <x v="807"/>
    <n v="428"/>
    <n v="5"/>
    <x v="187"/>
    <x v="18"/>
    <x v="0"/>
    <x v="1"/>
    <x v="6"/>
    <x v="2"/>
    <x v="12"/>
    <x v="1968"/>
    <x v="240"/>
  </r>
  <r>
    <x v="1559"/>
    <x v="392"/>
    <x v="172"/>
    <n v="85"/>
    <n v="14"/>
    <x v="45"/>
    <x v="31"/>
    <x v="2"/>
    <x v="1"/>
    <x v="1"/>
    <x v="6"/>
    <x v="0"/>
    <x v="1969"/>
    <x v="658"/>
  </r>
  <r>
    <x v="1798"/>
    <x v="465"/>
    <x v="810"/>
    <n v="468"/>
    <n v="8"/>
    <x v="59"/>
    <x v="2"/>
    <x v="1"/>
    <x v="1"/>
    <x v="2"/>
    <x v="2"/>
    <x v="22"/>
    <x v="1970"/>
    <x v="132"/>
  </r>
  <r>
    <x v="1799"/>
    <x v="10"/>
    <x v="701"/>
    <n v="446"/>
    <n v="25"/>
    <x v="48"/>
    <x v="27"/>
    <x v="0"/>
    <x v="0"/>
    <x v="3"/>
    <x v="4"/>
    <x v="10"/>
    <x v="1971"/>
    <x v="46"/>
  </r>
  <r>
    <x v="1596"/>
    <x v="488"/>
    <x v="301"/>
    <n v="225"/>
    <n v="3"/>
    <x v="13"/>
    <x v="0"/>
    <x v="1"/>
    <x v="0"/>
    <x v="2"/>
    <x v="5"/>
    <x v="19"/>
    <x v="1972"/>
    <x v="288"/>
  </r>
  <r>
    <x v="640"/>
    <x v="405"/>
    <x v="811"/>
    <n v="275"/>
    <n v="15"/>
    <x v="88"/>
    <x v="25"/>
    <x v="0"/>
    <x v="0"/>
    <x v="5"/>
    <x v="2"/>
    <x v="20"/>
    <x v="1973"/>
    <x v="26"/>
  </r>
  <r>
    <x v="1800"/>
    <x v="214"/>
    <x v="812"/>
    <n v="106"/>
    <n v="25"/>
    <x v="114"/>
    <x v="25"/>
    <x v="2"/>
    <x v="0"/>
    <x v="10"/>
    <x v="2"/>
    <x v="28"/>
    <x v="1974"/>
    <x v="659"/>
  </r>
  <r>
    <x v="14"/>
    <x v="130"/>
    <x v="243"/>
    <n v="338"/>
    <n v="16"/>
    <x v="186"/>
    <x v="12"/>
    <x v="1"/>
    <x v="0"/>
    <x v="3"/>
    <x v="3"/>
    <x v="13"/>
    <x v="1975"/>
    <x v="350"/>
  </r>
  <r>
    <x v="1801"/>
    <x v="297"/>
    <x v="813"/>
    <n v="479"/>
    <n v="13"/>
    <x v="68"/>
    <x v="28"/>
    <x v="0"/>
    <x v="1"/>
    <x v="0"/>
    <x v="3"/>
    <x v="9"/>
    <x v="1976"/>
    <x v="86"/>
  </r>
  <r>
    <x v="1802"/>
    <x v="291"/>
    <x v="337"/>
    <n v="166"/>
    <n v="15"/>
    <x v="141"/>
    <x v="3"/>
    <x v="0"/>
    <x v="1"/>
    <x v="0"/>
    <x v="2"/>
    <x v="29"/>
    <x v="1977"/>
    <x v="660"/>
  </r>
  <r>
    <x v="655"/>
    <x v="352"/>
    <x v="440"/>
    <n v="488"/>
    <n v="1"/>
    <x v="25"/>
    <x v="25"/>
    <x v="0"/>
    <x v="0"/>
    <x v="3"/>
    <x v="5"/>
    <x v="23"/>
    <x v="1978"/>
    <x v="231"/>
  </r>
  <r>
    <x v="1803"/>
    <x v="606"/>
    <x v="308"/>
    <n v="311"/>
    <n v="6"/>
    <x v="113"/>
    <x v="4"/>
    <x v="1"/>
    <x v="1"/>
    <x v="9"/>
    <x v="3"/>
    <x v="28"/>
    <x v="1979"/>
    <x v="66"/>
  </r>
  <r>
    <x v="1804"/>
    <x v="235"/>
    <x v="535"/>
    <n v="389"/>
    <n v="18"/>
    <x v="154"/>
    <x v="22"/>
    <x v="1"/>
    <x v="0"/>
    <x v="11"/>
    <x v="5"/>
    <x v="16"/>
    <x v="1980"/>
    <x v="3"/>
  </r>
  <r>
    <x v="1805"/>
    <x v="260"/>
    <x v="814"/>
    <n v="382"/>
    <n v="5"/>
    <x v="110"/>
    <x v="34"/>
    <x v="1"/>
    <x v="0"/>
    <x v="9"/>
    <x v="3"/>
    <x v="10"/>
    <x v="1981"/>
    <x v="546"/>
  </r>
  <r>
    <x v="1806"/>
    <x v="228"/>
    <x v="254"/>
    <n v="97"/>
    <n v="9"/>
    <x v="97"/>
    <x v="15"/>
    <x v="1"/>
    <x v="1"/>
    <x v="9"/>
    <x v="1"/>
    <x v="3"/>
    <x v="1982"/>
    <x v="653"/>
  </r>
  <r>
    <x v="1807"/>
    <x v="104"/>
    <x v="343"/>
    <n v="272"/>
    <n v="17"/>
    <x v="95"/>
    <x v="6"/>
    <x v="1"/>
    <x v="1"/>
    <x v="7"/>
    <x v="1"/>
    <x v="26"/>
    <x v="1983"/>
    <x v="294"/>
  </r>
  <r>
    <x v="1808"/>
    <x v="514"/>
    <x v="95"/>
    <n v="316"/>
    <n v="4"/>
    <x v="177"/>
    <x v="27"/>
    <x v="0"/>
    <x v="1"/>
    <x v="0"/>
    <x v="6"/>
    <x v="5"/>
    <x v="1984"/>
    <x v="269"/>
  </r>
  <r>
    <x v="1482"/>
    <x v="489"/>
    <x v="815"/>
    <n v="99"/>
    <n v="22"/>
    <x v="168"/>
    <x v="37"/>
    <x v="0"/>
    <x v="1"/>
    <x v="1"/>
    <x v="6"/>
    <x v="17"/>
    <x v="1985"/>
    <x v="72"/>
  </r>
  <r>
    <x v="1809"/>
    <x v="184"/>
    <x v="217"/>
    <n v="327"/>
    <n v="1"/>
    <x v="110"/>
    <x v="6"/>
    <x v="1"/>
    <x v="0"/>
    <x v="6"/>
    <x v="3"/>
    <x v="11"/>
    <x v="1986"/>
    <x v="661"/>
  </r>
  <r>
    <x v="1810"/>
    <x v="305"/>
    <x v="770"/>
    <n v="465"/>
    <n v="11"/>
    <x v="67"/>
    <x v="28"/>
    <x v="2"/>
    <x v="1"/>
    <x v="0"/>
    <x v="4"/>
    <x v="7"/>
    <x v="1987"/>
    <x v="49"/>
  </r>
  <r>
    <x v="1811"/>
    <x v="64"/>
    <x v="123"/>
    <n v="241"/>
    <n v="19"/>
    <x v="24"/>
    <x v="33"/>
    <x v="2"/>
    <x v="1"/>
    <x v="1"/>
    <x v="1"/>
    <x v="5"/>
    <x v="1988"/>
    <x v="58"/>
  </r>
  <r>
    <x v="1124"/>
    <x v="281"/>
    <x v="58"/>
    <n v="99"/>
    <n v="22"/>
    <x v="65"/>
    <x v="17"/>
    <x v="0"/>
    <x v="1"/>
    <x v="7"/>
    <x v="0"/>
    <x v="18"/>
    <x v="1989"/>
    <x v="512"/>
  </r>
  <r>
    <x v="1812"/>
    <x v="257"/>
    <x v="604"/>
    <n v="173"/>
    <n v="6"/>
    <x v="8"/>
    <x v="0"/>
    <x v="1"/>
    <x v="2"/>
    <x v="3"/>
    <x v="0"/>
    <x v="19"/>
    <x v="1990"/>
    <x v="286"/>
  </r>
  <r>
    <x v="1813"/>
    <x v="214"/>
    <x v="152"/>
    <n v="297"/>
    <n v="3"/>
    <x v="68"/>
    <x v="16"/>
    <x v="2"/>
    <x v="0"/>
    <x v="10"/>
    <x v="2"/>
    <x v="28"/>
    <x v="1991"/>
    <x v="51"/>
  </r>
  <r>
    <x v="1814"/>
    <x v="196"/>
    <x v="374"/>
    <n v="425"/>
    <n v="22"/>
    <x v="72"/>
    <x v="4"/>
    <x v="0"/>
    <x v="1"/>
    <x v="1"/>
    <x v="2"/>
    <x v="4"/>
    <x v="1992"/>
    <x v="24"/>
  </r>
  <r>
    <x v="1815"/>
    <x v="407"/>
    <x v="290"/>
    <n v="170"/>
    <n v="4"/>
    <x v="39"/>
    <x v="37"/>
    <x v="2"/>
    <x v="0"/>
    <x v="8"/>
    <x v="1"/>
    <x v="22"/>
    <x v="1993"/>
    <x v="99"/>
  </r>
  <r>
    <x v="1816"/>
    <x v="166"/>
    <x v="595"/>
    <n v="271"/>
    <n v="11"/>
    <x v="13"/>
    <x v="28"/>
    <x v="1"/>
    <x v="0"/>
    <x v="4"/>
    <x v="3"/>
    <x v="20"/>
    <x v="1994"/>
    <x v="477"/>
  </r>
  <r>
    <x v="1817"/>
    <x v="419"/>
    <x v="307"/>
    <n v="120"/>
    <n v="10"/>
    <x v="115"/>
    <x v="35"/>
    <x v="1"/>
    <x v="0"/>
    <x v="7"/>
    <x v="6"/>
    <x v="21"/>
    <x v="1995"/>
    <x v="617"/>
  </r>
  <r>
    <x v="1818"/>
    <x v="312"/>
    <x v="87"/>
    <n v="197"/>
    <n v="15"/>
    <x v="146"/>
    <x v="12"/>
    <x v="0"/>
    <x v="1"/>
    <x v="2"/>
    <x v="1"/>
    <x v="12"/>
    <x v="1996"/>
    <x v="660"/>
  </r>
  <r>
    <x v="1819"/>
    <x v="387"/>
    <x v="178"/>
    <n v="103"/>
    <n v="21"/>
    <x v="143"/>
    <x v="42"/>
    <x v="2"/>
    <x v="0"/>
    <x v="1"/>
    <x v="4"/>
    <x v="21"/>
    <x v="1997"/>
    <x v="194"/>
  </r>
  <r>
    <x v="1138"/>
    <x v="96"/>
    <x v="160"/>
    <n v="240"/>
    <n v="23"/>
    <x v="183"/>
    <x v="5"/>
    <x v="2"/>
    <x v="0"/>
    <x v="11"/>
    <x v="0"/>
    <x v="24"/>
    <x v="1998"/>
    <x v="268"/>
  </r>
  <r>
    <x v="1820"/>
    <x v="527"/>
    <x v="693"/>
    <n v="232"/>
    <n v="18"/>
    <x v="54"/>
    <x v="31"/>
    <x v="0"/>
    <x v="0"/>
    <x v="8"/>
    <x v="3"/>
    <x v="14"/>
    <x v="1999"/>
    <x v="123"/>
  </r>
  <r>
    <x v="1821"/>
    <x v="315"/>
    <x v="451"/>
    <n v="313"/>
    <n v="23"/>
    <x v="134"/>
    <x v="34"/>
    <x v="0"/>
    <x v="0"/>
    <x v="1"/>
    <x v="0"/>
    <x v="25"/>
    <x v="2000"/>
    <x v="463"/>
  </r>
  <r>
    <x v="1366"/>
    <x v="298"/>
    <x v="331"/>
    <n v="373"/>
    <n v="23"/>
    <x v="159"/>
    <x v="45"/>
    <x v="1"/>
    <x v="0"/>
    <x v="6"/>
    <x v="6"/>
    <x v="25"/>
    <x v="2001"/>
    <x v="244"/>
  </r>
  <r>
    <x v="1822"/>
    <x v="313"/>
    <x v="522"/>
    <n v="340"/>
    <n v="18"/>
    <x v="12"/>
    <x v="2"/>
    <x v="1"/>
    <x v="2"/>
    <x v="3"/>
    <x v="3"/>
    <x v="6"/>
    <x v="2002"/>
    <x v="261"/>
  </r>
  <r>
    <x v="1823"/>
    <x v="514"/>
    <x v="816"/>
    <n v="55"/>
    <n v="25"/>
    <x v="182"/>
    <x v="22"/>
    <x v="0"/>
    <x v="1"/>
    <x v="0"/>
    <x v="6"/>
    <x v="5"/>
    <x v="2003"/>
    <x v="326"/>
  </r>
  <r>
    <x v="706"/>
    <x v="683"/>
    <x v="672"/>
    <n v="255"/>
    <n v="21"/>
    <x v="0"/>
    <x v="46"/>
    <x v="2"/>
    <x v="1"/>
    <x v="2"/>
    <x v="1"/>
    <x v="14"/>
    <x v="2004"/>
    <x v="0"/>
  </r>
  <r>
    <x v="1824"/>
    <x v="430"/>
    <x v="609"/>
    <n v="417"/>
    <n v="4"/>
    <x v="151"/>
    <x v="35"/>
    <x v="1"/>
    <x v="0"/>
    <x v="8"/>
    <x v="5"/>
    <x v="13"/>
    <x v="2005"/>
    <x v="200"/>
  </r>
  <r>
    <x v="732"/>
    <x v="464"/>
    <x v="632"/>
    <n v="104"/>
    <n v="25"/>
    <x v="142"/>
    <x v="30"/>
    <x v="2"/>
    <x v="0"/>
    <x v="8"/>
    <x v="2"/>
    <x v="10"/>
    <x v="2006"/>
    <x v="662"/>
  </r>
  <r>
    <x v="1241"/>
    <x v="432"/>
    <x v="488"/>
    <n v="228"/>
    <n v="3"/>
    <x v="131"/>
    <x v="49"/>
    <x v="2"/>
    <x v="1"/>
    <x v="0"/>
    <x v="3"/>
    <x v="25"/>
    <x v="2007"/>
    <x v="445"/>
  </r>
  <r>
    <x v="1825"/>
    <x v="78"/>
    <x v="540"/>
    <n v="93"/>
    <n v="4"/>
    <x v="26"/>
    <x v="1"/>
    <x v="0"/>
    <x v="0"/>
    <x v="8"/>
    <x v="6"/>
    <x v="5"/>
    <x v="2008"/>
    <x v="663"/>
  </r>
  <r>
    <x v="1826"/>
    <x v="76"/>
    <x v="796"/>
    <n v="362"/>
    <n v="17"/>
    <x v="20"/>
    <x v="18"/>
    <x v="0"/>
    <x v="0"/>
    <x v="10"/>
    <x v="6"/>
    <x v="13"/>
    <x v="2009"/>
    <x v="612"/>
  </r>
  <r>
    <x v="1827"/>
    <x v="328"/>
    <x v="222"/>
    <n v="121"/>
    <n v="11"/>
    <x v="197"/>
    <x v="6"/>
    <x v="2"/>
    <x v="0"/>
    <x v="10"/>
    <x v="1"/>
    <x v="29"/>
    <x v="2010"/>
    <x v="664"/>
  </r>
  <r>
    <x v="96"/>
    <x v="461"/>
    <x v="62"/>
    <n v="158"/>
    <n v="9"/>
    <x v="97"/>
    <x v="40"/>
    <x v="0"/>
    <x v="1"/>
    <x v="1"/>
    <x v="0"/>
    <x v="22"/>
    <x v="2011"/>
    <x v="445"/>
  </r>
  <r>
    <x v="1828"/>
    <x v="425"/>
    <x v="12"/>
    <n v="236"/>
    <n v="2"/>
    <x v="164"/>
    <x v="34"/>
    <x v="1"/>
    <x v="1"/>
    <x v="7"/>
    <x v="3"/>
    <x v="13"/>
    <x v="2012"/>
    <x v="313"/>
  </r>
  <r>
    <x v="1750"/>
    <x v="146"/>
    <x v="159"/>
    <n v="322"/>
    <n v="23"/>
    <x v="65"/>
    <x v="44"/>
    <x v="1"/>
    <x v="0"/>
    <x v="4"/>
    <x v="2"/>
    <x v="24"/>
    <x v="2013"/>
    <x v="154"/>
  </r>
  <r>
    <x v="1829"/>
    <x v="521"/>
    <x v="358"/>
    <n v="335"/>
    <n v="7"/>
    <x v="69"/>
    <x v="13"/>
    <x v="2"/>
    <x v="0"/>
    <x v="0"/>
    <x v="6"/>
    <x v="10"/>
    <x v="2014"/>
    <x v="9"/>
  </r>
  <r>
    <x v="1830"/>
    <x v="59"/>
    <x v="712"/>
    <n v="491"/>
    <n v="7"/>
    <x v="32"/>
    <x v="15"/>
    <x v="0"/>
    <x v="0"/>
    <x v="10"/>
    <x v="6"/>
    <x v="11"/>
    <x v="2015"/>
    <x v="233"/>
  </r>
  <r>
    <x v="1831"/>
    <x v="182"/>
    <x v="371"/>
    <n v="177"/>
    <n v="9"/>
    <x v="31"/>
    <x v="29"/>
    <x v="0"/>
    <x v="0"/>
    <x v="3"/>
    <x v="1"/>
    <x v="26"/>
    <x v="2016"/>
    <x v="403"/>
  </r>
  <r>
    <x v="1832"/>
    <x v="687"/>
    <x v="607"/>
    <n v="182"/>
    <n v="25"/>
    <x v="125"/>
    <x v="23"/>
    <x v="1"/>
    <x v="2"/>
    <x v="3"/>
    <x v="1"/>
    <x v="13"/>
    <x v="2017"/>
    <x v="54"/>
  </r>
  <r>
    <x v="1781"/>
    <x v="446"/>
    <x v="714"/>
    <n v="282"/>
    <n v="9"/>
    <x v="42"/>
    <x v="6"/>
    <x v="0"/>
    <x v="1"/>
    <x v="1"/>
    <x v="3"/>
    <x v="10"/>
    <x v="2018"/>
    <x v="148"/>
  </r>
  <r>
    <x v="1833"/>
    <x v="271"/>
    <x v="506"/>
    <n v="258"/>
    <n v="23"/>
    <x v="26"/>
    <x v="25"/>
    <x v="2"/>
    <x v="0"/>
    <x v="4"/>
    <x v="0"/>
    <x v="0"/>
    <x v="2019"/>
    <x v="119"/>
  </r>
  <r>
    <x v="1834"/>
    <x v="623"/>
    <x v="744"/>
    <n v="191"/>
    <n v="6"/>
    <x v="72"/>
    <x v="45"/>
    <x v="1"/>
    <x v="1"/>
    <x v="8"/>
    <x v="6"/>
    <x v="13"/>
    <x v="2020"/>
    <x v="665"/>
  </r>
  <r>
    <x v="1667"/>
    <x v="519"/>
    <x v="249"/>
    <n v="265"/>
    <n v="28"/>
    <x v="26"/>
    <x v="1"/>
    <x v="2"/>
    <x v="0"/>
    <x v="4"/>
    <x v="6"/>
    <x v="10"/>
    <x v="2021"/>
    <x v="469"/>
  </r>
  <r>
    <x v="1835"/>
    <x v="561"/>
    <x v="608"/>
    <n v="333"/>
    <n v="25"/>
    <x v="41"/>
    <x v="37"/>
    <x v="2"/>
    <x v="2"/>
    <x v="3"/>
    <x v="6"/>
    <x v="20"/>
    <x v="2022"/>
    <x v="33"/>
  </r>
  <r>
    <x v="1538"/>
    <x v="653"/>
    <x v="247"/>
    <n v="251"/>
    <n v="10"/>
    <x v="157"/>
    <x v="0"/>
    <x v="0"/>
    <x v="1"/>
    <x v="5"/>
    <x v="5"/>
    <x v="19"/>
    <x v="2023"/>
    <x v="377"/>
  </r>
  <r>
    <x v="283"/>
    <x v="688"/>
    <x v="24"/>
    <n v="269"/>
    <n v="12"/>
    <x v="95"/>
    <x v="26"/>
    <x v="1"/>
    <x v="0"/>
    <x v="6"/>
    <x v="1"/>
    <x v="0"/>
    <x v="2024"/>
    <x v="195"/>
  </r>
  <r>
    <x v="1836"/>
    <x v="60"/>
    <x v="39"/>
    <n v="123"/>
    <n v="10"/>
    <x v="140"/>
    <x v="20"/>
    <x v="0"/>
    <x v="2"/>
    <x v="3"/>
    <x v="5"/>
    <x v="9"/>
    <x v="2025"/>
    <x v="249"/>
  </r>
  <r>
    <x v="1837"/>
    <x v="602"/>
    <x v="773"/>
    <n v="390"/>
    <n v="16"/>
    <x v="129"/>
    <x v="47"/>
    <x v="1"/>
    <x v="1"/>
    <x v="10"/>
    <x v="5"/>
    <x v="21"/>
    <x v="2026"/>
    <x v="41"/>
  </r>
  <r>
    <x v="1838"/>
    <x v="362"/>
    <x v="726"/>
    <n v="359"/>
    <n v="22"/>
    <x v="109"/>
    <x v="9"/>
    <x v="2"/>
    <x v="1"/>
    <x v="7"/>
    <x v="1"/>
    <x v="7"/>
    <x v="2027"/>
    <x v="80"/>
  </r>
  <r>
    <x v="1839"/>
    <x v="524"/>
    <x v="57"/>
    <n v="172"/>
    <n v="16"/>
    <x v="55"/>
    <x v="47"/>
    <x v="2"/>
    <x v="0"/>
    <x v="3"/>
    <x v="1"/>
    <x v="7"/>
    <x v="2028"/>
    <x v="188"/>
  </r>
  <r>
    <x v="1840"/>
    <x v="297"/>
    <x v="82"/>
    <n v="83"/>
    <n v="3"/>
    <x v="100"/>
    <x v="29"/>
    <x v="1"/>
    <x v="1"/>
    <x v="0"/>
    <x v="3"/>
    <x v="9"/>
    <x v="2029"/>
    <x v="570"/>
  </r>
  <r>
    <x v="1841"/>
    <x v="557"/>
    <x v="720"/>
    <n v="406"/>
    <n v="27"/>
    <x v="150"/>
    <x v="8"/>
    <x v="2"/>
    <x v="0"/>
    <x v="10"/>
    <x v="1"/>
    <x v="10"/>
    <x v="2030"/>
    <x v="49"/>
  </r>
  <r>
    <x v="1842"/>
    <x v="150"/>
    <x v="730"/>
    <n v="427"/>
    <n v="30"/>
    <x v="4"/>
    <x v="21"/>
    <x v="2"/>
    <x v="1"/>
    <x v="11"/>
    <x v="3"/>
    <x v="1"/>
    <x v="2031"/>
    <x v="350"/>
  </r>
  <r>
    <x v="786"/>
    <x v="329"/>
    <x v="574"/>
    <n v="183"/>
    <n v="20"/>
    <x v="124"/>
    <x v="44"/>
    <x v="0"/>
    <x v="0"/>
    <x v="5"/>
    <x v="5"/>
    <x v="24"/>
    <x v="2032"/>
    <x v="331"/>
  </r>
  <r>
    <x v="584"/>
    <x v="510"/>
    <x v="640"/>
    <n v="159"/>
    <n v="14"/>
    <x v="85"/>
    <x v="29"/>
    <x v="0"/>
    <x v="1"/>
    <x v="11"/>
    <x v="0"/>
    <x v="29"/>
    <x v="2033"/>
    <x v="666"/>
  </r>
  <r>
    <x v="1843"/>
    <x v="333"/>
    <x v="123"/>
    <n v="142"/>
    <n v="14"/>
    <x v="110"/>
    <x v="19"/>
    <x v="0"/>
    <x v="0"/>
    <x v="4"/>
    <x v="5"/>
    <x v="18"/>
    <x v="2034"/>
    <x v="615"/>
  </r>
  <r>
    <x v="1770"/>
    <x v="349"/>
    <x v="748"/>
    <n v="108"/>
    <n v="18"/>
    <x v="98"/>
    <x v="11"/>
    <x v="1"/>
    <x v="0"/>
    <x v="5"/>
    <x v="1"/>
    <x v="26"/>
    <x v="2035"/>
    <x v="667"/>
  </r>
  <r>
    <x v="1844"/>
    <x v="246"/>
    <x v="592"/>
    <n v="412"/>
    <n v="20"/>
    <x v="9"/>
    <x v="29"/>
    <x v="1"/>
    <x v="1"/>
    <x v="6"/>
    <x v="4"/>
    <x v="5"/>
    <x v="2036"/>
    <x v="56"/>
  </r>
  <r>
    <x v="1845"/>
    <x v="445"/>
    <x v="212"/>
    <n v="178"/>
    <n v="26"/>
    <x v="76"/>
    <x v="31"/>
    <x v="1"/>
    <x v="0"/>
    <x v="0"/>
    <x v="3"/>
    <x v="16"/>
    <x v="2037"/>
    <x v="223"/>
  </r>
  <r>
    <x v="1846"/>
    <x v="413"/>
    <x v="386"/>
    <n v="479"/>
    <n v="14"/>
    <x v="44"/>
    <x v="26"/>
    <x v="2"/>
    <x v="1"/>
    <x v="1"/>
    <x v="4"/>
    <x v="25"/>
    <x v="2038"/>
    <x v="133"/>
  </r>
  <r>
    <x v="1180"/>
    <x v="685"/>
    <x v="427"/>
    <n v="208"/>
    <n v="23"/>
    <x v="9"/>
    <x v="33"/>
    <x v="0"/>
    <x v="1"/>
    <x v="7"/>
    <x v="0"/>
    <x v="5"/>
    <x v="2039"/>
    <x v="378"/>
  </r>
  <r>
    <x v="1847"/>
    <x v="689"/>
    <x v="577"/>
    <n v="145"/>
    <n v="22"/>
    <x v="150"/>
    <x v="31"/>
    <x v="1"/>
    <x v="0"/>
    <x v="9"/>
    <x v="1"/>
    <x v="28"/>
    <x v="100"/>
    <x v="90"/>
  </r>
  <r>
    <x v="1848"/>
    <x v="484"/>
    <x v="793"/>
    <n v="150"/>
    <n v="9"/>
    <x v="162"/>
    <x v="45"/>
    <x v="1"/>
    <x v="1"/>
    <x v="8"/>
    <x v="3"/>
    <x v="22"/>
    <x v="2040"/>
    <x v="555"/>
  </r>
  <r>
    <x v="581"/>
    <x v="619"/>
    <x v="733"/>
    <n v="435"/>
    <n v="28"/>
    <x v="22"/>
    <x v="42"/>
    <x v="2"/>
    <x v="0"/>
    <x v="3"/>
    <x v="0"/>
    <x v="28"/>
    <x v="2041"/>
    <x v="86"/>
  </r>
  <r>
    <x v="1849"/>
    <x v="690"/>
    <x v="534"/>
    <n v="357"/>
    <n v="20"/>
    <x v="58"/>
    <x v="49"/>
    <x v="1"/>
    <x v="1"/>
    <x v="0"/>
    <x v="2"/>
    <x v="8"/>
    <x v="2042"/>
    <x v="390"/>
  </r>
  <r>
    <x v="1850"/>
    <x v="486"/>
    <x v="441"/>
    <n v="268"/>
    <n v="17"/>
    <x v="117"/>
    <x v="13"/>
    <x v="2"/>
    <x v="0"/>
    <x v="7"/>
    <x v="2"/>
    <x v="26"/>
    <x v="2043"/>
    <x v="67"/>
  </r>
  <r>
    <x v="1851"/>
    <x v="325"/>
    <x v="166"/>
    <n v="210"/>
    <n v="7"/>
    <x v="127"/>
    <x v="41"/>
    <x v="1"/>
    <x v="2"/>
    <x v="4"/>
    <x v="0"/>
    <x v="27"/>
    <x v="2044"/>
    <x v="233"/>
  </r>
  <r>
    <x v="1852"/>
    <x v="527"/>
    <x v="417"/>
    <n v="232"/>
    <n v="29"/>
    <x v="185"/>
    <x v="20"/>
    <x v="2"/>
    <x v="0"/>
    <x v="8"/>
    <x v="3"/>
    <x v="14"/>
    <x v="2045"/>
    <x v="668"/>
  </r>
  <r>
    <x v="1355"/>
    <x v="503"/>
    <x v="609"/>
    <n v="64"/>
    <n v="28"/>
    <x v="80"/>
    <x v="21"/>
    <x v="0"/>
    <x v="1"/>
    <x v="10"/>
    <x v="6"/>
    <x v="7"/>
    <x v="2046"/>
    <x v="616"/>
  </r>
  <r>
    <x v="1853"/>
    <x v="88"/>
    <x v="626"/>
    <n v="310"/>
    <n v="8"/>
    <x v="98"/>
    <x v="42"/>
    <x v="0"/>
    <x v="1"/>
    <x v="11"/>
    <x v="5"/>
    <x v="12"/>
    <x v="2047"/>
    <x v="18"/>
  </r>
  <r>
    <x v="303"/>
    <x v="294"/>
    <x v="749"/>
    <n v="233"/>
    <n v="28"/>
    <x v="72"/>
    <x v="10"/>
    <x v="1"/>
    <x v="0"/>
    <x v="6"/>
    <x v="5"/>
    <x v="2"/>
    <x v="2048"/>
    <x v="122"/>
  </r>
  <r>
    <x v="1854"/>
    <x v="393"/>
    <x v="87"/>
    <n v="100"/>
    <n v="30"/>
    <x v="42"/>
    <x v="22"/>
    <x v="1"/>
    <x v="1"/>
    <x v="7"/>
    <x v="0"/>
    <x v="6"/>
    <x v="2049"/>
    <x v="564"/>
  </r>
  <r>
    <x v="1855"/>
    <x v="24"/>
    <x v="283"/>
    <n v="75"/>
    <n v="12"/>
    <x v="100"/>
    <x v="47"/>
    <x v="1"/>
    <x v="1"/>
    <x v="6"/>
    <x v="4"/>
    <x v="18"/>
    <x v="2050"/>
    <x v="669"/>
  </r>
  <r>
    <x v="1856"/>
    <x v="573"/>
    <x v="220"/>
    <n v="345"/>
    <n v="22"/>
    <x v="44"/>
    <x v="31"/>
    <x v="0"/>
    <x v="0"/>
    <x v="11"/>
    <x v="4"/>
    <x v="9"/>
    <x v="2051"/>
    <x v="278"/>
  </r>
  <r>
    <x v="1306"/>
    <x v="593"/>
    <x v="16"/>
    <n v="323"/>
    <n v="6"/>
    <x v="77"/>
    <x v="5"/>
    <x v="2"/>
    <x v="0"/>
    <x v="4"/>
    <x v="0"/>
    <x v="26"/>
    <x v="2052"/>
    <x v="261"/>
  </r>
  <r>
    <x v="1857"/>
    <x v="573"/>
    <x v="155"/>
    <n v="312"/>
    <n v="23"/>
    <x v="1"/>
    <x v="16"/>
    <x v="2"/>
    <x v="0"/>
    <x v="11"/>
    <x v="4"/>
    <x v="9"/>
    <x v="2053"/>
    <x v="108"/>
  </r>
  <r>
    <x v="1858"/>
    <x v="582"/>
    <x v="294"/>
    <n v="234"/>
    <n v="1"/>
    <x v="47"/>
    <x v="46"/>
    <x v="2"/>
    <x v="1"/>
    <x v="9"/>
    <x v="0"/>
    <x v="10"/>
    <x v="2054"/>
    <x v="99"/>
  </r>
  <r>
    <x v="1859"/>
    <x v="169"/>
    <x v="663"/>
    <n v="282"/>
    <n v="4"/>
    <x v="63"/>
    <x v="27"/>
    <x v="0"/>
    <x v="1"/>
    <x v="6"/>
    <x v="6"/>
    <x v="24"/>
    <x v="2055"/>
    <x v="535"/>
  </r>
  <r>
    <x v="1860"/>
    <x v="181"/>
    <x v="87"/>
    <n v="445"/>
    <n v="14"/>
    <x v="76"/>
    <x v="28"/>
    <x v="1"/>
    <x v="0"/>
    <x v="8"/>
    <x v="5"/>
    <x v="3"/>
    <x v="2056"/>
    <x v="71"/>
  </r>
  <r>
    <x v="409"/>
    <x v="50"/>
    <x v="175"/>
    <n v="370"/>
    <n v="23"/>
    <x v="145"/>
    <x v="7"/>
    <x v="2"/>
    <x v="0"/>
    <x v="5"/>
    <x v="0"/>
    <x v="18"/>
    <x v="2057"/>
    <x v="462"/>
  </r>
  <r>
    <x v="1861"/>
    <x v="444"/>
    <x v="199"/>
    <n v="444"/>
    <n v="1"/>
    <x v="19"/>
    <x v="6"/>
    <x v="0"/>
    <x v="1"/>
    <x v="6"/>
    <x v="3"/>
    <x v="7"/>
    <x v="2058"/>
    <x v="399"/>
  </r>
  <r>
    <x v="1862"/>
    <x v="251"/>
    <x v="556"/>
    <n v="385"/>
    <n v="12"/>
    <x v="70"/>
    <x v="31"/>
    <x v="0"/>
    <x v="1"/>
    <x v="8"/>
    <x v="6"/>
    <x v="3"/>
    <x v="2059"/>
    <x v="140"/>
  </r>
  <r>
    <x v="1863"/>
    <x v="641"/>
    <x v="579"/>
    <n v="102"/>
    <n v="6"/>
    <x v="5"/>
    <x v="26"/>
    <x v="0"/>
    <x v="1"/>
    <x v="2"/>
    <x v="6"/>
    <x v="10"/>
    <x v="2060"/>
    <x v="194"/>
  </r>
  <r>
    <x v="1864"/>
    <x v="482"/>
    <x v="464"/>
    <n v="402"/>
    <n v="22"/>
    <x v="68"/>
    <x v="5"/>
    <x v="1"/>
    <x v="1"/>
    <x v="11"/>
    <x v="4"/>
    <x v="22"/>
    <x v="2061"/>
    <x v="216"/>
  </r>
  <r>
    <x v="1865"/>
    <x v="346"/>
    <x v="186"/>
    <n v="252"/>
    <n v="26"/>
    <x v="53"/>
    <x v="23"/>
    <x v="1"/>
    <x v="0"/>
    <x v="9"/>
    <x v="3"/>
    <x v="19"/>
    <x v="2062"/>
    <x v="351"/>
  </r>
  <r>
    <x v="1866"/>
    <x v="661"/>
    <x v="27"/>
    <n v="314"/>
    <n v="26"/>
    <x v="62"/>
    <x v="3"/>
    <x v="2"/>
    <x v="0"/>
    <x v="2"/>
    <x v="6"/>
    <x v="23"/>
    <x v="2063"/>
    <x v="288"/>
  </r>
  <r>
    <x v="1746"/>
    <x v="691"/>
    <x v="391"/>
    <n v="162"/>
    <n v="13"/>
    <x v="28"/>
    <x v="10"/>
    <x v="0"/>
    <x v="0"/>
    <x v="2"/>
    <x v="3"/>
    <x v="7"/>
    <x v="2064"/>
    <x v="670"/>
  </r>
  <r>
    <x v="1867"/>
    <x v="568"/>
    <x v="805"/>
    <n v="201"/>
    <n v="30"/>
    <x v="140"/>
    <x v="44"/>
    <x v="1"/>
    <x v="1"/>
    <x v="11"/>
    <x v="0"/>
    <x v="8"/>
    <x v="2065"/>
    <x v="252"/>
  </r>
  <r>
    <x v="1868"/>
    <x v="424"/>
    <x v="638"/>
    <n v="300"/>
    <n v="11"/>
    <x v="26"/>
    <x v="23"/>
    <x v="1"/>
    <x v="1"/>
    <x v="8"/>
    <x v="4"/>
    <x v="30"/>
    <x v="2066"/>
    <x v="390"/>
  </r>
  <r>
    <x v="1869"/>
    <x v="430"/>
    <x v="719"/>
    <n v="57"/>
    <n v="4"/>
    <x v="137"/>
    <x v="5"/>
    <x v="1"/>
    <x v="0"/>
    <x v="8"/>
    <x v="5"/>
    <x v="13"/>
    <x v="2067"/>
    <x v="262"/>
  </r>
  <r>
    <x v="1870"/>
    <x v="493"/>
    <x v="595"/>
    <n v="212"/>
    <n v="21"/>
    <x v="196"/>
    <x v="34"/>
    <x v="2"/>
    <x v="1"/>
    <x v="11"/>
    <x v="6"/>
    <x v="30"/>
    <x v="2068"/>
    <x v="403"/>
  </r>
  <r>
    <x v="1871"/>
    <x v="331"/>
    <x v="191"/>
    <n v="244"/>
    <n v="4"/>
    <x v="105"/>
    <x v="0"/>
    <x v="2"/>
    <x v="0"/>
    <x v="9"/>
    <x v="5"/>
    <x v="20"/>
    <x v="2069"/>
    <x v="413"/>
  </r>
  <r>
    <x v="1872"/>
    <x v="692"/>
    <x v="227"/>
    <n v="199"/>
    <n v="1"/>
    <x v="32"/>
    <x v="23"/>
    <x v="1"/>
    <x v="1"/>
    <x v="2"/>
    <x v="3"/>
    <x v="16"/>
    <x v="2070"/>
    <x v="250"/>
  </r>
  <r>
    <x v="1873"/>
    <x v="367"/>
    <x v="814"/>
    <n v="224"/>
    <n v="19"/>
    <x v="47"/>
    <x v="41"/>
    <x v="0"/>
    <x v="2"/>
    <x v="3"/>
    <x v="6"/>
    <x v="30"/>
    <x v="2071"/>
    <x v="416"/>
  </r>
  <r>
    <x v="1874"/>
    <x v="567"/>
    <x v="792"/>
    <n v="140"/>
    <n v="16"/>
    <x v="163"/>
    <x v="27"/>
    <x v="0"/>
    <x v="1"/>
    <x v="6"/>
    <x v="0"/>
    <x v="3"/>
    <x v="2072"/>
    <x v="300"/>
  </r>
  <r>
    <x v="1875"/>
    <x v="416"/>
    <x v="486"/>
    <n v="163"/>
    <n v="3"/>
    <x v="120"/>
    <x v="49"/>
    <x v="0"/>
    <x v="2"/>
    <x v="4"/>
    <x v="2"/>
    <x v="14"/>
    <x v="2073"/>
    <x v="348"/>
  </r>
  <r>
    <x v="661"/>
    <x v="292"/>
    <x v="150"/>
    <n v="111"/>
    <n v="11"/>
    <x v="172"/>
    <x v="6"/>
    <x v="2"/>
    <x v="1"/>
    <x v="1"/>
    <x v="1"/>
    <x v="6"/>
    <x v="2074"/>
    <x v="480"/>
  </r>
  <r>
    <x v="1876"/>
    <x v="249"/>
    <x v="391"/>
    <n v="168"/>
    <n v="9"/>
    <x v="5"/>
    <x v="31"/>
    <x v="1"/>
    <x v="0"/>
    <x v="6"/>
    <x v="4"/>
    <x v="8"/>
    <x v="2075"/>
    <x v="671"/>
  </r>
  <r>
    <x v="1877"/>
    <x v="400"/>
    <x v="477"/>
    <n v="231"/>
    <n v="25"/>
    <x v="129"/>
    <x v="43"/>
    <x v="1"/>
    <x v="0"/>
    <x v="8"/>
    <x v="1"/>
    <x v="23"/>
    <x v="2076"/>
    <x v="238"/>
  </r>
  <r>
    <x v="1878"/>
    <x v="263"/>
    <x v="817"/>
    <n v="500"/>
    <n v="2"/>
    <x v="155"/>
    <x v="26"/>
    <x v="2"/>
    <x v="1"/>
    <x v="2"/>
    <x v="1"/>
    <x v="25"/>
    <x v="2077"/>
    <x v="31"/>
  </r>
  <r>
    <x v="848"/>
    <x v="142"/>
    <x v="69"/>
    <n v="180"/>
    <n v="20"/>
    <x v="86"/>
    <x v="49"/>
    <x v="0"/>
    <x v="0"/>
    <x v="2"/>
    <x v="2"/>
    <x v="14"/>
    <x v="2078"/>
    <x v="479"/>
  </r>
  <r>
    <x v="1879"/>
    <x v="467"/>
    <x v="441"/>
    <n v="405"/>
    <n v="8"/>
    <x v="21"/>
    <x v="7"/>
    <x v="1"/>
    <x v="1"/>
    <x v="7"/>
    <x v="1"/>
    <x v="17"/>
    <x v="2079"/>
    <x v="246"/>
  </r>
  <r>
    <x v="1500"/>
    <x v="114"/>
    <x v="818"/>
    <n v="70"/>
    <n v="1"/>
    <x v="46"/>
    <x v="27"/>
    <x v="1"/>
    <x v="0"/>
    <x v="11"/>
    <x v="1"/>
    <x v="1"/>
    <x v="2080"/>
    <x v="672"/>
  </r>
  <r>
    <x v="1880"/>
    <x v="36"/>
    <x v="813"/>
    <n v="297"/>
    <n v="21"/>
    <x v="153"/>
    <x v="23"/>
    <x v="0"/>
    <x v="0"/>
    <x v="8"/>
    <x v="0"/>
    <x v="20"/>
    <x v="2081"/>
    <x v="54"/>
  </r>
  <r>
    <x v="1881"/>
    <x v="363"/>
    <x v="791"/>
    <n v="173"/>
    <n v="5"/>
    <x v="61"/>
    <x v="2"/>
    <x v="0"/>
    <x v="1"/>
    <x v="8"/>
    <x v="0"/>
    <x v="14"/>
    <x v="2082"/>
    <x v="232"/>
  </r>
  <r>
    <x v="1882"/>
    <x v="519"/>
    <x v="699"/>
    <n v="272"/>
    <n v="28"/>
    <x v="145"/>
    <x v="21"/>
    <x v="2"/>
    <x v="0"/>
    <x v="4"/>
    <x v="6"/>
    <x v="10"/>
    <x v="2083"/>
    <x v="612"/>
  </r>
  <r>
    <x v="1883"/>
    <x v="547"/>
    <x v="554"/>
    <n v="291"/>
    <n v="15"/>
    <x v="191"/>
    <x v="35"/>
    <x v="0"/>
    <x v="1"/>
    <x v="0"/>
    <x v="0"/>
    <x v="30"/>
    <x v="2084"/>
    <x v="457"/>
  </r>
  <r>
    <x v="1884"/>
    <x v="575"/>
    <x v="431"/>
    <n v="412"/>
    <n v="10"/>
    <x v="56"/>
    <x v="34"/>
    <x v="1"/>
    <x v="1"/>
    <x v="6"/>
    <x v="3"/>
    <x v="26"/>
    <x v="2085"/>
    <x v="469"/>
  </r>
  <r>
    <x v="1885"/>
    <x v="627"/>
    <x v="96"/>
    <n v="97"/>
    <n v="30"/>
    <x v="30"/>
    <x v="14"/>
    <x v="1"/>
    <x v="1"/>
    <x v="5"/>
    <x v="4"/>
    <x v="18"/>
    <x v="2086"/>
    <x v="673"/>
  </r>
  <r>
    <x v="1886"/>
    <x v="476"/>
    <x v="618"/>
    <n v="401"/>
    <n v="14"/>
    <x v="159"/>
    <x v="10"/>
    <x v="0"/>
    <x v="0"/>
    <x v="2"/>
    <x v="1"/>
    <x v="21"/>
    <x v="2087"/>
    <x v="0"/>
  </r>
  <r>
    <x v="1887"/>
    <x v="649"/>
    <x v="49"/>
    <n v="157"/>
    <n v="5"/>
    <x v="79"/>
    <x v="30"/>
    <x v="0"/>
    <x v="0"/>
    <x v="9"/>
    <x v="2"/>
    <x v="27"/>
    <x v="2088"/>
    <x v="397"/>
  </r>
  <r>
    <x v="1888"/>
    <x v="140"/>
    <x v="641"/>
    <n v="63"/>
    <n v="26"/>
    <x v="7"/>
    <x v="1"/>
    <x v="1"/>
    <x v="1"/>
    <x v="1"/>
    <x v="4"/>
    <x v="12"/>
    <x v="2089"/>
    <x v="26"/>
  </r>
  <r>
    <x v="1889"/>
    <x v="12"/>
    <x v="370"/>
    <n v="492"/>
    <n v="5"/>
    <x v="172"/>
    <x v="28"/>
    <x v="2"/>
    <x v="0"/>
    <x v="3"/>
    <x v="6"/>
    <x v="12"/>
    <x v="2090"/>
    <x v="7"/>
  </r>
  <r>
    <x v="1890"/>
    <x v="268"/>
    <x v="286"/>
    <n v="273"/>
    <n v="10"/>
    <x v="82"/>
    <x v="9"/>
    <x v="2"/>
    <x v="1"/>
    <x v="11"/>
    <x v="1"/>
    <x v="27"/>
    <x v="2091"/>
    <x v="254"/>
  </r>
  <r>
    <x v="1891"/>
    <x v="2"/>
    <x v="179"/>
    <n v="163"/>
    <n v="16"/>
    <x v="15"/>
    <x v="34"/>
    <x v="2"/>
    <x v="1"/>
    <x v="2"/>
    <x v="2"/>
    <x v="2"/>
    <x v="2092"/>
    <x v="111"/>
  </r>
  <r>
    <x v="1892"/>
    <x v="432"/>
    <x v="797"/>
    <n v="316"/>
    <n v="30"/>
    <x v="78"/>
    <x v="32"/>
    <x v="1"/>
    <x v="1"/>
    <x v="0"/>
    <x v="3"/>
    <x v="25"/>
    <x v="2093"/>
    <x v="91"/>
  </r>
  <r>
    <x v="1893"/>
    <x v="311"/>
    <x v="576"/>
    <n v="415"/>
    <n v="20"/>
    <x v="121"/>
    <x v="22"/>
    <x v="1"/>
    <x v="1"/>
    <x v="11"/>
    <x v="4"/>
    <x v="23"/>
    <x v="2094"/>
    <x v="216"/>
  </r>
  <r>
    <x v="1894"/>
    <x v="183"/>
    <x v="514"/>
    <n v="355"/>
    <n v="14"/>
    <x v="69"/>
    <x v="45"/>
    <x v="0"/>
    <x v="1"/>
    <x v="8"/>
    <x v="3"/>
    <x v="24"/>
    <x v="2095"/>
    <x v="253"/>
  </r>
  <r>
    <x v="1659"/>
    <x v="184"/>
    <x v="776"/>
    <n v="466"/>
    <n v="12"/>
    <x v="121"/>
    <x v="23"/>
    <x v="2"/>
    <x v="0"/>
    <x v="6"/>
    <x v="3"/>
    <x v="11"/>
    <x v="2096"/>
    <x v="36"/>
  </r>
  <r>
    <x v="1895"/>
    <x v="367"/>
    <x v="205"/>
    <n v="464"/>
    <n v="23"/>
    <x v="87"/>
    <x v="18"/>
    <x v="2"/>
    <x v="2"/>
    <x v="3"/>
    <x v="6"/>
    <x v="30"/>
    <x v="2097"/>
    <x v="410"/>
  </r>
  <r>
    <x v="1896"/>
    <x v="167"/>
    <x v="292"/>
    <n v="276"/>
    <n v="15"/>
    <x v="92"/>
    <x v="14"/>
    <x v="0"/>
    <x v="0"/>
    <x v="10"/>
    <x v="2"/>
    <x v="1"/>
    <x v="2098"/>
    <x v="14"/>
  </r>
  <r>
    <x v="552"/>
    <x v="252"/>
    <x v="52"/>
    <n v="464"/>
    <n v="7"/>
    <x v="73"/>
    <x v="12"/>
    <x v="0"/>
    <x v="0"/>
    <x v="9"/>
    <x v="2"/>
    <x v="11"/>
    <x v="2099"/>
    <x v="271"/>
  </r>
  <r>
    <x v="1897"/>
    <x v="386"/>
    <x v="13"/>
    <n v="377"/>
    <n v="28"/>
    <x v="172"/>
    <x v="41"/>
    <x v="1"/>
    <x v="0"/>
    <x v="10"/>
    <x v="3"/>
    <x v="22"/>
    <x v="2100"/>
    <x v="225"/>
  </r>
  <r>
    <x v="1898"/>
    <x v="434"/>
    <x v="725"/>
    <n v="185"/>
    <n v="27"/>
    <x v="12"/>
    <x v="22"/>
    <x v="2"/>
    <x v="1"/>
    <x v="4"/>
    <x v="2"/>
    <x v="7"/>
    <x v="2101"/>
    <x v="389"/>
  </r>
  <r>
    <x v="1899"/>
    <x v="79"/>
    <x v="380"/>
    <n v="82"/>
    <n v="16"/>
    <x v="43"/>
    <x v="38"/>
    <x v="2"/>
    <x v="1"/>
    <x v="10"/>
    <x v="2"/>
    <x v="27"/>
    <x v="2102"/>
    <x v="102"/>
  </r>
  <r>
    <x v="1900"/>
    <x v="345"/>
    <x v="301"/>
    <n v="102"/>
    <n v="12"/>
    <x v="7"/>
    <x v="10"/>
    <x v="2"/>
    <x v="0"/>
    <x v="11"/>
    <x v="4"/>
    <x v="25"/>
    <x v="2103"/>
    <x v="674"/>
  </r>
  <r>
    <x v="494"/>
    <x v="196"/>
    <x v="695"/>
    <n v="382"/>
    <n v="5"/>
    <x v="48"/>
    <x v="32"/>
    <x v="0"/>
    <x v="1"/>
    <x v="1"/>
    <x v="2"/>
    <x v="4"/>
    <x v="2104"/>
    <x v="199"/>
  </r>
  <r>
    <x v="1901"/>
    <x v="60"/>
    <x v="484"/>
    <n v="390"/>
    <n v="12"/>
    <x v="186"/>
    <x v="46"/>
    <x v="0"/>
    <x v="2"/>
    <x v="3"/>
    <x v="5"/>
    <x v="9"/>
    <x v="2105"/>
    <x v="390"/>
  </r>
  <r>
    <x v="1902"/>
    <x v="538"/>
    <x v="204"/>
    <n v="204"/>
    <n v="18"/>
    <x v="36"/>
    <x v="44"/>
    <x v="2"/>
    <x v="0"/>
    <x v="8"/>
    <x v="4"/>
    <x v="17"/>
    <x v="2106"/>
    <x v="10"/>
  </r>
  <r>
    <x v="1903"/>
    <x v="693"/>
    <x v="32"/>
    <n v="258"/>
    <n v="24"/>
    <x v="25"/>
    <x v="22"/>
    <x v="2"/>
    <x v="1"/>
    <x v="10"/>
    <x v="1"/>
    <x v="18"/>
    <x v="2107"/>
    <x v="300"/>
  </r>
  <r>
    <x v="1904"/>
    <x v="38"/>
    <x v="131"/>
    <n v="452"/>
    <n v="21"/>
    <x v="137"/>
    <x v="19"/>
    <x v="0"/>
    <x v="0"/>
    <x v="0"/>
    <x v="5"/>
    <x v="1"/>
    <x v="2108"/>
    <x v="356"/>
  </r>
  <r>
    <x v="1905"/>
    <x v="606"/>
    <x v="768"/>
    <n v="485"/>
    <n v="16"/>
    <x v="171"/>
    <x v="31"/>
    <x v="0"/>
    <x v="1"/>
    <x v="9"/>
    <x v="3"/>
    <x v="28"/>
    <x v="2109"/>
    <x v="364"/>
  </r>
  <r>
    <x v="1906"/>
    <x v="240"/>
    <x v="695"/>
    <n v="364"/>
    <n v="14"/>
    <x v="95"/>
    <x v="40"/>
    <x v="2"/>
    <x v="1"/>
    <x v="4"/>
    <x v="6"/>
    <x v="20"/>
    <x v="2110"/>
    <x v="313"/>
  </r>
  <r>
    <x v="1907"/>
    <x v="453"/>
    <x v="819"/>
    <n v="251"/>
    <n v="20"/>
    <x v="95"/>
    <x v="48"/>
    <x v="0"/>
    <x v="1"/>
    <x v="5"/>
    <x v="0"/>
    <x v="4"/>
    <x v="2111"/>
    <x v="45"/>
  </r>
  <r>
    <x v="1908"/>
    <x v="530"/>
    <x v="820"/>
    <n v="107"/>
    <n v="4"/>
    <x v="150"/>
    <x v="13"/>
    <x v="0"/>
    <x v="1"/>
    <x v="11"/>
    <x v="4"/>
    <x v="2"/>
    <x v="2112"/>
    <x v="98"/>
  </r>
  <r>
    <x v="1909"/>
    <x v="302"/>
    <x v="137"/>
    <n v="368"/>
    <n v="8"/>
    <x v="53"/>
    <x v="47"/>
    <x v="1"/>
    <x v="0"/>
    <x v="11"/>
    <x v="5"/>
    <x v="30"/>
    <x v="2113"/>
    <x v="340"/>
  </r>
  <r>
    <x v="1910"/>
    <x v="424"/>
    <x v="82"/>
    <n v="447"/>
    <n v="22"/>
    <x v="85"/>
    <x v="11"/>
    <x v="1"/>
    <x v="1"/>
    <x v="8"/>
    <x v="4"/>
    <x v="30"/>
    <x v="2114"/>
    <x v="233"/>
  </r>
  <r>
    <x v="1911"/>
    <x v="694"/>
    <x v="379"/>
    <n v="60"/>
    <n v="8"/>
    <x v="74"/>
    <x v="33"/>
    <x v="2"/>
    <x v="2"/>
    <x v="3"/>
    <x v="2"/>
    <x v="17"/>
    <x v="2115"/>
    <x v="675"/>
  </r>
  <r>
    <x v="1912"/>
    <x v="564"/>
    <x v="8"/>
    <n v="103"/>
    <n v="8"/>
    <x v="56"/>
    <x v="10"/>
    <x v="2"/>
    <x v="1"/>
    <x v="1"/>
    <x v="4"/>
    <x v="15"/>
    <x v="2116"/>
    <x v="412"/>
  </r>
  <r>
    <x v="1913"/>
    <x v="48"/>
    <x v="465"/>
    <n v="332"/>
    <n v="15"/>
    <x v="140"/>
    <x v="10"/>
    <x v="1"/>
    <x v="2"/>
    <x v="3"/>
    <x v="0"/>
    <x v="8"/>
    <x v="2117"/>
    <x v="313"/>
  </r>
  <r>
    <x v="1914"/>
    <x v="497"/>
    <x v="557"/>
    <n v="461"/>
    <n v="22"/>
    <x v="181"/>
    <x v="31"/>
    <x v="2"/>
    <x v="0"/>
    <x v="11"/>
    <x v="3"/>
    <x v="29"/>
    <x v="2118"/>
    <x v="294"/>
  </r>
  <r>
    <x v="1915"/>
    <x v="654"/>
    <x v="13"/>
    <n v="108"/>
    <n v="19"/>
    <x v="18"/>
    <x v="25"/>
    <x v="2"/>
    <x v="1"/>
    <x v="5"/>
    <x v="4"/>
    <x v="1"/>
    <x v="2119"/>
    <x v="291"/>
  </r>
  <r>
    <x v="1916"/>
    <x v="371"/>
    <x v="479"/>
    <n v="200"/>
    <n v="28"/>
    <x v="31"/>
    <x v="25"/>
    <x v="0"/>
    <x v="0"/>
    <x v="7"/>
    <x v="0"/>
    <x v="19"/>
    <x v="2120"/>
    <x v="95"/>
  </r>
  <r>
    <x v="1917"/>
    <x v="135"/>
    <x v="163"/>
    <n v="400"/>
    <n v="10"/>
    <x v="21"/>
    <x v="14"/>
    <x v="0"/>
    <x v="0"/>
    <x v="1"/>
    <x v="1"/>
    <x v="29"/>
    <x v="2121"/>
    <x v="65"/>
  </r>
  <r>
    <x v="1918"/>
    <x v="279"/>
    <x v="105"/>
    <n v="341"/>
    <n v="7"/>
    <x v="22"/>
    <x v="22"/>
    <x v="1"/>
    <x v="0"/>
    <x v="11"/>
    <x v="3"/>
    <x v="10"/>
    <x v="2122"/>
    <x v="315"/>
  </r>
  <r>
    <x v="1919"/>
    <x v="90"/>
    <x v="247"/>
    <n v="384"/>
    <n v="19"/>
    <x v="113"/>
    <x v="42"/>
    <x v="0"/>
    <x v="0"/>
    <x v="2"/>
    <x v="4"/>
    <x v="18"/>
    <x v="2123"/>
    <x v="537"/>
  </r>
  <r>
    <x v="1920"/>
    <x v="550"/>
    <x v="261"/>
    <n v="454"/>
    <n v="24"/>
    <x v="3"/>
    <x v="19"/>
    <x v="0"/>
    <x v="0"/>
    <x v="0"/>
    <x v="6"/>
    <x v="8"/>
    <x v="2124"/>
    <x v="240"/>
  </r>
  <r>
    <x v="1921"/>
    <x v="254"/>
    <x v="45"/>
    <n v="343"/>
    <n v="21"/>
    <x v="150"/>
    <x v="30"/>
    <x v="0"/>
    <x v="0"/>
    <x v="5"/>
    <x v="4"/>
    <x v="8"/>
    <x v="2125"/>
    <x v="76"/>
  </r>
  <r>
    <x v="1922"/>
    <x v="615"/>
    <x v="551"/>
    <n v="266"/>
    <n v="3"/>
    <x v="195"/>
    <x v="46"/>
    <x v="0"/>
    <x v="1"/>
    <x v="11"/>
    <x v="1"/>
    <x v="4"/>
    <x v="2126"/>
    <x v="205"/>
  </r>
  <r>
    <x v="1923"/>
    <x v="269"/>
    <x v="58"/>
    <n v="245"/>
    <n v="8"/>
    <x v="159"/>
    <x v="18"/>
    <x v="0"/>
    <x v="1"/>
    <x v="9"/>
    <x v="3"/>
    <x v="18"/>
    <x v="2127"/>
    <x v="259"/>
  </r>
  <r>
    <x v="1924"/>
    <x v="399"/>
    <x v="539"/>
    <n v="206"/>
    <n v="24"/>
    <x v="86"/>
    <x v="33"/>
    <x v="1"/>
    <x v="0"/>
    <x v="3"/>
    <x v="2"/>
    <x v="20"/>
    <x v="2128"/>
    <x v="298"/>
  </r>
  <r>
    <x v="1925"/>
    <x v="507"/>
    <x v="661"/>
    <n v="231"/>
    <n v="10"/>
    <x v="190"/>
    <x v="24"/>
    <x v="1"/>
    <x v="0"/>
    <x v="4"/>
    <x v="4"/>
    <x v="13"/>
    <x v="2129"/>
    <x v="450"/>
  </r>
  <r>
    <x v="1377"/>
    <x v="667"/>
    <x v="637"/>
    <n v="197"/>
    <n v="28"/>
    <x v="163"/>
    <x v="45"/>
    <x v="2"/>
    <x v="1"/>
    <x v="0"/>
    <x v="6"/>
    <x v="6"/>
    <x v="2130"/>
    <x v="39"/>
  </r>
  <r>
    <x v="1926"/>
    <x v="374"/>
    <x v="821"/>
    <n v="342"/>
    <n v="1"/>
    <x v="26"/>
    <x v="42"/>
    <x v="2"/>
    <x v="0"/>
    <x v="7"/>
    <x v="4"/>
    <x v="23"/>
    <x v="2131"/>
    <x v="86"/>
  </r>
  <r>
    <x v="1927"/>
    <x v="60"/>
    <x v="428"/>
    <n v="385"/>
    <n v="4"/>
    <x v="92"/>
    <x v="36"/>
    <x v="0"/>
    <x v="2"/>
    <x v="3"/>
    <x v="5"/>
    <x v="9"/>
    <x v="2132"/>
    <x v="456"/>
  </r>
  <r>
    <x v="714"/>
    <x v="642"/>
    <x v="498"/>
    <n v="358"/>
    <n v="20"/>
    <x v="4"/>
    <x v="48"/>
    <x v="0"/>
    <x v="1"/>
    <x v="10"/>
    <x v="1"/>
    <x v="6"/>
    <x v="2133"/>
    <x v="412"/>
  </r>
  <r>
    <x v="1928"/>
    <x v="240"/>
    <x v="253"/>
    <n v="247"/>
    <n v="12"/>
    <x v="16"/>
    <x v="45"/>
    <x v="2"/>
    <x v="1"/>
    <x v="4"/>
    <x v="6"/>
    <x v="20"/>
    <x v="2134"/>
    <x v="304"/>
  </r>
  <r>
    <x v="249"/>
    <x v="520"/>
    <x v="55"/>
    <n v="306"/>
    <n v="14"/>
    <x v="117"/>
    <x v="28"/>
    <x v="2"/>
    <x v="0"/>
    <x v="6"/>
    <x v="6"/>
    <x v="14"/>
    <x v="2135"/>
    <x v="160"/>
  </r>
  <r>
    <x v="1929"/>
    <x v="356"/>
    <x v="706"/>
    <n v="114"/>
    <n v="23"/>
    <x v="122"/>
    <x v="41"/>
    <x v="0"/>
    <x v="1"/>
    <x v="11"/>
    <x v="3"/>
    <x v="18"/>
    <x v="2136"/>
    <x v="293"/>
  </r>
  <r>
    <x v="1930"/>
    <x v="55"/>
    <x v="791"/>
    <n v="387"/>
    <n v="18"/>
    <x v="39"/>
    <x v="33"/>
    <x v="0"/>
    <x v="0"/>
    <x v="3"/>
    <x v="6"/>
    <x v="25"/>
    <x v="2137"/>
    <x v="229"/>
  </r>
  <r>
    <x v="1931"/>
    <x v="284"/>
    <x v="623"/>
    <n v="287"/>
    <n v="15"/>
    <x v="127"/>
    <x v="47"/>
    <x v="0"/>
    <x v="0"/>
    <x v="4"/>
    <x v="3"/>
    <x v="21"/>
    <x v="2138"/>
    <x v="80"/>
  </r>
  <r>
    <x v="1932"/>
    <x v="511"/>
    <x v="445"/>
    <n v="146"/>
    <n v="10"/>
    <x v="147"/>
    <x v="25"/>
    <x v="2"/>
    <x v="0"/>
    <x v="2"/>
    <x v="4"/>
    <x v="28"/>
    <x v="2139"/>
    <x v="221"/>
  </r>
  <r>
    <x v="1698"/>
    <x v="628"/>
    <x v="248"/>
    <n v="341"/>
    <n v="17"/>
    <x v="63"/>
    <x v="41"/>
    <x v="0"/>
    <x v="1"/>
    <x v="10"/>
    <x v="4"/>
    <x v="14"/>
    <x v="2140"/>
    <x v="152"/>
  </r>
  <r>
    <x v="1933"/>
    <x v="680"/>
    <x v="580"/>
    <n v="399"/>
    <n v="16"/>
    <x v="108"/>
    <x v="11"/>
    <x v="2"/>
    <x v="0"/>
    <x v="7"/>
    <x v="1"/>
    <x v="4"/>
    <x v="2141"/>
    <x v="134"/>
  </r>
  <r>
    <x v="1934"/>
    <x v="677"/>
    <x v="618"/>
    <n v="322"/>
    <n v="11"/>
    <x v="183"/>
    <x v="36"/>
    <x v="1"/>
    <x v="2"/>
    <x v="4"/>
    <x v="4"/>
    <x v="18"/>
    <x v="2142"/>
    <x v="242"/>
  </r>
  <r>
    <x v="1935"/>
    <x v="210"/>
    <x v="501"/>
    <n v="366"/>
    <n v="17"/>
    <x v="64"/>
    <x v="29"/>
    <x v="0"/>
    <x v="1"/>
    <x v="6"/>
    <x v="5"/>
    <x v="19"/>
    <x v="2143"/>
    <x v="82"/>
  </r>
  <r>
    <x v="1936"/>
    <x v="519"/>
    <x v="491"/>
    <n v="60"/>
    <n v="24"/>
    <x v="128"/>
    <x v="45"/>
    <x v="1"/>
    <x v="0"/>
    <x v="4"/>
    <x v="6"/>
    <x v="10"/>
    <x v="2144"/>
    <x v="676"/>
  </r>
  <r>
    <x v="1937"/>
    <x v="102"/>
    <x v="222"/>
    <n v="251"/>
    <n v="28"/>
    <x v="8"/>
    <x v="37"/>
    <x v="1"/>
    <x v="0"/>
    <x v="0"/>
    <x v="4"/>
    <x v="4"/>
    <x v="2145"/>
    <x v="406"/>
  </r>
  <r>
    <x v="1938"/>
    <x v="540"/>
    <x v="822"/>
    <n v="105"/>
    <n v="15"/>
    <x v="18"/>
    <x v="16"/>
    <x v="2"/>
    <x v="1"/>
    <x v="9"/>
    <x v="3"/>
    <x v="6"/>
    <x v="2146"/>
    <x v="677"/>
  </r>
  <r>
    <x v="1939"/>
    <x v="484"/>
    <x v="478"/>
    <n v="76"/>
    <n v="9"/>
    <x v="49"/>
    <x v="47"/>
    <x v="2"/>
    <x v="1"/>
    <x v="8"/>
    <x v="3"/>
    <x v="22"/>
    <x v="2147"/>
    <x v="678"/>
  </r>
  <r>
    <x v="160"/>
    <x v="404"/>
    <x v="754"/>
    <n v="139"/>
    <n v="17"/>
    <x v="6"/>
    <x v="37"/>
    <x v="0"/>
    <x v="1"/>
    <x v="2"/>
    <x v="5"/>
    <x v="6"/>
    <x v="2148"/>
    <x v="439"/>
  </r>
  <r>
    <x v="1940"/>
    <x v="133"/>
    <x v="206"/>
    <n v="475"/>
    <n v="2"/>
    <x v="160"/>
    <x v="3"/>
    <x v="0"/>
    <x v="0"/>
    <x v="7"/>
    <x v="6"/>
    <x v="20"/>
    <x v="2149"/>
    <x v="269"/>
  </r>
  <r>
    <x v="1941"/>
    <x v="525"/>
    <x v="510"/>
    <n v="161"/>
    <n v="5"/>
    <x v="79"/>
    <x v="42"/>
    <x v="0"/>
    <x v="1"/>
    <x v="0"/>
    <x v="5"/>
    <x v="3"/>
    <x v="2150"/>
    <x v="407"/>
  </r>
  <r>
    <x v="1942"/>
    <x v="668"/>
    <x v="823"/>
    <n v="221"/>
    <n v="2"/>
    <x v="48"/>
    <x v="31"/>
    <x v="1"/>
    <x v="0"/>
    <x v="2"/>
    <x v="5"/>
    <x v="29"/>
    <x v="2151"/>
    <x v="78"/>
  </r>
  <r>
    <x v="1943"/>
    <x v="271"/>
    <x v="234"/>
    <n v="80"/>
    <n v="24"/>
    <x v="25"/>
    <x v="17"/>
    <x v="2"/>
    <x v="0"/>
    <x v="4"/>
    <x v="0"/>
    <x v="0"/>
    <x v="2152"/>
    <x v="432"/>
  </r>
  <r>
    <x v="1549"/>
    <x v="695"/>
    <x v="452"/>
    <n v="61"/>
    <n v="19"/>
    <x v="165"/>
    <x v="47"/>
    <x v="2"/>
    <x v="1"/>
    <x v="1"/>
    <x v="1"/>
    <x v="28"/>
    <x v="2153"/>
    <x v="679"/>
  </r>
  <r>
    <x v="1944"/>
    <x v="61"/>
    <x v="28"/>
    <n v="327"/>
    <n v="26"/>
    <x v="164"/>
    <x v="39"/>
    <x v="1"/>
    <x v="0"/>
    <x v="7"/>
    <x v="0"/>
    <x v="10"/>
    <x v="2154"/>
    <x v="113"/>
  </r>
  <r>
    <x v="1203"/>
    <x v="328"/>
    <x v="271"/>
    <n v="296"/>
    <n v="4"/>
    <x v="159"/>
    <x v="7"/>
    <x v="1"/>
    <x v="0"/>
    <x v="10"/>
    <x v="1"/>
    <x v="29"/>
    <x v="2155"/>
    <x v="20"/>
  </r>
  <r>
    <x v="1945"/>
    <x v="600"/>
    <x v="195"/>
    <n v="321"/>
    <n v="1"/>
    <x v="114"/>
    <x v="30"/>
    <x v="0"/>
    <x v="0"/>
    <x v="10"/>
    <x v="2"/>
    <x v="6"/>
    <x v="2156"/>
    <x v="364"/>
  </r>
  <r>
    <x v="1089"/>
    <x v="151"/>
    <x v="824"/>
    <n v="437"/>
    <n v="29"/>
    <x v="112"/>
    <x v="47"/>
    <x v="1"/>
    <x v="1"/>
    <x v="4"/>
    <x v="2"/>
    <x v="17"/>
    <x v="2157"/>
    <x v="87"/>
  </r>
  <r>
    <x v="1946"/>
    <x v="32"/>
    <x v="705"/>
    <n v="295"/>
    <n v="13"/>
    <x v="34"/>
    <x v="10"/>
    <x v="0"/>
    <x v="0"/>
    <x v="11"/>
    <x v="5"/>
    <x v="20"/>
    <x v="2158"/>
    <x v="328"/>
  </r>
  <r>
    <x v="1947"/>
    <x v="696"/>
    <x v="825"/>
    <n v="250"/>
    <n v="16"/>
    <x v="163"/>
    <x v="48"/>
    <x v="0"/>
    <x v="1"/>
    <x v="5"/>
    <x v="3"/>
    <x v="17"/>
    <x v="2159"/>
    <x v="397"/>
  </r>
  <r>
    <x v="1948"/>
    <x v="187"/>
    <x v="529"/>
    <n v="265"/>
    <n v="5"/>
    <x v="26"/>
    <x v="19"/>
    <x v="0"/>
    <x v="0"/>
    <x v="0"/>
    <x v="1"/>
    <x v="15"/>
    <x v="2160"/>
    <x v="126"/>
  </r>
  <r>
    <x v="1949"/>
    <x v="499"/>
    <x v="30"/>
    <n v="241"/>
    <n v="14"/>
    <x v="29"/>
    <x v="34"/>
    <x v="1"/>
    <x v="2"/>
    <x v="3"/>
    <x v="4"/>
    <x v="24"/>
    <x v="2161"/>
    <x v="350"/>
  </r>
  <r>
    <x v="1950"/>
    <x v="578"/>
    <x v="191"/>
    <n v="412"/>
    <n v="22"/>
    <x v="29"/>
    <x v="23"/>
    <x v="0"/>
    <x v="0"/>
    <x v="1"/>
    <x v="4"/>
    <x v="30"/>
    <x v="2162"/>
    <x v="412"/>
  </r>
  <r>
    <x v="1951"/>
    <x v="380"/>
    <x v="390"/>
    <n v="89"/>
    <n v="29"/>
    <x v="31"/>
    <x v="24"/>
    <x v="1"/>
    <x v="1"/>
    <x v="11"/>
    <x v="5"/>
    <x v="25"/>
    <x v="2163"/>
    <x v="680"/>
  </r>
  <r>
    <x v="1952"/>
    <x v="397"/>
    <x v="247"/>
    <n v="496"/>
    <n v="28"/>
    <x v="51"/>
    <x v="44"/>
    <x v="1"/>
    <x v="1"/>
    <x v="7"/>
    <x v="5"/>
    <x v="22"/>
    <x v="2164"/>
    <x v="1"/>
  </r>
  <r>
    <x v="1953"/>
    <x v="167"/>
    <x v="669"/>
    <n v="230"/>
    <n v="11"/>
    <x v="84"/>
    <x v="46"/>
    <x v="2"/>
    <x v="0"/>
    <x v="10"/>
    <x v="2"/>
    <x v="1"/>
    <x v="2165"/>
    <x v="186"/>
  </r>
  <r>
    <x v="1873"/>
    <x v="41"/>
    <x v="360"/>
    <n v="154"/>
    <n v="23"/>
    <x v="31"/>
    <x v="46"/>
    <x v="1"/>
    <x v="1"/>
    <x v="9"/>
    <x v="2"/>
    <x v="26"/>
    <x v="2166"/>
    <x v="681"/>
  </r>
  <r>
    <x v="1954"/>
    <x v="91"/>
    <x v="265"/>
    <n v="460"/>
    <n v="18"/>
    <x v="199"/>
    <x v="34"/>
    <x v="2"/>
    <x v="1"/>
    <x v="11"/>
    <x v="2"/>
    <x v="7"/>
    <x v="2167"/>
    <x v="292"/>
  </r>
  <r>
    <x v="1955"/>
    <x v="507"/>
    <x v="195"/>
    <n v="99"/>
    <n v="9"/>
    <x v="51"/>
    <x v="37"/>
    <x v="2"/>
    <x v="0"/>
    <x v="4"/>
    <x v="4"/>
    <x v="13"/>
    <x v="2168"/>
    <x v="85"/>
  </r>
  <r>
    <x v="1956"/>
    <x v="419"/>
    <x v="687"/>
    <n v="255"/>
    <n v="6"/>
    <x v="115"/>
    <x v="41"/>
    <x v="1"/>
    <x v="0"/>
    <x v="7"/>
    <x v="6"/>
    <x v="21"/>
    <x v="2169"/>
    <x v="9"/>
  </r>
  <r>
    <x v="1178"/>
    <x v="234"/>
    <x v="63"/>
    <n v="428"/>
    <n v="18"/>
    <x v="61"/>
    <x v="15"/>
    <x v="0"/>
    <x v="1"/>
    <x v="10"/>
    <x v="4"/>
    <x v="9"/>
    <x v="2170"/>
    <x v="243"/>
  </r>
  <r>
    <x v="1868"/>
    <x v="571"/>
    <x v="131"/>
    <n v="497"/>
    <n v="26"/>
    <x v="50"/>
    <x v="36"/>
    <x v="2"/>
    <x v="0"/>
    <x v="4"/>
    <x v="5"/>
    <x v="6"/>
    <x v="2171"/>
    <x v="52"/>
  </r>
  <r>
    <x v="1957"/>
    <x v="482"/>
    <x v="322"/>
    <n v="104"/>
    <n v="11"/>
    <x v="163"/>
    <x v="29"/>
    <x v="0"/>
    <x v="1"/>
    <x v="11"/>
    <x v="4"/>
    <x v="22"/>
    <x v="1195"/>
    <x v="525"/>
  </r>
  <r>
    <x v="1424"/>
    <x v="202"/>
    <x v="826"/>
    <n v="232"/>
    <n v="11"/>
    <x v="139"/>
    <x v="43"/>
    <x v="2"/>
    <x v="1"/>
    <x v="6"/>
    <x v="0"/>
    <x v="4"/>
    <x v="2172"/>
    <x v="235"/>
  </r>
  <r>
    <x v="1958"/>
    <x v="177"/>
    <x v="764"/>
    <n v="439"/>
    <n v="8"/>
    <x v="67"/>
    <x v="33"/>
    <x v="1"/>
    <x v="1"/>
    <x v="0"/>
    <x v="1"/>
    <x v="22"/>
    <x v="2173"/>
    <x v="3"/>
  </r>
  <r>
    <x v="1959"/>
    <x v="266"/>
    <x v="598"/>
    <n v="391"/>
    <n v="8"/>
    <x v="143"/>
    <x v="20"/>
    <x v="0"/>
    <x v="1"/>
    <x v="7"/>
    <x v="4"/>
    <x v="10"/>
    <x v="2174"/>
    <x v="121"/>
  </r>
  <r>
    <x v="1960"/>
    <x v="235"/>
    <x v="602"/>
    <n v="444"/>
    <n v="1"/>
    <x v="124"/>
    <x v="30"/>
    <x v="1"/>
    <x v="0"/>
    <x v="11"/>
    <x v="5"/>
    <x v="16"/>
    <x v="2175"/>
    <x v="246"/>
  </r>
  <r>
    <x v="1961"/>
    <x v="309"/>
    <x v="825"/>
    <n v="452"/>
    <n v="16"/>
    <x v="165"/>
    <x v="21"/>
    <x v="0"/>
    <x v="0"/>
    <x v="7"/>
    <x v="3"/>
    <x v="18"/>
    <x v="2176"/>
    <x v="418"/>
  </r>
  <r>
    <x v="1962"/>
    <x v="302"/>
    <x v="627"/>
    <n v="153"/>
    <n v="25"/>
    <x v="188"/>
    <x v="46"/>
    <x v="0"/>
    <x v="0"/>
    <x v="11"/>
    <x v="5"/>
    <x v="30"/>
    <x v="2177"/>
    <x v="556"/>
  </r>
  <r>
    <x v="1963"/>
    <x v="584"/>
    <x v="25"/>
    <n v="474"/>
    <n v="28"/>
    <x v="131"/>
    <x v="48"/>
    <x v="2"/>
    <x v="1"/>
    <x v="9"/>
    <x v="6"/>
    <x v="16"/>
    <x v="2178"/>
    <x v="236"/>
  </r>
  <r>
    <x v="1964"/>
    <x v="451"/>
    <x v="453"/>
    <n v="259"/>
    <n v="12"/>
    <x v="39"/>
    <x v="47"/>
    <x v="2"/>
    <x v="0"/>
    <x v="5"/>
    <x v="6"/>
    <x v="15"/>
    <x v="2179"/>
    <x v="271"/>
  </r>
  <r>
    <x v="1965"/>
    <x v="404"/>
    <x v="171"/>
    <n v="132"/>
    <n v="3"/>
    <x v="132"/>
    <x v="47"/>
    <x v="0"/>
    <x v="1"/>
    <x v="2"/>
    <x v="5"/>
    <x v="6"/>
    <x v="2180"/>
    <x v="682"/>
  </r>
  <r>
    <x v="1966"/>
    <x v="461"/>
    <x v="827"/>
    <n v="254"/>
    <n v="20"/>
    <x v="174"/>
    <x v="33"/>
    <x v="2"/>
    <x v="1"/>
    <x v="1"/>
    <x v="0"/>
    <x v="22"/>
    <x v="2181"/>
    <x v="463"/>
  </r>
  <r>
    <x v="1967"/>
    <x v="343"/>
    <x v="299"/>
    <n v="131"/>
    <n v="26"/>
    <x v="3"/>
    <x v="32"/>
    <x v="1"/>
    <x v="1"/>
    <x v="5"/>
    <x v="5"/>
    <x v="10"/>
    <x v="2182"/>
    <x v="350"/>
  </r>
  <r>
    <x v="1968"/>
    <x v="680"/>
    <x v="746"/>
    <n v="145"/>
    <n v="29"/>
    <x v="11"/>
    <x v="6"/>
    <x v="0"/>
    <x v="0"/>
    <x v="7"/>
    <x v="1"/>
    <x v="4"/>
    <x v="2183"/>
    <x v="221"/>
  </r>
  <r>
    <x v="1969"/>
    <x v="35"/>
    <x v="410"/>
    <n v="476"/>
    <n v="23"/>
    <x v="50"/>
    <x v="43"/>
    <x v="0"/>
    <x v="1"/>
    <x v="4"/>
    <x v="4"/>
    <x v="24"/>
    <x v="2184"/>
    <x v="59"/>
  </r>
  <r>
    <x v="757"/>
    <x v="229"/>
    <x v="309"/>
    <n v="82"/>
    <n v="4"/>
    <x v="110"/>
    <x v="41"/>
    <x v="2"/>
    <x v="0"/>
    <x v="2"/>
    <x v="3"/>
    <x v="17"/>
    <x v="2185"/>
    <x v="286"/>
  </r>
  <r>
    <x v="1970"/>
    <x v="297"/>
    <x v="254"/>
    <n v="194"/>
    <n v="6"/>
    <x v="98"/>
    <x v="4"/>
    <x v="2"/>
    <x v="1"/>
    <x v="0"/>
    <x v="3"/>
    <x v="9"/>
    <x v="2186"/>
    <x v="236"/>
  </r>
  <r>
    <x v="1971"/>
    <x v="657"/>
    <x v="420"/>
    <n v="232"/>
    <n v="26"/>
    <x v="161"/>
    <x v="34"/>
    <x v="2"/>
    <x v="0"/>
    <x v="7"/>
    <x v="4"/>
    <x v="2"/>
    <x v="2187"/>
    <x v="232"/>
  </r>
  <r>
    <x v="1972"/>
    <x v="600"/>
    <x v="788"/>
    <n v="161"/>
    <n v="8"/>
    <x v="46"/>
    <x v="20"/>
    <x v="2"/>
    <x v="0"/>
    <x v="10"/>
    <x v="2"/>
    <x v="6"/>
    <x v="2188"/>
    <x v="126"/>
  </r>
  <r>
    <x v="1973"/>
    <x v="295"/>
    <x v="669"/>
    <n v="390"/>
    <n v="20"/>
    <x v="155"/>
    <x v="32"/>
    <x v="0"/>
    <x v="0"/>
    <x v="1"/>
    <x v="4"/>
    <x v="16"/>
    <x v="2189"/>
    <x v="253"/>
  </r>
  <r>
    <x v="1974"/>
    <x v="159"/>
    <x v="279"/>
    <n v="370"/>
    <n v="10"/>
    <x v="159"/>
    <x v="28"/>
    <x v="0"/>
    <x v="0"/>
    <x v="0"/>
    <x v="5"/>
    <x v="18"/>
    <x v="2190"/>
    <x v="288"/>
  </r>
  <r>
    <x v="1975"/>
    <x v="629"/>
    <x v="699"/>
    <n v="308"/>
    <n v="28"/>
    <x v="86"/>
    <x v="41"/>
    <x v="0"/>
    <x v="1"/>
    <x v="7"/>
    <x v="4"/>
    <x v="19"/>
    <x v="2191"/>
    <x v="61"/>
  </r>
  <r>
    <x v="1976"/>
    <x v="447"/>
    <x v="828"/>
    <n v="364"/>
    <n v="17"/>
    <x v="145"/>
    <x v="4"/>
    <x v="1"/>
    <x v="1"/>
    <x v="9"/>
    <x v="3"/>
    <x v="5"/>
    <x v="2192"/>
    <x v="91"/>
  </r>
  <r>
    <x v="1977"/>
    <x v="284"/>
    <x v="829"/>
    <n v="151"/>
    <n v="11"/>
    <x v="98"/>
    <x v="22"/>
    <x v="2"/>
    <x v="0"/>
    <x v="4"/>
    <x v="3"/>
    <x v="21"/>
    <x v="2193"/>
    <x v="237"/>
  </r>
  <r>
    <x v="1978"/>
    <x v="236"/>
    <x v="703"/>
    <n v="201"/>
    <n v="9"/>
    <x v="66"/>
    <x v="28"/>
    <x v="2"/>
    <x v="2"/>
    <x v="3"/>
    <x v="0"/>
    <x v="10"/>
    <x v="2194"/>
    <x v="676"/>
  </r>
  <r>
    <x v="1979"/>
    <x v="507"/>
    <x v="793"/>
    <n v="138"/>
    <n v="16"/>
    <x v="121"/>
    <x v="11"/>
    <x v="2"/>
    <x v="0"/>
    <x v="4"/>
    <x v="4"/>
    <x v="13"/>
    <x v="2195"/>
    <x v="212"/>
  </r>
  <r>
    <x v="1980"/>
    <x v="535"/>
    <x v="454"/>
    <n v="457"/>
    <n v="14"/>
    <x v="147"/>
    <x v="49"/>
    <x v="0"/>
    <x v="0"/>
    <x v="1"/>
    <x v="6"/>
    <x v="11"/>
    <x v="2196"/>
    <x v="24"/>
  </r>
  <r>
    <x v="1981"/>
    <x v="322"/>
    <x v="101"/>
    <n v="142"/>
    <n v="10"/>
    <x v="77"/>
    <x v="38"/>
    <x v="2"/>
    <x v="1"/>
    <x v="5"/>
    <x v="0"/>
    <x v="13"/>
    <x v="2197"/>
    <x v="675"/>
  </r>
  <r>
    <x v="1982"/>
    <x v="133"/>
    <x v="420"/>
    <n v="397"/>
    <n v="17"/>
    <x v="176"/>
    <x v="23"/>
    <x v="1"/>
    <x v="0"/>
    <x v="7"/>
    <x v="6"/>
    <x v="20"/>
    <x v="2198"/>
    <x v="397"/>
  </r>
  <r>
    <x v="1983"/>
    <x v="43"/>
    <x v="734"/>
    <n v="307"/>
    <n v="5"/>
    <x v="157"/>
    <x v="30"/>
    <x v="1"/>
    <x v="1"/>
    <x v="7"/>
    <x v="6"/>
    <x v="9"/>
    <x v="2199"/>
    <x v="77"/>
  </r>
  <r>
    <x v="1984"/>
    <x v="60"/>
    <x v="357"/>
    <n v="456"/>
    <n v="1"/>
    <x v="23"/>
    <x v="7"/>
    <x v="2"/>
    <x v="2"/>
    <x v="3"/>
    <x v="5"/>
    <x v="9"/>
    <x v="2200"/>
    <x v="244"/>
  </r>
  <r>
    <x v="1985"/>
    <x v="17"/>
    <x v="774"/>
    <n v="286"/>
    <n v="13"/>
    <x v="34"/>
    <x v="12"/>
    <x v="2"/>
    <x v="0"/>
    <x v="8"/>
    <x v="2"/>
    <x v="8"/>
    <x v="2201"/>
    <x v="389"/>
  </r>
  <r>
    <x v="1986"/>
    <x v="132"/>
    <x v="528"/>
    <n v="431"/>
    <n v="6"/>
    <x v="6"/>
    <x v="43"/>
    <x v="1"/>
    <x v="1"/>
    <x v="8"/>
    <x v="0"/>
    <x v="12"/>
    <x v="2202"/>
    <x v="234"/>
  </r>
  <r>
    <x v="1987"/>
    <x v="677"/>
    <x v="649"/>
    <n v="410"/>
    <n v="27"/>
    <x v="119"/>
    <x v="47"/>
    <x v="1"/>
    <x v="2"/>
    <x v="4"/>
    <x v="4"/>
    <x v="18"/>
    <x v="2203"/>
    <x v="197"/>
  </r>
  <r>
    <x v="1988"/>
    <x v="10"/>
    <x v="690"/>
    <n v="358"/>
    <n v="5"/>
    <x v="11"/>
    <x v="29"/>
    <x v="2"/>
    <x v="0"/>
    <x v="3"/>
    <x v="4"/>
    <x v="10"/>
    <x v="2204"/>
    <x v="287"/>
  </r>
  <r>
    <x v="1989"/>
    <x v="612"/>
    <x v="620"/>
    <n v="70"/>
    <n v="27"/>
    <x v="90"/>
    <x v="15"/>
    <x v="2"/>
    <x v="0"/>
    <x v="10"/>
    <x v="1"/>
    <x v="8"/>
    <x v="2205"/>
    <x v="683"/>
  </r>
  <r>
    <x v="503"/>
    <x v="280"/>
    <x v="713"/>
    <n v="152"/>
    <n v="7"/>
    <x v="106"/>
    <x v="32"/>
    <x v="1"/>
    <x v="2"/>
    <x v="3"/>
    <x v="6"/>
    <x v="16"/>
    <x v="2206"/>
    <x v="76"/>
  </r>
  <r>
    <x v="1990"/>
    <x v="408"/>
    <x v="628"/>
    <n v="208"/>
    <n v="9"/>
    <x v="64"/>
    <x v="19"/>
    <x v="2"/>
    <x v="1"/>
    <x v="4"/>
    <x v="5"/>
    <x v="25"/>
    <x v="2207"/>
    <x v="684"/>
  </r>
  <r>
    <x v="1991"/>
    <x v="472"/>
    <x v="705"/>
    <n v="494"/>
    <n v="12"/>
    <x v="57"/>
    <x v="34"/>
    <x v="2"/>
    <x v="0"/>
    <x v="10"/>
    <x v="1"/>
    <x v="19"/>
    <x v="2208"/>
    <x v="245"/>
  </r>
  <r>
    <x v="1992"/>
    <x v="383"/>
    <x v="306"/>
    <n v="220"/>
    <n v="8"/>
    <x v="82"/>
    <x v="42"/>
    <x v="2"/>
    <x v="0"/>
    <x v="7"/>
    <x v="0"/>
    <x v="29"/>
    <x v="2209"/>
    <x v="139"/>
  </r>
  <r>
    <x v="1302"/>
    <x v="597"/>
    <x v="574"/>
    <n v="98"/>
    <n v="16"/>
    <x v="137"/>
    <x v="35"/>
    <x v="0"/>
    <x v="0"/>
    <x v="2"/>
    <x v="2"/>
    <x v="15"/>
    <x v="2210"/>
    <x v="685"/>
  </r>
  <r>
    <x v="1993"/>
    <x v="25"/>
    <x v="35"/>
    <n v="177"/>
    <n v="16"/>
    <x v="117"/>
    <x v="0"/>
    <x v="2"/>
    <x v="0"/>
    <x v="8"/>
    <x v="2"/>
    <x v="19"/>
    <x v="2211"/>
    <x v="99"/>
  </r>
  <r>
    <x v="1994"/>
    <x v="60"/>
    <x v="830"/>
    <n v="149"/>
    <n v="5"/>
    <x v="143"/>
    <x v="28"/>
    <x v="2"/>
    <x v="2"/>
    <x v="3"/>
    <x v="5"/>
    <x v="9"/>
    <x v="2212"/>
    <x v="483"/>
  </r>
  <r>
    <x v="1995"/>
    <x v="669"/>
    <x v="377"/>
    <n v="178"/>
    <n v="26"/>
    <x v="142"/>
    <x v="48"/>
    <x v="1"/>
    <x v="0"/>
    <x v="6"/>
    <x v="3"/>
    <x v="3"/>
    <x v="2213"/>
    <x v="686"/>
  </r>
  <r>
    <x v="1996"/>
    <x v="95"/>
    <x v="349"/>
    <n v="247"/>
    <n v="26"/>
    <x v="116"/>
    <x v="44"/>
    <x v="1"/>
    <x v="1"/>
    <x v="10"/>
    <x v="0"/>
    <x v="22"/>
    <x v="2214"/>
    <x v="208"/>
  </r>
  <r>
    <x v="146"/>
    <x v="451"/>
    <x v="293"/>
    <n v="181"/>
    <n v="1"/>
    <x v="31"/>
    <x v="2"/>
    <x v="1"/>
    <x v="0"/>
    <x v="5"/>
    <x v="6"/>
    <x v="15"/>
    <x v="2215"/>
    <x v="228"/>
  </r>
  <r>
    <x v="1997"/>
    <x v="2"/>
    <x v="831"/>
    <n v="125"/>
    <n v="22"/>
    <x v="77"/>
    <x v="17"/>
    <x v="0"/>
    <x v="1"/>
    <x v="2"/>
    <x v="2"/>
    <x v="2"/>
    <x v="2216"/>
    <x v="687"/>
  </r>
  <r>
    <x v="1911"/>
    <x v="169"/>
    <x v="190"/>
    <n v="266"/>
    <n v="13"/>
    <x v="122"/>
    <x v="47"/>
    <x v="0"/>
    <x v="1"/>
    <x v="6"/>
    <x v="6"/>
    <x v="24"/>
    <x v="2217"/>
    <x v="82"/>
  </r>
  <r>
    <x v="1998"/>
    <x v="432"/>
    <x v="832"/>
    <n v="335"/>
    <n v="23"/>
    <x v="127"/>
    <x v="5"/>
    <x v="0"/>
    <x v="1"/>
    <x v="0"/>
    <x v="3"/>
    <x v="25"/>
    <x v="2218"/>
    <x v="270"/>
  </r>
  <r>
    <x v="1999"/>
    <x v="53"/>
    <x v="430"/>
    <n v="261"/>
    <n v="7"/>
    <x v="68"/>
    <x v="24"/>
    <x v="0"/>
    <x v="0"/>
    <x v="3"/>
    <x v="3"/>
    <x v="27"/>
    <x v="2219"/>
    <x v="535"/>
  </r>
  <r>
    <x v="943"/>
    <x v="688"/>
    <x v="774"/>
    <n v="340"/>
    <n v="6"/>
    <x v="131"/>
    <x v="22"/>
    <x v="2"/>
    <x v="0"/>
    <x v="6"/>
    <x v="1"/>
    <x v="0"/>
    <x v="2220"/>
    <x v="169"/>
  </r>
  <r>
    <x v="2000"/>
    <x v="0"/>
    <x v="43"/>
    <n v="162"/>
    <n v="20"/>
    <x v="149"/>
    <x v="48"/>
    <x v="2"/>
    <x v="0"/>
    <x v="0"/>
    <x v="0"/>
    <x v="0"/>
    <x v="2221"/>
    <x v="54"/>
  </r>
  <r>
    <x v="2001"/>
    <x v="298"/>
    <x v="442"/>
    <n v="209"/>
    <n v="28"/>
    <x v="135"/>
    <x v="42"/>
    <x v="2"/>
    <x v="0"/>
    <x v="6"/>
    <x v="6"/>
    <x v="25"/>
    <x v="2222"/>
    <x v="411"/>
  </r>
  <r>
    <x v="2002"/>
    <x v="261"/>
    <x v="734"/>
    <n v="323"/>
    <n v="13"/>
    <x v="151"/>
    <x v="7"/>
    <x v="0"/>
    <x v="1"/>
    <x v="1"/>
    <x v="5"/>
    <x v="20"/>
    <x v="2223"/>
    <x v="200"/>
  </r>
  <r>
    <x v="2003"/>
    <x v="608"/>
    <x v="545"/>
    <n v="168"/>
    <n v="5"/>
    <x v="125"/>
    <x v="37"/>
    <x v="1"/>
    <x v="0"/>
    <x v="0"/>
    <x v="0"/>
    <x v="7"/>
    <x v="2224"/>
    <x v="348"/>
  </r>
  <r>
    <x v="2004"/>
    <x v="277"/>
    <x v="220"/>
    <n v="331"/>
    <n v="24"/>
    <x v="88"/>
    <x v="49"/>
    <x v="1"/>
    <x v="0"/>
    <x v="7"/>
    <x v="3"/>
    <x v="5"/>
    <x v="2225"/>
    <x v="195"/>
  </r>
  <r>
    <x v="2005"/>
    <x v="230"/>
    <x v="527"/>
    <n v="478"/>
    <n v="26"/>
    <x v="111"/>
    <x v="10"/>
    <x v="2"/>
    <x v="1"/>
    <x v="1"/>
    <x v="6"/>
    <x v="26"/>
    <x v="2226"/>
    <x v="364"/>
  </r>
  <r>
    <x v="2006"/>
    <x v="631"/>
    <x v="74"/>
    <n v="83"/>
    <n v="16"/>
    <x v="88"/>
    <x v="35"/>
    <x v="0"/>
    <x v="1"/>
    <x v="7"/>
    <x v="5"/>
    <x v="23"/>
    <x v="2227"/>
    <x v="344"/>
  </r>
  <r>
    <x v="2007"/>
    <x v="367"/>
    <x v="821"/>
    <n v="362"/>
    <n v="18"/>
    <x v="150"/>
    <x v="38"/>
    <x v="0"/>
    <x v="2"/>
    <x v="3"/>
    <x v="6"/>
    <x v="30"/>
    <x v="2228"/>
    <x v="20"/>
  </r>
  <r>
    <x v="2008"/>
    <x v="331"/>
    <x v="774"/>
    <n v="220"/>
    <n v="29"/>
    <x v="9"/>
    <x v="43"/>
    <x v="0"/>
    <x v="0"/>
    <x v="9"/>
    <x v="5"/>
    <x v="20"/>
    <x v="2229"/>
    <x v="688"/>
  </r>
  <r>
    <x v="1117"/>
    <x v="528"/>
    <x v="671"/>
    <n v="145"/>
    <n v="26"/>
    <x v="137"/>
    <x v="3"/>
    <x v="2"/>
    <x v="2"/>
    <x v="3"/>
    <x v="1"/>
    <x v="4"/>
    <x v="2230"/>
    <x v="96"/>
  </r>
  <r>
    <x v="2009"/>
    <x v="647"/>
    <x v="370"/>
    <n v="191"/>
    <n v="10"/>
    <x v="98"/>
    <x v="7"/>
    <x v="1"/>
    <x v="1"/>
    <x v="10"/>
    <x v="1"/>
    <x v="1"/>
    <x v="2231"/>
    <x v="96"/>
  </r>
  <r>
    <x v="2010"/>
    <x v="184"/>
    <x v="205"/>
    <n v="371"/>
    <n v="20"/>
    <x v="198"/>
    <x v="20"/>
    <x v="2"/>
    <x v="0"/>
    <x v="6"/>
    <x v="3"/>
    <x v="11"/>
    <x v="2232"/>
    <x v="117"/>
  </r>
  <r>
    <x v="2011"/>
    <x v="395"/>
    <x v="399"/>
    <n v="446"/>
    <n v="12"/>
    <x v="19"/>
    <x v="0"/>
    <x v="2"/>
    <x v="1"/>
    <x v="7"/>
    <x v="5"/>
    <x v="24"/>
    <x v="2233"/>
    <x v="488"/>
  </r>
  <r>
    <x v="2012"/>
    <x v="279"/>
    <x v="648"/>
    <n v="289"/>
    <n v="20"/>
    <x v="8"/>
    <x v="25"/>
    <x v="2"/>
    <x v="0"/>
    <x v="11"/>
    <x v="3"/>
    <x v="10"/>
    <x v="2234"/>
    <x v="119"/>
  </r>
  <r>
    <x v="2013"/>
    <x v="372"/>
    <x v="357"/>
    <n v="276"/>
    <n v="13"/>
    <x v="111"/>
    <x v="11"/>
    <x v="1"/>
    <x v="0"/>
    <x v="3"/>
    <x v="3"/>
    <x v="11"/>
    <x v="2235"/>
    <x v="61"/>
  </r>
  <r>
    <x v="2014"/>
    <x v="565"/>
    <x v="360"/>
    <n v="185"/>
    <n v="6"/>
    <x v="180"/>
    <x v="43"/>
    <x v="2"/>
    <x v="1"/>
    <x v="7"/>
    <x v="1"/>
    <x v="0"/>
    <x v="2236"/>
    <x v="684"/>
  </r>
  <r>
    <x v="2015"/>
    <x v="232"/>
    <x v="648"/>
    <n v="73"/>
    <n v="23"/>
    <x v="144"/>
    <x v="34"/>
    <x v="0"/>
    <x v="0"/>
    <x v="7"/>
    <x v="1"/>
    <x v="13"/>
    <x v="2237"/>
    <x v="339"/>
  </r>
  <r>
    <x v="2016"/>
    <x v="276"/>
    <x v="597"/>
    <n v="234"/>
    <n v="7"/>
    <x v="72"/>
    <x v="1"/>
    <x v="0"/>
    <x v="1"/>
    <x v="6"/>
    <x v="1"/>
    <x v="30"/>
    <x v="2238"/>
    <x v="482"/>
  </r>
  <r>
    <x v="2017"/>
    <x v="1"/>
    <x v="833"/>
    <n v="276"/>
    <n v="10"/>
    <x v="140"/>
    <x v="6"/>
    <x v="2"/>
    <x v="1"/>
    <x v="1"/>
    <x v="1"/>
    <x v="1"/>
    <x v="2239"/>
    <x v="172"/>
  </r>
  <r>
    <x v="2018"/>
    <x v="657"/>
    <x v="291"/>
    <n v="432"/>
    <n v="19"/>
    <x v="28"/>
    <x v="17"/>
    <x v="2"/>
    <x v="0"/>
    <x v="7"/>
    <x v="4"/>
    <x v="2"/>
    <x v="2240"/>
    <x v="205"/>
  </r>
  <r>
    <x v="2019"/>
    <x v="667"/>
    <x v="189"/>
    <n v="420"/>
    <n v="3"/>
    <x v="191"/>
    <x v="2"/>
    <x v="1"/>
    <x v="1"/>
    <x v="0"/>
    <x v="6"/>
    <x v="6"/>
    <x v="2241"/>
    <x v="32"/>
  </r>
  <r>
    <x v="2020"/>
    <x v="436"/>
    <x v="260"/>
    <n v="119"/>
    <n v="4"/>
    <x v="104"/>
    <x v="9"/>
    <x v="0"/>
    <x v="0"/>
    <x v="4"/>
    <x v="1"/>
    <x v="14"/>
    <x v="2242"/>
    <x v="689"/>
  </r>
  <r>
    <x v="2021"/>
    <x v="395"/>
    <x v="834"/>
    <n v="331"/>
    <n v="9"/>
    <x v="73"/>
    <x v="35"/>
    <x v="0"/>
    <x v="1"/>
    <x v="7"/>
    <x v="5"/>
    <x v="24"/>
    <x v="2243"/>
    <x v="416"/>
  </r>
  <r>
    <x v="2022"/>
    <x v="285"/>
    <x v="325"/>
    <n v="366"/>
    <n v="4"/>
    <x v="196"/>
    <x v="11"/>
    <x v="2"/>
    <x v="1"/>
    <x v="2"/>
    <x v="5"/>
    <x v="5"/>
    <x v="2244"/>
    <x v="243"/>
  </r>
  <r>
    <x v="2023"/>
    <x v="1"/>
    <x v="100"/>
    <n v="473"/>
    <n v="5"/>
    <x v="189"/>
    <x v="6"/>
    <x v="0"/>
    <x v="1"/>
    <x v="1"/>
    <x v="1"/>
    <x v="1"/>
    <x v="2245"/>
    <x v="178"/>
  </r>
  <r>
    <x v="24"/>
    <x v="540"/>
    <x v="235"/>
    <n v="368"/>
    <n v="2"/>
    <x v="171"/>
    <x v="47"/>
    <x v="2"/>
    <x v="1"/>
    <x v="9"/>
    <x v="3"/>
    <x v="6"/>
    <x v="1588"/>
    <x v="245"/>
  </r>
  <r>
    <x v="2024"/>
    <x v="244"/>
    <x v="639"/>
    <n v="124"/>
    <n v="23"/>
    <x v="23"/>
    <x v="6"/>
    <x v="2"/>
    <x v="0"/>
    <x v="6"/>
    <x v="1"/>
    <x v="26"/>
    <x v="2246"/>
    <x v="631"/>
  </r>
  <r>
    <x v="94"/>
    <x v="280"/>
    <x v="767"/>
    <n v="221"/>
    <n v="8"/>
    <x v="57"/>
    <x v="10"/>
    <x v="2"/>
    <x v="2"/>
    <x v="3"/>
    <x v="6"/>
    <x v="16"/>
    <x v="2247"/>
    <x v="690"/>
  </r>
  <r>
    <x v="2025"/>
    <x v="313"/>
    <x v="158"/>
    <n v="500"/>
    <n v="21"/>
    <x v="128"/>
    <x v="31"/>
    <x v="1"/>
    <x v="2"/>
    <x v="3"/>
    <x v="3"/>
    <x v="6"/>
    <x v="2248"/>
    <x v="279"/>
  </r>
  <r>
    <x v="2026"/>
    <x v="697"/>
    <x v="835"/>
    <n v="147"/>
    <n v="16"/>
    <x v="46"/>
    <x v="16"/>
    <x v="2"/>
    <x v="1"/>
    <x v="1"/>
    <x v="5"/>
    <x v="30"/>
    <x v="2249"/>
    <x v="691"/>
  </r>
  <r>
    <x v="2027"/>
    <x v="524"/>
    <x v="520"/>
    <n v="61"/>
    <n v="20"/>
    <x v="155"/>
    <x v="48"/>
    <x v="0"/>
    <x v="0"/>
    <x v="3"/>
    <x v="1"/>
    <x v="7"/>
    <x v="2250"/>
    <x v="692"/>
  </r>
  <r>
    <x v="2028"/>
    <x v="464"/>
    <x v="493"/>
    <n v="366"/>
    <n v="30"/>
    <x v="22"/>
    <x v="29"/>
    <x v="1"/>
    <x v="0"/>
    <x v="8"/>
    <x v="2"/>
    <x v="10"/>
    <x v="2251"/>
    <x v="627"/>
  </r>
  <r>
    <x v="2029"/>
    <x v="698"/>
    <x v="114"/>
    <n v="65"/>
    <n v="21"/>
    <x v="136"/>
    <x v="25"/>
    <x v="0"/>
    <x v="0"/>
    <x v="7"/>
    <x v="2"/>
    <x v="0"/>
    <x v="2252"/>
    <x v="194"/>
  </r>
  <r>
    <x v="2030"/>
    <x v="513"/>
    <x v="807"/>
    <n v="357"/>
    <n v="30"/>
    <x v="135"/>
    <x v="7"/>
    <x v="1"/>
    <x v="0"/>
    <x v="1"/>
    <x v="5"/>
    <x v="7"/>
    <x v="2253"/>
    <x v="278"/>
  </r>
  <r>
    <x v="2031"/>
    <x v="16"/>
    <x v="653"/>
    <n v="133"/>
    <n v="29"/>
    <x v="187"/>
    <x v="34"/>
    <x v="2"/>
    <x v="1"/>
    <x v="9"/>
    <x v="5"/>
    <x v="14"/>
    <x v="2254"/>
    <x v="693"/>
  </r>
  <r>
    <x v="765"/>
    <x v="361"/>
    <x v="419"/>
    <n v="353"/>
    <n v="28"/>
    <x v="71"/>
    <x v="21"/>
    <x v="2"/>
    <x v="1"/>
    <x v="6"/>
    <x v="4"/>
    <x v="28"/>
    <x v="2255"/>
    <x v="104"/>
  </r>
  <r>
    <x v="2032"/>
    <x v="679"/>
    <x v="672"/>
    <n v="230"/>
    <n v="4"/>
    <x v="106"/>
    <x v="43"/>
    <x v="2"/>
    <x v="1"/>
    <x v="6"/>
    <x v="0"/>
    <x v="13"/>
    <x v="2256"/>
    <x v="258"/>
  </r>
  <r>
    <x v="286"/>
    <x v="447"/>
    <x v="208"/>
    <n v="218"/>
    <n v="10"/>
    <x v="59"/>
    <x v="15"/>
    <x v="0"/>
    <x v="1"/>
    <x v="9"/>
    <x v="3"/>
    <x v="5"/>
    <x v="2257"/>
    <x v="356"/>
  </r>
  <r>
    <x v="574"/>
    <x v="134"/>
    <x v="594"/>
    <n v="84"/>
    <n v="18"/>
    <x v="114"/>
    <x v="33"/>
    <x v="1"/>
    <x v="1"/>
    <x v="9"/>
    <x v="0"/>
    <x v="19"/>
    <x v="2258"/>
    <x v="694"/>
  </r>
  <r>
    <x v="2033"/>
    <x v="50"/>
    <x v="443"/>
    <n v="173"/>
    <n v="8"/>
    <x v="28"/>
    <x v="32"/>
    <x v="1"/>
    <x v="0"/>
    <x v="5"/>
    <x v="0"/>
    <x v="18"/>
    <x v="2259"/>
    <x v="442"/>
  </r>
  <r>
    <x v="2034"/>
    <x v="312"/>
    <x v="698"/>
    <n v="97"/>
    <n v="22"/>
    <x v="48"/>
    <x v="22"/>
    <x v="0"/>
    <x v="1"/>
    <x v="2"/>
    <x v="1"/>
    <x v="12"/>
    <x v="2260"/>
    <x v="237"/>
  </r>
  <r>
    <x v="2035"/>
    <x v="125"/>
    <x v="296"/>
    <n v="123"/>
    <n v="7"/>
    <x v="33"/>
    <x v="24"/>
    <x v="0"/>
    <x v="1"/>
    <x v="1"/>
    <x v="3"/>
    <x v="8"/>
    <x v="2261"/>
    <x v="45"/>
  </r>
  <r>
    <x v="166"/>
    <x v="582"/>
    <x v="475"/>
    <n v="462"/>
    <n v="1"/>
    <x v="81"/>
    <x v="20"/>
    <x v="0"/>
    <x v="1"/>
    <x v="9"/>
    <x v="0"/>
    <x v="10"/>
    <x v="2262"/>
    <x v="292"/>
  </r>
  <r>
    <x v="2036"/>
    <x v="274"/>
    <x v="201"/>
    <n v="127"/>
    <n v="10"/>
    <x v="67"/>
    <x v="28"/>
    <x v="2"/>
    <x v="1"/>
    <x v="10"/>
    <x v="1"/>
    <x v="5"/>
    <x v="2263"/>
    <x v="121"/>
  </r>
  <r>
    <x v="1760"/>
    <x v="651"/>
    <x v="340"/>
    <n v="379"/>
    <n v="21"/>
    <x v="118"/>
    <x v="17"/>
    <x v="1"/>
    <x v="1"/>
    <x v="6"/>
    <x v="1"/>
    <x v="20"/>
    <x v="2264"/>
    <x v="60"/>
  </r>
  <r>
    <x v="419"/>
    <x v="412"/>
    <x v="566"/>
    <n v="443"/>
    <n v="23"/>
    <x v="73"/>
    <x v="38"/>
    <x v="2"/>
    <x v="1"/>
    <x v="2"/>
    <x v="6"/>
    <x v="8"/>
    <x v="2265"/>
    <x v="99"/>
  </r>
  <r>
    <x v="2037"/>
    <x v="114"/>
    <x v="203"/>
    <n v="155"/>
    <n v="17"/>
    <x v="196"/>
    <x v="49"/>
    <x v="0"/>
    <x v="0"/>
    <x v="11"/>
    <x v="1"/>
    <x v="1"/>
    <x v="2266"/>
    <x v="549"/>
  </r>
  <r>
    <x v="2038"/>
    <x v="285"/>
    <x v="343"/>
    <n v="410"/>
    <n v="11"/>
    <x v="16"/>
    <x v="8"/>
    <x v="1"/>
    <x v="1"/>
    <x v="2"/>
    <x v="5"/>
    <x v="5"/>
    <x v="2267"/>
    <x v="418"/>
  </r>
  <r>
    <x v="2039"/>
    <x v="588"/>
    <x v="673"/>
    <n v="194"/>
    <n v="13"/>
    <x v="3"/>
    <x v="44"/>
    <x v="2"/>
    <x v="0"/>
    <x v="0"/>
    <x v="5"/>
    <x v="5"/>
    <x v="2268"/>
    <x v="526"/>
  </r>
  <r>
    <x v="1137"/>
    <x v="576"/>
    <x v="193"/>
    <n v="431"/>
    <n v="4"/>
    <x v="17"/>
    <x v="12"/>
    <x v="0"/>
    <x v="1"/>
    <x v="10"/>
    <x v="3"/>
    <x v="10"/>
    <x v="2269"/>
    <x v="32"/>
  </r>
  <r>
    <x v="2040"/>
    <x v="412"/>
    <x v="6"/>
    <n v="118"/>
    <n v="24"/>
    <x v="186"/>
    <x v="2"/>
    <x v="1"/>
    <x v="1"/>
    <x v="2"/>
    <x v="6"/>
    <x v="8"/>
    <x v="2270"/>
    <x v="672"/>
  </r>
  <r>
    <x v="2041"/>
    <x v="659"/>
    <x v="728"/>
    <n v="82"/>
    <n v="28"/>
    <x v="57"/>
    <x v="11"/>
    <x v="1"/>
    <x v="0"/>
    <x v="3"/>
    <x v="2"/>
    <x v="30"/>
    <x v="2271"/>
    <x v="695"/>
  </r>
  <r>
    <x v="2042"/>
    <x v="410"/>
    <x v="442"/>
    <n v="127"/>
    <n v="17"/>
    <x v="20"/>
    <x v="27"/>
    <x v="0"/>
    <x v="1"/>
    <x v="0"/>
    <x v="0"/>
    <x v="21"/>
    <x v="2272"/>
    <x v="72"/>
  </r>
  <r>
    <x v="2043"/>
    <x v="590"/>
    <x v="836"/>
    <n v="73"/>
    <n v="13"/>
    <x v="19"/>
    <x v="5"/>
    <x v="0"/>
    <x v="0"/>
    <x v="8"/>
    <x v="5"/>
    <x v="4"/>
    <x v="2273"/>
    <x v="696"/>
  </r>
  <r>
    <x v="2044"/>
    <x v="536"/>
    <x v="319"/>
    <n v="315"/>
    <n v="22"/>
    <x v="144"/>
    <x v="26"/>
    <x v="0"/>
    <x v="1"/>
    <x v="2"/>
    <x v="5"/>
    <x v="18"/>
    <x v="2274"/>
    <x v="100"/>
  </r>
  <r>
    <x v="2045"/>
    <x v="452"/>
    <x v="633"/>
    <n v="195"/>
    <n v="11"/>
    <x v="1"/>
    <x v="12"/>
    <x v="1"/>
    <x v="2"/>
    <x v="3"/>
    <x v="5"/>
    <x v="12"/>
    <x v="2275"/>
    <x v="671"/>
  </r>
  <r>
    <x v="1615"/>
    <x v="347"/>
    <x v="221"/>
    <n v="431"/>
    <n v="18"/>
    <x v="21"/>
    <x v="0"/>
    <x v="2"/>
    <x v="1"/>
    <x v="5"/>
    <x v="2"/>
    <x v="9"/>
    <x v="2276"/>
    <x v="484"/>
  </r>
  <r>
    <x v="2046"/>
    <x v="313"/>
    <x v="800"/>
    <n v="363"/>
    <n v="25"/>
    <x v="145"/>
    <x v="20"/>
    <x v="2"/>
    <x v="2"/>
    <x v="3"/>
    <x v="3"/>
    <x v="6"/>
    <x v="2277"/>
    <x v="195"/>
  </r>
  <r>
    <x v="1041"/>
    <x v="87"/>
    <x v="521"/>
    <n v="144"/>
    <n v="6"/>
    <x v="86"/>
    <x v="4"/>
    <x v="0"/>
    <x v="0"/>
    <x v="3"/>
    <x v="4"/>
    <x v="29"/>
    <x v="2278"/>
    <x v="256"/>
  </r>
  <r>
    <x v="2047"/>
    <x v="126"/>
    <x v="681"/>
    <n v="163"/>
    <n v="8"/>
    <x v="137"/>
    <x v="10"/>
    <x v="2"/>
    <x v="0"/>
    <x v="1"/>
    <x v="6"/>
    <x v="4"/>
    <x v="1583"/>
    <x v="102"/>
  </r>
  <r>
    <x v="1253"/>
    <x v="281"/>
    <x v="837"/>
    <n v="400"/>
    <n v="18"/>
    <x v="13"/>
    <x v="30"/>
    <x v="0"/>
    <x v="1"/>
    <x v="7"/>
    <x v="0"/>
    <x v="18"/>
    <x v="2279"/>
    <x v="271"/>
  </r>
  <r>
    <x v="2048"/>
    <x v="699"/>
    <x v="438"/>
    <n v="362"/>
    <n v="13"/>
    <x v="191"/>
    <x v="37"/>
    <x v="1"/>
    <x v="1"/>
    <x v="6"/>
    <x v="0"/>
    <x v="27"/>
    <x v="2280"/>
    <x v="129"/>
  </r>
  <r>
    <x v="2049"/>
    <x v="489"/>
    <x v="828"/>
    <n v="369"/>
    <n v="27"/>
    <x v="124"/>
    <x v="34"/>
    <x v="1"/>
    <x v="1"/>
    <x v="1"/>
    <x v="6"/>
    <x v="17"/>
    <x v="2281"/>
    <x v="270"/>
  </r>
  <r>
    <x v="2050"/>
    <x v="247"/>
    <x v="509"/>
    <n v="477"/>
    <n v="25"/>
    <x v="181"/>
    <x v="32"/>
    <x v="0"/>
    <x v="0"/>
    <x v="9"/>
    <x v="4"/>
    <x v="12"/>
    <x v="358"/>
    <x v="258"/>
  </r>
  <r>
    <x v="2051"/>
    <x v="181"/>
    <x v="36"/>
    <n v="301"/>
    <n v="9"/>
    <x v="151"/>
    <x v="5"/>
    <x v="1"/>
    <x v="0"/>
    <x v="8"/>
    <x v="5"/>
    <x v="3"/>
    <x v="2282"/>
    <x v="303"/>
  </r>
  <r>
    <x v="2052"/>
    <x v="93"/>
    <x v="740"/>
    <n v="384"/>
    <n v="3"/>
    <x v="65"/>
    <x v="3"/>
    <x v="0"/>
    <x v="0"/>
    <x v="5"/>
    <x v="1"/>
    <x v="0"/>
    <x v="2283"/>
    <x v="28"/>
  </r>
  <r>
    <x v="2053"/>
    <x v="302"/>
    <x v="314"/>
    <n v="81"/>
    <n v="7"/>
    <x v="192"/>
    <x v="26"/>
    <x v="1"/>
    <x v="0"/>
    <x v="11"/>
    <x v="5"/>
    <x v="30"/>
    <x v="2284"/>
    <x v="461"/>
  </r>
  <r>
    <x v="1776"/>
    <x v="613"/>
    <x v="403"/>
    <n v="477"/>
    <n v="25"/>
    <x v="60"/>
    <x v="39"/>
    <x v="1"/>
    <x v="0"/>
    <x v="6"/>
    <x v="4"/>
    <x v="10"/>
    <x v="2285"/>
    <x v="162"/>
  </r>
  <r>
    <x v="2054"/>
    <x v="501"/>
    <x v="560"/>
    <n v="474"/>
    <n v="9"/>
    <x v="88"/>
    <x v="27"/>
    <x v="1"/>
    <x v="0"/>
    <x v="6"/>
    <x v="0"/>
    <x v="28"/>
    <x v="2286"/>
    <x v="208"/>
  </r>
  <r>
    <x v="2055"/>
    <x v="362"/>
    <x v="762"/>
    <n v="256"/>
    <n v="20"/>
    <x v="74"/>
    <x v="6"/>
    <x v="2"/>
    <x v="1"/>
    <x v="7"/>
    <x v="1"/>
    <x v="7"/>
    <x v="2287"/>
    <x v="204"/>
  </r>
  <r>
    <x v="2056"/>
    <x v="62"/>
    <x v="366"/>
    <n v="182"/>
    <n v="2"/>
    <x v="110"/>
    <x v="1"/>
    <x v="0"/>
    <x v="0"/>
    <x v="6"/>
    <x v="5"/>
    <x v="22"/>
    <x v="2288"/>
    <x v="697"/>
  </r>
  <r>
    <x v="2057"/>
    <x v="197"/>
    <x v="461"/>
    <n v="55"/>
    <n v="14"/>
    <x v="130"/>
    <x v="24"/>
    <x v="2"/>
    <x v="1"/>
    <x v="11"/>
    <x v="2"/>
    <x v="0"/>
    <x v="2289"/>
    <x v="698"/>
  </r>
  <r>
    <x v="2058"/>
    <x v="310"/>
    <x v="838"/>
    <n v="268"/>
    <n v="12"/>
    <x v="78"/>
    <x v="3"/>
    <x v="1"/>
    <x v="1"/>
    <x v="9"/>
    <x v="4"/>
    <x v="22"/>
    <x v="2290"/>
    <x v="303"/>
  </r>
  <r>
    <x v="2059"/>
    <x v="399"/>
    <x v="344"/>
    <n v="60"/>
    <n v="3"/>
    <x v="46"/>
    <x v="48"/>
    <x v="1"/>
    <x v="0"/>
    <x v="3"/>
    <x v="2"/>
    <x v="20"/>
    <x v="2291"/>
    <x v="530"/>
  </r>
  <r>
    <x v="199"/>
    <x v="95"/>
    <x v="579"/>
    <n v="272"/>
    <n v="11"/>
    <x v="195"/>
    <x v="24"/>
    <x v="2"/>
    <x v="1"/>
    <x v="10"/>
    <x v="0"/>
    <x v="22"/>
    <x v="2292"/>
    <x v="270"/>
  </r>
  <r>
    <x v="2060"/>
    <x v="700"/>
    <x v="162"/>
    <n v="361"/>
    <n v="1"/>
    <x v="166"/>
    <x v="11"/>
    <x v="1"/>
    <x v="1"/>
    <x v="0"/>
    <x v="4"/>
    <x v="0"/>
    <x v="2293"/>
    <x v="355"/>
  </r>
  <r>
    <x v="580"/>
    <x v="701"/>
    <x v="335"/>
    <n v="230"/>
    <n v="15"/>
    <x v="4"/>
    <x v="15"/>
    <x v="0"/>
    <x v="2"/>
    <x v="3"/>
    <x v="1"/>
    <x v="27"/>
    <x v="2294"/>
    <x v="279"/>
  </r>
  <r>
    <x v="2061"/>
    <x v="59"/>
    <x v="21"/>
    <n v="163"/>
    <n v="10"/>
    <x v="70"/>
    <x v="41"/>
    <x v="1"/>
    <x v="0"/>
    <x v="10"/>
    <x v="6"/>
    <x v="11"/>
    <x v="2295"/>
    <x v="528"/>
  </r>
  <r>
    <x v="2062"/>
    <x v="146"/>
    <x v="28"/>
    <n v="116"/>
    <n v="3"/>
    <x v="183"/>
    <x v="15"/>
    <x v="2"/>
    <x v="0"/>
    <x v="4"/>
    <x v="2"/>
    <x v="24"/>
    <x v="2296"/>
    <x v="556"/>
  </r>
  <r>
    <x v="63"/>
    <x v="334"/>
    <x v="394"/>
    <n v="234"/>
    <n v="4"/>
    <x v="164"/>
    <x v="17"/>
    <x v="0"/>
    <x v="1"/>
    <x v="6"/>
    <x v="0"/>
    <x v="11"/>
    <x v="2297"/>
    <x v="370"/>
  </r>
  <r>
    <x v="2063"/>
    <x v="224"/>
    <x v="839"/>
    <n v="315"/>
    <n v="26"/>
    <x v="2"/>
    <x v="20"/>
    <x v="2"/>
    <x v="0"/>
    <x v="8"/>
    <x v="3"/>
    <x v="25"/>
    <x v="2298"/>
    <x v="340"/>
  </r>
  <r>
    <x v="1962"/>
    <x v="167"/>
    <x v="34"/>
    <n v="400"/>
    <n v="9"/>
    <x v="139"/>
    <x v="49"/>
    <x v="2"/>
    <x v="0"/>
    <x v="10"/>
    <x v="2"/>
    <x v="1"/>
    <x v="554"/>
    <x v="293"/>
  </r>
  <r>
    <x v="2064"/>
    <x v="700"/>
    <x v="215"/>
    <n v="278"/>
    <n v="6"/>
    <x v="13"/>
    <x v="10"/>
    <x v="0"/>
    <x v="1"/>
    <x v="0"/>
    <x v="4"/>
    <x v="0"/>
    <x v="2299"/>
    <x v="122"/>
  </r>
  <r>
    <x v="2065"/>
    <x v="22"/>
    <x v="436"/>
    <n v="100"/>
    <n v="29"/>
    <x v="91"/>
    <x v="5"/>
    <x v="0"/>
    <x v="0"/>
    <x v="10"/>
    <x v="6"/>
    <x v="4"/>
    <x v="2300"/>
    <x v="533"/>
  </r>
  <r>
    <x v="1890"/>
    <x v="4"/>
    <x v="806"/>
    <n v="90"/>
    <n v="17"/>
    <x v="21"/>
    <x v="12"/>
    <x v="2"/>
    <x v="1"/>
    <x v="2"/>
    <x v="4"/>
    <x v="4"/>
    <x v="2301"/>
    <x v="486"/>
  </r>
  <r>
    <x v="515"/>
    <x v="312"/>
    <x v="650"/>
    <n v="389"/>
    <n v="1"/>
    <x v="89"/>
    <x v="9"/>
    <x v="2"/>
    <x v="1"/>
    <x v="2"/>
    <x v="1"/>
    <x v="12"/>
    <x v="2302"/>
    <x v="244"/>
  </r>
  <r>
    <x v="2066"/>
    <x v="702"/>
    <x v="213"/>
    <n v="245"/>
    <n v="17"/>
    <x v="123"/>
    <x v="25"/>
    <x v="2"/>
    <x v="1"/>
    <x v="7"/>
    <x v="2"/>
    <x v="30"/>
    <x v="2303"/>
    <x v="201"/>
  </r>
  <r>
    <x v="2067"/>
    <x v="363"/>
    <x v="8"/>
    <n v="337"/>
    <n v="26"/>
    <x v="137"/>
    <x v="36"/>
    <x v="2"/>
    <x v="1"/>
    <x v="8"/>
    <x v="0"/>
    <x v="14"/>
    <x v="2304"/>
    <x v="184"/>
  </r>
  <r>
    <x v="2068"/>
    <x v="79"/>
    <x v="169"/>
    <n v="276"/>
    <n v="22"/>
    <x v="0"/>
    <x v="7"/>
    <x v="0"/>
    <x v="1"/>
    <x v="10"/>
    <x v="2"/>
    <x v="27"/>
    <x v="2305"/>
    <x v="24"/>
  </r>
  <r>
    <x v="2069"/>
    <x v="471"/>
    <x v="377"/>
    <n v="236"/>
    <n v="1"/>
    <x v="132"/>
    <x v="7"/>
    <x v="2"/>
    <x v="0"/>
    <x v="7"/>
    <x v="5"/>
    <x v="9"/>
    <x v="2306"/>
    <x v="699"/>
  </r>
  <r>
    <x v="2070"/>
    <x v="499"/>
    <x v="761"/>
    <n v="166"/>
    <n v="7"/>
    <x v="177"/>
    <x v="42"/>
    <x v="2"/>
    <x v="2"/>
    <x v="3"/>
    <x v="4"/>
    <x v="24"/>
    <x v="2307"/>
    <x v="378"/>
  </r>
  <r>
    <x v="1922"/>
    <x v="433"/>
    <x v="153"/>
    <n v="376"/>
    <n v="3"/>
    <x v="64"/>
    <x v="33"/>
    <x v="1"/>
    <x v="0"/>
    <x v="8"/>
    <x v="3"/>
    <x v="9"/>
    <x v="2308"/>
    <x v="627"/>
  </r>
  <r>
    <x v="461"/>
    <x v="578"/>
    <x v="428"/>
    <n v="432"/>
    <n v="18"/>
    <x v="113"/>
    <x v="33"/>
    <x v="0"/>
    <x v="0"/>
    <x v="1"/>
    <x v="4"/>
    <x v="30"/>
    <x v="2309"/>
    <x v="33"/>
  </r>
  <r>
    <x v="2071"/>
    <x v="71"/>
    <x v="327"/>
    <n v="118"/>
    <n v="11"/>
    <x v="121"/>
    <x v="6"/>
    <x v="0"/>
    <x v="1"/>
    <x v="7"/>
    <x v="5"/>
    <x v="2"/>
    <x v="2310"/>
    <x v="75"/>
  </r>
  <r>
    <x v="1256"/>
    <x v="595"/>
    <x v="544"/>
    <n v="361"/>
    <n v="23"/>
    <x v="4"/>
    <x v="35"/>
    <x v="0"/>
    <x v="0"/>
    <x v="7"/>
    <x v="4"/>
    <x v="22"/>
    <x v="2311"/>
    <x v="95"/>
  </r>
  <r>
    <x v="2072"/>
    <x v="405"/>
    <x v="380"/>
    <n v="267"/>
    <n v="7"/>
    <x v="108"/>
    <x v="37"/>
    <x v="1"/>
    <x v="0"/>
    <x v="5"/>
    <x v="2"/>
    <x v="20"/>
    <x v="2312"/>
    <x v="149"/>
  </r>
  <r>
    <x v="2073"/>
    <x v="536"/>
    <x v="705"/>
    <n v="102"/>
    <n v="29"/>
    <x v="9"/>
    <x v="17"/>
    <x v="1"/>
    <x v="1"/>
    <x v="2"/>
    <x v="5"/>
    <x v="18"/>
    <x v="2313"/>
    <x v="700"/>
  </r>
  <r>
    <x v="2074"/>
    <x v="130"/>
    <x v="425"/>
    <n v="473"/>
    <n v="14"/>
    <x v="86"/>
    <x v="32"/>
    <x v="0"/>
    <x v="0"/>
    <x v="3"/>
    <x v="3"/>
    <x v="13"/>
    <x v="2314"/>
    <x v="418"/>
  </r>
  <r>
    <x v="2075"/>
    <x v="535"/>
    <x v="107"/>
    <n v="113"/>
    <n v="25"/>
    <x v="131"/>
    <x v="7"/>
    <x v="2"/>
    <x v="0"/>
    <x v="1"/>
    <x v="6"/>
    <x v="11"/>
    <x v="2315"/>
    <x v="467"/>
  </r>
  <r>
    <x v="2076"/>
    <x v="703"/>
    <x v="574"/>
    <n v="348"/>
    <n v="1"/>
    <x v="137"/>
    <x v="14"/>
    <x v="0"/>
    <x v="0"/>
    <x v="2"/>
    <x v="1"/>
    <x v="16"/>
    <x v="2316"/>
    <x v="21"/>
  </r>
  <r>
    <x v="2077"/>
    <x v="645"/>
    <x v="692"/>
    <n v="323"/>
    <n v="4"/>
    <x v="2"/>
    <x v="12"/>
    <x v="1"/>
    <x v="1"/>
    <x v="8"/>
    <x v="1"/>
    <x v="10"/>
    <x v="2317"/>
    <x v="554"/>
  </r>
  <r>
    <x v="2078"/>
    <x v="434"/>
    <x v="29"/>
    <n v="407"/>
    <n v="27"/>
    <x v="66"/>
    <x v="23"/>
    <x v="0"/>
    <x v="1"/>
    <x v="4"/>
    <x v="2"/>
    <x v="7"/>
    <x v="2318"/>
    <x v="412"/>
  </r>
  <r>
    <x v="2079"/>
    <x v="64"/>
    <x v="840"/>
    <n v="73"/>
    <n v="3"/>
    <x v="12"/>
    <x v="48"/>
    <x v="0"/>
    <x v="1"/>
    <x v="1"/>
    <x v="1"/>
    <x v="5"/>
    <x v="2319"/>
    <x v="701"/>
  </r>
  <r>
    <x v="2080"/>
    <x v="704"/>
    <x v="150"/>
    <n v="381"/>
    <n v="5"/>
    <x v="167"/>
    <x v="37"/>
    <x v="1"/>
    <x v="1"/>
    <x v="4"/>
    <x v="1"/>
    <x v="4"/>
    <x v="2320"/>
    <x v="390"/>
  </r>
  <r>
    <x v="2081"/>
    <x v="318"/>
    <x v="841"/>
    <n v="121"/>
    <n v="8"/>
    <x v="12"/>
    <x v="49"/>
    <x v="0"/>
    <x v="1"/>
    <x v="5"/>
    <x v="1"/>
    <x v="16"/>
    <x v="2321"/>
    <x v="702"/>
  </r>
  <r>
    <x v="2082"/>
    <x v="634"/>
    <x v="511"/>
    <n v="456"/>
    <n v="9"/>
    <x v="89"/>
    <x v="18"/>
    <x v="1"/>
    <x v="0"/>
    <x v="1"/>
    <x v="4"/>
    <x v="20"/>
    <x v="2322"/>
    <x v="12"/>
  </r>
  <r>
    <x v="2083"/>
    <x v="555"/>
    <x v="151"/>
    <n v="421"/>
    <n v="17"/>
    <x v="60"/>
    <x v="24"/>
    <x v="0"/>
    <x v="1"/>
    <x v="5"/>
    <x v="4"/>
    <x v="28"/>
    <x v="2323"/>
    <x v="279"/>
  </r>
  <r>
    <x v="2084"/>
    <x v="17"/>
    <x v="178"/>
    <n v="414"/>
    <n v="5"/>
    <x v="97"/>
    <x v="45"/>
    <x v="1"/>
    <x v="0"/>
    <x v="8"/>
    <x v="2"/>
    <x v="8"/>
    <x v="2324"/>
    <x v="70"/>
  </r>
  <r>
    <x v="2085"/>
    <x v="42"/>
    <x v="453"/>
    <n v="368"/>
    <n v="8"/>
    <x v="134"/>
    <x v="26"/>
    <x v="1"/>
    <x v="0"/>
    <x v="1"/>
    <x v="3"/>
    <x v="22"/>
    <x v="2325"/>
    <x v="222"/>
  </r>
  <r>
    <x v="2086"/>
    <x v="77"/>
    <x v="9"/>
    <n v="490"/>
    <n v="20"/>
    <x v="24"/>
    <x v="28"/>
    <x v="0"/>
    <x v="2"/>
    <x v="3"/>
    <x v="3"/>
    <x v="18"/>
    <x v="2326"/>
    <x v="422"/>
  </r>
  <r>
    <x v="33"/>
    <x v="64"/>
    <x v="663"/>
    <n v="249"/>
    <n v="21"/>
    <x v="114"/>
    <x v="34"/>
    <x v="2"/>
    <x v="1"/>
    <x v="1"/>
    <x v="1"/>
    <x v="5"/>
    <x v="2327"/>
    <x v="52"/>
  </r>
  <r>
    <x v="2087"/>
    <x v="172"/>
    <x v="775"/>
    <n v="152"/>
    <n v="7"/>
    <x v="87"/>
    <x v="25"/>
    <x v="1"/>
    <x v="0"/>
    <x v="1"/>
    <x v="2"/>
    <x v="6"/>
    <x v="2328"/>
    <x v="3"/>
  </r>
  <r>
    <x v="2088"/>
    <x v="138"/>
    <x v="628"/>
    <n v="295"/>
    <n v="24"/>
    <x v="146"/>
    <x v="16"/>
    <x v="1"/>
    <x v="0"/>
    <x v="9"/>
    <x v="6"/>
    <x v="0"/>
    <x v="2329"/>
    <x v="526"/>
  </r>
  <r>
    <x v="2089"/>
    <x v="111"/>
    <x v="506"/>
    <n v="208"/>
    <n v="18"/>
    <x v="69"/>
    <x v="11"/>
    <x v="0"/>
    <x v="0"/>
    <x v="5"/>
    <x v="3"/>
    <x v="27"/>
    <x v="2330"/>
    <x v="79"/>
  </r>
  <r>
    <x v="2090"/>
    <x v="694"/>
    <x v="402"/>
    <n v="349"/>
    <n v="8"/>
    <x v="107"/>
    <x v="4"/>
    <x v="2"/>
    <x v="2"/>
    <x v="3"/>
    <x v="2"/>
    <x v="17"/>
    <x v="2331"/>
    <x v="276"/>
  </r>
  <r>
    <x v="2091"/>
    <x v="366"/>
    <x v="273"/>
    <n v="196"/>
    <n v="28"/>
    <x v="183"/>
    <x v="30"/>
    <x v="0"/>
    <x v="1"/>
    <x v="5"/>
    <x v="2"/>
    <x v="25"/>
    <x v="2332"/>
    <x v="75"/>
  </r>
  <r>
    <x v="2092"/>
    <x v="548"/>
    <x v="686"/>
    <n v="379"/>
    <n v="26"/>
    <x v="33"/>
    <x v="6"/>
    <x v="1"/>
    <x v="1"/>
    <x v="11"/>
    <x v="1"/>
    <x v="13"/>
    <x v="2333"/>
    <x v="119"/>
  </r>
  <r>
    <x v="1407"/>
    <x v="560"/>
    <x v="813"/>
    <n v="326"/>
    <n v="7"/>
    <x v="95"/>
    <x v="28"/>
    <x v="1"/>
    <x v="1"/>
    <x v="7"/>
    <x v="3"/>
    <x v="27"/>
    <x v="2334"/>
    <x v="113"/>
  </r>
  <r>
    <x v="2093"/>
    <x v="644"/>
    <x v="580"/>
    <n v="141"/>
    <n v="9"/>
    <x v="156"/>
    <x v="14"/>
    <x v="2"/>
    <x v="1"/>
    <x v="2"/>
    <x v="1"/>
    <x v="15"/>
    <x v="2335"/>
    <x v="153"/>
  </r>
  <r>
    <x v="2094"/>
    <x v="367"/>
    <x v="738"/>
    <n v="383"/>
    <n v="22"/>
    <x v="155"/>
    <x v="43"/>
    <x v="2"/>
    <x v="2"/>
    <x v="3"/>
    <x v="6"/>
    <x v="30"/>
    <x v="2336"/>
    <x v="90"/>
  </r>
  <r>
    <x v="410"/>
    <x v="243"/>
    <x v="434"/>
    <n v="253"/>
    <n v="22"/>
    <x v="43"/>
    <x v="40"/>
    <x v="0"/>
    <x v="0"/>
    <x v="7"/>
    <x v="2"/>
    <x v="17"/>
    <x v="2337"/>
    <x v="548"/>
  </r>
  <r>
    <x v="2095"/>
    <x v="429"/>
    <x v="775"/>
    <n v="294"/>
    <n v="29"/>
    <x v="40"/>
    <x v="22"/>
    <x v="0"/>
    <x v="1"/>
    <x v="2"/>
    <x v="6"/>
    <x v="19"/>
    <x v="2338"/>
    <x v="233"/>
  </r>
  <r>
    <x v="2096"/>
    <x v="564"/>
    <x v="350"/>
    <n v="379"/>
    <n v="26"/>
    <x v="93"/>
    <x v="43"/>
    <x v="1"/>
    <x v="1"/>
    <x v="1"/>
    <x v="4"/>
    <x v="15"/>
    <x v="2339"/>
    <x v="115"/>
  </r>
  <r>
    <x v="2097"/>
    <x v="631"/>
    <x v="35"/>
    <n v="257"/>
    <n v="9"/>
    <x v="166"/>
    <x v="45"/>
    <x v="0"/>
    <x v="1"/>
    <x v="7"/>
    <x v="5"/>
    <x v="23"/>
    <x v="2340"/>
    <x v="703"/>
  </r>
  <r>
    <x v="2098"/>
    <x v="475"/>
    <x v="79"/>
    <n v="237"/>
    <n v="10"/>
    <x v="42"/>
    <x v="45"/>
    <x v="1"/>
    <x v="1"/>
    <x v="9"/>
    <x v="6"/>
    <x v="30"/>
    <x v="2341"/>
    <x v="77"/>
  </r>
  <r>
    <x v="1517"/>
    <x v="328"/>
    <x v="295"/>
    <n v="115"/>
    <n v="23"/>
    <x v="93"/>
    <x v="10"/>
    <x v="1"/>
    <x v="0"/>
    <x v="10"/>
    <x v="1"/>
    <x v="29"/>
    <x v="2342"/>
    <x v="398"/>
  </r>
  <r>
    <x v="2099"/>
    <x v="588"/>
    <x v="335"/>
    <n v="291"/>
    <n v="18"/>
    <x v="113"/>
    <x v="22"/>
    <x v="1"/>
    <x v="0"/>
    <x v="0"/>
    <x v="5"/>
    <x v="5"/>
    <x v="2343"/>
    <x v="248"/>
  </r>
  <r>
    <x v="2100"/>
    <x v="290"/>
    <x v="152"/>
    <n v="244"/>
    <n v="10"/>
    <x v="41"/>
    <x v="43"/>
    <x v="1"/>
    <x v="1"/>
    <x v="8"/>
    <x v="2"/>
    <x v="5"/>
    <x v="2344"/>
    <x v="308"/>
  </r>
  <r>
    <x v="2101"/>
    <x v="432"/>
    <x v="19"/>
    <n v="393"/>
    <n v="6"/>
    <x v="41"/>
    <x v="32"/>
    <x v="1"/>
    <x v="1"/>
    <x v="0"/>
    <x v="3"/>
    <x v="25"/>
    <x v="2345"/>
    <x v="703"/>
  </r>
  <r>
    <x v="2102"/>
    <x v="69"/>
    <x v="533"/>
    <n v="466"/>
    <n v="18"/>
    <x v="69"/>
    <x v="48"/>
    <x v="1"/>
    <x v="2"/>
    <x v="4"/>
    <x v="3"/>
    <x v="26"/>
    <x v="2346"/>
    <x v="74"/>
  </r>
  <r>
    <x v="703"/>
    <x v="705"/>
    <x v="380"/>
    <n v="346"/>
    <n v="18"/>
    <x v="71"/>
    <x v="5"/>
    <x v="0"/>
    <x v="0"/>
    <x v="4"/>
    <x v="1"/>
    <x v="12"/>
    <x v="2347"/>
    <x v="151"/>
  </r>
  <r>
    <x v="2103"/>
    <x v="331"/>
    <x v="349"/>
    <n v="121"/>
    <n v="14"/>
    <x v="182"/>
    <x v="37"/>
    <x v="1"/>
    <x v="0"/>
    <x v="9"/>
    <x v="5"/>
    <x v="20"/>
    <x v="2348"/>
    <x v="79"/>
  </r>
  <r>
    <x v="2104"/>
    <x v="664"/>
    <x v="788"/>
    <n v="179"/>
    <n v="21"/>
    <x v="77"/>
    <x v="27"/>
    <x v="1"/>
    <x v="0"/>
    <x v="5"/>
    <x v="6"/>
    <x v="9"/>
    <x v="2349"/>
    <x v="597"/>
  </r>
  <r>
    <x v="550"/>
    <x v="613"/>
    <x v="489"/>
    <n v="267"/>
    <n v="9"/>
    <x v="70"/>
    <x v="47"/>
    <x v="2"/>
    <x v="0"/>
    <x v="6"/>
    <x v="4"/>
    <x v="10"/>
    <x v="2350"/>
    <x v="129"/>
  </r>
  <r>
    <x v="440"/>
    <x v="114"/>
    <x v="560"/>
    <n v="228"/>
    <n v="19"/>
    <x v="78"/>
    <x v="21"/>
    <x v="1"/>
    <x v="0"/>
    <x v="11"/>
    <x v="1"/>
    <x v="1"/>
    <x v="2351"/>
    <x v="201"/>
  </r>
  <r>
    <x v="2105"/>
    <x v="320"/>
    <x v="342"/>
    <n v="265"/>
    <n v="27"/>
    <x v="147"/>
    <x v="44"/>
    <x v="1"/>
    <x v="0"/>
    <x v="1"/>
    <x v="3"/>
    <x v="24"/>
    <x v="2352"/>
    <x v="71"/>
  </r>
  <r>
    <x v="1432"/>
    <x v="658"/>
    <x v="155"/>
    <n v="294"/>
    <n v="19"/>
    <x v="67"/>
    <x v="18"/>
    <x v="2"/>
    <x v="1"/>
    <x v="4"/>
    <x v="5"/>
    <x v="12"/>
    <x v="2353"/>
    <x v="270"/>
  </r>
  <r>
    <x v="688"/>
    <x v="463"/>
    <x v="351"/>
    <n v="216"/>
    <n v="16"/>
    <x v="186"/>
    <x v="37"/>
    <x v="0"/>
    <x v="0"/>
    <x v="11"/>
    <x v="1"/>
    <x v="28"/>
    <x v="2354"/>
    <x v="31"/>
  </r>
  <r>
    <x v="2106"/>
    <x v="693"/>
    <x v="130"/>
    <n v="424"/>
    <n v="22"/>
    <x v="194"/>
    <x v="19"/>
    <x v="2"/>
    <x v="1"/>
    <x v="10"/>
    <x v="1"/>
    <x v="18"/>
    <x v="2355"/>
    <x v="170"/>
  </r>
  <r>
    <x v="2107"/>
    <x v="414"/>
    <x v="559"/>
    <n v="244"/>
    <n v="8"/>
    <x v="135"/>
    <x v="26"/>
    <x v="2"/>
    <x v="0"/>
    <x v="3"/>
    <x v="6"/>
    <x v="15"/>
    <x v="2356"/>
    <x v="412"/>
  </r>
  <r>
    <x v="2108"/>
    <x v="515"/>
    <x v="842"/>
    <n v="206"/>
    <n v="2"/>
    <x v="100"/>
    <x v="36"/>
    <x v="1"/>
    <x v="0"/>
    <x v="7"/>
    <x v="3"/>
    <x v="1"/>
    <x v="2357"/>
    <x v="396"/>
  </r>
  <r>
    <x v="2109"/>
    <x v="635"/>
    <x v="843"/>
    <n v="189"/>
    <n v="2"/>
    <x v="136"/>
    <x v="16"/>
    <x v="2"/>
    <x v="0"/>
    <x v="7"/>
    <x v="6"/>
    <x v="30"/>
    <x v="2358"/>
    <x v="278"/>
  </r>
  <r>
    <x v="1860"/>
    <x v="298"/>
    <x v="843"/>
    <n v="59"/>
    <n v="17"/>
    <x v="39"/>
    <x v="36"/>
    <x v="0"/>
    <x v="0"/>
    <x v="6"/>
    <x v="6"/>
    <x v="25"/>
    <x v="2359"/>
    <x v="701"/>
  </r>
  <r>
    <x v="2110"/>
    <x v="575"/>
    <x v="597"/>
    <n v="171"/>
    <n v="22"/>
    <x v="78"/>
    <x v="10"/>
    <x v="1"/>
    <x v="1"/>
    <x v="6"/>
    <x v="3"/>
    <x v="26"/>
    <x v="2360"/>
    <x v="168"/>
  </r>
  <r>
    <x v="2111"/>
    <x v="646"/>
    <x v="569"/>
    <n v="231"/>
    <n v="20"/>
    <x v="119"/>
    <x v="14"/>
    <x v="2"/>
    <x v="1"/>
    <x v="6"/>
    <x v="6"/>
    <x v="23"/>
    <x v="2361"/>
    <x v="498"/>
  </r>
  <r>
    <x v="695"/>
    <x v="471"/>
    <x v="376"/>
    <n v="362"/>
    <n v="12"/>
    <x v="144"/>
    <x v="22"/>
    <x v="0"/>
    <x v="0"/>
    <x v="7"/>
    <x v="5"/>
    <x v="9"/>
    <x v="2362"/>
    <x v="112"/>
  </r>
  <r>
    <x v="2112"/>
    <x v="510"/>
    <x v="411"/>
    <n v="193"/>
    <n v="11"/>
    <x v="32"/>
    <x v="49"/>
    <x v="2"/>
    <x v="1"/>
    <x v="11"/>
    <x v="0"/>
    <x v="29"/>
    <x v="2363"/>
    <x v="72"/>
  </r>
  <r>
    <x v="2113"/>
    <x v="295"/>
    <x v="797"/>
    <n v="400"/>
    <n v="4"/>
    <x v="162"/>
    <x v="33"/>
    <x v="0"/>
    <x v="0"/>
    <x v="1"/>
    <x v="4"/>
    <x v="16"/>
    <x v="2364"/>
    <x v="243"/>
  </r>
  <r>
    <x v="2114"/>
    <x v="80"/>
    <x v="794"/>
    <n v="367"/>
    <n v="6"/>
    <x v="144"/>
    <x v="32"/>
    <x v="0"/>
    <x v="1"/>
    <x v="10"/>
    <x v="0"/>
    <x v="23"/>
    <x v="2365"/>
    <x v="81"/>
  </r>
  <r>
    <x v="2115"/>
    <x v="454"/>
    <x v="687"/>
    <n v="417"/>
    <n v="8"/>
    <x v="105"/>
    <x v="47"/>
    <x v="1"/>
    <x v="0"/>
    <x v="1"/>
    <x v="6"/>
    <x v="13"/>
    <x v="2366"/>
    <x v="65"/>
  </r>
  <r>
    <x v="2116"/>
    <x v="315"/>
    <x v="685"/>
    <n v="141"/>
    <n v="4"/>
    <x v="94"/>
    <x v="35"/>
    <x v="1"/>
    <x v="0"/>
    <x v="1"/>
    <x v="0"/>
    <x v="25"/>
    <x v="2367"/>
    <x v="462"/>
  </r>
  <r>
    <x v="2117"/>
    <x v="85"/>
    <x v="429"/>
    <n v="186"/>
    <n v="22"/>
    <x v="77"/>
    <x v="16"/>
    <x v="1"/>
    <x v="0"/>
    <x v="9"/>
    <x v="4"/>
    <x v="15"/>
    <x v="2368"/>
    <x v="704"/>
  </r>
  <r>
    <x v="1429"/>
    <x v="262"/>
    <x v="805"/>
    <n v="128"/>
    <n v="16"/>
    <x v="94"/>
    <x v="21"/>
    <x v="2"/>
    <x v="1"/>
    <x v="2"/>
    <x v="2"/>
    <x v="24"/>
    <x v="2369"/>
    <x v="442"/>
  </r>
  <r>
    <x v="239"/>
    <x v="53"/>
    <x v="770"/>
    <n v="125"/>
    <n v="19"/>
    <x v="159"/>
    <x v="12"/>
    <x v="1"/>
    <x v="0"/>
    <x v="3"/>
    <x v="3"/>
    <x v="27"/>
    <x v="2370"/>
    <x v="303"/>
  </r>
  <r>
    <x v="2118"/>
    <x v="706"/>
    <x v="7"/>
    <n v="312"/>
    <n v="17"/>
    <x v="124"/>
    <x v="33"/>
    <x v="1"/>
    <x v="1"/>
    <x v="0"/>
    <x v="5"/>
    <x v="27"/>
    <x v="2371"/>
    <x v="113"/>
  </r>
  <r>
    <x v="1188"/>
    <x v="381"/>
    <x v="85"/>
    <n v="217"/>
    <n v="10"/>
    <x v="196"/>
    <x v="48"/>
    <x v="0"/>
    <x v="0"/>
    <x v="6"/>
    <x v="5"/>
    <x v="24"/>
    <x v="2372"/>
    <x v="133"/>
  </r>
  <r>
    <x v="2119"/>
    <x v="377"/>
    <x v="159"/>
    <n v="119"/>
    <n v="19"/>
    <x v="122"/>
    <x v="10"/>
    <x v="0"/>
    <x v="1"/>
    <x v="9"/>
    <x v="1"/>
    <x v="4"/>
    <x v="2373"/>
    <x v="705"/>
  </r>
  <r>
    <x v="2120"/>
    <x v="317"/>
    <x v="593"/>
    <n v="112"/>
    <n v="20"/>
    <x v="6"/>
    <x v="15"/>
    <x v="2"/>
    <x v="0"/>
    <x v="9"/>
    <x v="5"/>
    <x v="16"/>
    <x v="2374"/>
    <x v="706"/>
  </r>
  <r>
    <x v="2121"/>
    <x v="495"/>
    <x v="581"/>
    <n v="210"/>
    <n v="28"/>
    <x v="182"/>
    <x v="20"/>
    <x v="1"/>
    <x v="0"/>
    <x v="4"/>
    <x v="4"/>
    <x v="4"/>
    <x v="2375"/>
    <x v="323"/>
  </r>
  <r>
    <x v="2122"/>
    <x v="471"/>
    <x v="51"/>
    <n v="364"/>
    <n v="10"/>
    <x v="120"/>
    <x v="27"/>
    <x v="1"/>
    <x v="0"/>
    <x v="7"/>
    <x v="5"/>
    <x v="9"/>
    <x v="2376"/>
    <x v="121"/>
  </r>
  <r>
    <x v="2123"/>
    <x v="142"/>
    <x v="400"/>
    <n v="413"/>
    <n v="29"/>
    <x v="63"/>
    <x v="9"/>
    <x v="1"/>
    <x v="0"/>
    <x v="2"/>
    <x v="2"/>
    <x v="14"/>
    <x v="2377"/>
    <x v="418"/>
  </r>
  <r>
    <x v="2124"/>
    <x v="554"/>
    <x v="635"/>
    <n v="385"/>
    <n v="29"/>
    <x v="117"/>
    <x v="32"/>
    <x v="1"/>
    <x v="1"/>
    <x v="5"/>
    <x v="4"/>
    <x v="5"/>
    <x v="2378"/>
    <x v="129"/>
  </r>
  <r>
    <x v="2125"/>
    <x v="575"/>
    <x v="766"/>
    <n v="258"/>
    <n v="18"/>
    <x v="146"/>
    <x v="12"/>
    <x v="0"/>
    <x v="1"/>
    <x v="6"/>
    <x v="3"/>
    <x v="26"/>
    <x v="2379"/>
    <x v="350"/>
  </r>
  <r>
    <x v="2126"/>
    <x v="349"/>
    <x v="378"/>
    <n v="452"/>
    <n v="1"/>
    <x v="36"/>
    <x v="48"/>
    <x v="2"/>
    <x v="0"/>
    <x v="5"/>
    <x v="1"/>
    <x v="26"/>
    <x v="2380"/>
    <x v="424"/>
  </r>
  <r>
    <x v="2127"/>
    <x v="176"/>
    <x v="346"/>
    <n v="157"/>
    <n v="6"/>
    <x v="196"/>
    <x v="49"/>
    <x v="1"/>
    <x v="1"/>
    <x v="0"/>
    <x v="3"/>
    <x v="14"/>
    <x v="2381"/>
    <x v="617"/>
  </r>
  <r>
    <x v="2128"/>
    <x v="464"/>
    <x v="722"/>
    <n v="54"/>
    <n v="24"/>
    <x v="16"/>
    <x v="1"/>
    <x v="0"/>
    <x v="0"/>
    <x v="8"/>
    <x v="2"/>
    <x v="10"/>
    <x v="2382"/>
    <x v="707"/>
  </r>
  <r>
    <x v="2129"/>
    <x v="391"/>
    <x v="148"/>
    <n v="101"/>
    <n v="22"/>
    <x v="56"/>
    <x v="44"/>
    <x v="0"/>
    <x v="0"/>
    <x v="6"/>
    <x v="2"/>
    <x v="30"/>
    <x v="2383"/>
    <x v="688"/>
  </r>
  <r>
    <x v="2130"/>
    <x v="315"/>
    <x v="667"/>
    <n v="481"/>
    <n v="10"/>
    <x v="20"/>
    <x v="46"/>
    <x v="2"/>
    <x v="0"/>
    <x v="1"/>
    <x v="0"/>
    <x v="25"/>
    <x v="2384"/>
    <x v="576"/>
  </r>
  <r>
    <x v="2131"/>
    <x v="275"/>
    <x v="559"/>
    <n v="124"/>
    <n v="5"/>
    <x v="97"/>
    <x v="25"/>
    <x v="1"/>
    <x v="1"/>
    <x v="0"/>
    <x v="1"/>
    <x v="24"/>
    <x v="2385"/>
    <x v="183"/>
  </r>
  <r>
    <x v="2132"/>
    <x v="265"/>
    <x v="279"/>
    <n v="234"/>
    <n v="13"/>
    <x v="121"/>
    <x v="13"/>
    <x v="2"/>
    <x v="0"/>
    <x v="11"/>
    <x v="6"/>
    <x v="26"/>
    <x v="2386"/>
    <x v="617"/>
  </r>
  <r>
    <x v="2133"/>
    <x v="30"/>
    <x v="836"/>
    <n v="352"/>
    <n v="2"/>
    <x v="188"/>
    <x v="44"/>
    <x v="0"/>
    <x v="0"/>
    <x v="3"/>
    <x v="2"/>
    <x v="21"/>
    <x v="2387"/>
    <x v="246"/>
  </r>
  <r>
    <x v="2134"/>
    <x v="549"/>
    <x v="617"/>
    <n v="310"/>
    <n v="14"/>
    <x v="4"/>
    <x v="23"/>
    <x v="0"/>
    <x v="0"/>
    <x v="1"/>
    <x v="1"/>
    <x v="10"/>
    <x v="2388"/>
    <x v="279"/>
  </r>
  <r>
    <x v="1168"/>
    <x v="310"/>
    <x v="808"/>
    <n v="342"/>
    <n v="15"/>
    <x v="151"/>
    <x v="15"/>
    <x v="0"/>
    <x v="1"/>
    <x v="9"/>
    <x v="4"/>
    <x v="22"/>
    <x v="2389"/>
    <x v="83"/>
  </r>
  <r>
    <x v="1872"/>
    <x v="457"/>
    <x v="699"/>
    <n v="72"/>
    <n v="10"/>
    <x v="141"/>
    <x v="13"/>
    <x v="2"/>
    <x v="1"/>
    <x v="8"/>
    <x v="5"/>
    <x v="26"/>
    <x v="2390"/>
    <x v="708"/>
  </r>
  <r>
    <x v="1822"/>
    <x v="593"/>
    <x v="215"/>
    <n v="116"/>
    <n v="19"/>
    <x v="101"/>
    <x v="7"/>
    <x v="2"/>
    <x v="0"/>
    <x v="4"/>
    <x v="0"/>
    <x v="26"/>
    <x v="2391"/>
    <x v="73"/>
  </r>
  <r>
    <x v="1218"/>
    <x v="319"/>
    <x v="6"/>
    <n v="378"/>
    <n v="22"/>
    <x v="155"/>
    <x v="5"/>
    <x v="2"/>
    <x v="1"/>
    <x v="4"/>
    <x v="0"/>
    <x v="8"/>
    <x v="2392"/>
    <x v="60"/>
  </r>
  <r>
    <x v="1556"/>
    <x v="212"/>
    <x v="669"/>
    <n v="490"/>
    <n v="20"/>
    <x v="67"/>
    <x v="3"/>
    <x v="2"/>
    <x v="0"/>
    <x v="6"/>
    <x v="2"/>
    <x v="21"/>
    <x v="2393"/>
    <x v="410"/>
  </r>
  <r>
    <x v="1462"/>
    <x v="699"/>
    <x v="771"/>
    <n v="278"/>
    <n v="18"/>
    <x v="27"/>
    <x v="6"/>
    <x v="1"/>
    <x v="1"/>
    <x v="6"/>
    <x v="0"/>
    <x v="27"/>
    <x v="2394"/>
    <x v="200"/>
  </r>
  <r>
    <x v="2135"/>
    <x v="175"/>
    <x v="299"/>
    <n v="123"/>
    <n v="8"/>
    <x v="198"/>
    <x v="28"/>
    <x v="1"/>
    <x v="0"/>
    <x v="0"/>
    <x v="2"/>
    <x v="24"/>
    <x v="2395"/>
    <x v="364"/>
  </r>
  <r>
    <x v="2136"/>
    <x v="452"/>
    <x v="466"/>
    <n v="392"/>
    <n v="3"/>
    <x v="156"/>
    <x v="14"/>
    <x v="2"/>
    <x v="2"/>
    <x v="3"/>
    <x v="5"/>
    <x v="12"/>
    <x v="2396"/>
    <x v="37"/>
  </r>
  <r>
    <x v="2137"/>
    <x v="250"/>
    <x v="227"/>
    <n v="210"/>
    <n v="27"/>
    <x v="23"/>
    <x v="34"/>
    <x v="2"/>
    <x v="0"/>
    <x v="9"/>
    <x v="4"/>
    <x v="9"/>
    <x v="2397"/>
    <x v="413"/>
  </r>
  <r>
    <x v="2138"/>
    <x v="199"/>
    <x v="640"/>
    <n v="200"/>
    <n v="26"/>
    <x v="113"/>
    <x v="23"/>
    <x v="2"/>
    <x v="0"/>
    <x v="5"/>
    <x v="1"/>
    <x v="17"/>
    <x v="2398"/>
    <x v="671"/>
  </r>
  <r>
    <x v="2139"/>
    <x v="25"/>
    <x v="431"/>
    <n v="349"/>
    <n v="14"/>
    <x v="158"/>
    <x v="32"/>
    <x v="1"/>
    <x v="0"/>
    <x v="8"/>
    <x v="2"/>
    <x v="19"/>
    <x v="2399"/>
    <x v="65"/>
  </r>
  <r>
    <x v="905"/>
    <x v="429"/>
    <x v="770"/>
    <n v="187"/>
    <n v="5"/>
    <x v="93"/>
    <x v="11"/>
    <x v="0"/>
    <x v="1"/>
    <x v="2"/>
    <x v="6"/>
    <x v="19"/>
    <x v="2400"/>
    <x v="281"/>
  </r>
  <r>
    <x v="2140"/>
    <x v="419"/>
    <x v="163"/>
    <n v="142"/>
    <n v="14"/>
    <x v="134"/>
    <x v="16"/>
    <x v="2"/>
    <x v="0"/>
    <x v="7"/>
    <x v="6"/>
    <x v="21"/>
    <x v="2401"/>
    <x v="112"/>
  </r>
  <r>
    <x v="2141"/>
    <x v="350"/>
    <x v="640"/>
    <n v="239"/>
    <n v="18"/>
    <x v="196"/>
    <x v="24"/>
    <x v="1"/>
    <x v="0"/>
    <x v="6"/>
    <x v="5"/>
    <x v="23"/>
    <x v="2402"/>
    <x v="613"/>
  </r>
  <r>
    <x v="2142"/>
    <x v="701"/>
    <x v="316"/>
    <n v="68"/>
    <n v="17"/>
    <x v="161"/>
    <x v="46"/>
    <x v="2"/>
    <x v="2"/>
    <x v="3"/>
    <x v="1"/>
    <x v="27"/>
    <x v="2403"/>
    <x v="276"/>
  </r>
  <r>
    <x v="2143"/>
    <x v="448"/>
    <x v="80"/>
    <n v="498"/>
    <n v="7"/>
    <x v="125"/>
    <x v="1"/>
    <x v="1"/>
    <x v="0"/>
    <x v="8"/>
    <x v="3"/>
    <x v="15"/>
    <x v="2404"/>
    <x v="233"/>
  </r>
  <r>
    <x v="1731"/>
    <x v="188"/>
    <x v="87"/>
    <n v="444"/>
    <n v="4"/>
    <x v="114"/>
    <x v="25"/>
    <x v="0"/>
    <x v="0"/>
    <x v="9"/>
    <x v="3"/>
    <x v="29"/>
    <x v="2405"/>
    <x v="108"/>
  </r>
  <r>
    <x v="2144"/>
    <x v="138"/>
    <x v="28"/>
    <n v="171"/>
    <n v="12"/>
    <x v="197"/>
    <x v="5"/>
    <x v="2"/>
    <x v="0"/>
    <x v="9"/>
    <x v="6"/>
    <x v="0"/>
    <x v="2406"/>
    <x v="160"/>
  </r>
  <r>
    <x v="2145"/>
    <x v="368"/>
    <x v="844"/>
    <n v="126"/>
    <n v="29"/>
    <x v="101"/>
    <x v="0"/>
    <x v="1"/>
    <x v="1"/>
    <x v="6"/>
    <x v="2"/>
    <x v="12"/>
    <x v="2407"/>
    <x v="649"/>
  </r>
  <r>
    <x v="2146"/>
    <x v="271"/>
    <x v="33"/>
    <n v="359"/>
    <n v="23"/>
    <x v="191"/>
    <x v="27"/>
    <x v="0"/>
    <x v="0"/>
    <x v="4"/>
    <x v="0"/>
    <x v="0"/>
    <x v="2408"/>
    <x v="210"/>
  </r>
  <r>
    <x v="1045"/>
    <x v="116"/>
    <x v="319"/>
    <n v="472"/>
    <n v="6"/>
    <x v="73"/>
    <x v="15"/>
    <x v="1"/>
    <x v="0"/>
    <x v="11"/>
    <x v="2"/>
    <x v="27"/>
    <x v="2409"/>
    <x v="452"/>
  </r>
  <r>
    <x v="2147"/>
    <x v="557"/>
    <x v="410"/>
    <n v="303"/>
    <n v="28"/>
    <x v="8"/>
    <x v="8"/>
    <x v="2"/>
    <x v="0"/>
    <x v="10"/>
    <x v="1"/>
    <x v="10"/>
    <x v="2410"/>
    <x v="318"/>
  </r>
  <r>
    <x v="2148"/>
    <x v="474"/>
    <x v="23"/>
    <n v="461"/>
    <n v="21"/>
    <x v="94"/>
    <x v="7"/>
    <x v="2"/>
    <x v="0"/>
    <x v="6"/>
    <x v="0"/>
    <x v="6"/>
    <x v="2411"/>
    <x v="237"/>
  </r>
  <r>
    <x v="2149"/>
    <x v="525"/>
    <x v="321"/>
    <n v="490"/>
    <n v="21"/>
    <x v="108"/>
    <x v="27"/>
    <x v="2"/>
    <x v="1"/>
    <x v="0"/>
    <x v="5"/>
    <x v="3"/>
    <x v="2412"/>
    <x v="457"/>
  </r>
  <r>
    <x v="2150"/>
    <x v="388"/>
    <x v="41"/>
    <n v="272"/>
    <n v="9"/>
    <x v="4"/>
    <x v="22"/>
    <x v="0"/>
    <x v="1"/>
    <x v="10"/>
    <x v="3"/>
    <x v="29"/>
    <x v="2413"/>
    <x v="479"/>
  </r>
  <r>
    <x v="2151"/>
    <x v="483"/>
    <x v="108"/>
    <n v="337"/>
    <n v="14"/>
    <x v="122"/>
    <x v="12"/>
    <x v="2"/>
    <x v="1"/>
    <x v="6"/>
    <x v="6"/>
    <x v="2"/>
    <x v="2414"/>
    <x v="4"/>
  </r>
  <r>
    <x v="2152"/>
    <x v="64"/>
    <x v="192"/>
    <n v="241"/>
    <n v="10"/>
    <x v="110"/>
    <x v="46"/>
    <x v="0"/>
    <x v="1"/>
    <x v="1"/>
    <x v="1"/>
    <x v="5"/>
    <x v="2415"/>
    <x v="85"/>
  </r>
  <r>
    <x v="2153"/>
    <x v="80"/>
    <x v="257"/>
    <n v="317"/>
    <n v="28"/>
    <x v="110"/>
    <x v="25"/>
    <x v="2"/>
    <x v="1"/>
    <x v="10"/>
    <x v="0"/>
    <x v="23"/>
    <x v="2416"/>
    <x v="185"/>
  </r>
  <r>
    <x v="756"/>
    <x v="5"/>
    <x v="376"/>
    <n v="322"/>
    <n v="13"/>
    <x v="178"/>
    <x v="34"/>
    <x v="1"/>
    <x v="2"/>
    <x v="4"/>
    <x v="4"/>
    <x v="5"/>
    <x v="2417"/>
    <x v="117"/>
  </r>
  <r>
    <x v="2154"/>
    <x v="315"/>
    <x v="38"/>
    <n v="343"/>
    <n v="12"/>
    <x v="169"/>
    <x v="2"/>
    <x v="2"/>
    <x v="0"/>
    <x v="1"/>
    <x v="0"/>
    <x v="25"/>
    <x v="2418"/>
    <x v="576"/>
  </r>
  <r>
    <x v="2155"/>
    <x v="247"/>
    <x v="1"/>
    <n v="67"/>
    <n v="28"/>
    <x v="28"/>
    <x v="19"/>
    <x v="1"/>
    <x v="0"/>
    <x v="9"/>
    <x v="4"/>
    <x v="12"/>
    <x v="2419"/>
    <x v="113"/>
  </r>
  <r>
    <x v="2156"/>
    <x v="537"/>
    <x v="557"/>
    <n v="374"/>
    <n v="3"/>
    <x v="42"/>
    <x v="37"/>
    <x v="2"/>
    <x v="1"/>
    <x v="8"/>
    <x v="3"/>
    <x v="23"/>
    <x v="2420"/>
    <x v="16"/>
  </r>
  <r>
    <x v="2157"/>
    <x v="152"/>
    <x v="201"/>
    <n v="216"/>
    <n v="1"/>
    <x v="197"/>
    <x v="27"/>
    <x v="1"/>
    <x v="1"/>
    <x v="7"/>
    <x v="6"/>
    <x v="15"/>
    <x v="2421"/>
    <x v="418"/>
  </r>
  <r>
    <x v="2158"/>
    <x v="312"/>
    <x v="431"/>
    <n v="175"/>
    <n v="27"/>
    <x v="30"/>
    <x v="16"/>
    <x v="2"/>
    <x v="1"/>
    <x v="2"/>
    <x v="1"/>
    <x v="12"/>
    <x v="2422"/>
    <x v="88"/>
  </r>
  <r>
    <x v="1824"/>
    <x v="198"/>
    <x v="606"/>
    <n v="280"/>
    <n v="17"/>
    <x v="19"/>
    <x v="43"/>
    <x v="2"/>
    <x v="1"/>
    <x v="0"/>
    <x v="4"/>
    <x v="17"/>
    <x v="2423"/>
    <x v="246"/>
  </r>
  <r>
    <x v="2159"/>
    <x v="488"/>
    <x v="700"/>
    <n v="397"/>
    <n v="22"/>
    <x v="158"/>
    <x v="9"/>
    <x v="1"/>
    <x v="0"/>
    <x v="2"/>
    <x v="5"/>
    <x v="19"/>
    <x v="2424"/>
    <x v="367"/>
  </r>
  <r>
    <x v="437"/>
    <x v="551"/>
    <x v="677"/>
    <n v="57"/>
    <n v="16"/>
    <x v="67"/>
    <x v="6"/>
    <x v="0"/>
    <x v="0"/>
    <x v="2"/>
    <x v="3"/>
    <x v="0"/>
    <x v="2425"/>
    <x v="709"/>
  </r>
  <r>
    <x v="2160"/>
    <x v="17"/>
    <x v="257"/>
    <n v="327"/>
    <n v="18"/>
    <x v="120"/>
    <x v="42"/>
    <x v="1"/>
    <x v="0"/>
    <x v="8"/>
    <x v="2"/>
    <x v="8"/>
    <x v="2426"/>
    <x v="530"/>
  </r>
  <r>
    <x v="2161"/>
    <x v="545"/>
    <x v="387"/>
    <n v="492"/>
    <n v="11"/>
    <x v="131"/>
    <x v="7"/>
    <x v="2"/>
    <x v="0"/>
    <x v="9"/>
    <x v="1"/>
    <x v="6"/>
    <x v="2427"/>
    <x v="66"/>
  </r>
  <r>
    <x v="2162"/>
    <x v="332"/>
    <x v="606"/>
    <n v="265"/>
    <n v="7"/>
    <x v="61"/>
    <x v="12"/>
    <x v="1"/>
    <x v="1"/>
    <x v="2"/>
    <x v="3"/>
    <x v="21"/>
    <x v="2428"/>
    <x v="161"/>
  </r>
  <r>
    <x v="2163"/>
    <x v="547"/>
    <x v="234"/>
    <n v="276"/>
    <n v="23"/>
    <x v="117"/>
    <x v="35"/>
    <x v="1"/>
    <x v="1"/>
    <x v="0"/>
    <x v="0"/>
    <x v="30"/>
    <x v="2429"/>
    <x v="246"/>
  </r>
  <r>
    <x v="2164"/>
    <x v="242"/>
    <x v="103"/>
    <n v="490"/>
    <n v="15"/>
    <x v="81"/>
    <x v="27"/>
    <x v="1"/>
    <x v="0"/>
    <x v="4"/>
    <x v="3"/>
    <x v="30"/>
    <x v="2430"/>
    <x v="243"/>
  </r>
  <r>
    <x v="2165"/>
    <x v="341"/>
    <x v="608"/>
    <n v="473"/>
    <n v="23"/>
    <x v="71"/>
    <x v="39"/>
    <x v="2"/>
    <x v="2"/>
    <x v="3"/>
    <x v="5"/>
    <x v="14"/>
    <x v="2431"/>
    <x v="710"/>
  </r>
  <r>
    <x v="2166"/>
    <x v="386"/>
    <x v="326"/>
    <n v="119"/>
    <n v="13"/>
    <x v="37"/>
    <x v="19"/>
    <x v="1"/>
    <x v="0"/>
    <x v="10"/>
    <x v="3"/>
    <x v="22"/>
    <x v="2432"/>
    <x v="711"/>
  </r>
  <r>
    <x v="2167"/>
    <x v="454"/>
    <x v="845"/>
    <n v="69"/>
    <n v="8"/>
    <x v="164"/>
    <x v="22"/>
    <x v="0"/>
    <x v="0"/>
    <x v="1"/>
    <x v="6"/>
    <x v="13"/>
    <x v="2433"/>
    <x v="712"/>
  </r>
  <r>
    <x v="2168"/>
    <x v="246"/>
    <x v="457"/>
    <n v="395"/>
    <n v="24"/>
    <x v="6"/>
    <x v="21"/>
    <x v="2"/>
    <x v="1"/>
    <x v="6"/>
    <x v="4"/>
    <x v="5"/>
    <x v="2434"/>
    <x v="232"/>
  </r>
  <r>
    <x v="2169"/>
    <x v="577"/>
    <x v="377"/>
    <n v="304"/>
    <n v="27"/>
    <x v="42"/>
    <x v="31"/>
    <x v="1"/>
    <x v="1"/>
    <x v="11"/>
    <x v="3"/>
    <x v="5"/>
    <x v="2435"/>
    <x v="505"/>
  </r>
  <r>
    <x v="2170"/>
    <x v="606"/>
    <x v="353"/>
    <n v="408"/>
    <n v="19"/>
    <x v="16"/>
    <x v="47"/>
    <x v="0"/>
    <x v="1"/>
    <x v="9"/>
    <x v="3"/>
    <x v="28"/>
    <x v="2436"/>
    <x v="488"/>
  </r>
  <r>
    <x v="2171"/>
    <x v="262"/>
    <x v="801"/>
    <n v="77"/>
    <n v="11"/>
    <x v="182"/>
    <x v="5"/>
    <x v="0"/>
    <x v="1"/>
    <x v="2"/>
    <x v="2"/>
    <x v="24"/>
    <x v="2437"/>
    <x v="713"/>
  </r>
  <r>
    <x v="2172"/>
    <x v="657"/>
    <x v="308"/>
    <n v="381"/>
    <n v="18"/>
    <x v="147"/>
    <x v="9"/>
    <x v="0"/>
    <x v="0"/>
    <x v="7"/>
    <x v="4"/>
    <x v="2"/>
    <x v="2438"/>
    <x v="249"/>
  </r>
  <r>
    <x v="2173"/>
    <x v="472"/>
    <x v="846"/>
    <n v="493"/>
    <n v="10"/>
    <x v="37"/>
    <x v="19"/>
    <x v="2"/>
    <x v="0"/>
    <x v="10"/>
    <x v="1"/>
    <x v="19"/>
    <x v="2439"/>
    <x v="122"/>
  </r>
  <r>
    <x v="2174"/>
    <x v="655"/>
    <x v="613"/>
    <n v="170"/>
    <n v="6"/>
    <x v="110"/>
    <x v="10"/>
    <x v="1"/>
    <x v="2"/>
    <x v="3"/>
    <x v="3"/>
    <x v="28"/>
    <x v="2440"/>
    <x v="40"/>
  </r>
  <r>
    <x v="2175"/>
    <x v="419"/>
    <x v="121"/>
    <n v="364"/>
    <n v="27"/>
    <x v="188"/>
    <x v="49"/>
    <x v="2"/>
    <x v="0"/>
    <x v="7"/>
    <x v="6"/>
    <x v="21"/>
    <x v="2441"/>
    <x v="8"/>
  </r>
  <r>
    <x v="2176"/>
    <x v="218"/>
    <x v="673"/>
    <n v="99"/>
    <n v="22"/>
    <x v="36"/>
    <x v="32"/>
    <x v="2"/>
    <x v="0"/>
    <x v="10"/>
    <x v="0"/>
    <x v="14"/>
    <x v="2442"/>
    <x v="587"/>
  </r>
  <r>
    <x v="2177"/>
    <x v="245"/>
    <x v="847"/>
    <n v="258"/>
    <n v="6"/>
    <x v="51"/>
    <x v="31"/>
    <x v="1"/>
    <x v="0"/>
    <x v="6"/>
    <x v="3"/>
    <x v="27"/>
    <x v="2443"/>
    <x v="113"/>
  </r>
  <r>
    <x v="2178"/>
    <x v="416"/>
    <x v="473"/>
    <n v="194"/>
    <n v="9"/>
    <x v="191"/>
    <x v="5"/>
    <x v="2"/>
    <x v="2"/>
    <x v="4"/>
    <x v="2"/>
    <x v="14"/>
    <x v="2444"/>
    <x v="83"/>
  </r>
  <r>
    <x v="2179"/>
    <x v="28"/>
    <x v="688"/>
    <n v="140"/>
    <n v="26"/>
    <x v="25"/>
    <x v="48"/>
    <x v="1"/>
    <x v="0"/>
    <x v="8"/>
    <x v="6"/>
    <x v="18"/>
    <x v="2445"/>
    <x v="497"/>
  </r>
  <r>
    <x v="2044"/>
    <x v="340"/>
    <x v="824"/>
    <n v="430"/>
    <n v="19"/>
    <x v="167"/>
    <x v="31"/>
    <x v="1"/>
    <x v="1"/>
    <x v="7"/>
    <x v="4"/>
    <x v="8"/>
    <x v="2446"/>
    <x v="190"/>
  </r>
  <r>
    <x v="2180"/>
    <x v="111"/>
    <x v="507"/>
    <n v="87"/>
    <n v="13"/>
    <x v="145"/>
    <x v="17"/>
    <x v="0"/>
    <x v="0"/>
    <x v="5"/>
    <x v="3"/>
    <x v="27"/>
    <x v="2447"/>
    <x v="671"/>
  </r>
  <r>
    <x v="2181"/>
    <x v="479"/>
    <x v="159"/>
    <n v="204"/>
    <n v="30"/>
    <x v="113"/>
    <x v="15"/>
    <x v="2"/>
    <x v="1"/>
    <x v="10"/>
    <x v="6"/>
    <x v="17"/>
    <x v="2448"/>
    <x v="136"/>
  </r>
  <r>
    <x v="2182"/>
    <x v="404"/>
    <x v="718"/>
    <n v="101"/>
    <n v="13"/>
    <x v="20"/>
    <x v="27"/>
    <x v="0"/>
    <x v="1"/>
    <x v="2"/>
    <x v="5"/>
    <x v="6"/>
    <x v="2449"/>
    <x v="601"/>
  </r>
  <r>
    <x v="253"/>
    <x v="601"/>
    <x v="671"/>
    <n v="363"/>
    <n v="1"/>
    <x v="162"/>
    <x v="7"/>
    <x v="0"/>
    <x v="2"/>
    <x v="3"/>
    <x v="4"/>
    <x v="2"/>
    <x v="2450"/>
    <x v="294"/>
  </r>
  <r>
    <x v="2183"/>
    <x v="418"/>
    <x v="351"/>
    <n v="363"/>
    <n v="10"/>
    <x v="114"/>
    <x v="29"/>
    <x v="0"/>
    <x v="1"/>
    <x v="8"/>
    <x v="3"/>
    <x v="2"/>
    <x v="2451"/>
    <x v="497"/>
  </r>
  <r>
    <x v="2184"/>
    <x v="638"/>
    <x v="775"/>
    <n v="416"/>
    <n v="9"/>
    <x v="136"/>
    <x v="48"/>
    <x v="1"/>
    <x v="0"/>
    <x v="0"/>
    <x v="1"/>
    <x v="14"/>
    <x v="2452"/>
    <x v="29"/>
  </r>
  <r>
    <x v="2185"/>
    <x v="425"/>
    <x v="802"/>
    <n v="91"/>
    <n v="3"/>
    <x v="70"/>
    <x v="43"/>
    <x v="2"/>
    <x v="1"/>
    <x v="7"/>
    <x v="3"/>
    <x v="13"/>
    <x v="2453"/>
    <x v="605"/>
  </r>
  <r>
    <x v="815"/>
    <x v="567"/>
    <x v="758"/>
    <n v="110"/>
    <n v="14"/>
    <x v="174"/>
    <x v="43"/>
    <x v="0"/>
    <x v="1"/>
    <x v="6"/>
    <x v="0"/>
    <x v="3"/>
    <x v="2454"/>
    <x v="13"/>
  </r>
  <r>
    <x v="2186"/>
    <x v="640"/>
    <x v="848"/>
    <n v="187"/>
    <n v="3"/>
    <x v="76"/>
    <x v="8"/>
    <x v="2"/>
    <x v="2"/>
    <x v="4"/>
    <x v="5"/>
    <x v="29"/>
    <x v="2455"/>
    <x v="714"/>
  </r>
  <r>
    <x v="2187"/>
    <x v="50"/>
    <x v="219"/>
    <n v="98"/>
    <n v="4"/>
    <x v="189"/>
    <x v="26"/>
    <x v="2"/>
    <x v="0"/>
    <x v="5"/>
    <x v="0"/>
    <x v="18"/>
    <x v="2456"/>
    <x v="535"/>
  </r>
  <r>
    <x v="1097"/>
    <x v="16"/>
    <x v="83"/>
    <n v="446"/>
    <n v="15"/>
    <x v="141"/>
    <x v="33"/>
    <x v="0"/>
    <x v="1"/>
    <x v="9"/>
    <x v="5"/>
    <x v="14"/>
    <x v="2457"/>
    <x v="310"/>
  </r>
  <r>
    <x v="2188"/>
    <x v="197"/>
    <x v="478"/>
    <n v="83"/>
    <n v="14"/>
    <x v="23"/>
    <x v="30"/>
    <x v="1"/>
    <x v="1"/>
    <x v="11"/>
    <x v="2"/>
    <x v="0"/>
    <x v="2458"/>
    <x v="715"/>
  </r>
  <r>
    <x v="2189"/>
    <x v="301"/>
    <x v="431"/>
    <n v="80"/>
    <n v="19"/>
    <x v="5"/>
    <x v="5"/>
    <x v="2"/>
    <x v="1"/>
    <x v="0"/>
    <x v="0"/>
    <x v="16"/>
    <x v="2459"/>
    <x v="441"/>
  </r>
  <r>
    <x v="2190"/>
    <x v="21"/>
    <x v="329"/>
    <n v="481"/>
    <n v="19"/>
    <x v="190"/>
    <x v="35"/>
    <x v="0"/>
    <x v="1"/>
    <x v="9"/>
    <x v="2"/>
    <x v="17"/>
    <x v="2460"/>
    <x v="30"/>
  </r>
  <r>
    <x v="2191"/>
    <x v="651"/>
    <x v="849"/>
    <n v="348"/>
    <n v="23"/>
    <x v="96"/>
    <x v="36"/>
    <x v="1"/>
    <x v="1"/>
    <x v="6"/>
    <x v="1"/>
    <x v="20"/>
    <x v="2461"/>
    <x v="225"/>
  </r>
  <r>
    <x v="2192"/>
    <x v="707"/>
    <x v="227"/>
    <n v="463"/>
    <n v="22"/>
    <x v="73"/>
    <x v="41"/>
    <x v="2"/>
    <x v="0"/>
    <x v="9"/>
    <x v="4"/>
    <x v="14"/>
    <x v="2462"/>
    <x v="244"/>
  </r>
  <r>
    <x v="2193"/>
    <x v="60"/>
    <x v="763"/>
    <n v="451"/>
    <n v="2"/>
    <x v="179"/>
    <x v="11"/>
    <x v="1"/>
    <x v="2"/>
    <x v="3"/>
    <x v="5"/>
    <x v="9"/>
    <x v="2463"/>
    <x v="329"/>
  </r>
  <r>
    <x v="1131"/>
    <x v="575"/>
    <x v="739"/>
    <n v="199"/>
    <n v="3"/>
    <x v="139"/>
    <x v="7"/>
    <x v="1"/>
    <x v="1"/>
    <x v="6"/>
    <x v="3"/>
    <x v="26"/>
    <x v="2464"/>
    <x v="264"/>
  </r>
  <r>
    <x v="1239"/>
    <x v="41"/>
    <x v="54"/>
    <n v="386"/>
    <n v="9"/>
    <x v="101"/>
    <x v="2"/>
    <x v="1"/>
    <x v="1"/>
    <x v="9"/>
    <x v="2"/>
    <x v="26"/>
    <x v="1265"/>
    <x v="546"/>
  </r>
  <r>
    <x v="2194"/>
    <x v="369"/>
    <x v="628"/>
    <n v="396"/>
    <n v="7"/>
    <x v="97"/>
    <x v="47"/>
    <x v="0"/>
    <x v="0"/>
    <x v="0"/>
    <x v="4"/>
    <x v="13"/>
    <x v="2465"/>
    <x v="186"/>
  </r>
  <r>
    <x v="1456"/>
    <x v="44"/>
    <x v="850"/>
    <n v="463"/>
    <n v="19"/>
    <x v="178"/>
    <x v="43"/>
    <x v="0"/>
    <x v="1"/>
    <x v="9"/>
    <x v="1"/>
    <x v="27"/>
    <x v="2466"/>
    <x v="1"/>
  </r>
  <r>
    <x v="2195"/>
    <x v="275"/>
    <x v="207"/>
    <n v="326"/>
    <n v="23"/>
    <x v="71"/>
    <x v="28"/>
    <x v="0"/>
    <x v="1"/>
    <x v="0"/>
    <x v="1"/>
    <x v="24"/>
    <x v="2467"/>
    <x v="98"/>
  </r>
  <r>
    <x v="2196"/>
    <x v="708"/>
    <x v="439"/>
    <n v="390"/>
    <n v="10"/>
    <x v="13"/>
    <x v="49"/>
    <x v="1"/>
    <x v="0"/>
    <x v="3"/>
    <x v="5"/>
    <x v="2"/>
    <x v="2468"/>
    <x v="282"/>
  </r>
  <r>
    <x v="2197"/>
    <x v="140"/>
    <x v="307"/>
    <n v="428"/>
    <n v="30"/>
    <x v="154"/>
    <x v="16"/>
    <x v="2"/>
    <x v="1"/>
    <x v="1"/>
    <x v="4"/>
    <x v="12"/>
    <x v="2469"/>
    <x v="75"/>
  </r>
  <r>
    <x v="785"/>
    <x v="428"/>
    <x v="516"/>
    <n v="410"/>
    <n v="16"/>
    <x v="164"/>
    <x v="38"/>
    <x v="1"/>
    <x v="1"/>
    <x v="6"/>
    <x v="2"/>
    <x v="15"/>
    <x v="2470"/>
    <x v="350"/>
  </r>
  <r>
    <x v="1431"/>
    <x v="238"/>
    <x v="621"/>
    <n v="156"/>
    <n v="22"/>
    <x v="26"/>
    <x v="17"/>
    <x v="1"/>
    <x v="1"/>
    <x v="0"/>
    <x v="0"/>
    <x v="20"/>
    <x v="2471"/>
    <x v="104"/>
  </r>
  <r>
    <x v="2198"/>
    <x v="365"/>
    <x v="164"/>
    <n v="427"/>
    <n v="3"/>
    <x v="6"/>
    <x v="19"/>
    <x v="2"/>
    <x v="0"/>
    <x v="9"/>
    <x v="0"/>
    <x v="24"/>
    <x v="2472"/>
    <x v="86"/>
  </r>
  <r>
    <x v="2199"/>
    <x v="511"/>
    <x v="304"/>
    <n v="358"/>
    <n v="13"/>
    <x v="145"/>
    <x v="2"/>
    <x v="2"/>
    <x v="0"/>
    <x v="2"/>
    <x v="4"/>
    <x v="28"/>
    <x v="2473"/>
    <x v="112"/>
  </r>
  <r>
    <x v="272"/>
    <x v="254"/>
    <x v="658"/>
    <n v="361"/>
    <n v="22"/>
    <x v="121"/>
    <x v="12"/>
    <x v="2"/>
    <x v="0"/>
    <x v="5"/>
    <x v="4"/>
    <x v="8"/>
    <x v="2474"/>
    <x v="237"/>
  </r>
  <r>
    <x v="2200"/>
    <x v="352"/>
    <x v="76"/>
    <n v="474"/>
    <n v="30"/>
    <x v="140"/>
    <x v="43"/>
    <x v="2"/>
    <x v="0"/>
    <x v="3"/>
    <x v="5"/>
    <x v="23"/>
    <x v="2475"/>
    <x v="31"/>
  </r>
  <r>
    <x v="2201"/>
    <x v="445"/>
    <x v="804"/>
    <n v="322"/>
    <n v="26"/>
    <x v="171"/>
    <x v="47"/>
    <x v="1"/>
    <x v="0"/>
    <x v="0"/>
    <x v="3"/>
    <x v="16"/>
    <x v="2476"/>
    <x v="111"/>
  </r>
  <r>
    <x v="2202"/>
    <x v="94"/>
    <x v="493"/>
    <n v="359"/>
    <n v="14"/>
    <x v="53"/>
    <x v="33"/>
    <x v="0"/>
    <x v="1"/>
    <x v="6"/>
    <x v="6"/>
    <x v="22"/>
    <x v="2477"/>
    <x v="496"/>
  </r>
  <r>
    <x v="2203"/>
    <x v="120"/>
    <x v="805"/>
    <n v="287"/>
    <n v="24"/>
    <x v="63"/>
    <x v="33"/>
    <x v="1"/>
    <x v="1"/>
    <x v="6"/>
    <x v="2"/>
    <x v="14"/>
    <x v="2478"/>
    <x v="38"/>
  </r>
  <r>
    <x v="2204"/>
    <x v="411"/>
    <x v="273"/>
    <n v="436"/>
    <n v="25"/>
    <x v="83"/>
    <x v="29"/>
    <x v="0"/>
    <x v="0"/>
    <x v="1"/>
    <x v="3"/>
    <x v="2"/>
    <x v="2479"/>
    <x v="386"/>
  </r>
  <r>
    <x v="2205"/>
    <x v="654"/>
    <x v="280"/>
    <n v="410"/>
    <n v="30"/>
    <x v="51"/>
    <x v="2"/>
    <x v="2"/>
    <x v="1"/>
    <x v="5"/>
    <x v="4"/>
    <x v="1"/>
    <x v="2480"/>
    <x v="231"/>
  </r>
  <r>
    <x v="2206"/>
    <x v="57"/>
    <x v="803"/>
    <n v="412"/>
    <n v="14"/>
    <x v="42"/>
    <x v="17"/>
    <x v="2"/>
    <x v="0"/>
    <x v="4"/>
    <x v="5"/>
    <x v="28"/>
    <x v="2481"/>
    <x v="234"/>
  </r>
  <r>
    <x v="2207"/>
    <x v="593"/>
    <x v="163"/>
    <n v="460"/>
    <n v="22"/>
    <x v="161"/>
    <x v="29"/>
    <x v="2"/>
    <x v="0"/>
    <x v="4"/>
    <x v="0"/>
    <x v="26"/>
    <x v="2482"/>
    <x v="456"/>
  </r>
  <r>
    <x v="186"/>
    <x v="122"/>
    <x v="14"/>
    <n v="104"/>
    <n v="12"/>
    <x v="106"/>
    <x v="5"/>
    <x v="0"/>
    <x v="1"/>
    <x v="6"/>
    <x v="5"/>
    <x v="29"/>
    <x v="2483"/>
    <x v="716"/>
  </r>
  <r>
    <x v="2208"/>
    <x v="514"/>
    <x v="290"/>
    <n v="230"/>
    <n v="23"/>
    <x v="142"/>
    <x v="8"/>
    <x v="2"/>
    <x v="1"/>
    <x v="0"/>
    <x v="6"/>
    <x v="5"/>
    <x v="2484"/>
    <x v="215"/>
  </r>
  <r>
    <x v="2209"/>
    <x v="148"/>
    <x v="447"/>
    <n v="441"/>
    <n v="23"/>
    <x v="94"/>
    <x v="20"/>
    <x v="2"/>
    <x v="1"/>
    <x v="6"/>
    <x v="1"/>
    <x v="21"/>
    <x v="2485"/>
    <x v="208"/>
  </r>
  <r>
    <x v="2210"/>
    <x v="170"/>
    <x v="46"/>
    <n v="387"/>
    <n v="6"/>
    <x v="120"/>
    <x v="8"/>
    <x v="0"/>
    <x v="0"/>
    <x v="9"/>
    <x v="0"/>
    <x v="23"/>
    <x v="2486"/>
    <x v="136"/>
  </r>
  <r>
    <x v="1736"/>
    <x v="243"/>
    <x v="218"/>
    <n v="157"/>
    <n v="1"/>
    <x v="136"/>
    <x v="29"/>
    <x v="0"/>
    <x v="0"/>
    <x v="7"/>
    <x v="2"/>
    <x v="17"/>
    <x v="2487"/>
    <x v="434"/>
  </r>
  <r>
    <x v="308"/>
    <x v="188"/>
    <x v="375"/>
    <n v="292"/>
    <n v="11"/>
    <x v="106"/>
    <x v="30"/>
    <x v="1"/>
    <x v="0"/>
    <x v="9"/>
    <x v="3"/>
    <x v="29"/>
    <x v="2488"/>
    <x v="299"/>
  </r>
  <r>
    <x v="870"/>
    <x v="132"/>
    <x v="508"/>
    <n v="83"/>
    <n v="12"/>
    <x v="192"/>
    <x v="37"/>
    <x v="0"/>
    <x v="1"/>
    <x v="8"/>
    <x v="0"/>
    <x v="12"/>
    <x v="2489"/>
    <x v="717"/>
  </r>
  <r>
    <x v="2211"/>
    <x v="590"/>
    <x v="456"/>
    <n v="202"/>
    <n v="18"/>
    <x v="18"/>
    <x v="28"/>
    <x v="0"/>
    <x v="0"/>
    <x v="8"/>
    <x v="5"/>
    <x v="4"/>
    <x v="2490"/>
    <x v="542"/>
  </r>
  <r>
    <x v="2212"/>
    <x v="671"/>
    <x v="691"/>
    <n v="301"/>
    <n v="13"/>
    <x v="87"/>
    <x v="6"/>
    <x v="1"/>
    <x v="0"/>
    <x v="2"/>
    <x v="2"/>
    <x v="25"/>
    <x v="2491"/>
    <x v="420"/>
  </r>
  <r>
    <x v="1877"/>
    <x v="268"/>
    <x v="341"/>
    <n v="367"/>
    <n v="13"/>
    <x v="9"/>
    <x v="33"/>
    <x v="1"/>
    <x v="1"/>
    <x v="11"/>
    <x v="1"/>
    <x v="27"/>
    <x v="2492"/>
    <x v="54"/>
  </r>
  <r>
    <x v="2213"/>
    <x v="567"/>
    <x v="283"/>
    <n v="217"/>
    <n v="23"/>
    <x v="69"/>
    <x v="25"/>
    <x v="0"/>
    <x v="1"/>
    <x v="6"/>
    <x v="0"/>
    <x v="3"/>
    <x v="2493"/>
    <x v="439"/>
  </r>
  <r>
    <x v="2214"/>
    <x v="658"/>
    <x v="538"/>
    <n v="121"/>
    <n v="27"/>
    <x v="194"/>
    <x v="2"/>
    <x v="2"/>
    <x v="1"/>
    <x v="4"/>
    <x v="5"/>
    <x v="12"/>
    <x v="2494"/>
    <x v="165"/>
  </r>
  <r>
    <x v="2215"/>
    <x v="679"/>
    <x v="34"/>
    <n v="217"/>
    <n v="24"/>
    <x v="142"/>
    <x v="43"/>
    <x v="2"/>
    <x v="1"/>
    <x v="6"/>
    <x v="0"/>
    <x v="13"/>
    <x v="2495"/>
    <x v="320"/>
  </r>
  <r>
    <x v="2216"/>
    <x v="37"/>
    <x v="411"/>
    <n v="392"/>
    <n v="2"/>
    <x v="40"/>
    <x v="41"/>
    <x v="0"/>
    <x v="0"/>
    <x v="3"/>
    <x v="5"/>
    <x v="24"/>
    <x v="2496"/>
    <x v="265"/>
  </r>
  <r>
    <x v="2217"/>
    <x v="167"/>
    <x v="143"/>
    <n v="328"/>
    <n v="21"/>
    <x v="124"/>
    <x v="0"/>
    <x v="1"/>
    <x v="0"/>
    <x v="10"/>
    <x v="2"/>
    <x v="1"/>
    <x v="2497"/>
    <x v="80"/>
  </r>
  <r>
    <x v="1499"/>
    <x v="19"/>
    <x v="179"/>
    <n v="81"/>
    <n v="14"/>
    <x v="198"/>
    <x v="29"/>
    <x v="1"/>
    <x v="0"/>
    <x v="5"/>
    <x v="2"/>
    <x v="16"/>
    <x v="2498"/>
    <x v="718"/>
  </r>
  <r>
    <x v="2218"/>
    <x v="62"/>
    <x v="663"/>
    <n v="407"/>
    <n v="23"/>
    <x v="113"/>
    <x v="37"/>
    <x v="1"/>
    <x v="0"/>
    <x v="6"/>
    <x v="5"/>
    <x v="22"/>
    <x v="2499"/>
    <x v="435"/>
  </r>
  <r>
    <x v="1896"/>
    <x v="384"/>
    <x v="335"/>
    <n v="333"/>
    <n v="14"/>
    <x v="1"/>
    <x v="11"/>
    <x v="2"/>
    <x v="0"/>
    <x v="0"/>
    <x v="5"/>
    <x v="28"/>
    <x v="2500"/>
    <x v="390"/>
  </r>
  <r>
    <x v="2219"/>
    <x v="528"/>
    <x v="851"/>
    <n v="343"/>
    <n v="24"/>
    <x v="1"/>
    <x v="15"/>
    <x v="2"/>
    <x v="2"/>
    <x v="3"/>
    <x v="1"/>
    <x v="4"/>
    <x v="2501"/>
    <x v="144"/>
  </r>
  <r>
    <x v="2220"/>
    <x v="431"/>
    <x v="461"/>
    <n v="304"/>
    <n v="18"/>
    <x v="144"/>
    <x v="48"/>
    <x v="2"/>
    <x v="1"/>
    <x v="8"/>
    <x v="2"/>
    <x v="1"/>
    <x v="2502"/>
    <x v="79"/>
  </r>
  <r>
    <x v="2221"/>
    <x v="660"/>
    <x v="193"/>
    <n v="156"/>
    <n v="25"/>
    <x v="82"/>
    <x v="15"/>
    <x v="1"/>
    <x v="0"/>
    <x v="0"/>
    <x v="2"/>
    <x v="23"/>
    <x v="2503"/>
    <x v="5"/>
  </r>
  <r>
    <x v="2222"/>
    <x v="65"/>
    <x v="18"/>
    <n v="372"/>
    <n v="30"/>
    <x v="28"/>
    <x v="48"/>
    <x v="1"/>
    <x v="0"/>
    <x v="1"/>
    <x v="5"/>
    <x v="0"/>
    <x v="2504"/>
    <x v="95"/>
  </r>
  <r>
    <x v="2223"/>
    <x v="527"/>
    <x v="144"/>
    <n v="493"/>
    <n v="12"/>
    <x v="174"/>
    <x v="28"/>
    <x v="1"/>
    <x v="0"/>
    <x v="8"/>
    <x v="3"/>
    <x v="14"/>
    <x v="2505"/>
    <x v="19"/>
  </r>
  <r>
    <x v="1778"/>
    <x v="65"/>
    <x v="457"/>
    <n v="276"/>
    <n v="20"/>
    <x v="141"/>
    <x v="31"/>
    <x v="0"/>
    <x v="0"/>
    <x v="1"/>
    <x v="5"/>
    <x v="0"/>
    <x v="2506"/>
    <x v="106"/>
  </r>
  <r>
    <x v="2224"/>
    <x v="321"/>
    <x v="124"/>
    <n v="159"/>
    <n v="6"/>
    <x v="124"/>
    <x v="3"/>
    <x v="2"/>
    <x v="1"/>
    <x v="8"/>
    <x v="6"/>
    <x v="27"/>
    <x v="2507"/>
    <x v="658"/>
  </r>
  <r>
    <x v="1585"/>
    <x v="78"/>
    <x v="143"/>
    <n v="296"/>
    <n v="28"/>
    <x v="198"/>
    <x v="24"/>
    <x v="1"/>
    <x v="0"/>
    <x v="8"/>
    <x v="6"/>
    <x v="5"/>
    <x v="2508"/>
    <x v="364"/>
  </r>
  <r>
    <x v="1936"/>
    <x v="547"/>
    <x v="24"/>
    <n v="478"/>
    <n v="5"/>
    <x v="162"/>
    <x v="22"/>
    <x v="1"/>
    <x v="1"/>
    <x v="0"/>
    <x v="0"/>
    <x v="30"/>
    <x v="2509"/>
    <x v="14"/>
  </r>
  <r>
    <x v="2225"/>
    <x v="531"/>
    <x v="791"/>
    <n v="81"/>
    <n v="29"/>
    <x v="92"/>
    <x v="40"/>
    <x v="1"/>
    <x v="1"/>
    <x v="8"/>
    <x v="0"/>
    <x v="25"/>
    <x v="2510"/>
    <x v="558"/>
  </r>
  <r>
    <x v="2226"/>
    <x v="383"/>
    <x v="299"/>
    <n v="173"/>
    <n v="4"/>
    <x v="111"/>
    <x v="12"/>
    <x v="1"/>
    <x v="0"/>
    <x v="7"/>
    <x v="0"/>
    <x v="29"/>
    <x v="2511"/>
    <x v="9"/>
  </r>
  <r>
    <x v="2227"/>
    <x v="536"/>
    <x v="665"/>
    <n v="498"/>
    <n v="9"/>
    <x v="57"/>
    <x v="16"/>
    <x v="0"/>
    <x v="1"/>
    <x v="2"/>
    <x v="5"/>
    <x v="18"/>
    <x v="2512"/>
    <x v="46"/>
  </r>
  <r>
    <x v="2228"/>
    <x v="709"/>
    <x v="637"/>
    <n v="307"/>
    <n v="18"/>
    <x v="48"/>
    <x v="40"/>
    <x v="0"/>
    <x v="0"/>
    <x v="8"/>
    <x v="1"/>
    <x v="24"/>
    <x v="2513"/>
    <x v="213"/>
  </r>
  <r>
    <x v="2229"/>
    <x v="59"/>
    <x v="508"/>
    <n v="154"/>
    <n v="14"/>
    <x v="91"/>
    <x v="27"/>
    <x v="1"/>
    <x v="0"/>
    <x v="10"/>
    <x v="6"/>
    <x v="11"/>
    <x v="2514"/>
    <x v="719"/>
  </r>
  <r>
    <x v="2230"/>
    <x v="502"/>
    <x v="843"/>
    <n v="291"/>
    <n v="25"/>
    <x v="189"/>
    <x v="25"/>
    <x v="2"/>
    <x v="0"/>
    <x v="9"/>
    <x v="6"/>
    <x v="7"/>
    <x v="2515"/>
    <x v="208"/>
  </r>
  <r>
    <x v="2231"/>
    <x v="515"/>
    <x v="852"/>
    <n v="469"/>
    <n v="16"/>
    <x v="188"/>
    <x v="41"/>
    <x v="2"/>
    <x v="0"/>
    <x v="7"/>
    <x v="3"/>
    <x v="1"/>
    <x v="2516"/>
    <x v="421"/>
  </r>
  <r>
    <x v="2232"/>
    <x v="95"/>
    <x v="656"/>
    <n v="88"/>
    <n v="18"/>
    <x v="113"/>
    <x v="8"/>
    <x v="2"/>
    <x v="1"/>
    <x v="10"/>
    <x v="0"/>
    <x v="22"/>
    <x v="2517"/>
    <x v="578"/>
  </r>
  <r>
    <x v="691"/>
    <x v="620"/>
    <x v="312"/>
    <n v="342"/>
    <n v="14"/>
    <x v="167"/>
    <x v="34"/>
    <x v="1"/>
    <x v="2"/>
    <x v="3"/>
    <x v="5"/>
    <x v="15"/>
    <x v="2518"/>
    <x v="115"/>
  </r>
  <r>
    <x v="2233"/>
    <x v="451"/>
    <x v="151"/>
    <n v="170"/>
    <n v="13"/>
    <x v="75"/>
    <x v="21"/>
    <x v="2"/>
    <x v="0"/>
    <x v="5"/>
    <x v="6"/>
    <x v="15"/>
    <x v="2519"/>
    <x v="613"/>
  </r>
  <r>
    <x v="2234"/>
    <x v="311"/>
    <x v="523"/>
    <n v="124"/>
    <n v="20"/>
    <x v="2"/>
    <x v="27"/>
    <x v="2"/>
    <x v="1"/>
    <x v="11"/>
    <x v="4"/>
    <x v="23"/>
    <x v="2520"/>
    <x v="40"/>
  </r>
  <r>
    <x v="2235"/>
    <x v="544"/>
    <x v="406"/>
    <n v="71"/>
    <n v="25"/>
    <x v="37"/>
    <x v="6"/>
    <x v="2"/>
    <x v="1"/>
    <x v="1"/>
    <x v="2"/>
    <x v="27"/>
    <x v="2521"/>
    <x v="720"/>
  </r>
  <r>
    <x v="2236"/>
    <x v="633"/>
    <x v="482"/>
    <n v="412"/>
    <n v="10"/>
    <x v="33"/>
    <x v="30"/>
    <x v="1"/>
    <x v="1"/>
    <x v="6"/>
    <x v="1"/>
    <x v="16"/>
    <x v="2522"/>
    <x v="122"/>
  </r>
  <r>
    <x v="2237"/>
    <x v="68"/>
    <x v="428"/>
    <n v="53"/>
    <n v="4"/>
    <x v="114"/>
    <x v="0"/>
    <x v="1"/>
    <x v="0"/>
    <x v="10"/>
    <x v="6"/>
    <x v="27"/>
    <x v="2523"/>
    <x v="226"/>
  </r>
  <r>
    <x v="2238"/>
    <x v="446"/>
    <x v="308"/>
    <n v="370"/>
    <n v="4"/>
    <x v="120"/>
    <x v="45"/>
    <x v="2"/>
    <x v="1"/>
    <x v="1"/>
    <x v="3"/>
    <x v="10"/>
    <x v="2524"/>
    <x v="154"/>
  </r>
  <r>
    <x v="2239"/>
    <x v="451"/>
    <x v="534"/>
    <n v="142"/>
    <n v="15"/>
    <x v="4"/>
    <x v="9"/>
    <x v="0"/>
    <x v="0"/>
    <x v="5"/>
    <x v="6"/>
    <x v="15"/>
    <x v="2525"/>
    <x v="303"/>
  </r>
  <r>
    <x v="2240"/>
    <x v="436"/>
    <x v="569"/>
    <n v="491"/>
    <n v="10"/>
    <x v="50"/>
    <x v="26"/>
    <x v="1"/>
    <x v="0"/>
    <x v="4"/>
    <x v="1"/>
    <x v="14"/>
    <x v="2526"/>
    <x v="399"/>
  </r>
  <r>
    <x v="2241"/>
    <x v="73"/>
    <x v="591"/>
    <n v="455"/>
    <n v="13"/>
    <x v="13"/>
    <x v="6"/>
    <x v="0"/>
    <x v="0"/>
    <x v="11"/>
    <x v="6"/>
    <x v="17"/>
    <x v="2527"/>
    <x v="0"/>
  </r>
  <r>
    <x v="2242"/>
    <x v="486"/>
    <x v="335"/>
    <n v="434"/>
    <n v="6"/>
    <x v="195"/>
    <x v="6"/>
    <x v="0"/>
    <x v="0"/>
    <x v="7"/>
    <x v="2"/>
    <x v="26"/>
    <x v="2528"/>
    <x v="18"/>
  </r>
  <r>
    <x v="2243"/>
    <x v="689"/>
    <x v="170"/>
    <n v="237"/>
    <n v="9"/>
    <x v="49"/>
    <x v="8"/>
    <x v="2"/>
    <x v="0"/>
    <x v="9"/>
    <x v="1"/>
    <x v="28"/>
    <x v="2529"/>
    <x v="286"/>
  </r>
  <r>
    <x v="1684"/>
    <x v="107"/>
    <x v="466"/>
    <n v="109"/>
    <n v="28"/>
    <x v="198"/>
    <x v="7"/>
    <x v="2"/>
    <x v="1"/>
    <x v="1"/>
    <x v="0"/>
    <x v="23"/>
    <x v="2530"/>
    <x v="26"/>
  </r>
  <r>
    <x v="2244"/>
    <x v="401"/>
    <x v="38"/>
    <n v="393"/>
    <n v="18"/>
    <x v="97"/>
    <x v="28"/>
    <x v="0"/>
    <x v="0"/>
    <x v="5"/>
    <x v="0"/>
    <x v="5"/>
    <x v="2531"/>
    <x v="386"/>
  </r>
  <r>
    <x v="2245"/>
    <x v="666"/>
    <x v="835"/>
    <n v="306"/>
    <n v="4"/>
    <x v="26"/>
    <x v="19"/>
    <x v="0"/>
    <x v="1"/>
    <x v="11"/>
    <x v="2"/>
    <x v="26"/>
    <x v="2532"/>
    <x v="226"/>
  </r>
  <r>
    <x v="2179"/>
    <x v="232"/>
    <x v="502"/>
    <n v="196"/>
    <n v="8"/>
    <x v="178"/>
    <x v="45"/>
    <x v="1"/>
    <x v="0"/>
    <x v="7"/>
    <x v="1"/>
    <x v="13"/>
    <x v="2533"/>
    <x v="319"/>
  </r>
  <r>
    <x v="1788"/>
    <x v="25"/>
    <x v="513"/>
    <n v="378"/>
    <n v="9"/>
    <x v="198"/>
    <x v="22"/>
    <x v="1"/>
    <x v="0"/>
    <x v="8"/>
    <x v="2"/>
    <x v="19"/>
    <x v="2534"/>
    <x v="576"/>
  </r>
  <r>
    <x v="2246"/>
    <x v="710"/>
    <x v="480"/>
    <n v="378"/>
    <n v="4"/>
    <x v="59"/>
    <x v="18"/>
    <x v="2"/>
    <x v="0"/>
    <x v="4"/>
    <x v="6"/>
    <x v="8"/>
    <x v="2535"/>
    <x v="548"/>
  </r>
  <r>
    <x v="2247"/>
    <x v="711"/>
    <x v="458"/>
    <n v="288"/>
    <n v="1"/>
    <x v="106"/>
    <x v="15"/>
    <x v="0"/>
    <x v="1"/>
    <x v="1"/>
    <x v="3"/>
    <x v="29"/>
    <x v="2536"/>
    <x v="246"/>
  </r>
  <r>
    <x v="2248"/>
    <x v="52"/>
    <x v="275"/>
    <n v="321"/>
    <n v="6"/>
    <x v="140"/>
    <x v="45"/>
    <x v="2"/>
    <x v="0"/>
    <x v="2"/>
    <x v="2"/>
    <x v="9"/>
    <x v="2537"/>
    <x v="59"/>
  </r>
  <r>
    <x v="1069"/>
    <x v="330"/>
    <x v="3"/>
    <n v="153"/>
    <n v="3"/>
    <x v="18"/>
    <x v="41"/>
    <x v="1"/>
    <x v="1"/>
    <x v="1"/>
    <x v="2"/>
    <x v="13"/>
    <x v="2538"/>
    <x v="721"/>
  </r>
  <r>
    <x v="2249"/>
    <x v="606"/>
    <x v="702"/>
    <n v="360"/>
    <n v="16"/>
    <x v="15"/>
    <x v="33"/>
    <x v="2"/>
    <x v="1"/>
    <x v="9"/>
    <x v="3"/>
    <x v="28"/>
    <x v="2539"/>
    <x v="225"/>
  </r>
  <r>
    <x v="2250"/>
    <x v="284"/>
    <x v="182"/>
    <n v="477"/>
    <n v="24"/>
    <x v="135"/>
    <x v="14"/>
    <x v="0"/>
    <x v="0"/>
    <x v="4"/>
    <x v="3"/>
    <x v="21"/>
    <x v="2540"/>
    <x v="355"/>
  </r>
  <r>
    <x v="2251"/>
    <x v="712"/>
    <x v="378"/>
    <n v="120"/>
    <n v="9"/>
    <x v="5"/>
    <x v="32"/>
    <x v="2"/>
    <x v="1"/>
    <x v="4"/>
    <x v="4"/>
    <x v="22"/>
    <x v="2541"/>
    <x v="410"/>
  </r>
  <r>
    <x v="2252"/>
    <x v="664"/>
    <x v="158"/>
    <n v="169"/>
    <n v="6"/>
    <x v="172"/>
    <x v="45"/>
    <x v="1"/>
    <x v="0"/>
    <x v="5"/>
    <x v="6"/>
    <x v="9"/>
    <x v="2542"/>
    <x v="671"/>
  </r>
  <r>
    <x v="2253"/>
    <x v="49"/>
    <x v="93"/>
    <n v="130"/>
    <n v="6"/>
    <x v="133"/>
    <x v="7"/>
    <x v="2"/>
    <x v="1"/>
    <x v="10"/>
    <x v="3"/>
    <x v="19"/>
    <x v="2543"/>
    <x v="76"/>
  </r>
  <r>
    <x v="2254"/>
    <x v="562"/>
    <x v="812"/>
    <n v="229"/>
    <n v="18"/>
    <x v="146"/>
    <x v="22"/>
    <x v="1"/>
    <x v="0"/>
    <x v="1"/>
    <x v="0"/>
    <x v="9"/>
    <x v="2544"/>
    <x v="722"/>
  </r>
  <r>
    <x v="2255"/>
    <x v="180"/>
    <x v="218"/>
    <n v="228"/>
    <n v="10"/>
    <x v="37"/>
    <x v="26"/>
    <x v="0"/>
    <x v="1"/>
    <x v="7"/>
    <x v="4"/>
    <x v="29"/>
    <x v="2545"/>
    <x v="479"/>
  </r>
  <r>
    <x v="2256"/>
    <x v="318"/>
    <x v="853"/>
    <n v="458"/>
    <n v="18"/>
    <x v="120"/>
    <x v="20"/>
    <x v="0"/>
    <x v="1"/>
    <x v="5"/>
    <x v="1"/>
    <x v="16"/>
    <x v="2546"/>
    <x v="20"/>
  </r>
  <r>
    <x v="2257"/>
    <x v="14"/>
    <x v="64"/>
    <n v="231"/>
    <n v="29"/>
    <x v="58"/>
    <x v="41"/>
    <x v="0"/>
    <x v="0"/>
    <x v="8"/>
    <x v="4"/>
    <x v="7"/>
    <x v="2547"/>
    <x v="64"/>
  </r>
  <r>
    <x v="2258"/>
    <x v="595"/>
    <x v="672"/>
    <n v="255"/>
    <n v="23"/>
    <x v="36"/>
    <x v="19"/>
    <x v="0"/>
    <x v="0"/>
    <x v="7"/>
    <x v="4"/>
    <x v="22"/>
    <x v="2004"/>
    <x v="0"/>
  </r>
  <r>
    <x v="2259"/>
    <x v="145"/>
    <x v="243"/>
    <n v="362"/>
    <n v="25"/>
    <x v="149"/>
    <x v="33"/>
    <x v="1"/>
    <x v="0"/>
    <x v="6"/>
    <x v="4"/>
    <x v="19"/>
    <x v="2548"/>
    <x v="38"/>
  </r>
  <r>
    <x v="2260"/>
    <x v="538"/>
    <x v="369"/>
    <n v="227"/>
    <n v="1"/>
    <x v="5"/>
    <x v="47"/>
    <x v="1"/>
    <x v="0"/>
    <x v="8"/>
    <x v="4"/>
    <x v="17"/>
    <x v="2549"/>
    <x v="351"/>
  </r>
  <r>
    <x v="534"/>
    <x v="519"/>
    <x v="581"/>
    <n v="76"/>
    <n v="4"/>
    <x v="109"/>
    <x v="22"/>
    <x v="1"/>
    <x v="0"/>
    <x v="4"/>
    <x v="6"/>
    <x v="10"/>
    <x v="2550"/>
    <x v="723"/>
  </r>
  <r>
    <x v="2261"/>
    <x v="663"/>
    <x v="410"/>
    <n v="275"/>
    <n v="14"/>
    <x v="18"/>
    <x v="10"/>
    <x v="0"/>
    <x v="0"/>
    <x v="0"/>
    <x v="1"/>
    <x v="9"/>
    <x v="2551"/>
    <x v="78"/>
  </r>
  <r>
    <x v="294"/>
    <x v="517"/>
    <x v="321"/>
    <n v="131"/>
    <n v="2"/>
    <x v="153"/>
    <x v="1"/>
    <x v="0"/>
    <x v="1"/>
    <x v="6"/>
    <x v="5"/>
    <x v="10"/>
    <x v="2552"/>
    <x v="413"/>
  </r>
  <r>
    <x v="2262"/>
    <x v="423"/>
    <x v="67"/>
    <n v="422"/>
    <n v="5"/>
    <x v="47"/>
    <x v="45"/>
    <x v="0"/>
    <x v="2"/>
    <x v="4"/>
    <x v="2"/>
    <x v="9"/>
    <x v="2553"/>
    <x v="154"/>
  </r>
  <r>
    <x v="2263"/>
    <x v="129"/>
    <x v="95"/>
    <n v="84"/>
    <n v="7"/>
    <x v="9"/>
    <x v="7"/>
    <x v="1"/>
    <x v="0"/>
    <x v="11"/>
    <x v="6"/>
    <x v="0"/>
    <x v="2554"/>
    <x v="246"/>
  </r>
  <r>
    <x v="2264"/>
    <x v="347"/>
    <x v="305"/>
    <n v="353"/>
    <n v="13"/>
    <x v="40"/>
    <x v="12"/>
    <x v="2"/>
    <x v="1"/>
    <x v="5"/>
    <x v="2"/>
    <x v="9"/>
    <x v="2555"/>
    <x v="147"/>
  </r>
  <r>
    <x v="2265"/>
    <x v="450"/>
    <x v="18"/>
    <n v="162"/>
    <n v="14"/>
    <x v="9"/>
    <x v="8"/>
    <x v="0"/>
    <x v="0"/>
    <x v="8"/>
    <x v="6"/>
    <x v="1"/>
    <x v="2556"/>
    <x v="111"/>
  </r>
  <r>
    <x v="2266"/>
    <x v="645"/>
    <x v="538"/>
    <n v="120"/>
    <n v="29"/>
    <x v="112"/>
    <x v="25"/>
    <x v="2"/>
    <x v="1"/>
    <x v="8"/>
    <x v="1"/>
    <x v="10"/>
    <x v="2557"/>
    <x v="446"/>
  </r>
  <r>
    <x v="2267"/>
    <x v="713"/>
    <x v="854"/>
    <n v="282"/>
    <n v="15"/>
    <x v="130"/>
    <x v="23"/>
    <x v="1"/>
    <x v="1"/>
    <x v="7"/>
    <x v="6"/>
    <x v="25"/>
    <x v="2558"/>
    <x v="406"/>
  </r>
  <r>
    <x v="2268"/>
    <x v="57"/>
    <x v="587"/>
    <n v="279"/>
    <n v="22"/>
    <x v="94"/>
    <x v="23"/>
    <x v="2"/>
    <x v="0"/>
    <x v="4"/>
    <x v="5"/>
    <x v="28"/>
    <x v="2559"/>
    <x v="173"/>
  </r>
  <r>
    <x v="2269"/>
    <x v="423"/>
    <x v="186"/>
    <n v="331"/>
    <n v="25"/>
    <x v="56"/>
    <x v="15"/>
    <x v="0"/>
    <x v="2"/>
    <x v="4"/>
    <x v="2"/>
    <x v="9"/>
    <x v="2560"/>
    <x v="421"/>
  </r>
  <r>
    <x v="2270"/>
    <x v="644"/>
    <x v="18"/>
    <n v="456"/>
    <n v="2"/>
    <x v="24"/>
    <x v="39"/>
    <x v="1"/>
    <x v="1"/>
    <x v="2"/>
    <x v="1"/>
    <x v="15"/>
    <x v="2561"/>
    <x v="364"/>
  </r>
  <r>
    <x v="2271"/>
    <x v="399"/>
    <x v="708"/>
    <n v="295"/>
    <n v="28"/>
    <x v="55"/>
    <x v="0"/>
    <x v="2"/>
    <x v="0"/>
    <x v="3"/>
    <x v="2"/>
    <x v="20"/>
    <x v="2562"/>
    <x v="442"/>
  </r>
  <r>
    <x v="2272"/>
    <x v="7"/>
    <x v="114"/>
    <n v="75"/>
    <n v="29"/>
    <x v="191"/>
    <x v="9"/>
    <x v="1"/>
    <x v="0"/>
    <x v="5"/>
    <x v="1"/>
    <x v="7"/>
    <x v="2563"/>
    <x v="499"/>
  </r>
  <r>
    <x v="2273"/>
    <x v="151"/>
    <x v="399"/>
    <n v="199"/>
    <n v="18"/>
    <x v="73"/>
    <x v="19"/>
    <x v="2"/>
    <x v="1"/>
    <x v="4"/>
    <x v="2"/>
    <x v="17"/>
    <x v="2564"/>
    <x v="703"/>
  </r>
  <r>
    <x v="2274"/>
    <x v="189"/>
    <x v="484"/>
    <n v="98"/>
    <n v="21"/>
    <x v="65"/>
    <x v="48"/>
    <x v="0"/>
    <x v="2"/>
    <x v="3"/>
    <x v="1"/>
    <x v="11"/>
    <x v="2565"/>
    <x v="323"/>
  </r>
  <r>
    <x v="2275"/>
    <x v="651"/>
    <x v="380"/>
    <n v="373"/>
    <n v="1"/>
    <x v="46"/>
    <x v="29"/>
    <x v="2"/>
    <x v="1"/>
    <x v="6"/>
    <x v="1"/>
    <x v="20"/>
    <x v="2566"/>
    <x v="12"/>
  </r>
  <r>
    <x v="2276"/>
    <x v="255"/>
    <x v="169"/>
    <n v="170"/>
    <n v="16"/>
    <x v="174"/>
    <x v="40"/>
    <x v="0"/>
    <x v="2"/>
    <x v="4"/>
    <x v="6"/>
    <x v="23"/>
    <x v="2567"/>
    <x v="85"/>
  </r>
  <r>
    <x v="2277"/>
    <x v="60"/>
    <x v="249"/>
    <n v="299"/>
    <n v="5"/>
    <x v="55"/>
    <x v="17"/>
    <x v="2"/>
    <x v="2"/>
    <x v="3"/>
    <x v="5"/>
    <x v="9"/>
    <x v="2568"/>
    <x v="33"/>
  </r>
  <r>
    <x v="2278"/>
    <x v="49"/>
    <x v="695"/>
    <n v="66"/>
    <n v="7"/>
    <x v="89"/>
    <x v="0"/>
    <x v="0"/>
    <x v="1"/>
    <x v="10"/>
    <x v="3"/>
    <x v="19"/>
    <x v="2569"/>
    <x v="724"/>
  </r>
  <r>
    <x v="2279"/>
    <x v="227"/>
    <x v="56"/>
    <n v="475"/>
    <n v="22"/>
    <x v="45"/>
    <x v="31"/>
    <x v="1"/>
    <x v="0"/>
    <x v="4"/>
    <x v="5"/>
    <x v="5"/>
    <x v="2570"/>
    <x v="255"/>
  </r>
  <r>
    <x v="2280"/>
    <x v="386"/>
    <x v="183"/>
    <n v="232"/>
    <n v="28"/>
    <x v="175"/>
    <x v="29"/>
    <x v="2"/>
    <x v="0"/>
    <x v="10"/>
    <x v="3"/>
    <x v="22"/>
    <x v="2571"/>
    <x v="613"/>
  </r>
  <r>
    <x v="2281"/>
    <x v="573"/>
    <x v="167"/>
    <n v="412"/>
    <n v="4"/>
    <x v="137"/>
    <x v="28"/>
    <x v="1"/>
    <x v="0"/>
    <x v="11"/>
    <x v="4"/>
    <x v="9"/>
    <x v="2572"/>
    <x v="103"/>
  </r>
  <r>
    <x v="2282"/>
    <x v="687"/>
    <x v="423"/>
    <n v="229"/>
    <n v="1"/>
    <x v="97"/>
    <x v="7"/>
    <x v="1"/>
    <x v="2"/>
    <x v="3"/>
    <x v="1"/>
    <x v="13"/>
    <x v="2573"/>
    <x v="583"/>
  </r>
  <r>
    <x v="2272"/>
    <x v="73"/>
    <x v="79"/>
    <n v="500"/>
    <n v="14"/>
    <x v="170"/>
    <x v="49"/>
    <x v="2"/>
    <x v="0"/>
    <x v="11"/>
    <x v="6"/>
    <x v="17"/>
    <x v="2574"/>
    <x v="46"/>
  </r>
  <r>
    <x v="2283"/>
    <x v="189"/>
    <x v="167"/>
    <n v="263"/>
    <n v="30"/>
    <x v="167"/>
    <x v="29"/>
    <x v="0"/>
    <x v="2"/>
    <x v="3"/>
    <x v="1"/>
    <x v="11"/>
    <x v="2575"/>
    <x v="237"/>
  </r>
  <r>
    <x v="2284"/>
    <x v="697"/>
    <x v="148"/>
    <n v="176"/>
    <n v="15"/>
    <x v="181"/>
    <x v="18"/>
    <x v="0"/>
    <x v="1"/>
    <x v="1"/>
    <x v="5"/>
    <x v="30"/>
    <x v="367"/>
    <x v="265"/>
  </r>
  <r>
    <x v="2285"/>
    <x v="8"/>
    <x v="422"/>
    <n v="56"/>
    <n v="18"/>
    <x v="50"/>
    <x v="38"/>
    <x v="0"/>
    <x v="1"/>
    <x v="6"/>
    <x v="5"/>
    <x v="8"/>
    <x v="1102"/>
    <x v="302"/>
  </r>
  <r>
    <x v="2286"/>
    <x v="307"/>
    <x v="813"/>
    <n v="182"/>
    <n v="13"/>
    <x v="170"/>
    <x v="3"/>
    <x v="1"/>
    <x v="0"/>
    <x v="6"/>
    <x v="0"/>
    <x v="18"/>
    <x v="2576"/>
    <x v="661"/>
  </r>
  <r>
    <x v="2287"/>
    <x v="289"/>
    <x v="358"/>
    <n v="394"/>
    <n v="29"/>
    <x v="61"/>
    <x v="41"/>
    <x v="2"/>
    <x v="1"/>
    <x v="10"/>
    <x v="5"/>
    <x v="16"/>
    <x v="2577"/>
    <x v="215"/>
  </r>
  <r>
    <x v="2288"/>
    <x v="106"/>
    <x v="543"/>
    <n v="305"/>
    <n v="27"/>
    <x v="116"/>
    <x v="11"/>
    <x v="1"/>
    <x v="0"/>
    <x v="2"/>
    <x v="1"/>
    <x v="20"/>
    <x v="2578"/>
    <x v="537"/>
  </r>
  <r>
    <x v="2289"/>
    <x v="163"/>
    <x v="351"/>
    <n v="346"/>
    <n v="29"/>
    <x v="133"/>
    <x v="11"/>
    <x v="1"/>
    <x v="0"/>
    <x v="4"/>
    <x v="3"/>
    <x v="16"/>
    <x v="2579"/>
    <x v="9"/>
  </r>
  <r>
    <x v="2183"/>
    <x v="126"/>
    <x v="680"/>
    <n v="52"/>
    <n v="8"/>
    <x v="14"/>
    <x v="24"/>
    <x v="1"/>
    <x v="0"/>
    <x v="1"/>
    <x v="6"/>
    <x v="4"/>
    <x v="2580"/>
    <x v="725"/>
  </r>
  <r>
    <x v="2290"/>
    <x v="564"/>
    <x v="628"/>
    <n v="367"/>
    <n v="5"/>
    <x v="43"/>
    <x v="4"/>
    <x v="1"/>
    <x v="1"/>
    <x v="1"/>
    <x v="4"/>
    <x v="15"/>
    <x v="2581"/>
    <x v="148"/>
  </r>
  <r>
    <x v="2291"/>
    <x v="37"/>
    <x v="425"/>
    <n v="200"/>
    <n v="26"/>
    <x v="155"/>
    <x v="47"/>
    <x v="0"/>
    <x v="0"/>
    <x v="3"/>
    <x v="5"/>
    <x v="24"/>
    <x v="2582"/>
    <x v="216"/>
  </r>
  <r>
    <x v="2292"/>
    <x v="494"/>
    <x v="320"/>
    <n v="204"/>
    <n v="1"/>
    <x v="21"/>
    <x v="32"/>
    <x v="1"/>
    <x v="0"/>
    <x v="5"/>
    <x v="4"/>
    <x v="19"/>
    <x v="2583"/>
    <x v="352"/>
  </r>
  <r>
    <x v="2293"/>
    <x v="131"/>
    <x v="630"/>
    <n v="496"/>
    <n v="5"/>
    <x v="0"/>
    <x v="49"/>
    <x v="2"/>
    <x v="0"/>
    <x v="5"/>
    <x v="3"/>
    <x v="11"/>
    <x v="2584"/>
    <x v="294"/>
  </r>
  <r>
    <x v="2294"/>
    <x v="89"/>
    <x v="11"/>
    <n v="429"/>
    <n v="29"/>
    <x v="183"/>
    <x v="39"/>
    <x v="2"/>
    <x v="0"/>
    <x v="5"/>
    <x v="5"/>
    <x v="22"/>
    <x v="2585"/>
    <x v="65"/>
  </r>
  <r>
    <x v="2199"/>
    <x v="76"/>
    <x v="848"/>
    <n v="334"/>
    <n v="29"/>
    <x v="62"/>
    <x v="28"/>
    <x v="0"/>
    <x v="0"/>
    <x v="10"/>
    <x v="6"/>
    <x v="13"/>
    <x v="2586"/>
    <x v="615"/>
  </r>
  <r>
    <x v="2295"/>
    <x v="609"/>
    <x v="263"/>
    <n v="86"/>
    <n v="4"/>
    <x v="151"/>
    <x v="22"/>
    <x v="2"/>
    <x v="0"/>
    <x v="2"/>
    <x v="5"/>
    <x v="8"/>
    <x v="2587"/>
    <x v="726"/>
  </r>
  <r>
    <x v="2296"/>
    <x v="666"/>
    <x v="70"/>
    <n v="314"/>
    <n v="12"/>
    <x v="119"/>
    <x v="25"/>
    <x v="1"/>
    <x v="1"/>
    <x v="11"/>
    <x v="2"/>
    <x v="26"/>
    <x v="2588"/>
    <x v="319"/>
  </r>
  <r>
    <x v="1924"/>
    <x v="141"/>
    <x v="819"/>
    <n v="111"/>
    <n v="17"/>
    <x v="156"/>
    <x v="15"/>
    <x v="2"/>
    <x v="0"/>
    <x v="5"/>
    <x v="5"/>
    <x v="23"/>
    <x v="493"/>
    <x v="246"/>
  </r>
  <r>
    <x v="2297"/>
    <x v="529"/>
    <x v="489"/>
    <n v="211"/>
    <n v="6"/>
    <x v="15"/>
    <x v="35"/>
    <x v="0"/>
    <x v="1"/>
    <x v="10"/>
    <x v="0"/>
    <x v="24"/>
    <x v="2589"/>
    <x v="540"/>
  </r>
  <r>
    <x v="2298"/>
    <x v="522"/>
    <x v="502"/>
    <n v="422"/>
    <n v="8"/>
    <x v="177"/>
    <x v="45"/>
    <x v="0"/>
    <x v="0"/>
    <x v="10"/>
    <x v="4"/>
    <x v="30"/>
    <x v="2590"/>
    <x v="38"/>
  </r>
  <r>
    <x v="2299"/>
    <x v="288"/>
    <x v="33"/>
    <n v="162"/>
    <n v="15"/>
    <x v="7"/>
    <x v="40"/>
    <x v="1"/>
    <x v="1"/>
    <x v="0"/>
    <x v="4"/>
    <x v="26"/>
    <x v="2591"/>
    <x v="393"/>
  </r>
  <r>
    <x v="2300"/>
    <x v="167"/>
    <x v="796"/>
    <n v="237"/>
    <n v="24"/>
    <x v="94"/>
    <x v="39"/>
    <x v="2"/>
    <x v="0"/>
    <x v="10"/>
    <x v="2"/>
    <x v="1"/>
    <x v="2592"/>
    <x v="145"/>
  </r>
  <r>
    <x v="2301"/>
    <x v="476"/>
    <x v="321"/>
    <n v="398"/>
    <n v="18"/>
    <x v="183"/>
    <x v="6"/>
    <x v="2"/>
    <x v="0"/>
    <x v="2"/>
    <x v="1"/>
    <x v="21"/>
    <x v="2593"/>
    <x v="350"/>
  </r>
  <r>
    <x v="2302"/>
    <x v="600"/>
    <x v="668"/>
    <n v="239"/>
    <n v="27"/>
    <x v="125"/>
    <x v="6"/>
    <x v="0"/>
    <x v="0"/>
    <x v="10"/>
    <x v="2"/>
    <x v="6"/>
    <x v="2594"/>
    <x v="70"/>
  </r>
  <r>
    <x v="628"/>
    <x v="640"/>
    <x v="797"/>
    <n v="142"/>
    <n v="1"/>
    <x v="139"/>
    <x v="32"/>
    <x v="0"/>
    <x v="2"/>
    <x v="4"/>
    <x v="5"/>
    <x v="29"/>
    <x v="1738"/>
    <x v="630"/>
  </r>
  <r>
    <x v="2303"/>
    <x v="591"/>
    <x v="570"/>
    <n v="396"/>
    <n v="30"/>
    <x v="117"/>
    <x v="21"/>
    <x v="1"/>
    <x v="1"/>
    <x v="10"/>
    <x v="2"/>
    <x v="4"/>
    <x v="2595"/>
    <x v="249"/>
  </r>
  <r>
    <x v="2191"/>
    <x v="501"/>
    <x v="358"/>
    <n v="493"/>
    <n v="18"/>
    <x v="157"/>
    <x v="30"/>
    <x v="1"/>
    <x v="0"/>
    <x v="6"/>
    <x v="0"/>
    <x v="28"/>
    <x v="2596"/>
    <x v="269"/>
  </r>
  <r>
    <x v="2304"/>
    <x v="555"/>
    <x v="316"/>
    <n v="93"/>
    <n v="23"/>
    <x v="175"/>
    <x v="37"/>
    <x v="1"/>
    <x v="1"/>
    <x v="5"/>
    <x v="4"/>
    <x v="28"/>
    <x v="2597"/>
    <x v="421"/>
  </r>
  <r>
    <x v="2305"/>
    <x v="622"/>
    <x v="189"/>
    <n v="325"/>
    <n v="21"/>
    <x v="82"/>
    <x v="2"/>
    <x v="2"/>
    <x v="0"/>
    <x v="0"/>
    <x v="3"/>
    <x v="21"/>
    <x v="2598"/>
    <x v="76"/>
  </r>
  <r>
    <x v="1393"/>
    <x v="602"/>
    <x v="667"/>
    <n v="465"/>
    <n v="23"/>
    <x v="156"/>
    <x v="15"/>
    <x v="2"/>
    <x v="1"/>
    <x v="10"/>
    <x v="5"/>
    <x v="21"/>
    <x v="2599"/>
    <x v="200"/>
  </r>
  <r>
    <x v="2306"/>
    <x v="699"/>
    <x v="446"/>
    <n v="462"/>
    <n v="25"/>
    <x v="75"/>
    <x v="28"/>
    <x v="0"/>
    <x v="1"/>
    <x v="6"/>
    <x v="0"/>
    <x v="27"/>
    <x v="2600"/>
    <x v="493"/>
  </r>
  <r>
    <x v="2307"/>
    <x v="28"/>
    <x v="11"/>
    <n v="192"/>
    <n v="1"/>
    <x v="164"/>
    <x v="35"/>
    <x v="2"/>
    <x v="0"/>
    <x v="8"/>
    <x v="6"/>
    <x v="18"/>
    <x v="2601"/>
    <x v="300"/>
  </r>
  <r>
    <x v="1580"/>
    <x v="55"/>
    <x v="191"/>
    <n v="441"/>
    <n v="12"/>
    <x v="69"/>
    <x v="5"/>
    <x v="2"/>
    <x v="0"/>
    <x v="3"/>
    <x v="6"/>
    <x v="25"/>
    <x v="2602"/>
    <x v="2"/>
  </r>
  <r>
    <x v="2308"/>
    <x v="585"/>
    <x v="52"/>
    <n v="322"/>
    <n v="26"/>
    <x v="62"/>
    <x v="20"/>
    <x v="1"/>
    <x v="1"/>
    <x v="5"/>
    <x v="0"/>
    <x v="11"/>
    <x v="2603"/>
    <x v="56"/>
  </r>
  <r>
    <x v="2309"/>
    <x v="560"/>
    <x v="556"/>
    <n v="148"/>
    <n v="7"/>
    <x v="131"/>
    <x v="35"/>
    <x v="2"/>
    <x v="1"/>
    <x v="7"/>
    <x v="3"/>
    <x v="27"/>
    <x v="2604"/>
    <x v="127"/>
  </r>
  <r>
    <x v="2310"/>
    <x v="136"/>
    <x v="349"/>
    <n v="261"/>
    <n v="16"/>
    <x v="179"/>
    <x v="30"/>
    <x v="2"/>
    <x v="0"/>
    <x v="9"/>
    <x v="4"/>
    <x v="25"/>
    <x v="2605"/>
    <x v="154"/>
  </r>
  <r>
    <x v="2311"/>
    <x v="192"/>
    <x v="203"/>
    <n v="201"/>
    <n v="12"/>
    <x v="7"/>
    <x v="47"/>
    <x v="1"/>
    <x v="0"/>
    <x v="5"/>
    <x v="4"/>
    <x v="29"/>
    <x v="2606"/>
    <x v="550"/>
  </r>
  <r>
    <x v="2312"/>
    <x v="234"/>
    <x v="178"/>
    <n v="360"/>
    <n v="9"/>
    <x v="126"/>
    <x v="11"/>
    <x v="1"/>
    <x v="1"/>
    <x v="10"/>
    <x v="4"/>
    <x v="9"/>
    <x v="1998"/>
    <x v="268"/>
  </r>
  <r>
    <x v="2313"/>
    <x v="284"/>
    <x v="259"/>
    <n v="366"/>
    <n v="30"/>
    <x v="52"/>
    <x v="36"/>
    <x v="0"/>
    <x v="0"/>
    <x v="4"/>
    <x v="3"/>
    <x v="21"/>
    <x v="2607"/>
    <x v="367"/>
  </r>
  <r>
    <x v="2314"/>
    <x v="385"/>
    <x v="854"/>
    <n v="141"/>
    <n v="9"/>
    <x v="45"/>
    <x v="33"/>
    <x v="2"/>
    <x v="1"/>
    <x v="4"/>
    <x v="1"/>
    <x v="11"/>
    <x v="2608"/>
    <x v="118"/>
  </r>
  <r>
    <x v="2315"/>
    <x v="369"/>
    <x v="641"/>
    <n v="126"/>
    <n v="12"/>
    <x v="38"/>
    <x v="32"/>
    <x v="1"/>
    <x v="0"/>
    <x v="0"/>
    <x v="4"/>
    <x v="13"/>
    <x v="2609"/>
    <x v="233"/>
  </r>
  <r>
    <x v="2316"/>
    <x v="381"/>
    <x v="348"/>
    <n v="81"/>
    <n v="12"/>
    <x v="91"/>
    <x v="6"/>
    <x v="1"/>
    <x v="0"/>
    <x v="6"/>
    <x v="5"/>
    <x v="24"/>
    <x v="2610"/>
    <x v="727"/>
  </r>
  <r>
    <x v="311"/>
    <x v="690"/>
    <x v="489"/>
    <n v="280"/>
    <n v="16"/>
    <x v="134"/>
    <x v="12"/>
    <x v="2"/>
    <x v="1"/>
    <x v="0"/>
    <x v="2"/>
    <x v="8"/>
    <x v="2611"/>
    <x v="450"/>
  </r>
  <r>
    <x v="2317"/>
    <x v="40"/>
    <x v="424"/>
    <n v="245"/>
    <n v="2"/>
    <x v="28"/>
    <x v="30"/>
    <x v="2"/>
    <x v="1"/>
    <x v="9"/>
    <x v="4"/>
    <x v="24"/>
    <x v="2612"/>
    <x v="239"/>
  </r>
  <r>
    <x v="1235"/>
    <x v="502"/>
    <x v="349"/>
    <n v="488"/>
    <n v="19"/>
    <x v="126"/>
    <x v="2"/>
    <x v="1"/>
    <x v="0"/>
    <x v="9"/>
    <x v="6"/>
    <x v="7"/>
    <x v="2613"/>
    <x v="233"/>
  </r>
  <r>
    <x v="2318"/>
    <x v="358"/>
    <x v="518"/>
    <n v="126"/>
    <n v="25"/>
    <x v="164"/>
    <x v="3"/>
    <x v="1"/>
    <x v="1"/>
    <x v="11"/>
    <x v="5"/>
    <x v="15"/>
    <x v="2614"/>
    <x v="197"/>
  </r>
  <r>
    <x v="2319"/>
    <x v="60"/>
    <x v="710"/>
    <n v="226"/>
    <n v="29"/>
    <x v="190"/>
    <x v="45"/>
    <x v="2"/>
    <x v="2"/>
    <x v="3"/>
    <x v="5"/>
    <x v="9"/>
    <x v="2615"/>
    <x v="14"/>
  </r>
  <r>
    <x v="1590"/>
    <x v="694"/>
    <x v="369"/>
    <n v="184"/>
    <n v="5"/>
    <x v="67"/>
    <x v="29"/>
    <x v="1"/>
    <x v="2"/>
    <x v="3"/>
    <x v="2"/>
    <x v="17"/>
    <x v="2616"/>
    <x v="526"/>
  </r>
  <r>
    <x v="2320"/>
    <x v="648"/>
    <x v="745"/>
    <n v="293"/>
    <n v="21"/>
    <x v="113"/>
    <x v="14"/>
    <x v="0"/>
    <x v="1"/>
    <x v="5"/>
    <x v="2"/>
    <x v="12"/>
    <x v="2617"/>
    <x v="137"/>
  </r>
  <r>
    <x v="2321"/>
    <x v="294"/>
    <x v="778"/>
    <n v="225"/>
    <n v="7"/>
    <x v="94"/>
    <x v="22"/>
    <x v="1"/>
    <x v="0"/>
    <x v="6"/>
    <x v="5"/>
    <x v="2"/>
    <x v="2618"/>
    <x v="728"/>
  </r>
  <r>
    <x v="2322"/>
    <x v="158"/>
    <x v="566"/>
    <n v="52"/>
    <n v="24"/>
    <x v="46"/>
    <x v="33"/>
    <x v="0"/>
    <x v="1"/>
    <x v="9"/>
    <x v="0"/>
    <x v="29"/>
    <x v="2619"/>
    <x v="729"/>
  </r>
  <r>
    <x v="2323"/>
    <x v="273"/>
    <x v="238"/>
    <n v="150"/>
    <n v="9"/>
    <x v="192"/>
    <x v="25"/>
    <x v="1"/>
    <x v="0"/>
    <x v="10"/>
    <x v="5"/>
    <x v="26"/>
    <x v="2620"/>
    <x v="73"/>
  </r>
  <r>
    <x v="2324"/>
    <x v="172"/>
    <x v="686"/>
    <n v="175"/>
    <n v="14"/>
    <x v="84"/>
    <x v="0"/>
    <x v="1"/>
    <x v="0"/>
    <x v="1"/>
    <x v="2"/>
    <x v="6"/>
    <x v="2621"/>
    <x v="730"/>
  </r>
  <r>
    <x v="73"/>
    <x v="128"/>
    <x v="855"/>
    <n v="201"/>
    <n v="29"/>
    <x v="158"/>
    <x v="1"/>
    <x v="1"/>
    <x v="2"/>
    <x v="3"/>
    <x v="0"/>
    <x v="29"/>
    <x v="2622"/>
    <x v="215"/>
  </r>
  <r>
    <x v="2325"/>
    <x v="546"/>
    <x v="265"/>
    <n v="317"/>
    <n v="24"/>
    <x v="52"/>
    <x v="30"/>
    <x v="1"/>
    <x v="1"/>
    <x v="11"/>
    <x v="0"/>
    <x v="19"/>
    <x v="2623"/>
    <x v="117"/>
  </r>
  <r>
    <x v="2326"/>
    <x v="434"/>
    <x v="520"/>
    <n v="176"/>
    <n v="27"/>
    <x v="192"/>
    <x v="18"/>
    <x v="2"/>
    <x v="1"/>
    <x v="4"/>
    <x v="2"/>
    <x v="7"/>
    <x v="2624"/>
    <x v="171"/>
  </r>
  <r>
    <x v="2327"/>
    <x v="674"/>
    <x v="451"/>
    <n v="228"/>
    <n v="4"/>
    <x v="167"/>
    <x v="3"/>
    <x v="1"/>
    <x v="2"/>
    <x v="4"/>
    <x v="3"/>
    <x v="0"/>
    <x v="2625"/>
    <x v="530"/>
  </r>
  <r>
    <x v="2328"/>
    <x v="179"/>
    <x v="401"/>
    <n v="318"/>
    <n v="6"/>
    <x v="25"/>
    <x v="28"/>
    <x v="2"/>
    <x v="0"/>
    <x v="1"/>
    <x v="0"/>
    <x v="15"/>
    <x v="2626"/>
    <x v="322"/>
  </r>
  <r>
    <x v="2304"/>
    <x v="437"/>
    <x v="173"/>
    <n v="332"/>
    <n v="13"/>
    <x v="107"/>
    <x v="12"/>
    <x v="2"/>
    <x v="1"/>
    <x v="7"/>
    <x v="6"/>
    <x v="12"/>
    <x v="2627"/>
    <x v="293"/>
  </r>
  <r>
    <x v="2329"/>
    <x v="113"/>
    <x v="105"/>
    <n v="160"/>
    <n v="20"/>
    <x v="46"/>
    <x v="4"/>
    <x v="1"/>
    <x v="0"/>
    <x v="5"/>
    <x v="5"/>
    <x v="2"/>
    <x v="1034"/>
    <x v="27"/>
  </r>
  <r>
    <x v="2330"/>
    <x v="68"/>
    <x v="479"/>
    <n v="191"/>
    <n v="13"/>
    <x v="188"/>
    <x v="29"/>
    <x v="0"/>
    <x v="0"/>
    <x v="10"/>
    <x v="6"/>
    <x v="27"/>
    <x v="2628"/>
    <x v="102"/>
  </r>
  <r>
    <x v="2331"/>
    <x v="270"/>
    <x v="173"/>
    <n v="110"/>
    <n v="9"/>
    <x v="178"/>
    <x v="5"/>
    <x v="2"/>
    <x v="1"/>
    <x v="8"/>
    <x v="5"/>
    <x v="7"/>
    <x v="2629"/>
    <x v="730"/>
  </r>
  <r>
    <x v="2332"/>
    <x v="675"/>
    <x v="856"/>
    <n v="175"/>
    <n v="16"/>
    <x v="50"/>
    <x v="5"/>
    <x v="2"/>
    <x v="2"/>
    <x v="3"/>
    <x v="6"/>
    <x v="21"/>
    <x v="2630"/>
    <x v="265"/>
  </r>
  <r>
    <x v="2333"/>
    <x v="347"/>
    <x v="720"/>
    <n v="452"/>
    <n v="9"/>
    <x v="35"/>
    <x v="0"/>
    <x v="0"/>
    <x v="1"/>
    <x v="5"/>
    <x v="2"/>
    <x v="9"/>
    <x v="1454"/>
    <x v="229"/>
  </r>
  <r>
    <x v="2334"/>
    <x v="78"/>
    <x v="288"/>
    <n v="200"/>
    <n v="24"/>
    <x v="176"/>
    <x v="39"/>
    <x v="2"/>
    <x v="0"/>
    <x v="8"/>
    <x v="6"/>
    <x v="5"/>
    <x v="2631"/>
    <x v="294"/>
  </r>
  <r>
    <x v="2335"/>
    <x v="21"/>
    <x v="507"/>
    <n v="98"/>
    <n v="21"/>
    <x v="177"/>
    <x v="48"/>
    <x v="1"/>
    <x v="1"/>
    <x v="9"/>
    <x v="2"/>
    <x v="17"/>
    <x v="2632"/>
    <x v="198"/>
  </r>
  <r>
    <x v="2336"/>
    <x v="52"/>
    <x v="178"/>
    <n v="341"/>
    <n v="1"/>
    <x v="145"/>
    <x v="38"/>
    <x v="1"/>
    <x v="0"/>
    <x v="2"/>
    <x v="2"/>
    <x v="9"/>
    <x v="2633"/>
    <x v="60"/>
  </r>
  <r>
    <x v="77"/>
    <x v="227"/>
    <x v="597"/>
    <n v="127"/>
    <n v="18"/>
    <x v="40"/>
    <x v="15"/>
    <x v="0"/>
    <x v="0"/>
    <x v="4"/>
    <x v="5"/>
    <x v="5"/>
    <x v="2634"/>
    <x v="731"/>
  </r>
  <r>
    <x v="2337"/>
    <x v="665"/>
    <x v="754"/>
    <n v="344"/>
    <n v="13"/>
    <x v="89"/>
    <x v="23"/>
    <x v="1"/>
    <x v="0"/>
    <x v="6"/>
    <x v="6"/>
    <x v="9"/>
    <x v="2635"/>
    <x v="248"/>
  </r>
  <r>
    <x v="2338"/>
    <x v="45"/>
    <x v="697"/>
    <n v="371"/>
    <n v="10"/>
    <x v="154"/>
    <x v="49"/>
    <x v="0"/>
    <x v="0"/>
    <x v="2"/>
    <x v="4"/>
    <x v="5"/>
    <x v="2636"/>
    <x v="77"/>
  </r>
  <r>
    <x v="2339"/>
    <x v="136"/>
    <x v="313"/>
    <n v="326"/>
    <n v="19"/>
    <x v="59"/>
    <x v="0"/>
    <x v="0"/>
    <x v="0"/>
    <x v="9"/>
    <x v="4"/>
    <x v="25"/>
    <x v="2637"/>
    <x v="119"/>
  </r>
  <r>
    <x v="2340"/>
    <x v="146"/>
    <x v="413"/>
    <n v="245"/>
    <n v="29"/>
    <x v="114"/>
    <x v="41"/>
    <x v="2"/>
    <x v="0"/>
    <x v="4"/>
    <x v="2"/>
    <x v="24"/>
    <x v="2638"/>
    <x v="653"/>
  </r>
  <r>
    <x v="2341"/>
    <x v="306"/>
    <x v="699"/>
    <n v="116"/>
    <n v="8"/>
    <x v="148"/>
    <x v="2"/>
    <x v="2"/>
    <x v="0"/>
    <x v="10"/>
    <x v="4"/>
    <x v="16"/>
    <x v="2639"/>
    <x v="732"/>
  </r>
  <r>
    <x v="2342"/>
    <x v="423"/>
    <x v="363"/>
    <n v="324"/>
    <n v="4"/>
    <x v="75"/>
    <x v="24"/>
    <x v="0"/>
    <x v="2"/>
    <x v="4"/>
    <x v="2"/>
    <x v="9"/>
    <x v="2640"/>
    <x v="14"/>
  </r>
  <r>
    <x v="2343"/>
    <x v="163"/>
    <x v="130"/>
    <n v="101"/>
    <n v="12"/>
    <x v="35"/>
    <x v="33"/>
    <x v="1"/>
    <x v="0"/>
    <x v="4"/>
    <x v="3"/>
    <x v="16"/>
    <x v="2641"/>
    <x v="545"/>
  </r>
  <r>
    <x v="2113"/>
    <x v="348"/>
    <x v="857"/>
    <n v="68"/>
    <n v="27"/>
    <x v="29"/>
    <x v="27"/>
    <x v="0"/>
    <x v="1"/>
    <x v="8"/>
    <x v="5"/>
    <x v="0"/>
    <x v="2642"/>
    <x v="170"/>
  </r>
  <r>
    <x v="2344"/>
    <x v="627"/>
    <x v="179"/>
    <n v="371"/>
    <n v="20"/>
    <x v="107"/>
    <x v="41"/>
    <x v="0"/>
    <x v="1"/>
    <x v="5"/>
    <x v="4"/>
    <x v="18"/>
    <x v="2643"/>
    <x v="205"/>
  </r>
  <r>
    <x v="2345"/>
    <x v="50"/>
    <x v="849"/>
    <n v="412"/>
    <n v="28"/>
    <x v="23"/>
    <x v="12"/>
    <x v="2"/>
    <x v="0"/>
    <x v="5"/>
    <x v="0"/>
    <x v="18"/>
    <x v="2644"/>
    <x v="424"/>
  </r>
  <r>
    <x v="2346"/>
    <x v="131"/>
    <x v="353"/>
    <n v="231"/>
    <n v="14"/>
    <x v="110"/>
    <x v="33"/>
    <x v="1"/>
    <x v="0"/>
    <x v="5"/>
    <x v="3"/>
    <x v="11"/>
    <x v="2645"/>
    <x v="147"/>
  </r>
  <r>
    <x v="2347"/>
    <x v="703"/>
    <x v="488"/>
    <n v="292"/>
    <n v="26"/>
    <x v="156"/>
    <x v="15"/>
    <x v="0"/>
    <x v="0"/>
    <x v="2"/>
    <x v="1"/>
    <x v="16"/>
    <x v="2646"/>
    <x v="148"/>
  </r>
  <r>
    <x v="2348"/>
    <x v="579"/>
    <x v="556"/>
    <n v="132"/>
    <n v="28"/>
    <x v="131"/>
    <x v="45"/>
    <x v="2"/>
    <x v="0"/>
    <x v="0"/>
    <x v="1"/>
    <x v="12"/>
    <x v="2647"/>
    <x v="346"/>
  </r>
  <r>
    <x v="953"/>
    <x v="280"/>
    <x v="176"/>
    <n v="388"/>
    <n v="23"/>
    <x v="162"/>
    <x v="0"/>
    <x v="1"/>
    <x v="2"/>
    <x v="3"/>
    <x v="6"/>
    <x v="16"/>
    <x v="2648"/>
    <x v="269"/>
  </r>
  <r>
    <x v="1468"/>
    <x v="105"/>
    <x v="161"/>
    <n v="183"/>
    <n v="4"/>
    <x v="157"/>
    <x v="18"/>
    <x v="1"/>
    <x v="0"/>
    <x v="0"/>
    <x v="2"/>
    <x v="22"/>
    <x v="2649"/>
    <x v="237"/>
  </r>
  <r>
    <x v="2349"/>
    <x v="714"/>
    <x v="631"/>
    <n v="455"/>
    <n v="11"/>
    <x v="112"/>
    <x v="46"/>
    <x v="2"/>
    <x v="1"/>
    <x v="11"/>
    <x v="2"/>
    <x v="17"/>
    <x v="2650"/>
    <x v="4"/>
  </r>
  <r>
    <x v="2350"/>
    <x v="485"/>
    <x v="817"/>
    <n v="380"/>
    <n v="21"/>
    <x v="139"/>
    <x v="25"/>
    <x v="2"/>
    <x v="0"/>
    <x v="11"/>
    <x v="1"/>
    <x v="6"/>
    <x v="2651"/>
    <x v="284"/>
  </r>
  <r>
    <x v="2351"/>
    <x v="158"/>
    <x v="91"/>
    <n v="133"/>
    <n v="19"/>
    <x v="114"/>
    <x v="39"/>
    <x v="2"/>
    <x v="1"/>
    <x v="9"/>
    <x v="0"/>
    <x v="29"/>
    <x v="2652"/>
    <x v="733"/>
  </r>
  <r>
    <x v="2352"/>
    <x v="674"/>
    <x v="441"/>
    <n v="82"/>
    <n v="8"/>
    <x v="81"/>
    <x v="48"/>
    <x v="2"/>
    <x v="2"/>
    <x v="4"/>
    <x v="3"/>
    <x v="0"/>
    <x v="2653"/>
    <x v="734"/>
  </r>
  <r>
    <x v="2281"/>
    <x v="196"/>
    <x v="573"/>
    <n v="136"/>
    <n v="5"/>
    <x v="101"/>
    <x v="2"/>
    <x v="2"/>
    <x v="1"/>
    <x v="1"/>
    <x v="2"/>
    <x v="4"/>
    <x v="2654"/>
    <x v="735"/>
  </r>
  <r>
    <x v="2353"/>
    <x v="122"/>
    <x v="296"/>
    <n v="87"/>
    <n v="4"/>
    <x v="146"/>
    <x v="45"/>
    <x v="1"/>
    <x v="1"/>
    <x v="6"/>
    <x v="5"/>
    <x v="29"/>
    <x v="2655"/>
    <x v="31"/>
  </r>
  <r>
    <x v="2354"/>
    <x v="89"/>
    <x v="168"/>
    <n v="498"/>
    <n v="9"/>
    <x v="163"/>
    <x v="25"/>
    <x v="0"/>
    <x v="0"/>
    <x v="5"/>
    <x v="5"/>
    <x v="22"/>
    <x v="2656"/>
    <x v="322"/>
  </r>
  <r>
    <x v="2355"/>
    <x v="97"/>
    <x v="295"/>
    <n v="276"/>
    <n v="14"/>
    <x v="108"/>
    <x v="9"/>
    <x v="1"/>
    <x v="2"/>
    <x v="3"/>
    <x v="3"/>
    <x v="1"/>
    <x v="2657"/>
    <x v="226"/>
  </r>
  <r>
    <x v="2356"/>
    <x v="304"/>
    <x v="314"/>
    <n v="245"/>
    <n v="29"/>
    <x v="195"/>
    <x v="1"/>
    <x v="1"/>
    <x v="0"/>
    <x v="5"/>
    <x v="6"/>
    <x v="14"/>
    <x v="2658"/>
    <x v="28"/>
  </r>
  <r>
    <x v="2357"/>
    <x v="161"/>
    <x v="473"/>
    <n v="302"/>
    <n v="7"/>
    <x v="117"/>
    <x v="44"/>
    <x v="2"/>
    <x v="0"/>
    <x v="10"/>
    <x v="4"/>
    <x v="21"/>
    <x v="2659"/>
    <x v="364"/>
  </r>
  <r>
    <x v="2358"/>
    <x v="281"/>
    <x v="587"/>
    <n v="174"/>
    <n v="4"/>
    <x v="87"/>
    <x v="44"/>
    <x v="0"/>
    <x v="1"/>
    <x v="7"/>
    <x v="0"/>
    <x v="18"/>
    <x v="2660"/>
    <x v="736"/>
  </r>
  <r>
    <x v="2359"/>
    <x v="442"/>
    <x v="501"/>
    <n v="100"/>
    <n v="4"/>
    <x v="92"/>
    <x v="5"/>
    <x v="1"/>
    <x v="0"/>
    <x v="3"/>
    <x v="0"/>
    <x v="18"/>
    <x v="2661"/>
    <x v="159"/>
  </r>
  <r>
    <x v="2360"/>
    <x v="707"/>
    <x v="563"/>
    <n v="93"/>
    <n v="20"/>
    <x v="62"/>
    <x v="36"/>
    <x v="0"/>
    <x v="0"/>
    <x v="9"/>
    <x v="4"/>
    <x v="14"/>
    <x v="2662"/>
    <x v="55"/>
  </r>
  <r>
    <x v="2361"/>
    <x v="12"/>
    <x v="586"/>
    <n v="473"/>
    <n v="23"/>
    <x v="165"/>
    <x v="23"/>
    <x v="1"/>
    <x v="0"/>
    <x v="3"/>
    <x v="6"/>
    <x v="12"/>
    <x v="2663"/>
    <x v="149"/>
  </r>
  <r>
    <x v="1513"/>
    <x v="713"/>
    <x v="830"/>
    <n v="136"/>
    <n v="27"/>
    <x v="173"/>
    <x v="33"/>
    <x v="2"/>
    <x v="1"/>
    <x v="7"/>
    <x v="6"/>
    <x v="25"/>
    <x v="2664"/>
    <x v="737"/>
  </r>
  <r>
    <x v="2002"/>
    <x v="542"/>
    <x v="25"/>
    <n v="436"/>
    <n v="21"/>
    <x v="22"/>
    <x v="8"/>
    <x v="1"/>
    <x v="0"/>
    <x v="1"/>
    <x v="2"/>
    <x v="5"/>
    <x v="2665"/>
    <x v="58"/>
  </r>
  <r>
    <x v="360"/>
    <x v="692"/>
    <x v="615"/>
    <n v="424"/>
    <n v="6"/>
    <x v="89"/>
    <x v="10"/>
    <x v="1"/>
    <x v="1"/>
    <x v="2"/>
    <x v="3"/>
    <x v="16"/>
    <x v="2666"/>
    <x v="103"/>
  </r>
  <r>
    <x v="2030"/>
    <x v="695"/>
    <x v="555"/>
    <n v="495"/>
    <n v="6"/>
    <x v="7"/>
    <x v="13"/>
    <x v="2"/>
    <x v="1"/>
    <x v="1"/>
    <x v="1"/>
    <x v="28"/>
    <x v="2667"/>
    <x v="576"/>
  </r>
  <r>
    <x v="2362"/>
    <x v="57"/>
    <x v="459"/>
    <n v="422"/>
    <n v="18"/>
    <x v="8"/>
    <x v="6"/>
    <x v="1"/>
    <x v="0"/>
    <x v="4"/>
    <x v="5"/>
    <x v="28"/>
    <x v="2668"/>
    <x v="144"/>
  </r>
  <r>
    <x v="2363"/>
    <x v="385"/>
    <x v="2"/>
    <n v="359"/>
    <n v="18"/>
    <x v="3"/>
    <x v="11"/>
    <x v="2"/>
    <x v="1"/>
    <x v="4"/>
    <x v="1"/>
    <x v="11"/>
    <x v="2669"/>
    <x v="54"/>
  </r>
  <r>
    <x v="1420"/>
    <x v="5"/>
    <x v="48"/>
    <n v="498"/>
    <n v="26"/>
    <x v="177"/>
    <x v="11"/>
    <x v="1"/>
    <x v="2"/>
    <x v="4"/>
    <x v="4"/>
    <x v="5"/>
    <x v="2670"/>
    <x v="19"/>
  </r>
  <r>
    <x v="2364"/>
    <x v="201"/>
    <x v="657"/>
    <n v="468"/>
    <n v="13"/>
    <x v="148"/>
    <x v="48"/>
    <x v="1"/>
    <x v="0"/>
    <x v="4"/>
    <x v="6"/>
    <x v="19"/>
    <x v="2671"/>
    <x v="397"/>
  </r>
  <r>
    <x v="2365"/>
    <x v="355"/>
    <x v="764"/>
    <n v="380"/>
    <n v="2"/>
    <x v="85"/>
    <x v="25"/>
    <x v="0"/>
    <x v="1"/>
    <x v="8"/>
    <x v="1"/>
    <x v="29"/>
    <x v="2672"/>
    <x v="356"/>
  </r>
  <r>
    <x v="1944"/>
    <x v="632"/>
    <x v="441"/>
    <n v="93"/>
    <n v="27"/>
    <x v="31"/>
    <x v="24"/>
    <x v="1"/>
    <x v="0"/>
    <x v="10"/>
    <x v="0"/>
    <x v="12"/>
    <x v="2673"/>
    <x v="579"/>
  </r>
  <r>
    <x v="2366"/>
    <x v="299"/>
    <x v="434"/>
    <n v="226"/>
    <n v="19"/>
    <x v="113"/>
    <x v="47"/>
    <x v="2"/>
    <x v="0"/>
    <x v="11"/>
    <x v="0"/>
    <x v="2"/>
    <x v="2674"/>
    <x v="264"/>
  </r>
  <r>
    <x v="1883"/>
    <x v="84"/>
    <x v="62"/>
    <n v="297"/>
    <n v="19"/>
    <x v="178"/>
    <x v="48"/>
    <x v="0"/>
    <x v="0"/>
    <x v="4"/>
    <x v="4"/>
    <x v="11"/>
    <x v="2675"/>
    <x v="412"/>
  </r>
  <r>
    <x v="2367"/>
    <x v="191"/>
    <x v="507"/>
    <n v="189"/>
    <n v="7"/>
    <x v="29"/>
    <x v="21"/>
    <x v="1"/>
    <x v="1"/>
    <x v="2"/>
    <x v="3"/>
    <x v="20"/>
    <x v="2676"/>
    <x v="91"/>
  </r>
  <r>
    <x v="2368"/>
    <x v="67"/>
    <x v="110"/>
    <n v="306"/>
    <n v="2"/>
    <x v="185"/>
    <x v="29"/>
    <x v="1"/>
    <x v="0"/>
    <x v="4"/>
    <x v="2"/>
    <x v="22"/>
    <x v="2677"/>
    <x v="284"/>
  </r>
  <r>
    <x v="2369"/>
    <x v="671"/>
    <x v="244"/>
    <n v="89"/>
    <n v="7"/>
    <x v="111"/>
    <x v="6"/>
    <x v="2"/>
    <x v="0"/>
    <x v="2"/>
    <x v="2"/>
    <x v="25"/>
    <x v="2678"/>
    <x v="627"/>
  </r>
  <r>
    <x v="2370"/>
    <x v="413"/>
    <x v="558"/>
    <n v="342"/>
    <n v="2"/>
    <x v="39"/>
    <x v="15"/>
    <x v="2"/>
    <x v="1"/>
    <x v="1"/>
    <x v="4"/>
    <x v="25"/>
    <x v="2679"/>
    <x v="211"/>
  </r>
  <r>
    <x v="1580"/>
    <x v="62"/>
    <x v="737"/>
    <n v="242"/>
    <n v="27"/>
    <x v="27"/>
    <x v="29"/>
    <x v="1"/>
    <x v="0"/>
    <x v="6"/>
    <x v="5"/>
    <x v="22"/>
    <x v="2680"/>
    <x v="155"/>
  </r>
  <r>
    <x v="2371"/>
    <x v="700"/>
    <x v="564"/>
    <n v="92"/>
    <n v="26"/>
    <x v="29"/>
    <x v="25"/>
    <x v="0"/>
    <x v="1"/>
    <x v="0"/>
    <x v="4"/>
    <x v="0"/>
    <x v="2681"/>
    <x v="738"/>
  </r>
  <r>
    <x v="887"/>
    <x v="538"/>
    <x v="12"/>
    <n v="302"/>
    <n v="26"/>
    <x v="48"/>
    <x v="45"/>
    <x v="0"/>
    <x v="0"/>
    <x v="8"/>
    <x v="4"/>
    <x v="17"/>
    <x v="2682"/>
    <x v="441"/>
  </r>
  <r>
    <x v="2372"/>
    <x v="89"/>
    <x v="99"/>
    <n v="145"/>
    <n v="23"/>
    <x v="179"/>
    <x v="25"/>
    <x v="0"/>
    <x v="0"/>
    <x v="5"/>
    <x v="5"/>
    <x v="22"/>
    <x v="2683"/>
    <x v="441"/>
  </r>
  <r>
    <x v="2373"/>
    <x v="219"/>
    <x v="209"/>
    <n v="167"/>
    <n v="14"/>
    <x v="115"/>
    <x v="44"/>
    <x v="1"/>
    <x v="0"/>
    <x v="7"/>
    <x v="4"/>
    <x v="24"/>
    <x v="2684"/>
    <x v="690"/>
  </r>
  <r>
    <x v="2365"/>
    <x v="530"/>
    <x v="858"/>
    <n v="395"/>
    <n v="20"/>
    <x v="40"/>
    <x v="26"/>
    <x v="1"/>
    <x v="1"/>
    <x v="11"/>
    <x v="4"/>
    <x v="2"/>
    <x v="2685"/>
    <x v="12"/>
  </r>
  <r>
    <x v="2374"/>
    <x v="313"/>
    <x v="362"/>
    <n v="306"/>
    <n v="6"/>
    <x v="127"/>
    <x v="45"/>
    <x v="2"/>
    <x v="2"/>
    <x v="3"/>
    <x v="3"/>
    <x v="6"/>
    <x v="1307"/>
    <x v="393"/>
  </r>
  <r>
    <x v="844"/>
    <x v="432"/>
    <x v="228"/>
    <n v="82"/>
    <n v="29"/>
    <x v="195"/>
    <x v="3"/>
    <x v="1"/>
    <x v="1"/>
    <x v="0"/>
    <x v="3"/>
    <x v="25"/>
    <x v="2686"/>
    <x v="739"/>
  </r>
  <r>
    <x v="2375"/>
    <x v="381"/>
    <x v="419"/>
    <n v="195"/>
    <n v="26"/>
    <x v="54"/>
    <x v="48"/>
    <x v="2"/>
    <x v="0"/>
    <x v="6"/>
    <x v="5"/>
    <x v="24"/>
    <x v="2687"/>
    <x v="387"/>
  </r>
  <r>
    <x v="1483"/>
    <x v="16"/>
    <x v="835"/>
    <n v="246"/>
    <n v="4"/>
    <x v="135"/>
    <x v="20"/>
    <x v="2"/>
    <x v="1"/>
    <x v="9"/>
    <x v="5"/>
    <x v="14"/>
    <x v="2688"/>
    <x v="650"/>
  </r>
  <r>
    <x v="2376"/>
    <x v="356"/>
    <x v="71"/>
    <n v="423"/>
    <n v="26"/>
    <x v="35"/>
    <x v="28"/>
    <x v="2"/>
    <x v="1"/>
    <x v="11"/>
    <x v="3"/>
    <x v="18"/>
    <x v="2689"/>
    <x v="368"/>
  </r>
  <r>
    <x v="2377"/>
    <x v="409"/>
    <x v="640"/>
    <n v="357"/>
    <n v="4"/>
    <x v="170"/>
    <x v="38"/>
    <x v="0"/>
    <x v="0"/>
    <x v="9"/>
    <x v="6"/>
    <x v="17"/>
    <x v="2690"/>
    <x v="228"/>
  </r>
  <r>
    <x v="2378"/>
    <x v="382"/>
    <x v="138"/>
    <n v="475"/>
    <n v="25"/>
    <x v="153"/>
    <x v="27"/>
    <x v="2"/>
    <x v="1"/>
    <x v="5"/>
    <x v="3"/>
    <x v="26"/>
    <x v="2691"/>
    <x v="497"/>
  </r>
  <r>
    <x v="2379"/>
    <x v="411"/>
    <x v="658"/>
    <n v="55"/>
    <n v="25"/>
    <x v="172"/>
    <x v="3"/>
    <x v="1"/>
    <x v="0"/>
    <x v="1"/>
    <x v="3"/>
    <x v="2"/>
    <x v="2692"/>
    <x v="740"/>
  </r>
  <r>
    <x v="1546"/>
    <x v="196"/>
    <x v="781"/>
    <n v="237"/>
    <n v="6"/>
    <x v="12"/>
    <x v="0"/>
    <x v="2"/>
    <x v="1"/>
    <x v="1"/>
    <x v="2"/>
    <x v="4"/>
    <x v="1984"/>
    <x v="269"/>
  </r>
  <r>
    <x v="2380"/>
    <x v="702"/>
    <x v="642"/>
    <n v="428"/>
    <n v="16"/>
    <x v="159"/>
    <x v="22"/>
    <x v="2"/>
    <x v="1"/>
    <x v="7"/>
    <x v="2"/>
    <x v="30"/>
    <x v="2693"/>
    <x v="86"/>
  </r>
  <r>
    <x v="2381"/>
    <x v="533"/>
    <x v="274"/>
    <n v="146"/>
    <n v="6"/>
    <x v="120"/>
    <x v="46"/>
    <x v="2"/>
    <x v="0"/>
    <x v="0"/>
    <x v="5"/>
    <x v="6"/>
    <x v="2694"/>
    <x v="726"/>
  </r>
  <r>
    <x v="2382"/>
    <x v="441"/>
    <x v="378"/>
    <n v="432"/>
    <n v="4"/>
    <x v="79"/>
    <x v="34"/>
    <x v="2"/>
    <x v="1"/>
    <x v="8"/>
    <x v="2"/>
    <x v="18"/>
    <x v="2695"/>
    <x v="322"/>
  </r>
  <r>
    <x v="2383"/>
    <x v="413"/>
    <x v="410"/>
    <n v="88"/>
    <n v="17"/>
    <x v="164"/>
    <x v="46"/>
    <x v="0"/>
    <x v="1"/>
    <x v="1"/>
    <x v="4"/>
    <x v="25"/>
    <x v="2696"/>
    <x v="741"/>
  </r>
  <r>
    <x v="1992"/>
    <x v="232"/>
    <x v="311"/>
    <n v="271"/>
    <n v="23"/>
    <x v="13"/>
    <x v="40"/>
    <x v="0"/>
    <x v="0"/>
    <x v="7"/>
    <x v="1"/>
    <x v="13"/>
    <x v="2697"/>
    <x v="173"/>
  </r>
  <r>
    <x v="2384"/>
    <x v="538"/>
    <x v="95"/>
    <n v="380"/>
    <n v="13"/>
    <x v="43"/>
    <x v="5"/>
    <x v="0"/>
    <x v="0"/>
    <x v="8"/>
    <x v="4"/>
    <x v="17"/>
    <x v="2698"/>
    <x v="189"/>
  </r>
  <r>
    <x v="1951"/>
    <x v="86"/>
    <x v="854"/>
    <n v="174"/>
    <n v="20"/>
    <x v="62"/>
    <x v="9"/>
    <x v="1"/>
    <x v="0"/>
    <x v="9"/>
    <x v="1"/>
    <x v="5"/>
    <x v="2699"/>
    <x v="742"/>
  </r>
  <r>
    <x v="2129"/>
    <x v="248"/>
    <x v="106"/>
    <n v="255"/>
    <n v="11"/>
    <x v="158"/>
    <x v="48"/>
    <x v="0"/>
    <x v="1"/>
    <x v="11"/>
    <x v="5"/>
    <x v="9"/>
    <x v="2700"/>
    <x v="158"/>
  </r>
  <r>
    <x v="2385"/>
    <x v="179"/>
    <x v="262"/>
    <n v="87"/>
    <n v="26"/>
    <x v="104"/>
    <x v="21"/>
    <x v="1"/>
    <x v="0"/>
    <x v="1"/>
    <x v="0"/>
    <x v="15"/>
    <x v="2701"/>
    <x v="100"/>
  </r>
  <r>
    <x v="2386"/>
    <x v="278"/>
    <x v="859"/>
    <n v="290"/>
    <n v="21"/>
    <x v="153"/>
    <x v="42"/>
    <x v="2"/>
    <x v="1"/>
    <x v="8"/>
    <x v="1"/>
    <x v="8"/>
    <x v="2702"/>
    <x v="161"/>
  </r>
  <r>
    <x v="2387"/>
    <x v="512"/>
    <x v="617"/>
    <n v="233"/>
    <n v="15"/>
    <x v="19"/>
    <x v="33"/>
    <x v="1"/>
    <x v="0"/>
    <x v="8"/>
    <x v="0"/>
    <x v="30"/>
    <x v="2703"/>
    <x v="106"/>
  </r>
  <r>
    <x v="2388"/>
    <x v="106"/>
    <x v="534"/>
    <n v="301"/>
    <n v="11"/>
    <x v="44"/>
    <x v="24"/>
    <x v="0"/>
    <x v="0"/>
    <x v="2"/>
    <x v="1"/>
    <x v="20"/>
    <x v="2704"/>
    <x v="252"/>
  </r>
  <r>
    <x v="2389"/>
    <x v="246"/>
    <x v="400"/>
    <n v="226"/>
    <n v="20"/>
    <x v="9"/>
    <x v="35"/>
    <x v="2"/>
    <x v="1"/>
    <x v="6"/>
    <x v="4"/>
    <x v="5"/>
    <x v="2705"/>
    <x v="88"/>
  </r>
  <r>
    <x v="2390"/>
    <x v="76"/>
    <x v="414"/>
    <n v="380"/>
    <n v="19"/>
    <x v="155"/>
    <x v="39"/>
    <x v="2"/>
    <x v="0"/>
    <x v="10"/>
    <x v="6"/>
    <x v="13"/>
    <x v="1787"/>
    <x v="184"/>
  </r>
  <r>
    <x v="490"/>
    <x v="346"/>
    <x v="176"/>
    <n v="217"/>
    <n v="15"/>
    <x v="9"/>
    <x v="29"/>
    <x v="1"/>
    <x v="0"/>
    <x v="9"/>
    <x v="3"/>
    <x v="19"/>
    <x v="2706"/>
    <x v="271"/>
  </r>
  <r>
    <x v="1754"/>
    <x v="274"/>
    <x v="787"/>
    <n v="281"/>
    <n v="23"/>
    <x v="148"/>
    <x v="35"/>
    <x v="1"/>
    <x v="1"/>
    <x v="10"/>
    <x v="1"/>
    <x v="5"/>
    <x v="2707"/>
    <x v="378"/>
  </r>
  <r>
    <x v="1381"/>
    <x v="616"/>
    <x v="812"/>
    <n v="70"/>
    <n v="7"/>
    <x v="66"/>
    <x v="42"/>
    <x v="1"/>
    <x v="2"/>
    <x v="3"/>
    <x v="3"/>
    <x v="5"/>
    <x v="2708"/>
    <x v="743"/>
  </r>
  <r>
    <x v="2391"/>
    <x v="527"/>
    <x v="492"/>
    <n v="398"/>
    <n v="17"/>
    <x v="55"/>
    <x v="35"/>
    <x v="0"/>
    <x v="0"/>
    <x v="8"/>
    <x v="3"/>
    <x v="14"/>
    <x v="2709"/>
    <x v="208"/>
  </r>
  <r>
    <x v="2392"/>
    <x v="204"/>
    <x v="131"/>
    <n v="495"/>
    <n v="18"/>
    <x v="199"/>
    <x v="32"/>
    <x v="1"/>
    <x v="1"/>
    <x v="1"/>
    <x v="0"/>
    <x v="24"/>
    <x v="2710"/>
    <x v="172"/>
  </r>
  <r>
    <x v="2393"/>
    <x v="38"/>
    <x v="328"/>
    <n v="387"/>
    <n v="27"/>
    <x v="143"/>
    <x v="3"/>
    <x v="2"/>
    <x v="0"/>
    <x v="0"/>
    <x v="5"/>
    <x v="1"/>
    <x v="2711"/>
    <x v="257"/>
  </r>
  <r>
    <x v="2394"/>
    <x v="430"/>
    <x v="600"/>
    <n v="145"/>
    <n v="3"/>
    <x v="158"/>
    <x v="10"/>
    <x v="0"/>
    <x v="0"/>
    <x v="8"/>
    <x v="5"/>
    <x v="13"/>
    <x v="2712"/>
    <x v="612"/>
  </r>
  <r>
    <x v="2395"/>
    <x v="40"/>
    <x v="378"/>
    <n v="177"/>
    <n v="5"/>
    <x v="89"/>
    <x v="17"/>
    <x v="0"/>
    <x v="1"/>
    <x v="9"/>
    <x v="4"/>
    <x v="24"/>
    <x v="2713"/>
    <x v="233"/>
  </r>
  <r>
    <x v="2396"/>
    <x v="76"/>
    <x v="32"/>
    <n v="490"/>
    <n v="14"/>
    <x v="140"/>
    <x v="8"/>
    <x v="1"/>
    <x v="0"/>
    <x v="10"/>
    <x v="6"/>
    <x v="13"/>
    <x v="2714"/>
    <x v="184"/>
  </r>
  <r>
    <x v="1400"/>
    <x v="664"/>
    <x v="818"/>
    <n v="279"/>
    <n v="2"/>
    <x v="21"/>
    <x v="43"/>
    <x v="0"/>
    <x v="0"/>
    <x v="5"/>
    <x v="6"/>
    <x v="9"/>
    <x v="2715"/>
    <x v="249"/>
  </r>
  <r>
    <x v="2397"/>
    <x v="715"/>
    <x v="760"/>
    <n v="312"/>
    <n v="14"/>
    <x v="176"/>
    <x v="27"/>
    <x v="1"/>
    <x v="0"/>
    <x v="9"/>
    <x v="2"/>
    <x v="3"/>
    <x v="2716"/>
    <x v="2"/>
  </r>
  <r>
    <x v="2398"/>
    <x v="384"/>
    <x v="759"/>
    <n v="383"/>
    <n v="2"/>
    <x v="131"/>
    <x v="23"/>
    <x v="0"/>
    <x v="0"/>
    <x v="0"/>
    <x v="5"/>
    <x v="28"/>
    <x v="2717"/>
    <x v="281"/>
  </r>
  <r>
    <x v="1301"/>
    <x v="204"/>
    <x v="257"/>
    <n v="300"/>
    <n v="15"/>
    <x v="19"/>
    <x v="24"/>
    <x v="2"/>
    <x v="1"/>
    <x v="1"/>
    <x v="0"/>
    <x v="24"/>
    <x v="2718"/>
    <x v="653"/>
  </r>
  <r>
    <x v="2399"/>
    <x v="522"/>
    <x v="822"/>
    <n v="461"/>
    <n v="29"/>
    <x v="67"/>
    <x v="13"/>
    <x v="1"/>
    <x v="0"/>
    <x v="10"/>
    <x v="4"/>
    <x v="30"/>
    <x v="2719"/>
    <x v="242"/>
  </r>
  <r>
    <x v="2400"/>
    <x v="522"/>
    <x v="64"/>
    <n v="460"/>
    <n v="27"/>
    <x v="92"/>
    <x v="12"/>
    <x v="2"/>
    <x v="0"/>
    <x v="10"/>
    <x v="4"/>
    <x v="30"/>
    <x v="2720"/>
    <x v="322"/>
  </r>
  <r>
    <x v="396"/>
    <x v="443"/>
    <x v="644"/>
    <n v="406"/>
    <n v="30"/>
    <x v="88"/>
    <x v="41"/>
    <x v="2"/>
    <x v="1"/>
    <x v="0"/>
    <x v="6"/>
    <x v="1"/>
    <x v="2721"/>
    <x v="65"/>
  </r>
  <r>
    <x v="2401"/>
    <x v="527"/>
    <x v="700"/>
    <n v="382"/>
    <n v="2"/>
    <x v="167"/>
    <x v="15"/>
    <x v="2"/>
    <x v="0"/>
    <x v="8"/>
    <x v="3"/>
    <x v="14"/>
    <x v="2722"/>
    <x v="418"/>
  </r>
  <r>
    <x v="2402"/>
    <x v="480"/>
    <x v="180"/>
    <n v="361"/>
    <n v="5"/>
    <x v="98"/>
    <x v="5"/>
    <x v="1"/>
    <x v="0"/>
    <x v="5"/>
    <x v="0"/>
    <x v="28"/>
    <x v="2723"/>
    <x v="484"/>
  </r>
  <r>
    <x v="2403"/>
    <x v="258"/>
    <x v="598"/>
    <n v="305"/>
    <n v="1"/>
    <x v="132"/>
    <x v="7"/>
    <x v="0"/>
    <x v="2"/>
    <x v="4"/>
    <x v="1"/>
    <x v="16"/>
    <x v="2724"/>
    <x v="133"/>
  </r>
  <r>
    <x v="2404"/>
    <x v="605"/>
    <x v="120"/>
    <n v="105"/>
    <n v="11"/>
    <x v="162"/>
    <x v="46"/>
    <x v="0"/>
    <x v="0"/>
    <x v="0"/>
    <x v="4"/>
    <x v="11"/>
    <x v="2725"/>
    <x v="217"/>
  </r>
  <r>
    <x v="1198"/>
    <x v="365"/>
    <x v="604"/>
    <n v="289"/>
    <n v="5"/>
    <x v="43"/>
    <x v="21"/>
    <x v="2"/>
    <x v="0"/>
    <x v="9"/>
    <x v="0"/>
    <x v="24"/>
    <x v="2726"/>
    <x v="394"/>
  </r>
  <r>
    <x v="2405"/>
    <x v="20"/>
    <x v="371"/>
    <n v="295"/>
    <n v="7"/>
    <x v="126"/>
    <x v="2"/>
    <x v="2"/>
    <x v="0"/>
    <x v="4"/>
    <x v="0"/>
    <x v="17"/>
    <x v="2727"/>
    <x v="136"/>
  </r>
  <r>
    <x v="2123"/>
    <x v="277"/>
    <x v="679"/>
    <n v="83"/>
    <n v="28"/>
    <x v="109"/>
    <x v="16"/>
    <x v="0"/>
    <x v="0"/>
    <x v="7"/>
    <x v="3"/>
    <x v="5"/>
    <x v="2728"/>
    <x v="719"/>
  </r>
  <r>
    <x v="2406"/>
    <x v="166"/>
    <x v="538"/>
    <n v="152"/>
    <n v="28"/>
    <x v="40"/>
    <x v="24"/>
    <x v="0"/>
    <x v="0"/>
    <x v="4"/>
    <x v="3"/>
    <x v="20"/>
    <x v="2729"/>
    <x v="676"/>
  </r>
  <r>
    <x v="2407"/>
    <x v="298"/>
    <x v="489"/>
    <n v="298"/>
    <n v="30"/>
    <x v="124"/>
    <x v="1"/>
    <x v="0"/>
    <x v="0"/>
    <x v="6"/>
    <x v="6"/>
    <x v="25"/>
    <x v="2730"/>
    <x v="442"/>
  </r>
  <r>
    <x v="2408"/>
    <x v="142"/>
    <x v="48"/>
    <n v="136"/>
    <n v="28"/>
    <x v="184"/>
    <x v="5"/>
    <x v="1"/>
    <x v="0"/>
    <x v="2"/>
    <x v="2"/>
    <x v="14"/>
    <x v="2731"/>
    <x v="366"/>
  </r>
  <r>
    <x v="2409"/>
    <x v="434"/>
    <x v="102"/>
    <n v="165"/>
    <n v="17"/>
    <x v="97"/>
    <x v="32"/>
    <x v="1"/>
    <x v="1"/>
    <x v="4"/>
    <x v="2"/>
    <x v="7"/>
    <x v="2732"/>
    <x v="318"/>
  </r>
  <r>
    <x v="2410"/>
    <x v="70"/>
    <x v="382"/>
    <n v="163"/>
    <n v="22"/>
    <x v="154"/>
    <x v="37"/>
    <x v="1"/>
    <x v="1"/>
    <x v="6"/>
    <x v="2"/>
    <x v="9"/>
    <x v="2733"/>
    <x v="30"/>
  </r>
  <r>
    <x v="2411"/>
    <x v="698"/>
    <x v="537"/>
    <n v="264"/>
    <n v="25"/>
    <x v="165"/>
    <x v="3"/>
    <x v="2"/>
    <x v="0"/>
    <x v="7"/>
    <x v="2"/>
    <x v="0"/>
    <x v="2734"/>
    <x v="270"/>
  </r>
  <r>
    <x v="1005"/>
    <x v="223"/>
    <x v="281"/>
    <n v="236"/>
    <n v="2"/>
    <x v="134"/>
    <x v="49"/>
    <x v="0"/>
    <x v="1"/>
    <x v="11"/>
    <x v="4"/>
    <x v="24"/>
    <x v="2735"/>
    <x v="597"/>
  </r>
  <r>
    <x v="1914"/>
    <x v="317"/>
    <x v="698"/>
    <n v="63"/>
    <n v="4"/>
    <x v="149"/>
    <x v="7"/>
    <x v="1"/>
    <x v="0"/>
    <x v="9"/>
    <x v="5"/>
    <x v="16"/>
    <x v="2736"/>
    <x v="61"/>
  </r>
  <r>
    <x v="751"/>
    <x v="555"/>
    <x v="85"/>
    <n v="482"/>
    <n v="27"/>
    <x v="13"/>
    <x v="3"/>
    <x v="1"/>
    <x v="1"/>
    <x v="5"/>
    <x v="4"/>
    <x v="28"/>
    <x v="2737"/>
    <x v="386"/>
  </r>
  <r>
    <x v="2412"/>
    <x v="142"/>
    <x v="91"/>
    <n v="91"/>
    <n v="12"/>
    <x v="176"/>
    <x v="44"/>
    <x v="1"/>
    <x v="0"/>
    <x v="2"/>
    <x v="2"/>
    <x v="14"/>
    <x v="2738"/>
    <x v="744"/>
  </r>
  <r>
    <x v="2413"/>
    <x v="109"/>
    <x v="722"/>
    <n v="248"/>
    <n v="18"/>
    <x v="74"/>
    <x v="25"/>
    <x v="2"/>
    <x v="0"/>
    <x v="3"/>
    <x v="5"/>
    <x v="22"/>
    <x v="2739"/>
    <x v="195"/>
  </r>
  <r>
    <x v="2414"/>
    <x v="340"/>
    <x v="813"/>
    <n v="340"/>
    <n v="13"/>
    <x v="50"/>
    <x v="49"/>
    <x v="0"/>
    <x v="1"/>
    <x v="7"/>
    <x v="4"/>
    <x v="8"/>
    <x v="423"/>
    <x v="236"/>
  </r>
  <r>
    <x v="2415"/>
    <x v="275"/>
    <x v="860"/>
    <n v="92"/>
    <n v="12"/>
    <x v="152"/>
    <x v="10"/>
    <x v="2"/>
    <x v="1"/>
    <x v="0"/>
    <x v="1"/>
    <x v="24"/>
    <x v="2740"/>
    <x v="745"/>
  </r>
  <r>
    <x v="1279"/>
    <x v="387"/>
    <x v="808"/>
    <n v="385"/>
    <n v="23"/>
    <x v="88"/>
    <x v="13"/>
    <x v="0"/>
    <x v="0"/>
    <x v="1"/>
    <x v="4"/>
    <x v="21"/>
    <x v="2741"/>
    <x v="154"/>
  </r>
  <r>
    <x v="1479"/>
    <x v="130"/>
    <x v="640"/>
    <n v="471"/>
    <n v="18"/>
    <x v="25"/>
    <x v="18"/>
    <x v="1"/>
    <x v="0"/>
    <x v="3"/>
    <x v="3"/>
    <x v="13"/>
    <x v="2742"/>
    <x v="71"/>
  </r>
  <r>
    <x v="2416"/>
    <x v="678"/>
    <x v="831"/>
    <n v="222"/>
    <n v="7"/>
    <x v="172"/>
    <x v="47"/>
    <x v="1"/>
    <x v="1"/>
    <x v="8"/>
    <x v="0"/>
    <x v="9"/>
    <x v="2743"/>
    <x v="326"/>
  </r>
  <r>
    <x v="2417"/>
    <x v="294"/>
    <x v="113"/>
    <n v="334"/>
    <n v="21"/>
    <x v="13"/>
    <x v="34"/>
    <x v="2"/>
    <x v="0"/>
    <x v="6"/>
    <x v="5"/>
    <x v="2"/>
    <x v="2744"/>
    <x v="121"/>
  </r>
  <r>
    <x v="2418"/>
    <x v="415"/>
    <x v="128"/>
    <n v="94"/>
    <n v="3"/>
    <x v="88"/>
    <x v="17"/>
    <x v="0"/>
    <x v="0"/>
    <x v="0"/>
    <x v="3"/>
    <x v="30"/>
    <x v="2745"/>
    <x v="746"/>
  </r>
  <r>
    <x v="2419"/>
    <x v="186"/>
    <x v="52"/>
    <n v="112"/>
    <n v="5"/>
    <x v="158"/>
    <x v="29"/>
    <x v="2"/>
    <x v="1"/>
    <x v="1"/>
    <x v="4"/>
    <x v="9"/>
    <x v="2746"/>
    <x v="345"/>
  </r>
  <r>
    <x v="2420"/>
    <x v="507"/>
    <x v="463"/>
    <n v="134"/>
    <n v="17"/>
    <x v="128"/>
    <x v="17"/>
    <x v="0"/>
    <x v="0"/>
    <x v="4"/>
    <x v="4"/>
    <x v="13"/>
    <x v="2747"/>
    <x v="328"/>
  </r>
  <r>
    <x v="2421"/>
    <x v="101"/>
    <x v="690"/>
    <n v="249"/>
    <n v="7"/>
    <x v="21"/>
    <x v="11"/>
    <x v="1"/>
    <x v="0"/>
    <x v="9"/>
    <x v="5"/>
    <x v="30"/>
    <x v="2748"/>
    <x v="88"/>
  </r>
  <r>
    <x v="1620"/>
    <x v="322"/>
    <x v="372"/>
    <n v="123"/>
    <n v="6"/>
    <x v="126"/>
    <x v="1"/>
    <x v="2"/>
    <x v="1"/>
    <x v="5"/>
    <x v="0"/>
    <x v="13"/>
    <x v="2749"/>
    <x v="714"/>
  </r>
  <r>
    <x v="2422"/>
    <x v="17"/>
    <x v="290"/>
    <n v="331"/>
    <n v="16"/>
    <x v="161"/>
    <x v="23"/>
    <x v="0"/>
    <x v="0"/>
    <x v="8"/>
    <x v="2"/>
    <x v="8"/>
    <x v="2750"/>
    <x v="97"/>
  </r>
  <r>
    <x v="2091"/>
    <x v="424"/>
    <x v="745"/>
    <n v="197"/>
    <n v="17"/>
    <x v="136"/>
    <x v="36"/>
    <x v="1"/>
    <x v="1"/>
    <x v="8"/>
    <x v="4"/>
    <x v="30"/>
    <x v="2751"/>
    <x v="401"/>
  </r>
  <r>
    <x v="2423"/>
    <x v="438"/>
    <x v="33"/>
    <n v="358"/>
    <n v="5"/>
    <x v="65"/>
    <x v="31"/>
    <x v="2"/>
    <x v="1"/>
    <x v="7"/>
    <x v="0"/>
    <x v="28"/>
    <x v="2752"/>
    <x v="210"/>
  </r>
  <r>
    <x v="2424"/>
    <x v="716"/>
    <x v="808"/>
    <n v="493"/>
    <n v="13"/>
    <x v="35"/>
    <x v="42"/>
    <x v="1"/>
    <x v="1"/>
    <x v="2"/>
    <x v="4"/>
    <x v="27"/>
    <x v="2753"/>
    <x v="410"/>
  </r>
  <r>
    <x v="1221"/>
    <x v="235"/>
    <x v="781"/>
    <n v="57"/>
    <n v="6"/>
    <x v="26"/>
    <x v="17"/>
    <x v="1"/>
    <x v="0"/>
    <x v="11"/>
    <x v="5"/>
    <x v="16"/>
    <x v="2754"/>
    <x v="21"/>
  </r>
  <r>
    <x v="2425"/>
    <x v="669"/>
    <x v="786"/>
    <n v="371"/>
    <n v="13"/>
    <x v="7"/>
    <x v="12"/>
    <x v="1"/>
    <x v="0"/>
    <x v="6"/>
    <x v="3"/>
    <x v="3"/>
    <x v="2755"/>
    <x v="225"/>
  </r>
  <r>
    <x v="2426"/>
    <x v="240"/>
    <x v="861"/>
    <n v="298"/>
    <n v="26"/>
    <x v="29"/>
    <x v="6"/>
    <x v="2"/>
    <x v="1"/>
    <x v="4"/>
    <x v="6"/>
    <x v="20"/>
    <x v="2756"/>
    <x v="102"/>
  </r>
  <r>
    <x v="2427"/>
    <x v="564"/>
    <x v="60"/>
    <n v="474"/>
    <n v="20"/>
    <x v="21"/>
    <x v="15"/>
    <x v="0"/>
    <x v="1"/>
    <x v="1"/>
    <x v="4"/>
    <x v="15"/>
    <x v="2757"/>
    <x v="11"/>
  </r>
  <r>
    <x v="255"/>
    <x v="10"/>
    <x v="385"/>
    <n v="127"/>
    <n v="13"/>
    <x v="164"/>
    <x v="2"/>
    <x v="0"/>
    <x v="0"/>
    <x v="3"/>
    <x v="4"/>
    <x v="10"/>
    <x v="2758"/>
    <x v="747"/>
  </r>
  <r>
    <x v="2428"/>
    <x v="202"/>
    <x v="321"/>
    <n v="452"/>
    <n v="2"/>
    <x v="112"/>
    <x v="1"/>
    <x v="0"/>
    <x v="1"/>
    <x v="6"/>
    <x v="0"/>
    <x v="4"/>
    <x v="2759"/>
    <x v="210"/>
  </r>
  <r>
    <x v="44"/>
    <x v="33"/>
    <x v="208"/>
    <n v="359"/>
    <n v="3"/>
    <x v="143"/>
    <x v="10"/>
    <x v="1"/>
    <x v="0"/>
    <x v="9"/>
    <x v="0"/>
    <x v="22"/>
    <x v="2760"/>
    <x v="133"/>
  </r>
  <r>
    <x v="2429"/>
    <x v="245"/>
    <x v="663"/>
    <n v="344"/>
    <n v="17"/>
    <x v="180"/>
    <x v="20"/>
    <x v="2"/>
    <x v="0"/>
    <x v="6"/>
    <x v="3"/>
    <x v="27"/>
    <x v="2761"/>
    <x v="30"/>
  </r>
  <r>
    <x v="2430"/>
    <x v="267"/>
    <x v="702"/>
    <n v="316"/>
    <n v="29"/>
    <x v="124"/>
    <x v="1"/>
    <x v="0"/>
    <x v="1"/>
    <x v="1"/>
    <x v="0"/>
    <x v="2"/>
    <x v="2762"/>
    <x v="261"/>
  </r>
  <r>
    <x v="244"/>
    <x v="658"/>
    <x v="252"/>
    <n v="401"/>
    <n v="5"/>
    <x v="161"/>
    <x v="26"/>
    <x v="1"/>
    <x v="1"/>
    <x v="4"/>
    <x v="5"/>
    <x v="12"/>
    <x v="2763"/>
    <x v="97"/>
  </r>
  <r>
    <x v="113"/>
    <x v="20"/>
    <x v="388"/>
    <n v="310"/>
    <n v="2"/>
    <x v="125"/>
    <x v="3"/>
    <x v="0"/>
    <x v="0"/>
    <x v="4"/>
    <x v="0"/>
    <x v="17"/>
    <x v="2764"/>
    <x v="58"/>
  </r>
  <r>
    <x v="485"/>
    <x v="415"/>
    <x v="223"/>
    <n v="335"/>
    <n v="26"/>
    <x v="88"/>
    <x v="31"/>
    <x v="1"/>
    <x v="0"/>
    <x v="0"/>
    <x v="3"/>
    <x v="30"/>
    <x v="2765"/>
    <x v="471"/>
  </r>
  <r>
    <x v="33"/>
    <x v="245"/>
    <x v="442"/>
    <n v="458"/>
    <n v="7"/>
    <x v="181"/>
    <x v="15"/>
    <x v="1"/>
    <x v="0"/>
    <x v="6"/>
    <x v="3"/>
    <x v="27"/>
    <x v="2766"/>
    <x v="242"/>
  </r>
  <r>
    <x v="1920"/>
    <x v="505"/>
    <x v="61"/>
    <n v="183"/>
    <n v="19"/>
    <x v="100"/>
    <x v="18"/>
    <x v="2"/>
    <x v="1"/>
    <x v="5"/>
    <x v="6"/>
    <x v="22"/>
    <x v="2767"/>
    <x v="81"/>
  </r>
  <r>
    <x v="1880"/>
    <x v="691"/>
    <x v="253"/>
    <n v="298"/>
    <n v="6"/>
    <x v="72"/>
    <x v="30"/>
    <x v="2"/>
    <x v="0"/>
    <x v="2"/>
    <x v="3"/>
    <x v="7"/>
    <x v="2768"/>
    <x v="148"/>
  </r>
  <r>
    <x v="2431"/>
    <x v="19"/>
    <x v="340"/>
    <n v="472"/>
    <n v="21"/>
    <x v="162"/>
    <x v="13"/>
    <x v="1"/>
    <x v="0"/>
    <x v="5"/>
    <x v="2"/>
    <x v="16"/>
    <x v="2769"/>
    <x v="249"/>
  </r>
  <r>
    <x v="2432"/>
    <x v="122"/>
    <x v="559"/>
    <n v="119"/>
    <n v="6"/>
    <x v="189"/>
    <x v="17"/>
    <x v="1"/>
    <x v="1"/>
    <x v="6"/>
    <x v="5"/>
    <x v="29"/>
    <x v="2770"/>
    <x v="635"/>
  </r>
  <r>
    <x v="630"/>
    <x v="87"/>
    <x v="76"/>
    <n v="274"/>
    <n v="25"/>
    <x v="22"/>
    <x v="43"/>
    <x v="0"/>
    <x v="0"/>
    <x v="3"/>
    <x v="4"/>
    <x v="29"/>
    <x v="2771"/>
    <x v="463"/>
  </r>
  <r>
    <x v="2433"/>
    <x v="686"/>
    <x v="646"/>
    <n v="257"/>
    <n v="21"/>
    <x v="82"/>
    <x v="9"/>
    <x v="1"/>
    <x v="0"/>
    <x v="5"/>
    <x v="0"/>
    <x v="1"/>
    <x v="2772"/>
    <x v="489"/>
  </r>
  <r>
    <x v="2434"/>
    <x v="142"/>
    <x v="651"/>
    <n v="225"/>
    <n v="24"/>
    <x v="124"/>
    <x v="37"/>
    <x v="2"/>
    <x v="0"/>
    <x v="2"/>
    <x v="2"/>
    <x v="14"/>
    <x v="1814"/>
    <x v="51"/>
  </r>
  <r>
    <x v="2435"/>
    <x v="271"/>
    <x v="587"/>
    <n v="376"/>
    <n v="11"/>
    <x v="172"/>
    <x v="19"/>
    <x v="2"/>
    <x v="0"/>
    <x v="4"/>
    <x v="0"/>
    <x v="0"/>
    <x v="2773"/>
    <x v="17"/>
  </r>
  <r>
    <x v="2436"/>
    <x v="62"/>
    <x v="55"/>
    <n v="122"/>
    <n v="3"/>
    <x v="0"/>
    <x v="30"/>
    <x v="0"/>
    <x v="0"/>
    <x v="6"/>
    <x v="5"/>
    <x v="22"/>
    <x v="2774"/>
    <x v="748"/>
  </r>
  <r>
    <x v="1908"/>
    <x v="46"/>
    <x v="194"/>
    <n v="338"/>
    <n v="9"/>
    <x v="9"/>
    <x v="1"/>
    <x v="0"/>
    <x v="0"/>
    <x v="1"/>
    <x v="1"/>
    <x v="19"/>
    <x v="2775"/>
    <x v="205"/>
  </r>
  <r>
    <x v="2437"/>
    <x v="626"/>
    <x v="833"/>
    <n v="142"/>
    <n v="12"/>
    <x v="150"/>
    <x v="43"/>
    <x v="0"/>
    <x v="1"/>
    <x v="8"/>
    <x v="6"/>
    <x v="4"/>
    <x v="2776"/>
    <x v="135"/>
  </r>
  <r>
    <x v="2438"/>
    <x v="367"/>
    <x v="63"/>
    <n v="384"/>
    <n v="20"/>
    <x v="160"/>
    <x v="17"/>
    <x v="2"/>
    <x v="2"/>
    <x v="3"/>
    <x v="6"/>
    <x v="30"/>
    <x v="2777"/>
    <x v="393"/>
  </r>
  <r>
    <x v="2439"/>
    <x v="450"/>
    <x v="600"/>
    <n v="364"/>
    <n v="19"/>
    <x v="177"/>
    <x v="16"/>
    <x v="2"/>
    <x v="0"/>
    <x v="8"/>
    <x v="6"/>
    <x v="1"/>
    <x v="2778"/>
    <x v="162"/>
  </r>
  <r>
    <x v="2440"/>
    <x v="43"/>
    <x v="389"/>
    <n v="430"/>
    <n v="26"/>
    <x v="141"/>
    <x v="47"/>
    <x v="1"/>
    <x v="1"/>
    <x v="7"/>
    <x v="6"/>
    <x v="9"/>
    <x v="2779"/>
    <x v="393"/>
  </r>
  <r>
    <x v="2441"/>
    <x v="58"/>
    <x v="721"/>
    <n v="236"/>
    <n v="21"/>
    <x v="160"/>
    <x v="21"/>
    <x v="1"/>
    <x v="1"/>
    <x v="2"/>
    <x v="4"/>
    <x v="13"/>
    <x v="2780"/>
    <x v="434"/>
  </r>
  <r>
    <x v="2442"/>
    <x v="363"/>
    <x v="167"/>
    <n v="415"/>
    <n v="27"/>
    <x v="31"/>
    <x v="7"/>
    <x v="2"/>
    <x v="1"/>
    <x v="8"/>
    <x v="0"/>
    <x v="14"/>
    <x v="2781"/>
    <x v="62"/>
  </r>
  <r>
    <x v="1679"/>
    <x v="410"/>
    <x v="854"/>
    <n v="282"/>
    <n v="9"/>
    <x v="178"/>
    <x v="8"/>
    <x v="0"/>
    <x v="1"/>
    <x v="0"/>
    <x v="0"/>
    <x v="21"/>
    <x v="2558"/>
    <x v="406"/>
  </r>
  <r>
    <x v="578"/>
    <x v="517"/>
    <x v="449"/>
    <n v="442"/>
    <n v="1"/>
    <x v="95"/>
    <x v="40"/>
    <x v="0"/>
    <x v="1"/>
    <x v="6"/>
    <x v="5"/>
    <x v="10"/>
    <x v="2782"/>
    <x v="70"/>
  </r>
  <r>
    <x v="2443"/>
    <x v="542"/>
    <x v="842"/>
    <n v="177"/>
    <n v="1"/>
    <x v="28"/>
    <x v="19"/>
    <x v="2"/>
    <x v="0"/>
    <x v="1"/>
    <x v="2"/>
    <x v="5"/>
    <x v="2783"/>
    <x v="749"/>
  </r>
  <r>
    <x v="2444"/>
    <x v="159"/>
    <x v="110"/>
    <n v="447"/>
    <n v="6"/>
    <x v="184"/>
    <x v="31"/>
    <x v="2"/>
    <x v="0"/>
    <x v="0"/>
    <x v="5"/>
    <x v="18"/>
    <x v="2784"/>
    <x v="132"/>
  </r>
  <r>
    <x v="2445"/>
    <x v="452"/>
    <x v="377"/>
    <n v="227"/>
    <n v="2"/>
    <x v="117"/>
    <x v="40"/>
    <x v="2"/>
    <x v="2"/>
    <x v="3"/>
    <x v="5"/>
    <x v="12"/>
    <x v="2785"/>
    <x v="188"/>
  </r>
  <r>
    <x v="2446"/>
    <x v="528"/>
    <x v="277"/>
    <n v="389"/>
    <n v="6"/>
    <x v="143"/>
    <x v="0"/>
    <x v="0"/>
    <x v="2"/>
    <x v="3"/>
    <x v="1"/>
    <x v="4"/>
    <x v="2786"/>
    <x v="28"/>
  </r>
  <r>
    <x v="44"/>
    <x v="455"/>
    <x v="691"/>
    <n v="87"/>
    <n v="5"/>
    <x v="174"/>
    <x v="20"/>
    <x v="2"/>
    <x v="0"/>
    <x v="8"/>
    <x v="1"/>
    <x v="2"/>
    <x v="2787"/>
    <x v="750"/>
  </r>
  <r>
    <x v="2447"/>
    <x v="642"/>
    <x v="553"/>
    <n v="151"/>
    <n v="16"/>
    <x v="190"/>
    <x v="3"/>
    <x v="0"/>
    <x v="1"/>
    <x v="10"/>
    <x v="1"/>
    <x v="6"/>
    <x v="2788"/>
    <x v="751"/>
  </r>
  <r>
    <x v="448"/>
    <x v="711"/>
    <x v="795"/>
    <n v="175"/>
    <n v="22"/>
    <x v="102"/>
    <x v="3"/>
    <x v="1"/>
    <x v="1"/>
    <x v="1"/>
    <x v="3"/>
    <x v="29"/>
    <x v="2789"/>
    <x v="438"/>
  </r>
  <r>
    <x v="2448"/>
    <x v="294"/>
    <x v="763"/>
    <n v="315"/>
    <n v="6"/>
    <x v="132"/>
    <x v="20"/>
    <x v="2"/>
    <x v="0"/>
    <x v="6"/>
    <x v="5"/>
    <x v="2"/>
    <x v="991"/>
    <x v="151"/>
  </r>
  <r>
    <x v="2449"/>
    <x v="83"/>
    <x v="489"/>
    <n v="438"/>
    <n v="2"/>
    <x v="115"/>
    <x v="33"/>
    <x v="1"/>
    <x v="0"/>
    <x v="2"/>
    <x v="0"/>
    <x v="27"/>
    <x v="2790"/>
    <x v="249"/>
  </r>
  <r>
    <x v="2450"/>
    <x v="158"/>
    <x v="143"/>
    <n v="496"/>
    <n v="24"/>
    <x v="116"/>
    <x v="29"/>
    <x v="2"/>
    <x v="1"/>
    <x v="9"/>
    <x v="0"/>
    <x v="29"/>
    <x v="2791"/>
    <x v="64"/>
  </r>
  <r>
    <x v="450"/>
    <x v="283"/>
    <x v="116"/>
    <n v="477"/>
    <n v="26"/>
    <x v="112"/>
    <x v="49"/>
    <x v="1"/>
    <x v="1"/>
    <x v="6"/>
    <x v="3"/>
    <x v="17"/>
    <x v="2792"/>
    <x v="70"/>
  </r>
  <r>
    <x v="2451"/>
    <x v="337"/>
    <x v="453"/>
    <n v="80"/>
    <n v="7"/>
    <x v="81"/>
    <x v="45"/>
    <x v="2"/>
    <x v="0"/>
    <x v="7"/>
    <x v="6"/>
    <x v="16"/>
    <x v="2793"/>
    <x v="477"/>
  </r>
  <r>
    <x v="2452"/>
    <x v="199"/>
    <x v="76"/>
    <n v="267"/>
    <n v="8"/>
    <x v="7"/>
    <x v="39"/>
    <x v="0"/>
    <x v="0"/>
    <x v="5"/>
    <x v="1"/>
    <x v="17"/>
    <x v="2794"/>
    <x v="21"/>
  </r>
  <r>
    <x v="2453"/>
    <x v="57"/>
    <x v="226"/>
    <n v="218"/>
    <n v="19"/>
    <x v="155"/>
    <x v="24"/>
    <x v="2"/>
    <x v="0"/>
    <x v="4"/>
    <x v="5"/>
    <x v="28"/>
    <x v="2795"/>
    <x v="79"/>
  </r>
  <r>
    <x v="2135"/>
    <x v="118"/>
    <x v="144"/>
    <n v="472"/>
    <n v="26"/>
    <x v="16"/>
    <x v="22"/>
    <x v="1"/>
    <x v="0"/>
    <x v="10"/>
    <x v="0"/>
    <x v="25"/>
    <x v="2796"/>
    <x v="144"/>
  </r>
  <r>
    <x v="2454"/>
    <x v="56"/>
    <x v="479"/>
    <n v="191"/>
    <n v="24"/>
    <x v="91"/>
    <x v="4"/>
    <x v="1"/>
    <x v="0"/>
    <x v="8"/>
    <x v="3"/>
    <x v="12"/>
    <x v="2628"/>
    <x v="102"/>
  </r>
  <r>
    <x v="2455"/>
    <x v="612"/>
    <x v="530"/>
    <n v="407"/>
    <n v="6"/>
    <x v="179"/>
    <x v="22"/>
    <x v="2"/>
    <x v="0"/>
    <x v="10"/>
    <x v="1"/>
    <x v="8"/>
    <x v="2797"/>
    <x v="703"/>
  </r>
  <r>
    <x v="2456"/>
    <x v="16"/>
    <x v="461"/>
    <n v="309"/>
    <n v="7"/>
    <x v="104"/>
    <x v="37"/>
    <x v="0"/>
    <x v="1"/>
    <x v="9"/>
    <x v="5"/>
    <x v="14"/>
    <x v="2798"/>
    <x v="135"/>
  </r>
  <r>
    <x v="539"/>
    <x v="644"/>
    <x v="719"/>
    <n v="183"/>
    <n v="15"/>
    <x v="11"/>
    <x v="3"/>
    <x v="1"/>
    <x v="1"/>
    <x v="2"/>
    <x v="1"/>
    <x v="15"/>
    <x v="2799"/>
    <x v="265"/>
  </r>
  <r>
    <x v="2457"/>
    <x v="101"/>
    <x v="262"/>
    <n v="234"/>
    <n v="13"/>
    <x v="31"/>
    <x v="5"/>
    <x v="1"/>
    <x v="0"/>
    <x v="9"/>
    <x v="5"/>
    <x v="30"/>
    <x v="2800"/>
    <x v="271"/>
  </r>
  <r>
    <x v="1700"/>
    <x v="446"/>
    <x v="413"/>
    <n v="447"/>
    <n v="28"/>
    <x v="86"/>
    <x v="6"/>
    <x v="0"/>
    <x v="1"/>
    <x v="1"/>
    <x v="3"/>
    <x v="10"/>
    <x v="2801"/>
    <x v="140"/>
  </r>
  <r>
    <x v="1486"/>
    <x v="575"/>
    <x v="639"/>
    <n v="409"/>
    <n v="7"/>
    <x v="11"/>
    <x v="24"/>
    <x v="0"/>
    <x v="1"/>
    <x v="6"/>
    <x v="3"/>
    <x v="26"/>
    <x v="2802"/>
    <x v="381"/>
  </r>
  <r>
    <x v="502"/>
    <x v="635"/>
    <x v="2"/>
    <n v="427"/>
    <n v="8"/>
    <x v="56"/>
    <x v="27"/>
    <x v="0"/>
    <x v="0"/>
    <x v="7"/>
    <x v="6"/>
    <x v="30"/>
    <x v="2803"/>
    <x v="206"/>
  </r>
  <r>
    <x v="2458"/>
    <x v="177"/>
    <x v="508"/>
    <n v="234"/>
    <n v="16"/>
    <x v="49"/>
    <x v="12"/>
    <x v="0"/>
    <x v="1"/>
    <x v="0"/>
    <x v="1"/>
    <x v="22"/>
    <x v="2804"/>
    <x v="341"/>
  </r>
  <r>
    <x v="2459"/>
    <x v="611"/>
    <x v="543"/>
    <n v="73"/>
    <n v="6"/>
    <x v="17"/>
    <x v="45"/>
    <x v="2"/>
    <x v="1"/>
    <x v="0"/>
    <x v="3"/>
    <x v="12"/>
    <x v="2805"/>
    <x v="164"/>
  </r>
  <r>
    <x v="731"/>
    <x v="602"/>
    <x v="570"/>
    <n v="271"/>
    <n v="19"/>
    <x v="199"/>
    <x v="47"/>
    <x v="1"/>
    <x v="1"/>
    <x v="10"/>
    <x v="5"/>
    <x v="21"/>
    <x v="2806"/>
    <x v="28"/>
  </r>
  <r>
    <x v="2460"/>
    <x v="340"/>
    <x v="145"/>
    <n v="405"/>
    <n v="9"/>
    <x v="31"/>
    <x v="6"/>
    <x v="1"/>
    <x v="1"/>
    <x v="7"/>
    <x v="4"/>
    <x v="8"/>
    <x v="2448"/>
    <x v="136"/>
  </r>
  <r>
    <x v="2461"/>
    <x v="407"/>
    <x v="770"/>
    <n v="83"/>
    <n v="17"/>
    <x v="19"/>
    <x v="33"/>
    <x v="1"/>
    <x v="0"/>
    <x v="8"/>
    <x v="1"/>
    <x v="22"/>
    <x v="2807"/>
    <x v="752"/>
  </r>
  <r>
    <x v="2462"/>
    <x v="97"/>
    <x v="181"/>
    <n v="285"/>
    <n v="10"/>
    <x v="151"/>
    <x v="4"/>
    <x v="0"/>
    <x v="2"/>
    <x v="3"/>
    <x v="3"/>
    <x v="1"/>
    <x v="2808"/>
    <x v="63"/>
  </r>
  <r>
    <x v="1129"/>
    <x v="349"/>
    <x v="579"/>
    <n v="68"/>
    <n v="27"/>
    <x v="185"/>
    <x v="24"/>
    <x v="2"/>
    <x v="0"/>
    <x v="5"/>
    <x v="1"/>
    <x v="26"/>
    <x v="2809"/>
    <x v="753"/>
  </r>
  <r>
    <x v="2463"/>
    <x v="383"/>
    <x v="378"/>
    <n v="333"/>
    <n v="14"/>
    <x v="78"/>
    <x v="23"/>
    <x v="1"/>
    <x v="0"/>
    <x v="7"/>
    <x v="0"/>
    <x v="29"/>
    <x v="2810"/>
    <x v="149"/>
  </r>
  <r>
    <x v="2464"/>
    <x v="407"/>
    <x v="670"/>
    <n v="198"/>
    <n v="2"/>
    <x v="117"/>
    <x v="18"/>
    <x v="0"/>
    <x v="0"/>
    <x v="8"/>
    <x v="1"/>
    <x v="22"/>
    <x v="2811"/>
    <x v="172"/>
  </r>
  <r>
    <x v="2465"/>
    <x v="188"/>
    <x v="826"/>
    <n v="58"/>
    <n v="18"/>
    <x v="82"/>
    <x v="14"/>
    <x v="2"/>
    <x v="0"/>
    <x v="9"/>
    <x v="3"/>
    <x v="29"/>
    <x v="2812"/>
    <x v="754"/>
  </r>
  <r>
    <x v="2466"/>
    <x v="295"/>
    <x v="652"/>
    <n v="105"/>
    <n v="26"/>
    <x v="28"/>
    <x v="17"/>
    <x v="0"/>
    <x v="0"/>
    <x v="1"/>
    <x v="4"/>
    <x v="16"/>
    <x v="2813"/>
    <x v="460"/>
  </r>
  <r>
    <x v="2076"/>
    <x v="596"/>
    <x v="59"/>
    <n v="219"/>
    <n v="8"/>
    <x v="180"/>
    <x v="44"/>
    <x v="0"/>
    <x v="0"/>
    <x v="6"/>
    <x v="4"/>
    <x v="29"/>
    <x v="2814"/>
    <x v="653"/>
  </r>
  <r>
    <x v="2467"/>
    <x v="63"/>
    <x v="68"/>
    <n v="248"/>
    <n v="17"/>
    <x v="176"/>
    <x v="19"/>
    <x v="1"/>
    <x v="1"/>
    <x v="6"/>
    <x v="4"/>
    <x v="6"/>
    <x v="2815"/>
    <x v="237"/>
  </r>
  <r>
    <x v="2468"/>
    <x v="647"/>
    <x v="22"/>
    <n v="322"/>
    <n v="21"/>
    <x v="73"/>
    <x v="40"/>
    <x v="2"/>
    <x v="1"/>
    <x v="10"/>
    <x v="1"/>
    <x v="1"/>
    <x v="2816"/>
    <x v="354"/>
  </r>
  <r>
    <x v="2469"/>
    <x v="348"/>
    <x v="324"/>
    <n v="417"/>
    <n v="10"/>
    <x v="80"/>
    <x v="49"/>
    <x v="2"/>
    <x v="1"/>
    <x v="8"/>
    <x v="5"/>
    <x v="0"/>
    <x v="2817"/>
    <x v="113"/>
  </r>
  <r>
    <x v="2470"/>
    <x v="119"/>
    <x v="8"/>
    <n v="395"/>
    <n v="30"/>
    <x v="130"/>
    <x v="29"/>
    <x v="1"/>
    <x v="0"/>
    <x v="11"/>
    <x v="1"/>
    <x v="18"/>
    <x v="2818"/>
    <x v="147"/>
  </r>
  <r>
    <x v="2471"/>
    <x v="603"/>
    <x v="284"/>
    <n v="136"/>
    <n v="20"/>
    <x v="102"/>
    <x v="10"/>
    <x v="0"/>
    <x v="1"/>
    <x v="8"/>
    <x v="0"/>
    <x v="15"/>
    <x v="2819"/>
    <x v="479"/>
  </r>
  <r>
    <x v="2472"/>
    <x v="244"/>
    <x v="555"/>
    <n v="294"/>
    <n v="28"/>
    <x v="7"/>
    <x v="38"/>
    <x v="2"/>
    <x v="0"/>
    <x v="6"/>
    <x v="1"/>
    <x v="26"/>
    <x v="2820"/>
    <x v="103"/>
  </r>
  <r>
    <x v="160"/>
    <x v="672"/>
    <x v="140"/>
    <n v="207"/>
    <n v="4"/>
    <x v="159"/>
    <x v="12"/>
    <x v="1"/>
    <x v="1"/>
    <x v="5"/>
    <x v="1"/>
    <x v="20"/>
    <x v="2821"/>
    <x v="404"/>
  </r>
  <r>
    <x v="2473"/>
    <x v="16"/>
    <x v="486"/>
    <n v="348"/>
    <n v="13"/>
    <x v="159"/>
    <x v="43"/>
    <x v="1"/>
    <x v="1"/>
    <x v="9"/>
    <x v="5"/>
    <x v="14"/>
    <x v="2822"/>
    <x v="113"/>
  </r>
  <r>
    <x v="129"/>
    <x v="567"/>
    <x v="474"/>
    <n v="282"/>
    <n v="4"/>
    <x v="192"/>
    <x v="14"/>
    <x v="2"/>
    <x v="1"/>
    <x v="6"/>
    <x v="0"/>
    <x v="3"/>
    <x v="2823"/>
    <x v="489"/>
  </r>
  <r>
    <x v="2474"/>
    <x v="597"/>
    <x v="856"/>
    <n v="150"/>
    <n v="9"/>
    <x v="24"/>
    <x v="45"/>
    <x v="1"/>
    <x v="0"/>
    <x v="2"/>
    <x v="2"/>
    <x v="15"/>
    <x v="2824"/>
    <x v="615"/>
  </r>
  <r>
    <x v="1566"/>
    <x v="394"/>
    <x v="143"/>
    <n v="115"/>
    <n v="10"/>
    <x v="109"/>
    <x v="12"/>
    <x v="2"/>
    <x v="1"/>
    <x v="10"/>
    <x v="4"/>
    <x v="15"/>
    <x v="2825"/>
    <x v="137"/>
  </r>
  <r>
    <x v="2475"/>
    <x v="636"/>
    <x v="862"/>
    <n v="82"/>
    <n v="3"/>
    <x v="198"/>
    <x v="20"/>
    <x v="0"/>
    <x v="0"/>
    <x v="10"/>
    <x v="4"/>
    <x v="20"/>
    <x v="2826"/>
    <x v="755"/>
  </r>
  <r>
    <x v="840"/>
    <x v="632"/>
    <x v="44"/>
    <n v="439"/>
    <n v="4"/>
    <x v="14"/>
    <x v="39"/>
    <x v="0"/>
    <x v="0"/>
    <x v="10"/>
    <x v="0"/>
    <x v="12"/>
    <x v="2827"/>
    <x v="315"/>
  </r>
  <r>
    <x v="2476"/>
    <x v="617"/>
    <x v="418"/>
    <n v="424"/>
    <n v="25"/>
    <x v="23"/>
    <x v="6"/>
    <x v="1"/>
    <x v="1"/>
    <x v="7"/>
    <x v="2"/>
    <x v="16"/>
    <x v="2828"/>
    <x v="161"/>
  </r>
  <r>
    <x v="2477"/>
    <x v="546"/>
    <x v="696"/>
    <n v="257"/>
    <n v="22"/>
    <x v="9"/>
    <x v="9"/>
    <x v="2"/>
    <x v="1"/>
    <x v="11"/>
    <x v="0"/>
    <x v="19"/>
    <x v="2829"/>
    <x v="169"/>
  </r>
  <r>
    <x v="2478"/>
    <x v="717"/>
    <x v="367"/>
    <n v="279"/>
    <n v="11"/>
    <x v="20"/>
    <x v="0"/>
    <x v="2"/>
    <x v="0"/>
    <x v="5"/>
    <x v="3"/>
    <x v="13"/>
    <x v="2830"/>
    <x v="756"/>
  </r>
  <r>
    <x v="2479"/>
    <x v="252"/>
    <x v="290"/>
    <n v="162"/>
    <n v="9"/>
    <x v="129"/>
    <x v="12"/>
    <x v="1"/>
    <x v="0"/>
    <x v="9"/>
    <x v="2"/>
    <x v="11"/>
    <x v="1480"/>
    <x v="271"/>
  </r>
  <r>
    <x v="2480"/>
    <x v="146"/>
    <x v="523"/>
    <n v="276"/>
    <n v="1"/>
    <x v="113"/>
    <x v="25"/>
    <x v="1"/>
    <x v="0"/>
    <x v="4"/>
    <x v="2"/>
    <x v="24"/>
    <x v="2831"/>
    <x v="20"/>
  </r>
  <r>
    <x v="2481"/>
    <x v="322"/>
    <x v="374"/>
    <n v="187"/>
    <n v="10"/>
    <x v="12"/>
    <x v="48"/>
    <x v="1"/>
    <x v="1"/>
    <x v="5"/>
    <x v="0"/>
    <x v="13"/>
    <x v="2832"/>
    <x v="665"/>
  </r>
  <r>
    <x v="2482"/>
    <x v="243"/>
    <x v="403"/>
    <n v="466"/>
    <n v="19"/>
    <x v="165"/>
    <x v="2"/>
    <x v="1"/>
    <x v="0"/>
    <x v="7"/>
    <x v="2"/>
    <x v="17"/>
    <x v="2833"/>
    <x v="364"/>
  </r>
  <r>
    <x v="2483"/>
    <x v="161"/>
    <x v="372"/>
    <n v="242"/>
    <n v="9"/>
    <x v="36"/>
    <x v="13"/>
    <x v="2"/>
    <x v="0"/>
    <x v="10"/>
    <x v="4"/>
    <x v="21"/>
    <x v="2834"/>
    <x v="549"/>
  </r>
  <r>
    <x v="2484"/>
    <x v="79"/>
    <x v="310"/>
    <n v="240"/>
    <n v="16"/>
    <x v="99"/>
    <x v="19"/>
    <x v="1"/>
    <x v="1"/>
    <x v="10"/>
    <x v="2"/>
    <x v="27"/>
    <x v="2835"/>
    <x v="140"/>
  </r>
  <r>
    <x v="2485"/>
    <x v="149"/>
    <x v="629"/>
    <n v="228"/>
    <n v="13"/>
    <x v="12"/>
    <x v="0"/>
    <x v="2"/>
    <x v="1"/>
    <x v="5"/>
    <x v="6"/>
    <x v="24"/>
    <x v="2836"/>
    <x v="76"/>
  </r>
  <r>
    <x v="252"/>
    <x v="693"/>
    <x v="384"/>
    <n v="198"/>
    <n v="3"/>
    <x v="195"/>
    <x v="39"/>
    <x v="0"/>
    <x v="1"/>
    <x v="10"/>
    <x v="1"/>
    <x v="18"/>
    <x v="2837"/>
    <x v="291"/>
  </r>
  <r>
    <x v="2486"/>
    <x v="465"/>
    <x v="22"/>
    <n v="222"/>
    <n v="30"/>
    <x v="185"/>
    <x v="7"/>
    <x v="1"/>
    <x v="1"/>
    <x v="2"/>
    <x v="2"/>
    <x v="22"/>
    <x v="2838"/>
    <x v="699"/>
  </r>
  <r>
    <x v="2487"/>
    <x v="401"/>
    <x v="89"/>
    <n v="89"/>
    <n v="10"/>
    <x v="90"/>
    <x v="21"/>
    <x v="0"/>
    <x v="0"/>
    <x v="5"/>
    <x v="0"/>
    <x v="5"/>
    <x v="2839"/>
    <x v="556"/>
  </r>
  <r>
    <x v="2488"/>
    <x v="442"/>
    <x v="816"/>
    <n v="391"/>
    <n v="25"/>
    <x v="181"/>
    <x v="11"/>
    <x v="2"/>
    <x v="0"/>
    <x v="3"/>
    <x v="0"/>
    <x v="18"/>
    <x v="2840"/>
    <x v="65"/>
  </r>
  <r>
    <x v="1926"/>
    <x v="256"/>
    <x v="199"/>
    <n v="393"/>
    <n v="17"/>
    <x v="172"/>
    <x v="2"/>
    <x v="1"/>
    <x v="0"/>
    <x v="7"/>
    <x v="1"/>
    <x v="3"/>
    <x v="2841"/>
    <x v="24"/>
  </r>
  <r>
    <x v="2489"/>
    <x v="706"/>
    <x v="417"/>
    <n v="64"/>
    <n v="5"/>
    <x v="103"/>
    <x v="8"/>
    <x v="1"/>
    <x v="1"/>
    <x v="0"/>
    <x v="5"/>
    <x v="27"/>
    <x v="2842"/>
    <x v="757"/>
  </r>
  <r>
    <x v="2490"/>
    <x v="509"/>
    <x v="566"/>
    <n v="100"/>
    <n v="24"/>
    <x v="86"/>
    <x v="41"/>
    <x v="1"/>
    <x v="1"/>
    <x v="7"/>
    <x v="3"/>
    <x v="4"/>
    <x v="2843"/>
    <x v="403"/>
  </r>
  <r>
    <x v="2491"/>
    <x v="110"/>
    <x v="360"/>
    <n v="237"/>
    <n v="6"/>
    <x v="32"/>
    <x v="28"/>
    <x v="2"/>
    <x v="1"/>
    <x v="9"/>
    <x v="6"/>
    <x v="21"/>
    <x v="2844"/>
    <x v="266"/>
  </r>
  <r>
    <x v="2492"/>
    <x v="281"/>
    <x v="863"/>
    <n v="398"/>
    <n v="7"/>
    <x v="68"/>
    <x v="5"/>
    <x v="0"/>
    <x v="1"/>
    <x v="7"/>
    <x v="0"/>
    <x v="18"/>
    <x v="2845"/>
    <x v="66"/>
  </r>
  <r>
    <x v="2493"/>
    <x v="256"/>
    <x v="431"/>
    <n v="191"/>
    <n v="20"/>
    <x v="150"/>
    <x v="28"/>
    <x v="0"/>
    <x v="0"/>
    <x v="7"/>
    <x v="1"/>
    <x v="3"/>
    <x v="2846"/>
    <x v="355"/>
  </r>
  <r>
    <x v="2494"/>
    <x v="137"/>
    <x v="624"/>
    <n v="455"/>
    <n v="25"/>
    <x v="137"/>
    <x v="44"/>
    <x v="0"/>
    <x v="0"/>
    <x v="6"/>
    <x v="1"/>
    <x v="17"/>
    <x v="2847"/>
    <x v="469"/>
  </r>
  <r>
    <x v="2495"/>
    <x v="103"/>
    <x v="570"/>
    <n v="147"/>
    <n v="30"/>
    <x v="98"/>
    <x v="44"/>
    <x v="2"/>
    <x v="1"/>
    <x v="9"/>
    <x v="6"/>
    <x v="20"/>
    <x v="2848"/>
    <x v="403"/>
  </r>
  <r>
    <x v="2496"/>
    <x v="71"/>
    <x v="499"/>
    <n v="178"/>
    <n v="24"/>
    <x v="43"/>
    <x v="31"/>
    <x v="0"/>
    <x v="1"/>
    <x v="7"/>
    <x v="5"/>
    <x v="2"/>
    <x v="2849"/>
    <x v="313"/>
  </r>
  <r>
    <x v="2497"/>
    <x v="130"/>
    <x v="309"/>
    <n v="109"/>
    <n v="2"/>
    <x v="95"/>
    <x v="25"/>
    <x v="1"/>
    <x v="0"/>
    <x v="3"/>
    <x v="3"/>
    <x v="13"/>
    <x v="2850"/>
    <x v="735"/>
  </r>
  <r>
    <x v="2498"/>
    <x v="237"/>
    <x v="288"/>
    <n v="207"/>
    <n v="8"/>
    <x v="191"/>
    <x v="41"/>
    <x v="1"/>
    <x v="1"/>
    <x v="2"/>
    <x v="6"/>
    <x v="29"/>
    <x v="2851"/>
    <x v="497"/>
  </r>
  <r>
    <x v="2499"/>
    <x v="58"/>
    <x v="274"/>
    <n v="124"/>
    <n v="18"/>
    <x v="12"/>
    <x v="16"/>
    <x v="0"/>
    <x v="1"/>
    <x v="2"/>
    <x v="4"/>
    <x v="13"/>
    <x v="2852"/>
    <x v="503"/>
  </r>
  <r>
    <x v="2500"/>
    <x v="545"/>
    <x v="137"/>
    <n v="121"/>
    <n v="27"/>
    <x v="162"/>
    <x v="19"/>
    <x v="0"/>
    <x v="0"/>
    <x v="9"/>
    <x v="1"/>
    <x v="6"/>
    <x v="2853"/>
    <x v="645"/>
  </r>
  <r>
    <x v="2501"/>
    <x v="432"/>
    <x v="632"/>
    <n v="225"/>
    <n v="23"/>
    <x v="96"/>
    <x v="43"/>
    <x v="1"/>
    <x v="1"/>
    <x v="0"/>
    <x v="3"/>
    <x v="25"/>
    <x v="2854"/>
    <x v="302"/>
  </r>
  <r>
    <x v="2502"/>
    <x v="180"/>
    <x v="109"/>
    <n v="485"/>
    <n v="9"/>
    <x v="40"/>
    <x v="21"/>
    <x v="1"/>
    <x v="1"/>
    <x v="7"/>
    <x v="4"/>
    <x v="29"/>
    <x v="2855"/>
    <x v="231"/>
  </r>
  <r>
    <x v="907"/>
    <x v="350"/>
    <x v="526"/>
    <n v="376"/>
    <n v="4"/>
    <x v="124"/>
    <x v="40"/>
    <x v="0"/>
    <x v="0"/>
    <x v="6"/>
    <x v="5"/>
    <x v="23"/>
    <x v="2856"/>
    <x v="149"/>
  </r>
  <r>
    <x v="2503"/>
    <x v="146"/>
    <x v="498"/>
    <n v="413"/>
    <n v="22"/>
    <x v="144"/>
    <x v="31"/>
    <x v="0"/>
    <x v="0"/>
    <x v="4"/>
    <x v="2"/>
    <x v="24"/>
    <x v="2857"/>
    <x v="236"/>
  </r>
  <r>
    <x v="689"/>
    <x v="169"/>
    <x v="753"/>
    <n v="291"/>
    <n v="20"/>
    <x v="59"/>
    <x v="41"/>
    <x v="0"/>
    <x v="1"/>
    <x v="6"/>
    <x v="6"/>
    <x v="24"/>
    <x v="2858"/>
    <x v="184"/>
  </r>
  <r>
    <x v="2504"/>
    <x v="287"/>
    <x v="705"/>
    <n v="84"/>
    <n v="2"/>
    <x v="47"/>
    <x v="28"/>
    <x v="2"/>
    <x v="1"/>
    <x v="9"/>
    <x v="3"/>
    <x v="1"/>
    <x v="2859"/>
    <x v="758"/>
  </r>
  <r>
    <x v="1642"/>
    <x v="288"/>
    <x v="732"/>
    <n v="78"/>
    <n v="5"/>
    <x v="73"/>
    <x v="7"/>
    <x v="1"/>
    <x v="1"/>
    <x v="0"/>
    <x v="4"/>
    <x v="26"/>
    <x v="2860"/>
    <x v="759"/>
  </r>
  <r>
    <x v="2505"/>
    <x v="243"/>
    <x v="206"/>
    <n v="114"/>
    <n v="30"/>
    <x v="47"/>
    <x v="9"/>
    <x v="0"/>
    <x v="0"/>
    <x v="7"/>
    <x v="2"/>
    <x v="17"/>
    <x v="2861"/>
    <x v="76"/>
  </r>
  <r>
    <x v="2506"/>
    <x v="626"/>
    <x v="442"/>
    <n v="190"/>
    <n v="7"/>
    <x v="117"/>
    <x v="13"/>
    <x v="0"/>
    <x v="1"/>
    <x v="8"/>
    <x v="6"/>
    <x v="4"/>
    <x v="2862"/>
    <x v="455"/>
  </r>
  <r>
    <x v="1405"/>
    <x v="11"/>
    <x v="846"/>
    <n v="492"/>
    <n v="22"/>
    <x v="60"/>
    <x v="9"/>
    <x v="1"/>
    <x v="1"/>
    <x v="7"/>
    <x v="3"/>
    <x v="11"/>
    <x v="2863"/>
    <x v="86"/>
  </r>
  <r>
    <x v="2507"/>
    <x v="310"/>
    <x v="843"/>
    <n v="207"/>
    <n v="6"/>
    <x v="15"/>
    <x v="34"/>
    <x v="2"/>
    <x v="1"/>
    <x v="9"/>
    <x v="4"/>
    <x v="22"/>
    <x v="2864"/>
    <x v="106"/>
  </r>
  <r>
    <x v="2508"/>
    <x v="696"/>
    <x v="676"/>
    <n v="415"/>
    <n v="22"/>
    <x v="70"/>
    <x v="2"/>
    <x v="0"/>
    <x v="1"/>
    <x v="5"/>
    <x v="3"/>
    <x v="17"/>
    <x v="2865"/>
    <x v="252"/>
  </r>
  <r>
    <x v="2509"/>
    <x v="133"/>
    <x v="652"/>
    <n v="84"/>
    <n v="3"/>
    <x v="72"/>
    <x v="46"/>
    <x v="2"/>
    <x v="0"/>
    <x v="7"/>
    <x v="6"/>
    <x v="20"/>
    <x v="2866"/>
    <x v="361"/>
  </r>
  <r>
    <x v="2363"/>
    <x v="506"/>
    <x v="146"/>
    <n v="80"/>
    <n v="1"/>
    <x v="37"/>
    <x v="6"/>
    <x v="2"/>
    <x v="0"/>
    <x v="2"/>
    <x v="2"/>
    <x v="12"/>
    <x v="2867"/>
    <x v="760"/>
  </r>
  <r>
    <x v="2510"/>
    <x v="702"/>
    <x v="835"/>
    <n v="477"/>
    <n v="24"/>
    <x v="50"/>
    <x v="2"/>
    <x v="0"/>
    <x v="1"/>
    <x v="7"/>
    <x v="2"/>
    <x v="30"/>
    <x v="2868"/>
    <x v="231"/>
  </r>
  <r>
    <x v="2511"/>
    <x v="458"/>
    <x v="803"/>
    <n v="431"/>
    <n v="25"/>
    <x v="62"/>
    <x v="11"/>
    <x v="1"/>
    <x v="0"/>
    <x v="4"/>
    <x v="2"/>
    <x v="2"/>
    <x v="2869"/>
    <x v="38"/>
  </r>
  <r>
    <x v="2512"/>
    <x v="462"/>
    <x v="536"/>
    <n v="142"/>
    <n v="10"/>
    <x v="23"/>
    <x v="25"/>
    <x v="0"/>
    <x v="1"/>
    <x v="1"/>
    <x v="5"/>
    <x v="16"/>
    <x v="2870"/>
    <x v="313"/>
  </r>
  <r>
    <x v="2393"/>
    <x v="299"/>
    <x v="638"/>
    <n v="147"/>
    <n v="7"/>
    <x v="19"/>
    <x v="10"/>
    <x v="2"/>
    <x v="0"/>
    <x v="11"/>
    <x v="0"/>
    <x v="2"/>
    <x v="2871"/>
    <x v="136"/>
  </r>
  <r>
    <x v="2513"/>
    <x v="93"/>
    <x v="127"/>
    <n v="312"/>
    <n v="25"/>
    <x v="34"/>
    <x v="29"/>
    <x v="2"/>
    <x v="0"/>
    <x v="5"/>
    <x v="1"/>
    <x v="0"/>
    <x v="2872"/>
    <x v="319"/>
  </r>
  <r>
    <x v="2514"/>
    <x v="668"/>
    <x v="418"/>
    <n v="342"/>
    <n v="18"/>
    <x v="196"/>
    <x v="6"/>
    <x v="1"/>
    <x v="0"/>
    <x v="2"/>
    <x v="5"/>
    <x v="29"/>
    <x v="2873"/>
    <x v="313"/>
  </r>
  <r>
    <x v="1373"/>
    <x v="550"/>
    <x v="241"/>
    <n v="436"/>
    <n v="27"/>
    <x v="178"/>
    <x v="49"/>
    <x v="0"/>
    <x v="0"/>
    <x v="0"/>
    <x v="6"/>
    <x v="8"/>
    <x v="2874"/>
    <x v="418"/>
  </r>
  <r>
    <x v="2515"/>
    <x v="658"/>
    <x v="625"/>
    <n v="405"/>
    <n v="11"/>
    <x v="139"/>
    <x v="2"/>
    <x v="0"/>
    <x v="1"/>
    <x v="4"/>
    <x v="5"/>
    <x v="12"/>
    <x v="2875"/>
    <x v="45"/>
  </r>
  <r>
    <x v="485"/>
    <x v="535"/>
    <x v="594"/>
    <n v="99"/>
    <n v="17"/>
    <x v="69"/>
    <x v="24"/>
    <x v="2"/>
    <x v="0"/>
    <x v="1"/>
    <x v="6"/>
    <x v="11"/>
    <x v="2876"/>
    <x v="761"/>
  </r>
  <r>
    <x v="1181"/>
    <x v="579"/>
    <x v="154"/>
    <n v="97"/>
    <n v="18"/>
    <x v="152"/>
    <x v="36"/>
    <x v="1"/>
    <x v="0"/>
    <x v="0"/>
    <x v="1"/>
    <x v="12"/>
    <x v="2877"/>
    <x v="762"/>
  </r>
  <r>
    <x v="2516"/>
    <x v="484"/>
    <x v="336"/>
    <n v="466"/>
    <n v="27"/>
    <x v="108"/>
    <x v="30"/>
    <x v="0"/>
    <x v="1"/>
    <x v="8"/>
    <x v="3"/>
    <x v="22"/>
    <x v="2878"/>
    <x v="245"/>
  </r>
  <r>
    <x v="2517"/>
    <x v="665"/>
    <x v="185"/>
    <n v="98"/>
    <n v="9"/>
    <x v="125"/>
    <x v="36"/>
    <x v="1"/>
    <x v="0"/>
    <x v="6"/>
    <x v="6"/>
    <x v="9"/>
    <x v="2879"/>
    <x v="700"/>
  </r>
  <r>
    <x v="2518"/>
    <x v="545"/>
    <x v="180"/>
    <n v="240"/>
    <n v="6"/>
    <x v="197"/>
    <x v="27"/>
    <x v="1"/>
    <x v="0"/>
    <x v="9"/>
    <x v="1"/>
    <x v="6"/>
    <x v="2880"/>
    <x v="78"/>
  </r>
  <r>
    <x v="2519"/>
    <x v="425"/>
    <x v="85"/>
    <n v="61"/>
    <n v="2"/>
    <x v="43"/>
    <x v="24"/>
    <x v="1"/>
    <x v="1"/>
    <x v="7"/>
    <x v="3"/>
    <x v="13"/>
    <x v="2881"/>
    <x v="749"/>
  </r>
  <r>
    <x v="2520"/>
    <x v="72"/>
    <x v="807"/>
    <n v="434"/>
    <n v="1"/>
    <x v="96"/>
    <x v="18"/>
    <x v="1"/>
    <x v="1"/>
    <x v="8"/>
    <x v="6"/>
    <x v="11"/>
    <x v="2882"/>
    <x v="393"/>
  </r>
  <r>
    <x v="2521"/>
    <x v="47"/>
    <x v="727"/>
    <n v="145"/>
    <n v="3"/>
    <x v="145"/>
    <x v="45"/>
    <x v="2"/>
    <x v="1"/>
    <x v="1"/>
    <x v="5"/>
    <x v="21"/>
    <x v="2883"/>
    <x v="763"/>
  </r>
  <r>
    <x v="781"/>
    <x v="622"/>
    <x v="375"/>
    <n v="484"/>
    <n v="6"/>
    <x v="111"/>
    <x v="35"/>
    <x v="1"/>
    <x v="0"/>
    <x v="0"/>
    <x v="3"/>
    <x v="21"/>
    <x v="2884"/>
    <x v="237"/>
  </r>
  <r>
    <x v="2522"/>
    <x v="23"/>
    <x v="864"/>
    <n v="287"/>
    <n v="22"/>
    <x v="168"/>
    <x v="44"/>
    <x v="1"/>
    <x v="1"/>
    <x v="1"/>
    <x v="1"/>
    <x v="18"/>
    <x v="2885"/>
    <x v="364"/>
  </r>
  <r>
    <x v="2523"/>
    <x v="328"/>
    <x v="545"/>
    <n v="108"/>
    <n v="8"/>
    <x v="82"/>
    <x v="31"/>
    <x v="2"/>
    <x v="0"/>
    <x v="10"/>
    <x v="1"/>
    <x v="29"/>
    <x v="2886"/>
    <x v="764"/>
  </r>
  <r>
    <x v="2524"/>
    <x v="519"/>
    <x v="130"/>
    <n v="277"/>
    <n v="17"/>
    <x v="168"/>
    <x v="7"/>
    <x v="0"/>
    <x v="0"/>
    <x v="4"/>
    <x v="6"/>
    <x v="10"/>
    <x v="2887"/>
    <x v="47"/>
  </r>
  <r>
    <x v="2525"/>
    <x v="414"/>
    <x v="278"/>
    <n v="432"/>
    <n v="6"/>
    <x v="172"/>
    <x v="18"/>
    <x v="2"/>
    <x v="0"/>
    <x v="3"/>
    <x v="6"/>
    <x v="15"/>
    <x v="2888"/>
    <x v="407"/>
  </r>
  <r>
    <x v="2526"/>
    <x v="569"/>
    <x v="181"/>
    <n v="492"/>
    <n v="16"/>
    <x v="116"/>
    <x v="0"/>
    <x v="2"/>
    <x v="1"/>
    <x v="6"/>
    <x v="4"/>
    <x v="1"/>
    <x v="2889"/>
    <x v="18"/>
  </r>
  <r>
    <x v="2527"/>
    <x v="200"/>
    <x v="528"/>
    <n v="239"/>
    <n v="7"/>
    <x v="7"/>
    <x v="46"/>
    <x v="1"/>
    <x v="0"/>
    <x v="9"/>
    <x v="6"/>
    <x v="26"/>
    <x v="2890"/>
    <x v="356"/>
  </r>
  <r>
    <x v="2528"/>
    <x v="709"/>
    <x v="385"/>
    <n v="97"/>
    <n v="18"/>
    <x v="129"/>
    <x v="35"/>
    <x v="0"/>
    <x v="0"/>
    <x v="8"/>
    <x v="1"/>
    <x v="24"/>
    <x v="2891"/>
    <x v="765"/>
  </r>
  <r>
    <x v="2529"/>
    <x v="175"/>
    <x v="350"/>
    <n v="105"/>
    <n v="20"/>
    <x v="94"/>
    <x v="27"/>
    <x v="0"/>
    <x v="0"/>
    <x v="0"/>
    <x v="2"/>
    <x v="24"/>
    <x v="2892"/>
    <x v="138"/>
  </r>
  <r>
    <x v="2530"/>
    <x v="172"/>
    <x v="438"/>
    <n v="113"/>
    <n v="18"/>
    <x v="78"/>
    <x v="38"/>
    <x v="0"/>
    <x v="0"/>
    <x v="1"/>
    <x v="2"/>
    <x v="6"/>
    <x v="2893"/>
    <x v="566"/>
  </r>
  <r>
    <x v="985"/>
    <x v="10"/>
    <x v="627"/>
    <n v="95"/>
    <n v="27"/>
    <x v="142"/>
    <x v="45"/>
    <x v="2"/>
    <x v="0"/>
    <x v="3"/>
    <x v="4"/>
    <x v="10"/>
    <x v="2894"/>
    <x v="766"/>
  </r>
  <r>
    <x v="2531"/>
    <x v="277"/>
    <x v="62"/>
    <n v="431"/>
    <n v="16"/>
    <x v="142"/>
    <x v="17"/>
    <x v="0"/>
    <x v="0"/>
    <x v="7"/>
    <x v="3"/>
    <x v="5"/>
    <x v="2895"/>
    <x v="134"/>
  </r>
  <r>
    <x v="2532"/>
    <x v="605"/>
    <x v="141"/>
    <n v="248"/>
    <n v="22"/>
    <x v="115"/>
    <x v="21"/>
    <x v="1"/>
    <x v="0"/>
    <x v="0"/>
    <x v="4"/>
    <x v="11"/>
    <x v="2896"/>
    <x v="239"/>
  </r>
  <r>
    <x v="2533"/>
    <x v="329"/>
    <x v="266"/>
    <n v="127"/>
    <n v="3"/>
    <x v="72"/>
    <x v="36"/>
    <x v="2"/>
    <x v="0"/>
    <x v="5"/>
    <x v="5"/>
    <x v="24"/>
    <x v="2897"/>
    <x v="154"/>
  </r>
  <r>
    <x v="166"/>
    <x v="607"/>
    <x v="708"/>
    <n v="366"/>
    <n v="21"/>
    <x v="39"/>
    <x v="45"/>
    <x v="2"/>
    <x v="0"/>
    <x v="3"/>
    <x v="4"/>
    <x v="19"/>
    <x v="2898"/>
    <x v="2"/>
  </r>
  <r>
    <x v="2534"/>
    <x v="22"/>
    <x v="815"/>
    <n v="335"/>
    <n v="17"/>
    <x v="152"/>
    <x v="30"/>
    <x v="2"/>
    <x v="0"/>
    <x v="10"/>
    <x v="6"/>
    <x v="4"/>
    <x v="2899"/>
    <x v="63"/>
  </r>
  <r>
    <x v="2535"/>
    <x v="259"/>
    <x v="568"/>
    <n v="414"/>
    <n v="20"/>
    <x v="174"/>
    <x v="2"/>
    <x v="2"/>
    <x v="1"/>
    <x v="0"/>
    <x v="5"/>
    <x v="13"/>
    <x v="2900"/>
    <x v="279"/>
  </r>
  <r>
    <x v="2536"/>
    <x v="275"/>
    <x v="275"/>
    <n v="198"/>
    <n v="2"/>
    <x v="82"/>
    <x v="8"/>
    <x v="1"/>
    <x v="1"/>
    <x v="0"/>
    <x v="1"/>
    <x v="24"/>
    <x v="2901"/>
    <x v="477"/>
  </r>
  <r>
    <x v="2537"/>
    <x v="55"/>
    <x v="840"/>
    <n v="242"/>
    <n v="23"/>
    <x v="29"/>
    <x v="18"/>
    <x v="1"/>
    <x v="0"/>
    <x v="3"/>
    <x v="6"/>
    <x v="25"/>
    <x v="2902"/>
    <x v="136"/>
  </r>
  <r>
    <x v="2538"/>
    <x v="76"/>
    <x v="491"/>
    <n v="316"/>
    <n v="1"/>
    <x v="32"/>
    <x v="30"/>
    <x v="0"/>
    <x v="0"/>
    <x v="10"/>
    <x v="6"/>
    <x v="13"/>
    <x v="2903"/>
    <x v="88"/>
  </r>
  <r>
    <x v="2539"/>
    <x v="718"/>
    <x v="539"/>
    <n v="403"/>
    <n v="6"/>
    <x v="136"/>
    <x v="42"/>
    <x v="2"/>
    <x v="0"/>
    <x v="0"/>
    <x v="6"/>
    <x v="29"/>
    <x v="2904"/>
    <x v="66"/>
  </r>
  <r>
    <x v="2540"/>
    <x v="695"/>
    <x v="192"/>
    <n v="188"/>
    <n v="5"/>
    <x v="120"/>
    <x v="46"/>
    <x v="0"/>
    <x v="1"/>
    <x v="1"/>
    <x v="1"/>
    <x v="28"/>
    <x v="2905"/>
    <x v="721"/>
  </r>
  <r>
    <x v="2541"/>
    <x v="626"/>
    <x v="838"/>
    <n v="455"/>
    <n v="18"/>
    <x v="45"/>
    <x v="17"/>
    <x v="0"/>
    <x v="1"/>
    <x v="8"/>
    <x v="6"/>
    <x v="4"/>
    <x v="2906"/>
    <x v="268"/>
  </r>
  <r>
    <x v="2542"/>
    <x v="521"/>
    <x v="435"/>
    <n v="190"/>
    <n v="13"/>
    <x v="46"/>
    <x v="20"/>
    <x v="0"/>
    <x v="0"/>
    <x v="0"/>
    <x v="6"/>
    <x v="10"/>
    <x v="2907"/>
    <x v="347"/>
  </r>
  <r>
    <x v="2543"/>
    <x v="283"/>
    <x v="527"/>
    <n v="409"/>
    <n v="22"/>
    <x v="87"/>
    <x v="45"/>
    <x v="0"/>
    <x v="1"/>
    <x v="6"/>
    <x v="3"/>
    <x v="17"/>
    <x v="2908"/>
    <x v="258"/>
  </r>
  <r>
    <x v="2544"/>
    <x v="37"/>
    <x v="677"/>
    <n v="411"/>
    <n v="7"/>
    <x v="129"/>
    <x v="43"/>
    <x v="0"/>
    <x v="0"/>
    <x v="3"/>
    <x v="5"/>
    <x v="24"/>
    <x v="2909"/>
    <x v="554"/>
  </r>
  <r>
    <x v="2545"/>
    <x v="613"/>
    <x v="677"/>
    <n v="226"/>
    <n v="9"/>
    <x v="108"/>
    <x v="15"/>
    <x v="2"/>
    <x v="0"/>
    <x v="6"/>
    <x v="4"/>
    <x v="10"/>
    <x v="2910"/>
    <x v="688"/>
  </r>
  <r>
    <x v="2546"/>
    <x v="166"/>
    <x v="584"/>
    <n v="304"/>
    <n v="14"/>
    <x v="127"/>
    <x v="26"/>
    <x v="1"/>
    <x v="0"/>
    <x v="4"/>
    <x v="3"/>
    <x v="20"/>
    <x v="2911"/>
    <x v="364"/>
  </r>
  <r>
    <x v="2547"/>
    <x v="61"/>
    <x v="78"/>
    <n v="451"/>
    <n v="4"/>
    <x v="195"/>
    <x v="17"/>
    <x v="1"/>
    <x v="0"/>
    <x v="7"/>
    <x v="0"/>
    <x v="10"/>
    <x v="2912"/>
    <x v="60"/>
  </r>
  <r>
    <x v="2548"/>
    <x v="598"/>
    <x v="666"/>
    <n v="300"/>
    <n v="27"/>
    <x v="90"/>
    <x v="28"/>
    <x v="0"/>
    <x v="0"/>
    <x v="0"/>
    <x v="4"/>
    <x v="3"/>
    <x v="2913"/>
    <x v="62"/>
  </r>
  <r>
    <x v="2549"/>
    <x v="353"/>
    <x v="865"/>
    <n v="219"/>
    <n v="22"/>
    <x v="154"/>
    <x v="27"/>
    <x v="0"/>
    <x v="0"/>
    <x v="4"/>
    <x v="2"/>
    <x v="23"/>
    <x v="2914"/>
    <x v="422"/>
  </r>
  <r>
    <x v="1925"/>
    <x v="83"/>
    <x v="353"/>
    <n v="473"/>
    <n v="17"/>
    <x v="169"/>
    <x v="24"/>
    <x v="2"/>
    <x v="0"/>
    <x v="2"/>
    <x v="0"/>
    <x v="27"/>
    <x v="2915"/>
    <x v="329"/>
  </r>
  <r>
    <x v="2550"/>
    <x v="464"/>
    <x v="470"/>
    <n v="183"/>
    <n v="14"/>
    <x v="39"/>
    <x v="18"/>
    <x v="2"/>
    <x v="0"/>
    <x v="8"/>
    <x v="2"/>
    <x v="10"/>
    <x v="2916"/>
    <x v="288"/>
  </r>
  <r>
    <x v="38"/>
    <x v="591"/>
    <x v="866"/>
    <n v="124"/>
    <n v="14"/>
    <x v="78"/>
    <x v="6"/>
    <x v="0"/>
    <x v="1"/>
    <x v="10"/>
    <x v="2"/>
    <x v="4"/>
    <x v="2917"/>
    <x v="145"/>
  </r>
  <r>
    <x v="2305"/>
    <x v="97"/>
    <x v="381"/>
    <n v="110"/>
    <n v="4"/>
    <x v="102"/>
    <x v="28"/>
    <x v="0"/>
    <x v="2"/>
    <x v="3"/>
    <x v="3"/>
    <x v="1"/>
    <x v="2918"/>
    <x v="505"/>
  </r>
  <r>
    <x v="2551"/>
    <x v="657"/>
    <x v="351"/>
    <n v="236"/>
    <n v="20"/>
    <x v="106"/>
    <x v="39"/>
    <x v="2"/>
    <x v="0"/>
    <x v="7"/>
    <x v="4"/>
    <x v="2"/>
    <x v="2919"/>
    <x v="122"/>
  </r>
  <r>
    <x v="2552"/>
    <x v="719"/>
    <x v="237"/>
    <n v="384"/>
    <n v="27"/>
    <x v="186"/>
    <x v="0"/>
    <x v="0"/>
    <x v="0"/>
    <x v="11"/>
    <x v="3"/>
    <x v="19"/>
    <x v="2920"/>
    <x v="232"/>
  </r>
  <r>
    <x v="2553"/>
    <x v="459"/>
    <x v="377"/>
    <n v="352"/>
    <n v="3"/>
    <x v="97"/>
    <x v="28"/>
    <x v="0"/>
    <x v="0"/>
    <x v="3"/>
    <x v="6"/>
    <x v="14"/>
    <x v="2921"/>
    <x v="340"/>
  </r>
  <r>
    <x v="2554"/>
    <x v="185"/>
    <x v="555"/>
    <n v="251"/>
    <n v="14"/>
    <x v="58"/>
    <x v="11"/>
    <x v="1"/>
    <x v="1"/>
    <x v="11"/>
    <x v="5"/>
    <x v="14"/>
    <x v="2922"/>
    <x v="86"/>
  </r>
  <r>
    <x v="2555"/>
    <x v="584"/>
    <x v="836"/>
    <n v="84"/>
    <n v="17"/>
    <x v="64"/>
    <x v="13"/>
    <x v="1"/>
    <x v="1"/>
    <x v="9"/>
    <x v="6"/>
    <x v="16"/>
    <x v="2923"/>
    <x v="767"/>
  </r>
  <r>
    <x v="949"/>
    <x v="635"/>
    <x v="590"/>
    <n v="232"/>
    <n v="22"/>
    <x v="103"/>
    <x v="19"/>
    <x v="1"/>
    <x v="0"/>
    <x v="7"/>
    <x v="6"/>
    <x v="30"/>
    <x v="2924"/>
    <x v="278"/>
  </r>
  <r>
    <x v="1273"/>
    <x v="295"/>
    <x v="471"/>
    <n v="364"/>
    <n v="11"/>
    <x v="147"/>
    <x v="29"/>
    <x v="1"/>
    <x v="0"/>
    <x v="1"/>
    <x v="4"/>
    <x v="16"/>
    <x v="2925"/>
    <x v="549"/>
  </r>
  <r>
    <x v="943"/>
    <x v="282"/>
    <x v="850"/>
    <n v="416"/>
    <n v="14"/>
    <x v="162"/>
    <x v="31"/>
    <x v="0"/>
    <x v="1"/>
    <x v="9"/>
    <x v="5"/>
    <x v="15"/>
    <x v="2926"/>
    <x v="463"/>
  </r>
  <r>
    <x v="2556"/>
    <x v="648"/>
    <x v="246"/>
    <n v="165"/>
    <n v="19"/>
    <x v="65"/>
    <x v="38"/>
    <x v="2"/>
    <x v="1"/>
    <x v="5"/>
    <x v="2"/>
    <x v="12"/>
    <x v="2927"/>
    <x v="271"/>
  </r>
  <r>
    <x v="2557"/>
    <x v="31"/>
    <x v="148"/>
    <n v="168"/>
    <n v="23"/>
    <x v="50"/>
    <x v="1"/>
    <x v="1"/>
    <x v="1"/>
    <x v="5"/>
    <x v="2"/>
    <x v="15"/>
    <x v="2928"/>
    <x v="152"/>
  </r>
  <r>
    <x v="1477"/>
    <x v="277"/>
    <x v="89"/>
    <n v="434"/>
    <n v="9"/>
    <x v="172"/>
    <x v="14"/>
    <x v="2"/>
    <x v="0"/>
    <x v="7"/>
    <x v="3"/>
    <x v="5"/>
    <x v="2929"/>
    <x v="38"/>
  </r>
  <r>
    <x v="1732"/>
    <x v="553"/>
    <x v="765"/>
    <n v="179"/>
    <n v="30"/>
    <x v="143"/>
    <x v="7"/>
    <x v="2"/>
    <x v="0"/>
    <x v="11"/>
    <x v="0"/>
    <x v="23"/>
    <x v="2930"/>
    <x v="485"/>
  </r>
  <r>
    <x v="1987"/>
    <x v="514"/>
    <x v="228"/>
    <n v="437"/>
    <n v="9"/>
    <x v="24"/>
    <x v="45"/>
    <x v="2"/>
    <x v="1"/>
    <x v="0"/>
    <x v="6"/>
    <x v="5"/>
    <x v="2931"/>
    <x v="54"/>
  </r>
  <r>
    <x v="2558"/>
    <x v="101"/>
    <x v="180"/>
    <n v="315"/>
    <n v="7"/>
    <x v="36"/>
    <x v="7"/>
    <x v="2"/>
    <x v="0"/>
    <x v="9"/>
    <x v="5"/>
    <x v="30"/>
    <x v="2932"/>
    <x v="288"/>
  </r>
  <r>
    <x v="2559"/>
    <x v="104"/>
    <x v="744"/>
    <n v="397"/>
    <n v="9"/>
    <x v="176"/>
    <x v="36"/>
    <x v="2"/>
    <x v="1"/>
    <x v="7"/>
    <x v="1"/>
    <x v="26"/>
    <x v="2933"/>
    <x v="627"/>
  </r>
  <r>
    <x v="2560"/>
    <x v="139"/>
    <x v="589"/>
    <n v="487"/>
    <n v="3"/>
    <x v="65"/>
    <x v="6"/>
    <x v="1"/>
    <x v="0"/>
    <x v="0"/>
    <x v="2"/>
    <x v="2"/>
    <x v="2934"/>
    <x v="37"/>
  </r>
  <r>
    <x v="2561"/>
    <x v="577"/>
    <x v="575"/>
    <n v="260"/>
    <n v="8"/>
    <x v="165"/>
    <x v="23"/>
    <x v="1"/>
    <x v="1"/>
    <x v="11"/>
    <x v="3"/>
    <x v="5"/>
    <x v="2935"/>
    <x v="79"/>
  </r>
  <r>
    <x v="2562"/>
    <x v="539"/>
    <x v="603"/>
    <n v="172"/>
    <n v="2"/>
    <x v="53"/>
    <x v="18"/>
    <x v="2"/>
    <x v="0"/>
    <x v="8"/>
    <x v="5"/>
    <x v="11"/>
    <x v="2936"/>
    <x v="442"/>
  </r>
  <r>
    <x v="2563"/>
    <x v="344"/>
    <x v="406"/>
    <n v="141"/>
    <n v="6"/>
    <x v="164"/>
    <x v="16"/>
    <x v="0"/>
    <x v="1"/>
    <x v="1"/>
    <x v="3"/>
    <x v="19"/>
    <x v="2937"/>
    <x v="768"/>
  </r>
  <r>
    <x v="992"/>
    <x v="154"/>
    <x v="15"/>
    <n v="119"/>
    <n v="30"/>
    <x v="56"/>
    <x v="46"/>
    <x v="2"/>
    <x v="1"/>
    <x v="11"/>
    <x v="6"/>
    <x v="16"/>
    <x v="2938"/>
    <x v="721"/>
  </r>
  <r>
    <x v="2507"/>
    <x v="557"/>
    <x v="164"/>
    <n v="129"/>
    <n v="12"/>
    <x v="7"/>
    <x v="0"/>
    <x v="1"/>
    <x v="0"/>
    <x v="10"/>
    <x v="1"/>
    <x v="10"/>
    <x v="2939"/>
    <x v="571"/>
  </r>
  <r>
    <x v="2564"/>
    <x v="582"/>
    <x v="731"/>
    <n v="398"/>
    <n v="11"/>
    <x v="125"/>
    <x v="38"/>
    <x v="1"/>
    <x v="1"/>
    <x v="9"/>
    <x v="0"/>
    <x v="10"/>
    <x v="2940"/>
    <x v="496"/>
  </r>
  <r>
    <x v="2565"/>
    <x v="591"/>
    <x v="55"/>
    <n v="430"/>
    <n v="8"/>
    <x v="143"/>
    <x v="36"/>
    <x v="0"/>
    <x v="1"/>
    <x v="10"/>
    <x v="2"/>
    <x v="4"/>
    <x v="2941"/>
    <x v="17"/>
  </r>
  <r>
    <x v="2566"/>
    <x v="146"/>
    <x v="835"/>
    <n v="294"/>
    <n v="24"/>
    <x v="20"/>
    <x v="22"/>
    <x v="0"/>
    <x v="0"/>
    <x v="4"/>
    <x v="2"/>
    <x v="24"/>
    <x v="2942"/>
    <x v="173"/>
  </r>
  <r>
    <x v="2567"/>
    <x v="501"/>
    <x v="637"/>
    <n v="226"/>
    <n v="28"/>
    <x v="149"/>
    <x v="47"/>
    <x v="2"/>
    <x v="0"/>
    <x v="6"/>
    <x v="0"/>
    <x v="28"/>
    <x v="2943"/>
    <x v="238"/>
  </r>
  <r>
    <x v="568"/>
    <x v="11"/>
    <x v="462"/>
    <n v="276"/>
    <n v="9"/>
    <x v="67"/>
    <x v="30"/>
    <x v="1"/>
    <x v="1"/>
    <x v="7"/>
    <x v="3"/>
    <x v="11"/>
    <x v="2944"/>
    <x v="387"/>
  </r>
  <r>
    <x v="461"/>
    <x v="409"/>
    <x v="751"/>
    <n v="462"/>
    <n v="27"/>
    <x v="144"/>
    <x v="16"/>
    <x v="0"/>
    <x v="0"/>
    <x v="9"/>
    <x v="6"/>
    <x v="17"/>
    <x v="2945"/>
    <x v="293"/>
  </r>
  <r>
    <x v="2568"/>
    <x v="579"/>
    <x v="311"/>
    <n v="329"/>
    <n v="21"/>
    <x v="193"/>
    <x v="5"/>
    <x v="1"/>
    <x v="0"/>
    <x v="0"/>
    <x v="1"/>
    <x v="12"/>
    <x v="2946"/>
    <x v="42"/>
  </r>
  <r>
    <x v="2569"/>
    <x v="223"/>
    <x v="416"/>
    <n v="365"/>
    <n v="10"/>
    <x v="135"/>
    <x v="25"/>
    <x v="2"/>
    <x v="1"/>
    <x v="11"/>
    <x v="4"/>
    <x v="24"/>
    <x v="2947"/>
    <x v="268"/>
  </r>
  <r>
    <x v="2570"/>
    <x v="193"/>
    <x v="562"/>
    <n v="452"/>
    <n v="16"/>
    <x v="32"/>
    <x v="12"/>
    <x v="1"/>
    <x v="1"/>
    <x v="8"/>
    <x v="2"/>
    <x v="6"/>
    <x v="2948"/>
    <x v="2"/>
  </r>
  <r>
    <x v="2571"/>
    <x v="74"/>
    <x v="463"/>
    <n v="155"/>
    <n v="30"/>
    <x v="197"/>
    <x v="5"/>
    <x v="0"/>
    <x v="1"/>
    <x v="1"/>
    <x v="2"/>
    <x v="11"/>
    <x v="2520"/>
    <x v="40"/>
  </r>
  <r>
    <x v="2572"/>
    <x v="687"/>
    <x v="322"/>
    <n v="236"/>
    <n v="30"/>
    <x v="85"/>
    <x v="18"/>
    <x v="0"/>
    <x v="2"/>
    <x v="3"/>
    <x v="1"/>
    <x v="13"/>
    <x v="2949"/>
    <x v="22"/>
  </r>
  <r>
    <x v="2573"/>
    <x v="414"/>
    <x v="836"/>
    <n v="391"/>
    <n v="17"/>
    <x v="74"/>
    <x v="11"/>
    <x v="0"/>
    <x v="0"/>
    <x v="3"/>
    <x v="6"/>
    <x v="15"/>
    <x v="2950"/>
    <x v="66"/>
  </r>
  <r>
    <x v="1460"/>
    <x v="520"/>
    <x v="300"/>
    <n v="130"/>
    <n v="13"/>
    <x v="67"/>
    <x v="30"/>
    <x v="0"/>
    <x v="0"/>
    <x v="6"/>
    <x v="6"/>
    <x v="14"/>
    <x v="2951"/>
    <x v="119"/>
  </r>
  <r>
    <x v="1023"/>
    <x v="379"/>
    <x v="864"/>
    <n v="360"/>
    <n v="29"/>
    <x v="28"/>
    <x v="18"/>
    <x v="0"/>
    <x v="0"/>
    <x v="2"/>
    <x v="6"/>
    <x v="24"/>
    <x v="2952"/>
    <x v="123"/>
  </r>
  <r>
    <x v="2574"/>
    <x v="562"/>
    <x v="784"/>
    <n v="152"/>
    <n v="24"/>
    <x v="191"/>
    <x v="34"/>
    <x v="1"/>
    <x v="0"/>
    <x v="1"/>
    <x v="0"/>
    <x v="9"/>
    <x v="2953"/>
    <x v="666"/>
  </r>
  <r>
    <x v="2575"/>
    <x v="598"/>
    <x v="519"/>
    <n v="268"/>
    <n v="30"/>
    <x v="164"/>
    <x v="18"/>
    <x v="2"/>
    <x v="0"/>
    <x v="0"/>
    <x v="4"/>
    <x v="3"/>
    <x v="2954"/>
    <x v="112"/>
  </r>
  <r>
    <x v="2576"/>
    <x v="289"/>
    <x v="701"/>
    <n v="61"/>
    <n v="23"/>
    <x v="49"/>
    <x v="36"/>
    <x v="1"/>
    <x v="1"/>
    <x v="10"/>
    <x v="5"/>
    <x v="16"/>
    <x v="2955"/>
    <x v="28"/>
  </r>
  <r>
    <x v="2577"/>
    <x v="704"/>
    <x v="250"/>
    <n v="158"/>
    <n v="14"/>
    <x v="40"/>
    <x v="19"/>
    <x v="0"/>
    <x v="1"/>
    <x v="4"/>
    <x v="1"/>
    <x v="4"/>
    <x v="2956"/>
    <x v="36"/>
  </r>
  <r>
    <x v="2578"/>
    <x v="386"/>
    <x v="101"/>
    <n v="411"/>
    <n v="2"/>
    <x v="88"/>
    <x v="30"/>
    <x v="2"/>
    <x v="0"/>
    <x v="10"/>
    <x v="3"/>
    <x v="22"/>
    <x v="2957"/>
    <x v="278"/>
  </r>
  <r>
    <x v="778"/>
    <x v="305"/>
    <x v="159"/>
    <n v="461"/>
    <n v="22"/>
    <x v="121"/>
    <x v="45"/>
    <x v="1"/>
    <x v="1"/>
    <x v="0"/>
    <x v="4"/>
    <x v="7"/>
    <x v="2958"/>
    <x v="82"/>
  </r>
  <r>
    <x v="2579"/>
    <x v="33"/>
    <x v="444"/>
    <n v="307"/>
    <n v="2"/>
    <x v="33"/>
    <x v="14"/>
    <x v="0"/>
    <x v="0"/>
    <x v="9"/>
    <x v="0"/>
    <x v="22"/>
    <x v="2959"/>
    <x v="508"/>
  </r>
  <r>
    <x v="2580"/>
    <x v="514"/>
    <x v="302"/>
    <n v="293"/>
    <n v="20"/>
    <x v="46"/>
    <x v="25"/>
    <x v="2"/>
    <x v="1"/>
    <x v="0"/>
    <x v="6"/>
    <x v="5"/>
    <x v="2960"/>
    <x v="115"/>
  </r>
  <r>
    <x v="2230"/>
    <x v="657"/>
    <x v="71"/>
    <n v="232"/>
    <n v="9"/>
    <x v="130"/>
    <x v="17"/>
    <x v="1"/>
    <x v="0"/>
    <x v="7"/>
    <x v="4"/>
    <x v="2"/>
    <x v="2961"/>
    <x v="162"/>
  </r>
  <r>
    <x v="2581"/>
    <x v="648"/>
    <x v="254"/>
    <n v="253"/>
    <n v="2"/>
    <x v="31"/>
    <x v="30"/>
    <x v="1"/>
    <x v="1"/>
    <x v="5"/>
    <x v="2"/>
    <x v="12"/>
    <x v="2962"/>
    <x v="337"/>
  </r>
  <r>
    <x v="2582"/>
    <x v="336"/>
    <x v="672"/>
    <n v="338"/>
    <n v="13"/>
    <x v="6"/>
    <x v="44"/>
    <x v="0"/>
    <x v="1"/>
    <x v="9"/>
    <x v="2"/>
    <x v="7"/>
    <x v="2963"/>
    <x v="123"/>
  </r>
  <r>
    <x v="1011"/>
    <x v="28"/>
    <x v="793"/>
    <n v="99"/>
    <n v="18"/>
    <x v="172"/>
    <x v="24"/>
    <x v="0"/>
    <x v="0"/>
    <x v="8"/>
    <x v="6"/>
    <x v="18"/>
    <x v="2964"/>
    <x v="769"/>
  </r>
  <r>
    <x v="2583"/>
    <x v="304"/>
    <x v="797"/>
    <n v="180"/>
    <n v="24"/>
    <x v="112"/>
    <x v="1"/>
    <x v="2"/>
    <x v="0"/>
    <x v="5"/>
    <x v="6"/>
    <x v="14"/>
    <x v="2965"/>
    <x v="574"/>
  </r>
  <r>
    <x v="2584"/>
    <x v="337"/>
    <x v="471"/>
    <n v="361"/>
    <n v="27"/>
    <x v="49"/>
    <x v="47"/>
    <x v="1"/>
    <x v="0"/>
    <x v="7"/>
    <x v="6"/>
    <x v="16"/>
    <x v="2966"/>
    <x v="254"/>
  </r>
  <r>
    <x v="146"/>
    <x v="720"/>
    <x v="439"/>
    <n v="339"/>
    <n v="13"/>
    <x v="133"/>
    <x v="3"/>
    <x v="0"/>
    <x v="1"/>
    <x v="10"/>
    <x v="6"/>
    <x v="26"/>
    <x v="2967"/>
    <x v="549"/>
  </r>
  <r>
    <x v="2585"/>
    <x v="667"/>
    <x v="219"/>
    <n v="228"/>
    <n v="30"/>
    <x v="186"/>
    <x v="2"/>
    <x v="1"/>
    <x v="1"/>
    <x v="0"/>
    <x v="6"/>
    <x v="6"/>
    <x v="2968"/>
    <x v="703"/>
  </r>
  <r>
    <x v="2586"/>
    <x v="448"/>
    <x v="126"/>
    <n v="435"/>
    <n v="15"/>
    <x v="48"/>
    <x v="20"/>
    <x v="0"/>
    <x v="0"/>
    <x v="8"/>
    <x v="3"/>
    <x v="15"/>
    <x v="2969"/>
    <x v="112"/>
  </r>
  <r>
    <x v="2587"/>
    <x v="389"/>
    <x v="591"/>
    <n v="95"/>
    <n v="5"/>
    <x v="139"/>
    <x v="47"/>
    <x v="2"/>
    <x v="0"/>
    <x v="5"/>
    <x v="0"/>
    <x v="6"/>
    <x v="2970"/>
    <x v="697"/>
  </r>
  <r>
    <x v="2588"/>
    <x v="125"/>
    <x v="823"/>
    <n v="188"/>
    <n v="5"/>
    <x v="135"/>
    <x v="27"/>
    <x v="0"/>
    <x v="1"/>
    <x v="1"/>
    <x v="3"/>
    <x v="8"/>
    <x v="2971"/>
    <x v="105"/>
  </r>
  <r>
    <x v="2589"/>
    <x v="127"/>
    <x v="458"/>
    <n v="360"/>
    <n v="18"/>
    <x v="60"/>
    <x v="45"/>
    <x v="1"/>
    <x v="0"/>
    <x v="9"/>
    <x v="5"/>
    <x v="21"/>
    <x v="2972"/>
    <x v="197"/>
  </r>
  <r>
    <x v="2590"/>
    <x v="672"/>
    <x v="563"/>
    <n v="392"/>
    <n v="26"/>
    <x v="2"/>
    <x v="2"/>
    <x v="2"/>
    <x v="1"/>
    <x v="5"/>
    <x v="1"/>
    <x v="20"/>
    <x v="2973"/>
    <x v="294"/>
  </r>
  <r>
    <x v="1399"/>
    <x v="503"/>
    <x v="842"/>
    <n v="55"/>
    <n v="18"/>
    <x v="18"/>
    <x v="32"/>
    <x v="0"/>
    <x v="1"/>
    <x v="10"/>
    <x v="6"/>
    <x v="7"/>
    <x v="2974"/>
    <x v="770"/>
  </r>
  <r>
    <x v="2591"/>
    <x v="250"/>
    <x v="4"/>
    <n v="58"/>
    <n v="28"/>
    <x v="124"/>
    <x v="15"/>
    <x v="2"/>
    <x v="0"/>
    <x v="9"/>
    <x v="4"/>
    <x v="9"/>
    <x v="2975"/>
    <x v="771"/>
  </r>
  <r>
    <x v="2592"/>
    <x v="659"/>
    <x v="801"/>
    <n v="317"/>
    <n v="1"/>
    <x v="65"/>
    <x v="28"/>
    <x v="0"/>
    <x v="0"/>
    <x v="3"/>
    <x v="2"/>
    <x v="30"/>
    <x v="2976"/>
    <x v="135"/>
  </r>
  <r>
    <x v="2593"/>
    <x v="242"/>
    <x v="604"/>
    <n v="411"/>
    <n v="13"/>
    <x v="36"/>
    <x v="40"/>
    <x v="2"/>
    <x v="0"/>
    <x v="4"/>
    <x v="3"/>
    <x v="30"/>
    <x v="2977"/>
    <x v="197"/>
  </r>
  <r>
    <x v="974"/>
    <x v="530"/>
    <x v="471"/>
    <n v="392"/>
    <n v="23"/>
    <x v="105"/>
    <x v="19"/>
    <x v="2"/>
    <x v="1"/>
    <x v="11"/>
    <x v="4"/>
    <x v="2"/>
    <x v="2978"/>
    <x v="288"/>
  </r>
  <r>
    <x v="2594"/>
    <x v="190"/>
    <x v="597"/>
    <n v="432"/>
    <n v="4"/>
    <x v="5"/>
    <x v="36"/>
    <x v="1"/>
    <x v="0"/>
    <x v="8"/>
    <x v="2"/>
    <x v="29"/>
    <x v="2979"/>
    <x v="96"/>
  </r>
  <r>
    <x v="2595"/>
    <x v="271"/>
    <x v="744"/>
    <n v="52"/>
    <n v="9"/>
    <x v="172"/>
    <x v="9"/>
    <x v="0"/>
    <x v="0"/>
    <x v="4"/>
    <x v="0"/>
    <x v="0"/>
    <x v="2980"/>
    <x v="772"/>
  </r>
  <r>
    <x v="2596"/>
    <x v="316"/>
    <x v="129"/>
    <n v="79"/>
    <n v="14"/>
    <x v="183"/>
    <x v="28"/>
    <x v="0"/>
    <x v="0"/>
    <x v="10"/>
    <x v="2"/>
    <x v="5"/>
    <x v="2981"/>
    <x v="773"/>
  </r>
  <r>
    <x v="2597"/>
    <x v="105"/>
    <x v="583"/>
    <n v="215"/>
    <n v="12"/>
    <x v="11"/>
    <x v="48"/>
    <x v="0"/>
    <x v="0"/>
    <x v="0"/>
    <x v="2"/>
    <x v="22"/>
    <x v="1247"/>
    <x v="289"/>
  </r>
  <r>
    <x v="2598"/>
    <x v="660"/>
    <x v="730"/>
    <n v="354"/>
    <n v="12"/>
    <x v="95"/>
    <x v="41"/>
    <x v="0"/>
    <x v="0"/>
    <x v="0"/>
    <x v="2"/>
    <x v="23"/>
    <x v="2982"/>
    <x v="31"/>
  </r>
  <r>
    <x v="2599"/>
    <x v="618"/>
    <x v="313"/>
    <n v="144"/>
    <n v="4"/>
    <x v="163"/>
    <x v="35"/>
    <x v="2"/>
    <x v="1"/>
    <x v="7"/>
    <x v="6"/>
    <x v="14"/>
    <x v="2983"/>
    <x v="611"/>
  </r>
  <r>
    <x v="1256"/>
    <x v="252"/>
    <x v="379"/>
    <n v="124"/>
    <n v="21"/>
    <x v="60"/>
    <x v="14"/>
    <x v="1"/>
    <x v="0"/>
    <x v="9"/>
    <x v="2"/>
    <x v="11"/>
    <x v="2984"/>
    <x v="182"/>
  </r>
  <r>
    <x v="2600"/>
    <x v="217"/>
    <x v="269"/>
    <n v="381"/>
    <n v="22"/>
    <x v="14"/>
    <x v="7"/>
    <x v="0"/>
    <x v="1"/>
    <x v="7"/>
    <x v="0"/>
    <x v="1"/>
    <x v="2985"/>
    <x v="37"/>
  </r>
  <r>
    <x v="2355"/>
    <x v="495"/>
    <x v="136"/>
    <n v="452"/>
    <n v="23"/>
    <x v="132"/>
    <x v="26"/>
    <x v="2"/>
    <x v="0"/>
    <x v="4"/>
    <x v="4"/>
    <x v="4"/>
    <x v="2986"/>
    <x v="576"/>
  </r>
  <r>
    <x v="964"/>
    <x v="708"/>
    <x v="122"/>
    <n v="328"/>
    <n v="22"/>
    <x v="73"/>
    <x v="2"/>
    <x v="0"/>
    <x v="0"/>
    <x v="3"/>
    <x v="5"/>
    <x v="2"/>
    <x v="2987"/>
    <x v="257"/>
  </r>
  <r>
    <x v="1878"/>
    <x v="359"/>
    <x v="101"/>
    <n v="291"/>
    <n v="9"/>
    <x v="156"/>
    <x v="39"/>
    <x v="2"/>
    <x v="1"/>
    <x v="5"/>
    <x v="5"/>
    <x v="29"/>
    <x v="2988"/>
    <x v="202"/>
  </r>
  <r>
    <x v="2601"/>
    <x v="285"/>
    <x v="797"/>
    <n v="289"/>
    <n v="26"/>
    <x v="132"/>
    <x v="39"/>
    <x v="1"/>
    <x v="1"/>
    <x v="2"/>
    <x v="5"/>
    <x v="5"/>
    <x v="2989"/>
    <x v="288"/>
  </r>
  <r>
    <x v="2602"/>
    <x v="718"/>
    <x v="427"/>
    <n v="236"/>
    <n v="8"/>
    <x v="176"/>
    <x v="11"/>
    <x v="0"/>
    <x v="0"/>
    <x v="0"/>
    <x v="6"/>
    <x v="29"/>
    <x v="2990"/>
    <x v="136"/>
  </r>
  <r>
    <x v="2603"/>
    <x v="331"/>
    <x v="259"/>
    <n v="97"/>
    <n v="30"/>
    <x v="140"/>
    <x v="3"/>
    <x v="1"/>
    <x v="0"/>
    <x v="9"/>
    <x v="5"/>
    <x v="20"/>
    <x v="2991"/>
    <x v="409"/>
  </r>
  <r>
    <x v="338"/>
    <x v="454"/>
    <x v="867"/>
    <n v="81"/>
    <n v="2"/>
    <x v="173"/>
    <x v="49"/>
    <x v="2"/>
    <x v="0"/>
    <x v="1"/>
    <x v="6"/>
    <x v="13"/>
    <x v="2992"/>
    <x v="168"/>
  </r>
  <r>
    <x v="2604"/>
    <x v="45"/>
    <x v="320"/>
    <n v="283"/>
    <n v="25"/>
    <x v="123"/>
    <x v="25"/>
    <x v="1"/>
    <x v="0"/>
    <x v="2"/>
    <x v="4"/>
    <x v="5"/>
    <x v="2993"/>
    <x v="119"/>
  </r>
  <r>
    <x v="2605"/>
    <x v="208"/>
    <x v="43"/>
    <n v="388"/>
    <n v="27"/>
    <x v="36"/>
    <x v="1"/>
    <x v="1"/>
    <x v="1"/>
    <x v="9"/>
    <x v="2"/>
    <x v="0"/>
    <x v="1983"/>
    <x v="294"/>
  </r>
  <r>
    <x v="2522"/>
    <x v="598"/>
    <x v="725"/>
    <n v="147"/>
    <n v="8"/>
    <x v="9"/>
    <x v="17"/>
    <x v="1"/>
    <x v="0"/>
    <x v="0"/>
    <x v="4"/>
    <x v="3"/>
    <x v="2994"/>
    <x v="466"/>
  </r>
  <r>
    <x v="2606"/>
    <x v="377"/>
    <x v="505"/>
    <n v="352"/>
    <n v="9"/>
    <x v="10"/>
    <x v="37"/>
    <x v="2"/>
    <x v="1"/>
    <x v="9"/>
    <x v="1"/>
    <x v="4"/>
    <x v="2995"/>
    <x v="54"/>
  </r>
  <r>
    <x v="2607"/>
    <x v="209"/>
    <x v="143"/>
    <n v="410"/>
    <n v="6"/>
    <x v="164"/>
    <x v="6"/>
    <x v="2"/>
    <x v="1"/>
    <x v="0"/>
    <x v="5"/>
    <x v="4"/>
    <x v="2996"/>
    <x v="141"/>
  </r>
  <r>
    <x v="434"/>
    <x v="313"/>
    <x v="171"/>
    <n v="230"/>
    <n v="4"/>
    <x v="136"/>
    <x v="44"/>
    <x v="1"/>
    <x v="2"/>
    <x v="3"/>
    <x v="3"/>
    <x v="6"/>
    <x v="2997"/>
    <x v="301"/>
  </r>
  <r>
    <x v="2608"/>
    <x v="304"/>
    <x v="211"/>
    <n v="132"/>
    <n v="29"/>
    <x v="81"/>
    <x v="20"/>
    <x v="0"/>
    <x v="0"/>
    <x v="5"/>
    <x v="6"/>
    <x v="14"/>
    <x v="2998"/>
    <x v="336"/>
  </r>
  <r>
    <x v="2609"/>
    <x v="205"/>
    <x v="734"/>
    <n v="357"/>
    <n v="11"/>
    <x v="76"/>
    <x v="6"/>
    <x v="0"/>
    <x v="0"/>
    <x v="2"/>
    <x v="4"/>
    <x v="1"/>
    <x v="2999"/>
    <x v="422"/>
  </r>
  <r>
    <x v="2610"/>
    <x v="555"/>
    <x v="868"/>
    <n v="425"/>
    <n v="28"/>
    <x v="46"/>
    <x v="5"/>
    <x v="2"/>
    <x v="1"/>
    <x v="5"/>
    <x v="4"/>
    <x v="28"/>
    <x v="3000"/>
    <x v="74"/>
  </r>
  <r>
    <x v="2611"/>
    <x v="626"/>
    <x v="389"/>
    <n v="134"/>
    <n v="22"/>
    <x v="105"/>
    <x v="17"/>
    <x v="1"/>
    <x v="1"/>
    <x v="8"/>
    <x v="6"/>
    <x v="4"/>
    <x v="3001"/>
    <x v="774"/>
  </r>
  <r>
    <x v="2612"/>
    <x v="609"/>
    <x v="650"/>
    <n v="468"/>
    <n v="27"/>
    <x v="88"/>
    <x v="22"/>
    <x v="0"/>
    <x v="0"/>
    <x v="2"/>
    <x v="5"/>
    <x v="8"/>
    <x v="3002"/>
    <x v="410"/>
  </r>
  <r>
    <x v="2613"/>
    <x v="671"/>
    <x v="727"/>
    <n v="442"/>
    <n v="21"/>
    <x v="5"/>
    <x v="8"/>
    <x v="2"/>
    <x v="0"/>
    <x v="2"/>
    <x v="2"/>
    <x v="25"/>
    <x v="3003"/>
    <x v="407"/>
  </r>
  <r>
    <x v="2174"/>
    <x v="615"/>
    <x v="310"/>
    <n v="246"/>
    <n v="5"/>
    <x v="20"/>
    <x v="45"/>
    <x v="1"/>
    <x v="1"/>
    <x v="11"/>
    <x v="1"/>
    <x v="4"/>
    <x v="3004"/>
    <x v="268"/>
  </r>
  <r>
    <x v="2034"/>
    <x v="373"/>
    <x v="58"/>
    <n v="293"/>
    <n v="27"/>
    <x v="57"/>
    <x v="2"/>
    <x v="2"/>
    <x v="1"/>
    <x v="0"/>
    <x v="5"/>
    <x v="11"/>
    <x v="3005"/>
    <x v="597"/>
  </r>
  <r>
    <x v="2614"/>
    <x v="638"/>
    <x v="809"/>
    <n v="399"/>
    <n v="9"/>
    <x v="126"/>
    <x v="18"/>
    <x v="0"/>
    <x v="0"/>
    <x v="0"/>
    <x v="1"/>
    <x v="14"/>
    <x v="3006"/>
    <x v="19"/>
  </r>
  <r>
    <x v="2604"/>
    <x v="27"/>
    <x v="584"/>
    <n v="59"/>
    <n v="22"/>
    <x v="180"/>
    <x v="2"/>
    <x v="2"/>
    <x v="0"/>
    <x v="0"/>
    <x v="3"/>
    <x v="20"/>
    <x v="3007"/>
    <x v="775"/>
  </r>
  <r>
    <x v="595"/>
    <x v="268"/>
    <x v="761"/>
    <n v="452"/>
    <n v="7"/>
    <x v="8"/>
    <x v="41"/>
    <x v="0"/>
    <x v="1"/>
    <x v="11"/>
    <x v="1"/>
    <x v="27"/>
    <x v="3008"/>
    <x v="80"/>
  </r>
  <r>
    <x v="2615"/>
    <x v="502"/>
    <x v="552"/>
    <n v="84"/>
    <n v="5"/>
    <x v="131"/>
    <x v="16"/>
    <x v="1"/>
    <x v="0"/>
    <x v="9"/>
    <x v="6"/>
    <x v="7"/>
    <x v="3009"/>
    <x v="667"/>
  </r>
  <r>
    <x v="1087"/>
    <x v="384"/>
    <x v="118"/>
    <n v="444"/>
    <n v="29"/>
    <x v="53"/>
    <x v="41"/>
    <x v="1"/>
    <x v="0"/>
    <x v="0"/>
    <x v="5"/>
    <x v="28"/>
    <x v="3010"/>
    <x v="90"/>
  </r>
  <r>
    <x v="974"/>
    <x v="500"/>
    <x v="688"/>
    <n v="495"/>
    <n v="4"/>
    <x v="187"/>
    <x v="26"/>
    <x v="2"/>
    <x v="1"/>
    <x v="9"/>
    <x v="0"/>
    <x v="8"/>
    <x v="3011"/>
    <x v="776"/>
  </r>
  <r>
    <x v="671"/>
    <x v="649"/>
    <x v="30"/>
    <n v="239"/>
    <n v="20"/>
    <x v="142"/>
    <x v="31"/>
    <x v="2"/>
    <x v="0"/>
    <x v="9"/>
    <x v="2"/>
    <x v="27"/>
    <x v="3012"/>
    <x v="392"/>
  </r>
  <r>
    <x v="2432"/>
    <x v="595"/>
    <x v="201"/>
    <n v="428"/>
    <n v="2"/>
    <x v="124"/>
    <x v="14"/>
    <x v="2"/>
    <x v="0"/>
    <x v="7"/>
    <x v="4"/>
    <x v="22"/>
    <x v="3013"/>
    <x v="306"/>
  </r>
  <r>
    <x v="2616"/>
    <x v="171"/>
    <x v="13"/>
    <n v="370"/>
    <n v="6"/>
    <x v="64"/>
    <x v="40"/>
    <x v="2"/>
    <x v="0"/>
    <x v="6"/>
    <x v="3"/>
    <x v="13"/>
    <x v="3014"/>
    <x v="15"/>
  </r>
  <r>
    <x v="1906"/>
    <x v="387"/>
    <x v="85"/>
    <n v="271"/>
    <n v="15"/>
    <x v="88"/>
    <x v="47"/>
    <x v="1"/>
    <x v="0"/>
    <x v="1"/>
    <x v="4"/>
    <x v="21"/>
    <x v="3015"/>
    <x v="18"/>
  </r>
  <r>
    <x v="1569"/>
    <x v="538"/>
    <x v="54"/>
    <n v="461"/>
    <n v="25"/>
    <x v="171"/>
    <x v="18"/>
    <x v="0"/>
    <x v="0"/>
    <x v="8"/>
    <x v="4"/>
    <x v="17"/>
    <x v="3016"/>
    <x v="253"/>
  </r>
  <r>
    <x v="2617"/>
    <x v="77"/>
    <x v="276"/>
    <n v="178"/>
    <n v="15"/>
    <x v="13"/>
    <x v="3"/>
    <x v="2"/>
    <x v="2"/>
    <x v="3"/>
    <x v="3"/>
    <x v="18"/>
    <x v="3017"/>
    <x v="498"/>
  </r>
  <r>
    <x v="2618"/>
    <x v="126"/>
    <x v="546"/>
    <n v="68"/>
    <n v="2"/>
    <x v="26"/>
    <x v="33"/>
    <x v="0"/>
    <x v="0"/>
    <x v="1"/>
    <x v="6"/>
    <x v="4"/>
    <x v="3018"/>
    <x v="534"/>
  </r>
  <r>
    <x v="2619"/>
    <x v="31"/>
    <x v="167"/>
    <n v="343"/>
    <n v="21"/>
    <x v="6"/>
    <x v="23"/>
    <x v="0"/>
    <x v="1"/>
    <x v="5"/>
    <x v="2"/>
    <x v="15"/>
    <x v="3019"/>
    <x v="27"/>
  </r>
  <r>
    <x v="2620"/>
    <x v="644"/>
    <x v="445"/>
    <n v="157"/>
    <n v="8"/>
    <x v="139"/>
    <x v="43"/>
    <x v="1"/>
    <x v="1"/>
    <x v="2"/>
    <x v="1"/>
    <x v="15"/>
    <x v="3020"/>
    <x v="684"/>
  </r>
  <r>
    <x v="2621"/>
    <x v="569"/>
    <x v="827"/>
    <n v="383"/>
    <n v="1"/>
    <x v="27"/>
    <x v="21"/>
    <x v="1"/>
    <x v="1"/>
    <x v="6"/>
    <x v="4"/>
    <x v="1"/>
    <x v="3021"/>
    <x v="244"/>
  </r>
  <r>
    <x v="2622"/>
    <x v="55"/>
    <x v="137"/>
    <n v="359"/>
    <n v="10"/>
    <x v="30"/>
    <x v="4"/>
    <x v="1"/>
    <x v="0"/>
    <x v="3"/>
    <x v="6"/>
    <x v="25"/>
    <x v="3022"/>
    <x v="735"/>
  </r>
  <r>
    <x v="2623"/>
    <x v="238"/>
    <x v="869"/>
    <n v="471"/>
    <n v="22"/>
    <x v="149"/>
    <x v="20"/>
    <x v="1"/>
    <x v="1"/>
    <x v="0"/>
    <x v="0"/>
    <x v="20"/>
    <x v="3023"/>
    <x v="58"/>
  </r>
  <r>
    <x v="2624"/>
    <x v="117"/>
    <x v="656"/>
    <n v="402"/>
    <n v="24"/>
    <x v="100"/>
    <x v="39"/>
    <x v="0"/>
    <x v="0"/>
    <x v="4"/>
    <x v="5"/>
    <x v="1"/>
    <x v="3024"/>
    <x v="117"/>
  </r>
  <r>
    <x v="1414"/>
    <x v="388"/>
    <x v="697"/>
    <n v="68"/>
    <n v="7"/>
    <x v="152"/>
    <x v="39"/>
    <x v="0"/>
    <x v="1"/>
    <x v="10"/>
    <x v="3"/>
    <x v="29"/>
    <x v="3025"/>
    <x v="438"/>
  </r>
  <r>
    <x v="2625"/>
    <x v="698"/>
    <x v="62"/>
    <n v="199"/>
    <n v="30"/>
    <x v="48"/>
    <x v="42"/>
    <x v="2"/>
    <x v="0"/>
    <x v="7"/>
    <x v="2"/>
    <x v="0"/>
    <x v="3026"/>
    <x v="328"/>
  </r>
  <r>
    <x v="2626"/>
    <x v="240"/>
    <x v="718"/>
    <n v="57"/>
    <n v="15"/>
    <x v="111"/>
    <x v="33"/>
    <x v="1"/>
    <x v="1"/>
    <x v="4"/>
    <x v="6"/>
    <x v="20"/>
    <x v="3027"/>
    <x v="777"/>
  </r>
  <r>
    <x v="2275"/>
    <x v="403"/>
    <x v="528"/>
    <n v="124"/>
    <n v="15"/>
    <x v="80"/>
    <x v="37"/>
    <x v="2"/>
    <x v="0"/>
    <x v="0"/>
    <x v="6"/>
    <x v="19"/>
    <x v="3028"/>
    <x v="445"/>
  </r>
  <r>
    <x v="2627"/>
    <x v="346"/>
    <x v="441"/>
    <n v="162"/>
    <n v="11"/>
    <x v="26"/>
    <x v="2"/>
    <x v="2"/>
    <x v="0"/>
    <x v="9"/>
    <x v="3"/>
    <x v="19"/>
    <x v="3029"/>
    <x v="492"/>
  </r>
  <r>
    <x v="2628"/>
    <x v="136"/>
    <x v="113"/>
    <n v="237"/>
    <n v="19"/>
    <x v="154"/>
    <x v="42"/>
    <x v="2"/>
    <x v="0"/>
    <x v="9"/>
    <x v="4"/>
    <x v="25"/>
    <x v="3030"/>
    <x v="216"/>
  </r>
  <r>
    <x v="2629"/>
    <x v="162"/>
    <x v="206"/>
    <n v="456"/>
    <n v="24"/>
    <x v="120"/>
    <x v="20"/>
    <x v="2"/>
    <x v="0"/>
    <x v="1"/>
    <x v="0"/>
    <x v="12"/>
    <x v="3031"/>
    <x v="315"/>
  </r>
  <r>
    <x v="352"/>
    <x v="379"/>
    <x v="514"/>
    <n v="125"/>
    <n v="25"/>
    <x v="27"/>
    <x v="9"/>
    <x v="0"/>
    <x v="0"/>
    <x v="2"/>
    <x v="6"/>
    <x v="24"/>
    <x v="3032"/>
    <x v="382"/>
  </r>
  <r>
    <x v="2630"/>
    <x v="57"/>
    <x v="171"/>
    <n v="263"/>
    <n v="26"/>
    <x v="168"/>
    <x v="48"/>
    <x v="1"/>
    <x v="0"/>
    <x v="4"/>
    <x v="5"/>
    <x v="28"/>
    <x v="3033"/>
    <x v="126"/>
  </r>
  <r>
    <x v="2631"/>
    <x v="550"/>
    <x v="187"/>
    <n v="68"/>
    <n v="12"/>
    <x v="24"/>
    <x v="32"/>
    <x v="2"/>
    <x v="0"/>
    <x v="0"/>
    <x v="6"/>
    <x v="8"/>
    <x v="3034"/>
    <x v="288"/>
  </r>
  <r>
    <x v="2228"/>
    <x v="8"/>
    <x v="797"/>
    <n v="219"/>
    <n v="22"/>
    <x v="37"/>
    <x v="13"/>
    <x v="0"/>
    <x v="1"/>
    <x v="6"/>
    <x v="5"/>
    <x v="8"/>
    <x v="3035"/>
    <x v="326"/>
  </r>
  <r>
    <x v="2632"/>
    <x v="334"/>
    <x v="405"/>
    <n v="336"/>
    <n v="12"/>
    <x v="156"/>
    <x v="12"/>
    <x v="2"/>
    <x v="1"/>
    <x v="6"/>
    <x v="0"/>
    <x v="11"/>
    <x v="3036"/>
    <x v="129"/>
  </r>
  <r>
    <x v="2633"/>
    <x v="112"/>
    <x v="125"/>
    <n v="444"/>
    <n v="23"/>
    <x v="113"/>
    <x v="48"/>
    <x v="0"/>
    <x v="1"/>
    <x v="1"/>
    <x v="6"/>
    <x v="7"/>
    <x v="3037"/>
    <x v="29"/>
  </r>
  <r>
    <x v="2634"/>
    <x v="94"/>
    <x v="44"/>
    <n v="177"/>
    <n v="1"/>
    <x v="181"/>
    <x v="34"/>
    <x v="2"/>
    <x v="1"/>
    <x v="6"/>
    <x v="6"/>
    <x v="22"/>
    <x v="3038"/>
    <x v="205"/>
  </r>
  <r>
    <x v="2635"/>
    <x v="685"/>
    <x v="719"/>
    <n v="173"/>
    <n v="30"/>
    <x v="186"/>
    <x v="3"/>
    <x v="0"/>
    <x v="1"/>
    <x v="7"/>
    <x v="0"/>
    <x v="5"/>
    <x v="3039"/>
    <x v="549"/>
  </r>
  <r>
    <x v="72"/>
    <x v="59"/>
    <x v="681"/>
    <n v="497"/>
    <n v="11"/>
    <x v="35"/>
    <x v="47"/>
    <x v="1"/>
    <x v="0"/>
    <x v="10"/>
    <x v="6"/>
    <x v="11"/>
    <x v="3040"/>
    <x v="97"/>
  </r>
  <r>
    <x v="2636"/>
    <x v="191"/>
    <x v="807"/>
    <n v="295"/>
    <n v="4"/>
    <x v="68"/>
    <x v="41"/>
    <x v="2"/>
    <x v="1"/>
    <x v="2"/>
    <x v="3"/>
    <x v="20"/>
    <x v="3041"/>
    <x v="615"/>
  </r>
  <r>
    <x v="2637"/>
    <x v="413"/>
    <x v="662"/>
    <n v="262"/>
    <n v="21"/>
    <x v="158"/>
    <x v="41"/>
    <x v="2"/>
    <x v="1"/>
    <x v="1"/>
    <x v="4"/>
    <x v="25"/>
    <x v="3042"/>
    <x v="140"/>
  </r>
  <r>
    <x v="2638"/>
    <x v="338"/>
    <x v="478"/>
    <n v="355"/>
    <n v="22"/>
    <x v="168"/>
    <x v="13"/>
    <x v="0"/>
    <x v="0"/>
    <x v="10"/>
    <x v="0"/>
    <x v="15"/>
    <x v="3043"/>
    <x v="385"/>
  </r>
  <r>
    <x v="2639"/>
    <x v="324"/>
    <x v="454"/>
    <n v="470"/>
    <n v="9"/>
    <x v="181"/>
    <x v="38"/>
    <x v="0"/>
    <x v="1"/>
    <x v="4"/>
    <x v="0"/>
    <x v="10"/>
    <x v="3044"/>
    <x v="157"/>
  </r>
  <r>
    <x v="352"/>
    <x v="715"/>
    <x v="855"/>
    <n v="396"/>
    <n v="25"/>
    <x v="94"/>
    <x v="11"/>
    <x v="2"/>
    <x v="0"/>
    <x v="9"/>
    <x v="2"/>
    <x v="3"/>
    <x v="3045"/>
    <x v="151"/>
  </r>
  <r>
    <x v="2640"/>
    <x v="376"/>
    <x v="823"/>
    <n v="132"/>
    <n v="11"/>
    <x v="158"/>
    <x v="4"/>
    <x v="0"/>
    <x v="1"/>
    <x v="5"/>
    <x v="2"/>
    <x v="14"/>
    <x v="3046"/>
    <x v="778"/>
  </r>
  <r>
    <x v="2606"/>
    <x v="250"/>
    <x v="228"/>
    <n v="211"/>
    <n v="19"/>
    <x v="181"/>
    <x v="3"/>
    <x v="2"/>
    <x v="0"/>
    <x v="9"/>
    <x v="4"/>
    <x v="9"/>
    <x v="3047"/>
    <x v="273"/>
  </r>
  <r>
    <x v="263"/>
    <x v="359"/>
    <x v="602"/>
    <n v="209"/>
    <n v="17"/>
    <x v="76"/>
    <x v="0"/>
    <x v="0"/>
    <x v="1"/>
    <x v="5"/>
    <x v="5"/>
    <x v="29"/>
    <x v="3048"/>
    <x v="529"/>
  </r>
  <r>
    <x v="2641"/>
    <x v="295"/>
    <x v="723"/>
    <n v="495"/>
    <n v="7"/>
    <x v="23"/>
    <x v="1"/>
    <x v="1"/>
    <x v="0"/>
    <x v="1"/>
    <x v="4"/>
    <x v="16"/>
    <x v="3049"/>
    <x v="329"/>
  </r>
  <r>
    <x v="2642"/>
    <x v="505"/>
    <x v="502"/>
    <n v="283"/>
    <n v="24"/>
    <x v="18"/>
    <x v="35"/>
    <x v="2"/>
    <x v="1"/>
    <x v="5"/>
    <x v="6"/>
    <x v="22"/>
    <x v="3050"/>
    <x v="242"/>
  </r>
  <r>
    <x v="2643"/>
    <x v="275"/>
    <x v="348"/>
    <n v="300"/>
    <n v="29"/>
    <x v="170"/>
    <x v="23"/>
    <x v="2"/>
    <x v="1"/>
    <x v="0"/>
    <x v="1"/>
    <x v="24"/>
    <x v="3051"/>
    <x v="152"/>
  </r>
  <r>
    <x v="2644"/>
    <x v="355"/>
    <x v="228"/>
    <n v="496"/>
    <n v="21"/>
    <x v="87"/>
    <x v="41"/>
    <x v="0"/>
    <x v="1"/>
    <x v="8"/>
    <x v="1"/>
    <x v="29"/>
    <x v="3052"/>
    <x v="26"/>
  </r>
  <r>
    <x v="2645"/>
    <x v="342"/>
    <x v="852"/>
    <n v="312"/>
    <n v="19"/>
    <x v="139"/>
    <x v="33"/>
    <x v="0"/>
    <x v="1"/>
    <x v="2"/>
    <x v="3"/>
    <x v="30"/>
    <x v="3053"/>
    <x v="411"/>
  </r>
  <r>
    <x v="2646"/>
    <x v="277"/>
    <x v="90"/>
    <n v="393"/>
    <n v="12"/>
    <x v="145"/>
    <x v="13"/>
    <x v="0"/>
    <x v="0"/>
    <x v="7"/>
    <x v="3"/>
    <x v="5"/>
    <x v="3054"/>
    <x v="242"/>
  </r>
  <r>
    <x v="1795"/>
    <x v="670"/>
    <x v="817"/>
    <n v="441"/>
    <n v="7"/>
    <x v="49"/>
    <x v="27"/>
    <x v="0"/>
    <x v="0"/>
    <x v="10"/>
    <x v="6"/>
    <x v="3"/>
    <x v="3055"/>
    <x v="102"/>
  </r>
  <r>
    <x v="2647"/>
    <x v="546"/>
    <x v="442"/>
    <n v="421"/>
    <n v="19"/>
    <x v="102"/>
    <x v="26"/>
    <x v="1"/>
    <x v="1"/>
    <x v="11"/>
    <x v="0"/>
    <x v="19"/>
    <x v="3056"/>
    <x v="3"/>
  </r>
  <r>
    <x v="1922"/>
    <x v="488"/>
    <x v="77"/>
    <n v="79"/>
    <n v="1"/>
    <x v="37"/>
    <x v="43"/>
    <x v="1"/>
    <x v="0"/>
    <x v="2"/>
    <x v="5"/>
    <x v="19"/>
    <x v="3057"/>
    <x v="768"/>
  </r>
  <r>
    <x v="2648"/>
    <x v="37"/>
    <x v="863"/>
    <n v="425"/>
    <n v="10"/>
    <x v="194"/>
    <x v="45"/>
    <x v="1"/>
    <x v="0"/>
    <x v="3"/>
    <x v="5"/>
    <x v="24"/>
    <x v="3058"/>
    <x v="279"/>
  </r>
  <r>
    <x v="2649"/>
    <x v="103"/>
    <x v="19"/>
    <n v="307"/>
    <n v="4"/>
    <x v="11"/>
    <x v="6"/>
    <x v="2"/>
    <x v="1"/>
    <x v="9"/>
    <x v="6"/>
    <x v="20"/>
    <x v="3059"/>
    <x v="141"/>
  </r>
  <r>
    <x v="2650"/>
    <x v="128"/>
    <x v="54"/>
    <n v="111"/>
    <n v="6"/>
    <x v="2"/>
    <x v="45"/>
    <x v="1"/>
    <x v="2"/>
    <x v="3"/>
    <x v="0"/>
    <x v="29"/>
    <x v="3060"/>
    <x v="718"/>
  </r>
  <r>
    <x v="2626"/>
    <x v="324"/>
    <x v="383"/>
    <n v="279"/>
    <n v="8"/>
    <x v="80"/>
    <x v="41"/>
    <x v="1"/>
    <x v="1"/>
    <x v="4"/>
    <x v="0"/>
    <x v="10"/>
    <x v="3061"/>
    <x v="390"/>
  </r>
  <r>
    <x v="2651"/>
    <x v="2"/>
    <x v="634"/>
    <n v="192"/>
    <n v="8"/>
    <x v="49"/>
    <x v="1"/>
    <x v="2"/>
    <x v="1"/>
    <x v="2"/>
    <x v="2"/>
    <x v="2"/>
    <x v="3062"/>
    <x v="406"/>
  </r>
  <r>
    <x v="2652"/>
    <x v="344"/>
    <x v="665"/>
    <n v="453"/>
    <n v="27"/>
    <x v="196"/>
    <x v="47"/>
    <x v="1"/>
    <x v="1"/>
    <x v="1"/>
    <x v="3"/>
    <x v="19"/>
    <x v="3063"/>
    <x v="322"/>
  </r>
  <r>
    <x v="2653"/>
    <x v="607"/>
    <x v="138"/>
    <n v="276"/>
    <n v="5"/>
    <x v="125"/>
    <x v="5"/>
    <x v="1"/>
    <x v="0"/>
    <x v="3"/>
    <x v="4"/>
    <x v="19"/>
    <x v="744"/>
    <x v="417"/>
  </r>
  <r>
    <x v="2654"/>
    <x v="535"/>
    <x v="82"/>
    <n v="233"/>
    <n v="2"/>
    <x v="109"/>
    <x v="10"/>
    <x v="0"/>
    <x v="0"/>
    <x v="1"/>
    <x v="6"/>
    <x v="11"/>
    <x v="3064"/>
    <x v="237"/>
  </r>
  <r>
    <x v="2655"/>
    <x v="105"/>
    <x v="445"/>
    <n v="409"/>
    <n v="25"/>
    <x v="104"/>
    <x v="42"/>
    <x v="0"/>
    <x v="0"/>
    <x v="0"/>
    <x v="2"/>
    <x v="22"/>
    <x v="3065"/>
    <x v="409"/>
  </r>
  <r>
    <x v="2656"/>
    <x v="437"/>
    <x v="770"/>
    <n v="75"/>
    <n v="4"/>
    <x v="110"/>
    <x v="40"/>
    <x v="2"/>
    <x v="1"/>
    <x v="7"/>
    <x v="6"/>
    <x v="12"/>
    <x v="3066"/>
    <x v="623"/>
  </r>
  <r>
    <x v="2657"/>
    <x v="138"/>
    <x v="514"/>
    <n v="197"/>
    <n v="21"/>
    <x v="14"/>
    <x v="2"/>
    <x v="1"/>
    <x v="0"/>
    <x v="9"/>
    <x v="6"/>
    <x v="0"/>
    <x v="3067"/>
    <x v="378"/>
  </r>
  <r>
    <x v="2658"/>
    <x v="381"/>
    <x v="217"/>
    <n v="392"/>
    <n v="27"/>
    <x v="26"/>
    <x v="12"/>
    <x v="0"/>
    <x v="0"/>
    <x v="6"/>
    <x v="5"/>
    <x v="24"/>
    <x v="3068"/>
    <x v="288"/>
  </r>
  <r>
    <x v="2659"/>
    <x v="333"/>
    <x v="440"/>
    <n v="237"/>
    <n v="3"/>
    <x v="149"/>
    <x v="25"/>
    <x v="0"/>
    <x v="0"/>
    <x v="4"/>
    <x v="5"/>
    <x v="18"/>
    <x v="3069"/>
    <x v="345"/>
  </r>
  <r>
    <x v="1900"/>
    <x v="443"/>
    <x v="314"/>
    <n v="362"/>
    <n v="26"/>
    <x v="64"/>
    <x v="36"/>
    <x v="1"/>
    <x v="1"/>
    <x v="0"/>
    <x v="6"/>
    <x v="1"/>
    <x v="3070"/>
    <x v="14"/>
  </r>
  <r>
    <x v="2660"/>
    <x v="522"/>
    <x v="467"/>
    <n v="393"/>
    <n v="8"/>
    <x v="25"/>
    <x v="34"/>
    <x v="0"/>
    <x v="0"/>
    <x v="10"/>
    <x v="4"/>
    <x v="30"/>
    <x v="3071"/>
    <x v="269"/>
  </r>
  <r>
    <x v="2661"/>
    <x v="331"/>
    <x v="790"/>
    <n v="298"/>
    <n v="6"/>
    <x v="60"/>
    <x v="12"/>
    <x v="0"/>
    <x v="0"/>
    <x v="9"/>
    <x v="5"/>
    <x v="20"/>
    <x v="3072"/>
    <x v="319"/>
  </r>
  <r>
    <x v="2662"/>
    <x v="238"/>
    <x v="849"/>
    <n v="54"/>
    <n v="17"/>
    <x v="5"/>
    <x v="35"/>
    <x v="0"/>
    <x v="1"/>
    <x v="0"/>
    <x v="0"/>
    <x v="20"/>
    <x v="3073"/>
    <x v="40"/>
  </r>
  <r>
    <x v="2663"/>
    <x v="552"/>
    <x v="599"/>
    <n v="359"/>
    <n v="30"/>
    <x v="119"/>
    <x v="23"/>
    <x v="0"/>
    <x v="0"/>
    <x v="1"/>
    <x v="0"/>
    <x v="14"/>
    <x v="3074"/>
    <x v="4"/>
  </r>
  <r>
    <x v="2664"/>
    <x v="141"/>
    <x v="16"/>
    <n v="359"/>
    <n v="11"/>
    <x v="88"/>
    <x v="33"/>
    <x v="2"/>
    <x v="0"/>
    <x v="5"/>
    <x v="5"/>
    <x v="23"/>
    <x v="3075"/>
    <x v="15"/>
  </r>
  <r>
    <x v="2665"/>
    <x v="171"/>
    <x v="681"/>
    <n v="386"/>
    <n v="3"/>
    <x v="78"/>
    <x v="15"/>
    <x v="1"/>
    <x v="0"/>
    <x v="6"/>
    <x v="3"/>
    <x v="13"/>
    <x v="3076"/>
    <x v="368"/>
  </r>
  <r>
    <x v="1136"/>
    <x v="627"/>
    <x v="581"/>
    <n v="166"/>
    <n v="1"/>
    <x v="175"/>
    <x v="9"/>
    <x v="1"/>
    <x v="1"/>
    <x v="5"/>
    <x v="4"/>
    <x v="18"/>
    <x v="3077"/>
    <x v="773"/>
  </r>
  <r>
    <x v="2666"/>
    <x v="42"/>
    <x v="148"/>
    <n v="406"/>
    <n v="15"/>
    <x v="12"/>
    <x v="34"/>
    <x v="2"/>
    <x v="0"/>
    <x v="1"/>
    <x v="3"/>
    <x v="22"/>
    <x v="3078"/>
    <x v="133"/>
  </r>
  <r>
    <x v="2667"/>
    <x v="693"/>
    <x v="665"/>
    <n v="118"/>
    <n v="19"/>
    <x v="186"/>
    <x v="28"/>
    <x v="2"/>
    <x v="1"/>
    <x v="10"/>
    <x v="1"/>
    <x v="18"/>
    <x v="3079"/>
    <x v="31"/>
  </r>
  <r>
    <x v="2668"/>
    <x v="372"/>
    <x v="52"/>
    <n v="283"/>
    <n v="12"/>
    <x v="67"/>
    <x v="33"/>
    <x v="1"/>
    <x v="0"/>
    <x v="3"/>
    <x v="3"/>
    <x v="11"/>
    <x v="3080"/>
    <x v="206"/>
  </r>
  <r>
    <x v="2669"/>
    <x v="686"/>
    <x v="791"/>
    <n v="91"/>
    <n v="19"/>
    <x v="165"/>
    <x v="28"/>
    <x v="0"/>
    <x v="0"/>
    <x v="5"/>
    <x v="0"/>
    <x v="1"/>
    <x v="3081"/>
    <x v="615"/>
  </r>
  <r>
    <x v="2670"/>
    <x v="391"/>
    <x v="870"/>
    <n v="120"/>
    <n v="29"/>
    <x v="97"/>
    <x v="29"/>
    <x v="1"/>
    <x v="0"/>
    <x v="6"/>
    <x v="2"/>
    <x v="30"/>
    <x v="3082"/>
    <x v="570"/>
  </r>
  <r>
    <x v="2671"/>
    <x v="157"/>
    <x v="40"/>
    <n v="486"/>
    <n v="29"/>
    <x v="174"/>
    <x v="7"/>
    <x v="2"/>
    <x v="0"/>
    <x v="7"/>
    <x v="1"/>
    <x v="27"/>
    <x v="3083"/>
    <x v="8"/>
  </r>
  <r>
    <x v="2178"/>
    <x v="473"/>
    <x v="379"/>
    <n v="497"/>
    <n v="24"/>
    <x v="180"/>
    <x v="2"/>
    <x v="1"/>
    <x v="2"/>
    <x v="3"/>
    <x v="4"/>
    <x v="22"/>
    <x v="3084"/>
    <x v="121"/>
  </r>
  <r>
    <x v="2672"/>
    <x v="655"/>
    <x v="166"/>
    <n v="397"/>
    <n v="4"/>
    <x v="12"/>
    <x v="14"/>
    <x v="2"/>
    <x v="2"/>
    <x v="3"/>
    <x v="3"/>
    <x v="28"/>
    <x v="178"/>
    <x v="149"/>
  </r>
  <r>
    <x v="2673"/>
    <x v="178"/>
    <x v="84"/>
    <n v="187"/>
    <n v="12"/>
    <x v="174"/>
    <x v="36"/>
    <x v="2"/>
    <x v="1"/>
    <x v="9"/>
    <x v="5"/>
    <x v="9"/>
    <x v="3085"/>
    <x v="105"/>
  </r>
  <r>
    <x v="669"/>
    <x v="721"/>
    <x v="171"/>
    <n v="403"/>
    <n v="4"/>
    <x v="35"/>
    <x v="41"/>
    <x v="2"/>
    <x v="1"/>
    <x v="8"/>
    <x v="4"/>
    <x v="21"/>
    <x v="1414"/>
    <x v="448"/>
  </r>
  <r>
    <x v="2674"/>
    <x v="434"/>
    <x v="660"/>
    <n v="409"/>
    <n v="10"/>
    <x v="69"/>
    <x v="44"/>
    <x v="2"/>
    <x v="1"/>
    <x v="4"/>
    <x v="2"/>
    <x v="7"/>
    <x v="3086"/>
    <x v="91"/>
  </r>
  <r>
    <x v="2675"/>
    <x v="336"/>
    <x v="117"/>
    <n v="458"/>
    <n v="12"/>
    <x v="30"/>
    <x v="1"/>
    <x v="1"/>
    <x v="1"/>
    <x v="9"/>
    <x v="2"/>
    <x v="7"/>
    <x v="3087"/>
    <x v="550"/>
  </r>
  <r>
    <x v="2676"/>
    <x v="130"/>
    <x v="156"/>
    <n v="356"/>
    <n v="18"/>
    <x v="174"/>
    <x v="22"/>
    <x v="2"/>
    <x v="0"/>
    <x v="3"/>
    <x v="3"/>
    <x v="13"/>
    <x v="3088"/>
    <x v="550"/>
  </r>
  <r>
    <x v="2677"/>
    <x v="360"/>
    <x v="630"/>
    <n v="219"/>
    <n v="6"/>
    <x v="39"/>
    <x v="38"/>
    <x v="0"/>
    <x v="1"/>
    <x v="10"/>
    <x v="2"/>
    <x v="11"/>
    <x v="3089"/>
    <x v="268"/>
  </r>
  <r>
    <x v="2678"/>
    <x v="207"/>
    <x v="665"/>
    <n v="205"/>
    <n v="23"/>
    <x v="170"/>
    <x v="47"/>
    <x v="1"/>
    <x v="1"/>
    <x v="0"/>
    <x v="1"/>
    <x v="2"/>
    <x v="3090"/>
    <x v="110"/>
  </r>
  <r>
    <x v="1370"/>
    <x v="230"/>
    <x v="408"/>
    <n v="318"/>
    <n v="23"/>
    <x v="158"/>
    <x v="38"/>
    <x v="2"/>
    <x v="1"/>
    <x v="1"/>
    <x v="6"/>
    <x v="26"/>
    <x v="3091"/>
    <x v="18"/>
  </r>
  <r>
    <x v="2679"/>
    <x v="310"/>
    <x v="568"/>
    <n v="495"/>
    <n v="11"/>
    <x v="62"/>
    <x v="49"/>
    <x v="1"/>
    <x v="1"/>
    <x v="9"/>
    <x v="4"/>
    <x v="22"/>
    <x v="3092"/>
    <x v="102"/>
  </r>
  <r>
    <x v="2680"/>
    <x v="665"/>
    <x v="80"/>
    <n v="430"/>
    <n v="4"/>
    <x v="82"/>
    <x v="9"/>
    <x v="2"/>
    <x v="0"/>
    <x v="6"/>
    <x v="6"/>
    <x v="9"/>
    <x v="3093"/>
    <x v="88"/>
  </r>
  <r>
    <x v="2681"/>
    <x v="127"/>
    <x v="734"/>
    <n v="404"/>
    <n v="7"/>
    <x v="85"/>
    <x v="20"/>
    <x v="2"/>
    <x v="0"/>
    <x v="9"/>
    <x v="5"/>
    <x v="21"/>
    <x v="3094"/>
    <x v="147"/>
  </r>
  <r>
    <x v="187"/>
    <x v="588"/>
    <x v="690"/>
    <n v="216"/>
    <n v="20"/>
    <x v="14"/>
    <x v="0"/>
    <x v="2"/>
    <x v="0"/>
    <x v="0"/>
    <x v="5"/>
    <x v="5"/>
    <x v="3095"/>
    <x v="162"/>
  </r>
  <r>
    <x v="2682"/>
    <x v="618"/>
    <x v="292"/>
    <n v="202"/>
    <n v="6"/>
    <x v="13"/>
    <x v="48"/>
    <x v="2"/>
    <x v="1"/>
    <x v="7"/>
    <x v="6"/>
    <x v="14"/>
    <x v="3096"/>
    <x v="493"/>
  </r>
  <r>
    <x v="2174"/>
    <x v="45"/>
    <x v="391"/>
    <n v="472"/>
    <n v="21"/>
    <x v="64"/>
    <x v="17"/>
    <x v="0"/>
    <x v="0"/>
    <x v="2"/>
    <x v="4"/>
    <x v="5"/>
    <x v="3097"/>
    <x v="263"/>
  </r>
  <r>
    <x v="644"/>
    <x v="328"/>
    <x v="102"/>
    <n v="469"/>
    <n v="18"/>
    <x v="122"/>
    <x v="32"/>
    <x v="1"/>
    <x v="0"/>
    <x v="10"/>
    <x v="1"/>
    <x v="29"/>
    <x v="3098"/>
    <x v="82"/>
  </r>
  <r>
    <x v="2035"/>
    <x v="509"/>
    <x v="659"/>
    <n v="219"/>
    <n v="12"/>
    <x v="33"/>
    <x v="14"/>
    <x v="2"/>
    <x v="1"/>
    <x v="7"/>
    <x v="3"/>
    <x v="4"/>
    <x v="3099"/>
    <x v="21"/>
  </r>
  <r>
    <x v="1150"/>
    <x v="654"/>
    <x v="87"/>
    <n v="341"/>
    <n v="13"/>
    <x v="151"/>
    <x v="3"/>
    <x v="2"/>
    <x v="1"/>
    <x v="5"/>
    <x v="4"/>
    <x v="1"/>
    <x v="3100"/>
    <x v="328"/>
  </r>
  <r>
    <x v="2683"/>
    <x v="565"/>
    <x v="103"/>
    <n v="324"/>
    <n v="11"/>
    <x v="80"/>
    <x v="23"/>
    <x v="0"/>
    <x v="1"/>
    <x v="7"/>
    <x v="1"/>
    <x v="0"/>
    <x v="1326"/>
    <x v="351"/>
  </r>
  <r>
    <x v="2684"/>
    <x v="461"/>
    <x v="871"/>
    <n v="336"/>
    <n v="17"/>
    <x v="36"/>
    <x v="18"/>
    <x v="2"/>
    <x v="1"/>
    <x v="1"/>
    <x v="0"/>
    <x v="22"/>
    <x v="3101"/>
    <x v="452"/>
  </r>
  <r>
    <x v="2685"/>
    <x v="537"/>
    <x v="655"/>
    <n v="330"/>
    <n v="11"/>
    <x v="50"/>
    <x v="11"/>
    <x v="1"/>
    <x v="1"/>
    <x v="8"/>
    <x v="3"/>
    <x v="23"/>
    <x v="3102"/>
    <x v="735"/>
  </r>
  <r>
    <x v="2686"/>
    <x v="583"/>
    <x v="226"/>
    <n v="495"/>
    <n v="9"/>
    <x v="161"/>
    <x v="40"/>
    <x v="2"/>
    <x v="0"/>
    <x v="10"/>
    <x v="5"/>
    <x v="0"/>
    <x v="3103"/>
    <x v="242"/>
  </r>
  <r>
    <x v="1878"/>
    <x v="333"/>
    <x v="806"/>
    <n v="273"/>
    <n v="29"/>
    <x v="11"/>
    <x v="15"/>
    <x v="2"/>
    <x v="0"/>
    <x v="4"/>
    <x v="5"/>
    <x v="18"/>
    <x v="3104"/>
    <x v="278"/>
  </r>
  <r>
    <x v="596"/>
    <x v="106"/>
    <x v="300"/>
    <n v="166"/>
    <n v="4"/>
    <x v="109"/>
    <x v="18"/>
    <x v="0"/>
    <x v="0"/>
    <x v="2"/>
    <x v="1"/>
    <x v="20"/>
    <x v="3105"/>
    <x v="36"/>
  </r>
  <r>
    <x v="2687"/>
    <x v="529"/>
    <x v="790"/>
    <n v="216"/>
    <n v="21"/>
    <x v="29"/>
    <x v="2"/>
    <x v="1"/>
    <x v="1"/>
    <x v="10"/>
    <x v="0"/>
    <x v="24"/>
    <x v="3106"/>
    <x v="354"/>
  </r>
  <r>
    <x v="2688"/>
    <x v="141"/>
    <x v="81"/>
    <n v="466"/>
    <n v="25"/>
    <x v="83"/>
    <x v="40"/>
    <x v="2"/>
    <x v="0"/>
    <x v="5"/>
    <x v="5"/>
    <x v="23"/>
    <x v="3107"/>
    <x v="397"/>
  </r>
  <r>
    <x v="2689"/>
    <x v="309"/>
    <x v="335"/>
    <n v="240"/>
    <n v="2"/>
    <x v="35"/>
    <x v="7"/>
    <x v="2"/>
    <x v="0"/>
    <x v="7"/>
    <x v="3"/>
    <x v="18"/>
    <x v="3108"/>
    <x v="236"/>
  </r>
  <r>
    <x v="2690"/>
    <x v="558"/>
    <x v="23"/>
    <n v="350"/>
    <n v="6"/>
    <x v="178"/>
    <x v="15"/>
    <x v="1"/>
    <x v="0"/>
    <x v="1"/>
    <x v="2"/>
    <x v="1"/>
    <x v="3109"/>
    <x v="441"/>
  </r>
  <r>
    <x v="2691"/>
    <x v="137"/>
    <x v="720"/>
    <n v="349"/>
    <n v="7"/>
    <x v="48"/>
    <x v="30"/>
    <x v="1"/>
    <x v="0"/>
    <x v="6"/>
    <x v="1"/>
    <x v="17"/>
    <x v="3110"/>
    <x v="210"/>
  </r>
  <r>
    <x v="1299"/>
    <x v="81"/>
    <x v="564"/>
    <n v="199"/>
    <n v="5"/>
    <x v="86"/>
    <x v="36"/>
    <x v="2"/>
    <x v="1"/>
    <x v="0"/>
    <x v="6"/>
    <x v="18"/>
    <x v="3111"/>
    <x v="756"/>
  </r>
  <r>
    <x v="2692"/>
    <x v="29"/>
    <x v="25"/>
    <n v="163"/>
    <n v="20"/>
    <x v="98"/>
    <x v="46"/>
    <x v="0"/>
    <x v="0"/>
    <x v="7"/>
    <x v="0"/>
    <x v="8"/>
    <x v="3112"/>
    <x v="552"/>
  </r>
  <r>
    <x v="2693"/>
    <x v="84"/>
    <x v="357"/>
    <n v="145"/>
    <n v="11"/>
    <x v="79"/>
    <x v="20"/>
    <x v="1"/>
    <x v="0"/>
    <x v="4"/>
    <x v="4"/>
    <x v="11"/>
    <x v="3113"/>
    <x v="779"/>
  </r>
  <r>
    <x v="2694"/>
    <x v="25"/>
    <x v="634"/>
    <n v="138"/>
    <n v="15"/>
    <x v="156"/>
    <x v="46"/>
    <x v="1"/>
    <x v="0"/>
    <x v="8"/>
    <x v="2"/>
    <x v="19"/>
    <x v="3114"/>
    <x v="570"/>
  </r>
  <r>
    <x v="2695"/>
    <x v="474"/>
    <x v="30"/>
    <n v="463"/>
    <n v="15"/>
    <x v="137"/>
    <x v="23"/>
    <x v="0"/>
    <x v="0"/>
    <x v="6"/>
    <x v="0"/>
    <x v="6"/>
    <x v="3115"/>
    <x v="269"/>
  </r>
  <r>
    <x v="2696"/>
    <x v="89"/>
    <x v="848"/>
    <n v="358"/>
    <n v="16"/>
    <x v="98"/>
    <x v="6"/>
    <x v="2"/>
    <x v="0"/>
    <x v="5"/>
    <x v="5"/>
    <x v="22"/>
    <x v="3116"/>
    <x v="325"/>
  </r>
  <r>
    <x v="2239"/>
    <x v="605"/>
    <x v="185"/>
    <n v="193"/>
    <n v="10"/>
    <x v="47"/>
    <x v="36"/>
    <x v="2"/>
    <x v="0"/>
    <x v="0"/>
    <x v="4"/>
    <x v="11"/>
    <x v="3117"/>
    <x v="560"/>
  </r>
  <r>
    <x v="2697"/>
    <x v="526"/>
    <x v="313"/>
    <n v="69"/>
    <n v="10"/>
    <x v="176"/>
    <x v="15"/>
    <x v="2"/>
    <x v="1"/>
    <x v="11"/>
    <x v="6"/>
    <x v="21"/>
    <x v="3118"/>
    <x v="780"/>
  </r>
  <r>
    <x v="2698"/>
    <x v="87"/>
    <x v="45"/>
    <n v="492"/>
    <n v="23"/>
    <x v="29"/>
    <x v="43"/>
    <x v="2"/>
    <x v="0"/>
    <x v="3"/>
    <x v="4"/>
    <x v="29"/>
    <x v="3119"/>
    <x v="206"/>
  </r>
  <r>
    <x v="2699"/>
    <x v="33"/>
    <x v="185"/>
    <n v="200"/>
    <n v="2"/>
    <x v="139"/>
    <x v="11"/>
    <x v="2"/>
    <x v="0"/>
    <x v="9"/>
    <x v="0"/>
    <x v="22"/>
    <x v="3120"/>
    <x v="139"/>
  </r>
  <r>
    <x v="2700"/>
    <x v="350"/>
    <x v="540"/>
    <n v="265"/>
    <n v="4"/>
    <x v="47"/>
    <x v="21"/>
    <x v="2"/>
    <x v="0"/>
    <x v="6"/>
    <x v="5"/>
    <x v="23"/>
    <x v="3121"/>
    <x v="52"/>
  </r>
  <r>
    <x v="2701"/>
    <x v="418"/>
    <x v="139"/>
    <n v="192"/>
    <n v="5"/>
    <x v="50"/>
    <x v="3"/>
    <x v="1"/>
    <x v="1"/>
    <x v="8"/>
    <x v="3"/>
    <x v="2"/>
    <x v="3122"/>
    <x v="490"/>
  </r>
  <r>
    <x v="2702"/>
    <x v="472"/>
    <x v="206"/>
    <n v="500"/>
    <n v="8"/>
    <x v="15"/>
    <x v="18"/>
    <x v="0"/>
    <x v="0"/>
    <x v="10"/>
    <x v="1"/>
    <x v="19"/>
    <x v="3123"/>
    <x v="418"/>
  </r>
  <r>
    <x v="2703"/>
    <x v="57"/>
    <x v="483"/>
    <n v="190"/>
    <n v="3"/>
    <x v="37"/>
    <x v="14"/>
    <x v="1"/>
    <x v="0"/>
    <x v="4"/>
    <x v="5"/>
    <x v="28"/>
    <x v="3124"/>
    <x v="200"/>
  </r>
  <r>
    <x v="2704"/>
    <x v="456"/>
    <x v="7"/>
    <n v="476"/>
    <n v="2"/>
    <x v="174"/>
    <x v="19"/>
    <x v="0"/>
    <x v="1"/>
    <x v="4"/>
    <x v="3"/>
    <x v="28"/>
    <x v="3125"/>
    <x v="364"/>
  </r>
  <r>
    <x v="2705"/>
    <x v="596"/>
    <x v="521"/>
    <n v="255"/>
    <n v="15"/>
    <x v="109"/>
    <x v="18"/>
    <x v="2"/>
    <x v="0"/>
    <x v="6"/>
    <x v="4"/>
    <x v="29"/>
    <x v="3126"/>
    <x v="231"/>
  </r>
  <r>
    <x v="423"/>
    <x v="426"/>
    <x v="172"/>
    <n v="64"/>
    <n v="10"/>
    <x v="62"/>
    <x v="46"/>
    <x v="0"/>
    <x v="0"/>
    <x v="4"/>
    <x v="4"/>
    <x v="27"/>
    <x v="3127"/>
    <x v="781"/>
  </r>
  <r>
    <x v="2706"/>
    <x v="509"/>
    <x v="735"/>
    <n v="76"/>
    <n v="16"/>
    <x v="77"/>
    <x v="3"/>
    <x v="1"/>
    <x v="1"/>
    <x v="7"/>
    <x v="3"/>
    <x v="4"/>
    <x v="3128"/>
    <x v="685"/>
  </r>
  <r>
    <x v="2297"/>
    <x v="597"/>
    <x v="117"/>
    <n v="170"/>
    <n v="11"/>
    <x v="197"/>
    <x v="30"/>
    <x v="1"/>
    <x v="0"/>
    <x v="2"/>
    <x v="2"/>
    <x v="15"/>
    <x v="3129"/>
    <x v="171"/>
  </r>
  <r>
    <x v="2707"/>
    <x v="177"/>
    <x v="868"/>
    <n v="227"/>
    <n v="22"/>
    <x v="138"/>
    <x v="17"/>
    <x v="0"/>
    <x v="1"/>
    <x v="0"/>
    <x v="1"/>
    <x v="22"/>
    <x v="3130"/>
    <x v="239"/>
  </r>
  <r>
    <x v="2708"/>
    <x v="707"/>
    <x v="92"/>
    <n v="452"/>
    <n v="1"/>
    <x v="183"/>
    <x v="43"/>
    <x v="0"/>
    <x v="0"/>
    <x v="9"/>
    <x v="4"/>
    <x v="14"/>
    <x v="3131"/>
    <x v="81"/>
  </r>
  <r>
    <x v="2709"/>
    <x v="307"/>
    <x v="437"/>
    <n v="159"/>
    <n v="21"/>
    <x v="167"/>
    <x v="5"/>
    <x v="1"/>
    <x v="0"/>
    <x v="6"/>
    <x v="0"/>
    <x v="18"/>
    <x v="3132"/>
    <x v="56"/>
  </r>
  <r>
    <x v="2710"/>
    <x v="98"/>
    <x v="104"/>
    <n v="221"/>
    <n v="2"/>
    <x v="157"/>
    <x v="48"/>
    <x v="0"/>
    <x v="0"/>
    <x v="4"/>
    <x v="0"/>
    <x v="7"/>
    <x v="3133"/>
    <x v="238"/>
  </r>
  <r>
    <x v="2711"/>
    <x v="481"/>
    <x v="229"/>
    <n v="135"/>
    <n v="25"/>
    <x v="84"/>
    <x v="32"/>
    <x v="1"/>
    <x v="0"/>
    <x v="4"/>
    <x v="1"/>
    <x v="25"/>
    <x v="1480"/>
    <x v="271"/>
  </r>
  <r>
    <x v="2712"/>
    <x v="141"/>
    <x v="509"/>
    <n v="92"/>
    <n v="14"/>
    <x v="120"/>
    <x v="1"/>
    <x v="0"/>
    <x v="0"/>
    <x v="5"/>
    <x v="5"/>
    <x v="23"/>
    <x v="3134"/>
    <x v="782"/>
  </r>
  <r>
    <x v="2713"/>
    <x v="714"/>
    <x v="688"/>
    <n v="208"/>
    <n v="10"/>
    <x v="127"/>
    <x v="8"/>
    <x v="0"/>
    <x v="1"/>
    <x v="11"/>
    <x v="2"/>
    <x v="17"/>
    <x v="3135"/>
    <x v="386"/>
  </r>
  <r>
    <x v="1550"/>
    <x v="320"/>
    <x v="288"/>
    <n v="269"/>
    <n v="8"/>
    <x v="170"/>
    <x v="39"/>
    <x v="0"/>
    <x v="0"/>
    <x v="1"/>
    <x v="3"/>
    <x v="24"/>
    <x v="3136"/>
    <x v="184"/>
  </r>
  <r>
    <x v="2714"/>
    <x v="671"/>
    <x v="127"/>
    <n v="170"/>
    <n v="5"/>
    <x v="52"/>
    <x v="7"/>
    <x v="2"/>
    <x v="0"/>
    <x v="2"/>
    <x v="2"/>
    <x v="25"/>
    <x v="3137"/>
    <x v="273"/>
  </r>
  <r>
    <x v="2715"/>
    <x v="597"/>
    <x v="829"/>
    <n v="459"/>
    <n v="17"/>
    <x v="100"/>
    <x v="49"/>
    <x v="1"/>
    <x v="0"/>
    <x v="2"/>
    <x v="2"/>
    <x v="15"/>
    <x v="3138"/>
    <x v="418"/>
  </r>
  <r>
    <x v="2266"/>
    <x v="133"/>
    <x v="203"/>
    <n v="317"/>
    <n v="26"/>
    <x v="37"/>
    <x v="47"/>
    <x v="2"/>
    <x v="0"/>
    <x v="7"/>
    <x v="6"/>
    <x v="20"/>
    <x v="3139"/>
    <x v="248"/>
  </r>
  <r>
    <x v="2716"/>
    <x v="202"/>
    <x v="58"/>
    <n v="483"/>
    <n v="11"/>
    <x v="151"/>
    <x v="41"/>
    <x v="1"/>
    <x v="1"/>
    <x v="6"/>
    <x v="0"/>
    <x v="4"/>
    <x v="3140"/>
    <x v="54"/>
  </r>
  <r>
    <x v="2717"/>
    <x v="523"/>
    <x v="241"/>
    <n v="131"/>
    <n v="4"/>
    <x v="104"/>
    <x v="42"/>
    <x v="0"/>
    <x v="1"/>
    <x v="10"/>
    <x v="6"/>
    <x v="0"/>
    <x v="3141"/>
    <x v="83"/>
  </r>
  <r>
    <x v="2718"/>
    <x v="169"/>
    <x v="369"/>
    <n v="495"/>
    <n v="6"/>
    <x v="68"/>
    <x v="49"/>
    <x v="2"/>
    <x v="1"/>
    <x v="6"/>
    <x v="6"/>
    <x v="24"/>
    <x v="3142"/>
    <x v="417"/>
  </r>
  <r>
    <x v="1598"/>
    <x v="319"/>
    <x v="826"/>
    <n v="127"/>
    <n v="7"/>
    <x v="39"/>
    <x v="7"/>
    <x v="0"/>
    <x v="1"/>
    <x v="4"/>
    <x v="0"/>
    <x v="8"/>
    <x v="3143"/>
    <x v="338"/>
  </r>
  <r>
    <x v="2719"/>
    <x v="604"/>
    <x v="867"/>
    <n v="399"/>
    <n v="9"/>
    <x v="72"/>
    <x v="35"/>
    <x v="1"/>
    <x v="1"/>
    <x v="10"/>
    <x v="1"/>
    <x v="28"/>
    <x v="3144"/>
    <x v="103"/>
  </r>
  <r>
    <x v="2720"/>
    <x v="425"/>
    <x v="872"/>
    <n v="202"/>
    <n v="9"/>
    <x v="46"/>
    <x v="22"/>
    <x v="0"/>
    <x v="1"/>
    <x v="7"/>
    <x v="3"/>
    <x v="13"/>
    <x v="3145"/>
    <x v="779"/>
  </r>
  <r>
    <x v="2721"/>
    <x v="416"/>
    <x v="67"/>
    <n v="314"/>
    <n v="14"/>
    <x v="161"/>
    <x v="27"/>
    <x v="1"/>
    <x v="2"/>
    <x v="4"/>
    <x v="2"/>
    <x v="14"/>
    <x v="3146"/>
    <x v="441"/>
  </r>
  <r>
    <x v="890"/>
    <x v="613"/>
    <x v="208"/>
    <n v="50"/>
    <n v="17"/>
    <x v="112"/>
    <x v="33"/>
    <x v="0"/>
    <x v="0"/>
    <x v="6"/>
    <x v="4"/>
    <x v="10"/>
    <x v="3147"/>
    <x v="783"/>
  </r>
  <r>
    <x v="1612"/>
    <x v="696"/>
    <x v="10"/>
    <n v="303"/>
    <n v="12"/>
    <x v="32"/>
    <x v="35"/>
    <x v="2"/>
    <x v="1"/>
    <x v="5"/>
    <x v="3"/>
    <x v="17"/>
    <x v="3148"/>
    <x v="178"/>
  </r>
  <r>
    <x v="2722"/>
    <x v="577"/>
    <x v="615"/>
    <n v="207"/>
    <n v="21"/>
    <x v="174"/>
    <x v="3"/>
    <x v="2"/>
    <x v="1"/>
    <x v="11"/>
    <x v="3"/>
    <x v="5"/>
    <x v="3149"/>
    <x v="207"/>
  </r>
  <r>
    <x v="2723"/>
    <x v="587"/>
    <x v="114"/>
    <n v="431"/>
    <n v="1"/>
    <x v="173"/>
    <x v="31"/>
    <x v="0"/>
    <x v="1"/>
    <x v="10"/>
    <x v="5"/>
    <x v="20"/>
    <x v="3150"/>
    <x v="210"/>
  </r>
  <r>
    <x v="2724"/>
    <x v="708"/>
    <x v="329"/>
    <n v="171"/>
    <n v="28"/>
    <x v="34"/>
    <x v="11"/>
    <x v="2"/>
    <x v="0"/>
    <x v="3"/>
    <x v="5"/>
    <x v="2"/>
    <x v="3151"/>
    <x v="126"/>
  </r>
  <r>
    <x v="2725"/>
    <x v="365"/>
    <x v="357"/>
    <n v="327"/>
    <n v="12"/>
    <x v="80"/>
    <x v="5"/>
    <x v="0"/>
    <x v="0"/>
    <x v="9"/>
    <x v="0"/>
    <x v="24"/>
    <x v="3152"/>
    <x v="246"/>
  </r>
  <r>
    <x v="2726"/>
    <x v="243"/>
    <x v="79"/>
    <n v="224"/>
    <n v="3"/>
    <x v="99"/>
    <x v="42"/>
    <x v="1"/>
    <x v="0"/>
    <x v="7"/>
    <x v="2"/>
    <x v="17"/>
    <x v="3153"/>
    <x v="222"/>
  </r>
  <r>
    <x v="2727"/>
    <x v="639"/>
    <x v="432"/>
    <n v="352"/>
    <n v="9"/>
    <x v="142"/>
    <x v="36"/>
    <x v="1"/>
    <x v="1"/>
    <x v="5"/>
    <x v="6"/>
    <x v="2"/>
    <x v="3154"/>
    <x v="190"/>
  </r>
  <r>
    <x v="2728"/>
    <x v="472"/>
    <x v="873"/>
    <n v="280"/>
    <n v="7"/>
    <x v="56"/>
    <x v="25"/>
    <x v="0"/>
    <x v="0"/>
    <x v="10"/>
    <x v="1"/>
    <x v="19"/>
    <x v="3155"/>
    <x v="505"/>
  </r>
  <r>
    <x v="2463"/>
    <x v="587"/>
    <x v="787"/>
    <n v="155"/>
    <n v="29"/>
    <x v="156"/>
    <x v="1"/>
    <x v="2"/>
    <x v="1"/>
    <x v="10"/>
    <x v="5"/>
    <x v="20"/>
    <x v="3156"/>
    <x v="623"/>
  </r>
  <r>
    <x v="512"/>
    <x v="53"/>
    <x v="657"/>
    <n v="284"/>
    <n v="30"/>
    <x v="34"/>
    <x v="43"/>
    <x v="0"/>
    <x v="0"/>
    <x v="3"/>
    <x v="3"/>
    <x v="27"/>
    <x v="3157"/>
    <x v="154"/>
  </r>
  <r>
    <x v="2729"/>
    <x v="421"/>
    <x v="642"/>
    <n v="136"/>
    <n v="10"/>
    <x v="185"/>
    <x v="10"/>
    <x v="1"/>
    <x v="1"/>
    <x v="9"/>
    <x v="1"/>
    <x v="11"/>
    <x v="3158"/>
    <x v="107"/>
  </r>
  <r>
    <x v="2730"/>
    <x v="162"/>
    <x v="787"/>
    <n v="168"/>
    <n v="13"/>
    <x v="113"/>
    <x v="14"/>
    <x v="0"/>
    <x v="0"/>
    <x v="1"/>
    <x v="0"/>
    <x v="12"/>
    <x v="3159"/>
    <x v="784"/>
  </r>
  <r>
    <x v="1241"/>
    <x v="529"/>
    <x v="321"/>
    <n v="483"/>
    <n v="19"/>
    <x v="59"/>
    <x v="19"/>
    <x v="1"/>
    <x v="1"/>
    <x v="10"/>
    <x v="0"/>
    <x v="24"/>
    <x v="3160"/>
    <x v="355"/>
  </r>
  <r>
    <x v="2731"/>
    <x v="454"/>
    <x v="323"/>
    <n v="183"/>
    <n v="12"/>
    <x v="187"/>
    <x v="24"/>
    <x v="2"/>
    <x v="0"/>
    <x v="1"/>
    <x v="6"/>
    <x v="13"/>
    <x v="3161"/>
    <x v="376"/>
  </r>
  <r>
    <x v="154"/>
    <x v="238"/>
    <x v="13"/>
    <n v="437"/>
    <n v="2"/>
    <x v="94"/>
    <x v="28"/>
    <x v="0"/>
    <x v="1"/>
    <x v="0"/>
    <x v="0"/>
    <x v="20"/>
    <x v="3162"/>
    <x v="424"/>
  </r>
  <r>
    <x v="1333"/>
    <x v="342"/>
    <x v="126"/>
    <n v="291"/>
    <n v="30"/>
    <x v="179"/>
    <x v="48"/>
    <x v="2"/>
    <x v="1"/>
    <x v="2"/>
    <x v="3"/>
    <x v="30"/>
    <x v="3163"/>
    <x v="87"/>
  </r>
  <r>
    <x v="2732"/>
    <x v="234"/>
    <x v="610"/>
    <n v="335"/>
    <n v="2"/>
    <x v="9"/>
    <x v="21"/>
    <x v="2"/>
    <x v="1"/>
    <x v="10"/>
    <x v="4"/>
    <x v="9"/>
    <x v="3164"/>
    <x v="450"/>
  </r>
  <r>
    <x v="2733"/>
    <x v="349"/>
    <x v="316"/>
    <n v="314"/>
    <n v="23"/>
    <x v="126"/>
    <x v="32"/>
    <x v="0"/>
    <x v="0"/>
    <x v="5"/>
    <x v="1"/>
    <x v="26"/>
    <x v="3165"/>
    <x v="703"/>
  </r>
  <r>
    <x v="2734"/>
    <x v="40"/>
    <x v="337"/>
    <n v="186"/>
    <n v="11"/>
    <x v="169"/>
    <x v="37"/>
    <x v="2"/>
    <x v="1"/>
    <x v="9"/>
    <x v="4"/>
    <x v="24"/>
    <x v="3166"/>
    <x v="371"/>
  </r>
  <r>
    <x v="2735"/>
    <x v="530"/>
    <x v="874"/>
    <n v="93"/>
    <n v="9"/>
    <x v="192"/>
    <x v="29"/>
    <x v="0"/>
    <x v="1"/>
    <x v="11"/>
    <x v="4"/>
    <x v="2"/>
    <x v="3167"/>
    <x v="473"/>
  </r>
  <r>
    <x v="2736"/>
    <x v="435"/>
    <x v="372"/>
    <n v="262"/>
    <n v="13"/>
    <x v="48"/>
    <x v="29"/>
    <x v="1"/>
    <x v="0"/>
    <x v="2"/>
    <x v="0"/>
    <x v="11"/>
    <x v="3168"/>
    <x v="537"/>
  </r>
  <r>
    <x v="2737"/>
    <x v="602"/>
    <x v="627"/>
    <n v="411"/>
    <n v="30"/>
    <x v="99"/>
    <x v="42"/>
    <x v="1"/>
    <x v="1"/>
    <x v="10"/>
    <x v="5"/>
    <x v="21"/>
    <x v="3169"/>
    <x v="58"/>
  </r>
  <r>
    <x v="2738"/>
    <x v="348"/>
    <x v="446"/>
    <n v="336"/>
    <n v="9"/>
    <x v="189"/>
    <x v="30"/>
    <x v="2"/>
    <x v="1"/>
    <x v="8"/>
    <x v="5"/>
    <x v="0"/>
    <x v="3170"/>
    <x v="148"/>
  </r>
  <r>
    <x v="2147"/>
    <x v="712"/>
    <x v="351"/>
    <n v="100"/>
    <n v="19"/>
    <x v="129"/>
    <x v="30"/>
    <x v="0"/>
    <x v="1"/>
    <x v="4"/>
    <x v="4"/>
    <x v="22"/>
    <x v="3171"/>
    <x v="612"/>
  </r>
  <r>
    <x v="2193"/>
    <x v="531"/>
    <x v="378"/>
    <n v="311"/>
    <n v="6"/>
    <x v="199"/>
    <x v="34"/>
    <x v="0"/>
    <x v="1"/>
    <x v="8"/>
    <x v="0"/>
    <x v="25"/>
    <x v="3172"/>
    <x v="97"/>
  </r>
  <r>
    <x v="1090"/>
    <x v="457"/>
    <x v="471"/>
    <n v="132"/>
    <n v="20"/>
    <x v="29"/>
    <x v="10"/>
    <x v="2"/>
    <x v="1"/>
    <x v="8"/>
    <x v="5"/>
    <x v="26"/>
    <x v="3173"/>
    <x v="596"/>
  </r>
  <r>
    <x v="2739"/>
    <x v="332"/>
    <x v="601"/>
    <n v="254"/>
    <n v="19"/>
    <x v="199"/>
    <x v="24"/>
    <x v="2"/>
    <x v="1"/>
    <x v="2"/>
    <x v="3"/>
    <x v="21"/>
    <x v="3174"/>
    <x v="261"/>
  </r>
  <r>
    <x v="2740"/>
    <x v="321"/>
    <x v="666"/>
    <n v="186"/>
    <n v="11"/>
    <x v="44"/>
    <x v="32"/>
    <x v="0"/>
    <x v="1"/>
    <x v="8"/>
    <x v="6"/>
    <x v="27"/>
    <x v="3175"/>
    <x v="3"/>
  </r>
  <r>
    <x v="2741"/>
    <x v="340"/>
    <x v="509"/>
    <n v="86"/>
    <n v="18"/>
    <x v="63"/>
    <x v="14"/>
    <x v="2"/>
    <x v="1"/>
    <x v="7"/>
    <x v="4"/>
    <x v="8"/>
    <x v="3176"/>
    <x v="785"/>
  </r>
  <r>
    <x v="2742"/>
    <x v="342"/>
    <x v="167"/>
    <n v="150"/>
    <n v="23"/>
    <x v="27"/>
    <x v="37"/>
    <x v="2"/>
    <x v="1"/>
    <x v="2"/>
    <x v="3"/>
    <x v="30"/>
    <x v="3177"/>
    <x v="378"/>
  </r>
  <r>
    <x v="366"/>
    <x v="605"/>
    <x v="300"/>
    <n v="56"/>
    <n v="28"/>
    <x v="86"/>
    <x v="47"/>
    <x v="1"/>
    <x v="0"/>
    <x v="0"/>
    <x v="4"/>
    <x v="11"/>
    <x v="3178"/>
    <x v="786"/>
  </r>
  <r>
    <x v="2743"/>
    <x v="239"/>
    <x v="251"/>
    <n v="294"/>
    <n v="4"/>
    <x v="145"/>
    <x v="10"/>
    <x v="1"/>
    <x v="0"/>
    <x v="10"/>
    <x v="5"/>
    <x v="7"/>
    <x v="3179"/>
    <x v="73"/>
  </r>
  <r>
    <x v="2744"/>
    <x v="309"/>
    <x v="327"/>
    <n v="285"/>
    <n v="19"/>
    <x v="38"/>
    <x v="19"/>
    <x v="1"/>
    <x v="0"/>
    <x v="7"/>
    <x v="3"/>
    <x v="18"/>
    <x v="3180"/>
    <x v="97"/>
  </r>
  <r>
    <x v="751"/>
    <x v="619"/>
    <x v="772"/>
    <n v="53"/>
    <n v="22"/>
    <x v="94"/>
    <x v="40"/>
    <x v="1"/>
    <x v="0"/>
    <x v="3"/>
    <x v="0"/>
    <x v="28"/>
    <x v="3181"/>
    <x v="787"/>
  </r>
  <r>
    <x v="214"/>
    <x v="700"/>
    <x v="527"/>
    <n v="251"/>
    <n v="25"/>
    <x v="77"/>
    <x v="9"/>
    <x v="0"/>
    <x v="1"/>
    <x v="0"/>
    <x v="4"/>
    <x v="0"/>
    <x v="3182"/>
    <x v="319"/>
  </r>
  <r>
    <x v="2745"/>
    <x v="240"/>
    <x v="367"/>
    <n v="123"/>
    <n v="13"/>
    <x v="116"/>
    <x v="38"/>
    <x v="2"/>
    <x v="1"/>
    <x v="4"/>
    <x v="6"/>
    <x v="20"/>
    <x v="3183"/>
    <x v="788"/>
  </r>
  <r>
    <x v="2746"/>
    <x v="360"/>
    <x v="1"/>
    <n v="304"/>
    <n v="1"/>
    <x v="154"/>
    <x v="49"/>
    <x v="2"/>
    <x v="1"/>
    <x v="10"/>
    <x v="2"/>
    <x v="11"/>
    <x v="3184"/>
    <x v="225"/>
  </r>
  <r>
    <x v="1589"/>
    <x v="490"/>
    <x v="313"/>
    <n v="209"/>
    <n v="9"/>
    <x v="168"/>
    <x v="34"/>
    <x v="1"/>
    <x v="1"/>
    <x v="6"/>
    <x v="3"/>
    <x v="0"/>
    <x v="3185"/>
    <x v="145"/>
  </r>
  <r>
    <x v="2747"/>
    <x v="145"/>
    <x v="855"/>
    <n v="88"/>
    <n v="15"/>
    <x v="184"/>
    <x v="15"/>
    <x v="2"/>
    <x v="0"/>
    <x v="6"/>
    <x v="4"/>
    <x v="19"/>
    <x v="3186"/>
    <x v="154"/>
  </r>
  <r>
    <x v="2511"/>
    <x v="694"/>
    <x v="165"/>
    <n v="328"/>
    <n v="10"/>
    <x v="35"/>
    <x v="34"/>
    <x v="2"/>
    <x v="2"/>
    <x v="3"/>
    <x v="2"/>
    <x v="17"/>
    <x v="3187"/>
    <x v="477"/>
  </r>
  <r>
    <x v="2748"/>
    <x v="347"/>
    <x v="118"/>
    <n v="268"/>
    <n v="25"/>
    <x v="103"/>
    <x v="47"/>
    <x v="0"/>
    <x v="1"/>
    <x v="5"/>
    <x v="2"/>
    <x v="9"/>
    <x v="3188"/>
    <x v="526"/>
  </r>
  <r>
    <x v="2749"/>
    <x v="138"/>
    <x v="366"/>
    <n v="80"/>
    <n v="21"/>
    <x v="82"/>
    <x v="42"/>
    <x v="0"/>
    <x v="0"/>
    <x v="9"/>
    <x v="6"/>
    <x v="0"/>
    <x v="3189"/>
    <x v="789"/>
  </r>
  <r>
    <x v="2750"/>
    <x v="632"/>
    <x v="76"/>
    <n v="239"/>
    <n v="4"/>
    <x v="161"/>
    <x v="40"/>
    <x v="1"/>
    <x v="0"/>
    <x v="10"/>
    <x v="0"/>
    <x v="12"/>
    <x v="3190"/>
    <x v="278"/>
  </r>
  <r>
    <x v="2751"/>
    <x v="692"/>
    <x v="165"/>
    <n v="319"/>
    <n v="4"/>
    <x v="100"/>
    <x v="47"/>
    <x v="0"/>
    <x v="1"/>
    <x v="2"/>
    <x v="3"/>
    <x v="16"/>
    <x v="3191"/>
    <x v="475"/>
  </r>
  <r>
    <x v="1972"/>
    <x v="432"/>
    <x v="162"/>
    <n v="117"/>
    <n v="4"/>
    <x v="96"/>
    <x v="33"/>
    <x v="0"/>
    <x v="1"/>
    <x v="0"/>
    <x v="3"/>
    <x v="25"/>
    <x v="729"/>
    <x v="374"/>
  </r>
  <r>
    <x v="2752"/>
    <x v="252"/>
    <x v="113"/>
    <n v="142"/>
    <n v="15"/>
    <x v="9"/>
    <x v="33"/>
    <x v="0"/>
    <x v="0"/>
    <x v="9"/>
    <x v="2"/>
    <x v="11"/>
    <x v="3192"/>
    <x v="393"/>
  </r>
  <r>
    <x v="2753"/>
    <x v="504"/>
    <x v="828"/>
    <n v="262"/>
    <n v="30"/>
    <x v="123"/>
    <x v="46"/>
    <x v="1"/>
    <x v="0"/>
    <x v="11"/>
    <x v="1"/>
    <x v="5"/>
    <x v="3193"/>
    <x v="219"/>
  </r>
  <r>
    <x v="2754"/>
    <x v="95"/>
    <x v="82"/>
    <n v="392"/>
    <n v="28"/>
    <x v="17"/>
    <x v="41"/>
    <x v="2"/>
    <x v="1"/>
    <x v="10"/>
    <x v="0"/>
    <x v="22"/>
    <x v="3194"/>
    <x v="397"/>
  </r>
  <r>
    <x v="2755"/>
    <x v="163"/>
    <x v="626"/>
    <n v="269"/>
    <n v="18"/>
    <x v="145"/>
    <x v="13"/>
    <x v="1"/>
    <x v="0"/>
    <x v="4"/>
    <x v="3"/>
    <x v="16"/>
    <x v="415"/>
    <x v="292"/>
  </r>
  <r>
    <x v="2756"/>
    <x v="492"/>
    <x v="290"/>
    <n v="301"/>
    <n v="4"/>
    <x v="160"/>
    <x v="22"/>
    <x v="0"/>
    <x v="1"/>
    <x v="2"/>
    <x v="0"/>
    <x v="26"/>
    <x v="3195"/>
    <x v="418"/>
  </r>
  <r>
    <x v="418"/>
    <x v="99"/>
    <x v="687"/>
    <n v="421"/>
    <n v="29"/>
    <x v="178"/>
    <x v="19"/>
    <x v="1"/>
    <x v="0"/>
    <x v="6"/>
    <x v="3"/>
    <x v="4"/>
    <x v="3196"/>
    <x v="65"/>
  </r>
  <r>
    <x v="2757"/>
    <x v="114"/>
    <x v="398"/>
    <n v="267"/>
    <n v="9"/>
    <x v="167"/>
    <x v="16"/>
    <x v="1"/>
    <x v="0"/>
    <x v="11"/>
    <x v="1"/>
    <x v="1"/>
    <x v="1478"/>
    <x v="311"/>
  </r>
  <r>
    <x v="2758"/>
    <x v="193"/>
    <x v="832"/>
    <n v="214"/>
    <n v="4"/>
    <x v="64"/>
    <x v="29"/>
    <x v="2"/>
    <x v="1"/>
    <x v="8"/>
    <x v="2"/>
    <x v="6"/>
    <x v="3197"/>
    <x v="482"/>
  </r>
  <r>
    <x v="68"/>
    <x v="491"/>
    <x v="604"/>
    <n v="266"/>
    <n v="21"/>
    <x v="147"/>
    <x v="7"/>
    <x v="0"/>
    <x v="1"/>
    <x v="5"/>
    <x v="4"/>
    <x v="6"/>
    <x v="3198"/>
    <x v="278"/>
  </r>
  <r>
    <x v="2759"/>
    <x v="381"/>
    <x v="777"/>
    <n v="431"/>
    <n v="19"/>
    <x v="65"/>
    <x v="31"/>
    <x v="1"/>
    <x v="0"/>
    <x v="6"/>
    <x v="5"/>
    <x v="24"/>
    <x v="3199"/>
    <x v="17"/>
  </r>
  <r>
    <x v="2760"/>
    <x v="92"/>
    <x v="610"/>
    <n v="404"/>
    <n v="11"/>
    <x v="199"/>
    <x v="18"/>
    <x v="0"/>
    <x v="0"/>
    <x v="8"/>
    <x v="4"/>
    <x v="26"/>
    <x v="3200"/>
    <x v="59"/>
  </r>
  <r>
    <x v="1503"/>
    <x v="292"/>
    <x v="26"/>
    <n v="138"/>
    <n v="15"/>
    <x v="133"/>
    <x v="8"/>
    <x v="0"/>
    <x v="1"/>
    <x v="1"/>
    <x v="1"/>
    <x v="6"/>
    <x v="3201"/>
    <x v="790"/>
  </r>
  <r>
    <x v="48"/>
    <x v="576"/>
    <x v="657"/>
    <n v="290"/>
    <n v="14"/>
    <x v="146"/>
    <x v="12"/>
    <x v="2"/>
    <x v="1"/>
    <x v="10"/>
    <x v="3"/>
    <x v="10"/>
    <x v="3202"/>
    <x v="249"/>
  </r>
  <r>
    <x v="229"/>
    <x v="600"/>
    <x v="821"/>
    <n v="200"/>
    <n v="11"/>
    <x v="127"/>
    <x v="11"/>
    <x v="0"/>
    <x v="0"/>
    <x v="10"/>
    <x v="2"/>
    <x v="6"/>
    <x v="3203"/>
    <x v="281"/>
  </r>
  <r>
    <x v="76"/>
    <x v="243"/>
    <x v="21"/>
    <n v="242"/>
    <n v="3"/>
    <x v="168"/>
    <x v="30"/>
    <x v="2"/>
    <x v="0"/>
    <x v="7"/>
    <x v="2"/>
    <x v="17"/>
    <x v="3204"/>
    <x v="281"/>
  </r>
  <r>
    <x v="2761"/>
    <x v="479"/>
    <x v="874"/>
    <n v="82"/>
    <n v="10"/>
    <x v="30"/>
    <x v="36"/>
    <x v="0"/>
    <x v="1"/>
    <x v="10"/>
    <x v="6"/>
    <x v="17"/>
    <x v="3205"/>
    <x v="791"/>
  </r>
  <r>
    <x v="2399"/>
    <x v="572"/>
    <x v="672"/>
    <n v="67"/>
    <n v="21"/>
    <x v="148"/>
    <x v="16"/>
    <x v="1"/>
    <x v="0"/>
    <x v="0"/>
    <x v="0"/>
    <x v="17"/>
    <x v="3206"/>
    <x v="629"/>
  </r>
  <r>
    <x v="2762"/>
    <x v="393"/>
    <x v="444"/>
    <n v="382"/>
    <n v="26"/>
    <x v="3"/>
    <x v="45"/>
    <x v="1"/>
    <x v="1"/>
    <x v="7"/>
    <x v="0"/>
    <x v="6"/>
    <x v="3207"/>
    <x v="152"/>
  </r>
  <r>
    <x v="2265"/>
    <x v="9"/>
    <x v="89"/>
    <n v="428"/>
    <n v="9"/>
    <x v="145"/>
    <x v="26"/>
    <x v="2"/>
    <x v="0"/>
    <x v="3"/>
    <x v="6"/>
    <x v="9"/>
    <x v="3208"/>
    <x v="103"/>
  </r>
  <r>
    <x v="2763"/>
    <x v="667"/>
    <x v="106"/>
    <n v="334"/>
    <n v="27"/>
    <x v="133"/>
    <x v="46"/>
    <x v="1"/>
    <x v="1"/>
    <x v="0"/>
    <x v="6"/>
    <x v="6"/>
    <x v="3209"/>
    <x v="129"/>
  </r>
  <r>
    <x v="2764"/>
    <x v="354"/>
    <x v="437"/>
    <n v="151"/>
    <n v="11"/>
    <x v="180"/>
    <x v="42"/>
    <x v="1"/>
    <x v="1"/>
    <x v="5"/>
    <x v="3"/>
    <x v="7"/>
    <x v="3210"/>
    <x v="242"/>
  </r>
  <r>
    <x v="2765"/>
    <x v="177"/>
    <x v="518"/>
    <n v="221"/>
    <n v="15"/>
    <x v="163"/>
    <x v="20"/>
    <x v="0"/>
    <x v="1"/>
    <x v="0"/>
    <x v="1"/>
    <x v="22"/>
    <x v="3211"/>
    <x v="210"/>
  </r>
  <r>
    <x v="1393"/>
    <x v="166"/>
    <x v="655"/>
    <n v="452"/>
    <n v="13"/>
    <x v="27"/>
    <x v="43"/>
    <x v="2"/>
    <x v="0"/>
    <x v="4"/>
    <x v="3"/>
    <x v="20"/>
    <x v="3212"/>
    <x v="319"/>
  </r>
  <r>
    <x v="2766"/>
    <x v="644"/>
    <x v="342"/>
    <n v="224"/>
    <n v="13"/>
    <x v="145"/>
    <x v="9"/>
    <x v="2"/>
    <x v="1"/>
    <x v="2"/>
    <x v="1"/>
    <x v="15"/>
    <x v="3213"/>
    <x v="288"/>
  </r>
  <r>
    <x v="225"/>
    <x v="190"/>
    <x v="92"/>
    <n v="391"/>
    <n v="26"/>
    <x v="40"/>
    <x v="49"/>
    <x v="2"/>
    <x v="0"/>
    <x v="8"/>
    <x v="2"/>
    <x v="29"/>
    <x v="3214"/>
    <x v="236"/>
  </r>
  <r>
    <x v="2732"/>
    <x v="214"/>
    <x v="717"/>
    <n v="278"/>
    <n v="29"/>
    <x v="124"/>
    <x v="31"/>
    <x v="1"/>
    <x v="0"/>
    <x v="10"/>
    <x v="2"/>
    <x v="28"/>
    <x v="3215"/>
    <x v="161"/>
  </r>
  <r>
    <x v="325"/>
    <x v="452"/>
    <x v="875"/>
    <n v="492"/>
    <n v="30"/>
    <x v="32"/>
    <x v="13"/>
    <x v="1"/>
    <x v="2"/>
    <x v="3"/>
    <x v="5"/>
    <x v="12"/>
    <x v="3216"/>
    <x v="205"/>
  </r>
  <r>
    <x v="2767"/>
    <x v="63"/>
    <x v="381"/>
    <n v="216"/>
    <n v="18"/>
    <x v="36"/>
    <x v="2"/>
    <x v="1"/>
    <x v="1"/>
    <x v="6"/>
    <x v="4"/>
    <x v="6"/>
    <x v="3217"/>
    <x v="284"/>
  </r>
  <r>
    <x v="2768"/>
    <x v="4"/>
    <x v="379"/>
    <n v="433"/>
    <n v="4"/>
    <x v="53"/>
    <x v="48"/>
    <x v="0"/>
    <x v="1"/>
    <x v="2"/>
    <x v="4"/>
    <x v="4"/>
    <x v="3218"/>
    <x v="80"/>
  </r>
  <r>
    <x v="2769"/>
    <x v="57"/>
    <x v="158"/>
    <n v="435"/>
    <n v="30"/>
    <x v="48"/>
    <x v="4"/>
    <x v="1"/>
    <x v="0"/>
    <x v="4"/>
    <x v="5"/>
    <x v="28"/>
    <x v="3219"/>
    <x v="1"/>
  </r>
  <r>
    <x v="2770"/>
    <x v="589"/>
    <x v="768"/>
    <n v="177"/>
    <n v="29"/>
    <x v="20"/>
    <x v="35"/>
    <x v="2"/>
    <x v="2"/>
    <x v="3"/>
    <x v="2"/>
    <x v="7"/>
    <x v="3220"/>
    <x v="318"/>
  </r>
  <r>
    <x v="2771"/>
    <x v="716"/>
    <x v="278"/>
    <n v="217"/>
    <n v="6"/>
    <x v="45"/>
    <x v="31"/>
    <x v="2"/>
    <x v="1"/>
    <x v="2"/>
    <x v="4"/>
    <x v="27"/>
    <x v="3221"/>
    <x v="688"/>
  </r>
  <r>
    <x v="2772"/>
    <x v="400"/>
    <x v="428"/>
    <n v="452"/>
    <n v="4"/>
    <x v="197"/>
    <x v="41"/>
    <x v="2"/>
    <x v="0"/>
    <x v="8"/>
    <x v="1"/>
    <x v="23"/>
    <x v="3222"/>
    <x v="327"/>
  </r>
  <r>
    <x v="2148"/>
    <x v="498"/>
    <x v="646"/>
    <n v="480"/>
    <n v="19"/>
    <x v="166"/>
    <x v="41"/>
    <x v="2"/>
    <x v="0"/>
    <x v="8"/>
    <x v="6"/>
    <x v="6"/>
    <x v="3223"/>
    <x v="26"/>
  </r>
  <r>
    <x v="2773"/>
    <x v="25"/>
    <x v="230"/>
    <n v="414"/>
    <n v="18"/>
    <x v="137"/>
    <x v="38"/>
    <x v="1"/>
    <x v="0"/>
    <x v="8"/>
    <x v="2"/>
    <x v="19"/>
    <x v="3224"/>
    <x v="14"/>
  </r>
  <r>
    <x v="2774"/>
    <x v="546"/>
    <x v="438"/>
    <n v="261"/>
    <n v="29"/>
    <x v="166"/>
    <x v="32"/>
    <x v="0"/>
    <x v="1"/>
    <x v="11"/>
    <x v="0"/>
    <x v="19"/>
    <x v="3225"/>
    <x v="558"/>
  </r>
  <r>
    <x v="2775"/>
    <x v="133"/>
    <x v="860"/>
    <n v="205"/>
    <n v="26"/>
    <x v="19"/>
    <x v="11"/>
    <x v="2"/>
    <x v="0"/>
    <x v="7"/>
    <x v="6"/>
    <x v="20"/>
    <x v="3226"/>
    <x v="569"/>
  </r>
  <r>
    <x v="155"/>
    <x v="206"/>
    <x v="519"/>
    <n v="401"/>
    <n v="21"/>
    <x v="108"/>
    <x v="29"/>
    <x v="2"/>
    <x v="0"/>
    <x v="8"/>
    <x v="4"/>
    <x v="0"/>
    <x v="3227"/>
    <x v="45"/>
  </r>
  <r>
    <x v="2776"/>
    <x v="636"/>
    <x v="212"/>
    <n v="408"/>
    <n v="2"/>
    <x v="69"/>
    <x v="4"/>
    <x v="0"/>
    <x v="0"/>
    <x v="10"/>
    <x v="4"/>
    <x v="20"/>
    <x v="3228"/>
    <x v="493"/>
  </r>
  <r>
    <x v="333"/>
    <x v="97"/>
    <x v="567"/>
    <n v="125"/>
    <n v="30"/>
    <x v="163"/>
    <x v="18"/>
    <x v="1"/>
    <x v="2"/>
    <x v="3"/>
    <x v="3"/>
    <x v="1"/>
    <x v="3229"/>
    <x v="83"/>
  </r>
  <r>
    <x v="2777"/>
    <x v="263"/>
    <x v="344"/>
    <n v="190"/>
    <n v="18"/>
    <x v="91"/>
    <x v="43"/>
    <x v="1"/>
    <x v="1"/>
    <x v="2"/>
    <x v="1"/>
    <x v="25"/>
    <x v="3230"/>
    <x v="16"/>
  </r>
  <r>
    <x v="2778"/>
    <x v="238"/>
    <x v="515"/>
    <n v="418"/>
    <n v="20"/>
    <x v="84"/>
    <x v="31"/>
    <x v="1"/>
    <x v="1"/>
    <x v="0"/>
    <x v="0"/>
    <x v="20"/>
    <x v="3231"/>
    <x v="74"/>
  </r>
  <r>
    <x v="2779"/>
    <x v="55"/>
    <x v="752"/>
    <n v="349"/>
    <n v="14"/>
    <x v="3"/>
    <x v="41"/>
    <x v="1"/>
    <x v="0"/>
    <x v="3"/>
    <x v="6"/>
    <x v="25"/>
    <x v="3232"/>
    <x v="528"/>
  </r>
  <r>
    <x v="2780"/>
    <x v="528"/>
    <x v="91"/>
    <n v="419"/>
    <n v="10"/>
    <x v="32"/>
    <x v="0"/>
    <x v="2"/>
    <x v="2"/>
    <x v="3"/>
    <x v="1"/>
    <x v="4"/>
    <x v="3233"/>
    <x v="270"/>
  </r>
  <r>
    <x v="2781"/>
    <x v="387"/>
    <x v="291"/>
    <n v="343"/>
    <n v="11"/>
    <x v="66"/>
    <x v="42"/>
    <x v="1"/>
    <x v="0"/>
    <x v="1"/>
    <x v="4"/>
    <x v="21"/>
    <x v="3234"/>
    <x v="32"/>
  </r>
  <r>
    <x v="2782"/>
    <x v="635"/>
    <x v="176"/>
    <n v="471"/>
    <n v="26"/>
    <x v="28"/>
    <x v="31"/>
    <x v="1"/>
    <x v="0"/>
    <x v="7"/>
    <x v="6"/>
    <x v="30"/>
    <x v="3235"/>
    <x v="189"/>
  </r>
  <r>
    <x v="2314"/>
    <x v="548"/>
    <x v="864"/>
    <n v="175"/>
    <n v="1"/>
    <x v="148"/>
    <x v="12"/>
    <x v="0"/>
    <x v="1"/>
    <x v="11"/>
    <x v="1"/>
    <x v="13"/>
    <x v="3236"/>
    <x v="546"/>
  </r>
  <r>
    <x v="2783"/>
    <x v="490"/>
    <x v="73"/>
    <n v="364"/>
    <n v="21"/>
    <x v="81"/>
    <x v="39"/>
    <x v="1"/>
    <x v="1"/>
    <x v="6"/>
    <x v="3"/>
    <x v="0"/>
    <x v="3237"/>
    <x v="284"/>
  </r>
  <r>
    <x v="2542"/>
    <x v="704"/>
    <x v="278"/>
    <n v="253"/>
    <n v="5"/>
    <x v="32"/>
    <x v="27"/>
    <x v="0"/>
    <x v="1"/>
    <x v="4"/>
    <x v="1"/>
    <x v="4"/>
    <x v="3238"/>
    <x v="635"/>
  </r>
  <r>
    <x v="2784"/>
    <x v="466"/>
    <x v="292"/>
    <n v="200"/>
    <n v="9"/>
    <x v="45"/>
    <x v="38"/>
    <x v="2"/>
    <x v="1"/>
    <x v="9"/>
    <x v="5"/>
    <x v="25"/>
    <x v="3239"/>
    <x v="190"/>
  </r>
  <r>
    <x v="2785"/>
    <x v="391"/>
    <x v="792"/>
    <n v="398"/>
    <n v="9"/>
    <x v="142"/>
    <x v="30"/>
    <x v="2"/>
    <x v="0"/>
    <x v="6"/>
    <x v="2"/>
    <x v="30"/>
    <x v="3240"/>
    <x v="225"/>
  </r>
  <r>
    <x v="2725"/>
    <x v="327"/>
    <x v="503"/>
    <n v="370"/>
    <n v="29"/>
    <x v="41"/>
    <x v="35"/>
    <x v="0"/>
    <x v="1"/>
    <x v="5"/>
    <x v="3"/>
    <x v="0"/>
    <x v="3241"/>
    <x v="26"/>
  </r>
  <r>
    <x v="2786"/>
    <x v="425"/>
    <x v="464"/>
    <n v="185"/>
    <n v="27"/>
    <x v="150"/>
    <x v="39"/>
    <x v="0"/>
    <x v="1"/>
    <x v="7"/>
    <x v="3"/>
    <x v="13"/>
    <x v="3242"/>
    <x v="119"/>
  </r>
  <r>
    <x v="1124"/>
    <x v="196"/>
    <x v="577"/>
    <n v="179"/>
    <n v="26"/>
    <x v="168"/>
    <x v="40"/>
    <x v="0"/>
    <x v="1"/>
    <x v="1"/>
    <x v="2"/>
    <x v="4"/>
    <x v="3243"/>
    <x v="172"/>
  </r>
  <r>
    <x v="2787"/>
    <x v="486"/>
    <x v="819"/>
    <n v="460"/>
    <n v="25"/>
    <x v="119"/>
    <x v="24"/>
    <x v="1"/>
    <x v="0"/>
    <x v="7"/>
    <x v="2"/>
    <x v="26"/>
    <x v="3244"/>
    <x v="147"/>
  </r>
  <r>
    <x v="2788"/>
    <x v="503"/>
    <x v="470"/>
    <n v="480"/>
    <n v="9"/>
    <x v="96"/>
    <x v="14"/>
    <x v="1"/>
    <x v="1"/>
    <x v="10"/>
    <x v="6"/>
    <x v="7"/>
    <x v="3245"/>
    <x v="38"/>
  </r>
  <r>
    <x v="2789"/>
    <x v="196"/>
    <x v="552"/>
    <n v="83"/>
    <n v="8"/>
    <x v="24"/>
    <x v="2"/>
    <x v="2"/>
    <x v="1"/>
    <x v="1"/>
    <x v="2"/>
    <x v="4"/>
    <x v="3246"/>
    <x v="578"/>
  </r>
  <r>
    <x v="2790"/>
    <x v="357"/>
    <x v="162"/>
    <n v="181"/>
    <n v="26"/>
    <x v="27"/>
    <x v="21"/>
    <x v="1"/>
    <x v="0"/>
    <x v="7"/>
    <x v="1"/>
    <x v="11"/>
    <x v="3247"/>
    <x v="279"/>
  </r>
  <r>
    <x v="2791"/>
    <x v="580"/>
    <x v="821"/>
    <n v="156"/>
    <n v="29"/>
    <x v="10"/>
    <x v="39"/>
    <x v="1"/>
    <x v="0"/>
    <x v="10"/>
    <x v="3"/>
    <x v="2"/>
    <x v="3248"/>
    <x v="288"/>
  </r>
  <r>
    <x v="2792"/>
    <x v="143"/>
    <x v="197"/>
    <n v="301"/>
    <n v="4"/>
    <x v="79"/>
    <x v="13"/>
    <x v="1"/>
    <x v="1"/>
    <x v="2"/>
    <x v="1"/>
    <x v="9"/>
    <x v="3249"/>
    <x v="281"/>
  </r>
  <r>
    <x v="2793"/>
    <x v="39"/>
    <x v="745"/>
    <n v="465"/>
    <n v="29"/>
    <x v="144"/>
    <x v="5"/>
    <x v="0"/>
    <x v="0"/>
    <x v="0"/>
    <x v="1"/>
    <x v="25"/>
    <x v="3250"/>
    <x v="546"/>
  </r>
  <r>
    <x v="2794"/>
    <x v="303"/>
    <x v="180"/>
    <n v="224"/>
    <n v="25"/>
    <x v="51"/>
    <x v="37"/>
    <x v="1"/>
    <x v="1"/>
    <x v="9"/>
    <x v="4"/>
    <x v="23"/>
    <x v="3251"/>
    <x v="85"/>
  </r>
  <r>
    <x v="2795"/>
    <x v="679"/>
    <x v="706"/>
    <n v="415"/>
    <n v="8"/>
    <x v="3"/>
    <x v="8"/>
    <x v="1"/>
    <x v="1"/>
    <x v="6"/>
    <x v="0"/>
    <x v="13"/>
    <x v="3252"/>
    <x v="310"/>
  </r>
  <r>
    <x v="2796"/>
    <x v="712"/>
    <x v="238"/>
    <n v="310"/>
    <n v="18"/>
    <x v="196"/>
    <x v="13"/>
    <x v="2"/>
    <x v="1"/>
    <x v="4"/>
    <x v="4"/>
    <x v="22"/>
    <x v="3253"/>
    <x v="112"/>
  </r>
  <r>
    <x v="2797"/>
    <x v="577"/>
    <x v="444"/>
    <n v="314"/>
    <n v="19"/>
    <x v="71"/>
    <x v="25"/>
    <x v="0"/>
    <x v="1"/>
    <x v="11"/>
    <x v="3"/>
    <x v="5"/>
    <x v="3254"/>
    <x v="365"/>
  </r>
  <r>
    <x v="2798"/>
    <x v="474"/>
    <x v="489"/>
    <n v="238"/>
    <n v="9"/>
    <x v="27"/>
    <x v="30"/>
    <x v="2"/>
    <x v="0"/>
    <x v="6"/>
    <x v="0"/>
    <x v="6"/>
    <x v="3255"/>
    <x v="73"/>
  </r>
  <r>
    <x v="2799"/>
    <x v="567"/>
    <x v="254"/>
    <n v="365"/>
    <n v="21"/>
    <x v="194"/>
    <x v="22"/>
    <x v="2"/>
    <x v="1"/>
    <x v="6"/>
    <x v="0"/>
    <x v="3"/>
    <x v="3256"/>
    <x v="121"/>
  </r>
  <r>
    <x v="2697"/>
    <x v="154"/>
    <x v="876"/>
    <n v="168"/>
    <n v="6"/>
    <x v="2"/>
    <x v="15"/>
    <x v="1"/>
    <x v="1"/>
    <x v="11"/>
    <x v="6"/>
    <x v="16"/>
    <x v="3257"/>
    <x v="281"/>
  </r>
  <r>
    <x v="356"/>
    <x v="697"/>
    <x v="846"/>
    <n v="149"/>
    <n v="15"/>
    <x v="10"/>
    <x v="11"/>
    <x v="2"/>
    <x v="1"/>
    <x v="1"/>
    <x v="5"/>
    <x v="30"/>
    <x v="3258"/>
    <x v="266"/>
  </r>
  <r>
    <x v="1798"/>
    <x v="33"/>
    <x v="443"/>
    <n v="238"/>
    <n v="19"/>
    <x v="156"/>
    <x v="5"/>
    <x v="0"/>
    <x v="0"/>
    <x v="9"/>
    <x v="0"/>
    <x v="22"/>
    <x v="3259"/>
    <x v="232"/>
  </r>
  <r>
    <x v="2800"/>
    <x v="31"/>
    <x v="380"/>
    <n v="190"/>
    <n v="27"/>
    <x v="21"/>
    <x v="21"/>
    <x v="1"/>
    <x v="1"/>
    <x v="5"/>
    <x v="2"/>
    <x v="15"/>
    <x v="3260"/>
    <x v="200"/>
  </r>
  <r>
    <x v="2801"/>
    <x v="208"/>
    <x v="777"/>
    <n v="58"/>
    <n v="10"/>
    <x v="141"/>
    <x v="38"/>
    <x v="2"/>
    <x v="1"/>
    <x v="9"/>
    <x v="2"/>
    <x v="0"/>
    <x v="3261"/>
    <x v="792"/>
  </r>
  <r>
    <x v="2802"/>
    <x v="649"/>
    <x v="670"/>
    <n v="91"/>
    <n v="24"/>
    <x v="95"/>
    <x v="9"/>
    <x v="0"/>
    <x v="0"/>
    <x v="9"/>
    <x v="2"/>
    <x v="27"/>
    <x v="3262"/>
    <x v="107"/>
  </r>
  <r>
    <x v="2803"/>
    <x v="331"/>
    <x v="127"/>
    <n v="264"/>
    <n v="19"/>
    <x v="53"/>
    <x v="34"/>
    <x v="0"/>
    <x v="0"/>
    <x v="9"/>
    <x v="5"/>
    <x v="20"/>
    <x v="3263"/>
    <x v="554"/>
  </r>
  <r>
    <x v="2804"/>
    <x v="445"/>
    <x v="682"/>
    <n v="385"/>
    <n v="2"/>
    <x v="142"/>
    <x v="20"/>
    <x v="1"/>
    <x v="0"/>
    <x v="0"/>
    <x v="3"/>
    <x v="16"/>
    <x v="3264"/>
    <x v="7"/>
  </r>
  <r>
    <x v="852"/>
    <x v="251"/>
    <x v="136"/>
    <n v="498"/>
    <n v="27"/>
    <x v="105"/>
    <x v="28"/>
    <x v="2"/>
    <x v="1"/>
    <x v="8"/>
    <x v="6"/>
    <x v="3"/>
    <x v="3265"/>
    <x v="269"/>
  </r>
  <r>
    <x v="2805"/>
    <x v="378"/>
    <x v="284"/>
    <n v="497"/>
    <n v="10"/>
    <x v="126"/>
    <x v="7"/>
    <x v="0"/>
    <x v="1"/>
    <x v="8"/>
    <x v="5"/>
    <x v="17"/>
    <x v="3266"/>
    <x v="222"/>
  </r>
  <r>
    <x v="2806"/>
    <x v="94"/>
    <x v="727"/>
    <n v="135"/>
    <n v="8"/>
    <x v="134"/>
    <x v="19"/>
    <x v="1"/>
    <x v="1"/>
    <x v="6"/>
    <x v="6"/>
    <x v="22"/>
    <x v="3267"/>
    <x v="793"/>
  </r>
  <r>
    <x v="2807"/>
    <x v="209"/>
    <x v="855"/>
    <n v="475"/>
    <n v="23"/>
    <x v="13"/>
    <x v="33"/>
    <x v="1"/>
    <x v="1"/>
    <x v="0"/>
    <x v="5"/>
    <x v="4"/>
    <x v="3268"/>
    <x v="488"/>
  </r>
  <r>
    <x v="2808"/>
    <x v="709"/>
    <x v="826"/>
    <n v="73"/>
    <n v="4"/>
    <x v="153"/>
    <x v="21"/>
    <x v="2"/>
    <x v="0"/>
    <x v="8"/>
    <x v="1"/>
    <x v="24"/>
    <x v="3269"/>
    <x v="794"/>
  </r>
  <r>
    <x v="2809"/>
    <x v="218"/>
    <x v="182"/>
    <n v="296"/>
    <n v="15"/>
    <x v="171"/>
    <x v="19"/>
    <x v="0"/>
    <x v="0"/>
    <x v="10"/>
    <x v="0"/>
    <x v="14"/>
    <x v="3270"/>
    <x v="56"/>
  </r>
  <r>
    <x v="584"/>
    <x v="237"/>
    <x v="515"/>
    <n v="453"/>
    <n v="18"/>
    <x v="123"/>
    <x v="20"/>
    <x v="0"/>
    <x v="1"/>
    <x v="2"/>
    <x v="6"/>
    <x v="29"/>
    <x v="3271"/>
    <x v="390"/>
  </r>
  <r>
    <x v="2810"/>
    <x v="615"/>
    <x v="867"/>
    <n v="490"/>
    <n v="16"/>
    <x v="120"/>
    <x v="7"/>
    <x v="0"/>
    <x v="1"/>
    <x v="11"/>
    <x v="1"/>
    <x v="4"/>
    <x v="315"/>
    <x v="233"/>
  </r>
  <r>
    <x v="2811"/>
    <x v="703"/>
    <x v="319"/>
    <n v="252"/>
    <n v="23"/>
    <x v="24"/>
    <x v="42"/>
    <x v="2"/>
    <x v="0"/>
    <x v="2"/>
    <x v="1"/>
    <x v="16"/>
    <x v="3272"/>
    <x v="475"/>
  </r>
  <r>
    <x v="2812"/>
    <x v="362"/>
    <x v="161"/>
    <n v="142"/>
    <n v="19"/>
    <x v="167"/>
    <x v="18"/>
    <x v="1"/>
    <x v="1"/>
    <x v="7"/>
    <x v="1"/>
    <x v="7"/>
    <x v="3273"/>
    <x v="493"/>
  </r>
  <r>
    <x v="2813"/>
    <x v="599"/>
    <x v="641"/>
    <n v="200"/>
    <n v="19"/>
    <x v="103"/>
    <x v="27"/>
    <x v="2"/>
    <x v="0"/>
    <x v="8"/>
    <x v="5"/>
    <x v="27"/>
    <x v="872"/>
    <x v="418"/>
  </r>
  <r>
    <x v="2814"/>
    <x v="41"/>
    <x v="709"/>
    <n v="111"/>
    <n v="6"/>
    <x v="106"/>
    <x v="10"/>
    <x v="2"/>
    <x v="1"/>
    <x v="9"/>
    <x v="2"/>
    <x v="26"/>
    <x v="3274"/>
    <x v="308"/>
  </r>
  <r>
    <x v="2815"/>
    <x v="3"/>
    <x v="611"/>
    <n v="181"/>
    <n v="7"/>
    <x v="124"/>
    <x v="31"/>
    <x v="2"/>
    <x v="0"/>
    <x v="3"/>
    <x v="3"/>
    <x v="3"/>
    <x v="3275"/>
    <x v="392"/>
  </r>
  <r>
    <x v="2816"/>
    <x v="562"/>
    <x v="854"/>
    <n v="467"/>
    <n v="13"/>
    <x v="155"/>
    <x v="21"/>
    <x v="1"/>
    <x v="0"/>
    <x v="1"/>
    <x v="0"/>
    <x v="9"/>
    <x v="3276"/>
    <x v="11"/>
  </r>
  <r>
    <x v="1670"/>
    <x v="23"/>
    <x v="275"/>
    <n v="345"/>
    <n v="13"/>
    <x v="55"/>
    <x v="10"/>
    <x v="1"/>
    <x v="1"/>
    <x v="1"/>
    <x v="1"/>
    <x v="18"/>
    <x v="3277"/>
    <x v="263"/>
  </r>
  <r>
    <x v="2817"/>
    <x v="380"/>
    <x v="455"/>
    <n v="241"/>
    <n v="13"/>
    <x v="29"/>
    <x v="41"/>
    <x v="1"/>
    <x v="1"/>
    <x v="11"/>
    <x v="5"/>
    <x v="25"/>
    <x v="3278"/>
    <x v="147"/>
  </r>
  <r>
    <x v="2818"/>
    <x v="213"/>
    <x v="472"/>
    <n v="281"/>
    <n v="9"/>
    <x v="62"/>
    <x v="15"/>
    <x v="2"/>
    <x v="1"/>
    <x v="4"/>
    <x v="6"/>
    <x v="30"/>
    <x v="3279"/>
    <x v="233"/>
  </r>
  <r>
    <x v="2819"/>
    <x v="604"/>
    <x v="304"/>
    <n v="292"/>
    <n v="9"/>
    <x v="95"/>
    <x v="37"/>
    <x v="0"/>
    <x v="1"/>
    <x v="10"/>
    <x v="1"/>
    <x v="28"/>
    <x v="3280"/>
    <x v="26"/>
  </r>
  <r>
    <x v="2820"/>
    <x v="56"/>
    <x v="71"/>
    <n v="124"/>
    <n v="5"/>
    <x v="107"/>
    <x v="13"/>
    <x v="0"/>
    <x v="0"/>
    <x v="8"/>
    <x v="3"/>
    <x v="12"/>
    <x v="3281"/>
    <x v="207"/>
  </r>
  <r>
    <x v="2821"/>
    <x v="537"/>
    <x v="456"/>
    <n v="83"/>
    <n v="5"/>
    <x v="147"/>
    <x v="44"/>
    <x v="2"/>
    <x v="1"/>
    <x v="8"/>
    <x v="3"/>
    <x v="23"/>
    <x v="3282"/>
    <x v="795"/>
  </r>
  <r>
    <x v="2822"/>
    <x v="0"/>
    <x v="652"/>
    <n v="291"/>
    <n v="18"/>
    <x v="122"/>
    <x v="9"/>
    <x v="1"/>
    <x v="0"/>
    <x v="0"/>
    <x v="0"/>
    <x v="0"/>
    <x v="3283"/>
    <x v="412"/>
  </r>
  <r>
    <x v="2823"/>
    <x v="649"/>
    <x v="825"/>
    <n v="279"/>
    <n v="10"/>
    <x v="38"/>
    <x v="38"/>
    <x v="1"/>
    <x v="0"/>
    <x v="9"/>
    <x v="2"/>
    <x v="27"/>
    <x v="3284"/>
    <x v="178"/>
  </r>
  <r>
    <x v="2824"/>
    <x v="695"/>
    <x v="778"/>
    <n v="76"/>
    <n v="2"/>
    <x v="188"/>
    <x v="18"/>
    <x v="2"/>
    <x v="1"/>
    <x v="1"/>
    <x v="1"/>
    <x v="28"/>
    <x v="3285"/>
    <x v="614"/>
  </r>
  <r>
    <x v="2825"/>
    <x v="278"/>
    <x v="811"/>
    <n v="210"/>
    <n v="30"/>
    <x v="45"/>
    <x v="28"/>
    <x v="2"/>
    <x v="1"/>
    <x v="8"/>
    <x v="1"/>
    <x v="8"/>
    <x v="3286"/>
    <x v="71"/>
  </r>
  <r>
    <x v="2826"/>
    <x v="616"/>
    <x v="624"/>
    <n v="91"/>
    <n v="19"/>
    <x v="20"/>
    <x v="23"/>
    <x v="1"/>
    <x v="2"/>
    <x v="3"/>
    <x v="3"/>
    <x v="5"/>
    <x v="3287"/>
    <x v="207"/>
  </r>
  <r>
    <x v="2827"/>
    <x v="287"/>
    <x v="304"/>
    <n v="247"/>
    <n v="20"/>
    <x v="97"/>
    <x v="48"/>
    <x v="1"/>
    <x v="1"/>
    <x v="9"/>
    <x v="3"/>
    <x v="1"/>
    <x v="3288"/>
    <x v="59"/>
  </r>
  <r>
    <x v="2828"/>
    <x v="649"/>
    <x v="353"/>
    <n v="409"/>
    <n v="11"/>
    <x v="161"/>
    <x v="15"/>
    <x v="1"/>
    <x v="0"/>
    <x v="9"/>
    <x v="2"/>
    <x v="27"/>
    <x v="3289"/>
    <x v="488"/>
  </r>
  <r>
    <x v="2829"/>
    <x v="91"/>
    <x v="608"/>
    <n v="176"/>
    <n v="4"/>
    <x v="62"/>
    <x v="22"/>
    <x v="2"/>
    <x v="1"/>
    <x v="11"/>
    <x v="2"/>
    <x v="7"/>
    <x v="3290"/>
    <x v="215"/>
  </r>
  <r>
    <x v="2830"/>
    <x v="631"/>
    <x v="32"/>
    <n v="209"/>
    <n v="25"/>
    <x v="185"/>
    <x v="3"/>
    <x v="1"/>
    <x v="1"/>
    <x v="7"/>
    <x v="5"/>
    <x v="23"/>
    <x v="3291"/>
    <x v="116"/>
  </r>
  <r>
    <x v="2831"/>
    <x v="15"/>
    <x v="579"/>
    <n v="179"/>
    <n v="30"/>
    <x v="48"/>
    <x v="31"/>
    <x v="2"/>
    <x v="0"/>
    <x v="2"/>
    <x v="0"/>
    <x v="13"/>
    <x v="3292"/>
    <x v="182"/>
  </r>
  <r>
    <x v="2832"/>
    <x v="2"/>
    <x v="506"/>
    <n v="435"/>
    <n v="11"/>
    <x v="77"/>
    <x v="22"/>
    <x v="0"/>
    <x v="1"/>
    <x v="2"/>
    <x v="2"/>
    <x v="2"/>
    <x v="3293"/>
    <x v="3"/>
  </r>
  <r>
    <x v="2833"/>
    <x v="625"/>
    <x v="522"/>
    <n v="319"/>
    <n v="19"/>
    <x v="25"/>
    <x v="7"/>
    <x v="2"/>
    <x v="1"/>
    <x v="1"/>
    <x v="4"/>
    <x v="14"/>
    <x v="3294"/>
    <x v="189"/>
  </r>
  <r>
    <x v="1098"/>
    <x v="347"/>
    <x v="572"/>
    <n v="381"/>
    <n v="11"/>
    <x v="12"/>
    <x v="38"/>
    <x v="0"/>
    <x v="1"/>
    <x v="5"/>
    <x v="2"/>
    <x v="9"/>
    <x v="3295"/>
    <x v="437"/>
  </r>
  <r>
    <x v="2834"/>
    <x v="654"/>
    <x v="369"/>
    <n v="457"/>
    <n v="11"/>
    <x v="69"/>
    <x v="30"/>
    <x v="2"/>
    <x v="1"/>
    <x v="5"/>
    <x v="4"/>
    <x v="1"/>
    <x v="3296"/>
    <x v="205"/>
  </r>
  <r>
    <x v="2835"/>
    <x v="608"/>
    <x v="859"/>
    <n v="352"/>
    <n v="16"/>
    <x v="128"/>
    <x v="16"/>
    <x v="0"/>
    <x v="0"/>
    <x v="0"/>
    <x v="0"/>
    <x v="7"/>
    <x v="3297"/>
    <x v="2"/>
  </r>
  <r>
    <x v="2836"/>
    <x v="184"/>
    <x v="877"/>
    <n v="352"/>
    <n v="4"/>
    <x v="177"/>
    <x v="3"/>
    <x v="1"/>
    <x v="0"/>
    <x v="6"/>
    <x v="3"/>
    <x v="11"/>
    <x v="3298"/>
    <x v="394"/>
  </r>
  <r>
    <x v="2837"/>
    <x v="67"/>
    <x v="75"/>
    <n v="162"/>
    <n v="26"/>
    <x v="29"/>
    <x v="39"/>
    <x v="1"/>
    <x v="0"/>
    <x v="4"/>
    <x v="2"/>
    <x v="22"/>
    <x v="3299"/>
    <x v="227"/>
  </r>
  <r>
    <x v="2838"/>
    <x v="266"/>
    <x v="857"/>
    <n v="449"/>
    <n v="24"/>
    <x v="116"/>
    <x v="5"/>
    <x v="2"/>
    <x v="1"/>
    <x v="7"/>
    <x v="4"/>
    <x v="10"/>
    <x v="3300"/>
    <x v="33"/>
  </r>
  <r>
    <x v="2837"/>
    <x v="274"/>
    <x v="771"/>
    <n v="70"/>
    <n v="2"/>
    <x v="11"/>
    <x v="31"/>
    <x v="1"/>
    <x v="1"/>
    <x v="10"/>
    <x v="1"/>
    <x v="5"/>
    <x v="3301"/>
    <x v="136"/>
  </r>
  <r>
    <x v="2839"/>
    <x v="278"/>
    <x v="878"/>
    <n v="189"/>
    <n v="27"/>
    <x v="84"/>
    <x v="23"/>
    <x v="2"/>
    <x v="1"/>
    <x v="8"/>
    <x v="1"/>
    <x v="8"/>
    <x v="3302"/>
    <x v="66"/>
  </r>
  <r>
    <x v="2840"/>
    <x v="127"/>
    <x v="492"/>
    <n v="77"/>
    <n v="26"/>
    <x v="21"/>
    <x v="27"/>
    <x v="0"/>
    <x v="0"/>
    <x v="9"/>
    <x v="5"/>
    <x v="21"/>
    <x v="3303"/>
    <x v="470"/>
  </r>
  <r>
    <x v="2841"/>
    <x v="624"/>
    <x v="350"/>
    <n v="139"/>
    <n v="6"/>
    <x v="19"/>
    <x v="7"/>
    <x v="1"/>
    <x v="0"/>
    <x v="0"/>
    <x v="4"/>
    <x v="27"/>
    <x v="3304"/>
    <x v="11"/>
  </r>
  <r>
    <x v="2842"/>
    <x v="85"/>
    <x v="468"/>
    <n v="405"/>
    <n v="17"/>
    <x v="110"/>
    <x v="3"/>
    <x v="1"/>
    <x v="0"/>
    <x v="9"/>
    <x v="4"/>
    <x v="15"/>
    <x v="3305"/>
    <x v="113"/>
  </r>
  <r>
    <x v="2843"/>
    <x v="708"/>
    <x v="350"/>
    <n v="126"/>
    <n v="20"/>
    <x v="166"/>
    <x v="0"/>
    <x v="0"/>
    <x v="0"/>
    <x v="3"/>
    <x v="5"/>
    <x v="2"/>
    <x v="3306"/>
    <x v="319"/>
  </r>
  <r>
    <x v="2844"/>
    <x v="308"/>
    <x v="334"/>
    <n v="475"/>
    <n v="19"/>
    <x v="104"/>
    <x v="9"/>
    <x v="2"/>
    <x v="1"/>
    <x v="2"/>
    <x v="4"/>
    <x v="11"/>
    <x v="3307"/>
    <x v="306"/>
  </r>
  <r>
    <x v="2845"/>
    <x v="211"/>
    <x v="846"/>
    <n v="339"/>
    <n v="26"/>
    <x v="96"/>
    <x v="12"/>
    <x v="2"/>
    <x v="0"/>
    <x v="11"/>
    <x v="2"/>
    <x v="11"/>
    <x v="3308"/>
    <x v="172"/>
  </r>
  <r>
    <x v="2846"/>
    <x v="39"/>
    <x v="194"/>
    <n v="372"/>
    <n v="7"/>
    <x v="105"/>
    <x v="41"/>
    <x v="0"/>
    <x v="0"/>
    <x v="0"/>
    <x v="1"/>
    <x v="25"/>
    <x v="3309"/>
    <x v="337"/>
  </r>
  <r>
    <x v="2847"/>
    <x v="458"/>
    <x v="146"/>
    <n v="75"/>
    <n v="13"/>
    <x v="58"/>
    <x v="28"/>
    <x v="0"/>
    <x v="0"/>
    <x v="4"/>
    <x v="2"/>
    <x v="2"/>
    <x v="3310"/>
    <x v="796"/>
  </r>
  <r>
    <x v="2848"/>
    <x v="241"/>
    <x v="757"/>
    <n v="387"/>
    <n v="21"/>
    <x v="10"/>
    <x v="42"/>
    <x v="0"/>
    <x v="0"/>
    <x v="8"/>
    <x v="0"/>
    <x v="21"/>
    <x v="3311"/>
    <x v="60"/>
  </r>
  <r>
    <x v="2849"/>
    <x v="252"/>
    <x v="657"/>
    <n v="414"/>
    <n v="17"/>
    <x v="166"/>
    <x v="40"/>
    <x v="0"/>
    <x v="0"/>
    <x v="9"/>
    <x v="2"/>
    <x v="11"/>
    <x v="3312"/>
    <x v="350"/>
  </r>
  <r>
    <x v="2850"/>
    <x v="664"/>
    <x v="464"/>
    <n v="482"/>
    <n v="23"/>
    <x v="105"/>
    <x v="13"/>
    <x v="2"/>
    <x v="0"/>
    <x v="5"/>
    <x v="6"/>
    <x v="9"/>
    <x v="1499"/>
    <x v="435"/>
  </r>
  <r>
    <x v="532"/>
    <x v="45"/>
    <x v="644"/>
    <n v="154"/>
    <n v="7"/>
    <x v="149"/>
    <x v="1"/>
    <x v="1"/>
    <x v="0"/>
    <x v="2"/>
    <x v="4"/>
    <x v="5"/>
    <x v="3313"/>
    <x v="337"/>
  </r>
  <r>
    <x v="2851"/>
    <x v="320"/>
    <x v="337"/>
    <n v="173"/>
    <n v="6"/>
    <x v="2"/>
    <x v="15"/>
    <x v="2"/>
    <x v="0"/>
    <x v="1"/>
    <x v="3"/>
    <x v="24"/>
    <x v="3314"/>
    <x v="127"/>
  </r>
  <r>
    <x v="2852"/>
    <x v="663"/>
    <x v="657"/>
    <n v="423"/>
    <n v="27"/>
    <x v="93"/>
    <x v="25"/>
    <x v="1"/>
    <x v="0"/>
    <x v="0"/>
    <x v="1"/>
    <x v="9"/>
    <x v="3315"/>
    <x v="435"/>
  </r>
  <r>
    <x v="2853"/>
    <x v="68"/>
    <x v="841"/>
    <n v="245"/>
    <n v="7"/>
    <x v="131"/>
    <x v="20"/>
    <x v="0"/>
    <x v="0"/>
    <x v="10"/>
    <x v="6"/>
    <x v="27"/>
    <x v="3316"/>
    <x v="797"/>
  </r>
  <r>
    <x v="2854"/>
    <x v="365"/>
    <x v="658"/>
    <n v="406"/>
    <n v="19"/>
    <x v="107"/>
    <x v="8"/>
    <x v="0"/>
    <x v="0"/>
    <x v="9"/>
    <x v="0"/>
    <x v="24"/>
    <x v="3317"/>
    <x v="56"/>
  </r>
  <r>
    <x v="2855"/>
    <x v="579"/>
    <x v="207"/>
    <n v="318"/>
    <n v="30"/>
    <x v="87"/>
    <x v="47"/>
    <x v="2"/>
    <x v="0"/>
    <x v="0"/>
    <x v="1"/>
    <x v="12"/>
    <x v="3318"/>
    <x v="376"/>
  </r>
  <r>
    <x v="1815"/>
    <x v="545"/>
    <x v="879"/>
    <n v="184"/>
    <n v="18"/>
    <x v="63"/>
    <x v="35"/>
    <x v="2"/>
    <x v="0"/>
    <x v="9"/>
    <x v="1"/>
    <x v="6"/>
    <x v="3319"/>
    <x v="798"/>
  </r>
  <r>
    <x v="2856"/>
    <x v="69"/>
    <x v="11"/>
    <n v="197"/>
    <n v="16"/>
    <x v="176"/>
    <x v="37"/>
    <x v="0"/>
    <x v="2"/>
    <x v="4"/>
    <x v="3"/>
    <x v="26"/>
    <x v="3320"/>
    <x v="350"/>
  </r>
  <r>
    <x v="2857"/>
    <x v="21"/>
    <x v="130"/>
    <n v="254"/>
    <n v="17"/>
    <x v="129"/>
    <x v="43"/>
    <x v="0"/>
    <x v="1"/>
    <x v="9"/>
    <x v="2"/>
    <x v="17"/>
    <x v="3321"/>
    <x v="193"/>
  </r>
  <r>
    <x v="2858"/>
    <x v="212"/>
    <x v="860"/>
    <n v="362"/>
    <n v="2"/>
    <x v="34"/>
    <x v="0"/>
    <x v="1"/>
    <x v="0"/>
    <x v="6"/>
    <x v="2"/>
    <x v="21"/>
    <x v="3322"/>
    <x v="351"/>
  </r>
  <r>
    <x v="2859"/>
    <x v="311"/>
    <x v="273"/>
    <n v="201"/>
    <n v="25"/>
    <x v="139"/>
    <x v="20"/>
    <x v="0"/>
    <x v="1"/>
    <x v="11"/>
    <x v="4"/>
    <x v="23"/>
    <x v="3323"/>
    <x v="20"/>
  </r>
  <r>
    <x v="859"/>
    <x v="112"/>
    <x v="409"/>
    <n v="436"/>
    <n v="15"/>
    <x v="160"/>
    <x v="44"/>
    <x v="0"/>
    <x v="1"/>
    <x v="1"/>
    <x v="6"/>
    <x v="7"/>
    <x v="3324"/>
    <x v="293"/>
  </r>
  <r>
    <x v="2621"/>
    <x v="618"/>
    <x v="754"/>
    <n v="299"/>
    <n v="28"/>
    <x v="60"/>
    <x v="38"/>
    <x v="1"/>
    <x v="1"/>
    <x v="7"/>
    <x v="6"/>
    <x v="14"/>
    <x v="3325"/>
    <x v="104"/>
  </r>
  <r>
    <x v="2798"/>
    <x v="462"/>
    <x v="373"/>
    <n v="80"/>
    <n v="27"/>
    <x v="33"/>
    <x v="16"/>
    <x v="2"/>
    <x v="1"/>
    <x v="1"/>
    <x v="5"/>
    <x v="16"/>
    <x v="3326"/>
    <x v="799"/>
  </r>
  <r>
    <x v="2860"/>
    <x v="593"/>
    <x v="676"/>
    <n v="433"/>
    <n v="22"/>
    <x v="153"/>
    <x v="11"/>
    <x v="2"/>
    <x v="0"/>
    <x v="4"/>
    <x v="0"/>
    <x v="26"/>
    <x v="3327"/>
    <x v="248"/>
  </r>
  <r>
    <x v="2861"/>
    <x v="644"/>
    <x v="604"/>
    <n v="284"/>
    <n v="18"/>
    <x v="51"/>
    <x v="47"/>
    <x v="2"/>
    <x v="1"/>
    <x v="2"/>
    <x v="1"/>
    <x v="15"/>
    <x v="3328"/>
    <x v="91"/>
  </r>
  <r>
    <x v="2862"/>
    <x v="182"/>
    <x v="672"/>
    <n v="338"/>
    <n v="9"/>
    <x v="143"/>
    <x v="25"/>
    <x v="1"/>
    <x v="0"/>
    <x v="3"/>
    <x v="1"/>
    <x v="26"/>
    <x v="2963"/>
    <x v="123"/>
  </r>
  <r>
    <x v="2863"/>
    <x v="326"/>
    <x v="305"/>
    <n v="475"/>
    <n v="6"/>
    <x v="193"/>
    <x v="44"/>
    <x v="2"/>
    <x v="0"/>
    <x v="2"/>
    <x v="3"/>
    <x v="26"/>
    <x v="3329"/>
    <x v="33"/>
  </r>
  <r>
    <x v="2864"/>
    <x v="561"/>
    <x v="637"/>
    <n v="230"/>
    <n v="13"/>
    <x v="112"/>
    <x v="5"/>
    <x v="1"/>
    <x v="2"/>
    <x v="3"/>
    <x v="6"/>
    <x v="20"/>
    <x v="3330"/>
    <x v="455"/>
  </r>
  <r>
    <x v="2865"/>
    <x v="326"/>
    <x v="77"/>
    <n v="191"/>
    <n v="4"/>
    <x v="137"/>
    <x v="28"/>
    <x v="2"/>
    <x v="0"/>
    <x v="2"/>
    <x v="3"/>
    <x v="26"/>
    <x v="3331"/>
    <x v="73"/>
  </r>
  <r>
    <x v="2866"/>
    <x v="293"/>
    <x v="173"/>
    <n v="55"/>
    <n v="19"/>
    <x v="126"/>
    <x v="10"/>
    <x v="0"/>
    <x v="0"/>
    <x v="4"/>
    <x v="1"/>
    <x v="9"/>
    <x v="3332"/>
    <x v="800"/>
  </r>
  <r>
    <x v="2867"/>
    <x v="480"/>
    <x v="852"/>
    <n v="189"/>
    <n v="23"/>
    <x v="14"/>
    <x v="25"/>
    <x v="0"/>
    <x v="0"/>
    <x v="5"/>
    <x v="0"/>
    <x v="28"/>
    <x v="3333"/>
    <x v="534"/>
  </r>
  <r>
    <x v="2295"/>
    <x v="488"/>
    <x v="480"/>
    <n v="388"/>
    <n v="17"/>
    <x v="37"/>
    <x v="29"/>
    <x v="2"/>
    <x v="0"/>
    <x v="2"/>
    <x v="5"/>
    <x v="19"/>
    <x v="3334"/>
    <x v="17"/>
  </r>
  <r>
    <x v="2275"/>
    <x v="445"/>
    <x v="207"/>
    <n v="476"/>
    <n v="9"/>
    <x v="136"/>
    <x v="13"/>
    <x v="2"/>
    <x v="0"/>
    <x v="0"/>
    <x v="3"/>
    <x v="16"/>
    <x v="2106"/>
    <x v="10"/>
  </r>
  <r>
    <x v="2868"/>
    <x v="400"/>
    <x v="528"/>
    <n v="143"/>
    <n v="24"/>
    <x v="185"/>
    <x v="35"/>
    <x v="2"/>
    <x v="0"/>
    <x v="8"/>
    <x v="1"/>
    <x v="23"/>
    <x v="1697"/>
    <x v="597"/>
  </r>
  <r>
    <x v="2869"/>
    <x v="261"/>
    <x v="489"/>
    <n v="360"/>
    <n v="20"/>
    <x v="96"/>
    <x v="11"/>
    <x v="1"/>
    <x v="1"/>
    <x v="1"/>
    <x v="5"/>
    <x v="20"/>
    <x v="3335"/>
    <x v="66"/>
  </r>
  <r>
    <x v="2870"/>
    <x v="31"/>
    <x v="196"/>
    <n v="490"/>
    <n v="24"/>
    <x v="90"/>
    <x v="26"/>
    <x v="2"/>
    <x v="1"/>
    <x v="5"/>
    <x v="2"/>
    <x v="15"/>
    <x v="3336"/>
    <x v="234"/>
  </r>
  <r>
    <x v="2871"/>
    <x v="326"/>
    <x v="282"/>
    <n v="367"/>
    <n v="11"/>
    <x v="4"/>
    <x v="1"/>
    <x v="1"/>
    <x v="0"/>
    <x v="2"/>
    <x v="3"/>
    <x v="26"/>
    <x v="3337"/>
    <x v="106"/>
  </r>
  <r>
    <x v="2872"/>
    <x v="404"/>
    <x v="143"/>
    <n v="412"/>
    <n v="21"/>
    <x v="5"/>
    <x v="23"/>
    <x v="1"/>
    <x v="1"/>
    <x v="2"/>
    <x v="5"/>
    <x v="6"/>
    <x v="3338"/>
    <x v="49"/>
  </r>
  <r>
    <x v="2873"/>
    <x v="722"/>
    <x v="169"/>
    <n v="148"/>
    <n v="18"/>
    <x v="155"/>
    <x v="29"/>
    <x v="0"/>
    <x v="0"/>
    <x v="6"/>
    <x v="0"/>
    <x v="1"/>
    <x v="3339"/>
    <x v="209"/>
  </r>
  <r>
    <x v="2874"/>
    <x v="283"/>
    <x v="590"/>
    <n v="217"/>
    <n v="3"/>
    <x v="4"/>
    <x v="24"/>
    <x v="0"/>
    <x v="1"/>
    <x v="6"/>
    <x v="3"/>
    <x v="17"/>
    <x v="3340"/>
    <x v="119"/>
  </r>
  <r>
    <x v="2875"/>
    <x v="553"/>
    <x v="154"/>
    <n v="57"/>
    <n v="25"/>
    <x v="15"/>
    <x v="19"/>
    <x v="0"/>
    <x v="0"/>
    <x v="11"/>
    <x v="0"/>
    <x v="23"/>
    <x v="3341"/>
    <x v="801"/>
  </r>
  <r>
    <x v="2876"/>
    <x v="272"/>
    <x v="144"/>
    <n v="398"/>
    <n v="19"/>
    <x v="19"/>
    <x v="49"/>
    <x v="0"/>
    <x v="2"/>
    <x v="4"/>
    <x v="6"/>
    <x v="2"/>
    <x v="3342"/>
    <x v="18"/>
  </r>
  <r>
    <x v="2877"/>
    <x v="398"/>
    <x v="268"/>
    <n v="192"/>
    <n v="12"/>
    <x v="49"/>
    <x v="15"/>
    <x v="1"/>
    <x v="1"/>
    <x v="5"/>
    <x v="6"/>
    <x v="23"/>
    <x v="3343"/>
    <x v="505"/>
  </r>
  <r>
    <x v="2256"/>
    <x v="375"/>
    <x v="186"/>
    <n v="426"/>
    <n v="20"/>
    <x v="149"/>
    <x v="44"/>
    <x v="0"/>
    <x v="0"/>
    <x v="11"/>
    <x v="4"/>
    <x v="14"/>
    <x v="3344"/>
    <x v="26"/>
  </r>
  <r>
    <x v="2878"/>
    <x v="480"/>
    <x v="520"/>
    <n v="196"/>
    <n v="25"/>
    <x v="41"/>
    <x v="13"/>
    <x v="2"/>
    <x v="0"/>
    <x v="5"/>
    <x v="0"/>
    <x v="28"/>
    <x v="3345"/>
    <x v="363"/>
  </r>
  <r>
    <x v="2393"/>
    <x v="168"/>
    <x v="230"/>
    <n v="137"/>
    <n v="1"/>
    <x v="99"/>
    <x v="26"/>
    <x v="1"/>
    <x v="0"/>
    <x v="11"/>
    <x v="0"/>
    <x v="22"/>
    <x v="3346"/>
    <x v="608"/>
  </r>
  <r>
    <x v="2879"/>
    <x v="675"/>
    <x v="788"/>
    <n v="112"/>
    <n v="19"/>
    <x v="170"/>
    <x v="24"/>
    <x v="0"/>
    <x v="2"/>
    <x v="3"/>
    <x v="6"/>
    <x v="21"/>
    <x v="3347"/>
    <x v="458"/>
  </r>
  <r>
    <x v="2880"/>
    <x v="123"/>
    <x v="226"/>
    <n v="124"/>
    <n v="13"/>
    <x v="106"/>
    <x v="23"/>
    <x v="0"/>
    <x v="1"/>
    <x v="10"/>
    <x v="3"/>
    <x v="8"/>
    <x v="3348"/>
    <x v="130"/>
  </r>
  <r>
    <x v="2881"/>
    <x v="70"/>
    <x v="687"/>
    <n v="319"/>
    <n v="20"/>
    <x v="2"/>
    <x v="2"/>
    <x v="0"/>
    <x v="1"/>
    <x v="6"/>
    <x v="2"/>
    <x v="9"/>
    <x v="3349"/>
    <x v="703"/>
  </r>
  <r>
    <x v="2882"/>
    <x v="367"/>
    <x v="880"/>
    <n v="97"/>
    <n v="25"/>
    <x v="4"/>
    <x v="26"/>
    <x v="0"/>
    <x v="2"/>
    <x v="3"/>
    <x v="6"/>
    <x v="30"/>
    <x v="3350"/>
    <x v="357"/>
  </r>
  <r>
    <x v="2883"/>
    <x v="64"/>
    <x v="775"/>
    <n v="227"/>
    <n v="13"/>
    <x v="153"/>
    <x v="33"/>
    <x v="2"/>
    <x v="1"/>
    <x v="1"/>
    <x v="1"/>
    <x v="5"/>
    <x v="3351"/>
    <x v="392"/>
  </r>
  <r>
    <x v="2884"/>
    <x v="4"/>
    <x v="342"/>
    <n v="360"/>
    <n v="30"/>
    <x v="83"/>
    <x v="30"/>
    <x v="2"/>
    <x v="1"/>
    <x v="2"/>
    <x v="4"/>
    <x v="4"/>
    <x v="3352"/>
    <x v="3"/>
  </r>
  <r>
    <x v="524"/>
    <x v="395"/>
    <x v="303"/>
    <n v="98"/>
    <n v="9"/>
    <x v="10"/>
    <x v="5"/>
    <x v="0"/>
    <x v="1"/>
    <x v="7"/>
    <x v="5"/>
    <x v="24"/>
    <x v="3353"/>
    <x v="802"/>
  </r>
  <r>
    <x v="2885"/>
    <x v="240"/>
    <x v="373"/>
    <n v="469"/>
    <n v="20"/>
    <x v="141"/>
    <x v="3"/>
    <x v="0"/>
    <x v="1"/>
    <x v="4"/>
    <x v="6"/>
    <x v="20"/>
    <x v="3354"/>
    <x v="208"/>
  </r>
  <r>
    <x v="1063"/>
    <x v="437"/>
    <x v="663"/>
    <n v="331"/>
    <n v="19"/>
    <x v="122"/>
    <x v="17"/>
    <x v="1"/>
    <x v="1"/>
    <x v="7"/>
    <x v="6"/>
    <x v="12"/>
    <x v="3355"/>
    <x v="337"/>
  </r>
  <r>
    <x v="214"/>
    <x v="459"/>
    <x v="60"/>
    <n v="53"/>
    <n v="23"/>
    <x v="61"/>
    <x v="5"/>
    <x v="0"/>
    <x v="0"/>
    <x v="3"/>
    <x v="6"/>
    <x v="14"/>
    <x v="3356"/>
    <x v="803"/>
  </r>
  <r>
    <x v="2886"/>
    <x v="77"/>
    <x v="145"/>
    <n v="271"/>
    <n v="25"/>
    <x v="128"/>
    <x v="17"/>
    <x v="1"/>
    <x v="2"/>
    <x v="3"/>
    <x v="3"/>
    <x v="18"/>
    <x v="3357"/>
    <x v="47"/>
  </r>
  <r>
    <x v="2887"/>
    <x v="53"/>
    <x v="405"/>
    <n v="429"/>
    <n v="7"/>
    <x v="162"/>
    <x v="38"/>
    <x v="2"/>
    <x v="0"/>
    <x v="3"/>
    <x v="3"/>
    <x v="27"/>
    <x v="3358"/>
    <x v="231"/>
  </r>
  <r>
    <x v="2888"/>
    <x v="496"/>
    <x v="284"/>
    <n v="197"/>
    <n v="16"/>
    <x v="190"/>
    <x v="43"/>
    <x v="1"/>
    <x v="1"/>
    <x v="5"/>
    <x v="1"/>
    <x v="30"/>
    <x v="3359"/>
    <x v="83"/>
  </r>
  <r>
    <x v="2889"/>
    <x v="640"/>
    <x v="369"/>
    <n v="365"/>
    <n v="3"/>
    <x v="196"/>
    <x v="39"/>
    <x v="2"/>
    <x v="2"/>
    <x v="4"/>
    <x v="5"/>
    <x v="29"/>
    <x v="3360"/>
    <x v="83"/>
  </r>
  <r>
    <x v="2890"/>
    <x v="37"/>
    <x v="847"/>
    <n v="336"/>
    <n v="18"/>
    <x v="103"/>
    <x v="13"/>
    <x v="0"/>
    <x v="0"/>
    <x v="3"/>
    <x v="5"/>
    <x v="24"/>
    <x v="3361"/>
    <x v="134"/>
  </r>
  <r>
    <x v="2891"/>
    <x v="523"/>
    <x v="747"/>
    <n v="355"/>
    <n v="9"/>
    <x v="182"/>
    <x v="40"/>
    <x v="2"/>
    <x v="1"/>
    <x v="10"/>
    <x v="6"/>
    <x v="0"/>
    <x v="3362"/>
    <x v="356"/>
  </r>
  <r>
    <x v="1337"/>
    <x v="392"/>
    <x v="37"/>
    <n v="383"/>
    <n v="30"/>
    <x v="101"/>
    <x v="32"/>
    <x v="2"/>
    <x v="1"/>
    <x v="1"/>
    <x v="6"/>
    <x v="0"/>
    <x v="3363"/>
    <x v="281"/>
  </r>
  <r>
    <x v="2892"/>
    <x v="509"/>
    <x v="705"/>
    <n v="229"/>
    <n v="6"/>
    <x v="24"/>
    <x v="12"/>
    <x v="2"/>
    <x v="1"/>
    <x v="7"/>
    <x v="3"/>
    <x v="4"/>
    <x v="3364"/>
    <x v="348"/>
  </r>
  <r>
    <x v="2893"/>
    <x v="260"/>
    <x v="702"/>
    <n v="277"/>
    <n v="2"/>
    <x v="175"/>
    <x v="31"/>
    <x v="1"/>
    <x v="0"/>
    <x v="9"/>
    <x v="3"/>
    <x v="10"/>
    <x v="3365"/>
    <x v="147"/>
  </r>
  <r>
    <x v="2894"/>
    <x v="211"/>
    <x v="324"/>
    <n v="494"/>
    <n v="23"/>
    <x v="36"/>
    <x v="45"/>
    <x v="0"/>
    <x v="0"/>
    <x v="11"/>
    <x v="2"/>
    <x v="11"/>
    <x v="3366"/>
    <x v="102"/>
  </r>
  <r>
    <x v="2895"/>
    <x v="355"/>
    <x v="246"/>
    <n v="163"/>
    <n v="17"/>
    <x v="135"/>
    <x v="7"/>
    <x v="2"/>
    <x v="1"/>
    <x v="8"/>
    <x v="1"/>
    <x v="29"/>
    <x v="3367"/>
    <x v="38"/>
  </r>
  <r>
    <x v="2888"/>
    <x v="85"/>
    <x v="61"/>
    <n v="495"/>
    <n v="19"/>
    <x v="134"/>
    <x v="11"/>
    <x v="0"/>
    <x v="0"/>
    <x v="9"/>
    <x v="4"/>
    <x v="15"/>
    <x v="3368"/>
    <x v="310"/>
  </r>
  <r>
    <x v="2872"/>
    <x v="619"/>
    <x v="23"/>
    <n v="74"/>
    <n v="4"/>
    <x v="170"/>
    <x v="5"/>
    <x v="0"/>
    <x v="0"/>
    <x v="3"/>
    <x v="0"/>
    <x v="28"/>
    <x v="3369"/>
    <x v="804"/>
  </r>
  <r>
    <x v="2896"/>
    <x v="403"/>
    <x v="0"/>
    <n v="336"/>
    <n v="24"/>
    <x v="30"/>
    <x v="31"/>
    <x v="0"/>
    <x v="0"/>
    <x v="0"/>
    <x v="6"/>
    <x v="19"/>
    <x v="3370"/>
    <x v="88"/>
  </r>
  <r>
    <x v="2897"/>
    <x v="261"/>
    <x v="846"/>
    <n v="86"/>
    <n v="20"/>
    <x v="164"/>
    <x v="32"/>
    <x v="0"/>
    <x v="1"/>
    <x v="1"/>
    <x v="5"/>
    <x v="20"/>
    <x v="3371"/>
    <x v="805"/>
  </r>
  <r>
    <x v="2898"/>
    <x v="197"/>
    <x v="518"/>
    <n v="432"/>
    <n v="22"/>
    <x v="10"/>
    <x v="0"/>
    <x v="0"/>
    <x v="1"/>
    <x v="11"/>
    <x v="2"/>
    <x v="0"/>
    <x v="3372"/>
    <x v="97"/>
  </r>
  <r>
    <x v="2053"/>
    <x v="410"/>
    <x v="716"/>
    <n v="445"/>
    <n v="16"/>
    <x v="95"/>
    <x v="11"/>
    <x v="1"/>
    <x v="1"/>
    <x v="0"/>
    <x v="0"/>
    <x v="21"/>
    <x v="3373"/>
    <x v="312"/>
  </r>
  <r>
    <x v="2899"/>
    <x v="601"/>
    <x v="740"/>
    <n v="456"/>
    <n v="11"/>
    <x v="87"/>
    <x v="31"/>
    <x v="0"/>
    <x v="2"/>
    <x v="3"/>
    <x v="4"/>
    <x v="2"/>
    <x v="3374"/>
    <x v="356"/>
  </r>
  <r>
    <x v="2900"/>
    <x v="343"/>
    <x v="815"/>
    <n v="292"/>
    <n v="10"/>
    <x v="5"/>
    <x v="36"/>
    <x v="0"/>
    <x v="1"/>
    <x v="5"/>
    <x v="5"/>
    <x v="10"/>
    <x v="3375"/>
    <x v="58"/>
  </r>
  <r>
    <x v="2901"/>
    <x v="415"/>
    <x v="86"/>
    <n v="317"/>
    <n v="18"/>
    <x v="170"/>
    <x v="36"/>
    <x v="1"/>
    <x v="0"/>
    <x v="0"/>
    <x v="3"/>
    <x v="30"/>
    <x v="3376"/>
    <x v="277"/>
  </r>
  <r>
    <x v="2902"/>
    <x v="576"/>
    <x v="443"/>
    <n v="495"/>
    <n v="1"/>
    <x v="110"/>
    <x v="39"/>
    <x v="1"/>
    <x v="1"/>
    <x v="10"/>
    <x v="3"/>
    <x v="10"/>
    <x v="3377"/>
    <x v="144"/>
  </r>
  <r>
    <x v="1494"/>
    <x v="370"/>
    <x v="652"/>
    <n v="202"/>
    <n v="25"/>
    <x v="160"/>
    <x v="45"/>
    <x v="1"/>
    <x v="1"/>
    <x v="10"/>
    <x v="0"/>
    <x v="2"/>
    <x v="3378"/>
    <x v="152"/>
  </r>
  <r>
    <x v="2903"/>
    <x v="359"/>
    <x v="453"/>
    <n v="392"/>
    <n v="25"/>
    <x v="86"/>
    <x v="11"/>
    <x v="2"/>
    <x v="1"/>
    <x v="5"/>
    <x v="5"/>
    <x v="29"/>
    <x v="3379"/>
    <x v="77"/>
  </r>
  <r>
    <x v="2904"/>
    <x v="123"/>
    <x v="381"/>
    <n v="81"/>
    <n v="23"/>
    <x v="116"/>
    <x v="44"/>
    <x v="1"/>
    <x v="1"/>
    <x v="10"/>
    <x v="3"/>
    <x v="8"/>
    <x v="3380"/>
    <x v="806"/>
  </r>
  <r>
    <x v="2905"/>
    <x v="275"/>
    <x v="265"/>
    <n v="374"/>
    <n v="3"/>
    <x v="86"/>
    <x v="9"/>
    <x v="2"/>
    <x v="1"/>
    <x v="0"/>
    <x v="1"/>
    <x v="24"/>
    <x v="1715"/>
    <x v="417"/>
  </r>
  <r>
    <x v="2906"/>
    <x v="234"/>
    <x v="415"/>
    <n v="324"/>
    <n v="24"/>
    <x v="167"/>
    <x v="34"/>
    <x v="2"/>
    <x v="1"/>
    <x v="10"/>
    <x v="4"/>
    <x v="9"/>
    <x v="3381"/>
    <x v="162"/>
  </r>
  <r>
    <x v="2166"/>
    <x v="334"/>
    <x v="850"/>
    <n v="72"/>
    <n v="22"/>
    <x v="11"/>
    <x v="1"/>
    <x v="2"/>
    <x v="1"/>
    <x v="6"/>
    <x v="0"/>
    <x v="11"/>
    <x v="3382"/>
    <x v="807"/>
  </r>
  <r>
    <x v="2907"/>
    <x v="235"/>
    <x v="657"/>
    <n v="413"/>
    <n v="26"/>
    <x v="123"/>
    <x v="12"/>
    <x v="1"/>
    <x v="0"/>
    <x v="11"/>
    <x v="5"/>
    <x v="16"/>
    <x v="3383"/>
    <x v="350"/>
  </r>
  <r>
    <x v="2908"/>
    <x v="541"/>
    <x v="680"/>
    <n v="206"/>
    <n v="15"/>
    <x v="117"/>
    <x v="13"/>
    <x v="0"/>
    <x v="2"/>
    <x v="3"/>
    <x v="2"/>
    <x v="26"/>
    <x v="3384"/>
    <x v="468"/>
  </r>
  <r>
    <x v="2909"/>
    <x v="718"/>
    <x v="675"/>
    <n v="347"/>
    <n v="4"/>
    <x v="106"/>
    <x v="40"/>
    <x v="0"/>
    <x v="0"/>
    <x v="0"/>
    <x v="6"/>
    <x v="29"/>
    <x v="3385"/>
    <x v="493"/>
  </r>
  <r>
    <x v="2910"/>
    <x v="266"/>
    <x v="298"/>
    <n v="156"/>
    <n v="28"/>
    <x v="63"/>
    <x v="35"/>
    <x v="0"/>
    <x v="1"/>
    <x v="7"/>
    <x v="4"/>
    <x v="10"/>
    <x v="3386"/>
    <x v="173"/>
  </r>
  <r>
    <x v="525"/>
    <x v="493"/>
    <x v="733"/>
    <n v="96"/>
    <n v="4"/>
    <x v="6"/>
    <x v="40"/>
    <x v="0"/>
    <x v="1"/>
    <x v="11"/>
    <x v="6"/>
    <x v="30"/>
    <x v="3387"/>
    <x v="280"/>
  </r>
  <r>
    <x v="2911"/>
    <x v="496"/>
    <x v="423"/>
    <n v="298"/>
    <n v="17"/>
    <x v="56"/>
    <x v="45"/>
    <x v="0"/>
    <x v="1"/>
    <x v="5"/>
    <x v="1"/>
    <x v="30"/>
    <x v="3388"/>
    <x v="439"/>
  </r>
  <r>
    <x v="1483"/>
    <x v="433"/>
    <x v="813"/>
    <n v="178"/>
    <n v="21"/>
    <x v="52"/>
    <x v="0"/>
    <x v="1"/>
    <x v="0"/>
    <x v="8"/>
    <x v="3"/>
    <x v="9"/>
    <x v="3389"/>
    <x v="173"/>
  </r>
  <r>
    <x v="2128"/>
    <x v="82"/>
    <x v="98"/>
    <n v="76"/>
    <n v="30"/>
    <x v="7"/>
    <x v="3"/>
    <x v="1"/>
    <x v="1"/>
    <x v="8"/>
    <x v="4"/>
    <x v="20"/>
    <x v="3390"/>
    <x v="808"/>
  </r>
  <r>
    <x v="419"/>
    <x v="453"/>
    <x v="557"/>
    <n v="386"/>
    <n v="17"/>
    <x v="78"/>
    <x v="24"/>
    <x v="2"/>
    <x v="1"/>
    <x v="5"/>
    <x v="0"/>
    <x v="4"/>
    <x v="3391"/>
    <x v="210"/>
  </r>
  <r>
    <x v="2912"/>
    <x v="291"/>
    <x v="341"/>
    <n v="159"/>
    <n v="23"/>
    <x v="137"/>
    <x v="36"/>
    <x v="0"/>
    <x v="1"/>
    <x v="0"/>
    <x v="2"/>
    <x v="29"/>
    <x v="3392"/>
    <x v="529"/>
  </r>
  <r>
    <x v="1365"/>
    <x v="425"/>
    <x v="745"/>
    <n v="480"/>
    <n v="3"/>
    <x v="42"/>
    <x v="5"/>
    <x v="2"/>
    <x v="1"/>
    <x v="7"/>
    <x v="3"/>
    <x v="13"/>
    <x v="3393"/>
    <x v="268"/>
  </r>
  <r>
    <x v="2913"/>
    <x v="372"/>
    <x v="85"/>
    <n v="137"/>
    <n v="1"/>
    <x v="7"/>
    <x v="13"/>
    <x v="0"/>
    <x v="0"/>
    <x v="3"/>
    <x v="3"/>
    <x v="11"/>
    <x v="3394"/>
    <x v="58"/>
  </r>
  <r>
    <x v="2914"/>
    <x v="589"/>
    <x v="5"/>
    <n v="330"/>
    <n v="7"/>
    <x v="41"/>
    <x v="26"/>
    <x v="2"/>
    <x v="2"/>
    <x v="3"/>
    <x v="2"/>
    <x v="7"/>
    <x v="3395"/>
    <x v="65"/>
  </r>
  <r>
    <x v="2915"/>
    <x v="660"/>
    <x v="579"/>
    <n v="289"/>
    <n v="23"/>
    <x v="59"/>
    <x v="40"/>
    <x v="2"/>
    <x v="0"/>
    <x v="0"/>
    <x v="2"/>
    <x v="23"/>
    <x v="3396"/>
    <x v="108"/>
  </r>
  <r>
    <x v="2916"/>
    <x v="500"/>
    <x v="241"/>
    <n v="112"/>
    <n v="7"/>
    <x v="73"/>
    <x v="12"/>
    <x v="2"/>
    <x v="1"/>
    <x v="9"/>
    <x v="0"/>
    <x v="8"/>
    <x v="3397"/>
    <x v="190"/>
  </r>
  <r>
    <x v="2917"/>
    <x v="481"/>
    <x v="509"/>
    <n v="68"/>
    <n v="12"/>
    <x v="159"/>
    <x v="37"/>
    <x v="1"/>
    <x v="0"/>
    <x v="4"/>
    <x v="1"/>
    <x v="25"/>
    <x v="3398"/>
    <x v="809"/>
  </r>
  <r>
    <x v="2918"/>
    <x v="451"/>
    <x v="45"/>
    <n v="88"/>
    <n v="10"/>
    <x v="151"/>
    <x v="35"/>
    <x v="2"/>
    <x v="0"/>
    <x v="5"/>
    <x v="6"/>
    <x v="15"/>
    <x v="3399"/>
    <x v="810"/>
  </r>
  <r>
    <x v="2024"/>
    <x v="104"/>
    <x v="528"/>
    <n v="405"/>
    <n v="18"/>
    <x v="174"/>
    <x v="42"/>
    <x v="1"/>
    <x v="1"/>
    <x v="7"/>
    <x v="1"/>
    <x v="26"/>
    <x v="3400"/>
    <x v="162"/>
  </r>
  <r>
    <x v="2919"/>
    <x v="598"/>
    <x v="767"/>
    <n v="164"/>
    <n v="25"/>
    <x v="83"/>
    <x v="44"/>
    <x v="1"/>
    <x v="0"/>
    <x v="0"/>
    <x v="4"/>
    <x v="3"/>
    <x v="3401"/>
    <x v="730"/>
  </r>
  <r>
    <x v="2920"/>
    <x v="59"/>
    <x v="568"/>
    <n v="310"/>
    <n v="3"/>
    <x v="147"/>
    <x v="24"/>
    <x v="0"/>
    <x v="0"/>
    <x v="10"/>
    <x v="6"/>
    <x v="11"/>
    <x v="3402"/>
    <x v="106"/>
  </r>
  <r>
    <x v="923"/>
    <x v="701"/>
    <x v="282"/>
    <n v="327"/>
    <n v="1"/>
    <x v="100"/>
    <x v="46"/>
    <x v="2"/>
    <x v="2"/>
    <x v="3"/>
    <x v="1"/>
    <x v="27"/>
    <x v="3403"/>
    <x v="186"/>
  </r>
  <r>
    <x v="1142"/>
    <x v="516"/>
    <x v="526"/>
    <n v="352"/>
    <n v="4"/>
    <x v="117"/>
    <x v="5"/>
    <x v="1"/>
    <x v="0"/>
    <x v="3"/>
    <x v="4"/>
    <x v="8"/>
    <x v="3404"/>
    <x v="97"/>
  </r>
  <r>
    <x v="2921"/>
    <x v="237"/>
    <x v="578"/>
    <n v="373"/>
    <n v="24"/>
    <x v="178"/>
    <x v="9"/>
    <x v="1"/>
    <x v="1"/>
    <x v="2"/>
    <x v="6"/>
    <x v="29"/>
    <x v="3405"/>
    <x v="279"/>
  </r>
  <r>
    <x v="1600"/>
    <x v="638"/>
    <x v="76"/>
    <n v="236"/>
    <n v="30"/>
    <x v="165"/>
    <x v="17"/>
    <x v="2"/>
    <x v="0"/>
    <x v="0"/>
    <x v="1"/>
    <x v="14"/>
    <x v="3406"/>
    <x v="138"/>
  </r>
  <r>
    <x v="117"/>
    <x v="231"/>
    <x v="355"/>
    <n v="77"/>
    <n v="25"/>
    <x v="191"/>
    <x v="33"/>
    <x v="1"/>
    <x v="0"/>
    <x v="2"/>
    <x v="6"/>
    <x v="22"/>
    <x v="3407"/>
    <x v="701"/>
  </r>
  <r>
    <x v="2922"/>
    <x v="449"/>
    <x v="866"/>
    <n v="169"/>
    <n v="2"/>
    <x v="169"/>
    <x v="11"/>
    <x v="1"/>
    <x v="1"/>
    <x v="8"/>
    <x v="4"/>
    <x v="16"/>
    <x v="3408"/>
    <x v="661"/>
  </r>
  <r>
    <x v="2432"/>
    <x v="167"/>
    <x v="241"/>
    <n v="96"/>
    <n v="26"/>
    <x v="193"/>
    <x v="12"/>
    <x v="0"/>
    <x v="0"/>
    <x v="10"/>
    <x v="2"/>
    <x v="1"/>
    <x v="3409"/>
    <x v="170"/>
  </r>
  <r>
    <x v="2923"/>
    <x v="229"/>
    <x v="104"/>
    <n v="202"/>
    <n v="27"/>
    <x v="93"/>
    <x v="5"/>
    <x v="0"/>
    <x v="0"/>
    <x v="2"/>
    <x v="3"/>
    <x v="17"/>
    <x v="3410"/>
    <x v="35"/>
  </r>
  <r>
    <x v="954"/>
    <x v="656"/>
    <x v="604"/>
    <n v="344"/>
    <n v="7"/>
    <x v="64"/>
    <x v="31"/>
    <x v="2"/>
    <x v="0"/>
    <x v="6"/>
    <x v="1"/>
    <x v="7"/>
    <x v="386"/>
    <x v="231"/>
  </r>
  <r>
    <x v="2924"/>
    <x v="440"/>
    <x v="333"/>
    <n v="274"/>
    <n v="6"/>
    <x v="174"/>
    <x v="4"/>
    <x v="0"/>
    <x v="1"/>
    <x v="2"/>
    <x v="5"/>
    <x v="1"/>
    <x v="3411"/>
    <x v="385"/>
  </r>
  <r>
    <x v="2925"/>
    <x v="308"/>
    <x v="851"/>
    <n v="173"/>
    <n v="18"/>
    <x v="91"/>
    <x v="7"/>
    <x v="0"/>
    <x v="1"/>
    <x v="2"/>
    <x v="4"/>
    <x v="11"/>
    <x v="78"/>
    <x v="70"/>
  </r>
  <r>
    <x v="305"/>
    <x v="708"/>
    <x v="438"/>
    <n v="122"/>
    <n v="29"/>
    <x v="61"/>
    <x v="16"/>
    <x v="0"/>
    <x v="0"/>
    <x v="3"/>
    <x v="5"/>
    <x v="2"/>
    <x v="3412"/>
    <x v="811"/>
  </r>
  <r>
    <x v="2926"/>
    <x v="360"/>
    <x v="7"/>
    <n v="465"/>
    <n v="30"/>
    <x v="130"/>
    <x v="13"/>
    <x v="0"/>
    <x v="1"/>
    <x v="10"/>
    <x v="2"/>
    <x v="11"/>
    <x v="3413"/>
    <x v="132"/>
  </r>
  <r>
    <x v="2043"/>
    <x v="703"/>
    <x v="712"/>
    <n v="77"/>
    <n v="27"/>
    <x v="183"/>
    <x v="14"/>
    <x v="1"/>
    <x v="0"/>
    <x v="2"/>
    <x v="1"/>
    <x v="16"/>
    <x v="3414"/>
    <x v="346"/>
  </r>
  <r>
    <x v="1786"/>
    <x v="184"/>
    <x v="392"/>
    <n v="350"/>
    <n v="21"/>
    <x v="0"/>
    <x v="4"/>
    <x v="0"/>
    <x v="0"/>
    <x v="6"/>
    <x v="3"/>
    <x v="11"/>
    <x v="3415"/>
    <x v="75"/>
  </r>
  <r>
    <x v="2927"/>
    <x v="412"/>
    <x v="21"/>
    <n v="485"/>
    <n v="26"/>
    <x v="152"/>
    <x v="35"/>
    <x v="0"/>
    <x v="1"/>
    <x v="2"/>
    <x v="6"/>
    <x v="8"/>
    <x v="3416"/>
    <x v="103"/>
  </r>
  <r>
    <x v="1873"/>
    <x v="159"/>
    <x v="775"/>
    <n v="182"/>
    <n v="22"/>
    <x v="115"/>
    <x v="16"/>
    <x v="2"/>
    <x v="0"/>
    <x v="0"/>
    <x v="5"/>
    <x v="18"/>
    <x v="3417"/>
    <x v="291"/>
  </r>
  <r>
    <x v="2928"/>
    <x v="658"/>
    <x v="232"/>
    <n v="247"/>
    <n v="10"/>
    <x v="170"/>
    <x v="13"/>
    <x v="0"/>
    <x v="1"/>
    <x v="4"/>
    <x v="5"/>
    <x v="12"/>
    <x v="3418"/>
    <x v="183"/>
  </r>
  <r>
    <x v="2136"/>
    <x v="167"/>
    <x v="184"/>
    <n v="346"/>
    <n v="8"/>
    <x v="21"/>
    <x v="7"/>
    <x v="0"/>
    <x v="0"/>
    <x v="10"/>
    <x v="2"/>
    <x v="1"/>
    <x v="3419"/>
    <x v="73"/>
  </r>
  <r>
    <x v="2929"/>
    <x v="350"/>
    <x v="441"/>
    <n v="486"/>
    <n v="29"/>
    <x v="180"/>
    <x v="35"/>
    <x v="0"/>
    <x v="0"/>
    <x v="6"/>
    <x v="5"/>
    <x v="23"/>
    <x v="3420"/>
    <x v="172"/>
  </r>
  <r>
    <x v="2930"/>
    <x v="616"/>
    <x v="274"/>
    <n v="349"/>
    <n v="3"/>
    <x v="77"/>
    <x v="8"/>
    <x v="2"/>
    <x v="2"/>
    <x v="3"/>
    <x v="3"/>
    <x v="5"/>
    <x v="3421"/>
    <x v="124"/>
  </r>
  <r>
    <x v="2931"/>
    <x v="496"/>
    <x v="881"/>
    <n v="485"/>
    <n v="12"/>
    <x v="88"/>
    <x v="44"/>
    <x v="0"/>
    <x v="1"/>
    <x v="5"/>
    <x v="1"/>
    <x v="30"/>
    <x v="3422"/>
    <x v="31"/>
  </r>
  <r>
    <x v="2932"/>
    <x v="341"/>
    <x v="79"/>
    <n v="123"/>
    <n v="29"/>
    <x v="150"/>
    <x v="40"/>
    <x v="0"/>
    <x v="2"/>
    <x v="3"/>
    <x v="5"/>
    <x v="14"/>
    <x v="3423"/>
    <x v="312"/>
  </r>
  <r>
    <x v="2933"/>
    <x v="74"/>
    <x v="760"/>
    <n v="137"/>
    <n v="4"/>
    <x v="47"/>
    <x v="25"/>
    <x v="1"/>
    <x v="1"/>
    <x v="1"/>
    <x v="2"/>
    <x v="11"/>
    <x v="3424"/>
    <x v="341"/>
  </r>
  <r>
    <x v="407"/>
    <x v="458"/>
    <x v="195"/>
    <n v="394"/>
    <n v="17"/>
    <x v="9"/>
    <x v="9"/>
    <x v="0"/>
    <x v="0"/>
    <x v="4"/>
    <x v="2"/>
    <x v="2"/>
    <x v="3425"/>
    <x v="18"/>
  </r>
  <r>
    <x v="230"/>
    <x v="455"/>
    <x v="782"/>
    <n v="70"/>
    <n v="14"/>
    <x v="24"/>
    <x v="48"/>
    <x v="2"/>
    <x v="0"/>
    <x v="8"/>
    <x v="1"/>
    <x v="2"/>
    <x v="3426"/>
    <x v="812"/>
  </r>
  <r>
    <x v="2934"/>
    <x v="194"/>
    <x v="20"/>
    <n v="305"/>
    <n v="8"/>
    <x v="105"/>
    <x v="45"/>
    <x v="2"/>
    <x v="0"/>
    <x v="9"/>
    <x v="1"/>
    <x v="18"/>
    <x v="3427"/>
    <x v="184"/>
  </r>
  <r>
    <x v="2935"/>
    <x v="582"/>
    <x v="812"/>
    <n v="170"/>
    <n v="5"/>
    <x v="184"/>
    <x v="30"/>
    <x v="0"/>
    <x v="1"/>
    <x v="9"/>
    <x v="0"/>
    <x v="10"/>
    <x v="3428"/>
    <x v="485"/>
  </r>
  <r>
    <x v="2936"/>
    <x v="317"/>
    <x v="12"/>
    <n v="134"/>
    <n v="8"/>
    <x v="42"/>
    <x v="20"/>
    <x v="0"/>
    <x v="0"/>
    <x v="9"/>
    <x v="5"/>
    <x v="16"/>
    <x v="3429"/>
    <x v="628"/>
  </r>
  <r>
    <x v="2937"/>
    <x v="25"/>
    <x v="802"/>
    <n v="224"/>
    <n v="12"/>
    <x v="52"/>
    <x v="3"/>
    <x v="2"/>
    <x v="0"/>
    <x v="8"/>
    <x v="2"/>
    <x v="19"/>
    <x v="3430"/>
    <x v="798"/>
  </r>
  <r>
    <x v="2938"/>
    <x v="349"/>
    <x v="202"/>
    <n v="423"/>
    <n v="12"/>
    <x v="24"/>
    <x v="40"/>
    <x v="0"/>
    <x v="0"/>
    <x v="5"/>
    <x v="1"/>
    <x v="26"/>
    <x v="3431"/>
    <x v="368"/>
  </r>
  <r>
    <x v="140"/>
    <x v="587"/>
    <x v="680"/>
    <n v="431"/>
    <n v="17"/>
    <x v="149"/>
    <x v="6"/>
    <x v="2"/>
    <x v="1"/>
    <x v="10"/>
    <x v="5"/>
    <x v="20"/>
    <x v="3432"/>
    <x v="108"/>
  </r>
  <r>
    <x v="2939"/>
    <x v="413"/>
    <x v="29"/>
    <n v="112"/>
    <n v="28"/>
    <x v="75"/>
    <x v="26"/>
    <x v="1"/>
    <x v="1"/>
    <x v="1"/>
    <x v="4"/>
    <x v="25"/>
    <x v="3433"/>
    <x v="813"/>
  </r>
  <r>
    <x v="2940"/>
    <x v="690"/>
    <x v="105"/>
    <n v="408"/>
    <n v="4"/>
    <x v="30"/>
    <x v="29"/>
    <x v="0"/>
    <x v="1"/>
    <x v="0"/>
    <x v="2"/>
    <x v="8"/>
    <x v="3434"/>
    <x v="97"/>
  </r>
  <r>
    <x v="2027"/>
    <x v="49"/>
    <x v="695"/>
    <n v="98"/>
    <n v="12"/>
    <x v="188"/>
    <x v="28"/>
    <x v="1"/>
    <x v="1"/>
    <x v="10"/>
    <x v="3"/>
    <x v="19"/>
    <x v="3435"/>
    <x v="814"/>
  </r>
  <r>
    <x v="2941"/>
    <x v="468"/>
    <x v="557"/>
    <n v="144"/>
    <n v="18"/>
    <x v="39"/>
    <x v="49"/>
    <x v="0"/>
    <x v="0"/>
    <x v="2"/>
    <x v="6"/>
    <x v="2"/>
    <x v="3436"/>
    <x v="496"/>
  </r>
  <r>
    <x v="2942"/>
    <x v="48"/>
    <x v="678"/>
    <n v="213"/>
    <n v="4"/>
    <x v="139"/>
    <x v="21"/>
    <x v="1"/>
    <x v="2"/>
    <x v="3"/>
    <x v="0"/>
    <x v="8"/>
    <x v="2034"/>
    <x v="615"/>
  </r>
  <r>
    <x v="2943"/>
    <x v="121"/>
    <x v="26"/>
    <n v="371"/>
    <n v="5"/>
    <x v="182"/>
    <x v="41"/>
    <x v="1"/>
    <x v="0"/>
    <x v="6"/>
    <x v="6"/>
    <x v="12"/>
    <x v="3437"/>
    <x v="293"/>
  </r>
  <r>
    <x v="2944"/>
    <x v="454"/>
    <x v="661"/>
    <n v="164"/>
    <n v="14"/>
    <x v="79"/>
    <x v="48"/>
    <x v="0"/>
    <x v="0"/>
    <x v="1"/>
    <x v="6"/>
    <x v="13"/>
    <x v="3438"/>
    <x v="365"/>
  </r>
  <r>
    <x v="2112"/>
    <x v="502"/>
    <x v="35"/>
    <n v="179"/>
    <n v="1"/>
    <x v="87"/>
    <x v="39"/>
    <x v="1"/>
    <x v="0"/>
    <x v="9"/>
    <x v="6"/>
    <x v="7"/>
    <x v="3439"/>
    <x v="18"/>
  </r>
  <r>
    <x v="2945"/>
    <x v="363"/>
    <x v="134"/>
    <n v="115"/>
    <n v="5"/>
    <x v="87"/>
    <x v="8"/>
    <x v="1"/>
    <x v="1"/>
    <x v="8"/>
    <x v="0"/>
    <x v="14"/>
    <x v="3440"/>
    <x v="78"/>
  </r>
  <r>
    <x v="2946"/>
    <x v="568"/>
    <x v="296"/>
    <n v="282"/>
    <n v="27"/>
    <x v="61"/>
    <x v="37"/>
    <x v="2"/>
    <x v="1"/>
    <x v="11"/>
    <x v="0"/>
    <x v="8"/>
    <x v="3441"/>
    <x v="437"/>
  </r>
  <r>
    <x v="1382"/>
    <x v="41"/>
    <x v="158"/>
    <n v="115"/>
    <n v="29"/>
    <x v="184"/>
    <x v="11"/>
    <x v="2"/>
    <x v="1"/>
    <x v="9"/>
    <x v="2"/>
    <x v="26"/>
    <x v="3442"/>
    <x v="815"/>
  </r>
  <r>
    <x v="2122"/>
    <x v="495"/>
    <x v="838"/>
    <n v="249"/>
    <n v="25"/>
    <x v="1"/>
    <x v="23"/>
    <x v="2"/>
    <x v="0"/>
    <x v="4"/>
    <x v="4"/>
    <x v="4"/>
    <x v="3443"/>
    <x v="413"/>
  </r>
  <r>
    <x v="2947"/>
    <x v="565"/>
    <x v="643"/>
    <n v="482"/>
    <n v="4"/>
    <x v="28"/>
    <x v="31"/>
    <x v="1"/>
    <x v="1"/>
    <x v="7"/>
    <x v="1"/>
    <x v="0"/>
    <x v="3444"/>
    <x v="207"/>
  </r>
  <r>
    <x v="2948"/>
    <x v="170"/>
    <x v="251"/>
    <n v="158"/>
    <n v="14"/>
    <x v="174"/>
    <x v="30"/>
    <x v="1"/>
    <x v="0"/>
    <x v="9"/>
    <x v="0"/>
    <x v="23"/>
    <x v="1257"/>
    <x v="363"/>
  </r>
  <r>
    <x v="2949"/>
    <x v="257"/>
    <x v="143"/>
    <n v="319"/>
    <n v="28"/>
    <x v="30"/>
    <x v="19"/>
    <x v="2"/>
    <x v="2"/>
    <x v="3"/>
    <x v="0"/>
    <x v="19"/>
    <x v="3445"/>
    <x v="292"/>
  </r>
  <r>
    <x v="2950"/>
    <x v="124"/>
    <x v="836"/>
    <n v="138"/>
    <n v="22"/>
    <x v="143"/>
    <x v="27"/>
    <x v="0"/>
    <x v="0"/>
    <x v="10"/>
    <x v="0"/>
    <x v="9"/>
    <x v="3446"/>
    <x v="490"/>
  </r>
  <r>
    <x v="2951"/>
    <x v="164"/>
    <x v="194"/>
    <n v="385"/>
    <n v="23"/>
    <x v="24"/>
    <x v="10"/>
    <x v="0"/>
    <x v="0"/>
    <x v="4"/>
    <x v="6"/>
    <x v="29"/>
    <x v="3447"/>
    <x v="30"/>
  </r>
  <r>
    <x v="2904"/>
    <x v="381"/>
    <x v="806"/>
    <n v="236"/>
    <n v="24"/>
    <x v="50"/>
    <x v="47"/>
    <x v="1"/>
    <x v="0"/>
    <x v="6"/>
    <x v="5"/>
    <x v="24"/>
    <x v="3448"/>
    <x v="98"/>
  </r>
  <r>
    <x v="2270"/>
    <x v="84"/>
    <x v="552"/>
    <n v="106"/>
    <n v="4"/>
    <x v="1"/>
    <x v="6"/>
    <x v="1"/>
    <x v="0"/>
    <x v="4"/>
    <x v="4"/>
    <x v="11"/>
    <x v="3449"/>
    <x v="816"/>
  </r>
  <r>
    <x v="2952"/>
    <x v="440"/>
    <x v="58"/>
    <n v="289"/>
    <n v="24"/>
    <x v="43"/>
    <x v="1"/>
    <x v="2"/>
    <x v="1"/>
    <x v="2"/>
    <x v="5"/>
    <x v="1"/>
    <x v="3450"/>
    <x v="173"/>
  </r>
  <r>
    <x v="2953"/>
    <x v="520"/>
    <x v="426"/>
    <n v="263"/>
    <n v="20"/>
    <x v="39"/>
    <x v="11"/>
    <x v="1"/>
    <x v="0"/>
    <x v="6"/>
    <x v="6"/>
    <x v="14"/>
    <x v="3451"/>
    <x v="57"/>
  </r>
  <r>
    <x v="2748"/>
    <x v="297"/>
    <x v="576"/>
    <n v="133"/>
    <n v="3"/>
    <x v="186"/>
    <x v="29"/>
    <x v="2"/>
    <x v="1"/>
    <x v="0"/>
    <x v="3"/>
    <x v="9"/>
    <x v="3452"/>
    <x v="722"/>
  </r>
  <r>
    <x v="2954"/>
    <x v="609"/>
    <x v="200"/>
    <n v="349"/>
    <n v="13"/>
    <x v="145"/>
    <x v="20"/>
    <x v="2"/>
    <x v="0"/>
    <x v="2"/>
    <x v="5"/>
    <x v="8"/>
    <x v="3453"/>
    <x v="479"/>
  </r>
  <r>
    <x v="2955"/>
    <x v="376"/>
    <x v="632"/>
    <n v="428"/>
    <n v="21"/>
    <x v="153"/>
    <x v="23"/>
    <x v="0"/>
    <x v="1"/>
    <x v="5"/>
    <x v="2"/>
    <x v="14"/>
    <x v="3454"/>
    <x v="206"/>
  </r>
  <r>
    <x v="1345"/>
    <x v="608"/>
    <x v="547"/>
    <n v="426"/>
    <n v="15"/>
    <x v="66"/>
    <x v="42"/>
    <x v="1"/>
    <x v="0"/>
    <x v="0"/>
    <x v="0"/>
    <x v="7"/>
    <x v="3455"/>
    <x v="52"/>
  </r>
  <r>
    <x v="2956"/>
    <x v="145"/>
    <x v="615"/>
    <n v="61"/>
    <n v="3"/>
    <x v="93"/>
    <x v="34"/>
    <x v="2"/>
    <x v="0"/>
    <x v="6"/>
    <x v="4"/>
    <x v="19"/>
    <x v="3456"/>
    <x v="379"/>
  </r>
  <r>
    <x v="2957"/>
    <x v="258"/>
    <x v="37"/>
    <n v="98"/>
    <n v="30"/>
    <x v="119"/>
    <x v="11"/>
    <x v="1"/>
    <x v="2"/>
    <x v="4"/>
    <x v="1"/>
    <x v="16"/>
    <x v="3457"/>
    <x v="817"/>
  </r>
  <r>
    <x v="2958"/>
    <x v="355"/>
    <x v="601"/>
    <n v="430"/>
    <n v="10"/>
    <x v="4"/>
    <x v="49"/>
    <x v="2"/>
    <x v="1"/>
    <x v="8"/>
    <x v="1"/>
    <x v="29"/>
    <x v="3458"/>
    <x v="710"/>
  </r>
  <r>
    <x v="2959"/>
    <x v="100"/>
    <x v="96"/>
    <n v="208"/>
    <n v="17"/>
    <x v="136"/>
    <x v="23"/>
    <x v="1"/>
    <x v="1"/>
    <x v="9"/>
    <x v="5"/>
    <x v="12"/>
    <x v="3459"/>
    <x v="111"/>
  </r>
  <r>
    <x v="2960"/>
    <x v="98"/>
    <x v="397"/>
    <n v="314"/>
    <n v="26"/>
    <x v="47"/>
    <x v="29"/>
    <x v="0"/>
    <x v="0"/>
    <x v="4"/>
    <x v="0"/>
    <x v="7"/>
    <x v="3460"/>
    <x v="406"/>
  </r>
  <r>
    <x v="2062"/>
    <x v="330"/>
    <x v="171"/>
    <n v="293"/>
    <n v="23"/>
    <x v="128"/>
    <x v="23"/>
    <x v="0"/>
    <x v="1"/>
    <x v="1"/>
    <x v="2"/>
    <x v="13"/>
    <x v="3461"/>
    <x v="489"/>
  </r>
  <r>
    <x v="2961"/>
    <x v="185"/>
    <x v="200"/>
    <n v="224"/>
    <n v="29"/>
    <x v="170"/>
    <x v="30"/>
    <x v="1"/>
    <x v="1"/>
    <x v="11"/>
    <x v="5"/>
    <x v="14"/>
    <x v="3462"/>
    <x v="35"/>
  </r>
  <r>
    <x v="1197"/>
    <x v="723"/>
    <x v="194"/>
    <n v="275"/>
    <n v="29"/>
    <x v="28"/>
    <x v="17"/>
    <x v="0"/>
    <x v="1"/>
    <x v="5"/>
    <x v="0"/>
    <x v="27"/>
    <x v="3463"/>
    <x v="245"/>
  </r>
  <r>
    <x v="262"/>
    <x v="402"/>
    <x v="86"/>
    <n v="443"/>
    <n v="4"/>
    <x v="23"/>
    <x v="27"/>
    <x v="2"/>
    <x v="0"/>
    <x v="2"/>
    <x v="1"/>
    <x v="30"/>
    <x v="3464"/>
    <x v="284"/>
  </r>
  <r>
    <x v="2116"/>
    <x v="482"/>
    <x v="656"/>
    <n v="446"/>
    <n v="28"/>
    <x v="72"/>
    <x v="28"/>
    <x v="2"/>
    <x v="1"/>
    <x v="11"/>
    <x v="4"/>
    <x v="22"/>
    <x v="3465"/>
    <x v="248"/>
  </r>
  <r>
    <x v="2962"/>
    <x v="359"/>
    <x v="298"/>
    <n v="82"/>
    <n v="9"/>
    <x v="125"/>
    <x v="8"/>
    <x v="2"/>
    <x v="1"/>
    <x v="5"/>
    <x v="5"/>
    <x v="29"/>
    <x v="3466"/>
    <x v="773"/>
  </r>
  <r>
    <x v="2963"/>
    <x v="132"/>
    <x v="818"/>
    <n v="180"/>
    <n v="23"/>
    <x v="27"/>
    <x v="42"/>
    <x v="1"/>
    <x v="1"/>
    <x v="8"/>
    <x v="0"/>
    <x v="12"/>
    <x v="3467"/>
    <x v="17"/>
  </r>
  <r>
    <x v="2964"/>
    <x v="408"/>
    <x v="117"/>
    <n v="414"/>
    <n v="22"/>
    <x v="163"/>
    <x v="39"/>
    <x v="0"/>
    <x v="1"/>
    <x v="4"/>
    <x v="5"/>
    <x v="25"/>
    <x v="3468"/>
    <x v="450"/>
  </r>
  <r>
    <x v="2965"/>
    <x v="84"/>
    <x v="433"/>
    <n v="293"/>
    <n v="27"/>
    <x v="89"/>
    <x v="19"/>
    <x v="2"/>
    <x v="0"/>
    <x v="4"/>
    <x v="4"/>
    <x v="11"/>
    <x v="3469"/>
    <x v="88"/>
  </r>
  <r>
    <x v="2966"/>
    <x v="640"/>
    <x v="557"/>
    <n v="317"/>
    <n v="7"/>
    <x v="100"/>
    <x v="14"/>
    <x v="1"/>
    <x v="2"/>
    <x v="4"/>
    <x v="5"/>
    <x v="29"/>
    <x v="3470"/>
    <x v="75"/>
  </r>
  <r>
    <x v="2967"/>
    <x v="329"/>
    <x v="416"/>
    <n v="99"/>
    <n v="28"/>
    <x v="52"/>
    <x v="5"/>
    <x v="1"/>
    <x v="0"/>
    <x v="5"/>
    <x v="5"/>
    <x v="24"/>
    <x v="3471"/>
    <x v="747"/>
  </r>
  <r>
    <x v="2526"/>
    <x v="154"/>
    <x v="731"/>
    <n v="408"/>
    <n v="11"/>
    <x v="36"/>
    <x v="33"/>
    <x v="0"/>
    <x v="1"/>
    <x v="11"/>
    <x v="6"/>
    <x v="16"/>
    <x v="3472"/>
    <x v="136"/>
  </r>
  <r>
    <x v="2513"/>
    <x v="353"/>
    <x v="210"/>
    <n v="375"/>
    <n v="3"/>
    <x v="65"/>
    <x v="32"/>
    <x v="0"/>
    <x v="0"/>
    <x v="4"/>
    <x v="2"/>
    <x v="23"/>
    <x v="3473"/>
    <x v="161"/>
  </r>
  <r>
    <x v="2968"/>
    <x v="583"/>
    <x v="596"/>
    <n v="298"/>
    <n v="21"/>
    <x v="23"/>
    <x v="18"/>
    <x v="2"/>
    <x v="0"/>
    <x v="10"/>
    <x v="5"/>
    <x v="0"/>
    <x v="3474"/>
    <x v="312"/>
  </r>
  <r>
    <x v="2969"/>
    <x v="658"/>
    <x v="157"/>
    <n v="81"/>
    <n v="24"/>
    <x v="69"/>
    <x v="32"/>
    <x v="0"/>
    <x v="1"/>
    <x v="4"/>
    <x v="5"/>
    <x v="12"/>
    <x v="3475"/>
    <x v="107"/>
  </r>
  <r>
    <x v="419"/>
    <x v="719"/>
    <x v="212"/>
    <n v="321"/>
    <n v="25"/>
    <x v="4"/>
    <x v="27"/>
    <x v="1"/>
    <x v="0"/>
    <x v="11"/>
    <x v="3"/>
    <x v="19"/>
    <x v="3476"/>
    <x v="186"/>
  </r>
  <r>
    <x v="2970"/>
    <x v="94"/>
    <x v="134"/>
    <n v="73"/>
    <n v="22"/>
    <x v="54"/>
    <x v="48"/>
    <x v="2"/>
    <x v="1"/>
    <x v="6"/>
    <x v="6"/>
    <x v="22"/>
    <x v="3477"/>
    <x v="72"/>
  </r>
  <r>
    <x v="1173"/>
    <x v="291"/>
    <x v="402"/>
    <n v="79"/>
    <n v="18"/>
    <x v="105"/>
    <x v="1"/>
    <x v="0"/>
    <x v="1"/>
    <x v="0"/>
    <x v="2"/>
    <x v="29"/>
    <x v="3478"/>
    <x v="818"/>
  </r>
  <r>
    <x v="2971"/>
    <x v="465"/>
    <x v="216"/>
    <n v="258"/>
    <n v="25"/>
    <x v="54"/>
    <x v="2"/>
    <x v="1"/>
    <x v="1"/>
    <x v="2"/>
    <x v="2"/>
    <x v="22"/>
    <x v="3479"/>
    <x v="467"/>
  </r>
  <r>
    <x v="2972"/>
    <x v="220"/>
    <x v="172"/>
    <n v="477"/>
    <n v="28"/>
    <x v="123"/>
    <x v="4"/>
    <x v="1"/>
    <x v="1"/>
    <x v="4"/>
    <x v="3"/>
    <x v="6"/>
    <x v="3480"/>
    <x v="435"/>
  </r>
  <r>
    <x v="366"/>
    <x v="515"/>
    <x v="142"/>
    <n v="128"/>
    <n v="24"/>
    <x v="132"/>
    <x v="24"/>
    <x v="1"/>
    <x v="0"/>
    <x v="7"/>
    <x v="3"/>
    <x v="1"/>
    <x v="3481"/>
    <x v="685"/>
  </r>
  <r>
    <x v="2973"/>
    <x v="191"/>
    <x v="882"/>
    <n v="399"/>
    <n v="14"/>
    <x v="144"/>
    <x v="30"/>
    <x v="2"/>
    <x v="1"/>
    <x v="2"/>
    <x v="3"/>
    <x v="20"/>
    <x v="3482"/>
    <x v="244"/>
  </r>
  <r>
    <x v="108"/>
    <x v="488"/>
    <x v="435"/>
    <n v="418"/>
    <n v="2"/>
    <x v="34"/>
    <x v="28"/>
    <x v="1"/>
    <x v="0"/>
    <x v="2"/>
    <x v="5"/>
    <x v="19"/>
    <x v="3483"/>
    <x v="281"/>
  </r>
  <r>
    <x v="2974"/>
    <x v="128"/>
    <x v="256"/>
    <n v="267"/>
    <n v="26"/>
    <x v="10"/>
    <x v="15"/>
    <x v="0"/>
    <x v="2"/>
    <x v="3"/>
    <x v="0"/>
    <x v="29"/>
    <x v="3484"/>
    <x v="279"/>
  </r>
  <r>
    <x v="2975"/>
    <x v="308"/>
    <x v="362"/>
    <n v="429"/>
    <n v="13"/>
    <x v="45"/>
    <x v="36"/>
    <x v="2"/>
    <x v="1"/>
    <x v="2"/>
    <x v="4"/>
    <x v="11"/>
    <x v="3485"/>
    <x v="242"/>
  </r>
  <r>
    <x v="2976"/>
    <x v="225"/>
    <x v="333"/>
    <n v="63"/>
    <n v="8"/>
    <x v="10"/>
    <x v="15"/>
    <x v="2"/>
    <x v="1"/>
    <x v="2"/>
    <x v="0"/>
    <x v="17"/>
    <x v="3486"/>
    <x v="819"/>
  </r>
  <r>
    <x v="127"/>
    <x v="702"/>
    <x v="160"/>
    <n v="406"/>
    <n v="2"/>
    <x v="24"/>
    <x v="30"/>
    <x v="1"/>
    <x v="1"/>
    <x v="7"/>
    <x v="2"/>
    <x v="30"/>
    <x v="415"/>
    <x v="292"/>
  </r>
  <r>
    <x v="2977"/>
    <x v="75"/>
    <x v="883"/>
    <n v="387"/>
    <n v="5"/>
    <x v="62"/>
    <x v="43"/>
    <x v="1"/>
    <x v="0"/>
    <x v="8"/>
    <x v="0"/>
    <x v="16"/>
    <x v="3487"/>
    <x v="49"/>
  </r>
  <r>
    <x v="2978"/>
    <x v="671"/>
    <x v="745"/>
    <n v="168"/>
    <n v="19"/>
    <x v="11"/>
    <x v="19"/>
    <x v="2"/>
    <x v="0"/>
    <x v="2"/>
    <x v="2"/>
    <x v="25"/>
    <x v="3488"/>
    <x v="513"/>
  </r>
  <r>
    <x v="2979"/>
    <x v="405"/>
    <x v="851"/>
    <n v="310"/>
    <n v="27"/>
    <x v="56"/>
    <x v="20"/>
    <x v="2"/>
    <x v="0"/>
    <x v="5"/>
    <x v="2"/>
    <x v="20"/>
    <x v="3489"/>
    <x v="457"/>
  </r>
  <r>
    <x v="2980"/>
    <x v="275"/>
    <x v="769"/>
    <n v="420"/>
    <n v="26"/>
    <x v="4"/>
    <x v="23"/>
    <x v="0"/>
    <x v="1"/>
    <x v="0"/>
    <x v="1"/>
    <x v="24"/>
    <x v="3490"/>
    <x v="277"/>
  </r>
  <r>
    <x v="1276"/>
    <x v="688"/>
    <x v="589"/>
    <n v="364"/>
    <n v="9"/>
    <x v="112"/>
    <x v="38"/>
    <x v="0"/>
    <x v="0"/>
    <x v="6"/>
    <x v="1"/>
    <x v="0"/>
    <x v="3491"/>
    <x v="368"/>
  </r>
  <r>
    <x v="2981"/>
    <x v="684"/>
    <x v="229"/>
    <n v="388"/>
    <n v="5"/>
    <x v="131"/>
    <x v="30"/>
    <x v="1"/>
    <x v="1"/>
    <x v="0"/>
    <x v="6"/>
    <x v="28"/>
    <x v="3492"/>
    <x v="322"/>
  </r>
  <r>
    <x v="1561"/>
    <x v="381"/>
    <x v="24"/>
    <n v="413"/>
    <n v="21"/>
    <x v="45"/>
    <x v="38"/>
    <x v="0"/>
    <x v="0"/>
    <x v="6"/>
    <x v="5"/>
    <x v="24"/>
    <x v="3493"/>
    <x v="113"/>
  </r>
  <r>
    <x v="2094"/>
    <x v="667"/>
    <x v="277"/>
    <n v="233"/>
    <n v="18"/>
    <x v="169"/>
    <x v="26"/>
    <x v="1"/>
    <x v="1"/>
    <x v="0"/>
    <x v="6"/>
    <x v="6"/>
    <x v="3494"/>
    <x v="50"/>
  </r>
  <r>
    <x v="2982"/>
    <x v="329"/>
    <x v="189"/>
    <n v="332"/>
    <n v="5"/>
    <x v="15"/>
    <x v="35"/>
    <x v="0"/>
    <x v="0"/>
    <x v="5"/>
    <x v="5"/>
    <x v="24"/>
    <x v="3495"/>
    <x v="24"/>
  </r>
  <r>
    <x v="2450"/>
    <x v="716"/>
    <x v="241"/>
    <n v="295"/>
    <n v="8"/>
    <x v="92"/>
    <x v="33"/>
    <x v="2"/>
    <x v="1"/>
    <x v="2"/>
    <x v="4"/>
    <x v="27"/>
    <x v="3496"/>
    <x v="144"/>
  </r>
  <r>
    <x v="2447"/>
    <x v="687"/>
    <x v="242"/>
    <n v="425"/>
    <n v="23"/>
    <x v="140"/>
    <x v="22"/>
    <x v="2"/>
    <x v="2"/>
    <x v="3"/>
    <x v="1"/>
    <x v="13"/>
    <x v="3497"/>
    <x v="121"/>
  </r>
  <r>
    <x v="2983"/>
    <x v="499"/>
    <x v="57"/>
    <n v="69"/>
    <n v="24"/>
    <x v="38"/>
    <x v="25"/>
    <x v="2"/>
    <x v="2"/>
    <x v="3"/>
    <x v="4"/>
    <x v="24"/>
    <x v="3498"/>
    <x v="820"/>
  </r>
  <r>
    <x v="2984"/>
    <x v="77"/>
    <x v="23"/>
    <n v="112"/>
    <n v="11"/>
    <x v="16"/>
    <x v="12"/>
    <x v="1"/>
    <x v="2"/>
    <x v="3"/>
    <x v="3"/>
    <x v="18"/>
    <x v="3499"/>
    <x v="821"/>
  </r>
  <r>
    <x v="2985"/>
    <x v="215"/>
    <x v="42"/>
    <n v="366"/>
    <n v="15"/>
    <x v="163"/>
    <x v="36"/>
    <x v="2"/>
    <x v="0"/>
    <x v="1"/>
    <x v="2"/>
    <x v="18"/>
    <x v="3500"/>
    <x v="422"/>
  </r>
  <r>
    <x v="2842"/>
    <x v="123"/>
    <x v="737"/>
    <n v="325"/>
    <n v="15"/>
    <x v="100"/>
    <x v="16"/>
    <x v="0"/>
    <x v="1"/>
    <x v="10"/>
    <x v="3"/>
    <x v="8"/>
    <x v="3501"/>
    <x v="313"/>
  </r>
  <r>
    <x v="2712"/>
    <x v="113"/>
    <x v="198"/>
    <n v="83"/>
    <n v="20"/>
    <x v="56"/>
    <x v="2"/>
    <x v="1"/>
    <x v="0"/>
    <x v="5"/>
    <x v="5"/>
    <x v="2"/>
    <x v="3502"/>
    <x v="169"/>
  </r>
  <r>
    <x v="2986"/>
    <x v="259"/>
    <x v="97"/>
    <n v="151"/>
    <n v="5"/>
    <x v="138"/>
    <x v="34"/>
    <x v="0"/>
    <x v="1"/>
    <x v="0"/>
    <x v="5"/>
    <x v="13"/>
    <x v="3503"/>
    <x v="190"/>
  </r>
  <r>
    <x v="812"/>
    <x v="357"/>
    <x v="837"/>
    <n v="245"/>
    <n v="21"/>
    <x v="34"/>
    <x v="49"/>
    <x v="2"/>
    <x v="0"/>
    <x v="7"/>
    <x v="1"/>
    <x v="11"/>
    <x v="3504"/>
    <x v="206"/>
  </r>
  <r>
    <x v="2987"/>
    <x v="360"/>
    <x v="412"/>
    <n v="413"/>
    <n v="27"/>
    <x v="157"/>
    <x v="36"/>
    <x v="1"/>
    <x v="1"/>
    <x v="10"/>
    <x v="2"/>
    <x v="11"/>
    <x v="3505"/>
    <x v="300"/>
  </r>
  <r>
    <x v="2988"/>
    <x v="281"/>
    <x v="336"/>
    <n v="403"/>
    <n v="21"/>
    <x v="2"/>
    <x v="13"/>
    <x v="0"/>
    <x v="1"/>
    <x v="7"/>
    <x v="0"/>
    <x v="18"/>
    <x v="3506"/>
    <x v="96"/>
  </r>
  <r>
    <x v="2989"/>
    <x v="274"/>
    <x v="242"/>
    <n v="467"/>
    <n v="18"/>
    <x v="197"/>
    <x v="42"/>
    <x v="2"/>
    <x v="1"/>
    <x v="10"/>
    <x v="1"/>
    <x v="5"/>
    <x v="3507"/>
    <x v="9"/>
  </r>
  <r>
    <x v="425"/>
    <x v="18"/>
    <x v="37"/>
    <n v="347"/>
    <n v="19"/>
    <x v="161"/>
    <x v="16"/>
    <x v="1"/>
    <x v="0"/>
    <x v="6"/>
    <x v="6"/>
    <x v="15"/>
    <x v="3508"/>
    <x v="442"/>
  </r>
  <r>
    <x v="2990"/>
    <x v="140"/>
    <x v="279"/>
    <n v="125"/>
    <n v="28"/>
    <x v="157"/>
    <x v="19"/>
    <x v="0"/>
    <x v="1"/>
    <x v="1"/>
    <x v="4"/>
    <x v="12"/>
    <x v="3509"/>
    <x v="602"/>
  </r>
  <r>
    <x v="2991"/>
    <x v="6"/>
    <x v="264"/>
    <n v="310"/>
    <n v="26"/>
    <x v="155"/>
    <x v="33"/>
    <x v="2"/>
    <x v="0"/>
    <x v="3"/>
    <x v="0"/>
    <x v="6"/>
    <x v="3510"/>
    <x v="387"/>
  </r>
  <r>
    <x v="2992"/>
    <x v="613"/>
    <x v="457"/>
    <n v="221"/>
    <n v="10"/>
    <x v="86"/>
    <x v="36"/>
    <x v="0"/>
    <x v="0"/>
    <x v="6"/>
    <x v="4"/>
    <x v="10"/>
    <x v="3511"/>
    <x v="336"/>
  </r>
  <r>
    <x v="2993"/>
    <x v="508"/>
    <x v="58"/>
    <n v="420"/>
    <n v="6"/>
    <x v="116"/>
    <x v="17"/>
    <x v="2"/>
    <x v="0"/>
    <x v="11"/>
    <x v="4"/>
    <x v="15"/>
    <x v="3512"/>
    <x v="157"/>
  </r>
  <r>
    <x v="2994"/>
    <x v="252"/>
    <x v="884"/>
    <n v="400"/>
    <n v="23"/>
    <x v="8"/>
    <x v="28"/>
    <x v="1"/>
    <x v="0"/>
    <x v="9"/>
    <x v="2"/>
    <x v="11"/>
    <x v="3513"/>
    <x v="124"/>
  </r>
  <r>
    <x v="2995"/>
    <x v="353"/>
    <x v="87"/>
    <n v="362"/>
    <n v="7"/>
    <x v="199"/>
    <x v="36"/>
    <x v="0"/>
    <x v="0"/>
    <x v="4"/>
    <x v="2"/>
    <x v="23"/>
    <x v="3514"/>
    <x v="374"/>
  </r>
  <r>
    <x v="1745"/>
    <x v="633"/>
    <x v="525"/>
    <n v="333"/>
    <n v="30"/>
    <x v="101"/>
    <x v="17"/>
    <x v="2"/>
    <x v="1"/>
    <x v="6"/>
    <x v="1"/>
    <x v="16"/>
    <x v="3515"/>
    <x v="15"/>
  </r>
  <r>
    <x v="1450"/>
    <x v="106"/>
    <x v="800"/>
    <n v="333"/>
    <n v="17"/>
    <x v="13"/>
    <x v="21"/>
    <x v="2"/>
    <x v="0"/>
    <x v="2"/>
    <x v="1"/>
    <x v="20"/>
    <x v="3516"/>
    <x v="336"/>
  </r>
  <r>
    <x v="501"/>
    <x v="505"/>
    <x v="96"/>
    <n v="272"/>
    <n v="9"/>
    <x v="128"/>
    <x v="7"/>
    <x v="0"/>
    <x v="1"/>
    <x v="5"/>
    <x v="6"/>
    <x v="22"/>
    <x v="3517"/>
    <x v="239"/>
  </r>
  <r>
    <x v="2996"/>
    <x v="655"/>
    <x v="854"/>
    <n v="132"/>
    <n v="25"/>
    <x v="63"/>
    <x v="33"/>
    <x v="1"/>
    <x v="2"/>
    <x v="3"/>
    <x v="3"/>
    <x v="28"/>
    <x v="3518"/>
    <x v="587"/>
  </r>
  <r>
    <x v="2997"/>
    <x v="136"/>
    <x v="141"/>
    <n v="374"/>
    <n v="12"/>
    <x v="102"/>
    <x v="2"/>
    <x v="1"/>
    <x v="0"/>
    <x v="9"/>
    <x v="4"/>
    <x v="25"/>
    <x v="3519"/>
    <x v="3"/>
  </r>
  <r>
    <x v="1411"/>
    <x v="631"/>
    <x v="267"/>
    <n v="418"/>
    <n v="22"/>
    <x v="161"/>
    <x v="19"/>
    <x v="0"/>
    <x v="1"/>
    <x v="7"/>
    <x v="5"/>
    <x v="23"/>
    <x v="3520"/>
    <x v="292"/>
  </r>
  <r>
    <x v="2998"/>
    <x v="618"/>
    <x v="249"/>
    <n v="393"/>
    <n v="26"/>
    <x v="83"/>
    <x v="33"/>
    <x v="2"/>
    <x v="1"/>
    <x v="7"/>
    <x v="6"/>
    <x v="14"/>
    <x v="3521"/>
    <x v="657"/>
  </r>
  <r>
    <x v="2999"/>
    <x v="113"/>
    <x v="236"/>
    <n v="410"/>
    <n v="14"/>
    <x v="193"/>
    <x v="14"/>
    <x v="1"/>
    <x v="0"/>
    <x v="5"/>
    <x v="5"/>
    <x v="2"/>
    <x v="3522"/>
    <x v="11"/>
  </r>
  <r>
    <x v="3000"/>
    <x v="405"/>
    <x v="521"/>
    <n v="351"/>
    <n v="25"/>
    <x v="73"/>
    <x v="41"/>
    <x v="1"/>
    <x v="0"/>
    <x v="5"/>
    <x v="2"/>
    <x v="20"/>
    <x v="3523"/>
    <x v="252"/>
  </r>
  <r>
    <x v="1961"/>
    <x v="339"/>
    <x v="885"/>
    <n v="388"/>
    <n v="1"/>
    <x v="69"/>
    <x v="6"/>
    <x v="2"/>
    <x v="1"/>
    <x v="0"/>
    <x v="3"/>
    <x v="15"/>
    <x v="3524"/>
    <x v="216"/>
  </r>
  <r>
    <x v="3001"/>
    <x v="714"/>
    <x v="710"/>
    <n v="363"/>
    <n v="4"/>
    <x v="187"/>
    <x v="33"/>
    <x v="0"/>
    <x v="1"/>
    <x v="11"/>
    <x v="2"/>
    <x v="17"/>
    <x v="3525"/>
    <x v="210"/>
  </r>
  <r>
    <x v="3002"/>
    <x v="626"/>
    <x v="530"/>
    <n v="124"/>
    <n v="25"/>
    <x v="177"/>
    <x v="20"/>
    <x v="2"/>
    <x v="1"/>
    <x v="8"/>
    <x v="6"/>
    <x v="4"/>
    <x v="3526"/>
    <x v="240"/>
  </r>
  <r>
    <x v="446"/>
    <x v="516"/>
    <x v="858"/>
    <n v="75"/>
    <n v="29"/>
    <x v="181"/>
    <x v="14"/>
    <x v="2"/>
    <x v="0"/>
    <x v="3"/>
    <x v="4"/>
    <x v="8"/>
    <x v="3527"/>
    <x v="26"/>
  </r>
  <r>
    <x v="3003"/>
    <x v="508"/>
    <x v="71"/>
    <n v="135"/>
    <n v="21"/>
    <x v="127"/>
    <x v="10"/>
    <x v="2"/>
    <x v="0"/>
    <x v="11"/>
    <x v="4"/>
    <x v="15"/>
    <x v="3528"/>
    <x v="409"/>
  </r>
  <r>
    <x v="3004"/>
    <x v="648"/>
    <x v="577"/>
    <n v="220"/>
    <n v="5"/>
    <x v="0"/>
    <x v="32"/>
    <x v="2"/>
    <x v="1"/>
    <x v="5"/>
    <x v="2"/>
    <x v="12"/>
    <x v="3529"/>
    <x v="95"/>
  </r>
  <r>
    <x v="1661"/>
    <x v="179"/>
    <x v="244"/>
    <n v="119"/>
    <n v="21"/>
    <x v="42"/>
    <x v="31"/>
    <x v="0"/>
    <x v="0"/>
    <x v="1"/>
    <x v="0"/>
    <x v="15"/>
    <x v="3530"/>
    <x v="546"/>
  </r>
  <r>
    <x v="3005"/>
    <x v="179"/>
    <x v="779"/>
    <n v="430"/>
    <n v="21"/>
    <x v="13"/>
    <x v="20"/>
    <x v="0"/>
    <x v="0"/>
    <x v="1"/>
    <x v="0"/>
    <x v="15"/>
    <x v="3531"/>
    <x v="281"/>
  </r>
  <r>
    <x v="3006"/>
    <x v="193"/>
    <x v="138"/>
    <n v="398"/>
    <n v="18"/>
    <x v="176"/>
    <x v="1"/>
    <x v="2"/>
    <x v="1"/>
    <x v="8"/>
    <x v="2"/>
    <x v="6"/>
    <x v="3532"/>
    <x v="123"/>
  </r>
  <r>
    <x v="758"/>
    <x v="474"/>
    <x v="447"/>
    <n v="370"/>
    <n v="28"/>
    <x v="150"/>
    <x v="2"/>
    <x v="1"/>
    <x v="0"/>
    <x v="6"/>
    <x v="0"/>
    <x v="6"/>
    <x v="3533"/>
    <x v="96"/>
  </r>
  <r>
    <x v="1722"/>
    <x v="14"/>
    <x v="678"/>
    <n v="491"/>
    <n v="7"/>
    <x v="196"/>
    <x v="47"/>
    <x v="1"/>
    <x v="0"/>
    <x v="8"/>
    <x v="4"/>
    <x v="7"/>
    <x v="3534"/>
    <x v="134"/>
  </r>
  <r>
    <x v="3007"/>
    <x v="191"/>
    <x v="347"/>
    <n v="119"/>
    <n v="4"/>
    <x v="114"/>
    <x v="45"/>
    <x v="2"/>
    <x v="1"/>
    <x v="2"/>
    <x v="3"/>
    <x v="20"/>
    <x v="3535"/>
    <x v="462"/>
  </r>
  <r>
    <x v="3008"/>
    <x v="229"/>
    <x v="333"/>
    <n v="287"/>
    <n v="3"/>
    <x v="125"/>
    <x v="40"/>
    <x v="2"/>
    <x v="0"/>
    <x v="2"/>
    <x v="3"/>
    <x v="17"/>
    <x v="3536"/>
    <x v="205"/>
  </r>
  <r>
    <x v="3009"/>
    <x v="580"/>
    <x v="442"/>
    <n v="132"/>
    <n v="30"/>
    <x v="184"/>
    <x v="20"/>
    <x v="1"/>
    <x v="0"/>
    <x v="10"/>
    <x v="3"/>
    <x v="2"/>
    <x v="3537"/>
    <x v="671"/>
  </r>
  <r>
    <x v="3010"/>
    <x v="304"/>
    <x v="722"/>
    <n v="231"/>
    <n v="27"/>
    <x v="60"/>
    <x v="30"/>
    <x v="0"/>
    <x v="0"/>
    <x v="5"/>
    <x v="6"/>
    <x v="14"/>
    <x v="3538"/>
    <x v="340"/>
  </r>
  <r>
    <x v="3011"/>
    <x v="434"/>
    <x v="427"/>
    <n v="244"/>
    <n v="14"/>
    <x v="53"/>
    <x v="36"/>
    <x v="2"/>
    <x v="1"/>
    <x v="4"/>
    <x v="2"/>
    <x v="7"/>
    <x v="3539"/>
    <x v="91"/>
  </r>
  <r>
    <x v="3012"/>
    <x v="501"/>
    <x v="715"/>
    <n v="348"/>
    <n v="3"/>
    <x v="6"/>
    <x v="35"/>
    <x v="2"/>
    <x v="0"/>
    <x v="6"/>
    <x v="0"/>
    <x v="28"/>
    <x v="3540"/>
    <x v="33"/>
  </r>
  <r>
    <x v="3013"/>
    <x v="81"/>
    <x v="128"/>
    <n v="281"/>
    <n v="7"/>
    <x v="181"/>
    <x v="9"/>
    <x v="1"/>
    <x v="1"/>
    <x v="0"/>
    <x v="6"/>
    <x v="18"/>
    <x v="3541"/>
    <x v="140"/>
  </r>
  <r>
    <x v="13"/>
    <x v="271"/>
    <x v="494"/>
    <n v="183"/>
    <n v="6"/>
    <x v="58"/>
    <x v="6"/>
    <x v="0"/>
    <x v="0"/>
    <x v="4"/>
    <x v="0"/>
    <x v="0"/>
    <x v="3542"/>
    <x v="228"/>
  </r>
  <r>
    <x v="520"/>
    <x v="385"/>
    <x v="12"/>
    <n v="73"/>
    <n v="28"/>
    <x v="117"/>
    <x v="30"/>
    <x v="2"/>
    <x v="1"/>
    <x v="4"/>
    <x v="1"/>
    <x v="11"/>
    <x v="3543"/>
    <x v="822"/>
  </r>
  <r>
    <x v="2357"/>
    <x v="413"/>
    <x v="233"/>
    <n v="354"/>
    <n v="19"/>
    <x v="2"/>
    <x v="17"/>
    <x v="1"/>
    <x v="1"/>
    <x v="1"/>
    <x v="4"/>
    <x v="25"/>
    <x v="3544"/>
    <x v="381"/>
  </r>
  <r>
    <x v="3014"/>
    <x v="638"/>
    <x v="773"/>
    <n v="419"/>
    <n v="10"/>
    <x v="67"/>
    <x v="35"/>
    <x v="0"/>
    <x v="0"/>
    <x v="0"/>
    <x v="1"/>
    <x v="14"/>
    <x v="3545"/>
    <x v="287"/>
  </r>
  <r>
    <x v="3015"/>
    <x v="401"/>
    <x v="11"/>
    <n v="376"/>
    <n v="26"/>
    <x v="13"/>
    <x v="14"/>
    <x v="1"/>
    <x v="0"/>
    <x v="5"/>
    <x v="0"/>
    <x v="5"/>
    <x v="3546"/>
    <x v="422"/>
  </r>
  <r>
    <x v="3016"/>
    <x v="192"/>
    <x v="633"/>
    <n v="465"/>
    <n v="14"/>
    <x v="4"/>
    <x v="49"/>
    <x v="2"/>
    <x v="0"/>
    <x v="5"/>
    <x v="4"/>
    <x v="29"/>
    <x v="3547"/>
    <x v="421"/>
  </r>
  <r>
    <x v="3017"/>
    <x v="462"/>
    <x v="128"/>
    <n v="488"/>
    <n v="19"/>
    <x v="40"/>
    <x v="28"/>
    <x v="0"/>
    <x v="1"/>
    <x v="1"/>
    <x v="5"/>
    <x v="16"/>
    <x v="3548"/>
    <x v="292"/>
  </r>
  <r>
    <x v="3018"/>
    <x v="96"/>
    <x v="339"/>
    <n v="496"/>
    <n v="24"/>
    <x v="138"/>
    <x v="42"/>
    <x v="1"/>
    <x v="0"/>
    <x v="11"/>
    <x v="0"/>
    <x v="24"/>
    <x v="3549"/>
    <x v="62"/>
  </r>
  <r>
    <x v="96"/>
    <x v="483"/>
    <x v="886"/>
    <n v="148"/>
    <n v="7"/>
    <x v="19"/>
    <x v="21"/>
    <x v="0"/>
    <x v="1"/>
    <x v="6"/>
    <x v="6"/>
    <x v="2"/>
    <x v="3550"/>
    <x v="823"/>
  </r>
  <r>
    <x v="409"/>
    <x v="291"/>
    <x v="183"/>
    <n v="110"/>
    <n v="24"/>
    <x v="49"/>
    <x v="4"/>
    <x v="2"/>
    <x v="1"/>
    <x v="0"/>
    <x v="2"/>
    <x v="29"/>
    <x v="3551"/>
    <x v="595"/>
  </r>
  <r>
    <x v="3019"/>
    <x v="195"/>
    <x v="178"/>
    <n v="272"/>
    <n v="22"/>
    <x v="98"/>
    <x v="44"/>
    <x v="2"/>
    <x v="0"/>
    <x v="7"/>
    <x v="2"/>
    <x v="7"/>
    <x v="3552"/>
    <x v="277"/>
  </r>
  <r>
    <x v="3020"/>
    <x v="517"/>
    <x v="438"/>
    <n v="227"/>
    <n v="11"/>
    <x v="20"/>
    <x v="29"/>
    <x v="0"/>
    <x v="1"/>
    <x v="6"/>
    <x v="5"/>
    <x v="10"/>
    <x v="3553"/>
    <x v="35"/>
  </r>
  <r>
    <x v="3021"/>
    <x v="41"/>
    <x v="277"/>
    <n v="417"/>
    <n v="23"/>
    <x v="187"/>
    <x v="25"/>
    <x v="2"/>
    <x v="1"/>
    <x v="9"/>
    <x v="2"/>
    <x v="26"/>
    <x v="3554"/>
    <x v="246"/>
  </r>
  <r>
    <x v="2676"/>
    <x v="422"/>
    <x v="511"/>
    <n v="398"/>
    <n v="20"/>
    <x v="109"/>
    <x v="35"/>
    <x v="0"/>
    <x v="2"/>
    <x v="3"/>
    <x v="4"/>
    <x v="23"/>
    <x v="3555"/>
    <x v="327"/>
  </r>
  <r>
    <x v="3022"/>
    <x v="255"/>
    <x v="204"/>
    <n v="427"/>
    <n v="6"/>
    <x v="16"/>
    <x v="11"/>
    <x v="0"/>
    <x v="2"/>
    <x v="4"/>
    <x v="6"/>
    <x v="23"/>
    <x v="3556"/>
    <x v="88"/>
  </r>
  <r>
    <x v="3023"/>
    <x v="673"/>
    <x v="684"/>
    <n v="437"/>
    <n v="24"/>
    <x v="68"/>
    <x v="7"/>
    <x v="0"/>
    <x v="1"/>
    <x v="10"/>
    <x v="5"/>
    <x v="30"/>
    <x v="3557"/>
    <x v="232"/>
  </r>
  <r>
    <x v="890"/>
    <x v="147"/>
    <x v="772"/>
    <n v="455"/>
    <n v="3"/>
    <x v="175"/>
    <x v="19"/>
    <x v="1"/>
    <x v="0"/>
    <x v="3"/>
    <x v="2"/>
    <x v="16"/>
    <x v="3558"/>
    <x v="116"/>
  </r>
  <r>
    <x v="1757"/>
    <x v="77"/>
    <x v="838"/>
    <n v="309"/>
    <n v="13"/>
    <x v="84"/>
    <x v="5"/>
    <x v="2"/>
    <x v="2"/>
    <x v="3"/>
    <x v="3"/>
    <x v="18"/>
    <x v="3559"/>
    <x v="100"/>
  </r>
  <r>
    <x v="3024"/>
    <x v="602"/>
    <x v="829"/>
    <n v="455"/>
    <n v="5"/>
    <x v="190"/>
    <x v="24"/>
    <x v="2"/>
    <x v="1"/>
    <x v="10"/>
    <x v="5"/>
    <x v="21"/>
    <x v="3560"/>
    <x v="418"/>
  </r>
  <r>
    <x v="3025"/>
    <x v="25"/>
    <x v="246"/>
    <n v="150"/>
    <n v="14"/>
    <x v="198"/>
    <x v="14"/>
    <x v="2"/>
    <x v="0"/>
    <x v="8"/>
    <x v="2"/>
    <x v="19"/>
    <x v="3561"/>
    <x v="82"/>
  </r>
  <r>
    <x v="3026"/>
    <x v="540"/>
    <x v="437"/>
    <n v="390"/>
    <n v="7"/>
    <x v="124"/>
    <x v="48"/>
    <x v="0"/>
    <x v="1"/>
    <x v="9"/>
    <x v="3"/>
    <x v="6"/>
    <x v="3562"/>
    <x v="184"/>
  </r>
  <r>
    <x v="3027"/>
    <x v="555"/>
    <x v="516"/>
    <n v="68"/>
    <n v="27"/>
    <x v="165"/>
    <x v="11"/>
    <x v="2"/>
    <x v="1"/>
    <x v="5"/>
    <x v="4"/>
    <x v="28"/>
    <x v="3563"/>
    <x v="405"/>
  </r>
  <r>
    <x v="3028"/>
    <x v="405"/>
    <x v="614"/>
    <n v="497"/>
    <n v="2"/>
    <x v="36"/>
    <x v="4"/>
    <x v="0"/>
    <x v="0"/>
    <x v="5"/>
    <x v="2"/>
    <x v="20"/>
    <x v="3564"/>
    <x v="64"/>
  </r>
  <r>
    <x v="2866"/>
    <x v="603"/>
    <x v="738"/>
    <n v="102"/>
    <n v="25"/>
    <x v="52"/>
    <x v="38"/>
    <x v="0"/>
    <x v="1"/>
    <x v="8"/>
    <x v="0"/>
    <x v="15"/>
    <x v="3565"/>
    <x v="824"/>
  </r>
  <r>
    <x v="741"/>
    <x v="473"/>
    <x v="636"/>
    <n v="203"/>
    <n v="30"/>
    <x v="46"/>
    <x v="16"/>
    <x v="0"/>
    <x v="2"/>
    <x v="3"/>
    <x v="4"/>
    <x v="22"/>
    <x v="3566"/>
    <x v="416"/>
  </r>
  <r>
    <x v="3029"/>
    <x v="603"/>
    <x v="607"/>
    <n v="225"/>
    <n v="13"/>
    <x v="129"/>
    <x v="49"/>
    <x v="1"/>
    <x v="1"/>
    <x v="8"/>
    <x v="0"/>
    <x v="15"/>
    <x v="3567"/>
    <x v="117"/>
  </r>
  <r>
    <x v="3030"/>
    <x v="326"/>
    <x v="752"/>
    <n v="489"/>
    <n v="1"/>
    <x v="81"/>
    <x v="13"/>
    <x v="1"/>
    <x v="0"/>
    <x v="2"/>
    <x v="3"/>
    <x v="26"/>
    <x v="3568"/>
    <x v="319"/>
  </r>
  <r>
    <x v="1440"/>
    <x v="242"/>
    <x v="614"/>
    <n v="435"/>
    <n v="11"/>
    <x v="100"/>
    <x v="26"/>
    <x v="2"/>
    <x v="0"/>
    <x v="4"/>
    <x v="3"/>
    <x v="30"/>
    <x v="3569"/>
    <x v="7"/>
  </r>
  <r>
    <x v="3031"/>
    <x v="37"/>
    <x v="452"/>
    <n v="177"/>
    <n v="12"/>
    <x v="55"/>
    <x v="34"/>
    <x v="0"/>
    <x v="0"/>
    <x v="3"/>
    <x v="5"/>
    <x v="24"/>
    <x v="3570"/>
    <x v="382"/>
  </r>
  <r>
    <x v="696"/>
    <x v="597"/>
    <x v="674"/>
    <n v="404"/>
    <n v="15"/>
    <x v="46"/>
    <x v="40"/>
    <x v="1"/>
    <x v="0"/>
    <x v="2"/>
    <x v="2"/>
    <x v="15"/>
    <x v="3571"/>
    <x v="216"/>
  </r>
  <r>
    <x v="3032"/>
    <x v="520"/>
    <x v="77"/>
    <n v="484"/>
    <n v="24"/>
    <x v="25"/>
    <x v="21"/>
    <x v="1"/>
    <x v="0"/>
    <x v="6"/>
    <x v="6"/>
    <x v="14"/>
    <x v="3572"/>
    <x v="162"/>
  </r>
  <r>
    <x v="3033"/>
    <x v="519"/>
    <x v="314"/>
    <n v="388"/>
    <n v="1"/>
    <x v="51"/>
    <x v="14"/>
    <x v="2"/>
    <x v="0"/>
    <x v="4"/>
    <x v="6"/>
    <x v="10"/>
    <x v="3573"/>
    <x v="205"/>
  </r>
  <r>
    <x v="1115"/>
    <x v="70"/>
    <x v="109"/>
    <n v="312"/>
    <n v="16"/>
    <x v="61"/>
    <x v="25"/>
    <x v="0"/>
    <x v="1"/>
    <x v="6"/>
    <x v="2"/>
    <x v="9"/>
    <x v="3574"/>
    <x v="226"/>
  </r>
  <r>
    <x v="3034"/>
    <x v="605"/>
    <x v="558"/>
    <n v="276"/>
    <n v="8"/>
    <x v="186"/>
    <x v="42"/>
    <x v="2"/>
    <x v="0"/>
    <x v="0"/>
    <x v="4"/>
    <x v="11"/>
    <x v="3575"/>
    <x v="70"/>
  </r>
  <r>
    <x v="3035"/>
    <x v="307"/>
    <x v="654"/>
    <n v="243"/>
    <n v="26"/>
    <x v="54"/>
    <x v="38"/>
    <x v="0"/>
    <x v="0"/>
    <x v="6"/>
    <x v="0"/>
    <x v="18"/>
    <x v="3576"/>
    <x v="74"/>
  </r>
  <r>
    <x v="3036"/>
    <x v="234"/>
    <x v="13"/>
    <n v="423"/>
    <n v="14"/>
    <x v="197"/>
    <x v="6"/>
    <x v="0"/>
    <x v="1"/>
    <x v="10"/>
    <x v="4"/>
    <x v="9"/>
    <x v="3577"/>
    <x v="322"/>
  </r>
  <r>
    <x v="3037"/>
    <x v="349"/>
    <x v="816"/>
    <n v="500"/>
    <n v="11"/>
    <x v="198"/>
    <x v="31"/>
    <x v="0"/>
    <x v="0"/>
    <x v="5"/>
    <x v="1"/>
    <x v="26"/>
    <x v="3578"/>
    <x v="225"/>
  </r>
  <r>
    <x v="3038"/>
    <x v="555"/>
    <x v="582"/>
    <n v="59"/>
    <n v="4"/>
    <x v="150"/>
    <x v="14"/>
    <x v="0"/>
    <x v="1"/>
    <x v="5"/>
    <x v="4"/>
    <x v="28"/>
    <x v="100"/>
    <x v="90"/>
  </r>
  <r>
    <x v="3039"/>
    <x v="659"/>
    <x v="623"/>
    <n v="248"/>
    <n v="4"/>
    <x v="109"/>
    <x v="45"/>
    <x v="0"/>
    <x v="0"/>
    <x v="3"/>
    <x v="2"/>
    <x v="30"/>
    <x v="3579"/>
    <x v="86"/>
  </r>
  <r>
    <x v="1617"/>
    <x v="413"/>
    <x v="284"/>
    <n v="466"/>
    <n v="22"/>
    <x v="146"/>
    <x v="21"/>
    <x v="1"/>
    <x v="1"/>
    <x v="1"/>
    <x v="4"/>
    <x v="25"/>
    <x v="3580"/>
    <x v="19"/>
  </r>
  <r>
    <x v="3040"/>
    <x v="424"/>
    <x v="814"/>
    <n v="260"/>
    <n v="16"/>
    <x v="178"/>
    <x v="9"/>
    <x v="0"/>
    <x v="1"/>
    <x v="8"/>
    <x v="4"/>
    <x v="30"/>
    <x v="3581"/>
    <x v="264"/>
  </r>
  <r>
    <x v="3041"/>
    <x v="33"/>
    <x v="707"/>
    <n v="385"/>
    <n v="8"/>
    <x v="81"/>
    <x v="37"/>
    <x v="1"/>
    <x v="0"/>
    <x v="9"/>
    <x v="0"/>
    <x v="22"/>
    <x v="3582"/>
    <x v="229"/>
  </r>
  <r>
    <x v="1231"/>
    <x v="635"/>
    <x v="128"/>
    <n v="113"/>
    <n v="12"/>
    <x v="95"/>
    <x v="23"/>
    <x v="1"/>
    <x v="0"/>
    <x v="7"/>
    <x v="6"/>
    <x v="30"/>
    <x v="3583"/>
    <x v="825"/>
  </r>
  <r>
    <x v="3042"/>
    <x v="297"/>
    <x v="52"/>
    <n v="445"/>
    <n v="18"/>
    <x v="170"/>
    <x v="30"/>
    <x v="1"/>
    <x v="1"/>
    <x v="0"/>
    <x v="3"/>
    <x v="9"/>
    <x v="3584"/>
    <x v="80"/>
  </r>
  <r>
    <x v="3043"/>
    <x v="303"/>
    <x v="503"/>
    <n v="89"/>
    <n v="27"/>
    <x v="102"/>
    <x v="13"/>
    <x v="1"/>
    <x v="1"/>
    <x v="9"/>
    <x v="4"/>
    <x v="23"/>
    <x v="3585"/>
    <x v="338"/>
  </r>
  <r>
    <x v="3044"/>
    <x v="406"/>
    <x v="160"/>
    <n v="115"/>
    <n v="6"/>
    <x v="2"/>
    <x v="31"/>
    <x v="2"/>
    <x v="0"/>
    <x v="7"/>
    <x v="5"/>
    <x v="15"/>
    <x v="3586"/>
    <x v="107"/>
  </r>
  <r>
    <x v="3045"/>
    <x v="290"/>
    <x v="726"/>
    <n v="284"/>
    <n v="26"/>
    <x v="88"/>
    <x v="43"/>
    <x v="1"/>
    <x v="1"/>
    <x v="8"/>
    <x v="2"/>
    <x v="5"/>
    <x v="3587"/>
    <x v="417"/>
  </r>
  <r>
    <x v="3046"/>
    <x v="225"/>
    <x v="428"/>
    <n v="371"/>
    <n v="1"/>
    <x v="121"/>
    <x v="33"/>
    <x v="2"/>
    <x v="1"/>
    <x v="2"/>
    <x v="0"/>
    <x v="17"/>
    <x v="3588"/>
    <x v="261"/>
  </r>
  <r>
    <x v="3047"/>
    <x v="509"/>
    <x v="800"/>
    <n v="210"/>
    <n v="26"/>
    <x v="50"/>
    <x v="15"/>
    <x v="1"/>
    <x v="1"/>
    <x v="7"/>
    <x v="3"/>
    <x v="4"/>
    <x v="3589"/>
    <x v="688"/>
  </r>
  <r>
    <x v="3048"/>
    <x v="648"/>
    <x v="779"/>
    <n v="422"/>
    <n v="10"/>
    <x v="124"/>
    <x v="26"/>
    <x v="2"/>
    <x v="1"/>
    <x v="5"/>
    <x v="2"/>
    <x v="12"/>
    <x v="3590"/>
    <x v="190"/>
  </r>
  <r>
    <x v="3049"/>
    <x v="272"/>
    <x v="158"/>
    <n v="348"/>
    <n v="23"/>
    <x v="180"/>
    <x v="13"/>
    <x v="2"/>
    <x v="2"/>
    <x v="4"/>
    <x v="6"/>
    <x v="2"/>
    <x v="3591"/>
    <x v="358"/>
  </r>
  <r>
    <x v="450"/>
    <x v="42"/>
    <x v="559"/>
    <n v="104"/>
    <n v="7"/>
    <x v="75"/>
    <x v="29"/>
    <x v="2"/>
    <x v="0"/>
    <x v="1"/>
    <x v="3"/>
    <x v="22"/>
    <x v="3592"/>
    <x v="608"/>
  </r>
  <r>
    <x v="3050"/>
    <x v="508"/>
    <x v="136"/>
    <n v="303"/>
    <n v="20"/>
    <x v="151"/>
    <x v="25"/>
    <x v="0"/>
    <x v="0"/>
    <x v="11"/>
    <x v="4"/>
    <x v="15"/>
    <x v="144"/>
    <x v="123"/>
  </r>
  <r>
    <x v="3051"/>
    <x v="70"/>
    <x v="127"/>
    <n v="438"/>
    <n v="13"/>
    <x v="6"/>
    <x v="36"/>
    <x v="2"/>
    <x v="1"/>
    <x v="6"/>
    <x v="2"/>
    <x v="9"/>
    <x v="133"/>
    <x v="117"/>
  </r>
  <r>
    <x v="3052"/>
    <x v="669"/>
    <x v="667"/>
    <n v="253"/>
    <n v="28"/>
    <x v="155"/>
    <x v="49"/>
    <x v="1"/>
    <x v="0"/>
    <x v="6"/>
    <x v="3"/>
    <x v="3"/>
    <x v="3593"/>
    <x v="133"/>
  </r>
  <r>
    <x v="3053"/>
    <x v="335"/>
    <x v="566"/>
    <n v="463"/>
    <n v="8"/>
    <x v="165"/>
    <x v="1"/>
    <x v="1"/>
    <x v="1"/>
    <x v="0"/>
    <x v="2"/>
    <x v="19"/>
    <x v="3594"/>
    <x v="121"/>
  </r>
  <r>
    <x v="3054"/>
    <x v="355"/>
    <x v="147"/>
    <n v="471"/>
    <n v="28"/>
    <x v="36"/>
    <x v="37"/>
    <x v="2"/>
    <x v="1"/>
    <x v="8"/>
    <x v="1"/>
    <x v="29"/>
    <x v="3595"/>
    <x v="184"/>
  </r>
  <r>
    <x v="3055"/>
    <x v="26"/>
    <x v="301"/>
    <n v="167"/>
    <n v="28"/>
    <x v="56"/>
    <x v="30"/>
    <x v="2"/>
    <x v="0"/>
    <x v="11"/>
    <x v="3"/>
    <x v="8"/>
    <x v="3596"/>
    <x v="526"/>
  </r>
  <r>
    <x v="2143"/>
    <x v="227"/>
    <x v="461"/>
    <n v="221"/>
    <n v="24"/>
    <x v="145"/>
    <x v="24"/>
    <x v="1"/>
    <x v="0"/>
    <x v="4"/>
    <x v="5"/>
    <x v="5"/>
    <x v="3597"/>
    <x v="440"/>
  </r>
  <r>
    <x v="3056"/>
    <x v="243"/>
    <x v="335"/>
    <n v="335"/>
    <n v="11"/>
    <x v="70"/>
    <x v="8"/>
    <x v="1"/>
    <x v="0"/>
    <x v="7"/>
    <x v="2"/>
    <x v="17"/>
    <x v="3598"/>
    <x v="0"/>
  </r>
  <r>
    <x v="3057"/>
    <x v="107"/>
    <x v="450"/>
    <n v="130"/>
    <n v="7"/>
    <x v="190"/>
    <x v="27"/>
    <x v="0"/>
    <x v="1"/>
    <x v="1"/>
    <x v="0"/>
    <x v="23"/>
    <x v="3599"/>
    <x v="665"/>
  </r>
  <r>
    <x v="3058"/>
    <x v="536"/>
    <x v="142"/>
    <n v="73"/>
    <n v="11"/>
    <x v="12"/>
    <x v="18"/>
    <x v="2"/>
    <x v="1"/>
    <x v="2"/>
    <x v="5"/>
    <x v="18"/>
    <x v="3600"/>
    <x v="826"/>
  </r>
  <r>
    <x v="3059"/>
    <x v="724"/>
    <x v="51"/>
    <n v="94"/>
    <n v="7"/>
    <x v="117"/>
    <x v="22"/>
    <x v="2"/>
    <x v="0"/>
    <x v="11"/>
    <x v="6"/>
    <x v="7"/>
    <x v="3601"/>
    <x v="78"/>
  </r>
  <r>
    <x v="3060"/>
    <x v="518"/>
    <x v="24"/>
    <n v="440"/>
    <n v="17"/>
    <x v="65"/>
    <x v="4"/>
    <x v="0"/>
    <x v="0"/>
    <x v="5"/>
    <x v="4"/>
    <x v="10"/>
    <x v="3602"/>
    <x v="232"/>
  </r>
  <r>
    <x v="3061"/>
    <x v="252"/>
    <x v="77"/>
    <n v="340"/>
    <n v="2"/>
    <x v="181"/>
    <x v="13"/>
    <x v="2"/>
    <x v="0"/>
    <x v="9"/>
    <x v="2"/>
    <x v="11"/>
    <x v="3603"/>
    <x v="104"/>
  </r>
  <r>
    <x v="3062"/>
    <x v="484"/>
    <x v="776"/>
    <n v="275"/>
    <n v="29"/>
    <x v="122"/>
    <x v="42"/>
    <x v="0"/>
    <x v="1"/>
    <x v="8"/>
    <x v="3"/>
    <x v="22"/>
    <x v="3604"/>
    <x v="320"/>
  </r>
  <r>
    <x v="1909"/>
    <x v="386"/>
    <x v="515"/>
    <n v="466"/>
    <n v="22"/>
    <x v="160"/>
    <x v="30"/>
    <x v="1"/>
    <x v="0"/>
    <x v="10"/>
    <x v="3"/>
    <x v="22"/>
    <x v="3605"/>
    <x v="122"/>
  </r>
  <r>
    <x v="1207"/>
    <x v="339"/>
    <x v="505"/>
    <n v="140"/>
    <n v="22"/>
    <x v="48"/>
    <x v="0"/>
    <x v="0"/>
    <x v="1"/>
    <x v="0"/>
    <x v="3"/>
    <x v="15"/>
    <x v="3606"/>
    <x v="323"/>
  </r>
  <r>
    <x v="125"/>
    <x v="156"/>
    <x v="560"/>
    <n v="270"/>
    <n v="23"/>
    <x v="143"/>
    <x v="22"/>
    <x v="1"/>
    <x v="0"/>
    <x v="6"/>
    <x v="0"/>
    <x v="5"/>
    <x v="3607"/>
    <x v="443"/>
  </r>
  <r>
    <x v="2763"/>
    <x v="145"/>
    <x v="622"/>
    <n v="113"/>
    <n v="11"/>
    <x v="186"/>
    <x v="11"/>
    <x v="1"/>
    <x v="0"/>
    <x v="6"/>
    <x v="4"/>
    <x v="19"/>
    <x v="3608"/>
    <x v="35"/>
  </r>
  <r>
    <x v="1938"/>
    <x v="32"/>
    <x v="496"/>
    <n v="392"/>
    <n v="28"/>
    <x v="28"/>
    <x v="31"/>
    <x v="0"/>
    <x v="0"/>
    <x v="11"/>
    <x v="5"/>
    <x v="20"/>
    <x v="3609"/>
    <x v="417"/>
  </r>
  <r>
    <x v="3063"/>
    <x v="258"/>
    <x v="508"/>
    <n v="354"/>
    <n v="8"/>
    <x v="91"/>
    <x v="1"/>
    <x v="1"/>
    <x v="2"/>
    <x v="4"/>
    <x v="1"/>
    <x v="16"/>
    <x v="3610"/>
    <x v="374"/>
  </r>
  <r>
    <x v="3064"/>
    <x v="401"/>
    <x v="840"/>
    <n v="302"/>
    <n v="3"/>
    <x v="138"/>
    <x v="33"/>
    <x v="0"/>
    <x v="0"/>
    <x v="5"/>
    <x v="0"/>
    <x v="5"/>
    <x v="3611"/>
    <x v="59"/>
  </r>
  <r>
    <x v="424"/>
    <x v="481"/>
    <x v="671"/>
    <n v="444"/>
    <n v="1"/>
    <x v="189"/>
    <x v="44"/>
    <x v="2"/>
    <x v="0"/>
    <x v="4"/>
    <x v="1"/>
    <x v="25"/>
    <x v="3612"/>
    <x v="703"/>
  </r>
  <r>
    <x v="1762"/>
    <x v="295"/>
    <x v="836"/>
    <n v="250"/>
    <n v="10"/>
    <x v="97"/>
    <x v="0"/>
    <x v="0"/>
    <x v="0"/>
    <x v="1"/>
    <x v="4"/>
    <x v="16"/>
    <x v="3613"/>
    <x v="336"/>
  </r>
  <r>
    <x v="3065"/>
    <x v="45"/>
    <x v="845"/>
    <n v="181"/>
    <n v="24"/>
    <x v="21"/>
    <x v="9"/>
    <x v="1"/>
    <x v="0"/>
    <x v="2"/>
    <x v="4"/>
    <x v="5"/>
    <x v="3614"/>
    <x v="185"/>
  </r>
  <r>
    <x v="3066"/>
    <x v="181"/>
    <x v="791"/>
    <n v="222"/>
    <n v="27"/>
    <x v="1"/>
    <x v="40"/>
    <x v="1"/>
    <x v="0"/>
    <x v="8"/>
    <x v="5"/>
    <x v="3"/>
    <x v="3615"/>
    <x v="312"/>
  </r>
  <r>
    <x v="3067"/>
    <x v="418"/>
    <x v="242"/>
    <n v="132"/>
    <n v="14"/>
    <x v="56"/>
    <x v="39"/>
    <x v="0"/>
    <x v="1"/>
    <x v="8"/>
    <x v="3"/>
    <x v="2"/>
    <x v="3616"/>
    <x v="387"/>
  </r>
  <r>
    <x v="3068"/>
    <x v="111"/>
    <x v="297"/>
    <n v="324"/>
    <n v="12"/>
    <x v="114"/>
    <x v="30"/>
    <x v="2"/>
    <x v="0"/>
    <x v="5"/>
    <x v="3"/>
    <x v="27"/>
    <x v="3617"/>
    <x v="206"/>
  </r>
  <r>
    <x v="1201"/>
    <x v="666"/>
    <x v="301"/>
    <n v="242"/>
    <n v="10"/>
    <x v="197"/>
    <x v="40"/>
    <x v="0"/>
    <x v="1"/>
    <x v="11"/>
    <x v="2"/>
    <x v="26"/>
    <x v="3618"/>
    <x v="548"/>
  </r>
  <r>
    <x v="3069"/>
    <x v="460"/>
    <x v="710"/>
    <n v="441"/>
    <n v="9"/>
    <x v="97"/>
    <x v="48"/>
    <x v="1"/>
    <x v="2"/>
    <x v="4"/>
    <x v="0"/>
    <x v="13"/>
    <x v="3619"/>
    <x v="7"/>
  </r>
  <r>
    <x v="3070"/>
    <x v="136"/>
    <x v="592"/>
    <n v="420"/>
    <n v="24"/>
    <x v="196"/>
    <x v="26"/>
    <x v="2"/>
    <x v="0"/>
    <x v="9"/>
    <x v="4"/>
    <x v="25"/>
    <x v="3620"/>
    <x v="95"/>
  </r>
  <r>
    <x v="3071"/>
    <x v="33"/>
    <x v="815"/>
    <n v="498"/>
    <n v="25"/>
    <x v="111"/>
    <x v="31"/>
    <x v="0"/>
    <x v="0"/>
    <x v="9"/>
    <x v="0"/>
    <x v="22"/>
    <x v="3621"/>
    <x v="350"/>
  </r>
  <r>
    <x v="250"/>
    <x v="11"/>
    <x v="541"/>
    <n v="101"/>
    <n v="16"/>
    <x v="108"/>
    <x v="39"/>
    <x v="1"/>
    <x v="1"/>
    <x v="7"/>
    <x v="3"/>
    <x v="11"/>
    <x v="3622"/>
    <x v="577"/>
  </r>
  <r>
    <x v="3072"/>
    <x v="156"/>
    <x v="593"/>
    <n v="167"/>
    <n v="29"/>
    <x v="28"/>
    <x v="5"/>
    <x v="1"/>
    <x v="0"/>
    <x v="6"/>
    <x v="0"/>
    <x v="5"/>
    <x v="3623"/>
    <x v="552"/>
  </r>
  <r>
    <x v="3073"/>
    <x v="69"/>
    <x v="274"/>
    <n v="240"/>
    <n v="20"/>
    <x v="180"/>
    <x v="48"/>
    <x v="2"/>
    <x v="2"/>
    <x v="4"/>
    <x v="3"/>
    <x v="26"/>
    <x v="3624"/>
    <x v="298"/>
  </r>
  <r>
    <x v="3074"/>
    <x v="655"/>
    <x v="197"/>
    <n v="304"/>
    <n v="3"/>
    <x v="33"/>
    <x v="30"/>
    <x v="0"/>
    <x v="2"/>
    <x v="3"/>
    <x v="3"/>
    <x v="28"/>
    <x v="3625"/>
    <x v="1"/>
  </r>
  <r>
    <x v="3075"/>
    <x v="322"/>
    <x v="125"/>
    <n v="97"/>
    <n v="10"/>
    <x v="133"/>
    <x v="12"/>
    <x v="0"/>
    <x v="1"/>
    <x v="5"/>
    <x v="0"/>
    <x v="13"/>
    <x v="3626"/>
    <x v="313"/>
  </r>
  <r>
    <x v="3076"/>
    <x v="154"/>
    <x v="227"/>
    <n v="457"/>
    <n v="19"/>
    <x v="175"/>
    <x v="27"/>
    <x v="0"/>
    <x v="1"/>
    <x v="11"/>
    <x v="6"/>
    <x v="16"/>
    <x v="3627"/>
    <x v="242"/>
  </r>
  <r>
    <x v="3077"/>
    <x v="708"/>
    <x v="227"/>
    <n v="389"/>
    <n v="20"/>
    <x v="172"/>
    <x v="43"/>
    <x v="1"/>
    <x v="0"/>
    <x v="3"/>
    <x v="5"/>
    <x v="2"/>
    <x v="3628"/>
    <x v="452"/>
  </r>
  <r>
    <x v="3078"/>
    <x v="485"/>
    <x v="627"/>
    <n v="271"/>
    <n v="18"/>
    <x v="12"/>
    <x v="27"/>
    <x v="1"/>
    <x v="0"/>
    <x v="11"/>
    <x v="1"/>
    <x v="6"/>
    <x v="3629"/>
    <x v="462"/>
  </r>
  <r>
    <x v="1723"/>
    <x v="306"/>
    <x v="516"/>
    <n v="370"/>
    <n v="4"/>
    <x v="48"/>
    <x v="34"/>
    <x v="0"/>
    <x v="0"/>
    <x v="10"/>
    <x v="4"/>
    <x v="16"/>
    <x v="3630"/>
    <x v="86"/>
  </r>
  <r>
    <x v="3079"/>
    <x v="689"/>
    <x v="541"/>
    <n v="341"/>
    <n v="20"/>
    <x v="107"/>
    <x v="4"/>
    <x v="0"/>
    <x v="0"/>
    <x v="9"/>
    <x v="1"/>
    <x v="28"/>
    <x v="3631"/>
    <x v="528"/>
  </r>
  <r>
    <x v="2908"/>
    <x v="202"/>
    <x v="259"/>
    <n v="313"/>
    <n v="4"/>
    <x v="49"/>
    <x v="36"/>
    <x v="1"/>
    <x v="1"/>
    <x v="6"/>
    <x v="0"/>
    <x v="4"/>
    <x v="3632"/>
    <x v="29"/>
  </r>
  <r>
    <x v="3080"/>
    <x v="684"/>
    <x v="254"/>
    <n v="68"/>
    <n v="1"/>
    <x v="49"/>
    <x v="34"/>
    <x v="2"/>
    <x v="1"/>
    <x v="0"/>
    <x v="6"/>
    <x v="28"/>
    <x v="3633"/>
    <x v="127"/>
  </r>
  <r>
    <x v="1486"/>
    <x v="168"/>
    <x v="286"/>
    <n v="389"/>
    <n v="17"/>
    <x v="67"/>
    <x v="27"/>
    <x v="1"/>
    <x v="0"/>
    <x v="11"/>
    <x v="0"/>
    <x v="22"/>
    <x v="3634"/>
    <x v="96"/>
  </r>
  <r>
    <x v="3081"/>
    <x v="161"/>
    <x v="550"/>
    <n v="337"/>
    <n v="23"/>
    <x v="91"/>
    <x v="16"/>
    <x v="0"/>
    <x v="0"/>
    <x v="10"/>
    <x v="4"/>
    <x v="21"/>
    <x v="3635"/>
    <x v="412"/>
  </r>
  <r>
    <x v="3082"/>
    <x v="681"/>
    <x v="275"/>
    <n v="70"/>
    <n v="12"/>
    <x v="6"/>
    <x v="28"/>
    <x v="1"/>
    <x v="1"/>
    <x v="6"/>
    <x v="2"/>
    <x v="25"/>
    <x v="3636"/>
    <x v="827"/>
  </r>
  <r>
    <x v="3083"/>
    <x v="603"/>
    <x v="413"/>
    <n v="69"/>
    <n v="8"/>
    <x v="49"/>
    <x v="37"/>
    <x v="1"/>
    <x v="1"/>
    <x v="8"/>
    <x v="0"/>
    <x v="15"/>
    <x v="3637"/>
    <x v="828"/>
  </r>
  <r>
    <x v="280"/>
    <x v="285"/>
    <x v="278"/>
    <n v="292"/>
    <n v="1"/>
    <x v="80"/>
    <x v="36"/>
    <x v="1"/>
    <x v="1"/>
    <x v="2"/>
    <x v="5"/>
    <x v="5"/>
    <x v="3638"/>
    <x v="326"/>
  </r>
  <r>
    <x v="3084"/>
    <x v="268"/>
    <x v="848"/>
    <n v="246"/>
    <n v="26"/>
    <x v="34"/>
    <x v="43"/>
    <x v="1"/>
    <x v="1"/>
    <x v="11"/>
    <x v="1"/>
    <x v="27"/>
    <x v="3639"/>
    <x v="209"/>
  </r>
  <r>
    <x v="3085"/>
    <x v="13"/>
    <x v="368"/>
    <n v="307"/>
    <n v="9"/>
    <x v="112"/>
    <x v="39"/>
    <x v="0"/>
    <x v="1"/>
    <x v="2"/>
    <x v="0"/>
    <x v="0"/>
    <x v="3640"/>
    <x v="234"/>
  </r>
  <r>
    <x v="3086"/>
    <x v="714"/>
    <x v="750"/>
    <n v="96"/>
    <n v="3"/>
    <x v="170"/>
    <x v="9"/>
    <x v="0"/>
    <x v="1"/>
    <x v="11"/>
    <x v="2"/>
    <x v="17"/>
    <x v="3565"/>
    <x v="824"/>
  </r>
  <r>
    <x v="3087"/>
    <x v="693"/>
    <x v="633"/>
    <n v="445"/>
    <n v="9"/>
    <x v="193"/>
    <x v="47"/>
    <x v="0"/>
    <x v="1"/>
    <x v="10"/>
    <x v="1"/>
    <x v="18"/>
    <x v="3641"/>
    <x v="484"/>
  </r>
  <r>
    <x v="3088"/>
    <x v="337"/>
    <x v="155"/>
    <n v="317"/>
    <n v="23"/>
    <x v="2"/>
    <x v="26"/>
    <x v="2"/>
    <x v="0"/>
    <x v="7"/>
    <x v="6"/>
    <x v="16"/>
    <x v="3642"/>
    <x v="161"/>
  </r>
  <r>
    <x v="3089"/>
    <x v="322"/>
    <x v="189"/>
    <n v="407"/>
    <n v="27"/>
    <x v="40"/>
    <x v="3"/>
    <x v="0"/>
    <x v="1"/>
    <x v="5"/>
    <x v="0"/>
    <x v="13"/>
    <x v="3643"/>
    <x v="263"/>
  </r>
  <r>
    <x v="3090"/>
    <x v="610"/>
    <x v="691"/>
    <n v="463"/>
    <n v="9"/>
    <x v="67"/>
    <x v="48"/>
    <x v="0"/>
    <x v="0"/>
    <x v="2"/>
    <x v="4"/>
    <x v="6"/>
    <x v="3644"/>
    <x v="293"/>
  </r>
  <r>
    <x v="3091"/>
    <x v="692"/>
    <x v="762"/>
    <n v="490"/>
    <n v="2"/>
    <x v="190"/>
    <x v="32"/>
    <x v="1"/>
    <x v="1"/>
    <x v="2"/>
    <x v="3"/>
    <x v="16"/>
    <x v="3645"/>
    <x v="284"/>
  </r>
  <r>
    <x v="3092"/>
    <x v="186"/>
    <x v="395"/>
    <n v="179"/>
    <n v="8"/>
    <x v="66"/>
    <x v="11"/>
    <x v="2"/>
    <x v="1"/>
    <x v="1"/>
    <x v="4"/>
    <x v="9"/>
    <x v="3646"/>
    <x v="606"/>
  </r>
  <r>
    <x v="3093"/>
    <x v="362"/>
    <x v="387"/>
    <n v="403"/>
    <n v="20"/>
    <x v="197"/>
    <x v="0"/>
    <x v="0"/>
    <x v="1"/>
    <x v="7"/>
    <x v="1"/>
    <x v="7"/>
    <x v="3647"/>
    <x v="448"/>
  </r>
  <r>
    <x v="3094"/>
    <x v="324"/>
    <x v="422"/>
    <n v="476"/>
    <n v="26"/>
    <x v="1"/>
    <x v="29"/>
    <x v="2"/>
    <x v="1"/>
    <x v="4"/>
    <x v="0"/>
    <x v="10"/>
    <x v="3648"/>
    <x v="327"/>
  </r>
  <r>
    <x v="3095"/>
    <x v="682"/>
    <x v="806"/>
    <n v="394"/>
    <n v="10"/>
    <x v="5"/>
    <x v="2"/>
    <x v="2"/>
    <x v="0"/>
    <x v="8"/>
    <x v="6"/>
    <x v="28"/>
    <x v="3359"/>
    <x v="83"/>
  </r>
  <r>
    <x v="3096"/>
    <x v="127"/>
    <x v="724"/>
    <n v="279"/>
    <n v="27"/>
    <x v="153"/>
    <x v="25"/>
    <x v="0"/>
    <x v="0"/>
    <x v="9"/>
    <x v="5"/>
    <x v="21"/>
    <x v="3649"/>
    <x v="133"/>
  </r>
  <r>
    <x v="3097"/>
    <x v="368"/>
    <x v="884"/>
    <n v="362"/>
    <n v="5"/>
    <x v="27"/>
    <x v="9"/>
    <x v="0"/>
    <x v="1"/>
    <x v="6"/>
    <x v="2"/>
    <x v="12"/>
    <x v="3650"/>
    <x v="366"/>
  </r>
  <r>
    <x v="3098"/>
    <x v="600"/>
    <x v="466"/>
    <n v="400"/>
    <n v="26"/>
    <x v="120"/>
    <x v="32"/>
    <x v="0"/>
    <x v="0"/>
    <x v="10"/>
    <x v="2"/>
    <x v="6"/>
    <x v="3651"/>
    <x v="189"/>
  </r>
  <r>
    <x v="3099"/>
    <x v="435"/>
    <x v="257"/>
    <n v="307"/>
    <n v="16"/>
    <x v="187"/>
    <x v="31"/>
    <x v="2"/>
    <x v="0"/>
    <x v="2"/>
    <x v="0"/>
    <x v="11"/>
    <x v="3652"/>
    <x v="413"/>
  </r>
  <r>
    <x v="1004"/>
    <x v="348"/>
    <x v="324"/>
    <n v="454"/>
    <n v="17"/>
    <x v="68"/>
    <x v="35"/>
    <x v="1"/>
    <x v="1"/>
    <x v="8"/>
    <x v="5"/>
    <x v="0"/>
    <x v="3653"/>
    <x v="237"/>
  </r>
  <r>
    <x v="2901"/>
    <x v="536"/>
    <x v="887"/>
    <n v="51"/>
    <n v="4"/>
    <x v="151"/>
    <x v="8"/>
    <x v="0"/>
    <x v="1"/>
    <x v="2"/>
    <x v="5"/>
    <x v="18"/>
    <x v="3654"/>
    <x v="829"/>
  </r>
  <r>
    <x v="3100"/>
    <x v="395"/>
    <x v="888"/>
    <n v="313"/>
    <n v="22"/>
    <x v="199"/>
    <x v="18"/>
    <x v="0"/>
    <x v="1"/>
    <x v="7"/>
    <x v="5"/>
    <x v="24"/>
    <x v="3655"/>
    <x v="160"/>
  </r>
  <r>
    <x v="3101"/>
    <x v="565"/>
    <x v="291"/>
    <n v="104"/>
    <n v="26"/>
    <x v="146"/>
    <x v="19"/>
    <x v="1"/>
    <x v="1"/>
    <x v="7"/>
    <x v="1"/>
    <x v="0"/>
    <x v="3656"/>
    <x v="775"/>
  </r>
  <r>
    <x v="3102"/>
    <x v="675"/>
    <x v="399"/>
    <n v="208"/>
    <n v="27"/>
    <x v="15"/>
    <x v="46"/>
    <x v="2"/>
    <x v="2"/>
    <x v="3"/>
    <x v="6"/>
    <x v="21"/>
    <x v="3657"/>
    <x v="368"/>
  </r>
  <r>
    <x v="3103"/>
    <x v="497"/>
    <x v="78"/>
    <n v="477"/>
    <n v="24"/>
    <x v="97"/>
    <x v="43"/>
    <x v="0"/>
    <x v="0"/>
    <x v="11"/>
    <x v="3"/>
    <x v="29"/>
    <x v="3658"/>
    <x v="268"/>
  </r>
  <r>
    <x v="3104"/>
    <x v="323"/>
    <x v="134"/>
    <n v="55"/>
    <n v="13"/>
    <x v="23"/>
    <x v="40"/>
    <x v="2"/>
    <x v="1"/>
    <x v="8"/>
    <x v="1"/>
    <x v="19"/>
    <x v="3659"/>
    <x v="515"/>
  </r>
  <r>
    <x v="3105"/>
    <x v="493"/>
    <x v="848"/>
    <n v="422"/>
    <n v="3"/>
    <x v="77"/>
    <x v="23"/>
    <x v="0"/>
    <x v="1"/>
    <x v="11"/>
    <x v="6"/>
    <x v="30"/>
    <x v="3660"/>
    <x v="239"/>
  </r>
  <r>
    <x v="147"/>
    <x v="493"/>
    <x v="17"/>
    <n v="381"/>
    <n v="21"/>
    <x v="112"/>
    <x v="12"/>
    <x v="0"/>
    <x v="1"/>
    <x v="11"/>
    <x v="6"/>
    <x v="30"/>
    <x v="3661"/>
    <x v="368"/>
  </r>
  <r>
    <x v="3106"/>
    <x v="470"/>
    <x v="278"/>
    <n v="202"/>
    <n v="15"/>
    <x v="165"/>
    <x v="20"/>
    <x v="0"/>
    <x v="0"/>
    <x v="10"/>
    <x v="2"/>
    <x v="18"/>
    <x v="3662"/>
    <x v="636"/>
  </r>
  <r>
    <x v="3107"/>
    <x v="7"/>
    <x v="786"/>
    <n v="228"/>
    <n v="22"/>
    <x v="13"/>
    <x v="36"/>
    <x v="2"/>
    <x v="0"/>
    <x v="5"/>
    <x v="1"/>
    <x v="7"/>
    <x v="3663"/>
    <x v="200"/>
  </r>
  <r>
    <x v="2689"/>
    <x v="538"/>
    <x v="600"/>
    <n v="256"/>
    <n v="13"/>
    <x v="41"/>
    <x v="16"/>
    <x v="2"/>
    <x v="0"/>
    <x v="8"/>
    <x v="4"/>
    <x v="17"/>
    <x v="3664"/>
    <x v="104"/>
  </r>
  <r>
    <x v="3108"/>
    <x v="378"/>
    <x v="421"/>
    <n v="318"/>
    <n v="17"/>
    <x v="92"/>
    <x v="41"/>
    <x v="0"/>
    <x v="1"/>
    <x v="8"/>
    <x v="5"/>
    <x v="17"/>
    <x v="3665"/>
    <x v="26"/>
  </r>
  <r>
    <x v="3109"/>
    <x v="8"/>
    <x v="137"/>
    <n v="112"/>
    <n v="4"/>
    <x v="10"/>
    <x v="43"/>
    <x v="0"/>
    <x v="1"/>
    <x v="6"/>
    <x v="5"/>
    <x v="8"/>
    <x v="3666"/>
    <x v="830"/>
  </r>
  <r>
    <x v="1200"/>
    <x v="89"/>
    <x v="839"/>
    <n v="191"/>
    <n v="25"/>
    <x v="191"/>
    <x v="37"/>
    <x v="1"/>
    <x v="0"/>
    <x v="5"/>
    <x v="5"/>
    <x v="22"/>
    <x v="3667"/>
    <x v="163"/>
  </r>
  <r>
    <x v="1014"/>
    <x v="667"/>
    <x v="102"/>
    <n v="125"/>
    <n v="7"/>
    <x v="93"/>
    <x v="8"/>
    <x v="1"/>
    <x v="1"/>
    <x v="0"/>
    <x v="6"/>
    <x v="6"/>
    <x v="3668"/>
    <x v="341"/>
  </r>
  <r>
    <x v="3110"/>
    <x v="310"/>
    <x v="889"/>
    <n v="81"/>
    <n v="25"/>
    <x v="117"/>
    <x v="1"/>
    <x v="2"/>
    <x v="1"/>
    <x v="9"/>
    <x v="4"/>
    <x v="22"/>
    <x v="3669"/>
    <x v="638"/>
  </r>
  <r>
    <x v="3111"/>
    <x v="539"/>
    <x v="411"/>
    <n v="160"/>
    <n v="28"/>
    <x v="28"/>
    <x v="16"/>
    <x v="2"/>
    <x v="0"/>
    <x v="8"/>
    <x v="5"/>
    <x v="11"/>
    <x v="3670"/>
    <x v="483"/>
  </r>
  <r>
    <x v="3112"/>
    <x v="60"/>
    <x v="319"/>
    <n v="114"/>
    <n v="21"/>
    <x v="71"/>
    <x v="39"/>
    <x v="0"/>
    <x v="2"/>
    <x v="3"/>
    <x v="5"/>
    <x v="9"/>
    <x v="3671"/>
    <x v="831"/>
  </r>
  <r>
    <x v="3113"/>
    <x v="462"/>
    <x v="869"/>
    <n v="471"/>
    <n v="12"/>
    <x v="132"/>
    <x v="49"/>
    <x v="0"/>
    <x v="1"/>
    <x v="1"/>
    <x v="5"/>
    <x v="16"/>
    <x v="3023"/>
    <x v="58"/>
  </r>
  <r>
    <x v="154"/>
    <x v="57"/>
    <x v="597"/>
    <n v="479"/>
    <n v="17"/>
    <x v="164"/>
    <x v="15"/>
    <x v="0"/>
    <x v="0"/>
    <x v="4"/>
    <x v="5"/>
    <x v="28"/>
    <x v="3672"/>
    <x v="2"/>
  </r>
  <r>
    <x v="3114"/>
    <x v="585"/>
    <x v="204"/>
    <n v="326"/>
    <n v="6"/>
    <x v="82"/>
    <x v="29"/>
    <x v="1"/>
    <x v="1"/>
    <x v="5"/>
    <x v="0"/>
    <x v="11"/>
    <x v="3673"/>
    <x v="312"/>
  </r>
  <r>
    <x v="3115"/>
    <x v="560"/>
    <x v="235"/>
    <n v="483"/>
    <n v="9"/>
    <x v="117"/>
    <x v="6"/>
    <x v="2"/>
    <x v="1"/>
    <x v="7"/>
    <x v="3"/>
    <x v="27"/>
    <x v="3674"/>
    <x v="74"/>
  </r>
  <r>
    <x v="3116"/>
    <x v="110"/>
    <x v="797"/>
    <n v="473"/>
    <n v="18"/>
    <x v="5"/>
    <x v="11"/>
    <x v="2"/>
    <x v="1"/>
    <x v="9"/>
    <x v="6"/>
    <x v="21"/>
    <x v="3675"/>
    <x v="63"/>
  </r>
  <r>
    <x v="3117"/>
    <x v="220"/>
    <x v="528"/>
    <n v="55"/>
    <n v="2"/>
    <x v="46"/>
    <x v="20"/>
    <x v="2"/>
    <x v="1"/>
    <x v="4"/>
    <x v="3"/>
    <x v="6"/>
    <x v="3676"/>
    <x v="832"/>
  </r>
  <r>
    <x v="61"/>
    <x v="676"/>
    <x v="33"/>
    <n v="310"/>
    <n v="23"/>
    <x v="37"/>
    <x v="26"/>
    <x v="2"/>
    <x v="0"/>
    <x v="3"/>
    <x v="1"/>
    <x v="0"/>
    <x v="3677"/>
    <x v="82"/>
  </r>
  <r>
    <x v="3118"/>
    <x v="91"/>
    <x v="458"/>
    <n v="236"/>
    <n v="16"/>
    <x v="0"/>
    <x v="14"/>
    <x v="2"/>
    <x v="1"/>
    <x v="11"/>
    <x v="2"/>
    <x v="7"/>
    <x v="3678"/>
    <x v="496"/>
  </r>
  <r>
    <x v="3119"/>
    <x v="698"/>
    <x v="544"/>
    <n v="180"/>
    <n v="14"/>
    <x v="44"/>
    <x v="17"/>
    <x v="0"/>
    <x v="0"/>
    <x v="7"/>
    <x v="2"/>
    <x v="0"/>
    <x v="3679"/>
    <x v="73"/>
  </r>
  <r>
    <x v="3120"/>
    <x v="546"/>
    <x v="138"/>
    <n v="207"/>
    <n v="5"/>
    <x v="10"/>
    <x v="48"/>
    <x v="1"/>
    <x v="1"/>
    <x v="11"/>
    <x v="0"/>
    <x v="19"/>
    <x v="3680"/>
    <x v="113"/>
  </r>
  <r>
    <x v="3121"/>
    <x v="104"/>
    <x v="205"/>
    <n v="112"/>
    <n v="13"/>
    <x v="176"/>
    <x v="25"/>
    <x v="2"/>
    <x v="1"/>
    <x v="7"/>
    <x v="1"/>
    <x v="26"/>
    <x v="3681"/>
    <x v="575"/>
  </r>
  <r>
    <x v="3122"/>
    <x v="388"/>
    <x v="566"/>
    <n v="327"/>
    <n v="4"/>
    <x v="61"/>
    <x v="19"/>
    <x v="0"/>
    <x v="1"/>
    <x v="10"/>
    <x v="3"/>
    <x v="29"/>
    <x v="3682"/>
    <x v="216"/>
  </r>
  <r>
    <x v="3123"/>
    <x v="212"/>
    <x v="253"/>
    <n v="158"/>
    <n v="11"/>
    <x v="76"/>
    <x v="22"/>
    <x v="2"/>
    <x v="0"/>
    <x v="6"/>
    <x v="2"/>
    <x v="21"/>
    <x v="3683"/>
    <x v="833"/>
  </r>
  <r>
    <x v="3124"/>
    <x v="244"/>
    <x v="259"/>
    <n v="286"/>
    <n v="15"/>
    <x v="150"/>
    <x v="0"/>
    <x v="1"/>
    <x v="0"/>
    <x v="6"/>
    <x v="1"/>
    <x v="26"/>
    <x v="3684"/>
    <x v="77"/>
  </r>
  <r>
    <x v="2239"/>
    <x v="500"/>
    <x v="590"/>
    <n v="245"/>
    <n v="2"/>
    <x v="32"/>
    <x v="49"/>
    <x v="1"/>
    <x v="1"/>
    <x v="9"/>
    <x v="0"/>
    <x v="8"/>
    <x v="1605"/>
    <x v="548"/>
  </r>
  <r>
    <x v="3125"/>
    <x v="63"/>
    <x v="874"/>
    <n v="449"/>
    <n v="10"/>
    <x v="96"/>
    <x v="3"/>
    <x v="2"/>
    <x v="1"/>
    <x v="6"/>
    <x v="4"/>
    <x v="6"/>
    <x v="3685"/>
    <x v="550"/>
  </r>
  <r>
    <x v="3126"/>
    <x v="30"/>
    <x v="369"/>
    <n v="357"/>
    <n v="11"/>
    <x v="7"/>
    <x v="38"/>
    <x v="2"/>
    <x v="0"/>
    <x v="3"/>
    <x v="2"/>
    <x v="21"/>
    <x v="3686"/>
    <x v="57"/>
  </r>
  <r>
    <x v="3127"/>
    <x v="576"/>
    <x v="40"/>
    <n v="222"/>
    <n v="26"/>
    <x v="31"/>
    <x v="3"/>
    <x v="2"/>
    <x v="1"/>
    <x v="10"/>
    <x v="3"/>
    <x v="10"/>
    <x v="3687"/>
    <x v="243"/>
  </r>
  <r>
    <x v="129"/>
    <x v="185"/>
    <x v="792"/>
    <n v="440"/>
    <n v="19"/>
    <x v="123"/>
    <x v="2"/>
    <x v="0"/>
    <x v="1"/>
    <x v="11"/>
    <x v="5"/>
    <x v="14"/>
    <x v="3688"/>
    <x v="151"/>
  </r>
  <r>
    <x v="3128"/>
    <x v="303"/>
    <x v="659"/>
    <n v="146"/>
    <n v="12"/>
    <x v="34"/>
    <x v="5"/>
    <x v="1"/>
    <x v="1"/>
    <x v="9"/>
    <x v="4"/>
    <x v="23"/>
    <x v="3638"/>
    <x v="326"/>
  </r>
  <r>
    <x v="3129"/>
    <x v="308"/>
    <x v="781"/>
    <n v="441"/>
    <n v="26"/>
    <x v="45"/>
    <x v="2"/>
    <x v="1"/>
    <x v="1"/>
    <x v="2"/>
    <x v="4"/>
    <x v="11"/>
    <x v="3689"/>
    <x v="255"/>
  </r>
  <r>
    <x v="3130"/>
    <x v="227"/>
    <x v="18"/>
    <n v="96"/>
    <n v="25"/>
    <x v="124"/>
    <x v="9"/>
    <x v="1"/>
    <x v="0"/>
    <x v="4"/>
    <x v="5"/>
    <x v="5"/>
    <x v="3690"/>
    <x v="534"/>
  </r>
  <r>
    <x v="3131"/>
    <x v="69"/>
    <x v="693"/>
    <n v="61"/>
    <n v="1"/>
    <x v="11"/>
    <x v="12"/>
    <x v="1"/>
    <x v="2"/>
    <x v="4"/>
    <x v="3"/>
    <x v="26"/>
    <x v="3691"/>
    <x v="78"/>
  </r>
  <r>
    <x v="3132"/>
    <x v="21"/>
    <x v="456"/>
    <n v="373"/>
    <n v="17"/>
    <x v="181"/>
    <x v="21"/>
    <x v="1"/>
    <x v="1"/>
    <x v="9"/>
    <x v="2"/>
    <x v="17"/>
    <x v="3692"/>
    <x v="199"/>
  </r>
  <r>
    <x v="3133"/>
    <x v="436"/>
    <x v="314"/>
    <n v="449"/>
    <n v="12"/>
    <x v="103"/>
    <x v="46"/>
    <x v="2"/>
    <x v="0"/>
    <x v="4"/>
    <x v="1"/>
    <x v="14"/>
    <x v="3693"/>
    <x v="27"/>
  </r>
  <r>
    <x v="3134"/>
    <x v="113"/>
    <x v="67"/>
    <n v="354"/>
    <n v="28"/>
    <x v="119"/>
    <x v="41"/>
    <x v="2"/>
    <x v="0"/>
    <x v="5"/>
    <x v="5"/>
    <x v="2"/>
    <x v="3694"/>
    <x v="356"/>
  </r>
  <r>
    <x v="3135"/>
    <x v="65"/>
    <x v="45"/>
    <n v="244"/>
    <n v="20"/>
    <x v="173"/>
    <x v="1"/>
    <x v="0"/>
    <x v="0"/>
    <x v="1"/>
    <x v="5"/>
    <x v="0"/>
    <x v="3695"/>
    <x v="204"/>
  </r>
  <r>
    <x v="2975"/>
    <x v="623"/>
    <x v="680"/>
    <n v="136"/>
    <n v="28"/>
    <x v="64"/>
    <x v="11"/>
    <x v="2"/>
    <x v="1"/>
    <x v="8"/>
    <x v="6"/>
    <x v="13"/>
    <x v="3696"/>
    <x v="834"/>
  </r>
  <r>
    <x v="3136"/>
    <x v="676"/>
    <x v="87"/>
    <n v="319"/>
    <n v="4"/>
    <x v="75"/>
    <x v="42"/>
    <x v="0"/>
    <x v="0"/>
    <x v="3"/>
    <x v="1"/>
    <x v="0"/>
    <x v="3697"/>
    <x v="530"/>
  </r>
  <r>
    <x v="3137"/>
    <x v="391"/>
    <x v="80"/>
    <n v="141"/>
    <n v="9"/>
    <x v="129"/>
    <x v="43"/>
    <x v="2"/>
    <x v="0"/>
    <x v="6"/>
    <x v="2"/>
    <x v="30"/>
    <x v="3698"/>
    <x v="137"/>
  </r>
  <r>
    <x v="3138"/>
    <x v="302"/>
    <x v="760"/>
    <n v="377"/>
    <n v="27"/>
    <x v="131"/>
    <x v="4"/>
    <x v="1"/>
    <x v="0"/>
    <x v="11"/>
    <x v="5"/>
    <x v="30"/>
    <x v="3699"/>
    <x v="242"/>
  </r>
  <r>
    <x v="3139"/>
    <x v="442"/>
    <x v="23"/>
    <n v="450"/>
    <n v="27"/>
    <x v="96"/>
    <x v="44"/>
    <x v="1"/>
    <x v="0"/>
    <x v="3"/>
    <x v="0"/>
    <x v="18"/>
    <x v="3700"/>
    <x v="232"/>
  </r>
  <r>
    <x v="2654"/>
    <x v="452"/>
    <x v="218"/>
    <n v="116"/>
    <n v="19"/>
    <x v="136"/>
    <x v="46"/>
    <x v="2"/>
    <x v="2"/>
    <x v="3"/>
    <x v="5"/>
    <x v="12"/>
    <x v="3701"/>
    <x v="569"/>
  </r>
  <r>
    <x v="3140"/>
    <x v="292"/>
    <x v="813"/>
    <n v="280"/>
    <n v="23"/>
    <x v="103"/>
    <x v="47"/>
    <x v="0"/>
    <x v="1"/>
    <x v="1"/>
    <x v="1"/>
    <x v="6"/>
    <x v="3702"/>
    <x v="10"/>
  </r>
  <r>
    <x v="772"/>
    <x v="591"/>
    <x v="130"/>
    <n v="200"/>
    <n v="3"/>
    <x v="49"/>
    <x v="28"/>
    <x v="0"/>
    <x v="1"/>
    <x v="10"/>
    <x v="2"/>
    <x v="4"/>
    <x v="3703"/>
    <x v="513"/>
  </r>
  <r>
    <x v="3141"/>
    <x v="309"/>
    <x v="75"/>
    <n v="457"/>
    <n v="18"/>
    <x v="12"/>
    <x v="46"/>
    <x v="2"/>
    <x v="0"/>
    <x v="7"/>
    <x v="3"/>
    <x v="18"/>
    <x v="3704"/>
    <x v="421"/>
  </r>
  <r>
    <x v="3142"/>
    <x v="478"/>
    <x v="247"/>
    <n v="101"/>
    <n v="8"/>
    <x v="175"/>
    <x v="13"/>
    <x v="2"/>
    <x v="0"/>
    <x v="5"/>
    <x v="2"/>
    <x v="30"/>
    <x v="3705"/>
    <x v="835"/>
  </r>
  <r>
    <x v="2202"/>
    <x v="135"/>
    <x v="182"/>
    <n v="157"/>
    <n v="5"/>
    <x v="133"/>
    <x v="32"/>
    <x v="2"/>
    <x v="0"/>
    <x v="1"/>
    <x v="1"/>
    <x v="29"/>
    <x v="3706"/>
    <x v="471"/>
  </r>
  <r>
    <x v="3143"/>
    <x v="66"/>
    <x v="889"/>
    <n v="292"/>
    <n v="21"/>
    <x v="62"/>
    <x v="32"/>
    <x v="1"/>
    <x v="0"/>
    <x v="7"/>
    <x v="5"/>
    <x v="14"/>
    <x v="3707"/>
    <x v="540"/>
  </r>
  <r>
    <x v="494"/>
    <x v="3"/>
    <x v="702"/>
    <n v="231"/>
    <n v="10"/>
    <x v="124"/>
    <x v="16"/>
    <x v="2"/>
    <x v="0"/>
    <x v="3"/>
    <x v="3"/>
    <x v="3"/>
    <x v="3708"/>
    <x v="576"/>
  </r>
  <r>
    <x v="2845"/>
    <x v="583"/>
    <x v="692"/>
    <n v="75"/>
    <n v="11"/>
    <x v="115"/>
    <x v="19"/>
    <x v="0"/>
    <x v="0"/>
    <x v="10"/>
    <x v="5"/>
    <x v="0"/>
    <x v="3709"/>
    <x v="836"/>
  </r>
  <r>
    <x v="3144"/>
    <x v="639"/>
    <x v="392"/>
    <n v="261"/>
    <n v="1"/>
    <x v="58"/>
    <x v="1"/>
    <x v="2"/>
    <x v="1"/>
    <x v="5"/>
    <x v="6"/>
    <x v="2"/>
    <x v="3710"/>
    <x v="253"/>
  </r>
  <r>
    <x v="2763"/>
    <x v="373"/>
    <x v="710"/>
    <n v="268"/>
    <n v="28"/>
    <x v="17"/>
    <x v="9"/>
    <x v="1"/>
    <x v="1"/>
    <x v="0"/>
    <x v="5"/>
    <x v="11"/>
    <x v="3711"/>
    <x v="312"/>
  </r>
  <r>
    <x v="3145"/>
    <x v="134"/>
    <x v="513"/>
    <n v="222"/>
    <n v="19"/>
    <x v="188"/>
    <x v="45"/>
    <x v="1"/>
    <x v="1"/>
    <x v="9"/>
    <x v="0"/>
    <x v="19"/>
    <x v="3712"/>
    <x v="80"/>
  </r>
  <r>
    <x v="2209"/>
    <x v="501"/>
    <x v="204"/>
    <n v="343"/>
    <n v="28"/>
    <x v="96"/>
    <x v="37"/>
    <x v="1"/>
    <x v="0"/>
    <x v="6"/>
    <x v="0"/>
    <x v="28"/>
    <x v="3713"/>
    <x v="390"/>
  </r>
  <r>
    <x v="1487"/>
    <x v="714"/>
    <x v="173"/>
    <n v="441"/>
    <n v="5"/>
    <x v="198"/>
    <x v="1"/>
    <x v="2"/>
    <x v="1"/>
    <x v="11"/>
    <x v="2"/>
    <x v="17"/>
    <x v="3714"/>
    <x v="385"/>
  </r>
  <r>
    <x v="1065"/>
    <x v="620"/>
    <x v="78"/>
    <n v="155"/>
    <n v="2"/>
    <x v="141"/>
    <x v="43"/>
    <x v="1"/>
    <x v="2"/>
    <x v="3"/>
    <x v="5"/>
    <x v="15"/>
    <x v="3715"/>
    <x v="429"/>
  </r>
  <r>
    <x v="3146"/>
    <x v="162"/>
    <x v="592"/>
    <n v="454"/>
    <n v="9"/>
    <x v="123"/>
    <x v="49"/>
    <x v="0"/>
    <x v="0"/>
    <x v="1"/>
    <x v="0"/>
    <x v="12"/>
    <x v="3716"/>
    <x v="31"/>
  </r>
  <r>
    <x v="3147"/>
    <x v="588"/>
    <x v="890"/>
    <n v="189"/>
    <n v="13"/>
    <x v="51"/>
    <x v="1"/>
    <x v="2"/>
    <x v="0"/>
    <x v="0"/>
    <x v="5"/>
    <x v="5"/>
    <x v="3717"/>
    <x v="371"/>
  </r>
  <r>
    <x v="3148"/>
    <x v="254"/>
    <x v="607"/>
    <n v="498"/>
    <n v="8"/>
    <x v="33"/>
    <x v="15"/>
    <x v="0"/>
    <x v="0"/>
    <x v="5"/>
    <x v="4"/>
    <x v="8"/>
    <x v="3718"/>
    <x v="222"/>
  </r>
  <r>
    <x v="3149"/>
    <x v="587"/>
    <x v="292"/>
    <n v="149"/>
    <n v="5"/>
    <x v="55"/>
    <x v="41"/>
    <x v="0"/>
    <x v="1"/>
    <x v="10"/>
    <x v="5"/>
    <x v="20"/>
    <x v="3719"/>
    <x v="612"/>
  </r>
  <r>
    <x v="3150"/>
    <x v="430"/>
    <x v="838"/>
    <n v="277"/>
    <n v="3"/>
    <x v="122"/>
    <x v="5"/>
    <x v="1"/>
    <x v="0"/>
    <x v="8"/>
    <x v="5"/>
    <x v="13"/>
    <x v="3720"/>
    <x v="137"/>
  </r>
  <r>
    <x v="730"/>
    <x v="725"/>
    <x v="98"/>
    <n v="434"/>
    <n v="6"/>
    <x v="164"/>
    <x v="1"/>
    <x v="0"/>
    <x v="0"/>
    <x v="1"/>
    <x v="2"/>
    <x v="28"/>
    <x v="3721"/>
    <x v="106"/>
  </r>
  <r>
    <x v="3151"/>
    <x v="143"/>
    <x v="256"/>
    <n v="467"/>
    <n v="11"/>
    <x v="110"/>
    <x v="48"/>
    <x v="0"/>
    <x v="1"/>
    <x v="2"/>
    <x v="1"/>
    <x v="9"/>
    <x v="3722"/>
    <x v="38"/>
  </r>
  <r>
    <x v="2755"/>
    <x v="75"/>
    <x v="95"/>
    <n v="109"/>
    <n v="25"/>
    <x v="94"/>
    <x v="49"/>
    <x v="1"/>
    <x v="0"/>
    <x v="8"/>
    <x v="0"/>
    <x v="16"/>
    <x v="3723"/>
    <x v="63"/>
  </r>
  <r>
    <x v="2307"/>
    <x v="202"/>
    <x v="428"/>
    <n v="441"/>
    <n v="28"/>
    <x v="67"/>
    <x v="7"/>
    <x v="2"/>
    <x v="1"/>
    <x v="6"/>
    <x v="0"/>
    <x v="4"/>
    <x v="3724"/>
    <x v="33"/>
  </r>
  <r>
    <x v="3152"/>
    <x v="694"/>
    <x v="393"/>
    <n v="72"/>
    <n v="7"/>
    <x v="24"/>
    <x v="46"/>
    <x v="0"/>
    <x v="2"/>
    <x v="3"/>
    <x v="2"/>
    <x v="17"/>
    <x v="3725"/>
    <x v="614"/>
  </r>
  <r>
    <x v="3153"/>
    <x v="111"/>
    <x v="400"/>
    <n v="328"/>
    <n v="10"/>
    <x v="22"/>
    <x v="30"/>
    <x v="0"/>
    <x v="0"/>
    <x v="5"/>
    <x v="3"/>
    <x v="27"/>
    <x v="3726"/>
    <x v="287"/>
  </r>
  <r>
    <x v="3154"/>
    <x v="136"/>
    <x v="206"/>
    <n v="376"/>
    <n v="8"/>
    <x v="189"/>
    <x v="47"/>
    <x v="1"/>
    <x v="0"/>
    <x v="9"/>
    <x v="4"/>
    <x v="25"/>
    <x v="3727"/>
    <x v="222"/>
  </r>
  <r>
    <x v="2573"/>
    <x v="330"/>
    <x v="448"/>
    <n v="200"/>
    <n v="21"/>
    <x v="51"/>
    <x v="8"/>
    <x v="0"/>
    <x v="1"/>
    <x v="1"/>
    <x v="2"/>
    <x v="13"/>
    <x v="2952"/>
    <x v="123"/>
  </r>
  <r>
    <x v="3155"/>
    <x v="620"/>
    <x v="734"/>
    <n v="402"/>
    <n v="25"/>
    <x v="142"/>
    <x v="23"/>
    <x v="2"/>
    <x v="2"/>
    <x v="3"/>
    <x v="5"/>
    <x v="15"/>
    <x v="3728"/>
    <x v="147"/>
  </r>
  <r>
    <x v="3156"/>
    <x v="501"/>
    <x v="622"/>
    <n v="360"/>
    <n v="3"/>
    <x v="177"/>
    <x v="39"/>
    <x v="0"/>
    <x v="0"/>
    <x v="6"/>
    <x v="0"/>
    <x v="28"/>
    <x v="3729"/>
    <x v="216"/>
  </r>
  <r>
    <x v="2755"/>
    <x v="336"/>
    <x v="189"/>
    <n v="176"/>
    <n v="21"/>
    <x v="80"/>
    <x v="17"/>
    <x v="1"/>
    <x v="1"/>
    <x v="9"/>
    <x v="2"/>
    <x v="7"/>
    <x v="3730"/>
    <x v="145"/>
  </r>
  <r>
    <x v="3157"/>
    <x v="177"/>
    <x v="549"/>
    <n v="50"/>
    <n v="21"/>
    <x v="29"/>
    <x v="44"/>
    <x v="0"/>
    <x v="1"/>
    <x v="0"/>
    <x v="1"/>
    <x v="22"/>
    <x v="3731"/>
    <x v="837"/>
  </r>
  <r>
    <x v="3158"/>
    <x v="17"/>
    <x v="202"/>
    <n v="331"/>
    <n v="1"/>
    <x v="174"/>
    <x v="3"/>
    <x v="0"/>
    <x v="0"/>
    <x v="8"/>
    <x v="2"/>
    <x v="8"/>
    <x v="3732"/>
    <x v="144"/>
  </r>
  <r>
    <x v="1892"/>
    <x v="527"/>
    <x v="506"/>
    <n v="95"/>
    <n v="4"/>
    <x v="192"/>
    <x v="9"/>
    <x v="2"/>
    <x v="0"/>
    <x v="8"/>
    <x v="3"/>
    <x v="14"/>
    <x v="206"/>
    <x v="166"/>
  </r>
  <r>
    <x v="3159"/>
    <x v="53"/>
    <x v="517"/>
    <n v="425"/>
    <n v="18"/>
    <x v="53"/>
    <x v="13"/>
    <x v="1"/>
    <x v="0"/>
    <x v="3"/>
    <x v="3"/>
    <x v="27"/>
    <x v="3733"/>
    <x v="64"/>
  </r>
  <r>
    <x v="1665"/>
    <x v="286"/>
    <x v="271"/>
    <n v="215"/>
    <n v="29"/>
    <x v="30"/>
    <x v="41"/>
    <x v="2"/>
    <x v="0"/>
    <x v="7"/>
    <x v="5"/>
    <x v="12"/>
    <x v="3734"/>
    <x v="253"/>
  </r>
  <r>
    <x v="2578"/>
    <x v="480"/>
    <x v="92"/>
    <n v="364"/>
    <n v="5"/>
    <x v="195"/>
    <x v="30"/>
    <x v="0"/>
    <x v="0"/>
    <x v="5"/>
    <x v="0"/>
    <x v="28"/>
    <x v="3735"/>
    <x v="2"/>
  </r>
  <r>
    <x v="3160"/>
    <x v="517"/>
    <x v="879"/>
    <n v="74"/>
    <n v="24"/>
    <x v="98"/>
    <x v="47"/>
    <x v="0"/>
    <x v="1"/>
    <x v="6"/>
    <x v="5"/>
    <x v="10"/>
    <x v="3736"/>
    <x v="838"/>
  </r>
  <r>
    <x v="1521"/>
    <x v="410"/>
    <x v="251"/>
    <n v="475"/>
    <n v="29"/>
    <x v="53"/>
    <x v="40"/>
    <x v="0"/>
    <x v="1"/>
    <x v="0"/>
    <x v="0"/>
    <x v="21"/>
    <x v="3737"/>
    <x v="279"/>
  </r>
  <r>
    <x v="2327"/>
    <x v="255"/>
    <x v="414"/>
    <n v="315"/>
    <n v="3"/>
    <x v="193"/>
    <x v="24"/>
    <x v="0"/>
    <x v="2"/>
    <x v="4"/>
    <x v="6"/>
    <x v="23"/>
    <x v="946"/>
    <x v="41"/>
  </r>
  <r>
    <x v="3161"/>
    <x v="638"/>
    <x v="724"/>
    <n v="500"/>
    <n v="2"/>
    <x v="179"/>
    <x v="8"/>
    <x v="0"/>
    <x v="0"/>
    <x v="0"/>
    <x v="1"/>
    <x v="14"/>
    <x v="3738"/>
    <x v="309"/>
  </r>
  <r>
    <x v="3162"/>
    <x v="526"/>
    <x v="368"/>
    <n v="357"/>
    <n v="9"/>
    <x v="113"/>
    <x v="15"/>
    <x v="2"/>
    <x v="1"/>
    <x v="11"/>
    <x v="6"/>
    <x v="21"/>
    <x v="3739"/>
    <x v="121"/>
  </r>
  <r>
    <x v="2347"/>
    <x v="153"/>
    <x v="194"/>
    <n v="79"/>
    <n v="16"/>
    <x v="122"/>
    <x v="15"/>
    <x v="0"/>
    <x v="1"/>
    <x v="7"/>
    <x v="3"/>
    <x v="3"/>
    <x v="3740"/>
    <x v="283"/>
  </r>
  <r>
    <x v="3163"/>
    <x v="48"/>
    <x v="888"/>
    <n v="285"/>
    <n v="7"/>
    <x v="183"/>
    <x v="16"/>
    <x v="2"/>
    <x v="2"/>
    <x v="3"/>
    <x v="0"/>
    <x v="8"/>
    <x v="3741"/>
    <x v="298"/>
  </r>
  <r>
    <x v="3164"/>
    <x v="271"/>
    <x v="827"/>
    <n v="173"/>
    <n v="17"/>
    <x v="65"/>
    <x v="21"/>
    <x v="0"/>
    <x v="0"/>
    <x v="4"/>
    <x v="0"/>
    <x v="0"/>
    <x v="3742"/>
    <x v="158"/>
  </r>
  <r>
    <x v="3165"/>
    <x v="575"/>
    <x v="710"/>
    <n v="106"/>
    <n v="30"/>
    <x v="70"/>
    <x v="17"/>
    <x v="1"/>
    <x v="1"/>
    <x v="6"/>
    <x v="3"/>
    <x v="26"/>
    <x v="3743"/>
    <x v="431"/>
  </r>
  <r>
    <x v="3166"/>
    <x v="8"/>
    <x v="861"/>
    <n v="489"/>
    <n v="16"/>
    <x v="40"/>
    <x v="4"/>
    <x v="0"/>
    <x v="1"/>
    <x v="6"/>
    <x v="5"/>
    <x v="8"/>
    <x v="3744"/>
    <x v="121"/>
  </r>
  <r>
    <x v="3167"/>
    <x v="487"/>
    <x v="789"/>
    <n v="361"/>
    <n v="10"/>
    <x v="65"/>
    <x v="29"/>
    <x v="2"/>
    <x v="0"/>
    <x v="0"/>
    <x v="0"/>
    <x v="26"/>
    <x v="3745"/>
    <x v="82"/>
  </r>
  <r>
    <x v="201"/>
    <x v="141"/>
    <x v="251"/>
    <n v="375"/>
    <n v="23"/>
    <x v="112"/>
    <x v="9"/>
    <x v="2"/>
    <x v="0"/>
    <x v="5"/>
    <x v="5"/>
    <x v="23"/>
    <x v="3746"/>
    <x v="108"/>
  </r>
  <r>
    <x v="3168"/>
    <x v="29"/>
    <x v="87"/>
    <n v="360"/>
    <n v="6"/>
    <x v="69"/>
    <x v="26"/>
    <x v="2"/>
    <x v="0"/>
    <x v="7"/>
    <x v="0"/>
    <x v="8"/>
    <x v="3747"/>
    <x v="264"/>
  </r>
  <r>
    <x v="3169"/>
    <x v="710"/>
    <x v="104"/>
    <n v="396"/>
    <n v="5"/>
    <x v="122"/>
    <x v="1"/>
    <x v="0"/>
    <x v="0"/>
    <x v="4"/>
    <x v="6"/>
    <x v="8"/>
    <x v="3748"/>
    <x v="87"/>
  </r>
  <r>
    <x v="3170"/>
    <x v="434"/>
    <x v="95"/>
    <n v="165"/>
    <n v="24"/>
    <x v="194"/>
    <x v="27"/>
    <x v="0"/>
    <x v="1"/>
    <x v="4"/>
    <x v="2"/>
    <x v="7"/>
    <x v="3749"/>
    <x v="435"/>
  </r>
  <r>
    <x v="1220"/>
    <x v="327"/>
    <x v="244"/>
    <n v="306"/>
    <n v="15"/>
    <x v="14"/>
    <x v="31"/>
    <x v="0"/>
    <x v="1"/>
    <x v="5"/>
    <x v="3"/>
    <x v="0"/>
    <x v="3750"/>
    <x v="115"/>
  </r>
  <r>
    <x v="1526"/>
    <x v="353"/>
    <x v="195"/>
    <n v="388"/>
    <n v="30"/>
    <x v="143"/>
    <x v="26"/>
    <x v="0"/>
    <x v="0"/>
    <x v="4"/>
    <x v="2"/>
    <x v="23"/>
    <x v="3751"/>
    <x v="99"/>
  </r>
  <r>
    <x v="3001"/>
    <x v="669"/>
    <x v="168"/>
    <n v="147"/>
    <n v="8"/>
    <x v="149"/>
    <x v="47"/>
    <x v="1"/>
    <x v="0"/>
    <x v="6"/>
    <x v="3"/>
    <x v="3"/>
    <x v="3752"/>
    <x v="364"/>
  </r>
  <r>
    <x v="59"/>
    <x v="426"/>
    <x v="218"/>
    <n v="499"/>
    <n v="13"/>
    <x v="170"/>
    <x v="12"/>
    <x v="1"/>
    <x v="0"/>
    <x v="4"/>
    <x v="4"/>
    <x v="27"/>
    <x v="3753"/>
    <x v="122"/>
  </r>
  <r>
    <x v="1825"/>
    <x v="611"/>
    <x v="408"/>
    <n v="168"/>
    <n v="30"/>
    <x v="94"/>
    <x v="40"/>
    <x v="0"/>
    <x v="1"/>
    <x v="0"/>
    <x v="3"/>
    <x v="12"/>
    <x v="3754"/>
    <x v="279"/>
  </r>
  <r>
    <x v="3171"/>
    <x v="505"/>
    <x v="327"/>
    <n v="253"/>
    <n v="26"/>
    <x v="119"/>
    <x v="13"/>
    <x v="1"/>
    <x v="1"/>
    <x v="5"/>
    <x v="6"/>
    <x v="22"/>
    <x v="3755"/>
    <x v="310"/>
  </r>
  <r>
    <x v="3172"/>
    <x v="293"/>
    <x v="855"/>
    <n v="198"/>
    <n v="6"/>
    <x v="63"/>
    <x v="24"/>
    <x v="1"/>
    <x v="0"/>
    <x v="4"/>
    <x v="1"/>
    <x v="9"/>
    <x v="3756"/>
    <x v="222"/>
  </r>
  <r>
    <x v="3173"/>
    <x v="478"/>
    <x v="133"/>
    <n v="213"/>
    <n v="13"/>
    <x v="116"/>
    <x v="20"/>
    <x v="0"/>
    <x v="0"/>
    <x v="5"/>
    <x v="2"/>
    <x v="30"/>
    <x v="3757"/>
    <x v="182"/>
  </r>
  <r>
    <x v="3096"/>
    <x v="394"/>
    <x v="818"/>
    <n v="232"/>
    <n v="26"/>
    <x v="128"/>
    <x v="38"/>
    <x v="1"/>
    <x v="1"/>
    <x v="10"/>
    <x v="4"/>
    <x v="15"/>
    <x v="3758"/>
    <x v="140"/>
  </r>
  <r>
    <x v="1044"/>
    <x v="384"/>
    <x v="688"/>
    <n v="363"/>
    <n v="7"/>
    <x v="99"/>
    <x v="18"/>
    <x v="0"/>
    <x v="0"/>
    <x v="0"/>
    <x v="5"/>
    <x v="28"/>
    <x v="3759"/>
    <x v="255"/>
  </r>
  <r>
    <x v="3174"/>
    <x v="244"/>
    <x v="548"/>
    <n v="500"/>
    <n v="2"/>
    <x v="140"/>
    <x v="34"/>
    <x v="1"/>
    <x v="0"/>
    <x v="6"/>
    <x v="1"/>
    <x v="26"/>
    <x v="3760"/>
    <x v="255"/>
  </r>
  <r>
    <x v="3175"/>
    <x v="633"/>
    <x v="222"/>
    <n v="266"/>
    <n v="24"/>
    <x v="112"/>
    <x v="45"/>
    <x v="1"/>
    <x v="1"/>
    <x v="6"/>
    <x v="1"/>
    <x v="16"/>
    <x v="3761"/>
    <x v="302"/>
  </r>
  <r>
    <x v="2017"/>
    <x v="604"/>
    <x v="377"/>
    <n v="252"/>
    <n v="25"/>
    <x v="107"/>
    <x v="23"/>
    <x v="0"/>
    <x v="1"/>
    <x v="10"/>
    <x v="1"/>
    <x v="28"/>
    <x v="3762"/>
    <x v="105"/>
  </r>
  <r>
    <x v="163"/>
    <x v="456"/>
    <x v="768"/>
    <n v="91"/>
    <n v="10"/>
    <x v="189"/>
    <x v="18"/>
    <x v="2"/>
    <x v="1"/>
    <x v="4"/>
    <x v="3"/>
    <x v="28"/>
    <x v="3763"/>
    <x v="620"/>
  </r>
  <r>
    <x v="3176"/>
    <x v="37"/>
    <x v="421"/>
    <n v="298"/>
    <n v="16"/>
    <x v="19"/>
    <x v="27"/>
    <x v="2"/>
    <x v="0"/>
    <x v="3"/>
    <x v="5"/>
    <x v="24"/>
    <x v="3764"/>
    <x v="268"/>
  </r>
  <r>
    <x v="3177"/>
    <x v="673"/>
    <x v="564"/>
    <n v="136"/>
    <n v="29"/>
    <x v="121"/>
    <x v="29"/>
    <x v="0"/>
    <x v="1"/>
    <x v="10"/>
    <x v="5"/>
    <x v="30"/>
    <x v="3765"/>
    <x v="176"/>
  </r>
  <r>
    <x v="1282"/>
    <x v="240"/>
    <x v="447"/>
    <n v="266"/>
    <n v="3"/>
    <x v="126"/>
    <x v="46"/>
    <x v="2"/>
    <x v="1"/>
    <x v="4"/>
    <x v="6"/>
    <x v="20"/>
    <x v="3766"/>
    <x v="462"/>
  </r>
  <r>
    <x v="3178"/>
    <x v="276"/>
    <x v="848"/>
    <n v="143"/>
    <n v="16"/>
    <x v="15"/>
    <x v="10"/>
    <x v="1"/>
    <x v="1"/>
    <x v="6"/>
    <x v="1"/>
    <x v="30"/>
    <x v="3767"/>
    <x v="518"/>
  </r>
  <r>
    <x v="3179"/>
    <x v="122"/>
    <x v="476"/>
    <n v="137"/>
    <n v="30"/>
    <x v="73"/>
    <x v="29"/>
    <x v="1"/>
    <x v="1"/>
    <x v="6"/>
    <x v="5"/>
    <x v="29"/>
    <x v="3768"/>
    <x v="326"/>
  </r>
  <r>
    <x v="3180"/>
    <x v="28"/>
    <x v="739"/>
    <n v="270"/>
    <n v="21"/>
    <x v="169"/>
    <x v="28"/>
    <x v="1"/>
    <x v="0"/>
    <x v="8"/>
    <x v="6"/>
    <x v="18"/>
    <x v="3769"/>
    <x v="1"/>
  </r>
  <r>
    <x v="2087"/>
    <x v="316"/>
    <x v="119"/>
    <n v="108"/>
    <n v="26"/>
    <x v="31"/>
    <x v="36"/>
    <x v="2"/>
    <x v="0"/>
    <x v="10"/>
    <x v="2"/>
    <x v="5"/>
    <x v="3770"/>
    <x v="834"/>
  </r>
  <r>
    <x v="3181"/>
    <x v="49"/>
    <x v="607"/>
    <n v="473"/>
    <n v="21"/>
    <x v="144"/>
    <x v="3"/>
    <x v="2"/>
    <x v="1"/>
    <x v="10"/>
    <x v="3"/>
    <x v="19"/>
    <x v="3771"/>
    <x v="229"/>
  </r>
  <r>
    <x v="3182"/>
    <x v="42"/>
    <x v="548"/>
    <n v="186"/>
    <n v="20"/>
    <x v="146"/>
    <x v="4"/>
    <x v="0"/>
    <x v="0"/>
    <x v="1"/>
    <x v="3"/>
    <x v="22"/>
    <x v="3772"/>
    <x v="9"/>
  </r>
  <r>
    <x v="3183"/>
    <x v="343"/>
    <x v="10"/>
    <n v="96"/>
    <n v="22"/>
    <x v="97"/>
    <x v="13"/>
    <x v="0"/>
    <x v="1"/>
    <x v="5"/>
    <x v="5"/>
    <x v="10"/>
    <x v="3773"/>
    <x v="299"/>
  </r>
  <r>
    <x v="3184"/>
    <x v="199"/>
    <x v="189"/>
    <n v="476"/>
    <n v="9"/>
    <x v="41"/>
    <x v="37"/>
    <x v="0"/>
    <x v="0"/>
    <x v="5"/>
    <x v="1"/>
    <x v="17"/>
    <x v="3774"/>
    <x v="104"/>
  </r>
  <r>
    <x v="2772"/>
    <x v="241"/>
    <x v="785"/>
    <n v="119"/>
    <n v="2"/>
    <x v="42"/>
    <x v="34"/>
    <x v="1"/>
    <x v="0"/>
    <x v="8"/>
    <x v="0"/>
    <x v="21"/>
    <x v="3775"/>
    <x v="1"/>
  </r>
  <r>
    <x v="1449"/>
    <x v="650"/>
    <x v="573"/>
    <n v="64"/>
    <n v="12"/>
    <x v="136"/>
    <x v="14"/>
    <x v="1"/>
    <x v="0"/>
    <x v="3"/>
    <x v="0"/>
    <x v="5"/>
    <x v="3776"/>
    <x v="194"/>
  </r>
  <r>
    <x v="3185"/>
    <x v="682"/>
    <x v="282"/>
    <n v="409"/>
    <n v="7"/>
    <x v="179"/>
    <x v="34"/>
    <x v="2"/>
    <x v="0"/>
    <x v="8"/>
    <x v="6"/>
    <x v="28"/>
    <x v="3777"/>
    <x v="393"/>
  </r>
  <r>
    <x v="687"/>
    <x v="241"/>
    <x v="855"/>
    <n v="402"/>
    <n v="22"/>
    <x v="50"/>
    <x v="11"/>
    <x v="2"/>
    <x v="0"/>
    <x v="8"/>
    <x v="0"/>
    <x v="21"/>
    <x v="3778"/>
    <x v="322"/>
  </r>
  <r>
    <x v="3186"/>
    <x v="379"/>
    <x v="758"/>
    <n v="123"/>
    <n v="23"/>
    <x v="123"/>
    <x v="12"/>
    <x v="2"/>
    <x v="0"/>
    <x v="2"/>
    <x v="6"/>
    <x v="24"/>
    <x v="3779"/>
    <x v="524"/>
  </r>
  <r>
    <x v="3187"/>
    <x v="488"/>
    <x v="702"/>
    <n v="76"/>
    <n v="2"/>
    <x v="92"/>
    <x v="30"/>
    <x v="1"/>
    <x v="0"/>
    <x v="2"/>
    <x v="5"/>
    <x v="19"/>
    <x v="1579"/>
    <x v="58"/>
  </r>
  <r>
    <x v="3188"/>
    <x v="182"/>
    <x v="435"/>
    <n v="287"/>
    <n v="9"/>
    <x v="45"/>
    <x v="46"/>
    <x v="2"/>
    <x v="0"/>
    <x v="3"/>
    <x v="1"/>
    <x v="26"/>
    <x v="3780"/>
    <x v="98"/>
  </r>
  <r>
    <x v="3189"/>
    <x v="314"/>
    <x v="150"/>
    <n v="394"/>
    <n v="26"/>
    <x v="91"/>
    <x v="14"/>
    <x v="1"/>
    <x v="1"/>
    <x v="5"/>
    <x v="5"/>
    <x v="8"/>
    <x v="3781"/>
    <x v="122"/>
  </r>
  <r>
    <x v="3190"/>
    <x v="57"/>
    <x v="471"/>
    <n v="178"/>
    <n v="13"/>
    <x v="189"/>
    <x v="42"/>
    <x v="1"/>
    <x v="0"/>
    <x v="4"/>
    <x v="5"/>
    <x v="28"/>
    <x v="3782"/>
    <x v="674"/>
  </r>
  <r>
    <x v="3191"/>
    <x v="353"/>
    <x v="553"/>
    <n v="110"/>
    <n v="24"/>
    <x v="161"/>
    <x v="6"/>
    <x v="0"/>
    <x v="0"/>
    <x v="4"/>
    <x v="2"/>
    <x v="23"/>
    <x v="3783"/>
    <x v="839"/>
  </r>
  <r>
    <x v="3192"/>
    <x v="215"/>
    <x v="820"/>
    <n v="368"/>
    <n v="18"/>
    <x v="92"/>
    <x v="2"/>
    <x v="0"/>
    <x v="0"/>
    <x v="1"/>
    <x v="2"/>
    <x v="18"/>
    <x v="3784"/>
    <x v="8"/>
  </r>
  <r>
    <x v="3193"/>
    <x v="683"/>
    <x v="100"/>
    <n v="316"/>
    <n v="26"/>
    <x v="71"/>
    <x v="38"/>
    <x v="0"/>
    <x v="1"/>
    <x v="2"/>
    <x v="1"/>
    <x v="14"/>
    <x v="3785"/>
    <x v="216"/>
  </r>
  <r>
    <x v="1008"/>
    <x v="87"/>
    <x v="748"/>
    <n v="266"/>
    <n v="17"/>
    <x v="41"/>
    <x v="24"/>
    <x v="2"/>
    <x v="0"/>
    <x v="3"/>
    <x v="4"/>
    <x v="29"/>
    <x v="3786"/>
    <x v="549"/>
  </r>
  <r>
    <x v="3194"/>
    <x v="72"/>
    <x v="860"/>
    <n v="342"/>
    <n v="16"/>
    <x v="124"/>
    <x v="0"/>
    <x v="2"/>
    <x v="1"/>
    <x v="8"/>
    <x v="6"/>
    <x v="11"/>
    <x v="3787"/>
    <x v="528"/>
  </r>
  <r>
    <x v="3195"/>
    <x v="465"/>
    <x v="584"/>
    <n v="333"/>
    <n v="3"/>
    <x v="116"/>
    <x v="49"/>
    <x v="1"/>
    <x v="1"/>
    <x v="2"/>
    <x v="2"/>
    <x v="22"/>
    <x v="3788"/>
    <x v="234"/>
  </r>
  <r>
    <x v="3196"/>
    <x v="396"/>
    <x v="28"/>
    <n v="275"/>
    <n v="5"/>
    <x v="110"/>
    <x v="1"/>
    <x v="1"/>
    <x v="1"/>
    <x v="7"/>
    <x v="2"/>
    <x v="20"/>
    <x v="3789"/>
    <x v="246"/>
  </r>
  <r>
    <x v="3197"/>
    <x v="338"/>
    <x v="798"/>
    <n v="283"/>
    <n v="29"/>
    <x v="197"/>
    <x v="19"/>
    <x v="1"/>
    <x v="0"/>
    <x v="10"/>
    <x v="0"/>
    <x v="15"/>
    <x v="3790"/>
    <x v="216"/>
  </r>
  <r>
    <x v="3198"/>
    <x v="215"/>
    <x v="277"/>
    <n v="117"/>
    <n v="17"/>
    <x v="136"/>
    <x v="23"/>
    <x v="2"/>
    <x v="0"/>
    <x v="1"/>
    <x v="2"/>
    <x v="18"/>
    <x v="3791"/>
    <x v="675"/>
  </r>
  <r>
    <x v="3199"/>
    <x v="577"/>
    <x v="644"/>
    <n v="369"/>
    <n v="25"/>
    <x v="48"/>
    <x v="35"/>
    <x v="1"/>
    <x v="1"/>
    <x v="11"/>
    <x v="3"/>
    <x v="5"/>
    <x v="3792"/>
    <x v="418"/>
  </r>
  <r>
    <x v="3200"/>
    <x v="76"/>
    <x v="148"/>
    <n v="340"/>
    <n v="27"/>
    <x v="147"/>
    <x v="37"/>
    <x v="1"/>
    <x v="0"/>
    <x v="10"/>
    <x v="6"/>
    <x v="13"/>
    <x v="3793"/>
    <x v="112"/>
  </r>
  <r>
    <x v="3201"/>
    <x v="711"/>
    <x v="204"/>
    <n v="339"/>
    <n v="1"/>
    <x v="41"/>
    <x v="17"/>
    <x v="0"/>
    <x v="1"/>
    <x v="1"/>
    <x v="3"/>
    <x v="29"/>
    <x v="3794"/>
    <x v="27"/>
  </r>
  <r>
    <x v="1502"/>
    <x v="479"/>
    <x v="609"/>
    <n v="397"/>
    <n v="4"/>
    <x v="71"/>
    <x v="2"/>
    <x v="0"/>
    <x v="1"/>
    <x v="10"/>
    <x v="6"/>
    <x v="17"/>
    <x v="3795"/>
    <x v="77"/>
  </r>
  <r>
    <x v="3202"/>
    <x v="556"/>
    <x v="550"/>
    <n v="61"/>
    <n v="13"/>
    <x v="105"/>
    <x v="5"/>
    <x v="0"/>
    <x v="0"/>
    <x v="7"/>
    <x v="5"/>
    <x v="25"/>
    <x v="3796"/>
    <x v="840"/>
  </r>
  <r>
    <x v="3203"/>
    <x v="59"/>
    <x v="431"/>
    <n v="307"/>
    <n v="22"/>
    <x v="188"/>
    <x v="16"/>
    <x v="1"/>
    <x v="0"/>
    <x v="10"/>
    <x v="6"/>
    <x v="11"/>
    <x v="3797"/>
    <x v="269"/>
  </r>
  <r>
    <x v="3204"/>
    <x v="147"/>
    <x v="701"/>
    <n v="158"/>
    <n v="9"/>
    <x v="154"/>
    <x v="33"/>
    <x v="2"/>
    <x v="0"/>
    <x v="3"/>
    <x v="2"/>
    <x v="16"/>
    <x v="3798"/>
    <x v="8"/>
  </r>
  <r>
    <x v="3205"/>
    <x v="211"/>
    <x v="619"/>
    <n v="261"/>
    <n v="9"/>
    <x v="133"/>
    <x v="7"/>
    <x v="2"/>
    <x v="0"/>
    <x v="11"/>
    <x v="2"/>
    <x v="11"/>
    <x v="3799"/>
    <x v="126"/>
  </r>
  <r>
    <x v="3206"/>
    <x v="312"/>
    <x v="302"/>
    <n v="307"/>
    <n v="25"/>
    <x v="22"/>
    <x v="26"/>
    <x v="2"/>
    <x v="1"/>
    <x v="2"/>
    <x v="1"/>
    <x v="12"/>
    <x v="3800"/>
    <x v="215"/>
  </r>
  <r>
    <x v="3207"/>
    <x v="233"/>
    <x v="192"/>
    <n v="211"/>
    <n v="28"/>
    <x v="149"/>
    <x v="44"/>
    <x v="0"/>
    <x v="1"/>
    <x v="10"/>
    <x v="2"/>
    <x v="3"/>
    <x v="3801"/>
    <x v="668"/>
  </r>
  <r>
    <x v="319"/>
    <x v="165"/>
    <x v="425"/>
    <n v="128"/>
    <n v="3"/>
    <x v="129"/>
    <x v="25"/>
    <x v="0"/>
    <x v="1"/>
    <x v="2"/>
    <x v="0"/>
    <x v="7"/>
    <x v="3802"/>
    <x v="293"/>
  </r>
  <r>
    <x v="3208"/>
    <x v="588"/>
    <x v="717"/>
    <n v="124"/>
    <n v="28"/>
    <x v="126"/>
    <x v="30"/>
    <x v="0"/>
    <x v="0"/>
    <x v="0"/>
    <x v="5"/>
    <x v="5"/>
    <x v="3803"/>
    <x v="5"/>
  </r>
  <r>
    <x v="3209"/>
    <x v="444"/>
    <x v="93"/>
    <n v="172"/>
    <n v="25"/>
    <x v="28"/>
    <x v="3"/>
    <x v="0"/>
    <x v="1"/>
    <x v="6"/>
    <x v="3"/>
    <x v="7"/>
    <x v="3804"/>
    <x v="279"/>
  </r>
  <r>
    <x v="983"/>
    <x v="490"/>
    <x v="284"/>
    <n v="76"/>
    <n v="16"/>
    <x v="173"/>
    <x v="27"/>
    <x v="1"/>
    <x v="1"/>
    <x v="6"/>
    <x v="3"/>
    <x v="0"/>
    <x v="3805"/>
    <x v="752"/>
  </r>
  <r>
    <x v="3210"/>
    <x v="27"/>
    <x v="236"/>
    <n v="72"/>
    <n v="7"/>
    <x v="167"/>
    <x v="44"/>
    <x v="0"/>
    <x v="0"/>
    <x v="0"/>
    <x v="3"/>
    <x v="20"/>
    <x v="3806"/>
    <x v="820"/>
  </r>
  <r>
    <x v="3211"/>
    <x v="290"/>
    <x v="679"/>
    <n v="346"/>
    <n v="3"/>
    <x v="154"/>
    <x v="27"/>
    <x v="1"/>
    <x v="1"/>
    <x v="8"/>
    <x v="2"/>
    <x v="5"/>
    <x v="3807"/>
    <x v="242"/>
  </r>
  <r>
    <x v="3212"/>
    <x v="193"/>
    <x v="242"/>
    <n v="246"/>
    <n v="3"/>
    <x v="36"/>
    <x v="5"/>
    <x v="2"/>
    <x v="1"/>
    <x v="8"/>
    <x v="2"/>
    <x v="6"/>
    <x v="3808"/>
    <x v="117"/>
  </r>
  <r>
    <x v="3213"/>
    <x v="473"/>
    <x v="725"/>
    <n v="358"/>
    <n v="16"/>
    <x v="135"/>
    <x v="7"/>
    <x v="2"/>
    <x v="2"/>
    <x v="3"/>
    <x v="4"/>
    <x v="22"/>
    <x v="3809"/>
    <x v="263"/>
  </r>
  <r>
    <x v="1216"/>
    <x v="114"/>
    <x v="407"/>
    <n v="206"/>
    <n v="27"/>
    <x v="192"/>
    <x v="23"/>
    <x v="1"/>
    <x v="0"/>
    <x v="11"/>
    <x v="1"/>
    <x v="1"/>
    <x v="3810"/>
    <x v="10"/>
  </r>
  <r>
    <x v="3214"/>
    <x v="674"/>
    <x v="85"/>
    <n v="150"/>
    <n v="21"/>
    <x v="34"/>
    <x v="0"/>
    <x v="0"/>
    <x v="2"/>
    <x v="4"/>
    <x v="3"/>
    <x v="0"/>
    <x v="3811"/>
    <x v="208"/>
  </r>
  <r>
    <x v="3215"/>
    <x v="552"/>
    <x v="699"/>
    <n v="151"/>
    <n v="30"/>
    <x v="14"/>
    <x v="49"/>
    <x v="0"/>
    <x v="0"/>
    <x v="1"/>
    <x v="0"/>
    <x v="14"/>
    <x v="3812"/>
    <x v="652"/>
  </r>
  <r>
    <x v="3216"/>
    <x v="352"/>
    <x v="517"/>
    <n v="346"/>
    <n v="7"/>
    <x v="82"/>
    <x v="11"/>
    <x v="2"/>
    <x v="0"/>
    <x v="3"/>
    <x v="5"/>
    <x v="23"/>
    <x v="3813"/>
    <x v="233"/>
  </r>
  <r>
    <x v="3217"/>
    <x v="726"/>
    <x v="530"/>
    <n v="456"/>
    <n v="23"/>
    <x v="149"/>
    <x v="31"/>
    <x v="2"/>
    <x v="2"/>
    <x v="3"/>
    <x v="2"/>
    <x v="0"/>
    <x v="3814"/>
    <x v="184"/>
  </r>
  <r>
    <x v="579"/>
    <x v="334"/>
    <x v="53"/>
    <n v="266"/>
    <n v="7"/>
    <x v="95"/>
    <x v="35"/>
    <x v="0"/>
    <x v="1"/>
    <x v="6"/>
    <x v="0"/>
    <x v="11"/>
    <x v="3815"/>
    <x v="136"/>
  </r>
  <r>
    <x v="3218"/>
    <x v="450"/>
    <x v="330"/>
    <n v="101"/>
    <n v="12"/>
    <x v="70"/>
    <x v="5"/>
    <x v="2"/>
    <x v="0"/>
    <x v="8"/>
    <x v="6"/>
    <x v="1"/>
    <x v="3816"/>
    <x v="396"/>
  </r>
  <r>
    <x v="3219"/>
    <x v="520"/>
    <x v="889"/>
    <n v="480"/>
    <n v="3"/>
    <x v="98"/>
    <x v="25"/>
    <x v="0"/>
    <x v="0"/>
    <x v="6"/>
    <x v="6"/>
    <x v="14"/>
    <x v="3817"/>
    <x v="412"/>
  </r>
  <r>
    <x v="3220"/>
    <x v="566"/>
    <x v="241"/>
    <n v="243"/>
    <n v="8"/>
    <x v="110"/>
    <x v="32"/>
    <x v="0"/>
    <x v="1"/>
    <x v="11"/>
    <x v="6"/>
    <x v="20"/>
    <x v="3818"/>
    <x v="397"/>
  </r>
  <r>
    <x v="3221"/>
    <x v="579"/>
    <x v="609"/>
    <n v="307"/>
    <n v="17"/>
    <x v="47"/>
    <x v="25"/>
    <x v="1"/>
    <x v="0"/>
    <x v="0"/>
    <x v="1"/>
    <x v="12"/>
    <x v="3819"/>
    <x v="178"/>
  </r>
  <r>
    <x v="1109"/>
    <x v="701"/>
    <x v="345"/>
    <n v="268"/>
    <n v="16"/>
    <x v="166"/>
    <x v="30"/>
    <x v="1"/>
    <x v="2"/>
    <x v="3"/>
    <x v="1"/>
    <x v="27"/>
    <x v="3820"/>
    <x v="298"/>
  </r>
  <r>
    <x v="3222"/>
    <x v="250"/>
    <x v="96"/>
    <n v="60"/>
    <n v="12"/>
    <x v="165"/>
    <x v="30"/>
    <x v="2"/>
    <x v="0"/>
    <x v="9"/>
    <x v="4"/>
    <x v="9"/>
    <x v="3821"/>
    <x v="841"/>
  </r>
  <r>
    <x v="1660"/>
    <x v="646"/>
    <x v="133"/>
    <n v="134"/>
    <n v="9"/>
    <x v="194"/>
    <x v="37"/>
    <x v="2"/>
    <x v="1"/>
    <x v="6"/>
    <x v="6"/>
    <x v="23"/>
    <x v="3822"/>
    <x v="643"/>
  </r>
  <r>
    <x v="3223"/>
    <x v="360"/>
    <x v="463"/>
    <n v="455"/>
    <n v="23"/>
    <x v="15"/>
    <x v="16"/>
    <x v="0"/>
    <x v="1"/>
    <x v="10"/>
    <x v="2"/>
    <x v="11"/>
    <x v="3823"/>
    <x v="178"/>
  </r>
  <r>
    <x v="1491"/>
    <x v="581"/>
    <x v="194"/>
    <n v="65"/>
    <n v="7"/>
    <x v="145"/>
    <x v="3"/>
    <x v="0"/>
    <x v="0"/>
    <x v="10"/>
    <x v="5"/>
    <x v="17"/>
    <x v="3824"/>
    <x v="785"/>
  </r>
  <r>
    <x v="3224"/>
    <x v="418"/>
    <x v="716"/>
    <n v="76"/>
    <n v="16"/>
    <x v="116"/>
    <x v="36"/>
    <x v="1"/>
    <x v="1"/>
    <x v="8"/>
    <x v="3"/>
    <x v="2"/>
    <x v="206"/>
    <x v="166"/>
  </r>
  <r>
    <x v="3225"/>
    <x v="363"/>
    <x v="818"/>
    <n v="190"/>
    <n v="16"/>
    <x v="22"/>
    <x v="43"/>
    <x v="0"/>
    <x v="1"/>
    <x v="8"/>
    <x v="0"/>
    <x v="14"/>
    <x v="3825"/>
    <x v="463"/>
  </r>
  <r>
    <x v="3226"/>
    <x v="360"/>
    <x v="696"/>
    <n v="129"/>
    <n v="11"/>
    <x v="165"/>
    <x v="45"/>
    <x v="1"/>
    <x v="1"/>
    <x v="10"/>
    <x v="2"/>
    <x v="11"/>
    <x v="3826"/>
    <x v="842"/>
  </r>
  <r>
    <x v="1486"/>
    <x v="197"/>
    <x v="350"/>
    <n v="103"/>
    <n v="20"/>
    <x v="52"/>
    <x v="17"/>
    <x v="0"/>
    <x v="1"/>
    <x v="11"/>
    <x v="2"/>
    <x v="0"/>
    <x v="3559"/>
    <x v="100"/>
  </r>
  <r>
    <x v="2616"/>
    <x v="649"/>
    <x v="268"/>
    <n v="140"/>
    <n v="21"/>
    <x v="150"/>
    <x v="17"/>
    <x v="0"/>
    <x v="0"/>
    <x v="9"/>
    <x v="2"/>
    <x v="27"/>
    <x v="3827"/>
    <x v="629"/>
  </r>
  <r>
    <x v="3227"/>
    <x v="157"/>
    <x v="160"/>
    <n v="260"/>
    <n v="15"/>
    <x v="70"/>
    <x v="24"/>
    <x v="1"/>
    <x v="0"/>
    <x v="7"/>
    <x v="1"/>
    <x v="27"/>
    <x v="3828"/>
    <x v="197"/>
  </r>
  <r>
    <x v="3228"/>
    <x v="542"/>
    <x v="464"/>
    <n v="481"/>
    <n v="9"/>
    <x v="123"/>
    <x v="19"/>
    <x v="2"/>
    <x v="0"/>
    <x v="1"/>
    <x v="2"/>
    <x v="5"/>
    <x v="3829"/>
    <x v="435"/>
  </r>
  <r>
    <x v="3229"/>
    <x v="715"/>
    <x v="733"/>
    <n v="102"/>
    <n v="23"/>
    <x v="70"/>
    <x v="24"/>
    <x v="0"/>
    <x v="0"/>
    <x v="9"/>
    <x v="2"/>
    <x v="3"/>
    <x v="3830"/>
    <x v="623"/>
  </r>
  <r>
    <x v="3230"/>
    <x v="8"/>
    <x v="256"/>
    <n v="143"/>
    <n v="3"/>
    <x v="41"/>
    <x v="1"/>
    <x v="2"/>
    <x v="1"/>
    <x v="6"/>
    <x v="5"/>
    <x v="8"/>
    <x v="3831"/>
    <x v="413"/>
  </r>
  <r>
    <x v="3231"/>
    <x v="207"/>
    <x v="18"/>
    <n v="126"/>
    <n v="13"/>
    <x v="69"/>
    <x v="8"/>
    <x v="0"/>
    <x v="1"/>
    <x v="0"/>
    <x v="1"/>
    <x v="2"/>
    <x v="1496"/>
    <x v="521"/>
  </r>
  <r>
    <x v="3232"/>
    <x v="534"/>
    <x v="248"/>
    <n v="444"/>
    <n v="26"/>
    <x v="2"/>
    <x v="39"/>
    <x v="1"/>
    <x v="0"/>
    <x v="2"/>
    <x v="0"/>
    <x v="4"/>
    <x v="3832"/>
    <x v="240"/>
  </r>
  <r>
    <x v="3233"/>
    <x v="613"/>
    <x v="871"/>
    <n v="488"/>
    <n v="4"/>
    <x v="142"/>
    <x v="17"/>
    <x v="0"/>
    <x v="0"/>
    <x v="6"/>
    <x v="4"/>
    <x v="10"/>
    <x v="3833"/>
    <x v="27"/>
  </r>
  <r>
    <x v="434"/>
    <x v="110"/>
    <x v="438"/>
    <n v="157"/>
    <n v="4"/>
    <x v="25"/>
    <x v="28"/>
    <x v="0"/>
    <x v="1"/>
    <x v="9"/>
    <x v="6"/>
    <x v="21"/>
    <x v="3834"/>
    <x v="764"/>
  </r>
  <r>
    <x v="3193"/>
    <x v="77"/>
    <x v="90"/>
    <n v="419"/>
    <n v="2"/>
    <x v="178"/>
    <x v="30"/>
    <x v="0"/>
    <x v="2"/>
    <x v="3"/>
    <x v="3"/>
    <x v="18"/>
    <x v="3835"/>
    <x v="205"/>
  </r>
  <r>
    <x v="3234"/>
    <x v="146"/>
    <x v="102"/>
    <n v="264"/>
    <n v="20"/>
    <x v="161"/>
    <x v="43"/>
    <x v="2"/>
    <x v="0"/>
    <x v="4"/>
    <x v="2"/>
    <x v="24"/>
    <x v="3836"/>
    <x v="4"/>
  </r>
  <r>
    <x v="3235"/>
    <x v="516"/>
    <x v="48"/>
    <n v="187"/>
    <n v="17"/>
    <x v="159"/>
    <x v="15"/>
    <x v="1"/>
    <x v="0"/>
    <x v="3"/>
    <x v="4"/>
    <x v="8"/>
    <x v="3837"/>
    <x v="399"/>
  </r>
  <r>
    <x v="3236"/>
    <x v="4"/>
    <x v="354"/>
    <n v="386"/>
    <n v="3"/>
    <x v="69"/>
    <x v="24"/>
    <x v="1"/>
    <x v="1"/>
    <x v="2"/>
    <x v="4"/>
    <x v="4"/>
    <x v="3838"/>
    <x v="576"/>
  </r>
  <r>
    <x v="3237"/>
    <x v="300"/>
    <x v="867"/>
    <n v="101"/>
    <n v="21"/>
    <x v="198"/>
    <x v="45"/>
    <x v="2"/>
    <x v="0"/>
    <x v="9"/>
    <x v="0"/>
    <x v="2"/>
    <x v="3839"/>
    <x v="193"/>
  </r>
  <r>
    <x v="2940"/>
    <x v="4"/>
    <x v="205"/>
    <n v="254"/>
    <n v="12"/>
    <x v="140"/>
    <x v="31"/>
    <x v="1"/>
    <x v="1"/>
    <x v="2"/>
    <x v="4"/>
    <x v="4"/>
    <x v="3840"/>
    <x v="442"/>
  </r>
  <r>
    <x v="2485"/>
    <x v="157"/>
    <x v="224"/>
    <n v="212"/>
    <n v="7"/>
    <x v="113"/>
    <x v="3"/>
    <x v="1"/>
    <x v="0"/>
    <x v="7"/>
    <x v="1"/>
    <x v="27"/>
    <x v="3841"/>
    <x v="660"/>
  </r>
  <r>
    <x v="1520"/>
    <x v="663"/>
    <x v="68"/>
    <n v="403"/>
    <n v="7"/>
    <x v="11"/>
    <x v="43"/>
    <x v="2"/>
    <x v="0"/>
    <x v="0"/>
    <x v="1"/>
    <x v="9"/>
    <x v="3842"/>
    <x v="271"/>
  </r>
  <r>
    <x v="3238"/>
    <x v="647"/>
    <x v="201"/>
    <n v="395"/>
    <n v="19"/>
    <x v="106"/>
    <x v="49"/>
    <x v="0"/>
    <x v="1"/>
    <x v="10"/>
    <x v="1"/>
    <x v="1"/>
    <x v="3843"/>
    <x v="488"/>
  </r>
  <r>
    <x v="1624"/>
    <x v="0"/>
    <x v="583"/>
    <n v="118"/>
    <n v="27"/>
    <x v="79"/>
    <x v="41"/>
    <x v="2"/>
    <x v="0"/>
    <x v="0"/>
    <x v="0"/>
    <x v="0"/>
    <x v="3844"/>
    <x v="843"/>
  </r>
  <r>
    <x v="3239"/>
    <x v="726"/>
    <x v="266"/>
    <n v="180"/>
    <n v="28"/>
    <x v="54"/>
    <x v="9"/>
    <x v="0"/>
    <x v="2"/>
    <x v="3"/>
    <x v="2"/>
    <x v="0"/>
    <x v="3845"/>
    <x v="300"/>
  </r>
  <r>
    <x v="3240"/>
    <x v="337"/>
    <x v="268"/>
    <n v="183"/>
    <n v="7"/>
    <x v="183"/>
    <x v="24"/>
    <x v="0"/>
    <x v="0"/>
    <x v="7"/>
    <x v="6"/>
    <x v="16"/>
    <x v="3846"/>
    <x v="256"/>
  </r>
  <r>
    <x v="3241"/>
    <x v="606"/>
    <x v="152"/>
    <n v="121"/>
    <n v="28"/>
    <x v="61"/>
    <x v="23"/>
    <x v="2"/>
    <x v="1"/>
    <x v="9"/>
    <x v="3"/>
    <x v="28"/>
    <x v="3847"/>
    <x v="844"/>
  </r>
  <r>
    <x v="722"/>
    <x v="405"/>
    <x v="623"/>
    <n v="497"/>
    <n v="4"/>
    <x v="6"/>
    <x v="44"/>
    <x v="1"/>
    <x v="0"/>
    <x v="5"/>
    <x v="2"/>
    <x v="20"/>
    <x v="3848"/>
    <x v="29"/>
  </r>
  <r>
    <x v="1347"/>
    <x v="291"/>
    <x v="213"/>
    <n v="498"/>
    <n v="7"/>
    <x v="141"/>
    <x v="40"/>
    <x v="1"/>
    <x v="1"/>
    <x v="0"/>
    <x v="2"/>
    <x v="29"/>
    <x v="3849"/>
    <x v="52"/>
  </r>
  <r>
    <x v="3242"/>
    <x v="303"/>
    <x v="180"/>
    <n v="72"/>
    <n v="20"/>
    <x v="193"/>
    <x v="47"/>
    <x v="1"/>
    <x v="1"/>
    <x v="9"/>
    <x v="4"/>
    <x v="23"/>
    <x v="3850"/>
    <x v="845"/>
  </r>
  <r>
    <x v="3243"/>
    <x v="500"/>
    <x v="206"/>
    <n v="302"/>
    <n v="29"/>
    <x v="117"/>
    <x v="6"/>
    <x v="1"/>
    <x v="1"/>
    <x v="9"/>
    <x v="0"/>
    <x v="8"/>
    <x v="3851"/>
    <x v="457"/>
  </r>
  <r>
    <x v="2010"/>
    <x v="673"/>
    <x v="505"/>
    <n v="142"/>
    <n v="12"/>
    <x v="15"/>
    <x v="49"/>
    <x v="0"/>
    <x v="1"/>
    <x v="10"/>
    <x v="5"/>
    <x v="30"/>
    <x v="3852"/>
    <x v="223"/>
  </r>
  <r>
    <x v="3244"/>
    <x v="483"/>
    <x v="225"/>
    <n v="485"/>
    <n v="14"/>
    <x v="60"/>
    <x v="10"/>
    <x v="0"/>
    <x v="1"/>
    <x v="6"/>
    <x v="6"/>
    <x v="2"/>
    <x v="3853"/>
    <x v="115"/>
  </r>
  <r>
    <x v="2148"/>
    <x v="116"/>
    <x v="490"/>
    <n v="208"/>
    <n v="21"/>
    <x v="56"/>
    <x v="27"/>
    <x v="1"/>
    <x v="0"/>
    <x v="11"/>
    <x v="2"/>
    <x v="27"/>
    <x v="3854"/>
    <x v="471"/>
  </r>
  <r>
    <x v="2743"/>
    <x v="180"/>
    <x v="826"/>
    <n v="493"/>
    <n v="27"/>
    <x v="137"/>
    <x v="23"/>
    <x v="0"/>
    <x v="1"/>
    <x v="7"/>
    <x v="4"/>
    <x v="29"/>
    <x v="3855"/>
    <x v="57"/>
  </r>
  <r>
    <x v="1837"/>
    <x v="377"/>
    <x v="354"/>
    <n v="259"/>
    <n v="1"/>
    <x v="79"/>
    <x v="2"/>
    <x v="1"/>
    <x v="1"/>
    <x v="9"/>
    <x v="1"/>
    <x v="4"/>
    <x v="3856"/>
    <x v="123"/>
  </r>
  <r>
    <x v="3245"/>
    <x v="492"/>
    <x v="694"/>
    <n v="315"/>
    <n v="30"/>
    <x v="115"/>
    <x v="5"/>
    <x v="1"/>
    <x v="1"/>
    <x v="2"/>
    <x v="0"/>
    <x v="26"/>
    <x v="2397"/>
    <x v="413"/>
  </r>
  <r>
    <x v="3246"/>
    <x v="183"/>
    <x v="29"/>
    <n v="117"/>
    <n v="18"/>
    <x v="105"/>
    <x v="22"/>
    <x v="2"/>
    <x v="1"/>
    <x v="8"/>
    <x v="3"/>
    <x v="24"/>
    <x v="3857"/>
    <x v="400"/>
  </r>
  <r>
    <x v="3247"/>
    <x v="429"/>
    <x v="346"/>
    <n v="162"/>
    <n v="9"/>
    <x v="63"/>
    <x v="37"/>
    <x v="2"/>
    <x v="1"/>
    <x v="2"/>
    <x v="6"/>
    <x v="19"/>
    <x v="3858"/>
    <x v="35"/>
  </r>
  <r>
    <x v="3248"/>
    <x v="127"/>
    <x v="863"/>
    <n v="483"/>
    <n v="7"/>
    <x v="197"/>
    <x v="9"/>
    <x v="2"/>
    <x v="0"/>
    <x v="9"/>
    <x v="5"/>
    <x v="21"/>
    <x v="3859"/>
    <x v="117"/>
  </r>
  <r>
    <x v="495"/>
    <x v="564"/>
    <x v="497"/>
    <n v="72"/>
    <n v="28"/>
    <x v="21"/>
    <x v="24"/>
    <x v="1"/>
    <x v="1"/>
    <x v="1"/>
    <x v="4"/>
    <x v="15"/>
    <x v="3860"/>
    <x v="846"/>
  </r>
  <r>
    <x v="3249"/>
    <x v="200"/>
    <x v="162"/>
    <n v="173"/>
    <n v="28"/>
    <x v="120"/>
    <x v="30"/>
    <x v="1"/>
    <x v="0"/>
    <x v="9"/>
    <x v="6"/>
    <x v="26"/>
    <x v="3861"/>
    <x v="140"/>
  </r>
  <r>
    <x v="3250"/>
    <x v="268"/>
    <x v="541"/>
    <n v="349"/>
    <n v="13"/>
    <x v="111"/>
    <x v="39"/>
    <x v="1"/>
    <x v="1"/>
    <x v="11"/>
    <x v="1"/>
    <x v="27"/>
    <x v="3862"/>
    <x v="735"/>
  </r>
  <r>
    <x v="3251"/>
    <x v="435"/>
    <x v="235"/>
    <n v="383"/>
    <n v="29"/>
    <x v="38"/>
    <x v="5"/>
    <x v="0"/>
    <x v="0"/>
    <x v="2"/>
    <x v="0"/>
    <x v="11"/>
    <x v="3863"/>
    <x v="208"/>
  </r>
  <r>
    <x v="2571"/>
    <x v="280"/>
    <x v="334"/>
    <n v="500"/>
    <n v="17"/>
    <x v="86"/>
    <x v="34"/>
    <x v="1"/>
    <x v="2"/>
    <x v="3"/>
    <x v="6"/>
    <x v="16"/>
    <x v="3864"/>
    <x v="710"/>
  </r>
  <r>
    <x v="3252"/>
    <x v="627"/>
    <x v="358"/>
    <n v="385"/>
    <n v="3"/>
    <x v="51"/>
    <x v="41"/>
    <x v="0"/>
    <x v="1"/>
    <x v="5"/>
    <x v="4"/>
    <x v="18"/>
    <x v="3865"/>
    <x v="222"/>
  </r>
  <r>
    <x v="820"/>
    <x v="523"/>
    <x v="604"/>
    <n v="480"/>
    <n v="5"/>
    <x v="173"/>
    <x v="38"/>
    <x v="2"/>
    <x v="1"/>
    <x v="10"/>
    <x v="6"/>
    <x v="0"/>
    <x v="3038"/>
    <x v="205"/>
  </r>
  <r>
    <x v="3253"/>
    <x v="369"/>
    <x v="260"/>
    <n v="193"/>
    <n v="19"/>
    <x v="136"/>
    <x v="4"/>
    <x v="1"/>
    <x v="0"/>
    <x v="0"/>
    <x v="4"/>
    <x v="13"/>
    <x v="3866"/>
    <x v="847"/>
  </r>
  <r>
    <x v="3254"/>
    <x v="694"/>
    <x v="780"/>
    <n v="95"/>
    <n v="6"/>
    <x v="148"/>
    <x v="2"/>
    <x v="2"/>
    <x v="2"/>
    <x v="3"/>
    <x v="2"/>
    <x v="17"/>
    <x v="1738"/>
    <x v="630"/>
  </r>
  <r>
    <x v="3255"/>
    <x v="721"/>
    <x v="218"/>
    <n v="233"/>
    <n v="1"/>
    <x v="128"/>
    <x v="0"/>
    <x v="0"/>
    <x v="1"/>
    <x v="8"/>
    <x v="4"/>
    <x v="21"/>
    <x v="3867"/>
    <x v="129"/>
  </r>
  <r>
    <x v="3256"/>
    <x v="38"/>
    <x v="299"/>
    <n v="232"/>
    <n v="27"/>
    <x v="93"/>
    <x v="8"/>
    <x v="0"/>
    <x v="0"/>
    <x v="0"/>
    <x v="5"/>
    <x v="1"/>
    <x v="3868"/>
    <x v="576"/>
  </r>
  <r>
    <x v="3257"/>
    <x v="224"/>
    <x v="702"/>
    <n v="147"/>
    <n v="9"/>
    <x v="126"/>
    <x v="45"/>
    <x v="1"/>
    <x v="0"/>
    <x v="8"/>
    <x v="3"/>
    <x v="25"/>
    <x v="3869"/>
    <x v="210"/>
  </r>
  <r>
    <x v="3258"/>
    <x v="161"/>
    <x v="527"/>
    <n v="222"/>
    <n v="14"/>
    <x v="115"/>
    <x v="7"/>
    <x v="0"/>
    <x v="0"/>
    <x v="10"/>
    <x v="4"/>
    <x v="21"/>
    <x v="3870"/>
    <x v="282"/>
  </r>
  <r>
    <x v="3259"/>
    <x v="171"/>
    <x v="343"/>
    <n v="190"/>
    <n v="13"/>
    <x v="108"/>
    <x v="42"/>
    <x v="1"/>
    <x v="0"/>
    <x v="6"/>
    <x v="3"/>
    <x v="13"/>
    <x v="3871"/>
    <x v="364"/>
  </r>
  <r>
    <x v="3260"/>
    <x v="529"/>
    <x v="719"/>
    <n v="491"/>
    <n v="30"/>
    <x v="198"/>
    <x v="20"/>
    <x v="0"/>
    <x v="1"/>
    <x v="10"/>
    <x v="0"/>
    <x v="24"/>
    <x v="3872"/>
    <x v="271"/>
  </r>
  <r>
    <x v="3261"/>
    <x v="562"/>
    <x v="101"/>
    <n v="189"/>
    <n v="19"/>
    <x v="106"/>
    <x v="28"/>
    <x v="1"/>
    <x v="0"/>
    <x v="1"/>
    <x v="0"/>
    <x v="9"/>
    <x v="3873"/>
    <x v="533"/>
  </r>
  <r>
    <x v="3262"/>
    <x v="643"/>
    <x v="81"/>
    <n v="115"/>
    <n v="25"/>
    <x v="140"/>
    <x v="1"/>
    <x v="2"/>
    <x v="1"/>
    <x v="11"/>
    <x v="0"/>
    <x v="10"/>
    <x v="3874"/>
    <x v="848"/>
  </r>
  <r>
    <x v="3263"/>
    <x v="618"/>
    <x v="652"/>
    <n v="247"/>
    <n v="6"/>
    <x v="2"/>
    <x v="35"/>
    <x v="0"/>
    <x v="1"/>
    <x v="7"/>
    <x v="6"/>
    <x v="14"/>
    <x v="3875"/>
    <x v="484"/>
  </r>
  <r>
    <x v="3264"/>
    <x v="379"/>
    <x v="273"/>
    <n v="98"/>
    <n v="19"/>
    <x v="125"/>
    <x v="15"/>
    <x v="0"/>
    <x v="0"/>
    <x v="2"/>
    <x v="6"/>
    <x v="24"/>
    <x v="2125"/>
    <x v="76"/>
  </r>
  <r>
    <x v="3265"/>
    <x v="282"/>
    <x v="596"/>
    <n v="364"/>
    <n v="13"/>
    <x v="184"/>
    <x v="27"/>
    <x v="1"/>
    <x v="1"/>
    <x v="9"/>
    <x v="5"/>
    <x v="15"/>
    <x v="3876"/>
    <x v="234"/>
  </r>
  <r>
    <x v="3266"/>
    <x v="42"/>
    <x v="572"/>
    <n v="393"/>
    <n v="11"/>
    <x v="138"/>
    <x v="49"/>
    <x v="1"/>
    <x v="0"/>
    <x v="1"/>
    <x v="3"/>
    <x v="22"/>
    <x v="3877"/>
    <x v="225"/>
  </r>
  <r>
    <x v="2488"/>
    <x v="129"/>
    <x v="273"/>
    <n v="408"/>
    <n v="4"/>
    <x v="12"/>
    <x v="24"/>
    <x v="1"/>
    <x v="0"/>
    <x v="11"/>
    <x v="6"/>
    <x v="0"/>
    <x v="3878"/>
    <x v="269"/>
  </r>
  <r>
    <x v="3267"/>
    <x v="473"/>
    <x v="529"/>
    <n v="136"/>
    <n v="27"/>
    <x v="76"/>
    <x v="42"/>
    <x v="0"/>
    <x v="2"/>
    <x v="3"/>
    <x v="4"/>
    <x v="22"/>
    <x v="3879"/>
    <x v="768"/>
  </r>
  <r>
    <x v="3040"/>
    <x v="240"/>
    <x v="229"/>
    <n v="498"/>
    <n v="28"/>
    <x v="126"/>
    <x v="35"/>
    <x v="1"/>
    <x v="1"/>
    <x v="4"/>
    <x v="6"/>
    <x v="20"/>
    <x v="3880"/>
    <x v="306"/>
  </r>
  <r>
    <x v="2602"/>
    <x v="449"/>
    <x v="838"/>
    <n v="413"/>
    <n v="30"/>
    <x v="173"/>
    <x v="3"/>
    <x v="0"/>
    <x v="1"/>
    <x v="8"/>
    <x v="4"/>
    <x v="16"/>
    <x v="3881"/>
    <x v="231"/>
  </r>
  <r>
    <x v="3268"/>
    <x v="608"/>
    <x v="84"/>
    <n v="127"/>
    <n v="13"/>
    <x v="83"/>
    <x v="46"/>
    <x v="2"/>
    <x v="0"/>
    <x v="0"/>
    <x v="0"/>
    <x v="7"/>
    <x v="3882"/>
    <x v="423"/>
  </r>
  <r>
    <x v="3269"/>
    <x v="85"/>
    <x v="100"/>
    <n v="150"/>
    <n v="11"/>
    <x v="125"/>
    <x v="1"/>
    <x v="0"/>
    <x v="0"/>
    <x v="9"/>
    <x v="4"/>
    <x v="15"/>
    <x v="3883"/>
    <x v="299"/>
  </r>
  <r>
    <x v="3270"/>
    <x v="57"/>
    <x v="169"/>
    <n v="409"/>
    <n v="17"/>
    <x v="165"/>
    <x v="9"/>
    <x v="1"/>
    <x v="0"/>
    <x v="4"/>
    <x v="5"/>
    <x v="28"/>
    <x v="3884"/>
    <x v="249"/>
  </r>
  <r>
    <x v="3271"/>
    <x v="437"/>
    <x v="358"/>
    <n v="80"/>
    <n v="28"/>
    <x v="150"/>
    <x v="14"/>
    <x v="0"/>
    <x v="1"/>
    <x v="7"/>
    <x v="6"/>
    <x v="12"/>
    <x v="3885"/>
    <x v="25"/>
  </r>
  <r>
    <x v="3272"/>
    <x v="660"/>
    <x v="184"/>
    <n v="395"/>
    <n v="23"/>
    <x v="166"/>
    <x v="9"/>
    <x v="2"/>
    <x v="0"/>
    <x v="0"/>
    <x v="2"/>
    <x v="23"/>
    <x v="3886"/>
    <x v="136"/>
  </r>
  <r>
    <x v="3273"/>
    <x v="668"/>
    <x v="891"/>
    <n v="436"/>
    <n v="1"/>
    <x v="18"/>
    <x v="14"/>
    <x v="2"/>
    <x v="0"/>
    <x v="2"/>
    <x v="5"/>
    <x v="29"/>
    <x v="3887"/>
    <x v="291"/>
  </r>
  <r>
    <x v="3274"/>
    <x v="165"/>
    <x v="865"/>
    <n v="227"/>
    <n v="26"/>
    <x v="117"/>
    <x v="40"/>
    <x v="0"/>
    <x v="1"/>
    <x v="2"/>
    <x v="0"/>
    <x v="7"/>
    <x v="3888"/>
    <x v="269"/>
  </r>
  <r>
    <x v="1357"/>
    <x v="124"/>
    <x v="125"/>
    <n v="228"/>
    <n v="24"/>
    <x v="26"/>
    <x v="34"/>
    <x v="0"/>
    <x v="0"/>
    <x v="10"/>
    <x v="0"/>
    <x v="9"/>
    <x v="3889"/>
    <x v="133"/>
  </r>
  <r>
    <x v="297"/>
    <x v="181"/>
    <x v="873"/>
    <n v="420"/>
    <n v="13"/>
    <x v="26"/>
    <x v="31"/>
    <x v="1"/>
    <x v="0"/>
    <x v="8"/>
    <x v="5"/>
    <x v="3"/>
    <x v="3890"/>
    <x v="108"/>
  </r>
  <r>
    <x v="3275"/>
    <x v="203"/>
    <x v="453"/>
    <n v="75"/>
    <n v="2"/>
    <x v="33"/>
    <x v="28"/>
    <x v="1"/>
    <x v="1"/>
    <x v="9"/>
    <x v="1"/>
    <x v="13"/>
    <x v="3891"/>
    <x v="78"/>
  </r>
  <r>
    <x v="3276"/>
    <x v="124"/>
    <x v="176"/>
    <n v="227"/>
    <n v="16"/>
    <x v="2"/>
    <x v="42"/>
    <x v="1"/>
    <x v="0"/>
    <x v="10"/>
    <x v="0"/>
    <x v="9"/>
    <x v="3892"/>
    <x v="210"/>
  </r>
  <r>
    <x v="3277"/>
    <x v="19"/>
    <x v="61"/>
    <n v="451"/>
    <n v="30"/>
    <x v="71"/>
    <x v="37"/>
    <x v="1"/>
    <x v="0"/>
    <x v="5"/>
    <x v="2"/>
    <x v="16"/>
    <x v="3893"/>
    <x v="184"/>
  </r>
  <r>
    <x v="3278"/>
    <x v="400"/>
    <x v="738"/>
    <n v="491"/>
    <n v="28"/>
    <x v="16"/>
    <x v="24"/>
    <x v="1"/>
    <x v="0"/>
    <x v="8"/>
    <x v="1"/>
    <x v="23"/>
    <x v="3894"/>
    <x v="197"/>
  </r>
  <r>
    <x v="1704"/>
    <x v="548"/>
    <x v="51"/>
    <n v="210"/>
    <n v="27"/>
    <x v="1"/>
    <x v="15"/>
    <x v="1"/>
    <x v="1"/>
    <x v="11"/>
    <x v="1"/>
    <x v="13"/>
    <x v="3895"/>
    <x v="117"/>
  </r>
  <r>
    <x v="3279"/>
    <x v="432"/>
    <x v="303"/>
    <n v="438"/>
    <n v="29"/>
    <x v="107"/>
    <x v="25"/>
    <x v="1"/>
    <x v="1"/>
    <x v="0"/>
    <x v="3"/>
    <x v="25"/>
    <x v="1730"/>
    <x v="399"/>
  </r>
  <r>
    <x v="3280"/>
    <x v="228"/>
    <x v="132"/>
    <n v="406"/>
    <n v="1"/>
    <x v="150"/>
    <x v="28"/>
    <x v="1"/>
    <x v="1"/>
    <x v="9"/>
    <x v="1"/>
    <x v="3"/>
    <x v="3896"/>
    <x v="488"/>
  </r>
  <r>
    <x v="3281"/>
    <x v="706"/>
    <x v="417"/>
    <n v="331"/>
    <n v="25"/>
    <x v="75"/>
    <x v="4"/>
    <x v="0"/>
    <x v="1"/>
    <x v="0"/>
    <x v="5"/>
    <x v="27"/>
    <x v="3897"/>
    <x v="735"/>
  </r>
  <r>
    <x v="3282"/>
    <x v="125"/>
    <x v="815"/>
    <n v="216"/>
    <n v="27"/>
    <x v="196"/>
    <x v="4"/>
    <x v="2"/>
    <x v="1"/>
    <x v="1"/>
    <x v="3"/>
    <x v="8"/>
    <x v="3898"/>
    <x v="136"/>
  </r>
  <r>
    <x v="3283"/>
    <x v="629"/>
    <x v="643"/>
    <n v="286"/>
    <n v="9"/>
    <x v="126"/>
    <x v="40"/>
    <x v="1"/>
    <x v="1"/>
    <x v="7"/>
    <x v="4"/>
    <x v="19"/>
    <x v="3899"/>
    <x v="436"/>
  </r>
  <r>
    <x v="1100"/>
    <x v="357"/>
    <x v="104"/>
    <n v="255"/>
    <n v="28"/>
    <x v="9"/>
    <x v="17"/>
    <x v="2"/>
    <x v="0"/>
    <x v="7"/>
    <x v="1"/>
    <x v="11"/>
    <x v="3900"/>
    <x v="185"/>
  </r>
  <r>
    <x v="3284"/>
    <x v="398"/>
    <x v="853"/>
    <n v="193"/>
    <n v="6"/>
    <x v="192"/>
    <x v="6"/>
    <x v="1"/>
    <x v="1"/>
    <x v="5"/>
    <x v="6"/>
    <x v="23"/>
    <x v="3901"/>
    <x v="299"/>
  </r>
  <r>
    <x v="3285"/>
    <x v="166"/>
    <x v="716"/>
    <n v="361"/>
    <n v="29"/>
    <x v="172"/>
    <x v="33"/>
    <x v="2"/>
    <x v="0"/>
    <x v="4"/>
    <x v="3"/>
    <x v="20"/>
    <x v="3902"/>
    <x v="70"/>
  </r>
  <r>
    <x v="2481"/>
    <x v="147"/>
    <x v="568"/>
    <n v="244"/>
    <n v="14"/>
    <x v="72"/>
    <x v="19"/>
    <x v="0"/>
    <x v="0"/>
    <x v="3"/>
    <x v="2"/>
    <x v="16"/>
    <x v="3903"/>
    <x v="354"/>
  </r>
  <r>
    <x v="3286"/>
    <x v="152"/>
    <x v="314"/>
    <n v="103"/>
    <n v="24"/>
    <x v="97"/>
    <x v="6"/>
    <x v="0"/>
    <x v="1"/>
    <x v="7"/>
    <x v="6"/>
    <x v="15"/>
    <x v="1738"/>
    <x v="630"/>
  </r>
  <r>
    <x v="3287"/>
    <x v="370"/>
    <x v="787"/>
    <n v="200"/>
    <n v="23"/>
    <x v="119"/>
    <x v="15"/>
    <x v="1"/>
    <x v="1"/>
    <x v="10"/>
    <x v="0"/>
    <x v="2"/>
    <x v="3904"/>
    <x v="571"/>
  </r>
  <r>
    <x v="3288"/>
    <x v="190"/>
    <x v="892"/>
    <n v="155"/>
    <n v="9"/>
    <x v="44"/>
    <x v="33"/>
    <x v="0"/>
    <x v="0"/>
    <x v="8"/>
    <x v="2"/>
    <x v="29"/>
    <x v="3905"/>
    <x v="80"/>
  </r>
  <r>
    <x v="3052"/>
    <x v="57"/>
    <x v="537"/>
    <n v="352"/>
    <n v="25"/>
    <x v="7"/>
    <x v="48"/>
    <x v="0"/>
    <x v="0"/>
    <x v="4"/>
    <x v="5"/>
    <x v="28"/>
    <x v="3906"/>
    <x v="452"/>
  </r>
  <r>
    <x v="582"/>
    <x v="373"/>
    <x v="481"/>
    <n v="251"/>
    <n v="2"/>
    <x v="98"/>
    <x v="20"/>
    <x v="0"/>
    <x v="1"/>
    <x v="0"/>
    <x v="5"/>
    <x v="11"/>
    <x v="3907"/>
    <x v="849"/>
  </r>
  <r>
    <x v="301"/>
    <x v="145"/>
    <x v="249"/>
    <n v="420"/>
    <n v="24"/>
    <x v="194"/>
    <x v="4"/>
    <x v="2"/>
    <x v="0"/>
    <x v="6"/>
    <x v="4"/>
    <x v="19"/>
    <x v="3908"/>
    <x v="306"/>
  </r>
  <r>
    <x v="3289"/>
    <x v="67"/>
    <x v="893"/>
    <n v="399"/>
    <n v="12"/>
    <x v="108"/>
    <x v="18"/>
    <x v="1"/>
    <x v="0"/>
    <x v="4"/>
    <x v="2"/>
    <x v="22"/>
    <x v="3909"/>
    <x v="16"/>
  </r>
  <r>
    <x v="3290"/>
    <x v="243"/>
    <x v="254"/>
    <n v="315"/>
    <n v="25"/>
    <x v="155"/>
    <x v="32"/>
    <x v="1"/>
    <x v="0"/>
    <x v="7"/>
    <x v="2"/>
    <x v="17"/>
    <x v="3910"/>
    <x v="80"/>
  </r>
  <r>
    <x v="1146"/>
    <x v="85"/>
    <x v="343"/>
    <n v="416"/>
    <n v="13"/>
    <x v="92"/>
    <x v="4"/>
    <x v="1"/>
    <x v="0"/>
    <x v="9"/>
    <x v="4"/>
    <x v="15"/>
    <x v="3911"/>
    <x v="386"/>
  </r>
  <r>
    <x v="467"/>
    <x v="141"/>
    <x v="105"/>
    <n v="471"/>
    <n v="5"/>
    <x v="171"/>
    <x v="4"/>
    <x v="1"/>
    <x v="0"/>
    <x v="5"/>
    <x v="5"/>
    <x v="23"/>
    <x v="3912"/>
    <x v="469"/>
  </r>
  <r>
    <x v="3291"/>
    <x v="357"/>
    <x v="203"/>
    <n v="198"/>
    <n v="1"/>
    <x v="93"/>
    <x v="36"/>
    <x v="2"/>
    <x v="0"/>
    <x v="7"/>
    <x v="1"/>
    <x v="11"/>
    <x v="3913"/>
    <x v="71"/>
  </r>
  <r>
    <x v="3292"/>
    <x v="470"/>
    <x v="423"/>
    <n v="193"/>
    <n v="29"/>
    <x v="135"/>
    <x v="42"/>
    <x v="1"/>
    <x v="0"/>
    <x v="10"/>
    <x v="2"/>
    <x v="18"/>
    <x v="574"/>
    <x v="363"/>
  </r>
  <r>
    <x v="2678"/>
    <x v="246"/>
    <x v="483"/>
    <n v="200"/>
    <n v="15"/>
    <x v="191"/>
    <x v="35"/>
    <x v="0"/>
    <x v="1"/>
    <x v="6"/>
    <x v="4"/>
    <x v="5"/>
    <x v="3914"/>
    <x v="29"/>
  </r>
  <r>
    <x v="371"/>
    <x v="144"/>
    <x v="782"/>
    <n v="286"/>
    <n v="13"/>
    <x v="75"/>
    <x v="15"/>
    <x v="0"/>
    <x v="0"/>
    <x v="9"/>
    <x v="1"/>
    <x v="1"/>
    <x v="3915"/>
    <x v="91"/>
  </r>
  <r>
    <x v="2565"/>
    <x v="420"/>
    <x v="893"/>
    <n v="170"/>
    <n v="13"/>
    <x v="176"/>
    <x v="20"/>
    <x v="0"/>
    <x v="0"/>
    <x v="1"/>
    <x v="1"/>
    <x v="8"/>
    <x v="3916"/>
    <x v="448"/>
  </r>
  <r>
    <x v="3293"/>
    <x v="534"/>
    <x v="184"/>
    <n v="195"/>
    <n v="30"/>
    <x v="119"/>
    <x v="19"/>
    <x v="2"/>
    <x v="0"/>
    <x v="2"/>
    <x v="0"/>
    <x v="4"/>
    <x v="3917"/>
    <x v="850"/>
  </r>
  <r>
    <x v="3294"/>
    <x v="8"/>
    <x v="554"/>
    <n v="303"/>
    <n v="27"/>
    <x v="112"/>
    <x v="28"/>
    <x v="2"/>
    <x v="1"/>
    <x v="6"/>
    <x v="5"/>
    <x v="8"/>
    <x v="3918"/>
    <x v="233"/>
  </r>
  <r>
    <x v="504"/>
    <x v="214"/>
    <x v="736"/>
    <n v="388"/>
    <n v="11"/>
    <x v="37"/>
    <x v="5"/>
    <x v="1"/>
    <x v="0"/>
    <x v="10"/>
    <x v="2"/>
    <x v="28"/>
    <x v="3919"/>
    <x v="358"/>
  </r>
  <r>
    <x v="1764"/>
    <x v="437"/>
    <x v="326"/>
    <n v="464"/>
    <n v="13"/>
    <x v="37"/>
    <x v="12"/>
    <x v="2"/>
    <x v="1"/>
    <x v="7"/>
    <x v="6"/>
    <x v="12"/>
    <x v="3920"/>
    <x v="87"/>
  </r>
  <r>
    <x v="3295"/>
    <x v="257"/>
    <x v="504"/>
    <n v="178"/>
    <n v="12"/>
    <x v="59"/>
    <x v="15"/>
    <x v="1"/>
    <x v="2"/>
    <x v="3"/>
    <x v="0"/>
    <x v="19"/>
    <x v="3921"/>
    <x v="365"/>
  </r>
  <r>
    <x v="3296"/>
    <x v="179"/>
    <x v="715"/>
    <n v="494"/>
    <n v="10"/>
    <x v="99"/>
    <x v="4"/>
    <x v="0"/>
    <x v="0"/>
    <x v="1"/>
    <x v="0"/>
    <x v="15"/>
    <x v="3922"/>
    <x v="306"/>
  </r>
  <r>
    <x v="3297"/>
    <x v="490"/>
    <x v="28"/>
    <n v="94"/>
    <n v="26"/>
    <x v="91"/>
    <x v="16"/>
    <x v="1"/>
    <x v="1"/>
    <x v="6"/>
    <x v="3"/>
    <x v="0"/>
    <x v="3923"/>
    <x v="851"/>
  </r>
  <r>
    <x v="3298"/>
    <x v="39"/>
    <x v="39"/>
    <n v="182"/>
    <n v="4"/>
    <x v="124"/>
    <x v="39"/>
    <x v="0"/>
    <x v="0"/>
    <x v="0"/>
    <x v="1"/>
    <x v="25"/>
    <x v="3924"/>
    <x v="80"/>
  </r>
  <r>
    <x v="3299"/>
    <x v="612"/>
    <x v="83"/>
    <n v="376"/>
    <n v="17"/>
    <x v="70"/>
    <x v="24"/>
    <x v="1"/>
    <x v="0"/>
    <x v="10"/>
    <x v="1"/>
    <x v="8"/>
    <x v="3925"/>
    <x v="703"/>
  </r>
  <r>
    <x v="2375"/>
    <x v="686"/>
    <x v="589"/>
    <n v="137"/>
    <n v="23"/>
    <x v="165"/>
    <x v="41"/>
    <x v="0"/>
    <x v="0"/>
    <x v="5"/>
    <x v="0"/>
    <x v="1"/>
    <x v="3926"/>
    <x v="179"/>
  </r>
  <r>
    <x v="3300"/>
    <x v="640"/>
    <x v="332"/>
    <n v="152"/>
    <n v="5"/>
    <x v="44"/>
    <x v="35"/>
    <x v="1"/>
    <x v="2"/>
    <x v="4"/>
    <x v="5"/>
    <x v="29"/>
    <x v="3927"/>
    <x v="514"/>
  </r>
  <r>
    <x v="3301"/>
    <x v="87"/>
    <x v="306"/>
    <n v="182"/>
    <n v="20"/>
    <x v="153"/>
    <x v="45"/>
    <x v="0"/>
    <x v="0"/>
    <x v="3"/>
    <x v="4"/>
    <x v="29"/>
    <x v="3928"/>
    <x v="544"/>
  </r>
  <r>
    <x v="3302"/>
    <x v="662"/>
    <x v="502"/>
    <n v="450"/>
    <n v="13"/>
    <x v="3"/>
    <x v="44"/>
    <x v="2"/>
    <x v="0"/>
    <x v="7"/>
    <x v="3"/>
    <x v="6"/>
    <x v="3929"/>
    <x v="99"/>
  </r>
  <r>
    <x v="757"/>
    <x v="199"/>
    <x v="285"/>
    <n v="244"/>
    <n v="4"/>
    <x v="37"/>
    <x v="2"/>
    <x v="1"/>
    <x v="0"/>
    <x v="5"/>
    <x v="1"/>
    <x v="17"/>
    <x v="3930"/>
    <x v="170"/>
  </r>
  <r>
    <x v="3303"/>
    <x v="397"/>
    <x v="313"/>
    <n v="289"/>
    <n v="17"/>
    <x v="198"/>
    <x v="28"/>
    <x v="1"/>
    <x v="1"/>
    <x v="7"/>
    <x v="5"/>
    <x v="22"/>
    <x v="3931"/>
    <x v="51"/>
  </r>
  <r>
    <x v="3304"/>
    <x v="720"/>
    <x v="716"/>
    <n v="442"/>
    <n v="19"/>
    <x v="158"/>
    <x v="22"/>
    <x v="2"/>
    <x v="1"/>
    <x v="10"/>
    <x v="6"/>
    <x v="26"/>
    <x v="3932"/>
    <x v="312"/>
  </r>
  <r>
    <x v="2034"/>
    <x v="353"/>
    <x v="281"/>
    <n v="278"/>
    <n v="2"/>
    <x v="52"/>
    <x v="35"/>
    <x v="1"/>
    <x v="0"/>
    <x v="4"/>
    <x v="2"/>
    <x v="23"/>
    <x v="3933"/>
    <x v="471"/>
  </r>
  <r>
    <x v="3305"/>
    <x v="310"/>
    <x v="774"/>
    <n v="465"/>
    <n v="20"/>
    <x v="136"/>
    <x v="43"/>
    <x v="1"/>
    <x v="1"/>
    <x v="9"/>
    <x v="4"/>
    <x v="22"/>
    <x v="3934"/>
    <x v="161"/>
  </r>
  <r>
    <x v="3306"/>
    <x v="474"/>
    <x v="365"/>
    <n v="70"/>
    <n v="5"/>
    <x v="63"/>
    <x v="29"/>
    <x v="1"/>
    <x v="0"/>
    <x v="6"/>
    <x v="0"/>
    <x v="6"/>
    <x v="3935"/>
    <x v="852"/>
  </r>
  <r>
    <x v="1631"/>
    <x v="666"/>
    <x v="77"/>
    <n v="466"/>
    <n v="2"/>
    <x v="64"/>
    <x v="24"/>
    <x v="0"/>
    <x v="1"/>
    <x v="11"/>
    <x v="2"/>
    <x v="26"/>
    <x v="3936"/>
    <x v="75"/>
  </r>
  <r>
    <x v="3307"/>
    <x v="542"/>
    <x v="680"/>
    <n v="273"/>
    <n v="25"/>
    <x v="76"/>
    <x v="40"/>
    <x v="2"/>
    <x v="0"/>
    <x v="1"/>
    <x v="2"/>
    <x v="5"/>
    <x v="3937"/>
    <x v="126"/>
  </r>
  <r>
    <x v="3308"/>
    <x v="256"/>
    <x v="894"/>
    <n v="52"/>
    <n v="6"/>
    <x v="194"/>
    <x v="4"/>
    <x v="0"/>
    <x v="0"/>
    <x v="7"/>
    <x v="1"/>
    <x v="3"/>
    <x v="3938"/>
    <x v="853"/>
  </r>
  <r>
    <x v="502"/>
    <x v="276"/>
    <x v="51"/>
    <n v="468"/>
    <n v="21"/>
    <x v="90"/>
    <x v="28"/>
    <x v="2"/>
    <x v="1"/>
    <x v="6"/>
    <x v="1"/>
    <x v="30"/>
    <x v="3939"/>
    <x v="215"/>
  </r>
  <r>
    <x v="3309"/>
    <x v="517"/>
    <x v="768"/>
    <n v="466"/>
    <n v="10"/>
    <x v="46"/>
    <x v="38"/>
    <x v="0"/>
    <x v="1"/>
    <x v="6"/>
    <x v="5"/>
    <x v="10"/>
    <x v="3940"/>
    <x v="122"/>
  </r>
  <r>
    <x v="3310"/>
    <x v="100"/>
    <x v="661"/>
    <n v="396"/>
    <n v="2"/>
    <x v="37"/>
    <x v="44"/>
    <x v="1"/>
    <x v="1"/>
    <x v="9"/>
    <x v="5"/>
    <x v="12"/>
    <x v="3941"/>
    <x v="95"/>
  </r>
  <r>
    <x v="3311"/>
    <x v="187"/>
    <x v="572"/>
    <n v="78"/>
    <n v="25"/>
    <x v="151"/>
    <x v="35"/>
    <x v="2"/>
    <x v="0"/>
    <x v="0"/>
    <x v="1"/>
    <x v="15"/>
    <x v="3836"/>
    <x v="4"/>
  </r>
  <r>
    <x v="3312"/>
    <x v="140"/>
    <x v="763"/>
    <n v="151"/>
    <n v="22"/>
    <x v="138"/>
    <x v="35"/>
    <x v="0"/>
    <x v="1"/>
    <x v="1"/>
    <x v="4"/>
    <x v="12"/>
    <x v="3942"/>
    <x v="110"/>
  </r>
  <r>
    <x v="3313"/>
    <x v="425"/>
    <x v="770"/>
    <n v="137"/>
    <n v="28"/>
    <x v="148"/>
    <x v="31"/>
    <x v="0"/>
    <x v="1"/>
    <x v="7"/>
    <x v="3"/>
    <x v="13"/>
    <x v="3943"/>
    <x v="152"/>
  </r>
  <r>
    <x v="3314"/>
    <x v="335"/>
    <x v="517"/>
    <n v="454"/>
    <n v="10"/>
    <x v="30"/>
    <x v="49"/>
    <x v="0"/>
    <x v="1"/>
    <x v="0"/>
    <x v="2"/>
    <x v="19"/>
    <x v="3944"/>
    <x v="309"/>
  </r>
  <r>
    <x v="3146"/>
    <x v="124"/>
    <x v="331"/>
    <n v="299"/>
    <n v="12"/>
    <x v="130"/>
    <x v="27"/>
    <x v="2"/>
    <x v="0"/>
    <x v="10"/>
    <x v="0"/>
    <x v="9"/>
    <x v="3945"/>
    <x v="546"/>
  </r>
  <r>
    <x v="3315"/>
    <x v="460"/>
    <x v="736"/>
    <n v="262"/>
    <n v="21"/>
    <x v="139"/>
    <x v="33"/>
    <x v="0"/>
    <x v="2"/>
    <x v="4"/>
    <x v="0"/>
    <x v="13"/>
    <x v="3946"/>
    <x v="434"/>
  </r>
  <r>
    <x v="159"/>
    <x v="601"/>
    <x v="607"/>
    <n v="96"/>
    <n v="20"/>
    <x v="28"/>
    <x v="49"/>
    <x v="0"/>
    <x v="2"/>
    <x v="3"/>
    <x v="4"/>
    <x v="2"/>
    <x v="3947"/>
    <x v="320"/>
  </r>
  <r>
    <x v="3316"/>
    <x v="170"/>
    <x v="544"/>
    <n v="404"/>
    <n v="16"/>
    <x v="184"/>
    <x v="13"/>
    <x v="2"/>
    <x v="0"/>
    <x v="9"/>
    <x v="0"/>
    <x v="23"/>
    <x v="3948"/>
    <x v="211"/>
  </r>
  <r>
    <x v="2023"/>
    <x v="404"/>
    <x v="411"/>
    <n v="61"/>
    <n v="16"/>
    <x v="199"/>
    <x v="19"/>
    <x v="0"/>
    <x v="1"/>
    <x v="2"/>
    <x v="5"/>
    <x v="6"/>
    <x v="3949"/>
    <x v="854"/>
  </r>
  <r>
    <x v="3317"/>
    <x v="95"/>
    <x v="694"/>
    <n v="147"/>
    <n v="6"/>
    <x v="72"/>
    <x v="22"/>
    <x v="2"/>
    <x v="1"/>
    <x v="10"/>
    <x v="0"/>
    <x v="22"/>
    <x v="3950"/>
    <x v="855"/>
  </r>
  <r>
    <x v="1311"/>
    <x v="707"/>
    <x v="159"/>
    <n v="420"/>
    <n v="16"/>
    <x v="27"/>
    <x v="39"/>
    <x v="0"/>
    <x v="0"/>
    <x v="9"/>
    <x v="4"/>
    <x v="14"/>
    <x v="3951"/>
    <x v="0"/>
  </r>
  <r>
    <x v="230"/>
    <x v="405"/>
    <x v="79"/>
    <n v="157"/>
    <n v="17"/>
    <x v="120"/>
    <x v="21"/>
    <x v="2"/>
    <x v="0"/>
    <x v="5"/>
    <x v="2"/>
    <x v="20"/>
    <x v="3952"/>
    <x v="38"/>
  </r>
  <r>
    <x v="3318"/>
    <x v="86"/>
    <x v="839"/>
    <n v="427"/>
    <n v="27"/>
    <x v="126"/>
    <x v="24"/>
    <x v="1"/>
    <x v="0"/>
    <x v="9"/>
    <x v="1"/>
    <x v="5"/>
    <x v="100"/>
    <x v="90"/>
  </r>
  <r>
    <x v="3319"/>
    <x v="180"/>
    <x v="699"/>
    <n v="124"/>
    <n v="29"/>
    <x v="90"/>
    <x v="44"/>
    <x v="2"/>
    <x v="1"/>
    <x v="7"/>
    <x v="4"/>
    <x v="29"/>
    <x v="3953"/>
    <x v="543"/>
  </r>
  <r>
    <x v="1353"/>
    <x v="3"/>
    <x v="596"/>
    <n v="424"/>
    <n v="29"/>
    <x v="80"/>
    <x v="17"/>
    <x v="1"/>
    <x v="0"/>
    <x v="3"/>
    <x v="3"/>
    <x v="3"/>
    <x v="3954"/>
    <x v="121"/>
  </r>
  <r>
    <x v="3320"/>
    <x v="473"/>
    <x v="490"/>
    <n v="76"/>
    <n v="1"/>
    <x v="79"/>
    <x v="42"/>
    <x v="1"/>
    <x v="2"/>
    <x v="3"/>
    <x v="4"/>
    <x v="22"/>
    <x v="3955"/>
    <x v="527"/>
  </r>
  <r>
    <x v="3321"/>
    <x v="103"/>
    <x v="528"/>
    <n v="97"/>
    <n v="22"/>
    <x v="44"/>
    <x v="28"/>
    <x v="0"/>
    <x v="1"/>
    <x v="9"/>
    <x v="6"/>
    <x v="20"/>
    <x v="3956"/>
    <x v="404"/>
  </r>
  <r>
    <x v="3315"/>
    <x v="528"/>
    <x v="388"/>
    <n v="119"/>
    <n v="16"/>
    <x v="124"/>
    <x v="1"/>
    <x v="2"/>
    <x v="2"/>
    <x v="3"/>
    <x v="1"/>
    <x v="4"/>
    <x v="3957"/>
    <x v="628"/>
  </r>
  <r>
    <x v="3322"/>
    <x v="30"/>
    <x v="529"/>
    <n v="62"/>
    <n v="14"/>
    <x v="52"/>
    <x v="22"/>
    <x v="0"/>
    <x v="0"/>
    <x v="3"/>
    <x v="2"/>
    <x v="21"/>
    <x v="3958"/>
    <x v="856"/>
  </r>
  <r>
    <x v="3003"/>
    <x v="160"/>
    <x v="438"/>
    <n v="171"/>
    <n v="8"/>
    <x v="132"/>
    <x v="49"/>
    <x v="0"/>
    <x v="0"/>
    <x v="11"/>
    <x v="2"/>
    <x v="4"/>
    <x v="3959"/>
    <x v="609"/>
  </r>
  <r>
    <x v="3323"/>
    <x v="718"/>
    <x v="879"/>
    <n v="237"/>
    <n v="10"/>
    <x v="109"/>
    <x v="36"/>
    <x v="2"/>
    <x v="0"/>
    <x v="0"/>
    <x v="6"/>
    <x v="29"/>
    <x v="3960"/>
    <x v="661"/>
  </r>
  <r>
    <x v="3324"/>
    <x v="101"/>
    <x v="283"/>
    <n v="131"/>
    <n v="21"/>
    <x v="83"/>
    <x v="7"/>
    <x v="2"/>
    <x v="0"/>
    <x v="9"/>
    <x v="5"/>
    <x v="30"/>
    <x v="3961"/>
    <x v="857"/>
  </r>
  <r>
    <x v="3325"/>
    <x v="58"/>
    <x v="379"/>
    <n v="109"/>
    <n v="4"/>
    <x v="176"/>
    <x v="16"/>
    <x v="0"/>
    <x v="1"/>
    <x v="2"/>
    <x v="4"/>
    <x v="13"/>
    <x v="3962"/>
    <x v="616"/>
  </r>
  <r>
    <x v="2767"/>
    <x v="142"/>
    <x v="248"/>
    <n v="431"/>
    <n v="22"/>
    <x v="43"/>
    <x v="40"/>
    <x v="1"/>
    <x v="0"/>
    <x v="2"/>
    <x v="2"/>
    <x v="14"/>
    <x v="3963"/>
    <x v="157"/>
  </r>
  <r>
    <x v="1470"/>
    <x v="531"/>
    <x v="20"/>
    <n v="463"/>
    <n v="29"/>
    <x v="17"/>
    <x v="31"/>
    <x v="0"/>
    <x v="1"/>
    <x v="8"/>
    <x v="0"/>
    <x v="25"/>
    <x v="3964"/>
    <x v="15"/>
  </r>
  <r>
    <x v="1400"/>
    <x v="668"/>
    <x v="435"/>
    <n v="212"/>
    <n v="12"/>
    <x v="119"/>
    <x v="10"/>
    <x v="2"/>
    <x v="0"/>
    <x v="2"/>
    <x v="5"/>
    <x v="29"/>
    <x v="3965"/>
    <x v="35"/>
  </r>
  <r>
    <x v="3326"/>
    <x v="220"/>
    <x v="480"/>
    <n v="370"/>
    <n v="17"/>
    <x v="8"/>
    <x v="16"/>
    <x v="0"/>
    <x v="1"/>
    <x v="4"/>
    <x v="3"/>
    <x v="6"/>
    <x v="3966"/>
    <x v="627"/>
  </r>
  <r>
    <x v="2328"/>
    <x v="94"/>
    <x v="735"/>
    <n v="440"/>
    <n v="30"/>
    <x v="112"/>
    <x v="36"/>
    <x v="1"/>
    <x v="1"/>
    <x v="6"/>
    <x v="6"/>
    <x v="22"/>
    <x v="3967"/>
    <x v="205"/>
  </r>
  <r>
    <x v="3327"/>
    <x v="102"/>
    <x v="523"/>
    <n v="75"/>
    <n v="9"/>
    <x v="184"/>
    <x v="22"/>
    <x v="0"/>
    <x v="0"/>
    <x v="0"/>
    <x v="4"/>
    <x v="4"/>
    <x v="3968"/>
    <x v="521"/>
  </r>
  <r>
    <x v="1359"/>
    <x v="130"/>
    <x v="440"/>
    <n v="396"/>
    <n v="17"/>
    <x v="119"/>
    <x v="26"/>
    <x v="0"/>
    <x v="0"/>
    <x v="3"/>
    <x v="3"/>
    <x v="13"/>
    <x v="3969"/>
    <x v="282"/>
  </r>
  <r>
    <x v="3328"/>
    <x v="652"/>
    <x v="510"/>
    <n v="218"/>
    <n v="8"/>
    <x v="121"/>
    <x v="3"/>
    <x v="0"/>
    <x v="0"/>
    <x v="1"/>
    <x v="5"/>
    <x v="17"/>
    <x v="3970"/>
    <x v="172"/>
  </r>
  <r>
    <x v="2221"/>
    <x v="538"/>
    <x v="256"/>
    <n v="392"/>
    <n v="12"/>
    <x v="3"/>
    <x v="8"/>
    <x v="1"/>
    <x v="0"/>
    <x v="8"/>
    <x v="4"/>
    <x v="17"/>
    <x v="3971"/>
    <x v="0"/>
  </r>
  <r>
    <x v="3329"/>
    <x v="101"/>
    <x v="301"/>
    <n v="252"/>
    <n v="21"/>
    <x v="143"/>
    <x v="10"/>
    <x v="0"/>
    <x v="0"/>
    <x v="9"/>
    <x v="5"/>
    <x v="30"/>
    <x v="3972"/>
    <x v="106"/>
  </r>
  <r>
    <x v="3132"/>
    <x v="449"/>
    <x v="133"/>
    <n v="378"/>
    <n v="17"/>
    <x v="101"/>
    <x v="34"/>
    <x v="0"/>
    <x v="1"/>
    <x v="8"/>
    <x v="4"/>
    <x v="16"/>
    <x v="3973"/>
    <x v="1"/>
  </r>
  <r>
    <x v="3330"/>
    <x v="303"/>
    <x v="494"/>
    <n v="349"/>
    <n v="27"/>
    <x v="61"/>
    <x v="15"/>
    <x v="1"/>
    <x v="1"/>
    <x v="9"/>
    <x v="4"/>
    <x v="23"/>
    <x v="3974"/>
    <x v="249"/>
  </r>
  <r>
    <x v="3331"/>
    <x v="249"/>
    <x v="876"/>
    <n v="357"/>
    <n v="11"/>
    <x v="19"/>
    <x v="25"/>
    <x v="1"/>
    <x v="0"/>
    <x v="6"/>
    <x v="4"/>
    <x v="8"/>
    <x v="3975"/>
    <x v="397"/>
  </r>
  <r>
    <x v="3332"/>
    <x v="252"/>
    <x v="39"/>
    <n v="448"/>
    <n v="26"/>
    <x v="180"/>
    <x v="46"/>
    <x v="2"/>
    <x v="0"/>
    <x v="9"/>
    <x v="2"/>
    <x v="11"/>
    <x v="3976"/>
    <x v="456"/>
  </r>
  <r>
    <x v="2351"/>
    <x v="31"/>
    <x v="870"/>
    <n v="199"/>
    <n v="22"/>
    <x v="170"/>
    <x v="40"/>
    <x v="1"/>
    <x v="1"/>
    <x v="5"/>
    <x v="2"/>
    <x v="15"/>
    <x v="3977"/>
    <x v="374"/>
  </r>
  <r>
    <x v="1804"/>
    <x v="91"/>
    <x v="768"/>
    <n v="434"/>
    <n v="8"/>
    <x v="28"/>
    <x v="24"/>
    <x v="2"/>
    <x v="1"/>
    <x v="11"/>
    <x v="2"/>
    <x v="7"/>
    <x v="3978"/>
    <x v="312"/>
  </r>
  <r>
    <x v="3333"/>
    <x v="659"/>
    <x v="662"/>
    <n v="207"/>
    <n v="7"/>
    <x v="51"/>
    <x v="38"/>
    <x v="2"/>
    <x v="0"/>
    <x v="3"/>
    <x v="2"/>
    <x v="30"/>
    <x v="3979"/>
    <x v="407"/>
  </r>
  <r>
    <x v="3334"/>
    <x v="255"/>
    <x v="701"/>
    <n v="133"/>
    <n v="28"/>
    <x v="179"/>
    <x v="36"/>
    <x v="2"/>
    <x v="2"/>
    <x v="4"/>
    <x v="6"/>
    <x v="23"/>
    <x v="3980"/>
    <x v="103"/>
  </r>
  <r>
    <x v="3335"/>
    <x v="574"/>
    <x v="319"/>
    <n v="330"/>
    <n v="23"/>
    <x v="185"/>
    <x v="43"/>
    <x v="0"/>
    <x v="0"/>
    <x v="6"/>
    <x v="2"/>
    <x v="20"/>
    <x v="3981"/>
    <x v="129"/>
  </r>
  <r>
    <x v="3336"/>
    <x v="574"/>
    <x v="628"/>
    <n v="248"/>
    <n v="15"/>
    <x v="75"/>
    <x v="38"/>
    <x v="2"/>
    <x v="0"/>
    <x v="6"/>
    <x v="2"/>
    <x v="20"/>
    <x v="3982"/>
    <x v="39"/>
  </r>
  <r>
    <x v="1742"/>
    <x v="425"/>
    <x v="712"/>
    <n v="466"/>
    <n v="11"/>
    <x v="7"/>
    <x v="27"/>
    <x v="2"/>
    <x v="1"/>
    <x v="7"/>
    <x v="3"/>
    <x v="13"/>
    <x v="3983"/>
    <x v="355"/>
  </r>
  <r>
    <x v="3337"/>
    <x v="375"/>
    <x v="631"/>
    <n v="252"/>
    <n v="10"/>
    <x v="125"/>
    <x v="13"/>
    <x v="2"/>
    <x v="0"/>
    <x v="11"/>
    <x v="4"/>
    <x v="14"/>
    <x v="3984"/>
    <x v="126"/>
  </r>
  <r>
    <x v="845"/>
    <x v="229"/>
    <x v="301"/>
    <n v="135"/>
    <n v="12"/>
    <x v="156"/>
    <x v="19"/>
    <x v="0"/>
    <x v="0"/>
    <x v="2"/>
    <x v="3"/>
    <x v="17"/>
    <x v="3985"/>
    <x v="847"/>
  </r>
  <r>
    <x v="3338"/>
    <x v="324"/>
    <x v="826"/>
    <n v="215"/>
    <n v="16"/>
    <x v="152"/>
    <x v="2"/>
    <x v="1"/>
    <x v="1"/>
    <x v="4"/>
    <x v="0"/>
    <x v="10"/>
    <x v="3986"/>
    <x v="500"/>
  </r>
  <r>
    <x v="3339"/>
    <x v="393"/>
    <x v="315"/>
    <n v="227"/>
    <n v="28"/>
    <x v="142"/>
    <x v="10"/>
    <x v="0"/>
    <x v="1"/>
    <x v="7"/>
    <x v="0"/>
    <x v="6"/>
    <x v="3987"/>
    <x v="234"/>
  </r>
  <r>
    <x v="3340"/>
    <x v="171"/>
    <x v="4"/>
    <n v="461"/>
    <n v="14"/>
    <x v="44"/>
    <x v="19"/>
    <x v="0"/>
    <x v="0"/>
    <x v="6"/>
    <x v="3"/>
    <x v="13"/>
    <x v="3988"/>
    <x v="16"/>
  </r>
  <r>
    <x v="3341"/>
    <x v="612"/>
    <x v="470"/>
    <n v="484"/>
    <n v="30"/>
    <x v="161"/>
    <x v="18"/>
    <x v="2"/>
    <x v="0"/>
    <x v="10"/>
    <x v="1"/>
    <x v="8"/>
    <x v="3989"/>
    <x v="271"/>
  </r>
  <r>
    <x v="3342"/>
    <x v="180"/>
    <x v="764"/>
    <n v="140"/>
    <n v="27"/>
    <x v="75"/>
    <x v="42"/>
    <x v="1"/>
    <x v="1"/>
    <x v="7"/>
    <x v="4"/>
    <x v="29"/>
    <x v="3990"/>
    <x v="623"/>
  </r>
  <r>
    <x v="3343"/>
    <x v="632"/>
    <x v="656"/>
    <n v="328"/>
    <n v="24"/>
    <x v="123"/>
    <x v="20"/>
    <x v="0"/>
    <x v="0"/>
    <x v="10"/>
    <x v="0"/>
    <x v="12"/>
    <x v="3991"/>
    <x v="356"/>
  </r>
  <r>
    <x v="1540"/>
    <x v="0"/>
    <x v="155"/>
    <n v="263"/>
    <n v="24"/>
    <x v="33"/>
    <x v="15"/>
    <x v="0"/>
    <x v="0"/>
    <x v="0"/>
    <x v="0"/>
    <x v="0"/>
    <x v="3992"/>
    <x v="42"/>
  </r>
  <r>
    <x v="3344"/>
    <x v="395"/>
    <x v="42"/>
    <n v="375"/>
    <n v="27"/>
    <x v="72"/>
    <x v="42"/>
    <x v="1"/>
    <x v="1"/>
    <x v="7"/>
    <x v="5"/>
    <x v="24"/>
    <x v="3993"/>
    <x v="269"/>
  </r>
  <r>
    <x v="3345"/>
    <x v="103"/>
    <x v="794"/>
    <n v="314"/>
    <n v="26"/>
    <x v="38"/>
    <x v="25"/>
    <x v="0"/>
    <x v="1"/>
    <x v="9"/>
    <x v="6"/>
    <x v="20"/>
    <x v="3994"/>
    <x v="284"/>
  </r>
  <r>
    <x v="3346"/>
    <x v="309"/>
    <x v="480"/>
    <n v="149"/>
    <n v="17"/>
    <x v="158"/>
    <x v="40"/>
    <x v="0"/>
    <x v="0"/>
    <x v="7"/>
    <x v="3"/>
    <x v="18"/>
    <x v="3995"/>
    <x v="349"/>
  </r>
  <r>
    <x v="3347"/>
    <x v="137"/>
    <x v="485"/>
    <n v="359"/>
    <n v="29"/>
    <x v="122"/>
    <x v="5"/>
    <x v="1"/>
    <x v="0"/>
    <x v="6"/>
    <x v="1"/>
    <x v="17"/>
    <x v="698"/>
    <x v="4"/>
  </r>
  <r>
    <x v="1131"/>
    <x v="722"/>
    <x v="16"/>
    <n v="359"/>
    <n v="19"/>
    <x v="171"/>
    <x v="20"/>
    <x v="2"/>
    <x v="0"/>
    <x v="6"/>
    <x v="0"/>
    <x v="1"/>
    <x v="3075"/>
    <x v="15"/>
  </r>
  <r>
    <x v="1589"/>
    <x v="705"/>
    <x v="117"/>
    <n v="88"/>
    <n v="3"/>
    <x v="196"/>
    <x v="3"/>
    <x v="1"/>
    <x v="0"/>
    <x v="4"/>
    <x v="1"/>
    <x v="12"/>
    <x v="3996"/>
    <x v="858"/>
  </r>
  <r>
    <x v="3348"/>
    <x v="471"/>
    <x v="874"/>
    <n v="155"/>
    <n v="7"/>
    <x v="117"/>
    <x v="38"/>
    <x v="1"/>
    <x v="0"/>
    <x v="7"/>
    <x v="5"/>
    <x v="9"/>
    <x v="3997"/>
    <x v="212"/>
  </r>
  <r>
    <x v="1640"/>
    <x v="655"/>
    <x v="178"/>
    <n v="451"/>
    <n v="7"/>
    <x v="90"/>
    <x v="10"/>
    <x v="1"/>
    <x v="2"/>
    <x v="3"/>
    <x v="3"/>
    <x v="28"/>
    <x v="3998"/>
    <x v="252"/>
  </r>
  <r>
    <x v="1"/>
    <x v="554"/>
    <x v="882"/>
    <n v="89"/>
    <n v="14"/>
    <x v="165"/>
    <x v="28"/>
    <x v="2"/>
    <x v="1"/>
    <x v="5"/>
    <x v="4"/>
    <x v="5"/>
    <x v="3999"/>
    <x v="573"/>
  </r>
  <r>
    <x v="2858"/>
    <x v="54"/>
    <x v="811"/>
    <n v="228"/>
    <n v="11"/>
    <x v="167"/>
    <x v="38"/>
    <x v="2"/>
    <x v="1"/>
    <x v="2"/>
    <x v="2"/>
    <x v="23"/>
    <x v="4000"/>
    <x v="281"/>
  </r>
  <r>
    <x v="3349"/>
    <x v="533"/>
    <x v="377"/>
    <n v="382"/>
    <n v="15"/>
    <x v="26"/>
    <x v="42"/>
    <x v="1"/>
    <x v="0"/>
    <x v="0"/>
    <x v="5"/>
    <x v="6"/>
    <x v="367"/>
    <x v="265"/>
  </r>
  <r>
    <x v="3350"/>
    <x v="639"/>
    <x v="590"/>
    <n v="281"/>
    <n v="9"/>
    <x v="137"/>
    <x v="23"/>
    <x v="1"/>
    <x v="1"/>
    <x v="5"/>
    <x v="6"/>
    <x v="2"/>
    <x v="4001"/>
    <x v="441"/>
  </r>
  <r>
    <x v="3234"/>
    <x v="54"/>
    <x v="738"/>
    <n v="113"/>
    <n v="28"/>
    <x v="65"/>
    <x v="4"/>
    <x v="2"/>
    <x v="1"/>
    <x v="2"/>
    <x v="2"/>
    <x v="23"/>
    <x v="4002"/>
    <x v="859"/>
  </r>
  <r>
    <x v="222"/>
    <x v="263"/>
    <x v="53"/>
    <n v="213"/>
    <n v="11"/>
    <x v="26"/>
    <x v="39"/>
    <x v="2"/>
    <x v="1"/>
    <x v="2"/>
    <x v="1"/>
    <x v="25"/>
    <x v="4003"/>
    <x v="51"/>
  </r>
  <r>
    <x v="1557"/>
    <x v="64"/>
    <x v="52"/>
    <n v="268"/>
    <n v="9"/>
    <x v="58"/>
    <x v="26"/>
    <x v="0"/>
    <x v="1"/>
    <x v="1"/>
    <x v="1"/>
    <x v="5"/>
    <x v="4004"/>
    <x v="284"/>
  </r>
  <r>
    <x v="3351"/>
    <x v="360"/>
    <x v="192"/>
    <n v="98"/>
    <n v="19"/>
    <x v="58"/>
    <x v="33"/>
    <x v="1"/>
    <x v="1"/>
    <x v="10"/>
    <x v="2"/>
    <x v="11"/>
    <x v="4005"/>
    <x v="860"/>
  </r>
  <r>
    <x v="3352"/>
    <x v="236"/>
    <x v="820"/>
    <n v="298"/>
    <n v="3"/>
    <x v="24"/>
    <x v="1"/>
    <x v="1"/>
    <x v="2"/>
    <x v="3"/>
    <x v="0"/>
    <x v="10"/>
    <x v="415"/>
    <x v="292"/>
  </r>
  <r>
    <x v="3353"/>
    <x v="661"/>
    <x v="843"/>
    <n v="78"/>
    <n v="12"/>
    <x v="65"/>
    <x v="47"/>
    <x v="0"/>
    <x v="0"/>
    <x v="2"/>
    <x v="6"/>
    <x v="23"/>
    <x v="4006"/>
    <x v="861"/>
  </r>
  <r>
    <x v="3354"/>
    <x v="350"/>
    <x v="276"/>
    <n v="151"/>
    <n v="7"/>
    <x v="165"/>
    <x v="0"/>
    <x v="2"/>
    <x v="0"/>
    <x v="6"/>
    <x v="5"/>
    <x v="23"/>
    <x v="4007"/>
    <x v="168"/>
  </r>
  <r>
    <x v="3355"/>
    <x v="202"/>
    <x v="190"/>
    <n v="387"/>
    <n v="13"/>
    <x v="30"/>
    <x v="2"/>
    <x v="0"/>
    <x v="1"/>
    <x v="6"/>
    <x v="0"/>
    <x v="4"/>
    <x v="4008"/>
    <x v="19"/>
  </r>
  <r>
    <x v="3356"/>
    <x v="192"/>
    <x v="26"/>
    <n v="174"/>
    <n v="21"/>
    <x v="63"/>
    <x v="37"/>
    <x v="0"/>
    <x v="0"/>
    <x v="5"/>
    <x v="4"/>
    <x v="29"/>
    <x v="4009"/>
    <x v="574"/>
  </r>
  <r>
    <x v="521"/>
    <x v="727"/>
    <x v="201"/>
    <n v="124"/>
    <n v="4"/>
    <x v="173"/>
    <x v="4"/>
    <x v="0"/>
    <x v="1"/>
    <x v="4"/>
    <x v="0"/>
    <x v="19"/>
    <x v="799"/>
    <x v="45"/>
  </r>
  <r>
    <x v="2244"/>
    <x v="83"/>
    <x v="777"/>
    <n v="158"/>
    <n v="27"/>
    <x v="103"/>
    <x v="16"/>
    <x v="1"/>
    <x v="0"/>
    <x v="2"/>
    <x v="0"/>
    <x v="27"/>
    <x v="4010"/>
    <x v="118"/>
  </r>
  <r>
    <x v="3357"/>
    <x v="196"/>
    <x v="328"/>
    <n v="406"/>
    <n v="6"/>
    <x v="99"/>
    <x v="16"/>
    <x v="2"/>
    <x v="1"/>
    <x v="1"/>
    <x v="2"/>
    <x v="4"/>
    <x v="4011"/>
    <x v="258"/>
  </r>
  <r>
    <x v="3358"/>
    <x v="452"/>
    <x v="382"/>
    <n v="388"/>
    <n v="8"/>
    <x v="4"/>
    <x v="18"/>
    <x v="1"/>
    <x v="2"/>
    <x v="3"/>
    <x v="5"/>
    <x v="12"/>
    <x v="4012"/>
    <x v="386"/>
  </r>
  <r>
    <x v="3359"/>
    <x v="66"/>
    <x v="791"/>
    <n v="325"/>
    <n v="17"/>
    <x v="49"/>
    <x v="17"/>
    <x v="1"/>
    <x v="0"/>
    <x v="7"/>
    <x v="5"/>
    <x v="14"/>
    <x v="4013"/>
    <x v="457"/>
  </r>
  <r>
    <x v="3360"/>
    <x v="421"/>
    <x v="28"/>
    <n v="331"/>
    <n v="28"/>
    <x v="74"/>
    <x v="7"/>
    <x v="0"/>
    <x v="1"/>
    <x v="9"/>
    <x v="1"/>
    <x v="11"/>
    <x v="4014"/>
    <x v="172"/>
  </r>
  <r>
    <x v="3361"/>
    <x v="225"/>
    <x v="719"/>
    <n v="431"/>
    <n v="3"/>
    <x v="198"/>
    <x v="28"/>
    <x v="1"/>
    <x v="1"/>
    <x v="2"/>
    <x v="0"/>
    <x v="17"/>
    <x v="4015"/>
    <x v="20"/>
  </r>
  <r>
    <x v="3362"/>
    <x v="697"/>
    <x v="354"/>
    <n v="114"/>
    <n v="12"/>
    <x v="175"/>
    <x v="29"/>
    <x v="2"/>
    <x v="1"/>
    <x v="1"/>
    <x v="5"/>
    <x v="30"/>
    <x v="4016"/>
    <x v="493"/>
  </r>
  <r>
    <x v="1885"/>
    <x v="40"/>
    <x v="574"/>
    <n v="369"/>
    <n v="3"/>
    <x v="102"/>
    <x v="6"/>
    <x v="2"/>
    <x v="1"/>
    <x v="9"/>
    <x v="4"/>
    <x v="24"/>
    <x v="4017"/>
    <x v="550"/>
  </r>
  <r>
    <x v="3363"/>
    <x v="15"/>
    <x v="216"/>
    <n v="299"/>
    <n v="2"/>
    <x v="0"/>
    <x v="30"/>
    <x v="1"/>
    <x v="0"/>
    <x v="2"/>
    <x v="0"/>
    <x v="13"/>
    <x v="4018"/>
    <x v="135"/>
  </r>
  <r>
    <x v="3364"/>
    <x v="80"/>
    <x v="655"/>
    <n v="428"/>
    <n v="16"/>
    <x v="43"/>
    <x v="46"/>
    <x v="2"/>
    <x v="1"/>
    <x v="10"/>
    <x v="0"/>
    <x v="23"/>
    <x v="4019"/>
    <x v="484"/>
  </r>
  <r>
    <x v="3365"/>
    <x v="165"/>
    <x v="301"/>
    <n v="205"/>
    <n v="9"/>
    <x v="91"/>
    <x v="35"/>
    <x v="0"/>
    <x v="1"/>
    <x v="2"/>
    <x v="0"/>
    <x v="7"/>
    <x v="4020"/>
    <x v="387"/>
  </r>
  <r>
    <x v="3366"/>
    <x v="664"/>
    <x v="154"/>
    <n v="324"/>
    <n v="19"/>
    <x v="63"/>
    <x v="34"/>
    <x v="1"/>
    <x v="0"/>
    <x v="5"/>
    <x v="6"/>
    <x v="9"/>
    <x v="4021"/>
    <x v="299"/>
  </r>
  <r>
    <x v="3367"/>
    <x v="500"/>
    <x v="475"/>
    <n v="282"/>
    <n v="3"/>
    <x v="20"/>
    <x v="22"/>
    <x v="2"/>
    <x v="1"/>
    <x v="9"/>
    <x v="0"/>
    <x v="8"/>
    <x v="4022"/>
    <x v="279"/>
  </r>
  <r>
    <x v="1180"/>
    <x v="559"/>
    <x v="737"/>
    <n v="262"/>
    <n v="23"/>
    <x v="47"/>
    <x v="42"/>
    <x v="1"/>
    <x v="0"/>
    <x v="2"/>
    <x v="5"/>
    <x v="10"/>
    <x v="4023"/>
    <x v="653"/>
  </r>
  <r>
    <x v="724"/>
    <x v="328"/>
    <x v="201"/>
    <n v="272"/>
    <n v="15"/>
    <x v="90"/>
    <x v="39"/>
    <x v="0"/>
    <x v="0"/>
    <x v="10"/>
    <x v="1"/>
    <x v="29"/>
    <x v="4024"/>
    <x v="469"/>
  </r>
  <r>
    <x v="3368"/>
    <x v="542"/>
    <x v="86"/>
    <n v="294"/>
    <n v="23"/>
    <x v="35"/>
    <x v="19"/>
    <x v="2"/>
    <x v="0"/>
    <x v="1"/>
    <x v="2"/>
    <x v="5"/>
    <x v="4025"/>
    <x v="479"/>
  </r>
  <r>
    <x v="2402"/>
    <x v="308"/>
    <x v="822"/>
    <n v="253"/>
    <n v="8"/>
    <x v="199"/>
    <x v="46"/>
    <x v="2"/>
    <x v="1"/>
    <x v="2"/>
    <x v="4"/>
    <x v="11"/>
    <x v="4026"/>
    <x v="374"/>
  </r>
  <r>
    <x v="3369"/>
    <x v="22"/>
    <x v="315"/>
    <n v="96"/>
    <n v="2"/>
    <x v="35"/>
    <x v="15"/>
    <x v="2"/>
    <x v="0"/>
    <x v="10"/>
    <x v="6"/>
    <x v="4"/>
    <x v="4027"/>
    <x v="61"/>
  </r>
  <r>
    <x v="3370"/>
    <x v="251"/>
    <x v="47"/>
    <n v="255"/>
    <n v="20"/>
    <x v="123"/>
    <x v="28"/>
    <x v="1"/>
    <x v="1"/>
    <x v="8"/>
    <x v="6"/>
    <x v="3"/>
    <x v="4028"/>
    <x v="612"/>
  </r>
  <r>
    <x v="208"/>
    <x v="154"/>
    <x v="330"/>
    <n v="90"/>
    <n v="7"/>
    <x v="125"/>
    <x v="16"/>
    <x v="0"/>
    <x v="1"/>
    <x v="11"/>
    <x v="6"/>
    <x v="16"/>
    <x v="4029"/>
    <x v="571"/>
  </r>
  <r>
    <x v="2434"/>
    <x v="698"/>
    <x v="255"/>
    <n v="426"/>
    <n v="19"/>
    <x v="105"/>
    <x v="49"/>
    <x v="1"/>
    <x v="0"/>
    <x v="7"/>
    <x v="2"/>
    <x v="0"/>
    <x v="4030"/>
    <x v="144"/>
  </r>
  <r>
    <x v="3123"/>
    <x v="417"/>
    <x v="314"/>
    <n v="471"/>
    <n v="22"/>
    <x v="5"/>
    <x v="11"/>
    <x v="2"/>
    <x v="0"/>
    <x v="9"/>
    <x v="2"/>
    <x v="4"/>
    <x v="4031"/>
    <x v="75"/>
  </r>
  <r>
    <x v="1389"/>
    <x v="147"/>
    <x v="20"/>
    <n v="227"/>
    <n v="21"/>
    <x v="20"/>
    <x v="48"/>
    <x v="2"/>
    <x v="0"/>
    <x v="3"/>
    <x v="2"/>
    <x v="16"/>
    <x v="4032"/>
    <x v="144"/>
  </r>
  <r>
    <x v="3371"/>
    <x v="584"/>
    <x v="250"/>
    <n v="317"/>
    <n v="1"/>
    <x v="168"/>
    <x v="35"/>
    <x v="0"/>
    <x v="1"/>
    <x v="9"/>
    <x v="6"/>
    <x v="16"/>
    <x v="4033"/>
    <x v="350"/>
  </r>
  <r>
    <x v="3372"/>
    <x v="410"/>
    <x v="97"/>
    <n v="240"/>
    <n v="1"/>
    <x v="122"/>
    <x v="35"/>
    <x v="0"/>
    <x v="1"/>
    <x v="0"/>
    <x v="0"/>
    <x v="21"/>
    <x v="4034"/>
    <x v="417"/>
  </r>
  <r>
    <x v="3373"/>
    <x v="8"/>
    <x v="593"/>
    <n v="412"/>
    <n v="6"/>
    <x v="43"/>
    <x v="16"/>
    <x v="0"/>
    <x v="1"/>
    <x v="6"/>
    <x v="5"/>
    <x v="8"/>
    <x v="4035"/>
    <x v="231"/>
  </r>
  <r>
    <x v="3374"/>
    <x v="275"/>
    <x v="345"/>
    <n v="133"/>
    <n v="2"/>
    <x v="51"/>
    <x v="7"/>
    <x v="2"/>
    <x v="1"/>
    <x v="0"/>
    <x v="1"/>
    <x v="24"/>
    <x v="4036"/>
    <x v="527"/>
  </r>
  <r>
    <x v="2692"/>
    <x v="2"/>
    <x v="550"/>
    <n v="290"/>
    <n v="21"/>
    <x v="184"/>
    <x v="16"/>
    <x v="2"/>
    <x v="1"/>
    <x v="2"/>
    <x v="2"/>
    <x v="2"/>
    <x v="4037"/>
    <x v="463"/>
  </r>
  <r>
    <x v="3375"/>
    <x v="385"/>
    <x v="264"/>
    <n v="191"/>
    <n v="26"/>
    <x v="112"/>
    <x v="27"/>
    <x v="1"/>
    <x v="1"/>
    <x v="4"/>
    <x v="1"/>
    <x v="11"/>
    <x v="4038"/>
    <x v="468"/>
  </r>
  <r>
    <x v="373"/>
    <x v="378"/>
    <x v="466"/>
    <n v="168"/>
    <n v="8"/>
    <x v="132"/>
    <x v="24"/>
    <x v="2"/>
    <x v="1"/>
    <x v="8"/>
    <x v="5"/>
    <x v="17"/>
    <x v="4039"/>
    <x v="82"/>
  </r>
  <r>
    <x v="620"/>
    <x v="143"/>
    <x v="362"/>
    <n v="321"/>
    <n v="22"/>
    <x v="20"/>
    <x v="26"/>
    <x v="2"/>
    <x v="1"/>
    <x v="2"/>
    <x v="1"/>
    <x v="9"/>
    <x v="4040"/>
    <x v="399"/>
  </r>
  <r>
    <x v="3376"/>
    <x v="704"/>
    <x v="875"/>
    <n v="344"/>
    <n v="28"/>
    <x v="28"/>
    <x v="30"/>
    <x v="1"/>
    <x v="1"/>
    <x v="4"/>
    <x v="1"/>
    <x v="4"/>
    <x v="4041"/>
    <x v="1"/>
  </r>
  <r>
    <x v="3377"/>
    <x v="404"/>
    <x v="400"/>
    <n v="243"/>
    <n v="2"/>
    <x v="147"/>
    <x v="45"/>
    <x v="1"/>
    <x v="1"/>
    <x v="2"/>
    <x v="5"/>
    <x v="6"/>
    <x v="4042"/>
    <x v="121"/>
  </r>
  <r>
    <x v="3378"/>
    <x v="345"/>
    <x v="573"/>
    <n v="79"/>
    <n v="5"/>
    <x v="34"/>
    <x v="7"/>
    <x v="2"/>
    <x v="0"/>
    <x v="11"/>
    <x v="4"/>
    <x v="25"/>
    <x v="4043"/>
    <x v="676"/>
  </r>
  <r>
    <x v="3379"/>
    <x v="54"/>
    <x v="342"/>
    <n v="221"/>
    <n v="8"/>
    <x v="165"/>
    <x v="47"/>
    <x v="1"/>
    <x v="1"/>
    <x v="2"/>
    <x v="2"/>
    <x v="23"/>
    <x v="4044"/>
    <x v="100"/>
  </r>
  <r>
    <x v="3380"/>
    <x v="262"/>
    <x v="549"/>
    <n v="61"/>
    <n v="9"/>
    <x v="47"/>
    <x v="21"/>
    <x v="2"/>
    <x v="1"/>
    <x v="2"/>
    <x v="2"/>
    <x v="24"/>
    <x v="4045"/>
    <x v="862"/>
  </r>
  <r>
    <x v="553"/>
    <x v="578"/>
    <x v="767"/>
    <n v="223"/>
    <n v="19"/>
    <x v="45"/>
    <x v="42"/>
    <x v="0"/>
    <x v="0"/>
    <x v="1"/>
    <x v="4"/>
    <x v="30"/>
    <x v="4046"/>
    <x v="847"/>
  </r>
  <r>
    <x v="3381"/>
    <x v="152"/>
    <x v="594"/>
    <n v="210"/>
    <n v="25"/>
    <x v="99"/>
    <x v="0"/>
    <x v="1"/>
    <x v="1"/>
    <x v="7"/>
    <x v="6"/>
    <x v="15"/>
    <x v="4047"/>
    <x v="213"/>
  </r>
  <r>
    <x v="3382"/>
    <x v="313"/>
    <x v="895"/>
    <n v="352"/>
    <n v="6"/>
    <x v="19"/>
    <x v="4"/>
    <x v="1"/>
    <x v="2"/>
    <x v="3"/>
    <x v="3"/>
    <x v="6"/>
    <x v="4048"/>
    <x v="282"/>
  </r>
  <r>
    <x v="3383"/>
    <x v="10"/>
    <x v="418"/>
    <n v="120"/>
    <n v="15"/>
    <x v="170"/>
    <x v="7"/>
    <x v="1"/>
    <x v="0"/>
    <x v="3"/>
    <x v="4"/>
    <x v="10"/>
    <x v="4049"/>
    <x v="771"/>
  </r>
  <r>
    <x v="3384"/>
    <x v="44"/>
    <x v="527"/>
    <n v="223"/>
    <n v="26"/>
    <x v="33"/>
    <x v="31"/>
    <x v="1"/>
    <x v="1"/>
    <x v="9"/>
    <x v="1"/>
    <x v="27"/>
    <x v="4050"/>
    <x v="548"/>
  </r>
  <r>
    <x v="3385"/>
    <x v="290"/>
    <x v="348"/>
    <n v="389"/>
    <n v="24"/>
    <x v="27"/>
    <x v="46"/>
    <x v="0"/>
    <x v="1"/>
    <x v="8"/>
    <x v="2"/>
    <x v="5"/>
    <x v="4051"/>
    <x v="36"/>
  </r>
  <r>
    <x v="2805"/>
    <x v="0"/>
    <x v="168"/>
    <n v="223"/>
    <n v="23"/>
    <x v="137"/>
    <x v="1"/>
    <x v="0"/>
    <x v="0"/>
    <x v="0"/>
    <x v="0"/>
    <x v="0"/>
    <x v="4052"/>
    <x v="19"/>
  </r>
  <r>
    <x v="3386"/>
    <x v="72"/>
    <x v="670"/>
    <n v="471"/>
    <n v="18"/>
    <x v="63"/>
    <x v="29"/>
    <x v="2"/>
    <x v="1"/>
    <x v="8"/>
    <x v="6"/>
    <x v="11"/>
    <x v="4053"/>
    <x v="115"/>
  </r>
  <r>
    <x v="3387"/>
    <x v="665"/>
    <x v="278"/>
    <n v="272"/>
    <n v="20"/>
    <x v="38"/>
    <x v="31"/>
    <x v="1"/>
    <x v="0"/>
    <x v="6"/>
    <x v="6"/>
    <x v="9"/>
    <x v="4054"/>
    <x v="218"/>
  </r>
  <r>
    <x v="3388"/>
    <x v="671"/>
    <x v="745"/>
    <n v="246"/>
    <n v="4"/>
    <x v="30"/>
    <x v="15"/>
    <x v="2"/>
    <x v="0"/>
    <x v="2"/>
    <x v="2"/>
    <x v="25"/>
    <x v="4055"/>
    <x v="126"/>
  </r>
  <r>
    <x v="3389"/>
    <x v="275"/>
    <x v="883"/>
    <n v="124"/>
    <n v="26"/>
    <x v="186"/>
    <x v="25"/>
    <x v="1"/>
    <x v="1"/>
    <x v="0"/>
    <x v="1"/>
    <x v="24"/>
    <x v="4056"/>
    <x v="554"/>
  </r>
  <r>
    <x v="3390"/>
    <x v="541"/>
    <x v="448"/>
    <n v="171"/>
    <n v="20"/>
    <x v="50"/>
    <x v="27"/>
    <x v="2"/>
    <x v="2"/>
    <x v="3"/>
    <x v="2"/>
    <x v="26"/>
    <x v="4057"/>
    <x v="435"/>
  </r>
  <r>
    <x v="2561"/>
    <x v="664"/>
    <x v="153"/>
    <n v="256"/>
    <n v="24"/>
    <x v="117"/>
    <x v="6"/>
    <x v="1"/>
    <x v="0"/>
    <x v="5"/>
    <x v="6"/>
    <x v="9"/>
    <x v="3624"/>
    <x v="298"/>
  </r>
  <r>
    <x v="751"/>
    <x v="703"/>
    <x v="260"/>
    <n v="356"/>
    <n v="26"/>
    <x v="38"/>
    <x v="33"/>
    <x v="0"/>
    <x v="0"/>
    <x v="2"/>
    <x v="1"/>
    <x v="16"/>
    <x v="4058"/>
    <x v="270"/>
  </r>
  <r>
    <x v="675"/>
    <x v="301"/>
    <x v="863"/>
    <n v="475"/>
    <n v="20"/>
    <x v="14"/>
    <x v="16"/>
    <x v="0"/>
    <x v="1"/>
    <x v="0"/>
    <x v="0"/>
    <x v="16"/>
    <x v="4059"/>
    <x v="154"/>
  </r>
  <r>
    <x v="3062"/>
    <x v="79"/>
    <x v="244"/>
    <n v="426"/>
    <n v="7"/>
    <x v="34"/>
    <x v="26"/>
    <x v="0"/>
    <x v="1"/>
    <x v="10"/>
    <x v="2"/>
    <x v="27"/>
    <x v="4060"/>
    <x v="386"/>
  </r>
  <r>
    <x v="1696"/>
    <x v="80"/>
    <x v="700"/>
    <n v="284"/>
    <n v="19"/>
    <x v="170"/>
    <x v="32"/>
    <x v="0"/>
    <x v="1"/>
    <x v="10"/>
    <x v="0"/>
    <x v="23"/>
    <x v="4061"/>
    <x v="115"/>
  </r>
  <r>
    <x v="3391"/>
    <x v="351"/>
    <x v="703"/>
    <n v="243"/>
    <n v="30"/>
    <x v="145"/>
    <x v="44"/>
    <x v="0"/>
    <x v="1"/>
    <x v="7"/>
    <x v="2"/>
    <x v="21"/>
    <x v="4062"/>
    <x v="39"/>
  </r>
  <r>
    <x v="3392"/>
    <x v="557"/>
    <x v="896"/>
    <n v="91"/>
    <n v="15"/>
    <x v="16"/>
    <x v="33"/>
    <x v="1"/>
    <x v="0"/>
    <x v="10"/>
    <x v="1"/>
    <x v="10"/>
    <x v="4063"/>
    <x v="863"/>
  </r>
  <r>
    <x v="408"/>
    <x v="693"/>
    <x v="688"/>
    <n v="136"/>
    <n v="1"/>
    <x v="167"/>
    <x v="12"/>
    <x v="1"/>
    <x v="1"/>
    <x v="10"/>
    <x v="1"/>
    <x v="18"/>
    <x v="4064"/>
    <x v="144"/>
  </r>
  <r>
    <x v="3393"/>
    <x v="32"/>
    <x v="815"/>
    <n v="166"/>
    <n v="29"/>
    <x v="170"/>
    <x v="8"/>
    <x v="0"/>
    <x v="0"/>
    <x v="11"/>
    <x v="5"/>
    <x v="20"/>
    <x v="4065"/>
    <x v="477"/>
  </r>
  <r>
    <x v="3394"/>
    <x v="339"/>
    <x v="786"/>
    <n v="203"/>
    <n v="24"/>
    <x v="130"/>
    <x v="37"/>
    <x v="1"/>
    <x v="1"/>
    <x v="0"/>
    <x v="3"/>
    <x v="15"/>
    <x v="4066"/>
    <x v="222"/>
  </r>
  <r>
    <x v="3395"/>
    <x v="55"/>
    <x v="54"/>
    <n v="60"/>
    <n v="14"/>
    <x v="84"/>
    <x v="2"/>
    <x v="0"/>
    <x v="0"/>
    <x v="3"/>
    <x v="6"/>
    <x v="25"/>
    <x v="4067"/>
    <x v="828"/>
  </r>
  <r>
    <x v="3396"/>
    <x v="570"/>
    <x v="795"/>
    <n v="274"/>
    <n v="13"/>
    <x v="61"/>
    <x v="39"/>
    <x v="2"/>
    <x v="1"/>
    <x v="0"/>
    <x v="1"/>
    <x v="23"/>
    <x v="4068"/>
    <x v="21"/>
  </r>
  <r>
    <x v="3397"/>
    <x v="680"/>
    <x v="32"/>
    <n v="105"/>
    <n v="1"/>
    <x v="113"/>
    <x v="28"/>
    <x v="1"/>
    <x v="0"/>
    <x v="7"/>
    <x v="1"/>
    <x v="4"/>
    <x v="4069"/>
    <x v="313"/>
  </r>
  <r>
    <x v="3398"/>
    <x v="638"/>
    <x v="830"/>
    <n v="349"/>
    <n v="16"/>
    <x v="26"/>
    <x v="35"/>
    <x v="2"/>
    <x v="0"/>
    <x v="0"/>
    <x v="1"/>
    <x v="14"/>
    <x v="4070"/>
    <x v="152"/>
  </r>
  <r>
    <x v="2519"/>
    <x v="519"/>
    <x v="307"/>
    <n v="93"/>
    <n v="21"/>
    <x v="18"/>
    <x v="38"/>
    <x v="1"/>
    <x v="0"/>
    <x v="4"/>
    <x v="6"/>
    <x v="10"/>
    <x v="4071"/>
    <x v="833"/>
  </r>
  <r>
    <x v="3399"/>
    <x v="420"/>
    <x v="378"/>
    <n v="218"/>
    <n v="19"/>
    <x v="3"/>
    <x v="13"/>
    <x v="2"/>
    <x v="0"/>
    <x v="1"/>
    <x v="1"/>
    <x v="8"/>
    <x v="4072"/>
    <x v="64"/>
  </r>
  <r>
    <x v="2731"/>
    <x v="439"/>
    <x v="109"/>
    <n v="383"/>
    <n v="27"/>
    <x v="181"/>
    <x v="26"/>
    <x v="1"/>
    <x v="1"/>
    <x v="10"/>
    <x v="4"/>
    <x v="25"/>
    <x v="4073"/>
    <x v="124"/>
  </r>
  <r>
    <x v="3400"/>
    <x v="266"/>
    <x v="125"/>
    <n v="63"/>
    <n v="22"/>
    <x v="32"/>
    <x v="8"/>
    <x v="2"/>
    <x v="1"/>
    <x v="7"/>
    <x v="4"/>
    <x v="10"/>
    <x v="4074"/>
    <x v="373"/>
  </r>
  <r>
    <x v="3401"/>
    <x v="360"/>
    <x v="638"/>
    <n v="248"/>
    <n v="1"/>
    <x v="58"/>
    <x v="29"/>
    <x v="1"/>
    <x v="1"/>
    <x v="10"/>
    <x v="2"/>
    <x v="11"/>
    <x v="4075"/>
    <x v="102"/>
  </r>
  <r>
    <x v="3402"/>
    <x v="60"/>
    <x v="198"/>
    <n v="412"/>
    <n v="11"/>
    <x v="185"/>
    <x v="6"/>
    <x v="0"/>
    <x v="2"/>
    <x v="3"/>
    <x v="5"/>
    <x v="9"/>
    <x v="4076"/>
    <x v="576"/>
  </r>
  <r>
    <x v="3403"/>
    <x v="608"/>
    <x v="846"/>
    <n v="81"/>
    <n v="22"/>
    <x v="173"/>
    <x v="20"/>
    <x v="0"/>
    <x v="0"/>
    <x v="0"/>
    <x v="0"/>
    <x v="7"/>
    <x v="4077"/>
    <x v="864"/>
  </r>
  <r>
    <x v="3404"/>
    <x v="216"/>
    <x v="514"/>
    <n v="216"/>
    <n v="9"/>
    <x v="21"/>
    <x v="6"/>
    <x v="1"/>
    <x v="0"/>
    <x v="10"/>
    <x v="3"/>
    <x v="24"/>
    <x v="4078"/>
    <x v="278"/>
  </r>
  <r>
    <x v="3405"/>
    <x v="86"/>
    <x v="136"/>
    <n v="201"/>
    <n v="21"/>
    <x v="157"/>
    <x v="24"/>
    <x v="1"/>
    <x v="0"/>
    <x v="9"/>
    <x v="1"/>
    <x v="5"/>
    <x v="4079"/>
    <x v="116"/>
  </r>
  <r>
    <x v="3406"/>
    <x v="484"/>
    <x v="864"/>
    <n v="237"/>
    <n v="3"/>
    <x v="114"/>
    <x v="48"/>
    <x v="1"/>
    <x v="1"/>
    <x v="8"/>
    <x v="3"/>
    <x v="22"/>
    <x v="4080"/>
    <x v="112"/>
  </r>
  <r>
    <x v="3407"/>
    <x v="692"/>
    <x v="159"/>
    <n v="387"/>
    <n v="10"/>
    <x v="101"/>
    <x v="23"/>
    <x v="2"/>
    <x v="1"/>
    <x v="2"/>
    <x v="3"/>
    <x v="16"/>
    <x v="4081"/>
    <x v="417"/>
  </r>
  <r>
    <x v="532"/>
    <x v="125"/>
    <x v="878"/>
    <n v="142"/>
    <n v="20"/>
    <x v="191"/>
    <x v="6"/>
    <x v="1"/>
    <x v="1"/>
    <x v="1"/>
    <x v="3"/>
    <x v="8"/>
    <x v="4082"/>
    <x v="40"/>
  </r>
  <r>
    <x v="3408"/>
    <x v="85"/>
    <x v="506"/>
    <n v="469"/>
    <n v="24"/>
    <x v="163"/>
    <x v="32"/>
    <x v="1"/>
    <x v="0"/>
    <x v="9"/>
    <x v="4"/>
    <x v="15"/>
    <x v="4083"/>
    <x v="14"/>
  </r>
  <r>
    <x v="3409"/>
    <x v="241"/>
    <x v="614"/>
    <n v="178"/>
    <n v="29"/>
    <x v="71"/>
    <x v="8"/>
    <x v="0"/>
    <x v="0"/>
    <x v="8"/>
    <x v="0"/>
    <x v="21"/>
    <x v="4084"/>
    <x v="243"/>
  </r>
  <r>
    <x v="3410"/>
    <x v="506"/>
    <x v="2"/>
    <n v="370"/>
    <n v="17"/>
    <x v="146"/>
    <x v="5"/>
    <x v="1"/>
    <x v="0"/>
    <x v="2"/>
    <x v="2"/>
    <x v="12"/>
    <x v="4085"/>
    <x v="546"/>
  </r>
  <r>
    <x v="3411"/>
    <x v="69"/>
    <x v="43"/>
    <n v="214"/>
    <n v="29"/>
    <x v="154"/>
    <x v="0"/>
    <x v="0"/>
    <x v="2"/>
    <x v="4"/>
    <x v="3"/>
    <x v="26"/>
    <x v="4086"/>
    <x v="101"/>
  </r>
  <r>
    <x v="3412"/>
    <x v="463"/>
    <x v="711"/>
    <n v="170"/>
    <n v="20"/>
    <x v="105"/>
    <x v="13"/>
    <x v="2"/>
    <x v="0"/>
    <x v="11"/>
    <x v="1"/>
    <x v="28"/>
    <x v="4087"/>
    <x v="865"/>
  </r>
  <r>
    <x v="3413"/>
    <x v="297"/>
    <x v="136"/>
    <n v="489"/>
    <n v="26"/>
    <x v="129"/>
    <x v="27"/>
    <x v="1"/>
    <x v="1"/>
    <x v="0"/>
    <x v="3"/>
    <x v="9"/>
    <x v="4088"/>
    <x v="422"/>
  </r>
  <r>
    <x v="3414"/>
    <x v="281"/>
    <x v="368"/>
    <n v="372"/>
    <n v="2"/>
    <x v="46"/>
    <x v="16"/>
    <x v="0"/>
    <x v="1"/>
    <x v="7"/>
    <x v="0"/>
    <x v="18"/>
    <x v="4089"/>
    <x v="8"/>
  </r>
  <r>
    <x v="2537"/>
    <x v="683"/>
    <x v="35"/>
    <n v="192"/>
    <n v="27"/>
    <x v="15"/>
    <x v="30"/>
    <x v="1"/>
    <x v="1"/>
    <x v="2"/>
    <x v="1"/>
    <x v="14"/>
    <x v="4090"/>
    <x v="8"/>
  </r>
  <r>
    <x v="3415"/>
    <x v="199"/>
    <x v="491"/>
    <n v="203"/>
    <n v="5"/>
    <x v="85"/>
    <x v="13"/>
    <x v="2"/>
    <x v="0"/>
    <x v="5"/>
    <x v="1"/>
    <x v="17"/>
    <x v="4091"/>
    <x v="242"/>
  </r>
  <r>
    <x v="1940"/>
    <x v="167"/>
    <x v="166"/>
    <n v="411"/>
    <n v="10"/>
    <x v="103"/>
    <x v="38"/>
    <x v="2"/>
    <x v="0"/>
    <x v="10"/>
    <x v="2"/>
    <x v="1"/>
    <x v="4092"/>
    <x v="456"/>
  </r>
  <r>
    <x v="1308"/>
    <x v="25"/>
    <x v="4"/>
    <n v="329"/>
    <n v="26"/>
    <x v="13"/>
    <x v="12"/>
    <x v="1"/>
    <x v="0"/>
    <x v="8"/>
    <x v="2"/>
    <x v="19"/>
    <x v="4093"/>
    <x v="116"/>
  </r>
  <r>
    <x v="3416"/>
    <x v="634"/>
    <x v="74"/>
    <n v="496"/>
    <n v="20"/>
    <x v="122"/>
    <x v="36"/>
    <x v="0"/>
    <x v="0"/>
    <x v="1"/>
    <x v="4"/>
    <x v="20"/>
    <x v="4094"/>
    <x v="2"/>
  </r>
  <r>
    <x v="3417"/>
    <x v="252"/>
    <x v="626"/>
    <n v="89"/>
    <n v="17"/>
    <x v="156"/>
    <x v="0"/>
    <x v="2"/>
    <x v="0"/>
    <x v="9"/>
    <x v="2"/>
    <x v="11"/>
    <x v="4095"/>
    <x v="111"/>
  </r>
  <r>
    <x v="1121"/>
    <x v="188"/>
    <x v="9"/>
    <n v="169"/>
    <n v="19"/>
    <x v="33"/>
    <x v="6"/>
    <x v="1"/>
    <x v="0"/>
    <x v="9"/>
    <x v="3"/>
    <x v="29"/>
    <x v="4096"/>
    <x v="232"/>
  </r>
  <r>
    <x v="331"/>
    <x v="114"/>
    <x v="860"/>
    <n v="425"/>
    <n v="27"/>
    <x v="64"/>
    <x v="21"/>
    <x v="0"/>
    <x v="0"/>
    <x v="11"/>
    <x v="1"/>
    <x v="1"/>
    <x v="4097"/>
    <x v="548"/>
  </r>
  <r>
    <x v="3325"/>
    <x v="438"/>
    <x v="670"/>
    <n v="268"/>
    <n v="29"/>
    <x v="93"/>
    <x v="42"/>
    <x v="0"/>
    <x v="1"/>
    <x v="7"/>
    <x v="0"/>
    <x v="28"/>
    <x v="4098"/>
    <x v="312"/>
  </r>
  <r>
    <x v="3418"/>
    <x v="529"/>
    <x v="623"/>
    <n v="286"/>
    <n v="13"/>
    <x v="41"/>
    <x v="49"/>
    <x v="1"/>
    <x v="1"/>
    <x v="10"/>
    <x v="0"/>
    <x v="24"/>
    <x v="4099"/>
    <x v="80"/>
  </r>
  <r>
    <x v="3330"/>
    <x v="326"/>
    <x v="604"/>
    <n v="327"/>
    <n v="25"/>
    <x v="178"/>
    <x v="11"/>
    <x v="1"/>
    <x v="0"/>
    <x v="2"/>
    <x v="3"/>
    <x v="26"/>
    <x v="4100"/>
    <x v="190"/>
  </r>
  <r>
    <x v="3419"/>
    <x v="600"/>
    <x v="696"/>
    <n v="402"/>
    <n v="21"/>
    <x v="113"/>
    <x v="38"/>
    <x v="0"/>
    <x v="0"/>
    <x v="10"/>
    <x v="2"/>
    <x v="6"/>
    <x v="4101"/>
    <x v="54"/>
  </r>
  <r>
    <x v="812"/>
    <x v="247"/>
    <x v="707"/>
    <n v="394"/>
    <n v="14"/>
    <x v="67"/>
    <x v="29"/>
    <x v="0"/>
    <x v="0"/>
    <x v="9"/>
    <x v="4"/>
    <x v="12"/>
    <x v="4102"/>
    <x v="41"/>
  </r>
  <r>
    <x v="3166"/>
    <x v="289"/>
    <x v="131"/>
    <n v="434"/>
    <n v="12"/>
    <x v="76"/>
    <x v="21"/>
    <x v="2"/>
    <x v="1"/>
    <x v="10"/>
    <x v="5"/>
    <x v="16"/>
    <x v="4103"/>
    <x v="293"/>
  </r>
  <r>
    <x v="1917"/>
    <x v="273"/>
    <x v="816"/>
    <n v="129"/>
    <n v="13"/>
    <x v="126"/>
    <x v="29"/>
    <x v="0"/>
    <x v="0"/>
    <x v="10"/>
    <x v="5"/>
    <x v="26"/>
    <x v="4104"/>
    <x v="102"/>
  </r>
  <r>
    <x v="3420"/>
    <x v="301"/>
    <x v="705"/>
    <n v="230"/>
    <n v="22"/>
    <x v="140"/>
    <x v="31"/>
    <x v="1"/>
    <x v="1"/>
    <x v="0"/>
    <x v="0"/>
    <x v="16"/>
    <x v="4105"/>
    <x v="47"/>
  </r>
  <r>
    <x v="3421"/>
    <x v="342"/>
    <x v="155"/>
    <n v="416"/>
    <n v="14"/>
    <x v="32"/>
    <x v="45"/>
    <x v="0"/>
    <x v="1"/>
    <x v="2"/>
    <x v="3"/>
    <x v="30"/>
    <x v="4106"/>
    <x v="208"/>
  </r>
  <r>
    <x v="2989"/>
    <x v="499"/>
    <x v="739"/>
    <n v="63"/>
    <n v="2"/>
    <x v="74"/>
    <x v="32"/>
    <x v="1"/>
    <x v="2"/>
    <x v="3"/>
    <x v="4"/>
    <x v="24"/>
    <x v="4107"/>
    <x v="866"/>
  </r>
  <r>
    <x v="3422"/>
    <x v="506"/>
    <x v="290"/>
    <n v="466"/>
    <n v="23"/>
    <x v="43"/>
    <x v="25"/>
    <x v="2"/>
    <x v="0"/>
    <x v="2"/>
    <x v="2"/>
    <x v="12"/>
    <x v="4108"/>
    <x v="322"/>
  </r>
  <r>
    <x v="3423"/>
    <x v="428"/>
    <x v="100"/>
    <n v="381"/>
    <n v="19"/>
    <x v="11"/>
    <x v="9"/>
    <x v="0"/>
    <x v="1"/>
    <x v="6"/>
    <x v="2"/>
    <x v="15"/>
    <x v="4109"/>
    <x v="435"/>
  </r>
  <r>
    <x v="3424"/>
    <x v="625"/>
    <x v="455"/>
    <n v="197"/>
    <n v="16"/>
    <x v="64"/>
    <x v="39"/>
    <x v="1"/>
    <x v="1"/>
    <x v="1"/>
    <x v="4"/>
    <x v="14"/>
    <x v="4110"/>
    <x v="368"/>
  </r>
  <r>
    <x v="3425"/>
    <x v="467"/>
    <x v="568"/>
    <n v="72"/>
    <n v="14"/>
    <x v="30"/>
    <x v="23"/>
    <x v="2"/>
    <x v="1"/>
    <x v="7"/>
    <x v="1"/>
    <x v="17"/>
    <x v="4111"/>
    <x v="863"/>
  </r>
  <r>
    <x v="2938"/>
    <x v="502"/>
    <x v="72"/>
    <n v="360"/>
    <n v="15"/>
    <x v="92"/>
    <x v="26"/>
    <x v="0"/>
    <x v="0"/>
    <x v="9"/>
    <x v="6"/>
    <x v="7"/>
    <x v="4112"/>
    <x v="33"/>
  </r>
  <r>
    <x v="3168"/>
    <x v="658"/>
    <x v="504"/>
    <n v="204"/>
    <n v="5"/>
    <x v="63"/>
    <x v="15"/>
    <x v="0"/>
    <x v="1"/>
    <x v="4"/>
    <x v="5"/>
    <x v="12"/>
    <x v="4113"/>
    <x v="137"/>
  </r>
  <r>
    <x v="3426"/>
    <x v="370"/>
    <x v="12"/>
    <n v="350"/>
    <n v="12"/>
    <x v="3"/>
    <x v="31"/>
    <x v="0"/>
    <x v="1"/>
    <x v="10"/>
    <x v="0"/>
    <x v="2"/>
    <x v="4114"/>
    <x v="58"/>
  </r>
  <r>
    <x v="3041"/>
    <x v="335"/>
    <x v="593"/>
    <n v="131"/>
    <n v="5"/>
    <x v="135"/>
    <x v="41"/>
    <x v="1"/>
    <x v="1"/>
    <x v="0"/>
    <x v="2"/>
    <x v="19"/>
    <x v="4115"/>
    <x v="861"/>
  </r>
  <r>
    <x v="3427"/>
    <x v="34"/>
    <x v="850"/>
    <n v="317"/>
    <n v="10"/>
    <x v="160"/>
    <x v="46"/>
    <x v="0"/>
    <x v="0"/>
    <x v="10"/>
    <x v="3"/>
    <x v="23"/>
    <x v="4116"/>
    <x v="137"/>
  </r>
  <r>
    <x v="3428"/>
    <x v="461"/>
    <x v="653"/>
    <n v="53"/>
    <n v="11"/>
    <x v="31"/>
    <x v="18"/>
    <x v="1"/>
    <x v="1"/>
    <x v="1"/>
    <x v="0"/>
    <x v="22"/>
    <x v="4117"/>
    <x v="867"/>
  </r>
  <r>
    <x v="3429"/>
    <x v="80"/>
    <x v="827"/>
    <n v="157"/>
    <n v="14"/>
    <x v="168"/>
    <x v="10"/>
    <x v="2"/>
    <x v="1"/>
    <x v="10"/>
    <x v="0"/>
    <x v="23"/>
    <x v="4118"/>
    <x v="445"/>
  </r>
  <r>
    <x v="3430"/>
    <x v="183"/>
    <x v="673"/>
    <n v="214"/>
    <n v="24"/>
    <x v="43"/>
    <x v="15"/>
    <x v="0"/>
    <x v="1"/>
    <x v="8"/>
    <x v="3"/>
    <x v="24"/>
    <x v="4119"/>
    <x v="173"/>
  </r>
  <r>
    <x v="2332"/>
    <x v="262"/>
    <x v="64"/>
    <n v="127"/>
    <n v="28"/>
    <x v="198"/>
    <x v="41"/>
    <x v="0"/>
    <x v="1"/>
    <x v="2"/>
    <x v="2"/>
    <x v="24"/>
    <x v="4120"/>
    <x v="30"/>
  </r>
  <r>
    <x v="1010"/>
    <x v="656"/>
    <x v="102"/>
    <n v="167"/>
    <n v="4"/>
    <x v="179"/>
    <x v="27"/>
    <x v="1"/>
    <x v="0"/>
    <x v="6"/>
    <x v="1"/>
    <x v="7"/>
    <x v="4121"/>
    <x v="530"/>
  </r>
  <r>
    <x v="2554"/>
    <x v="65"/>
    <x v="567"/>
    <n v="72"/>
    <n v="13"/>
    <x v="33"/>
    <x v="0"/>
    <x v="1"/>
    <x v="0"/>
    <x v="1"/>
    <x v="5"/>
    <x v="0"/>
    <x v="4122"/>
    <x v="530"/>
  </r>
  <r>
    <x v="3431"/>
    <x v="224"/>
    <x v="836"/>
    <n v="220"/>
    <n v="26"/>
    <x v="4"/>
    <x v="8"/>
    <x v="1"/>
    <x v="0"/>
    <x v="8"/>
    <x v="3"/>
    <x v="25"/>
    <x v="4123"/>
    <x v="160"/>
  </r>
  <r>
    <x v="3432"/>
    <x v="177"/>
    <x v="284"/>
    <n v="360"/>
    <n v="16"/>
    <x v="114"/>
    <x v="44"/>
    <x v="2"/>
    <x v="1"/>
    <x v="0"/>
    <x v="1"/>
    <x v="22"/>
    <x v="4124"/>
    <x v="88"/>
  </r>
  <r>
    <x v="3433"/>
    <x v="57"/>
    <x v="0"/>
    <n v="402"/>
    <n v="4"/>
    <x v="146"/>
    <x v="19"/>
    <x v="1"/>
    <x v="0"/>
    <x v="4"/>
    <x v="5"/>
    <x v="28"/>
    <x v="4125"/>
    <x v="9"/>
  </r>
  <r>
    <x v="12"/>
    <x v="11"/>
    <x v="761"/>
    <n v="441"/>
    <n v="22"/>
    <x v="151"/>
    <x v="38"/>
    <x v="2"/>
    <x v="1"/>
    <x v="7"/>
    <x v="3"/>
    <x v="11"/>
    <x v="4126"/>
    <x v="292"/>
  </r>
  <r>
    <x v="3434"/>
    <x v="35"/>
    <x v="883"/>
    <n v="245"/>
    <n v="23"/>
    <x v="10"/>
    <x v="7"/>
    <x v="1"/>
    <x v="1"/>
    <x v="4"/>
    <x v="4"/>
    <x v="24"/>
    <x v="4127"/>
    <x v="337"/>
  </r>
  <r>
    <x v="3435"/>
    <x v="54"/>
    <x v="758"/>
    <n v="130"/>
    <n v="16"/>
    <x v="17"/>
    <x v="41"/>
    <x v="0"/>
    <x v="1"/>
    <x v="2"/>
    <x v="2"/>
    <x v="23"/>
    <x v="4128"/>
    <x v="529"/>
  </r>
  <r>
    <x v="3436"/>
    <x v="631"/>
    <x v="208"/>
    <n v="56"/>
    <n v="12"/>
    <x v="3"/>
    <x v="43"/>
    <x v="1"/>
    <x v="1"/>
    <x v="7"/>
    <x v="5"/>
    <x v="23"/>
    <x v="4129"/>
    <x v="391"/>
  </r>
  <r>
    <x v="3437"/>
    <x v="90"/>
    <x v="852"/>
    <n v="481"/>
    <n v="19"/>
    <x v="145"/>
    <x v="38"/>
    <x v="0"/>
    <x v="0"/>
    <x v="2"/>
    <x v="4"/>
    <x v="18"/>
    <x v="4130"/>
    <x v="90"/>
  </r>
  <r>
    <x v="3438"/>
    <x v="185"/>
    <x v="875"/>
    <n v="309"/>
    <n v="23"/>
    <x v="138"/>
    <x v="10"/>
    <x v="2"/>
    <x v="1"/>
    <x v="11"/>
    <x v="5"/>
    <x v="14"/>
    <x v="4131"/>
    <x v="442"/>
  </r>
  <r>
    <x v="3439"/>
    <x v="462"/>
    <x v="456"/>
    <n v="409"/>
    <n v="5"/>
    <x v="68"/>
    <x v="9"/>
    <x v="1"/>
    <x v="1"/>
    <x v="1"/>
    <x v="5"/>
    <x v="16"/>
    <x v="4132"/>
    <x v="270"/>
  </r>
  <r>
    <x v="3440"/>
    <x v="264"/>
    <x v="432"/>
    <n v="395"/>
    <n v="10"/>
    <x v="59"/>
    <x v="13"/>
    <x v="2"/>
    <x v="1"/>
    <x v="2"/>
    <x v="5"/>
    <x v="28"/>
    <x v="4133"/>
    <x v="263"/>
  </r>
  <r>
    <x v="3441"/>
    <x v="396"/>
    <x v="706"/>
    <n v="232"/>
    <n v="8"/>
    <x v="7"/>
    <x v="21"/>
    <x v="2"/>
    <x v="1"/>
    <x v="7"/>
    <x v="2"/>
    <x v="20"/>
    <x v="1766"/>
    <x v="88"/>
  </r>
  <r>
    <x v="3442"/>
    <x v="507"/>
    <x v="777"/>
    <n v="228"/>
    <n v="24"/>
    <x v="105"/>
    <x v="1"/>
    <x v="0"/>
    <x v="0"/>
    <x v="4"/>
    <x v="4"/>
    <x v="13"/>
    <x v="4134"/>
    <x v="347"/>
  </r>
  <r>
    <x v="3443"/>
    <x v="82"/>
    <x v="680"/>
    <n v="476"/>
    <n v="25"/>
    <x v="140"/>
    <x v="40"/>
    <x v="2"/>
    <x v="1"/>
    <x v="8"/>
    <x v="4"/>
    <x v="20"/>
    <x v="4135"/>
    <x v="399"/>
  </r>
  <r>
    <x v="3444"/>
    <x v="459"/>
    <x v="247"/>
    <n v="482"/>
    <n v="14"/>
    <x v="64"/>
    <x v="14"/>
    <x v="2"/>
    <x v="0"/>
    <x v="3"/>
    <x v="6"/>
    <x v="14"/>
    <x v="4136"/>
    <x v="246"/>
  </r>
  <r>
    <x v="3445"/>
    <x v="577"/>
    <x v="122"/>
    <n v="398"/>
    <n v="4"/>
    <x v="155"/>
    <x v="43"/>
    <x v="2"/>
    <x v="1"/>
    <x v="11"/>
    <x v="3"/>
    <x v="5"/>
    <x v="4137"/>
    <x v="133"/>
  </r>
  <r>
    <x v="1640"/>
    <x v="439"/>
    <x v="779"/>
    <n v="63"/>
    <n v="23"/>
    <x v="92"/>
    <x v="13"/>
    <x v="0"/>
    <x v="1"/>
    <x v="10"/>
    <x v="4"/>
    <x v="25"/>
    <x v="4138"/>
    <x v="868"/>
  </r>
  <r>
    <x v="3446"/>
    <x v="487"/>
    <x v="292"/>
    <n v="114"/>
    <n v="27"/>
    <x v="29"/>
    <x v="47"/>
    <x v="2"/>
    <x v="0"/>
    <x v="0"/>
    <x v="0"/>
    <x v="26"/>
    <x v="4139"/>
    <x v="298"/>
  </r>
  <r>
    <x v="1668"/>
    <x v="380"/>
    <x v="477"/>
    <n v="402"/>
    <n v="28"/>
    <x v="159"/>
    <x v="46"/>
    <x v="2"/>
    <x v="1"/>
    <x v="11"/>
    <x v="5"/>
    <x v="25"/>
    <x v="4140"/>
    <x v="393"/>
  </r>
  <r>
    <x v="3144"/>
    <x v="671"/>
    <x v="754"/>
    <n v="166"/>
    <n v="18"/>
    <x v="170"/>
    <x v="35"/>
    <x v="0"/>
    <x v="0"/>
    <x v="2"/>
    <x v="2"/>
    <x v="25"/>
    <x v="4141"/>
    <x v="351"/>
  </r>
  <r>
    <x v="2161"/>
    <x v="726"/>
    <x v="374"/>
    <n v="474"/>
    <n v="13"/>
    <x v="158"/>
    <x v="24"/>
    <x v="2"/>
    <x v="2"/>
    <x v="3"/>
    <x v="2"/>
    <x v="0"/>
    <x v="4142"/>
    <x v="10"/>
  </r>
  <r>
    <x v="3447"/>
    <x v="235"/>
    <x v="125"/>
    <n v="272"/>
    <n v="22"/>
    <x v="57"/>
    <x v="39"/>
    <x v="1"/>
    <x v="0"/>
    <x v="11"/>
    <x v="5"/>
    <x v="16"/>
    <x v="4143"/>
    <x v="88"/>
  </r>
  <r>
    <x v="3448"/>
    <x v="254"/>
    <x v="693"/>
    <n v="170"/>
    <n v="14"/>
    <x v="116"/>
    <x v="22"/>
    <x v="1"/>
    <x v="0"/>
    <x v="5"/>
    <x v="4"/>
    <x v="8"/>
    <x v="4144"/>
    <x v="410"/>
  </r>
  <r>
    <x v="3449"/>
    <x v="153"/>
    <x v="205"/>
    <n v="338"/>
    <n v="30"/>
    <x v="112"/>
    <x v="30"/>
    <x v="1"/>
    <x v="1"/>
    <x v="7"/>
    <x v="3"/>
    <x v="3"/>
    <x v="4145"/>
    <x v="26"/>
  </r>
  <r>
    <x v="3450"/>
    <x v="614"/>
    <x v="534"/>
    <n v="187"/>
    <n v="27"/>
    <x v="41"/>
    <x v="39"/>
    <x v="0"/>
    <x v="0"/>
    <x v="5"/>
    <x v="3"/>
    <x v="4"/>
    <x v="4146"/>
    <x v="76"/>
  </r>
  <r>
    <x v="3451"/>
    <x v="487"/>
    <x v="277"/>
    <n v="313"/>
    <n v="28"/>
    <x v="46"/>
    <x v="0"/>
    <x v="2"/>
    <x v="0"/>
    <x v="0"/>
    <x v="0"/>
    <x v="26"/>
    <x v="4147"/>
    <x v="366"/>
  </r>
  <r>
    <x v="3452"/>
    <x v="202"/>
    <x v="755"/>
    <n v="104"/>
    <n v="30"/>
    <x v="0"/>
    <x v="30"/>
    <x v="2"/>
    <x v="1"/>
    <x v="6"/>
    <x v="0"/>
    <x v="4"/>
    <x v="4148"/>
    <x v="567"/>
  </r>
  <r>
    <x v="3453"/>
    <x v="530"/>
    <x v="204"/>
    <n v="257"/>
    <n v="20"/>
    <x v="121"/>
    <x v="31"/>
    <x v="1"/>
    <x v="1"/>
    <x v="11"/>
    <x v="4"/>
    <x v="2"/>
    <x v="4149"/>
    <x v="206"/>
  </r>
  <r>
    <x v="3454"/>
    <x v="592"/>
    <x v="81"/>
    <n v="373"/>
    <n v="25"/>
    <x v="75"/>
    <x v="32"/>
    <x v="2"/>
    <x v="1"/>
    <x v="5"/>
    <x v="1"/>
    <x v="21"/>
    <x v="4150"/>
    <x v="0"/>
  </r>
  <r>
    <x v="3455"/>
    <x v="255"/>
    <x v="810"/>
    <n v="443"/>
    <n v="24"/>
    <x v="188"/>
    <x v="11"/>
    <x v="0"/>
    <x v="2"/>
    <x v="4"/>
    <x v="6"/>
    <x v="23"/>
    <x v="4151"/>
    <x v="410"/>
  </r>
  <r>
    <x v="3456"/>
    <x v="271"/>
    <x v="286"/>
    <n v="126"/>
    <n v="6"/>
    <x v="164"/>
    <x v="34"/>
    <x v="2"/>
    <x v="0"/>
    <x v="4"/>
    <x v="0"/>
    <x v="0"/>
    <x v="4152"/>
    <x v="514"/>
  </r>
  <r>
    <x v="3457"/>
    <x v="486"/>
    <x v="748"/>
    <n v="188"/>
    <n v="25"/>
    <x v="124"/>
    <x v="14"/>
    <x v="1"/>
    <x v="0"/>
    <x v="7"/>
    <x v="2"/>
    <x v="26"/>
    <x v="4153"/>
    <x v="635"/>
  </r>
  <r>
    <x v="3458"/>
    <x v="574"/>
    <x v="492"/>
    <n v="114"/>
    <n v="30"/>
    <x v="127"/>
    <x v="4"/>
    <x v="1"/>
    <x v="0"/>
    <x v="6"/>
    <x v="2"/>
    <x v="20"/>
    <x v="4154"/>
    <x v="764"/>
  </r>
  <r>
    <x v="3459"/>
    <x v="375"/>
    <x v="272"/>
    <n v="236"/>
    <n v="23"/>
    <x v="41"/>
    <x v="0"/>
    <x v="0"/>
    <x v="0"/>
    <x v="11"/>
    <x v="4"/>
    <x v="14"/>
    <x v="4155"/>
    <x v="35"/>
  </r>
  <r>
    <x v="3460"/>
    <x v="404"/>
    <x v="696"/>
    <n v="274"/>
    <n v="27"/>
    <x v="106"/>
    <x v="15"/>
    <x v="1"/>
    <x v="1"/>
    <x v="2"/>
    <x v="5"/>
    <x v="6"/>
    <x v="4156"/>
    <x v="549"/>
  </r>
  <r>
    <x v="1121"/>
    <x v="270"/>
    <x v="196"/>
    <n v="302"/>
    <n v="29"/>
    <x v="159"/>
    <x v="22"/>
    <x v="0"/>
    <x v="1"/>
    <x v="8"/>
    <x v="5"/>
    <x v="7"/>
    <x v="4157"/>
    <x v="26"/>
  </r>
  <r>
    <x v="1134"/>
    <x v="719"/>
    <x v="158"/>
    <n v="162"/>
    <n v="16"/>
    <x v="172"/>
    <x v="8"/>
    <x v="2"/>
    <x v="0"/>
    <x v="11"/>
    <x v="3"/>
    <x v="19"/>
    <x v="4158"/>
    <x v="534"/>
  </r>
  <r>
    <x v="3461"/>
    <x v="376"/>
    <x v="811"/>
    <n v="437"/>
    <n v="4"/>
    <x v="35"/>
    <x v="23"/>
    <x v="0"/>
    <x v="1"/>
    <x v="5"/>
    <x v="2"/>
    <x v="14"/>
    <x v="415"/>
    <x v="292"/>
  </r>
  <r>
    <x v="3462"/>
    <x v="348"/>
    <x v="1"/>
    <n v="318"/>
    <n v="25"/>
    <x v="33"/>
    <x v="43"/>
    <x v="1"/>
    <x v="1"/>
    <x v="8"/>
    <x v="5"/>
    <x v="0"/>
    <x v="4159"/>
    <x v="33"/>
  </r>
  <r>
    <x v="3296"/>
    <x v="142"/>
    <x v="228"/>
    <n v="249"/>
    <n v="26"/>
    <x v="25"/>
    <x v="6"/>
    <x v="2"/>
    <x v="0"/>
    <x v="2"/>
    <x v="2"/>
    <x v="14"/>
    <x v="4160"/>
    <x v="653"/>
  </r>
  <r>
    <x v="3463"/>
    <x v="16"/>
    <x v="743"/>
    <n v="219"/>
    <n v="13"/>
    <x v="73"/>
    <x v="44"/>
    <x v="1"/>
    <x v="1"/>
    <x v="9"/>
    <x v="5"/>
    <x v="14"/>
    <x v="4161"/>
    <x v="182"/>
  </r>
  <r>
    <x v="3464"/>
    <x v="267"/>
    <x v="627"/>
    <n v="92"/>
    <n v="2"/>
    <x v="116"/>
    <x v="31"/>
    <x v="1"/>
    <x v="1"/>
    <x v="1"/>
    <x v="0"/>
    <x v="2"/>
    <x v="4162"/>
    <x v="869"/>
  </r>
  <r>
    <x v="3465"/>
    <x v="86"/>
    <x v="365"/>
    <n v="446"/>
    <n v="5"/>
    <x v="78"/>
    <x v="38"/>
    <x v="1"/>
    <x v="0"/>
    <x v="9"/>
    <x v="1"/>
    <x v="5"/>
    <x v="4163"/>
    <x v="242"/>
  </r>
  <r>
    <x v="3466"/>
    <x v="528"/>
    <x v="82"/>
    <n v="248"/>
    <n v="1"/>
    <x v="104"/>
    <x v="32"/>
    <x v="2"/>
    <x v="2"/>
    <x v="3"/>
    <x v="1"/>
    <x v="4"/>
    <x v="15"/>
    <x v="14"/>
  </r>
  <r>
    <x v="3467"/>
    <x v="720"/>
    <x v="134"/>
    <n v="122"/>
    <n v="3"/>
    <x v="154"/>
    <x v="29"/>
    <x v="0"/>
    <x v="1"/>
    <x v="10"/>
    <x v="6"/>
    <x v="26"/>
    <x v="4164"/>
    <x v="431"/>
  </r>
  <r>
    <x v="1451"/>
    <x v="296"/>
    <x v="559"/>
    <n v="170"/>
    <n v="5"/>
    <x v="94"/>
    <x v="31"/>
    <x v="0"/>
    <x v="2"/>
    <x v="3"/>
    <x v="5"/>
    <x v="25"/>
    <x v="4165"/>
    <x v="152"/>
  </r>
  <r>
    <x v="3468"/>
    <x v="142"/>
    <x v="583"/>
    <n v="422"/>
    <n v="27"/>
    <x v="67"/>
    <x v="49"/>
    <x v="2"/>
    <x v="0"/>
    <x v="2"/>
    <x v="2"/>
    <x v="14"/>
    <x v="4166"/>
    <x v="71"/>
  </r>
  <r>
    <x v="3469"/>
    <x v="620"/>
    <x v="294"/>
    <n v="200"/>
    <n v="19"/>
    <x v="131"/>
    <x v="19"/>
    <x v="1"/>
    <x v="2"/>
    <x v="3"/>
    <x v="5"/>
    <x v="15"/>
    <x v="4167"/>
    <x v="82"/>
  </r>
  <r>
    <x v="842"/>
    <x v="111"/>
    <x v="127"/>
    <n v="213"/>
    <n v="14"/>
    <x v="199"/>
    <x v="31"/>
    <x v="0"/>
    <x v="0"/>
    <x v="5"/>
    <x v="3"/>
    <x v="27"/>
    <x v="4168"/>
    <x v="416"/>
  </r>
  <r>
    <x v="3470"/>
    <x v="111"/>
    <x v="582"/>
    <n v="313"/>
    <n v="17"/>
    <x v="64"/>
    <x v="30"/>
    <x v="1"/>
    <x v="0"/>
    <x v="5"/>
    <x v="3"/>
    <x v="27"/>
    <x v="4169"/>
    <x v="437"/>
  </r>
  <r>
    <x v="3471"/>
    <x v="726"/>
    <x v="842"/>
    <n v="72"/>
    <n v="18"/>
    <x v="121"/>
    <x v="49"/>
    <x v="2"/>
    <x v="2"/>
    <x v="3"/>
    <x v="2"/>
    <x v="0"/>
    <x v="4170"/>
    <x v="838"/>
  </r>
  <r>
    <x v="3341"/>
    <x v="183"/>
    <x v="302"/>
    <n v="217"/>
    <n v="30"/>
    <x v="134"/>
    <x v="41"/>
    <x v="2"/>
    <x v="1"/>
    <x v="8"/>
    <x v="3"/>
    <x v="24"/>
    <x v="4171"/>
    <x v="16"/>
  </r>
  <r>
    <x v="3472"/>
    <x v="527"/>
    <x v="177"/>
    <n v="489"/>
    <n v="10"/>
    <x v="174"/>
    <x v="30"/>
    <x v="0"/>
    <x v="0"/>
    <x v="8"/>
    <x v="3"/>
    <x v="14"/>
    <x v="4172"/>
    <x v="229"/>
  </r>
  <r>
    <x v="2417"/>
    <x v="260"/>
    <x v="868"/>
    <n v="111"/>
    <n v="21"/>
    <x v="22"/>
    <x v="27"/>
    <x v="2"/>
    <x v="0"/>
    <x v="9"/>
    <x v="3"/>
    <x v="10"/>
    <x v="4173"/>
    <x v="652"/>
  </r>
  <r>
    <x v="3473"/>
    <x v="341"/>
    <x v="868"/>
    <n v="281"/>
    <n v="24"/>
    <x v="76"/>
    <x v="40"/>
    <x v="1"/>
    <x v="2"/>
    <x v="3"/>
    <x v="5"/>
    <x v="14"/>
    <x v="4174"/>
    <x v="59"/>
  </r>
  <r>
    <x v="453"/>
    <x v="285"/>
    <x v="23"/>
    <n v="366"/>
    <n v="19"/>
    <x v="82"/>
    <x v="35"/>
    <x v="2"/>
    <x v="1"/>
    <x v="2"/>
    <x v="5"/>
    <x v="5"/>
    <x v="4175"/>
    <x v="1"/>
  </r>
  <r>
    <x v="3474"/>
    <x v="397"/>
    <x v="824"/>
    <n v="243"/>
    <n v="14"/>
    <x v="76"/>
    <x v="46"/>
    <x v="2"/>
    <x v="1"/>
    <x v="7"/>
    <x v="5"/>
    <x v="22"/>
    <x v="4176"/>
    <x v="482"/>
  </r>
  <r>
    <x v="3475"/>
    <x v="97"/>
    <x v="169"/>
    <n v="110"/>
    <n v="6"/>
    <x v="112"/>
    <x v="10"/>
    <x v="0"/>
    <x v="2"/>
    <x v="3"/>
    <x v="3"/>
    <x v="1"/>
    <x v="4177"/>
    <x v="395"/>
  </r>
  <r>
    <x v="3476"/>
    <x v="277"/>
    <x v="719"/>
    <n v="252"/>
    <n v="13"/>
    <x v="58"/>
    <x v="14"/>
    <x v="0"/>
    <x v="0"/>
    <x v="7"/>
    <x v="3"/>
    <x v="5"/>
    <x v="4178"/>
    <x v="412"/>
  </r>
  <r>
    <x v="598"/>
    <x v="620"/>
    <x v="773"/>
    <n v="222"/>
    <n v="25"/>
    <x v="183"/>
    <x v="25"/>
    <x v="1"/>
    <x v="2"/>
    <x v="3"/>
    <x v="5"/>
    <x v="15"/>
    <x v="4179"/>
    <x v="211"/>
  </r>
  <r>
    <x v="3477"/>
    <x v="429"/>
    <x v="809"/>
    <n v="396"/>
    <n v="8"/>
    <x v="186"/>
    <x v="22"/>
    <x v="0"/>
    <x v="1"/>
    <x v="2"/>
    <x v="6"/>
    <x v="19"/>
    <x v="4180"/>
    <x v="497"/>
  </r>
  <r>
    <x v="354"/>
    <x v="304"/>
    <x v="500"/>
    <n v="223"/>
    <n v="24"/>
    <x v="141"/>
    <x v="46"/>
    <x v="2"/>
    <x v="0"/>
    <x v="5"/>
    <x v="6"/>
    <x v="14"/>
    <x v="4181"/>
    <x v="59"/>
  </r>
  <r>
    <x v="3478"/>
    <x v="530"/>
    <x v="650"/>
    <n v="192"/>
    <n v="11"/>
    <x v="54"/>
    <x v="27"/>
    <x v="1"/>
    <x v="1"/>
    <x v="11"/>
    <x v="4"/>
    <x v="2"/>
    <x v="4182"/>
    <x v="311"/>
  </r>
  <r>
    <x v="3479"/>
    <x v="401"/>
    <x v="423"/>
    <n v="285"/>
    <n v="7"/>
    <x v="112"/>
    <x v="46"/>
    <x v="1"/>
    <x v="0"/>
    <x v="5"/>
    <x v="0"/>
    <x v="5"/>
    <x v="4183"/>
    <x v="756"/>
  </r>
  <r>
    <x v="3480"/>
    <x v="657"/>
    <x v="81"/>
    <n v="485"/>
    <n v="24"/>
    <x v="81"/>
    <x v="29"/>
    <x v="0"/>
    <x v="0"/>
    <x v="7"/>
    <x v="4"/>
    <x v="2"/>
    <x v="4184"/>
    <x v="18"/>
  </r>
  <r>
    <x v="3481"/>
    <x v="235"/>
    <x v="313"/>
    <n v="196"/>
    <n v="9"/>
    <x v="103"/>
    <x v="4"/>
    <x v="2"/>
    <x v="0"/>
    <x v="11"/>
    <x v="5"/>
    <x v="16"/>
    <x v="4185"/>
    <x v="870"/>
  </r>
  <r>
    <x v="3482"/>
    <x v="212"/>
    <x v="799"/>
    <n v="65"/>
    <n v="7"/>
    <x v="7"/>
    <x v="7"/>
    <x v="0"/>
    <x v="0"/>
    <x v="6"/>
    <x v="2"/>
    <x v="21"/>
    <x v="4186"/>
    <x v="266"/>
  </r>
  <r>
    <x v="3483"/>
    <x v="400"/>
    <x v="800"/>
    <n v="248"/>
    <n v="28"/>
    <x v="105"/>
    <x v="10"/>
    <x v="2"/>
    <x v="0"/>
    <x v="8"/>
    <x v="1"/>
    <x v="23"/>
    <x v="4187"/>
    <x v="849"/>
  </r>
  <r>
    <x v="956"/>
    <x v="512"/>
    <x v="821"/>
    <n v="62"/>
    <n v="30"/>
    <x v="109"/>
    <x v="27"/>
    <x v="1"/>
    <x v="0"/>
    <x v="8"/>
    <x v="0"/>
    <x v="30"/>
    <x v="4188"/>
    <x v="642"/>
  </r>
  <r>
    <x v="1319"/>
    <x v="253"/>
    <x v="47"/>
    <n v="223"/>
    <n v="28"/>
    <x v="64"/>
    <x v="37"/>
    <x v="0"/>
    <x v="0"/>
    <x v="3"/>
    <x v="0"/>
    <x v="1"/>
    <x v="4189"/>
    <x v="540"/>
  </r>
  <r>
    <x v="3484"/>
    <x v="362"/>
    <x v="122"/>
    <n v="368"/>
    <n v="3"/>
    <x v="154"/>
    <x v="22"/>
    <x v="0"/>
    <x v="1"/>
    <x v="7"/>
    <x v="1"/>
    <x v="7"/>
    <x v="4190"/>
    <x v="30"/>
  </r>
  <r>
    <x v="1525"/>
    <x v="714"/>
    <x v="479"/>
    <n v="362"/>
    <n v="4"/>
    <x v="97"/>
    <x v="1"/>
    <x v="1"/>
    <x v="1"/>
    <x v="11"/>
    <x v="2"/>
    <x v="17"/>
    <x v="4191"/>
    <x v="7"/>
  </r>
  <r>
    <x v="1879"/>
    <x v="18"/>
    <x v="802"/>
    <n v="442"/>
    <n v="26"/>
    <x v="52"/>
    <x v="22"/>
    <x v="1"/>
    <x v="0"/>
    <x v="6"/>
    <x v="6"/>
    <x v="15"/>
    <x v="4192"/>
    <x v="87"/>
  </r>
  <r>
    <x v="140"/>
    <x v="409"/>
    <x v="414"/>
    <n v="118"/>
    <n v="1"/>
    <x v="106"/>
    <x v="48"/>
    <x v="0"/>
    <x v="0"/>
    <x v="9"/>
    <x v="6"/>
    <x v="17"/>
    <x v="4193"/>
    <x v="243"/>
  </r>
  <r>
    <x v="3485"/>
    <x v="518"/>
    <x v="345"/>
    <n v="375"/>
    <n v="14"/>
    <x v="150"/>
    <x v="33"/>
    <x v="0"/>
    <x v="0"/>
    <x v="5"/>
    <x v="4"/>
    <x v="10"/>
    <x v="4194"/>
    <x v="288"/>
  </r>
  <r>
    <x v="3486"/>
    <x v="342"/>
    <x v="181"/>
    <n v="475"/>
    <n v="6"/>
    <x v="148"/>
    <x v="4"/>
    <x v="2"/>
    <x v="1"/>
    <x v="2"/>
    <x v="3"/>
    <x v="30"/>
    <x v="4195"/>
    <x v="397"/>
  </r>
  <r>
    <x v="3356"/>
    <x v="561"/>
    <x v="827"/>
    <n v="277"/>
    <n v="25"/>
    <x v="160"/>
    <x v="5"/>
    <x v="2"/>
    <x v="2"/>
    <x v="3"/>
    <x v="6"/>
    <x v="20"/>
    <x v="4196"/>
    <x v="493"/>
  </r>
  <r>
    <x v="3487"/>
    <x v="64"/>
    <x v="855"/>
    <n v="100"/>
    <n v="22"/>
    <x v="35"/>
    <x v="38"/>
    <x v="1"/>
    <x v="1"/>
    <x v="1"/>
    <x v="1"/>
    <x v="5"/>
    <x v="4197"/>
    <x v="248"/>
  </r>
  <r>
    <x v="3488"/>
    <x v="691"/>
    <x v="17"/>
    <n v="259"/>
    <n v="9"/>
    <x v="121"/>
    <x v="18"/>
    <x v="1"/>
    <x v="0"/>
    <x v="2"/>
    <x v="3"/>
    <x v="7"/>
    <x v="4198"/>
    <x v="123"/>
  </r>
  <r>
    <x v="3489"/>
    <x v="497"/>
    <x v="794"/>
    <n v="277"/>
    <n v="17"/>
    <x v="34"/>
    <x v="45"/>
    <x v="2"/>
    <x v="0"/>
    <x v="11"/>
    <x v="3"/>
    <x v="29"/>
    <x v="4199"/>
    <x v="409"/>
  </r>
  <r>
    <x v="3490"/>
    <x v="425"/>
    <x v="406"/>
    <n v="396"/>
    <n v="26"/>
    <x v="125"/>
    <x v="14"/>
    <x v="0"/>
    <x v="1"/>
    <x v="7"/>
    <x v="3"/>
    <x v="13"/>
    <x v="4200"/>
    <x v="548"/>
  </r>
  <r>
    <x v="1531"/>
    <x v="404"/>
    <x v="447"/>
    <n v="439"/>
    <n v="18"/>
    <x v="185"/>
    <x v="44"/>
    <x v="1"/>
    <x v="1"/>
    <x v="2"/>
    <x v="5"/>
    <x v="6"/>
    <x v="4201"/>
    <x v="236"/>
  </r>
  <r>
    <x v="3491"/>
    <x v="200"/>
    <x v="18"/>
    <n v="393"/>
    <n v="13"/>
    <x v="137"/>
    <x v="39"/>
    <x v="2"/>
    <x v="0"/>
    <x v="9"/>
    <x v="6"/>
    <x v="26"/>
    <x v="4202"/>
    <x v="258"/>
  </r>
  <r>
    <x v="3492"/>
    <x v="417"/>
    <x v="616"/>
    <n v="443"/>
    <n v="12"/>
    <x v="191"/>
    <x v="4"/>
    <x v="0"/>
    <x v="0"/>
    <x v="9"/>
    <x v="2"/>
    <x v="4"/>
    <x v="4203"/>
    <x v="294"/>
  </r>
  <r>
    <x v="3493"/>
    <x v="236"/>
    <x v="246"/>
    <n v="194"/>
    <n v="11"/>
    <x v="98"/>
    <x v="21"/>
    <x v="0"/>
    <x v="2"/>
    <x v="3"/>
    <x v="0"/>
    <x v="10"/>
    <x v="4204"/>
    <x v="233"/>
  </r>
  <r>
    <x v="3494"/>
    <x v="462"/>
    <x v="289"/>
    <n v="442"/>
    <n v="9"/>
    <x v="23"/>
    <x v="17"/>
    <x v="0"/>
    <x v="1"/>
    <x v="1"/>
    <x v="5"/>
    <x v="16"/>
    <x v="4205"/>
    <x v="0"/>
  </r>
  <r>
    <x v="3495"/>
    <x v="314"/>
    <x v="797"/>
    <n v="256"/>
    <n v="3"/>
    <x v="96"/>
    <x v="44"/>
    <x v="0"/>
    <x v="1"/>
    <x v="5"/>
    <x v="5"/>
    <x v="8"/>
    <x v="4206"/>
    <x v="137"/>
  </r>
  <r>
    <x v="348"/>
    <x v="555"/>
    <x v="461"/>
    <n v="323"/>
    <n v="11"/>
    <x v="131"/>
    <x v="33"/>
    <x v="2"/>
    <x v="1"/>
    <x v="5"/>
    <x v="4"/>
    <x v="28"/>
    <x v="4207"/>
    <x v="173"/>
  </r>
  <r>
    <x v="1688"/>
    <x v="266"/>
    <x v="38"/>
    <n v="300"/>
    <n v="24"/>
    <x v="174"/>
    <x v="22"/>
    <x v="2"/>
    <x v="1"/>
    <x v="7"/>
    <x v="4"/>
    <x v="10"/>
    <x v="4208"/>
    <x v="215"/>
  </r>
  <r>
    <x v="2836"/>
    <x v="462"/>
    <x v="257"/>
    <n v="476"/>
    <n v="18"/>
    <x v="169"/>
    <x v="9"/>
    <x v="0"/>
    <x v="1"/>
    <x v="1"/>
    <x v="5"/>
    <x v="16"/>
    <x v="4209"/>
    <x v="441"/>
  </r>
  <r>
    <x v="3496"/>
    <x v="449"/>
    <x v="191"/>
    <n v="483"/>
    <n v="24"/>
    <x v="116"/>
    <x v="8"/>
    <x v="0"/>
    <x v="1"/>
    <x v="8"/>
    <x v="4"/>
    <x v="16"/>
    <x v="4210"/>
    <x v="179"/>
  </r>
  <r>
    <x v="2463"/>
    <x v="493"/>
    <x v="481"/>
    <n v="101"/>
    <n v="21"/>
    <x v="59"/>
    <x v="37"/>
    <x v="1"/>
    <x v="1"/>
    <x v="11"/>
    <x v="6"/>
    <x v="30"/>
    <x v="4211"/>
    <x v="871"/>
  </r>
  <r>
    <x v="2813"/>
    <x v="553"/>
    <x v="98"/>
    <n v="206"/>
    <n v="9"/>
    <x v="112"/>
    <x v="15"/>
    <x v="1"/>
    <x v="0"/>
    <x v="11"/>
    <x v="0"/>
    <x v="23"/>
    <x v="4212"/>
    <x v="5"/>
  </r>
  <r>
    <x v="3497"/>
    <x v="573"/>
    <x v="35"/>
    <n v="67"/>
    <n v="17"/>
    <x v="198"/>
    <x v="32"/>
    <x v="0"/>
    <x v="0"/>
    <x v="11"/>
    <x v="4"/>
    <x v="9"/>
    <x v="4213"/>
    <x v="136"/>
  </r>
  <r>
    <x v="3498"/>
    <x v="388"/>
    <x v="376"/>
    <n v="198"/>
    <n v="30"/>
    <x v="192"/>
    <x v="12"/>
    <x v="0"/>
    <x v="1"/>
    <x v="10"/>
    <x v="3"/>
    <x v="29"/>
    <x v="4214"/>
    <x v="124"/>
  </r>
  <r>
    <x v="3499"/>
    <x v="384"/>
    <x v="18"/>
    <n v="119"/>
    <n v="29"/>
    <x v="109"/>
    <x v="43"/>
    <x v="2"/>
    <x v="0"/>
    <x v="0"/>
    <x v="5"/>
    <x v="28"/>
    <x v="4215"/>
    <x v="516"/>
  </r>
  <r>
    <x v="819"/>
    <x v="126"/>
    <x v="368"/>
    <n v="374"/>
    <n v="8"/>
    <x v="65"/>
    <x v="5"/>
    <x v="2"/>
    <x v="0"/>
    <x v="1"/>
    <x v="6"/>
    <x v="4"/>
    <x v="4216"/>
    <x v="178"/>
  </r>
  <r>
    <x v="3500"/>
    <x v="158"/>
    <x v="456"/>
    <n v="352"/>
    <n v="12"/>
    <x v="116"/>
    <x v="4"/>
    <x v="2"/>
    <x v="1"/>
    <x v="9"/>
    <x v="0"/>
    <x v="29"/>
    <x v="4217"/>
    <x v="119"/>
  </r>
  <r>
    <x v="3501"/>
    <x v="659"/>
    <x v="131"/>
    <n v="363"/>
    <n v="14"/>
    <x v="71"/>
    <x v="23"/>
    <x v="1"/>
    <x v="0"/>
    <x v="3"/>
    <x v="2"/>
    <x v="30"/>
    <x v="4218"/>
    <x v="394"/>
  </r>
  <r>
    <x v="3502"/>
    <x v="87"/>
    <x v="229"/>
    <n v="386"/>
    <n v="19"/>
    <x v="44"/>
    <x v="24"/>
    <x v="0"/>
    <x v="0"/>
    <x v="3"/>
    <x v="4"/>
    <x v="29"/>
    <x v="4219"/>
    <x v="322"/>
  </r>
  <r>
    <x v="3503"/>
    <x v="91"/>
    <x v="407"/>
    <n v="93"/>
    <n v="11"/>
    <x v="65"/>
    <x v="48"/>
    <x v="1"/>
    <x v="1"/>
    <x v="11"/>
    <x v="2"/>
    <x v="7"/>
    <x v="4220"/>
    <x v="570"/>
  </r>
  <r>
    <x v="1451"/>
    <x v="12"/>
    <x v="692"/>
    <n v="79"/>
    <n v="25"/>
    <x v="114"/>
    <x v="5"/>
    <x v="0"/>
    <x v="0"/>
    <x v="3"/>
    <x v="6"/>
    <x v="12"/>
    <x v="4221"/>
    <x v="872"/>
  </r>
  <r>
    <x v="3504"/>
    <x v="276"/>
    <x v="800"/>
    <n v="164"/>
    <n v="23"/>
    <x v="45"/>
    <x v="30"/>
    <x v="1"/>
    <x v="1"/>
    <x v="6"/>
    <x v="1"/>
    <x v="30"/>
    <x v="4222"/>
    <x v="873"/>
  </r>
  <r>
    <x v="3505"/>
    <x v="720"/>
    <x v="127"/>
    <n v="228"/>
    <n v="19"/>
    <x v="4"/>
    <x v="29"/>
    <x v="2"/>
    <x v="1"/>
    <x v="10"/>
    <x v="6"/>
    <x v="26"/>
    <x v="4223"/>
    <x v="735"/>
  </r>
  <r>
    <x v="3506"/>
    <x v="190"/>
    <x v="506"/>
    <n v="184"/>
    <n v="9"/>
    <x v="175"/>
    <x v="40"/>
    <x v="1"/>
    <x v="0"/>
    <x v="8"/>
    <x v="2"/>
    <x v="29"/>
    <x v="4224"/>
    <x v="568"/>
  </r>
  <r>
    <x v="3507"/>
    <x v="723"/>
    <x v="36"/>
    <n v="431"/>
    <n v="22"/>
    <x v="107"/>
    <x v="14"/>
    <x v="2"/>
    <x v="1"/>
    <x v="5"/>
    <x v="0"/>
    <x v="27"/>
    <x v="4225"/>
    <x v="90"/>
  </r>
  <r>
    <x v="1094"/>
    <x v="156"/>
    <x v="513"/>
    <n v="319"/>
    <n v="14"/>
    <x v="60"/>
    <x v="48"/>
    <x v="2"/>
    <x v="0"/>
    <x v="6"/>
    <x v="0"/>
    <x v="5"/>
    <x v="4226"/>
    <x v="41"/>
  </r>
  <r>
    <x v="3508"/>
    <x v="243"/>
    <x v="395"/>
    <n v="138"/>
    <n v="18"/>
    <x v="177"/>
    <x v="28"/>
    <x v="2"/>
    <x v="0"/>
    <x v="7"/>
    <x v="2"/>
    <x v="17"/>
    <x v="4227"/>
    <x v="823"/>
  </r>
  <r>
    <x v="3509"/>
    <x v="189"/>
    <x v="280"/>
    <n v="281"/>
    <n v="2"/>
    <x v="139"/>
    <x v="44"/>
    <x v="1"/>
    <x v="2"/>
    <x v="3"/>
    <x v="1"/>
    <x v="11"/>
    <x v="4228"/>
    <x v="328"/>
  </r>
  <r>
    <x v="3510"/>
    <x v="354"/>
    <x v="128"/>
    <n v="195"/>
    <n v="17"/>
    <x v="130"/>
    <x v="10"/>
    <x v="1"/>
    <x v="1"/>
    <x v="5"/>
    <x v="3"/>
    <x v="7"/>
    <x v="4229"/>
    <x v="265"/>
  </r>
  <r>
    <x v="3511"/>
    <x v="263"/>
    <x v="44"/>
    <n v="446"/>
    <n v="14"/>
    <x v="148"/>
    <x v="18"/>
    <x v="1"/>
    <x v="1"/>
    <x v="2"/>
    <x v="1"/>
    <x v="25"/>
    <x v="4230"/>
    <x v="422"/>
  </r>
  <r>
    <x v="870"/>
    <x v="214"/>
    <x v="127"/>
    <n v="204"/>
    <n v="8"/>
    <x v="199"/>
    <x v="49"/>
    <x v="2"/>
    <x v="0"/>
    <x v="10"/>
    <x v="2"/>
    <x v="28"/>
    <x v="4231"/>
    <x v="475"/>
  </r>
  <r>
    <x v="2893"/>
    <x v="149"/>
    <x v="442"/>
    <n v="254"/>
    <n v="10"/>
    <x v="130"/>
    <x v="2"/>
    <x v="1"/>
    <x v="1"/>
    <x v="5"/>
    <x v="6"/>
    <x v="24"/>
    <x v="4232"/>
    <x v="213"/>
  </r>
  <r>
    <x v="2103"/>
    <x v="310"/>
    <x v="827"/>
    <n v="185"/>
    <n v="17"/>
    <x v="89"/>
    <x v="34"/>
    <x v="1"/>
    <x v="1"/>
    <x v="9"/>
    <x v="4"/>
    <x v="22"/>
    <x v="4233"/>
    <x v="530"/>
  </r>
  <r>
    <x v="3512"/>
    <x v="138"/>
    <x v="271"/>
    <n v="112"/>
    <n v="15"/>
    <x v="17"/>
    <x v="15"/>
    <x v="1"/>
    <x v="0"/>
    <x v="9"/>
    <x v="6"/>
    <x v="0"/>
    <x v="4234"/>
    <x v="354"/>
  </r>
  <r>
    <x v="3513"/>
    <x v="257"/>
    <x v="247"/>
    <n v="417"/>
    <n v="18"/>
    <x v="117"/>
    <x v="43"/>
    <x v="1"/>
    <x v="2"/>
    <x v="3"/>
    <x v="0"/>
    <x v="19"/>
    <x v="4235"/>
    <x v="450"/>
  </r>
  <r>
    <x v="3514"/>
    <x v="695"/>
    <x v="225"/>
    <n v="111"/>
    <n v="21"/>
    <x v="137"/>
    <x v="22"/>
    <x v="0"/>
    <x v="1"/>
    <x v="1"/>
    <x v="1"/>
    <x v="28"/>
    <x v="4236"/>
    <x v="597"/>
  </r>
  <r>
    <x v="3515"/>
    <x v="209"/>
    <x v="273"/>
    <n v="214"/>
    <n v="12"/>
    <x v="134"/>
    <x v="38"/>
    <x v="2"/>
    <x v="1"/>
    <x v="0"/>
    <x v="5"/>
    <x v="4"/>
    <x v="415"/>
    <x v="292"/>
  </r>
  <r>
    <x v="3516"/>
    <x v="558"/>
    <x v="2"/>
    <n v="316"/>
    <n v="28"/>
    <x v="142"/>
    <x v="38"/>
    <x v="1"/>
    <x v="0"/>
    <x v="1"/>
    <x v="2"/>
    <x v="1"/>
    <x v="4237"/>
    <x v="421"/>
  </r>
  <r>
    <x v="2227"/>
    <x v="264"/>
    <x v="455"/>
    <n v="294"/>
    <n v="23"/>
    <x v="193"/>
    <x v="3"/>
    <x v="0"/>
    <x v="1"/>
    <x v="2"/>
    <x v="5"/>
    <x v="28"/>
    <x v="4238"/>
    <x v="469"/>
  </r>
  <r>
    <x v="3517"/>
    <x v="269"/>
    <x v="746"/>
    <n v="272"/>
    <n v="20"/>
    <x v="189"/>
    <x v="42"/>
    <x v="2"/>
    <x v="1"/>
    <x v="9"/>
    <x v="3"/>
    <x v="18"/>
    <x v="4239"/>
    <x v="351"/>
  </r>
  <r>
    <x v="1670"/>
    <x v="106"/>
    <x v="618"/>
    <n v="77"/>
    <n v="16"/>
    <x v="27"/>
    <x v="36"/>
    <x v="2"/>
    <x v="0"/>
    <x v="2"/>
    <x v="1"/>
    <x v="20"/>
    <x v="4240"/>
    <x v="194"/>
  </r>
  <r>
    <x v="283"/>
    <x v="547"/>
    <x v="693"/>
    <n v="108"/>
    <n v="18"/>
    <x v="44"/>
    <x v="8"/>
    <x v="2"/>
    <x v="1"/>
    <x v="0"/>
    <x v="0"/>
    <x v="30"/>
    <x v="4241"/>
    <x v="412"/>
  </r>
  <r>
    <x v="2589"/>
    <x v="558"/>
    <x v="453"/>
    <n v="163"/>
    <n v="22"/>
    <x v="181"/>
    <x v="47"/>
    <x v="2"/>
    <x v="0"/>
    <x v="1"/>
    <x v="2"/>
    <x v="1"/>
    <x v="4242"/>
    <x v="154"/>
  </r>
  <r>
    <x v="3518"/>
    <x v="82"/>
    <x v="422"/>
    <n v="79"/>
    <n v="12"/>
    <x v="4"/>
    <x v="6"/>
    <x v="0"/>
    <x v="1"/>
    <x v="8"/>
    <x v="4"/>
    <x v="20"/>
    <x v="4243"/>
    <x v="550"/>
  </r>
  <r>
    <x v="3519"/>
    <x v="190"/>
    <x v="704"/>
    <n v="416"/>
    <n v="3"/>
    <x v="82"/>
    <x v="38"/>
    <x v="1"/>
    <x v="0"/>
    <x v="8"/>
    <x v="2"/>
    <x v="29"/>
    <x v="4244"/>
    <x v="281"/>
  </r>
  <r>
    <x v="3520"/>
    <x v="468"/>
    <x v="126"/>
    <n v="131"/>
    <n v="29"/>
    <x v="149"/>
    <x v="29"/>
    <x v="2"/>
    <x v="0"/>
    <x v="2"/>
    <x v="6"/>
    <x v="2"/>
    <x v="4245"/>
    <x v="870"/>
  </r>
  <r>
    <x v="3521"/>
    <x v="364"/>
    <x v="647"/>
    <n v="289"/>
    <n v="19"/>
    <x v="173"/>
    <x v="25"/>
    <x v="1"/>
    <x v="1"/>
    <x v="4"/>
    <x v="6"/>
    <x v="21"/>
    <x v="4246"/>
    <x v="106"/>
  </r>
  <r>
    <x v="3098"/>
    <x v="221"/>
    <x v="239"/>
    <n v="343"/>
    <n v="29"/>
    <x v="141"/>
    <x v="22"/>
    <x v="0"/>
    <x v="0"/>
    <x v="3"/>
    <x v="3"/>
    <x v="4"/>
    <x v="4247"/>
    <x v="144"/>
  </r>
  <r>
    <x v="2030"/>
    <x v="386"/>
    <x v="897"/>
    <n v="77"/>
    <n v="8"/>
    <x v="139"/>
    <x v="15"/>
    <x v="2"/>
    <x v="0"/>
    <x v="10"/>
    <x v="3"/>
    <x v="22"/>
    <x v="4248"/>
    <x v="193"/>
  </r>
  <r>
    <x v="3522"/>
    <x v="58"/>
    <x v="433"/>
    <n v="344"/>
    <n v="4"/>
    <x v="93"/>
    <x v="32"/>
    <x v="1"/>
    <x v="1"/>
    <x v="2"/>
    <x v="4"/>
    <x v="13"/>
    <x v="4249"/>
    <x v="141"/>
  </r>
  <r>
    <x v="3523"/>
    <x v="459"/>
    <x v="843"/>
    <n v="71"/>
    <n v="19"/>
    <x v="6"/>
    <x v="4"/>
    <x v="1"/>
    <x v="0"/>
    <x v="3"/>
    <x v="6"/>
    <x v="14"/>
    <x v="4250"/>
    <x v="321"/>
  </r>
  <r>
    <x v="3524"/>
    <x v="426"/>
    <x v="164"/>
    <n v="89"/>
    <n v="28"/>
    <x v="91"/>
    <x v="10"/>
    <x v="1"/>
    <x v="0"/>
    <x v="4"/>
    <x v="4"/>
    <x v="27"/>
    <x v="4251"/>
    <x v="761"/>
  </r>
  <r>
    <x v="3525"/>
    <x v="105"/>
    <x v="442"/>
    <n v="63"/>
    <n v="24"/>
    <x v="5"/>
    <x v="10"/>
    <x v="0"/>
    <x v="0"/>
    <x v="0"/>
    <x v="2"/>
    <x v="22"/>
    <x v="4252"/>
    <x v="744"/>
  </r>
  <r>
    <x v="811"/>
    <x v="250"/>
    <x v="820"/>
    <n v="131"/>
    <n v="13"/>
    <x v="170"/>
    <x v="45"/>
    <x v="1"/>
    <x v="0"/>
    <x v="9"/>
    <x v="4"/>
    <x v="9"/>
    <x v="4253"/>
    <x v="359"/>
  </r>
  <r>
    <x v="2668"/>
    <x v="567"/>
    <x v="655"/>
    <n v="496"/>
    <n v="23"/>
    <x v="108"/>
    <x v="49"/>
    <x v="0"/>
    <x v="1"/>
    <x v="6"/>
    <x v="0"/>
    <x v="3"/>
    <x v="4254"/>
    <x v="293"/>
  </r>
  <r>
    <x v="3526"/>
    <x v="157"/>
    <x v="724"/>
    <n v="217"/>
    <n v="3"/>
    <x v="8"/>
    <x v="35"/>
    <x v="1"/>
    <x v="0"/>
    <x v="7"/>
    <x v="1"/>
    <x v="27"/>
    <x v="4255"/>
    <x v="385"/>
  </r>
  <r>
    <x v="3527"/>
    <x v="398"/>
    <x v="702"/>
    <n v="122"/>
    <n v="9"/>
    <x v="3"/>
    <x v="29"/>
    <x v="1"/>
    <x v="1"/>
    <x v="5"/>
    <x v="6"/>
    <x v="23"/>
    <x v="4256"/>
    <x v="364"/>
  </r>
  <r>
    <x v="3516"/>
    <x v="326"/>
    <x v="558"/>
    <n v="78"/>
    <n v="8"/>
    <x v="186"/>
    <x v="43"/>
    <x v="0"/>
    <x v="0"/>
    <x v="2"/>
    <x v="3"/>
    <x v="26"/>
    <x v="4257"/>
    <x v="654"/>
  </r>
  <r>
    <x v="3528"/>
    <x v="630"/>
    <x v="69"/>
    <n v="442"/>
    <n v="17"/>
    <x v="158"/>
    <x v="2"/>
    <x v="2"/>
    <x v="1"/>
    <x v="8"/>
    <x v="2"/>
    <x v="28"/>
    <x v="4258"/>
    <x v="234"/>
  </r>
  <r>
    <x v="2997"/>
    <x v="548"/>
    <x v="798"/>
    <n v="148"/>
    <n v="8"/>
    <x v="136"/>
    <x v="28"/>
    <x v="2"/>
    <x v="1"/>
    <x v="11"/>
    <x v="1"/>
    <x v="13"/>
    <x v="4259"/>
    <x v="170"/>
  </r>
  <r>
    <x v="3529"/>
    <x v="562"/>
    <x v="206"/>
    <n v="397"/>
    <n v="26"/>
    <x v="63"/>
    <x v="35"/>
    <x v="2"/>
    <x v="0"/>
    <x v="1"/>
    <x v="0"/>
    <x v="9"/>
    <x v="4260"/>
    <x v="77"/>
  </r>
  <r>
    <x v="3530"/>
    <x v="611"/>
    <x v="574"/>
    <n v="430"/>
    <n v="26"/>
    <x v="108"/>
    <x v="34"/>
    <x v="2"/>
    <x v="1"/>
    <x v="0"/>
    <x v="3"/>
    <x v="12"/>
    <x v="4261"/>
    <x v="546"/>
  </r>
  <r>
    <x v="3531"/>
    <x v="352"/>
    <x v="452"/>
    <n v="201"/>
    <n v="17"/>
    <x v="77"/>
    <x v="34"/>
    <x v="0"/>
    <x v="0"/>
    <x v="3"/>
    <x v="5"/>
    <x v="23"/>
    <x v="4262"/>
    <x v="603"/>
  </r>
  <r>
    <x v="2052"/>
    <x v="344"/>
    <x v="708"/>
    <n v="209"/>
    <n v="20"/>
    <x v="74"/>
    <x v="47"/>
    <x v="1"/>
    <x v="1"/>
    <x v="1"/>
    <x v="3"/>
    <x v="19"/>
    <x v="4263"/>
    <x v="185"/>
  </r>
  <r>
    <x v="3532"/>
    <x v="149"/>
    <x v="409"/>
    <n v="433"/>
    <n v="14"/>
    <x v="50"/>
    <x v="15"/>
    <x v="2"/>
    <x v="1"/>
    <x v="5"/>
    <x v="6"/>
    <x v="24"/>
    <x v="4264"/>
    <x v="231"/>
  </r>
  <r>
    <x v="2528"/>
    <x v="434"/>
    <x v="373"/>
    <n v="123"/>
    <n v="23"/>
    <x v="127"/>
    <x v="10"/>
    <x v="1"/>
    <x v="1"/>
    <x v="4"/>
    <x v="2"/>
    <x v="7"/>
    <x v="4265"/>
    <x v="786"/>
  </r>
  <r>
    <x v="3533"/>
    <x v="149"/>
    <x v="577"/>
    <n v="440"/>
    <n v="5"/>
    <x v="88"/>
    <x v="7"/>
    <x v="2"/>
    <x v="1"/>
    <x v="5"/>
    <x v="6"/>
    <x v="24"/>
    <x v="4266"/>
    <x v="222"/>
  </r>
  <r>
    <x v="3534"/>
    <x v="290"/>
    <x v="185"/>
    <n v="82"/>
    <n v="24"/>
    <x v="101"/>
    <x v="24"/>
    <x v="1"/>
    <x v="1"/>
    <x v="8"/>
    <x v="2"/>
    <x v="5"/>
    <x v="4267"/>
    <x v="874"/>
  </r>
  <r>
    <x v="1849"/>
    <x v="383"/>
    <x v="65"/>
    <n v="173"/>
    <n v="29"/>
    <x v="41"/>
    <x v="47"/>
    <x v="2"/>
    <x v="0"/>
    <x v="7"/>
    <x v="0"/>
    <x v="29"/>
    <x v="4268"/>
    <x v="266"/>
  </r>
  <r>
    <x v="3155"/>
    <x v="389"/>
    <x v="709"/>
    <n v="59"/>
    <n v="15"/>
    <x v="199"/>
    <x v="33"/>
    <x v="1"/>
    <x v="0"/>
    <x v="5"/>
    <x v="0"/>
    <x v="6"/>
    <x v="4269"/>
    <x v="689"/>
  </r>
  <r>
    <x v="2438"/>
    <x v="593"/>
    <x v="438"/>
    <n v="217"/>
    <n v="27"/>
    <x v="16"/>
    <x v="48"/>
    <x v="2"/>
    <x v="0"/>
    <x v="4"/>
    <x v="0"/>
    <x v="26"/>
    <x v="605"/>
    <x v="39"/>
  </r>
  <r>
    <x v="2585"/>
    <x v="346"/>
    <x v="739"/>
    <n v="308"/>
    <n v="11"/>
    <x v="40"/>
    <x v="45"/>
    <x v="0"/>
    <x v="0"/>
    <x v="9"/>
    <x v="3"/>
    <x v="19"/>
    <x v="4270"/>
    <x v="452"/>
  </r>
  <r>
    <x v="1943"/>
    <x v="389"/>
    <x v="640"/>
    <n v="249"/>
    <n v="15"/>
    <x v="145"/>
    <x v="19"/>
    <x v="2"/>
    <x v="0"/>
    <x v="5"/>
    <x v="0"/>
    <x v="6"/>
    <x v="4271"/>
    <x v="480"/>
  </r>
  <r>
    <x v="462"/>
    <x v="74"/>
    <x v="277"/>
    <n v="173"/>
    <n v="27"/>
    <x v="57"/>
    <x v="18"/>
    <x v="0"/>
    <x v="1"/>
    <x v="1"/>
    <x v="2"/>
    <x v="11"/>
    <x v="4272"/>
    <x v="684"/>
  </r>
  <r>
    <x v="836"/>
    <x v="410"/>
    <x v="782"/>
    <n v="61"/>
    <n v="18"/>
    <x v="75"/>
    <x v="46"/>
    <x v="2"/>
    <x v="1"/>
    <x v="0"/>
    <x v="0"/>
    <x v="21"/>
    <x v="4273"/>
    <x v="415"/>
  </r>
  <r>
    <x v="2564"/>
    <x v="515"/>
    <x v="810"/>
    <n v="65"/>
    <n v="23"/>
    <x v="138"/>
    <x v="48"/>
    <x v="1"/>
    <x v="0"/>
    <x v="7"/>
    <x v="3"/>
    <x v="1"/>
    <x v="4274"/>
    <x v="875"/>
  </r>
  <r>
    <x v="3535"/>
    <x v="332"/>
    <x v="522"/>
    <n v="383"/>
    <n v="23"/>
    <x v="10"/>
    <x v="6"/>
    <x v="0"/>
    <x v="1"/>
    <x v="2"/>
    <x v="3"/>
    <x v="21"/>
    <x v="4275"/>
    <x v="225"/>
  </r>
  <r>
    <x v="1712"/>
    <x v="339"/>
    <x v="360"/>
    <n v="342"/>
    <n v="19"/>
    <x v="165"/>
    <x v="31"/>
    <x v="0"/>
    <x v="1"/>
    <x v="0"/>
    <x v="3"/>
    <x v="15"/>
    <x v="4276"/>
    <x v="313"/>
  </r>
  <r>
    <x v="2320"/>
    <x v="69"/>
    <x v="803"/>
    <n v="228"/>
    <n v="22"/>
    <x v="137"/>
    <x v="11"/>
    <x v="1"/>
    <x v="2"/>
    <x v="4"/>
    <x v="3"/>
    <x v="26"/>
    <x v="4277"/>
    <x v="356"/>
  </r>
  <r>
    <x v="3536"/>
    <x v="328"/>
    <x v="319"/>
    <n v="260"/>
    <n v="2"/>
    <x v="46"/>
    <x v="17"/>
    <x v="1"/>
    <x v="0"/>
    <x v="10"/>
    <x v="1"/>
    <x v="29"/>
    <x v="4278"/>
    <x v="173"/>
  </r>
  <r>
    <x v="803"/>
    <x v="86"/>
    <x v="45"/>
    <n v="223"/>
    <n v="18"/>
    <x v="34"/>
    <x v="25"/>
    <x v="2"/>
    <x v="0"/>
    <x v="9"/>
    <x v="1"/>
    <x v="5"/>
    <x v="1087"/>
    <x v="389"/>
  </r>
  <r>
    <x v="3537"/>
    <x v="275"/>
    <x v="343"/>
    <n v="85"/>
    <n v="13"/>
    <x v="120"/>
    <x v="49"/>
    <x v="1"/>
    <x v="1"/>
    <x v="0"/>
    <x v="1"/>
    <x v="24"/>
    <x v="1313"/>
    <x v="554"/>
  </r>
  <r>
    <x v="3538"/>
    <x v="98"/>
    <x v="447"/>
    <n v="118"/>
    <n v="11"/>
    <x v="101"/>
    <x v="32"/>
    <x v="1"/>
    <x v="0"/>
    <x v="4"/>
    <x v="0"/>
    <x v="7"/>
    <x v="4279"/>
    <x v="719"/>
  </r>
  <r>
    <x v="607"/>
    <x v="682"/>
    <x v="210"/>
    <n v="178"/>
    <n v="2"/>
    <x v="55"/>
    <x v="20"/>
    <x v="2"/>
    <x v="0"/>
    <x v="8"/>
    <x v="6"/>
    <x v="28"/>
    <x v="4280"/>
    <x v="198"/>
  </r>
  <r>
    <x v="3013"/>
    <x v="608"/>
    <x v="196"/>
    <n v="271"/>
    <n v="11"/>
    <x v="133"/>
    <x v="25"/>
    <x v="1"/>
    <x v="0"/>
    <x v="0"/>
    <x v="0"/>
    <x v="7"/>
    <x v="4281"/>
    <x v="356"/>
  </r>
  <r>
    <x v="3539"/>
    <x v="188"/>
    <x v="714"/>
    <n v="247"/>
    <n v="24"/>
    <x v="8"/>
    <x v="7"/>
    <x v="2"/>
    <x v="0"/>
    <x v="9"/>
    <x v="3"/>
    <x v="29"/>
    <x v="4282"/>
    <x v="406"/>
  </r>
  <r>
    <x v="3540"/>
    <x v="98"/>
    <x v="894"/>
    <n v="318"/>
    <n v="7"/>
    <x v="181"/>
    <x v="19"/>
    <x v="2"/>
    <x v="0"/>
    <x v="4"/>
    <x v="0"/>
    <x v="7"/>
    <x v="4283"/>
    <x v="57"/>
  </r>
  <r>
    <x v="3541"/>
    <x v="407"/>
    <x v="8"/>
    <n v="418"/>
    <n v="14"/>
    <x v="164"/>
    <x v="4"/>
    <x v="1"/>
    <x v="0"/>
    <x v="8"/>
    <x v="1"/>
    <x v="22"/>
    <x v="4284"/>
    <x v="97"/>
  </r>
  <r>
    <x v="3542"/>
    <x v="419"/>
    <x v="617"/>
    <n v="340"/>
    <n v="3"/>
    <x v="4"/>
    <x v="10"/>
    <x v="0"/>
    <x v="0"/>
    <x v="7"/>
    <x v="6"/>
    <x v="21"/>
    <x v="4285"/>
    <x v="237"/>
  </r>
  <r>
    <x v="228"/>
    <x v="605"/>
    <x v="418"/>
    <n v="399"/>
    <n v="28"/>
    <x v="42"/>
    <x v="49"/>
    <x v="2"/>
    <x v="0"/>
    <x v="0"/>
    <x v="4"/>
    <x v="11"/>
    <x v="4286"/>
    <x v="407"/>
  </r>
  <r>
    <x v="2592"/>
    <x v="140"/>
    <x v="348"/>
    <n v="52"/>
    <n v="3"/>
    <x v="10"/>
    <x v="14"/>
    <x v="0"/>
    <x v="1"/>
    <x v="1"/>
    <x v="4"/>
    <x v="12"/>
    <x v="4287"/>
    <x v="876"/>
  </r>
  <r>
    <x v="3543"/>
    <x v="391"/>
    <x v="251"/>
    <n v="324"/>
    <n v="12"/>
    <x v="178"/>
    <x v="1"/>
    <x v="0"/>
    <x v="0"/>
    <x v="6"/>
    <x v="2"/>
    <x v="30"/>
    <x v="4288"/>
    <x v="278"/>
  </r>
  <r>
    <x v="3544"/>
    <x v="592"/>
    <x v="508"/>
    <n v="370"/>
    <n v="9"/>
    <x v="17"/>
    <x v="28"/>
    <x v="2"/>
    <x v="1"/>
    <x v="5"/>
    <x v="1"/>
    <x v="21"/>
    <x v="4289"/>
    <x v="537"/>
  </r>
  <r>
    <x v="3545"/>
    <x v="429"/>
    <x v="482"/>
    <n v="285"/>
    <n v="8"/>
    <x v="173"/>
    <x v="19"/>
    <x v="1"/>
    <x v="1"/>
    <x v="2"/>
    <x v="6"/>
    <x v="19"/>
    <x v="4290"/>
    <x v="284"/>
  </r>
  <r>
    <x v="3546"/>
    <x v="526"/>
    <x v="871"/>
    <n v="287"/>
    <n v="5"/>
    <x v="79"/>
    <x v="22"/>
    <x v="1"/>
    <x v="1"/>
    <x v="11"/>
    <x v="6"/>
    <x v="21"/>
    <x v="4291"/>
    <x v="246"/>
  </r>
  <r>
    <x v="327"/>
    <x v="482"/>
    <x v="678"/>
    <n v="53"/>
    <n v="14"/>
    <x v="15"/>
    <x v="0"/>
    <x v="1"/>
    <x v="1"/>
    <x v="11"/>
    <x v="4"/>
    <x v="22"/>
    <x v="4292"/>
    <x v="150"/>
  </r>
  <r>
    <x v="3547"/>
    <x v="197"/>
    <x v="224"/>
    <n v="123"/>
    <n v="29"/>
    <x v="95"/>
    <x v="9"/>
    <x v="2"/>
    <x v="1"/>
    <x v="11"/>
    <x v="2"/>
    <x v="0"/>
    <x v="4293"/>
    <x v="877"/>
  </r>
  <r>
    <x v="3548"/>
    <x v="506"/>
    <x v="697"/>
    <n v="336"/>
    <n v="30"/>
    <x v="184"/>
    <x v="45"/>
    <x v="0"/>
    <x v="0"/>
    <x v="2"/>
    <x v="2"/>
    <x v="12"/>
    <x v="4294"/>
    <x v="115"/>
  </r>
  <r>
    <x v="3549"/>
    <x v="588"/>
    <x v="696"/>
    <n v="435"/>
    <n v="11"/>
    <x v="66"/>
    <x v="28"/>
    <x v="0"/>
    <x v="0"/>
    <x v="0"/>
    <x v="5"/>
    <x v="5"/>
    <x v="945"/>
    <x v="83"/>
  </r>
  <r>
    <x v="3550"/>
    <x v="64"/>
    <x v="302"/>
    <n v="182"/>
    <n v="2"/>
    <x v="113"/>
    <x v="37"/>
    <x v="0"/>
    <x v="1"/>
    <x v="1"/>
    <x v="1"/>
    <x v="5"/>
    <x v="4295"/>
    <x v="132"/>
  </r>
  <r>
    <x v="3551"/>
    <x v="123"/>
    <x v="451"/>
    <n v="269"/>
    <n v="25"/>
    <x v="68"/>
    <x v="0"/>
    <x v="1"/>
    <x v="1"/>
    <x v="10"/>
    <x v="3"/>
    <x v="8"/>
    <x v="4296"/>
    <x v="288"/>
  </r>
  <r>
    <x v="1607"/>
    <x v="554"/>
    <x v="459"/>
    <n v="429"/>
    <n v="8"/>
    <x v="86"/>
    <x v="44"/>
    <x v="2"/>
    <x v="1"/>
    <x v="5"/>
    <x v="4"/>
    <x v="5"/>
    <x v="4297"/>
    <x v="497"/>
  </r>
  <r>
    <x v="3552"/>
    <x v="659"/>
    <x v="627"/>
    <n v="383"/>
    <n v="30"/>
    <x v="41"/>
    <x v="44"/>
    <x v="0"/>
    <x v="0"/>
    <x v="3"/>
    <x v="2"/>
    <x v="30"/>
    <x v="4298"/>
    <x v="11"/>
  </r>
  <r>
    <x v="3553"/>
    <x v="568"/>
    <x v="551"/>
    <n v="189"/>
    <n v="5"/>
    <x v="154"/>
    <x v="25"/>
    <x v="1"/>
    <x v="1"/>
    <x v="11"/>
    <x v="0"/>
    <x v="8"/>
    <x v="4299"/>
    <x v="96"/>
  </r>
  <r>
    <x v="3554"/>
    <x v="14"/>
    <x v="247"/>
    <n v="178"/>
    <n v="23"/>
    <x v="199"/>
    <x v="4"/>
    <x v="2"/>
    <x v="0"/>
    <x v="8"/>
    <x v="4"/>
    <x v="7"/>
    <x v="4300"/>
    <x v="428"/>
  </r>
  <r>
    <x v="3555"/>
    <x v="648"/>
    <x v="896"/>
    <n v="199"/>
    <n v="4"/>
    <x v="143"/>
    <x v="47"/>
    <x v="1"/>
    <x v="1"/>
    <x v="5"/>
    <x v="2"/>
    <x v="12"/>
    <x v="4301"/>
    <x v="752"/>
  </r>
  <r>
    <x v="3556"/>
    <x v="319"/>
    <x v="170"/>
    <n v="340"/>
    <n v="5"/>
    <x v="32"/>
    <x v="45"/>
    <x v="1"/>
    <x v="1"/>
    <x v="4"/>
    <x v="0"/>
    <x v="8"/>
    <x v="4302"/>
    <x v="119"/>
  </r>
  <r>
    <x v="3557"/>
    <x v="461"/>
    <x v="212"/>
    <n v="77"/>
    <n v="19"/>
    <x v="12"/>
    <x v="21"/>
    <x v="1"/>
    <x v="1"/>
    <x v="1"/>
    <x v="0"/>
    <x v="22"/>
    <x v="4303"/>
    <x v="878"/>
  </r>
  <r>
    <x v="3558"/>
    <x v="190"/>
    <x v="58"/>
    <n v="50"/>
    <n v="1"/>
    <x v="61"/>
    <x v="18"/>
    <x v="2"/>
    <x v="0"/>
    <x v="8"/>
    <x v="2"/>
    <x v="29"/>
    <x v="4304"/>
    <x v="879"/>
  </r>
  <r>
    <x v="3559"/>
    <x v="354"/>
    <x v="835"/>
    <n v="459"/>
    <n v="23"/>
    <x v="193"/>
    <x v="28"/>
    <x v="0"/>
    <x v="1"/>
    <x v="5"/>
    <x v="3"/>
    <x v="7"/>
    <x v="4305"/>
    <x v="87"/>
  </r>
  <r>
    <x v="326"/>
    <x v="634"/>
    <x v="341"/>
    <n v="91"/>
    <n v="29"/>
    <x v="90"/>
    <x v="5"/>
    <x v="2"/>
    <x v="0"/>
    <x v="1"/>
    <x v="4"/>
    <x v="20"/>
    <x v="4306"/>
    <x v="598"/>
  </r>
  <r>
    <x v="2249"/>
    <x v="199"/>
    <x v="163"/>
    <n v="58"/>
    <n v="2"/>
    <x v="168"/>
    <x v="34"/>
    <x v="2"/>
    <x v="0"/>
    <x v="5"/>
    <x v="1"/>
    <x v="17"/>
    <x v="4307"/>
    <x v="653"/>
  </r>
  <r>
    <x v="3560"/>
    <x v="541"/>
    <x v="680"/>
    <n v="104"/>
    <n v="29"/>
    <x v="199"/>
    <x v="30"/>
    <x v="1"/>
    <x v="2"/>
    <x v="3"/>
    <x v="2"/>
    <x v="26"/>
    <x v="4308"/>
    <x v="880"/>
  </r>
  <r>
    <x v="3561"/>
    <x v="676"/>
    <x v="41"/>
    <n v="487"/>
    <n v="18"/>
    <x v="192"/>
    <x v="39"/>
    <x v="1"/>
    <x v="0"/>
    <x v="3"/>
    <x v="1"/>
    <x v="0"/>
    <x v="4309"/>
    <x v="252"/>
  </r>
  <r>
    <x v="3562"/>
    <x v="622"/>
    <x v="418"/>
    <n v="153"/>
    <n v="24"/>
    <x v="91"/>
    <x v="29"/>
    <x v="1"/>
    <x v="0"/>
    <x v="0"/>
    <x v="3"/>
    <x v="21"/>
    <x v="4310"/>
    <x v="449"/>
  </r>
  <r>
    <x v="3563"/>
    <x v="716"/>
    <x v="597"/>
    <n v="400"/>
    <n v="7"/>
    <x v="60"/>
    <x v="14"/>
    <x v="2"/>
    <x v="1"/>
    <x v="2"/>
    <x v="4"/>
    <x v="27"/>
    <x v="4311"/>
    <x v="319"/>
  </r>
  <r>
    <x v="3564"/>
    <x v="359"/>
    <x v="518"/>
    <n v="292"/>
    <n v="18"/>
    <x v="165"/>
    <x v="27"/>
    <x v="2"/>
    <x v="1"/>
    <x v="5"/>
    <x v="5"/>
    <x v="29"/>
    <x v="4312"/>
    <x v="41"/>
  </r>
  <r>
    <x v="3565"/>
    <x v="12"/>
    <x v="354"/>
    <n v="183"/>
    <n v="8"/>
    <x v="19"/>
    <x v="28"/>
    <x v="0"/>
    <x v="0"/>
    <x v="3"/>
    <x v="6"/>
    <x v="12"/>
    <x v="4313"/>
    <x v="337"/>
  </r>
  <r>
    <x v="3566"/>
    <x v="193"/>
    <x v="602"/>
    <n v="175"/>
    <n v="19"/>
    <x v="129"/>
    <x v="6"/>
    <x v="0"/>
    <x v="1"/>
    <x v="8"/>
    <x v="2"/>
    <x v="6"/>
    <x v="4314"/>
    <x v="363"/>
  </r>
  <r>
    <x v="3567"/>
    <x v="666"/>
    <x v="653"/>
    <n v="209"/>
    <n v="22"/>
    <x v="93"/>
    <x v="32"/>
    <x v="0"/>
    <x v="1"/>
    <x v="11"/>
    <x v="2"/>
    <x v="26"/>
    <x v="4315"/>
    <x v="850"/>
  </r>
  <r>
    <x v="3568"/>
    <x v="445"/>
    <x v="62"/>
    <n v="117"/>
    <n v="28"/>
    <x v="132"/>
    <x v="38"/>
    <x v="1"/>
    <x v="0"/>
    <x v="0"/>
    <x v="3"/>
    <x v="16"/>
    <x v="4316"/>
    <x v="881"/>
  </r>
  <r>
    <x v="3351"/>
    <x v="132"/>
    <x v="295"/>
    <n v="488"/>
    <n v="17"/>
    <x v="17"/>
    <x v="44"/>
    <x v="0"/>
    <x v="1"/>
    <x v="8"/>
    <x v="0"/>
    <x v="12"/>
    <x v="4317"/>
    <x v="113"/>
  </r>
  <r>
    <x v="3569"/>
    <x v="645"/>
    <x v="300"/>
    <n v="326"/>
    <n v="1"/>
    <x v="61"/>
    <x v="20"/>
    <x v="0"/>
    <x v="1"/>
    <x v="8"/>
    <x v="1"/>
    <x v="10"/>
    <x v="4318"/>
    <x v="82"/>
  </r>
  <r>
    <x v="414"/>
    <x v="537"/>
    <x v="725"/>
    <n v="186"/>
    <n v="14"/>
    <x v="45"/>
    <x v="19"/>
    <x v="1"/>
    <x v="1"/>
    <x v="8"/>
    <x v="3"/>
    <x v="23"/>
    <x v="4319"/>
    <x v="728"/>
  </r>
  <r>
    <x v="2321"/>
    <x v="362"/>
    <x v="621"/>
    <n v="369"/>
    <n v="22"/>
    <x v="66"/>
    <x v="35"/>
    <x v="0"/>
    <x v="1"/>
    <x v="7"/>
    <x v="1"/>
    <x v="7"/>
    <x v="4320"/>
    <x v="287"/>
  </r>
  <r>
    <x v="2972"/>
    <x v="581"/>
    <x v="536"/>
    <n v="231"/>
    <n v="18"/>
    <x v="73"/>
    <x v="35"/>
    <x v="2"/>
    <x v="0"/>
    <x v="10"/>
    <x v="5"/>
    <x v="17"/>
    <x v="4321"/>
    <x v="208"/>
  </r>
  <r>
    <x v="1355"/>
    <x v="5"/>
    <x v="823"/>
    <n v="453"/>
    <n v="22"/>
    <x v="166"/>
    <x v="26"/>
    <x v="2"/>
    <x v="2"/>
    <x v="4"/>
    <x v="4"/>
    <x v="5"/>
    <x v="4322"/>
    <x v="208"/>
  </r>
  <r>
    <x v="1294"/>
    <x v="460"/>
    <x v="596"/>
    <n v="68"/>
    <n v="18"/>
    <x v="63"/>
    <x v="33"/>
    <x v="1"/>
    <x v="2"/>
    <x v="4"/>
    <x v="0"/>
    <x v="13"/>
    <x v="4323"/>
    <x v="419"/>
  </r>
  <r>
    <x v="572"/>
    <x v="563"/>
    <x v="579"/>
    <n v="463"/>
    <n v="27"/>
    <x v="187"/>
    <x v="49"/>
    <x v="2"/>
    <x v="0"/>
    <x v="3"/>
    <x v="1"/>
    <x v="17"/>
    <x v="4324"/>
    <x v="248"/>
  </r>
  <r>
    <x v="3570"/>
    <x v="394"/>
    <x v="843"/>
    <n v="280"/>
    <n v="15"/>
    <x v="168"/>
    <x v="14"/>
    <x v="2"/>
    <x v="1"/>
    <x v="10"/>
    <x v="4"/>
    <x v="15"/>
    <x v="4325"/>
    <x v="245"/>
  </r>
  <r>
    <x v="3571"/>
    <x v="273"/>
    <x v="327"/>
    <n v="179"/>
    <n v="24"/>
    <x v="193"/>
    <x v="14"/>
    <x v="0"/>
    <x v="0"/>
    <x v="10"/>
    <x v="5"/>
    <x v="26"/>
    <x v="4326"/>
    <x v="497"/>
  </r>
  <r>
    <x v="3572"/>
    <x v="437"/>
    <x v="592"/>
    <n v="353"/>
    <n v="30"/>
    <x v="81"/>
    <x v="15"/>
    <x v="1"/>
    <x v="1"/>
    <x v="7"/>
    <x v="6"/>
    <x v="12"/>
    <x v="4327"/>
    <x v="208"/>
  </r>
  <r>
    <x v="3573"/>
    <x v="153"/>
    <x v="641"/>
    <n v="257"/>
    <n v="14"/>
    <x v="19"/>
    <x v="49"/>
    <x v="0"/>
    <x v="1"/>
    <x v="7"/>
    <x v="3"/>
    <x v="3"/>
    <x v="4328"/>
    <x v="469"/>
  </r>
  <r>
    <x v="3574"/>
    <x v="158"/>
    <x v="589"/>
    <n v="444"/>
    <n v="10"/>
    <x v="99"/>
    <x v="16"/>
    <x v="2"/>
    <x v="1"/>
    <x v="9"/>
    <x v="0"/>
    <x v="29"/>
    <x v="4329"/>
    <x v="367"/>
  </r>
  <r>
    <x v="3575"/>
    <x v="709"/>
    <x v="612"/>
    <n v="57"/>
    <n v="20"/>
    <x v="100"/>
    <x v="36"/>
    <x v="1"/>
    <x v="0"/>
    <x v="8"/>
    <x v="1"/>
    <x v="24"/>
    <x v="4330"/>
    <x v="440"/>
  </r>
  <r>
    <x v="3576"/>
    <x v="419"/>
    <x v="805"/>
    <n v="442"/>
    <n v="30"/>
    <x v="177"/>
    <x v="49"/>
    <x v="2"/>
    <x v="0"/>
    <x v="7"/>
    <x v="6"/>
    <x v="21"/>
    <x v="4331"/>
    <x v="703"/>
  </r>
  <r>
    <x v="3577"/>
    <x v="216"/>
    <x v="567"/>
    <n v="222"/>
    <n v="23"/>
    <x v="0"/>
    <x v="9"/>
    <x v="1"/>
    <x v="0"/>
    <x v="10"/>
    <x v="3"/>
    <x v="24"/>
    <x v="4332"/>
    <x v="38"/>
  </r>
  <r>
    <x v="3578"/>
    <x v="594"/>
    <x v="163"/>
    <n v="151"/>
    <n v="19"/>
    <x v="153"/>
    <x v="16"/>
    <x v="1"/>
    <x v="0"/>
    <x v="11"/>
    <x v="4"/>
    <x v="12"/>
    <x v="4333"/>
    <x v="337"/>
  </r>
  <r>
    <x v="3579"/>
    <x v="429"/>
    <x v="600"/>
    <n v="397"/>
    <n v="23"/>
    <x v="79"/>
    <x v="19"/>
    <x v="1"/>
    <x v="1"/>
    <x v="2"/>
    <x v="6"/>
    <x v="19"/>
    <x v="4334"/>
    <x v="103"/>
  </r>
  <r>
    <x v="722"/>
    <x v="135"/>
    <x v="797"/>
    <n v="309"/>
    <n v="6"/>
    <x v="176"/>
    <x v="15"/>
    <x v="2"/>
    <x v="0"/>
    <x v="1"/>
    <x v="1"/>
    <x v="29"/>
    <x v="4335"/>
    <x v="282"/>
  </r>
  <r>
    <x v="3445"/>
    <x v="702"/>
    <x v="393"/>
    <n v="106"/>
    <n v="28"/>
    <x v="108"/>
    <x v="30"/>
    <x v="2"/>
    <x v="1"/>
    <x v="7"/>
    <x v="2"/>
    <x v="30"/>
    <x v="4336"/>
    <x v="882"/>
  </r>
  <r>
    <x v="3580"/>
    <x v="584"/>
    <x v="650"/>
    <n v="274"/>
    <n v="11"/>
    <x v="168"/>
    <x v="26"/>
    <x v="1"/>
    <x v="1"/>
    <x v="9"/>
    <x v="6"/>
    <x v="16"/>
    <x v="4337"/>
    <x v="393"/>
  </r>
  <r>
    <x v="3581"/>
    <x v="348"/>
    <x v="476"/>
    <n v="166"/>
    <n v="20"/>
    <x v="91"/>
    <x v="35"/>
    <x v="2"/>
    <x v="1"/>
    <x v="8"/>
    <x v="5"/>
    <x v="0"/>
    <x v="4338"/>
    <x v="148"/>
  </r>
  <r>
    <x v="1757"/>
    <x v="169"/>
    <x v="596"/>
    <n v="238"/>
    <n v="9"/>
    <x v="67"/>
    <x v="43"/>
    <x v="2"/>
    <x v="1"/>
    <x v="6"/>
    <x v="6"/>
    <x v="24"/>
    <x v="4339"/>
    <x v="63"/>
  </r>
  <r>
    <x v="3582"/>
    <x v="289"/>
    <x v="670"/>
    <n v="394"/>
    <n v="30"/>
    <x v="126"/>
    <x v="41"/>
    <x v="1"/>
    <x v="1"/>
    <x v="10"/>
    <x v="5"/>
    <x v="16"/>
    <x v="4340"/>
    <x v="8"/>
  </r>
  <r>
    <x v="3583"/>
    <x v="543"/>
    <x v="176"/>
    <n v="265"/>
    <n v="27"/>
    <x v="157"/>
    <x v="7"/>
    <x v="2"/>
    <x v="0"/>
    <x v="11"/>
    <x v="2"/>
    <x v="13"/>
    <x v="4341"/>
    <x v="9"/>
  </r>
  <r>
    <x v="2155"/>
    <x v="615"/>
    <x v="174"/>
    <n v="355"/>
    <n v="19"/>
    <x v="71"/>
    <x v="8"/>
    <x v="0"/>
    <x v="1"/>
    <x v="11"/>
    <x v="1"/>
    <x v="4"/>
    <x v="4342"/>
    <x v="319"/>
  </r>
  <r>
    <x v="2525"/>
    <x v="704"/>
    <x v="820"/>
    <n v="419"/>
    <n v="19"/>
    <x v="160"/>
    <x v="9"/>
    <x v="2"/>
    <x v="1"/>
    <x v="4"/>
    <x v="1"/>
    <x v="4"/>
    <x v="4343"/>
    <x v="19"/>
  </r>
  <r>
    <x v="3192"/>
    <x v="363"/>
    <x v="777"/>
    <n v="403"/>
    <n v="18"/>
    <x v="108"/>
    <x v="19"/>
    <x v="0"/>
    <x v="1"/>
    <x v="8"/>
    <x v="0"/>
    <x v="14"/>
    <x v="4344"/>
    <x v="496"/>
  </r>
  <r>
    <x v="3584"/>
    <x v="389"/>
    <x v="720"/>
    <n v="194"/>
    <n v="14"/>
    <x v="17"/>
    <x v="24"/>
    <x v="2"/>
    <x v="0"/>
    <x v="5"/>
    <x v="0"/>
    <x v="6"/>
    <x v="4345"/>
    <x v="52"/>
  </r>
  <r>
    <x v="3585"/>
    <x v="423"/>
    <x v="88"/>
    <n v="387"/>
    <n v="25"/>
    <x v="114"/>
    <x v="38"/>
    <x v="0"/>
    <x v="2"/>
    <x v="4"/>
    <x v="2"/>
    <x v="9"/>
    <x v="4346"/>
    <x v="62"/>
  </r>
  <r>
    <x v="3586"/>
    <x v="10"/>
    <x v="744"/>
    <n v="314"/>
    <n v="3"/>
    <x v="164"/>
    <x v="7"/>
    <x v="1"/>
    <x v="0"/>
    <x v="3"/>
    <x v="4"/>
    <x v="10"/>
    <x v="4347"/>
    <x v="661"/>
  </r>
  <r>
    <x v="948"/>
    <x v="580"/>
    <x v="572"/>
    <n v="266"/>
    <n v="4"/>
    <x v="16"/>
    <x v="7"/>
    <x v="1"/>
    <x v="0"/>
    <x v="10"/>
    <x v="3"/>
    <x v="2"/>
    <x v="4348"/>
    <x v="315"/>
  </r>
  <r>
    <x v="3418"/>
    <x v="27"/>
    <x v="329"/>
    <n v="222"/>
    <n v="25"/>
    <x v="102"/>
    <x v="46"/>
    <x v="0"/>
    <x v="0"/>
    <x v="0"/>
    <x v="3"/>
    <x v="20"/>
    <x v="4349"/>
    <x v="313"/>
  </r>
  <r>
    <x v="3587"/>
    <x v="443"/>
    <x v="70"/>
    <n v="149"/>
    <n v="26"/>
    <x v="39"/>
    <x v="39"/>
    <x v="0"/>
    <x v="1"/>
    <x v="0"/>
    <x v="6"/>
    <x v="1"/>
    <x v="4350"/>
    <x v="608"/>
  </r>
  <r>
    <x v="3588"/>
    <x v="434"/>
    <x v="666"/>
    <n v="174"/>
    <n v="17"/>
    <x v="155"/>
    <x v="41"/>
    <x v="0"/>
    <x v="1"/>
    <x v="4"/>
    <x v="2"/>
    <x v="7"/>
    <x v="4351"/>
    <x v="113"/>
  </r>
  <r>
    <x v="3589"/>
    <x v="621"/>
    <x v="442"/>
    <n v="408"/>
    <n v="3"/>
    <x v="106"/>
    <x v="21"/>
    <x v="1"/>
    <x v="0"/>
    <x v="9"/>
    <x v="2"/>
    <x v="13"/>
    <x v="4352"/>
    <x v="236"/>
  </r>
  <r>
    <x v="3590"/>
    <x v="80"/>
    <x v="580"/>
    <n v="317"/>
    <n v="22"/>
    <x v="156"/>
    <x v="1"/>
    <x v="1"/>
    <x v="1"/>
    <x v="10"/>
    <x v="0"/>
    <x v="23"/>
    <x v="4353"/>
    <x v="26"/>
  </r>
  <r>
    <x v="3591"/>
    <x v="517"/>
    <x v="112"/>
    <n v="53"/>
    <n v="21"/>
    <x v="154"/>
    <x v="43"/>
    <x v="2"/>
    <x v="1"/>
    <x v="6"/>
    <x v="5"/>
    <x v="10"/>
    <x v="4354"/>
    <x v="883"/>
  </r>
  <r>
    <x v="1798"/>
    <x v="482"/>
    <x v="401"/>
    <n v="484"/>
    <n v="29"/>
    <x v="98"/>
    <x v="13"/>
    <x v="1"/>
    <x v="1"/>
    <x v="11"/>
    <x v="4"/>
    <x v="22"/>
    <x v="4355"/>
    <x v="646"/>
  </r>
  <r>
    <x v="3592"/>
    <x v="331"/>
    <x v="801"/>
    <n v="444"/>
    <n v="24"/>
    <x v="78"/>
    <x v="15"/>
    <x v="0"/>
    <x v="0"/>
    <x v="9"/>
    <x v="5"/>
    <x v="20"/>
    <x v="4356"/>
    <x v="91"/>
  </r>
  <r>
    <x v="246"/>
    <x v="719"/>
    <x v="531"/>
    <n v="451"/>
    <n v="2"/>
    <x v="64"/>
    <x v="40"/>
    <x v="1"/>
    <x v="0"/>
    <x v="11"/>
    <x v="3"/>
    <x v="19"/>
    <x v="4357"/>
    <x v="309"/>
  </r>
  <r>
    <x v="2216"/>
    <x v="619"/>
    <x v="789"/>
    <n v="182"/>
    <n v="19"/>
    <x v="4"/>
    <x v="25"/>
    <x v="0"/>
    <x v="0"/>
    <x v="3"/>
    <x v="0"/>
    <x v="28"/>
    <x v="4358"/>
    <x v="421"/>
  </r>
  <r>
    <x v="3593"/>
    <x v="687"/>
    <x v="706"/>
    <n v="499"/>
    <n v="30"/>
    <x v="98"/>
    <x v="45"/>
    <x v="0"/>
    <x v="2"/>
    <x v="3"/>
    <x v="1"/>
    <x v="13"/>
    <x v="4359"/>
    <x v="149"/>
  </r>
  <r>
    <x v="3594"/>
    <x v="466"/>
    <x v="12"/>
    <n v="390"/>
    <n v="19"/>
    <x v="166"/>
    <x v="35"/>
    <x v="0"/>
    <x v="1"/>
    <x v="9"/>
    <x v="5"/>
    <x v="25"/>
    <x v="4360"/>
    <x v="232"/>
  </r>
  <r>
    <x v="3595"/>
    <x v="524"/>
    <x v="408"/>
    <n v="422"/>
    <n v="13"/>
    <x v="159"/>
    <x v="6"/>
    <x v="2"/>
    <x v="0"/>
    <x v="3"/>
    <x v="1"/>
    <x v="7"/>
    <x v="4361"/>
    <x v="222"/>
  </r>
  <r>
    <x v="3596"/>
    <x v="302"/>
    <x v="779"/>
    <n v="465"/>
    <n v="18"/>
    <x v="5"/>
    <x v="29"/>
    <x v="0"/>
    <x v="0"/>
    <x v="11"/>
    <x v="5"/>
    <x v="30"/>
    <x v="4362"/>
    <x v="243"/>
  </r>
  <r>
    <x v="687"/>
    <x v="118"/>
    <x v="475"/>
    <n v="246"/>
    <n v="11"/>
    <x v="148"/>
    <x v="8"/>
    <x v="2"/>
    <x v="0"/>
    <x v="10"/>
    <x v="0"/>
    <x v="25"/>
    <x v="4363"/>
    <x v="399"/>
  </r>
  <r>
    <x v="2815"/>
    <x v="618"/>
    <x v="266"/>
    <n v="264"/>
    <n v="10"/>
    <x v="97"/>
    <x v="34"/>
    <x v="2"/>
    <x v="1"/>
    <x v="7"/>
    <x v="6"/>
    <x v="14"/>
    <x v="4364"/>
    <x v="19"/>
  </r>
  <r>
    <x v="2895"/>
    <x v="682"/>
    <x v="572"/>
    <n v="295"/>
    <n v="10"/>
    <x v="69"/>
    <x v="6"/>
    <x v="1"/>
    <x v="0"/>
    <x v="8"/>
    <x v="6"/>
    <x v="28"/>
    <x v="4365"/>
    <x v="367"/>
  </r>
  <r>
    <x v="2959"/>
    <x v="73"/>
    <x v="634"/>
    <n v="272"/>
    <n v="11"/>
    <x v="26"/>
    <x v="16"/>
    <x v="0"/>
    <x v="0"/>
    <x v="11"/>
    <x v="6"/>
    <x v="17"/>
    <x v="4366"/>
    <x v="448"/>
  </r>
  <r>
    <x v="1426"/>
    <x v="45"/>
    <x v="522"/>
    <n v="68"/>
    <n v="24"/>
    <x v="113"/>
    <x v="28"/>
    <x v="2"/>
    <x v="0"/>
    <x v="2"/>
    <x v="4"/>
    <x v="5"/>
    <x v="4367"/>
    <x v="319"/>
  </r>
  <r>
    <x v="230"/>
    <x v="406"/>
    <x v="819"/>
    <n v="323"/>
    <n v="30"/>
    <x v="121"/>
    <x v="24"/>
    <x v="0"/>
    <x v="0"/>
    <x v="7"/>
    <x v="5"/>
    <x v="15"/>
    <x v="4368"/>
    <x v="41"/>
  </r>
  <r>
    <x v="2612"/>
    <x v="114"/>
    <x v="219"/>
    <n v="430"/>
    <n v="18"/>
    <x v="187"/>
    <x v="10"/>
    <x v="1"/>
    <x v="0"/>
    <x v="11"/>
    <x v="1"/>
    <x v="1"/>
    <x v="4369"/>
    <x v="151"/>
  </r>
  <r>
    <x v="3597"/>
    <x v="671"/>
    <x v="23"/>
    <n v="480"/>
    <n v="15"/>
    <x v="197"/>
    <x v="13"/>
    <x v="0"/>
    <x v="0"/>
    <x v="2"/>
    <x v="2"/>
    <x v="25"/>
    <x v="4370"/>
    <x v="117"/>
  </r>
  <r>
    <x v="3598"/>
    <x v="534"/>
    <x v="574"/>
    <n v="99"/>
    <n v="4"/>
    <x v="35"/>
    <x v="0"/>
    <x v="0"/>
    <x v="0"/>
    <x v="2"/>
    <x v="0"/>
    <x v="4"/>
    <x v="4371"/>
    <x v="884"/>
  </r>
  <r>
    <x v="3599"/>
    <x v="441"/>
    <x v="162"/>
    <n v="158"/>
    <n v="27"/>
    <x v="47"/>
    <x v="24"/>
    <x v="0"/>
    <x v="1"/>
    <x v="8"/>
    <x v="2"/>
    <x v="18"/>
    <x v="4372"/>
    <x v="399"/>
  </r>
  <r>
    <x v="2535"/>
    <x v="19"/>
    <x v="132"/>
    <n v="417"/>
    <n v="10"/>
    <x v="165"/>
    <x v="26"/>
    <x v="1"/>
    <x v="0"/>
    <x v="5"/>
    <x v="2"/>
    <x v="16"/>
    <x v="4373"/>
    <x v="657"/>
  </r>
  <r>
    <x v="3600"/>
    <x v="459"/>
    <x v="476"/>
    <n v="269"/>
    <n v="22"/>
    <x v="103"/>
    <x v="30"/>
    <x v="0"/>
    <x v="0"/>
    <x v="3"/>
    <x v="6"/>
    <x v="14"/>
    <x v="4374"/>
    <x v="279"/>
  </r>
  <r>
    <x v="3601"/>
    <x v="376"/>
    <x v="534"/>
    <n v="88"/>
    <n v="18"/>
    <x v="143"/>
    <x v="48"/>
    <x v="2"/>
    <x v="1"/>
    <x v="5"/>
    <x v="2"/>
    <x v="14"/>
    <x v="4375"/>
    <x v="5"/>
  </r>
  <r>
    <x v="3424"/>
    <x v="635"/>
    <x v="679"/>
    <n v="160"/>
    <n v="2"/>
    <x v="149"/>
    <x v="24"/>
    <x v="0"/>
    <x v="0"/>
    <x v="7"/>
    <x v="6"/>
    <x v="30"/>
    <x v="4376"/>
    <x v="406"/>
  </r>
  <r>
    <x v="3602"/>
    <x v="365"/>
    <x v="448"/>
    <n v="469"/>
    <n v="10"/>
    <x v="105"/>
    <x v="31"/>
    <x v="1"/>
    <x v="0"/>
    <x v="9"/>
    <x v="0"/>
    <x v="24"/>
    <x v="4377"/>
    <x v="225"/>
  </r>
  <r>
    <x v="2976"/>
    <x v="562"/>
    <x v="256"/>
    <n v="295"/>
    <n v="16"/>
    <x v="115"/>
    <x v="22"/>
    <x v="0"/>
    <x v="0"/>
    <x v="1"/>
    <x v="0"/>
    <x v="9"/>
    <x v="4378"/>
    <x v="104"/>
  </r>
  <r>
    <x v="3603"/>
    <x v="567"/>
    <x v="673"/>
    <n v="67"/>
    <n v="29"/>
    <x v="107"/>
    <x v="17"/>
    <x v="2"/>
    <x v="1"/>
    <x v="6"/>
    <x v="0"/>
    <x v="3"/>
    <x v="4379"/>
    <x v="577"/>
  </r>
  <r>
    <x v="3604"/>
    <x v="315"/>
    <x v="782"/>
    <n v="180"/>
    <n v="29"/>
    <x v="182"/>
    <x v="0"/>
    <x v="0"/>
    <x v="0"/>
    <x v="1"/>
    <x v="0"/>
    <x v="25"/>
    <x v="4380"/>
    <x v="153"/>
  </r>
  <r>
    <x v="3605"/>
    <x v="461"/>
    <x v="415"/>
    <n v="64"/>
    <n v="1"/>
    <x v="71"/>
    <x v="32"/>
    <x v="0"/>
    <x v="1"/>
    <x v="1"/>
    <x v="0"/>
    <x v="22"/>
    <x v="4381"/>
    <x v="885"/>
  </r>
  <r>
    <x v="949"/>
    <x v="176"/>
    <x v="113"/>
    <n v="149"/>
    <n v="3"/>
    <x v="48"/>
    <x v="18"/>
    <x v="0"/>
    <x v="1"/>
    <x v="0"/>
    <x v="3"/>
    <x v="14"/>
    <x v="4382"/>
    <x v="399"/>
  </r>
  <r>
    <x v="3044"/>
    <x v="377"/>
    <x v="110"/>
    <n v="461"/>
    <n v="21"/>
    <x v="28"/>
    <x v="28"/>
    <x v="1"/>
    <x v="1"/>
    <x v="9"/>
    <x v="1"/>
    <x v="4"/>
    <x v="4383"/>
    <x v="364"/>
  </r>
  <r>
    <x v="3606"/>
    <x v="620"/>
    <x v="114"/>
    <n v="174"/>
    <n v="21"/>
    <x v="79"/>
    <x v="38"/>
    <x v="1"/>
    <x v="2"/>
    <x v="3"/>
    <x v="5"/>
    <x v="15"/>
    <x v="4384"/>
    <x v="394"/>
  </r>
  <r>
    <x v="3607"/>
    <x v="131"/>
    <x v="213"/>
    <n v="482"/>
    <n v="21"/>
    <x v="10"/>
    <x v="49"/>
    <x v="0"/>
    <x v="0"/>
    <x v="5"/>
    <x v="3"/>
    <x v="11"/>
    <x v="4385"/>
    <x v="452"/>
  </r>
  <r>
    <x v="1665"/>
    <x v="397"/>
    <x v="777"/>
    <n v="256"/>
    <n v="17"/>
    <x v="111"/>
    <x v="7"/>
    <x v="1"/>
    <x v="1"/>
    <x v="7"/>
    <x v="5"/>
    <x v="22"/>
    <x v="4386"/>
    <x v="159"/>
  </r>
  <r>
    <x v="3608"/>
    <x v="263"/>
    <x v="347"/>
    <n v="378"/>
    <n v="18"/>
    <x v="150"/>
    <x v="29"/>
    <x v="2"/>
    <x v="1"/>
    <x v="2"/>
    <x v="1"/>
    <x v="25"/>
    <x v="4387"/>
    <x v="457"/>
  </r>
  <r>
    <x v="3609"/>
    <x v="325"/>
    <x v="140"/>
    <n v="332"/>
    <n v="20"/>
    <x v="3"/>
    <x v="42"/>
    <x v="0"/>
    <x v="2"/>
    <x v="4"/>
    <x v="0"/>
    <x v="27"/>
    <x v="4388"/>
    <x v="328"/>
  </r>
  <r>
    <x v="2034"/>
    <x v="307"/>
    <x v="828"/>
    <n v="469"/>
    <n v="28"/>
    <x v="133"/>
    <x v="3"/>
    <x v="0"/>
    <x v="0"/>
    <x v="6"/>
    <x v="0"/>
    <x v="18"/>
    <x v="4389"/>
    <x v="263"/>
  </r>
  <r>
    <x v="3610"/>
    <x v="111"/>
    <x v="748"/>
    <n v="179"/>
    <n v="12"/>
    <x v="179"/>
    <x v="5"/>
    <x v="2"/>
    <x v="0"/>
    <x v="5"/>
    <x v="3"/>
    <x v="27"/>
    <x v="4390"/>
    <x v="480"/>
  </r>
  <r>
    <x v="3611"/>
    <x v="468"/>
    <x v="31"/>
    <n v="256"/>
    <n v="15"/>
    <x v="121"/>
    <x v="9"/>
    <x v="1"/>
    <x v="0"/>
    <x v="2"/>
    <x v="6"/>
    <x v="2"/>
    <x v="4391"/>
    <x v="41"/>
  </r>
  <r>
    <x v="3612"/>
    <x v="355"/>
    <x v="139"/>
    <n v="495"/>
    <n v="6"/>
    <x v="113"/>
    <x v="33"/>
    <x v="0"/>
    <x v="1"/>
    <x v="8"/>
    <x v="1"/>
    <x v="29"/>
    <x v="4392"/>
    <x v="493"/>
  </r>
  <r>
    <x v="3613"/>
    <x v="716"/>
    <x v="583"/>
    <n v="285"/>
    <n v="8"/>
    <x v="13"/>
    <x v="25"/>
    <x v="0"/>
    <x v="1"/>
    <x v="2"/>
    <x v="4"/>
    <x v="27"/>
    <x v="4393"/>
    <x v="204"/>
  </r>
  <r>
    <x v="831"/>
    <x v="342"/>
    <x v="517"/>
    <n v="285"/>
    <n v="21"/>
    <x v="42"/>
    <x v="12"/>
    <x v="2"/>
    <x v="1"/>
    <x v="2"/>
    <x v="3"/>
    <x v="30"/>
    <x v="4394"/>
    <x v="103"/>
  </r>
  <r>
    <x v="3614"/>
    <x v="186"/>
    <x v="408"/>
    <n v="260"/>
    <n v="25"/>
    <x v="48"/>
    <x v="48"/>
    <x v="0"/>
    <x v="1"/>
    <x v="1"/>
    <x v="4"/>
    <x v="9"/>
    <x v="4395"/>
    <x v="364"/>
  </r>
  <r>
    <x v="3615"/>
    <x v="652"/>
    <x v="273"/>
    <n v="96"/>
    <n v="7"/>
    <x v="140"/>
    <x v="9"/>
    <x v="2"/>
    <x v="0"/>
    <x v="1"/>
    <x v="5"/>
    <x v="17"/>
    <x v="4396"/>
    <x v="17"/>
  </r>
  <r>
    <x v="3616"/>
    <x v="317"/>
    <x v="456"/>
    <n v="248"/>
    <n v="19"/>
    <x v="134"/>
    <x v="28"/>
    <x v="0"/>
    <x v="0"/>
    <x v="9"/>
    <x v="5"/>
    <x v="16"/>
    <x v="4397"/>
    <x v="848"/>
  </r>
  <r>
    <x v="3617"/>
    <x v="687"/>
    <x v="683"/>
    <n v="383"/>
    <n v="27"/>
    <x v="137"/>
    <x v="16"/>
    <x v="1"/>
    <x v="2"/>
    <x v="3"/>
    <x v="1"/>
    <x v="13"/>
    <x v="4398"/>
    <x v="38"/>
  </r>
  <r>
    <x v="3618"/>
    <x v="247"/>
    <x v="613"/>
    <n v="292"/>
    <n v="24"/>
    <x v="93"/>
    <x v="0"/>
    <x v="0"/>
    <x v="0"/>
    <x v="9"/>
    <x v="4"/>
    <x v="12"/>
    <x v="4399"/>
    <x v="81"/>
  </r>
  <r>
    <x v="3619"/>
    <x v="81"/>
    <x v="552"/>
    <n v="74"/>
    <n v="19"/>
    <x v="121"/>
    <x v="11"/>
    <x v="0"/>
    <x v="1"/>
    <x v="0"/>
    <x v="6"/>
    <x v="18"/>
    <x v="4400"/>
    <x v="693"/>
  </r>
  <r>
    <x v="3620"/>
    <x v="191"/>
    <x v="637"/>
    <n v="390"/>
    <n v="18"/>
    <x v="155"/>
    <x v="30"/>
    <x v="2"/>
    <x v="1"/>
    <x v="2"/>
    <x v="3"/>
    <x v="20"/>
    <x v="4401"/>
    <x v="90"/>
  </r>
  <r>
    <x v="3621"/>
    <x v="692"/>
    <x v="277"/>
    <n v="150"/>
    <n v="16"/>
    <x v="121"/>
    <x v="32"/>
    <x v="0"/>
    <x v="1"/>
    <x v="2"/>
    <x v="3"/>
    <x v="16"/>
    <x v="4402"/>
    <x v="674"/>
  </r>
  <r>
    <x v="3258"/>
    <x v="685"/>
    <x v="471"/>
    <n v="57"/>
    <n v="26"/>
    <x v="36"/>
    <x v="3"/>
    <x v="0"/>
    <x v="1"/>
    <x v="7"/>
    <x v="0"/>
    <x v="5"/>
    <x v="4403"/>
    <x v="886"/>
  </r>
  <r>
    <x v="3622"/>
    <x v="485"/>
    <x v="781"/>
    <n v="138"/>
    <n v="23"/>
    <x v="33"/>
    <x v="12"/>
    <x v="2"/>
    <x v="0"/>
    <x v="11"/>
    <x v="1"/>
    <x v="6"/>
    <x v="4404"/>
    <x v="210"/>
  </r>
  <r>
    <x v="2807"/>
    <x v="348"/>
    <x v="308"/>
    <n v="327"/>
    <n v="6"/>
    <x v="87"/>
    <x v="29"/>
    <x v="0"/>
    <x v="1"/>
    <x v="8"/>
    <x v="5"/>
    <x v="0"/>
    <x v="4405"/>
    <x v="83"/>
  </r>
  <r>
    <x v="2370"/>
    <x v="413"/>
    <x v="35"/>
    <n v="358"/>
    <n v="27"/>
    <x v="68"/>
    <x v="7"/>
    <x v="1"/>
    <x v="1"/>
    <x v="1"/>
    <x v="4"/>
    <x v="25"/>
    <x v="4406"/>
    <x v="37"/>
  </r>
  <r>
    <x v="3623"/>
    <x v="526"/>
    <x v="634"/>
    <n v="247"/>
    <n v="8"/>
    <x v="133"/>
    <x v="28"/>
    <x v="1"/>
    <x v="1"/>
    <x v="11"/>
    <x v="6"/>
    <x v="21"/>
    <x v="4407"/>
    <x v="129"/>
  </r>
  <r>
    <x v="3624"/>
    <x v="397"/>
    <x v="300"/>
    <n v="204"/>
    <n v="6"/>
    <x v="88"/>
    <x v="3"/>
    <x v="2"/>
    <x v="1"/>
    <x v="7"/>
    <x v="5"/>
    <x v="22"/>
    <x v="4408"/>
    <x v="113"/>
  </r>
  <r>
    <x v="3625"/>
    <x v="179"/>
    <x v="434"/>
    <n v="52"/>
    <n v="5"/>
    <x v="1"/>
    <x v="43"/>
    <x v="2"/>
    <x v="0"/>
    <x v="1"/>
    <x v="0"/>
    <x v="15"/>
    <x v="4409"/>
    <x v="887"/>
  </r>
  <r>
    <x v="3626"/>
    <x v="497"/>
    <x v="171"/>
    <n v="294"/>
    <n v="5"/>
    <x v="85"/>
    <x v="31"/>
    <x v="1"/>
    <x v="0"/>
    <x v="11"/>
    <x v="3"/>
    <x v="29"/>
    <x v="4410"/>
    <x v="661"/>
  </r>
  <r>
    <x v="3128"/>
    <x v="21"/>
    <x v="197"/>
    <n v="492"/>
    <n v="3"/>
    <x v="139"/>
    <x v="3"/>
    <x v="0"/>
    <x v="1"/>
    <x v="9"/>
    <x v="2"/>
    <x v="17"/>
    <x v="4411"/>
    <x v="30"/>
  </r>
  <r>
    <x v="2746"/>
    <x v="715"/>
    <x v="527"/>
    <n v="76"/>
    <n v="27"/>
    <x v="18"/>
    <x v="44"/>
    <x v="2"/>
    <x v="0"/>
    <x v="9"/>
    <x v="2"/>
    <x v="3"/>
    <x v="4412"/>
    <x v="737"/>
  </r>
  <r>
    <x v="3627"/>
    <x v="525"/>
    <x v="468"/>
    <n v="456"/>
    <n v="2"/>
    <x v="42"/>
    <x v="47"/>
    <x v="2"/>
    <x v="1"/>
    <x v="0"/>
    <x v="5"/>
    <x v="3"/>
    <x v="4413"/>
    <x v="253"/>
  </r>
  <r>
    <x v="2801"/>
    <x v="657"/>
    <x v="782"/>
    <n v="365"/>
    <n v="2"/>
    <x v="128"/>
    <x v="38"/>
    <x v="1"/>
    <x v="0"/>
    <x v="7"/>
    <x v="4"/>
    <x v="2"/>
    <x v="4414"/>
    <x v="66"/>
  </r>
  <r>
    <x v="3628"/>
    <x v="567"/>
    <x v="60"/>
    <n v="493"/>
    <n v="1"/>
    <x v="167"/>
    <x v="5"/>
    <x v="0"/>
    <x v="1"/>
    <x v="6"/>
    <x v="0"/>
    <x v="3"/>
    <x v="4415"/>
    <x v="356"/>
  </r>
  <r>
    <x v="2991"/>
    <x v="159"/>
    <x v="815"/>
    <n v="121"/>
    <n v="5"/>
    <x v="140"/>
    <x v="29"/>
    <x v="2"/>
    <x v="0"/>
    <x v="0"/>
    <x v="5"/>
    <x v="18"/>
    <x v="4416"/>
    <x v="382"/>
  </r>
  <r>
    <x v="3629"/>
    <x v="481"/>
    <x v="637"/>
    <n v="480"/>
    <n v="12"/>
    <x v="21"/>
    <x v="46"/>
    <x v="1"/>
    <x v="0"/>
    <x v="4"/>
    <x v="1"/>
    <x v="25"/>
    <x v="4417"/>
    <x v="172"/>
  </r>
  <r>
    <x v="3630"/>
    <x v="377"/>
    <x v="657"/>
    <n v="171"/>
    <n v="18"/>
    <x v="79"/>
    <x v="34"/>
    <x v="1"/>
    <x v="1"/>
    <x v="9"/>
    <x v="1"/>
    <x v="4"/>
    <x v="4418"/>
    <x v="537"/>
  </r>
  <r>
    <x v="3631"/>
    <x v="312"/>
    <x v="744"/>
    <n v="339"/>
    <n v="15"/>
    <x v="82"/>
    <x v="23"/>
    <x v="2"/>
    <x v="1"/>
    <x v="2"/>
    <x v="1"/>
    <x v="12"/>
    <x v="4419"/>
    <x v="325"/>
  </r>
  <r>
    <x v="3632"/>
    <x v="721"/>
    <x v="241"/>
    <n v="372"/>
    <n v="4"/>
    <x v="193"/>
    <x v="36"/>
    <x v="1"/>
    <x v="1"/>
    <x v="8"/>
    <x v="4"/>
    <x v="21"/>
    <x v="4420"/>
    <x v="200"/>
  </r>
  <r>
    <x v="3633"/>
    <x v="682"/>
    <x v="494"/>
    <n v="468"/>
    <n v="15"/>
    <x v="38"/>
    <x v="32"/>
    <x v="0"/>
    <x v="0"/>
    <x v="8"/>
    <x v="6"/>
    <x v="28"/>
    <x v="4421"/>
    <x v="364"/>
  </r>
  <r>
    <x v="3634"/>
    <x v="455"/>
    <x v="29"/>
    <n v="292"/>
    <n v="12"/>
    <x v="21"/>
    <x v="22"/>
    <x v="2"/>
    <x v="0"/>
    <x v="8"/>
    <x v="1"/>
    <x v="2"/>
    <x v="4422"/>
    <x v="471"/>
  </r>
  <r>
    <x v="3405"/>
    <x v="100"/>
    <x v="892"/>
    <n v="257"/>
    <n v="19"/>
    <x v="188"/>
    <x v="36"/>
    <x v="0"/>
    <x v="1"/>
    <x v="9"/>
    <x v="5"/>
    <x v="12"/>
    <x v="4423"/>
    <x v="200"/>
  </r>
  <r>
    <x v="3635"/>
    <x v="129"/>
    <x v="507"/>
    <n v="355"/>
    <n v="9"/>
    <x v="122"/>
    <x v="32"/>
    <x v="0"/>
    <x v="0"/>
    <x v="11"/>
    <x v="6"/>
    <x v="0"/>
    <x v="4424"/>
    <x v="312"/>
  </r>
  <r>
    <x v="3636"/>
    <x v="284"/>
    <x v="705"/>
    <n v="97"/>
    <n v="13"/>
    <x v="120"/>
    <x v="34"/>
    <x v="0"/>
    <x v="0"/>
    <x v="4"/>
    <x v="3"/>
    <x v="21"/>
    <x v="4425"/>
    <x v="888"/>
  </r>
  <r>
    <x v="3637"/>
    <x v="2"/>
    <x v="111"/>
    <n v="450"/>
    <n v="21"/>
    <x v="73"/>
    <x v="16"/>
    <x v="2"/>
    <x v="1"/>
    <x v="2"/>
    <x v="2"/>
    <x v="2"/>
    <x v="4426"/>
    <x v="412"/>
  </r>
  <r>
    <x v="3638"/>
    <x v="419"/>
    <x v="884"/>
    <n v="446"/>
    <n v="1"/>
    <x v="70"/>
    <x v="34"/>
    <x v="0"/>
    <x v="0"/>
    <x v="7"/>
    <x v="6"/>
    <x v="21"/>
    <x v="4427"/>
    <x v="463"/>
  </r>
  <r>
    <x v="3639"/>
    <x v="451"/>
    <x v="128"/>
    <n v="308"/>
    <n v="10"/>
    <x v="1"/>
    <x v="21"/>
    <x v="1"/>
    <x v="0"/>
    <x v="5"/>
    <x v="6"/>
    <x v="15"/>
    <x v="4428"/>
    <x v="236"/>
  </r>
  <r>
    <x v="3640"/>
    <x v="716"/>
    <x v="357"/>
    <n v="400"/>
    <n v="15"/>
    <x v="63"/>
    <x v="32"/>
    <x v="2"/>
    <x v="1"/>
    <x v="2"/>
    <x v="4"/>
    <x v="27"/>
    <x v="4429"/>
    <x v="284"/>
  </r>
  <r>
    <x v="3641"/>
    <x v="697"/>
    <x v="248"/>
    <n v="219"/>
    <n v="25"/>
    <x v="22"/>
    <x v="11"/>
    <x v="0"/>
    <x v="1"/>
    <x v="1"/>
    <x v="5"/>
    <x v="30"/>
    <x v="4430"/>
    <x v="375"/>
  </r>
  <r>
    <x v="141"/>
    <x v="602"/>
    <x v="720"/>
    <n v="402"/>
    <n v="11"/>
    <x v="33"/>
    <x v="35"/>
    <x v="1"/>
    <x v="1"/>
    <x v="10"/>
    <x v="5"/>
    <x v="21"/>
    <x v="4431"/>
    <x v="141"/>
  </r>
  <r>
    <x v="3642"/>
    <x v="281"/>
    <x v="688"/>
    <n v="190"/>
    <n v="21"/>
    <x v="153"/>
    <x v="29"/>
    <x v="2"/>
    <x v="1"/>
    <x v="7"/>
    <x v="0"/>
    <x v="18"/>
    <x v="4432"/>
    <x v="422"/>
  </r>
  <r>
    <x v="2188"/>
    <x v="501"/>
    <x v="688"/>
    <n v="329"/>
    <n v="25"/>
    <x v="60"/>
    <x v="19"/>
    <x v="2"/>
    <x v="0"/>
    <x v="6"/>
    <x v="0"/>
    <x v="28"/>
    <x v="4433"/>
    <x v="424"/>
  </r>
  <r>
    <x v="3643"/>
    <x v="199"/>
    <x v="469"/>
    <n v="178"/>
    <n v="21"/>
    <x v="135"/>
    <x v="34"/>
    <x v="0"/>
    <x v="0"/>
    <x v="5"/>
    <x v="1"/>
    <x v="17"/>
    <x v="4434"/>
    <x v="234"/>
  </r>
  <r>
    <x v="3644"/>
    <x v="693"/>
    <x v="150"/>
    <n v="56"/>
    <n v="4"/>
    <x v="190"/>
    <x v="5"/>
    <x v="0"/>
    <x v="1"/>
    <x v="10"/>
    <x v="1"/>
    <x v="18"/>
    <x v="4435"/>
    <x v="889"/>
  </r>
  <r>
    <x v="3645"/>
    <x v="75"/>
    <x v="819"/>
    <n v="484"/>
    <n v="24"/>
    <x v="114"/>
    <x v="49"/>
    <x v="0"/>
    <x v="0"/>
    <x v="8"/>
    <x v="0"/>
    <x v="16"/>
    <x v="4436"/>
    <x v="97"/>
  </r>
  <r>
    <x v="3646"/>
    <x v="88"/>
    <x v="75"/>
    <n v="164"/>
    <n v="27"/>
    <x v="34"/>
    <x v="14"/>
    <x v="1"/>
    <x v="1"/>
    <x v="11"/>
    <x v="5"/>
    <x v="12"/>
    <x v="3466"/>
    <x v="773"/>
  </r>
  <r>
    <x v="2152"/>
    <x v="156"/>
    <x v="403"/>
    <n v="355"/>
    <n v="18"/>
    <x v="35"/>
    <x v="31"/>
    <x v="0"/>
    <x v="0"/>
    <x v="6"/>
    <x v="0"/>
    <x v="5"/>
    <x v="4437"/>
    <x v="242"/>
  </r>
  <r>
    <x v="3647"/>
    <x v="578"/>
    <x v="644"/>
    <n v="280"/>
    <n v="26"/>
    <x v="45"/>
    <x v="11"/>
    <x v="2"/>
    <x v="0"/>
    <x v="1"/>
    <x v="4"/>
    <x v="30"/>
    <x v="4438"/>
    <x v="222"/>
  </r>
  <r>
    <x v="3648"/>
    <x v="665"/>
    <x v="524"/>
    <n v="201"/>
    <n v="10"/>
    <x v="125"/>
    <x v="2"/>
    <x v="2"/>
    <x v="0"/>
    <x v="6"/>
    <x v="6"/>
    <x v="9"/>
    <x v="4439"/>
    <x v="21"/>
  </r>
  <r>
    <x v="154"/>
    <x v="68"/>
    <x v="734"/>
    <n v="476"/>
    <n v="18"/>
    <x v="50"/>
    <x v="17"/>
    <x v="2"/>
    <x v="0"/>
    <x v="10"/>
    <x v="6"/>
    <x v="27"/>
    <x v="4440"/>
    <x v="456"/>
  </r>
  <r>
    <x v="3649"/>
    <x v="223"/>
    <x v="352"/>
    <n v="499"/>
    <n v="16"/>
    <x v="183"/>
    <x v="9"/>
    <x v="1"/>
    <x v="1"/>
    <x v="11"/>
    <x v="4"/>
    <x v="24"/>
    <x v="4441"/>
    <x v="322"/>
  </r>
  <r>
    <x v="3650"/>
    <x v="187"/>
    <x v="419"/>
    <n v="320"/>
    <n v="4"/>
    <x v="17"/>
    <x v="26"/>
    <x v="0"/>
    <x v="0"/>
    <x v="0"/>
    <x v="1"/>
    <x v="15"/>
    <x v="4442"/>
    <x v="113"/>
  </r>
  <r>
    <x v="3455"/>
    <x v="726"/>
    <x v="847"/>
    <n v="390"/>
    <n v="24"/>
    <x v="119"/>
    <x v="21"/>
    <x v="2"/>
    <x v="2"/>
    <x v="3"/>
    <x v="2"/>
    <x v="0"/>
    <x v="4443"/>
    <x v="133"/>
  </r>
  <r>
    <x v="3488"/>
    <x v="261"/>
    <x v="570"/>
    <n v="244"/>
    <n v="7"/>
    <x v="119"/>
    <x v="24"/>
    <x v="0"/>
    <x v="1"/>
    <x v="1"/>
    <x v="5"/>
    <x v="20"/>
    <x v="4444"/>
    <x v="627"/>
  </r>
  <r>
    <x v="760"/>
    <x v="442"/>
    <x v="497"/>
    <n v="235"/>
    <n v="18"/>
    <x v="98"/>
    <x v="26"/>
    <x v="0"/>
    <x v="0"/>
    <x v="3"/>
    <x v="0"/>
    <x v="18"/>
    <x v="4445"/>
    <x v="560"/>
  </r>
  <r>
    <x v="3651"/>
    <x v="527"/>
    <x v="286"/>
    <n v="411"/>
    <n v="18"/>
    <x v="18"/>
    <x v="32"/>
    <x v="0"/>
    <x v="0"/>
    <x v="8"/>
    <x v="3"/>
    <x v="14"/>
    <x v="4446"/>
    <x v="243"/>
  </r>
  <r>
    <x v="3652"/>
    <x v="604"/>
    <x v="835"/>
    <n v="220"/>
    <n v="10"/>
    <x v="183"/>
    <x v="33"/>
    <x v="0"/>
    <x v="1"/>
    <x v="10"/>
    <x v="1"/>
    <x v="28"/>
    <x v="4447"/>
    <x v="145"/>
  </r>
  <r>
    <x v="1148"/>
    <x v="638"/>
    <x v="871"/>
    <n v="262"/>
    <n v="19"/>
    <x v="133"/>
    <x v="31"/>
    <x v="0"/>
    <x v="0"/>
    <x v="0"/>
    <x v="1"/>
    <x v="14"/>
    <x v="4448"/>
    <x v="24"/>
  </r>
  <r>
    <x v="3653"/>
    <x v="538"/>
    <x v="785"/>
    <n v="479"/>
    <n v="22"/>
    <x v="80"/>
    <x v="17"/>
    <x v="0"/>
    <x v="0"/>
    <x v="8"/>
    <x v="4"/>
    <x v="17"/>
    <x v="4449"/>
    <x v="147"/>
  </r>
  <r>
    <x v="3654"/>
    <x v="395"/>
    <x v="108"/>
    <n v="373"/>
    <n v="12"/>
    <x v="177"/>
    <x v="43"/>
    <x v="0"/>
    <x v="1"/>
    <x v="7"/>
    <x v="5"/>
    <x v="24"/>
    <x v="4450"/>
    <x v="452"/>
  </r>
  <r>
    <x v="3655"/>
    <x v="425"/>
    <x v="346"/>
    <n v="120"/>
    <n v="13"/>
    <x v="193"/>
    <x v="18"/>
    <x v="2"/>
    <x v="1"/>
    <x v="7"/>
    <x v="3"/>
    <x v="13"/>
    <x v="4451"/>
    <x v="534"/>
  </r>
  <r>
    <x v="3656"/>
    <x v="9"/>
    <x v="811"/>
    <n v="308"/>
    <n v="30"/>
    <x v="4"/>
    <x v="3"/>
    <x v="0"/>
    <x v="0"/>
    <x v="3"/>
    <x v="6"/>
    <x v="9"/>
    <x v="4452"/>
    <x v="14"/>
  </r>
  <r>
    <x v="3657"/>
    <x v="390"/>
    <x v="105"/>
    <n v="171"/>
    <n v="26"/>
    <x v="180"/>
    <x v="14"/>
    <x v="1"/>
    <x v="1"/>
    <x v="10"/>
    <x v="2"/>
    <x v="13"/>
    <x v="4453"/>
    <x v="133"/>
  </r>
  <r>
    <x v="3185"/>
    <x v="687"/>
    <x v="561"/>
    <n v="331"/>
    <n v="9"/>
    <x v="3"/>
    <x v="6"/>
    <x v="0"/>
    <x v="2"/>
    <x v="3"/>
    <x v="1"/>
    <x v="13"/>
    <x v="4454"/>
    <x v="287"/>
  </r>
  <r>
    <x v="3658"/>
    <x v="68"/>
    <x v="277"/>
    <n v="289"/>
    <n v="6"/>
    <x v="88"/>
    <x v="18"/>
    <x v="1"/>
    <x v="0"/>
    <x v="10"/>
    <x v="6"/>
    <x v="27"/>
    <x v="4455"/>
    <x v="169"/>
  </r>
  <r>
    <x v="279"/>
    <x v="593"/>
    <x v="43"/>
    <n v="350"/>
    <n v="13"/>
    <x v="114"/>
    <x v="19"/>
    <x v="0"/>
    <x v="0"/>
    <x v="4"/>
    <x v="0"/>
    <x v="26"/>
    <x v="4456"/>
    <x v="355"/>
  </r>
  <r>
    <x v="292"/>
    <x v="120"/>
    <x v="789"/>
    <n v="117"/>
    <n v="16"/>
    <x v="95"/>
    <x v="48"/>
    <x v="0"/>
    <x v="1"/>
    <x v="6"/>
    <x v="2"/>
    <x v="14"/>
    <x v="4457"/>
    <x v="25"/>
  </r>
  <r>
    <x v="1188"/>
    <x v="496"/>
    <x v="3"/>
    <n v="89"/>
    <n v="20"/>
    <x v="101"/>
    <x v="20"/>
    <x v="0"/>
    <x v="1"/>
    <x v="5"/>
    <x v="1"/>
    <x v="30"/>
    <x v="4458"/>
    <x v="547"/>
  </r>
  <r>
    <x v="1220"/>
    <x v="357"/>
    <x v="369"/>
    <n v="299"/>
    <n v="9"/>
    <x v="77"/>
    <x v="26"/>
    <x v="0"/>
    <x v="0"/>
    <x v="7"/>
    <x v="1"/>
    <x v="11"/>
    <x v="4459"/>
    <x v="550"/>
  </r>
  <r>
    <x v="3659"/>
    <x v="680"/>
    <x v="526"/>
    <n v="58"/>
    <n v="25"/>
    <x v="22"/>
    <x v="4"/>
    <x v="0"/>
    <x v="0"/>
    <x v="7"/>
    <x v="1"/>
    <x v="4"/>
    <x v="4460"/>
    <x v="340"/>
  </r>
  <r>
    <x v="3660"/>
    <x v="577"/>
    <x v="725"/>
    <n v="490"/>
    <n v="8"/>
    <x v="30"/>
    <x v="9"/>
    <x v="1"/>
    <x v="1"/>
    <x v="11"/>
    <x v="3"/>
    <x v="5"/>
    <x v="4461"/>
    <x v="291"/>
  </r>
  <r>
    <x v="3661"/>
    <x v="304"/>
    <x v="876"/>
    <n v="135"/>
    <n v="21"/>
    <x v="26"/>
    <x v="36"/>
    <x v="0"/>
    <x v="0"/>
    <x v="5"/>
    <x v="6"/>
    <x v="14"/>
    <x v="4462"/>
    <x v="496"/>
  </r>
  <r>
    <x v="3662"/>
    <x v="12"/>
    <x v="50"/>
    <n v="483"/>
    <n v="15"/>
    <x v="171"/>
    <x v="10"/>
    <x v="0"/>
    <x v="0"/>
    <x v="3"/>
    <x v="6"/>
    <x v="12"/>
    <x v="4463"/>
    <x v="110"/>
  </r>
  <r>
    <x v="3663"/>
    <x v="541"/>
    <x v="478"/>
    <n v="395"/>
    <n v="13"/>
    <x v="52"/>
    <x v="43"/>
    <x v="2"/>
    <x v="2"/>
    <x v="3"/>
    <x v="2"/>
    <x v="26"/>
    <x v="4464"/>
    <x v="258"/>
  </r>
  <r>
    <x v="1934"/>
    <x v="548"/>
    <x v="89"/>
    <n v="144"/>
    <n v="12"/>
    <x v="135"/>
    <x v="47"/>
    <x v="1"/>
    <x v="1"/>
    <x v="11"/>
    <x v="1"/>
    <x v="13"/>
    <x v="4465"/>
    <x v="528"/>
  </r>
  <r>
    <x v="3664"/>
    <x v="9"/>
    <x v="290"/>
    <n v="106"/>
    <n v="26"/>
    <x v="9"/>
    <x v="8"/>
    <x v="2"/>
    <x v="0"/>
    <x v="3"/>
    <x v="6"/>
    <x v="9"/>
    <x v="4466"/>
    <x v="14"/>
  </r>
  <r>
    <x v="2452"/>
    <x v="647"/>
    <x v="280"/>
    <n v="339"/>
    <n v="19"/>
    <x v="17"/>
    <x v="24"/>
    <x v="0"/>
    <x v="1"/>
    <x v="10"/>
    <x v="1"/>
    <x v="1"/>
    <x v="4467"/>
    <x v="91"/>
  </r>
  <r>
    <x v="3665"/>
    <x v="476"/>
    <x v="70"/>
    <n v="350"/>
    <n v="8"/>
    <x v="82"/>
    <x v="20"/>
    <x v="2"/>
    <x v="0"/>
    <x v="2"/>
    <x v="1"/>
    <x v="21"/>
    <x v="4468"/>
    <x v="412"/>
  </r>
  <r>
    <x v="3666"/>
    <x v="416"/>
    <x v="137"/>
    <n v="221"/>
    <n v="2"/>
    <x v="36"/>
    <x v="21"/>
    <x v="2"/>
    <x v="2"/>
    <x v="4"/>
    <x v="2"/>
    <x v="14"/>
    <x v="4469"/>
    <x v="323"/>
  </r>
  <r>
    <x v="3667"/>
    <x v="162"/>
    <x v="257"/>
    <n v="364"/>
    <n v="10"/>
    <x v="135"/>
    <x v="21"/>
    <x v="0"/>
    <x v="0"/>
    <x v="1"/>
    <x v="0"/>
    <x v="12"/>
    <x v="4470"/>
    <x v="366"/>
  </r>
  <r>
    <x v="3434"/>
    <x v="482"/>
    <x v="457"/>
    <n v="113"/>
    <n v="28"/>
    <x v="169"/>
    <x v="33"/>
    <x v="0"/>
    <x v="1"/>
    <x v="11"/>
    <x v="4"/>
    <x v="22"/>
    <x v="4471"/>
    <x v="686"/>
  </r>
  <r>
    <x v="3668"/>
    <x v="296"/>
    <x v="77"/>
    <n v="475"/>
    <n v="28"/>
    <x v="0"/>
    <x v="4"/>
    <x v="2"/>
    <x v="2"/>
    <x v="3"/>
    <x v="5"/>
    <x v="25"/>
    <x v="4472"/>
    <x v="364"/>
  </r>
  <r>
    <x v="1427"/>
    <x v="560"/>
    <x v="25"/>
    <n v="344"/>
    <n v="12"/>
    <x v="133"/>
    <x v="36"/>
    <x v="1"/>
    <x v="1"/>
    <x v="7"/>
    <x v="3"/>
    <x v="27"/>
    <x v="4473"/>
    <x v="381"/>
  </r>
  <r>
    <x v="3669"/>
    <x v="514"/>
    <x v="184"/>
    <n v="285"/>
    <n v="18"/>
    <x v="131"/>
    <x v="40"/>
    <x v="1"/>
    <x v="1"/>
    <x v="0"/>
    <x v="6"/>
    <x v="5"/>
    <x v="4474"/>
    <x v="78"/>
  </r>
  <r>
    <x v="3670"/>
    <x v="36"/>
    <x v="623"/>
    <n v="421"/>
    <n v="17"/>
    <x v="144"/>
    <x v="47"/>
    <x v="1"/>
    <x v="0"/>
    <x v="8"/>
    <x v="0"/>
    <x v="20"/>
    <x v="4475"/>
    <x v="222"/>
  </r>
  <r>
    <x v="888"/>
    <x v="392"/>
    <x v="478"/>
    <n v="215"/>
    <n v="10"/>
    <x v="29"/>
    <x v="5"/>
    <x v="2"/>
    <x v="1"/>
    <x v="1"/>
    <x v="6"/>
    <x v="0"/>
    <x v="4476"/>
    <x v="548"/>
  </r>
  <r>
    <x v="1102"/>
    <x v="565"/>
    <x v="330"/>
    <n v="297"/>
    <n v="16"/>
    <x v="65"/>
    <x v="17"/>
    <x v="0"/>
    <x v="1"/>
    <x v="7"/>
    <x v="1"/>
    <x v="0"/>
    <x v="4477"/>
    <x v="86"/>
  </r>
  <r>
    <x v="622"/>
    <x v="556"/>
    <x v="32"/>
    <n v="91"/>
    <n v="16"/>
    <x v="48"/>
    <x v="10"/>
    <x v="2"/>
    <x v="0"/>
    <x v="7"/>
    <x v="5"/>
    <x v="25"/>
    <x v="2576"/>
    <x v="661"/>
  </r>
  <r>
    <x v="3671"/>
    <x v="688"/>
    <x v="498"/>
    <n v="456"/>
    <n v="11"/>
    <x v="149"/>
    <x v="19"/>
    <x v="1"/>
    <x v="0"/>
    <x v="6"/>
    <x v="1"/>
    <x v="0"/>
    <x v="4478"/>
    <x v="535"/>
  </r>
  <r>
    <x v="221"/>
    <x v="117"/>
    <x v="303"/>
    <n v="284"/>
    <n v="10"/>
    <x v="161"/>
    <x v="4"/>
    <x v="1"/>
    <x v="0"/>
    <x v="4"/>
    <x v="5"/>
    <x v="1"/>
    <x v="2034"/>
    <x v="615"/>
  </r>
  <r>
    <x v="3672"/>
    <x v="218"/>
    <x v="540"/>
    <n v="53"/>
    <n v="19"/>
    <x v="29"/>
    <x v="40"/>
    <x v="1"/>
    <x v="0"/>
    <x v="10"/>
    <x v="0"/>
    <x v="14"/>
    <x v="4479"/>
    <x v="262"/>
  </r>
  <r>
    <x v="3673"/>
    <x v="304"/>
    <x v="525"/>
    <n v="224"/>
    <n v="27"/>
    <x v="51"/>
    <x v="16"/>
    <x v="1"/>
    <x v="0"/>
    <x v="5"/>
    <x v="6"/>
    <x v="14"/>
    <x v="4480"/>
    <x v="184"/>
  </r>
  <r>
    <x v="692"/>
    <x v="184"/>
    <x v="392"/>
    <n v="273"/>
    <n v="27"/>
    <x v="49"/>
    <x v="11"/>
    <x v="1"/>
    <x v="0"/>
    <x v="6"/>
    <x v="3"/>
    <x v="11"/>
    <x v="4481"/>
    <x v="385"/>
  </r>
  <r>
    <x v="3674"/>
    <x v="288"/>
    <x v="889"/>
    <n v="284"/>
    <n v="25"/>
    <x v="44"/>
    <x v="33"/>
    <x v="0"/>
    <x v="1"/>
    <x v="0"/>
    <x v="4"/>
    <x v="26"/>
    <x v="4482"/>
    <x v="413"/>
  </r>
  <r>
    <x v="1304"/>
    <x v="424"/>
    <x v="769"/>
    <n v="112"/>
    <n v="7"/>
    <x v="70"/>
    <x v="49"/>
    <x v="0"/>
    <x v="1"/>
    <x v="8"/>
    <x v="4"/>
    <x v="30"/>
    <x v="4483"/>
    <x v="762"/>
  </r>
  <r>
    <x v="3675"/>
    <x v="202"/>
    <x v="280"/>
    <n v="386"/>
    <n v="12"/>
    <x v="156"/>
    <x v="6"/>
    <x v="1"/>
    <x v="1"/>
    <x v="6"/>
    <x v="0"/>
    <x v="4"/>
    <x v="4484"/>
    <x v="393"/>
  </r>
  <r>
    <x v="3676"/>
    <x v="218"/>
    <x v="469"/>
    <n v="457"/>
    <n v="2"/>
    <x v="86"/>
    <x v="1"/>
    <x v="1"/>
    <x v="0"/>
    <x v="10"/>
    <x v="0"/>
    <x v="14"/>
    <x v="4485"/>
    <x v="437"/>
  </r>
  <r>
    <x v="3677"/>
    <x v="342"/>
    <x v="754"/>
    <n v="67"/>
    <n v="25"/>
    <x v="186"/>
    <x v="30"/>
    <x v="2"/>
    <x v="1"/>
    <x v="2"/>
    <x v="3"/>
    <x v="30"/>
    <x v="4486"/>
    <x v="689"/>
  </r>
  <r>
    <x v="2063"/>
    <x v="292"/>
    <x v="505"/>
    <n v="132"/>
    <n v="30"/>
    <x v="89"/>
    <x v="38"/>
    <x v="2"/>
    <x v="1"/>
    <x v="1"/>
    <x v="1"/>
    <x v="6"/>
    <x v="4487"/>
    <x v="575"/>
  </r>
  <r>
    <x v="69"/>
    <x v="308"/>
    <x v="824"/>
    <n v="60"/>
    <n v="27"/>
    <x v="98"/>
    <x v="37"/>
    <x v="1"/>
    <x v="1"/>
    <x v="2"/>
    <x v="4"/>
    <x v="11"/>
    <x v="4488"/>
    <x v="890"/>
  </r>
  <r>
    <x v="3678"/>
    <x v="397"/>
    <x v="280"/>
    <n v="301"/>
    <n v="1"/>
    <x v="162"/>
    <x v="5"/>
    <x v="0"/>
    <x v="1"/>
    <x v="7"/>
    <x v="5"/>
    <x v="22"/>
    <x v="4489"/>
    <x v="213"/>
  </r>
  <r>
    <x v="3679"/>
    <x v="542"/>
    <x v="103"/>
    <n v="133"/>
    <n v="15"/>
    <x v="98"/>
    <x v="13"/>
    <x v="0"/>
    <x v="0"/>
    <x v="1"/>
    <x v="2"/>
    <x v="5"/>
    <x v="4490"/>
    <x v="891"/>
  </r>
  <r>
    <x v="3680"/>
    <x v="371"/>
    <x v="610"/>
    <n v="283"/>
    <n v="17"/>
    <x v="38"/>
    <x v="28"/>
    <x v="0"/>
    <x v="0"/>
    <x v="7"/>
    <x v="0"/>
    <x v="19"/>
    <x v="4491"/>
    <x v="148"/>
  </r>
  <r>
    <x v="3681"/>
    <x v="220"/>
    <x v="18"/>
    <n v="58"/>
    <n v="1"/>
    <x v="109"/>
    <x v="25"/>
    <x v="1"/>
    <x v="1"/>
    <x v="4"/>
    <x v="3"/>
    <x v="6"/>
    <x v="4492"/>
    <x v="802"/>
  </r>
  <r>
    <x v="3682"/>
    <x v="413"/>
    <x v="551"/>
    <n v="303"/>
    <n v="2"/>
    <x v="173"/>
    <x v="45"/>
    <x v="0"/>
    <x v="1"/>
    <x v="1"/>
    <x v="4"/>
    <x v="25"/>
    <x v="4493"/>
    <x v="30"/>
  </r>
  <r>
    <x v="317"/>
    <x v="554"/>
    <x v="177"/>
    <n v="304"/>
    <n v="25"/>
    <x v="4"/>
    <x v="26"/>
    <x v="1"/>
    <x v="1"/>
    <x v="5"/>
    <x v="4"/>
    <x v="5"/>
    <x v="4494"/>
    <x v="122"/>
  </r>
  <r>
    <x v="1822"/>
    <x v="665"/>
    <x v="611"/>
    <n v="479"/>
    <n v="4"/>
    <x v="108"/>
    <x v="42"/>
    <x v="0"/>
    <x v="0"/>
    <x v="6"/>
    <x v="6"/>
    <x v="9"/>
    <x v="4495"/>
    <x v="469"/>
  </r>
  <r>
    <x v="3683"/>
    <x v="324"/>
    <x v="781"/>
    <n v="170"/>
    <n v="6"/>
    <x v="122"/>
    <x v="14"/>
    <x v="1"/>
    <x v="1"/>
    <x v="4"/>
    <x v="0"/>
    <x v="10"/>
    <x v="4496"/>
    <x v="497"/>
  </r>
  <r>
    <x v="1700"/>
    <x v="298"/>
    <x v="831"/>
    <n v="77"/>
    <n v="12"/>
    <x v="142"/>
    <x v="28"/>
    <x v="0"/>
    <x v="0"/>
    <x v="6"/>
    <x v="6"/>
    <x v="25"/>
    <x v="4497"/>
    <x v="892"/>
  </r>
  <r>
    <x v="3684"/>
    <x v="129"/>
    <x v="816"/>
    <n v="93"/>
    <n v="21"/>
    <x v="64"/>
    <x v="27"/>
    <x v="1"/>
    <x v="0"/>
    <x v="11"/>
    <x v="6"/>
    <x v="0"/>
    <x v="4498"/>
    <x v="10"/>
  </r>
  <r>
    <x v="3685"/>
    <x v="34"/>
    <x v="70"/>
    <n v="457"/>
    <n v="3"/>
    <x v="148"/>
    <x v="22"/>
    <x v="2"/>
    <x v="0"/>
    <x v="10"/>
    <x v="3"/>
    <x v="23"/>
    <x v="4499"/>
    <x v="244"/>
  </r>
  <r>
    <x v="3686"/>
    <x v="427"/>
    <x v="635"/>
    <n v="185"/>
    <n v="16"/>
    <x v="77"/>
    <x v="37"/>
    <x v="1"/>
    <x v="2"/>
    <x v="3"/>
    <x v="1"/>
    <x v="3"/>
    <x v="4500"/>
    <x v="893"/>
  </r>
  <r>
    <x v="1028"/>
    <x v="583"/>
    <x v="594"/>
    <n v="233"/>
    <n v="16"/>
    <x v="120"/>
    <x v="12"/>
    <x v="1"/>
    <x v="0"/>
    <x v="10"/>
    <x v="5"/>
    <x v="0"/>
    <x v="4501"/>
    <x v="548"/>
  </r>
  <r>
    <x v="1995"/>
    <x v="66"/>
    <x v="856"/>
    <n v="344"/>
    <n v="4"/>
    <x v="118"/>
    <x v="12"/>
    <x v="2"/>
    <x v="0"/>
    <x v="7"/>
    <x v="5"/>
    <x v="14"/>
    <x v="4502"/>
    <x v="291"/>
  </r>
  <r>
    <x v="2112"/>
    <x v="549"/>
    <x v="418"/>
    <n v="354"/>
    <n v="2"/>
    <x v="144"/>
    <x v="45"/>
    <x v="0"/>
    <x v="0"/>
    <x v="1"/>
    <x v="1"/>
    <x v="10"/>
    <x v="4503"/>
    <x v="186"/>
  </r>
  <r>
    <x v="466"/>
    <x v="557"/>
    <x v="450"/>
    <n v="224"/>
    <n v="14"/>
    <x v="147"/>
    <x v="18"/>
    <x v="2"/>
    <x v="0"/>
    <x v="10"/>
    <x v="1"/>
    <x v="10"/>
    <x v="4504"/>
    <x v="169"/>
  </r>
  <r>
    <x v="3687"/>
    <x v="720"/>
    <x v="763"/>
    <n v="132"/>
    <n v="17"/>
    <x v="13"/>
    <x v="44"/>
    <x v="2"/>
    <x v="1"/>
    <x v="10"/>
    <x v="6"/>
    <x v="26"/>
    <x v="4505"/>
    <x v="178"/>
  </r>
  <r>
    <x v="3688"/>
    <x v="400"/>
    <x v="21"/>
    <n v="88"/>
    <n v="14"/>
    <x v="78"/>
    <x v="20"/>
    <x v="1"/>
    <x v="0"/>
    <x v="8"/>
    <x v="1"/>
    <x v="23"/>
    <x v="4506"/>
    <x v="588"/>
  </r>
  <r>
    <x v="3689"/>
    <x v="660"/>
    <x v="190"/>
    <n v="167"/>
    <n v="20"/>
    <x v="187"/>
    <x v="43"/>
    <x v="1"/>
    <x v="0"/>
    <x v="0"/>
    <x v="2"/>
    <x v="23"/>
    <x v="4507"/>
    <x v="279"/>
  </r>
  <r>
    <x v="163"/>
    <x v="324"/>
    <x v="830"/>
    <n v="384"/>
    <n v="17"/>
    <x v="125"/>
    <x v="19"/>
    <x v="0"/>
    <x v="1"/>
    <x v="4"/>
    <x v="0"/>
    <x v="10"/>
    <x v="4508"/>
    <x v="358"/>
  </r>
  <r>
    <x v="3253"/>
    <x v="205"/>
    <x v="112"/>
    <n v="101"/>
    <n v="3"/>
    <x v="84"/>
    <x v="20"/>
    <x v="1"/>
    <x v="0"/>
    <x v="2"/>
    <x v="4"/>
    <x v="1"/>
    <x v="4509"/>
    <x v="894"/>
  </r>
  <r>
    <x v="3690"/>
    <x v="603"/>
    <x v="354"/>
    <n v="499"/>
    <n v="20"/>
    <x v="187"/>
    <x v="43"/>
    <x v="0"/>
    <x v="1"/>
    <x v="8"/>
    <x v="0"/>
    <x v="15"/>
    <x v="4510"/>
    <x v="37"/>
  </r>
  <r>
    <x v="3691"/>
    <x v="58"/>
    <x v="404"/>
    <n v="183"/>
    <n v="8"/>
    <x v="59"/>
    <x v="16"/>
    <x v="0"/>
    <x v="1"/>
    <x v="2"/>
    <x v="4"/>
    <x v="13"/>
    <x v="4511"/>
    <x v="313"/>
  </r>
  <r>
    <x v="3692"/>
    <x v="275"/>
    <x v="722"/>
    <n v="398"/>
    <n v="2"/>
    <x v="167"/>
    <x v="35"/>
    <x v="0"/>
    <x v="1"/>
    <x v="0"/>
    <x v="1"/>
    <x v="24"/>
    <x v="4512"/>
    <x v="208"/>
  </r>
  <r>
    <x v="1453"/>
    <x v="680"/>
    <x v="367"/>
    <n v="142"/>
    <n v="18"/>
    <x v="105"/>
    <x v="5"/>
    <x v="2"/>
    <x v="0"/>
    <x v="7"/>
    <x v="1"/>
    <x v="4"/>
    <x v="4513"/>
    <x v="682"/>
  </r>
  <r>
    <x v="3693"/>
    <x v="22"/>
    <x v="429"/>
    <n v="147"/>
    <n v="13"/>
    <x v="115"/>
    <x v="29"/>
    <x v="1"/>
    <x v="0"/>
    <x v="10"/>
    <x v="6"/>
    <x v="4"/>
    <x v="4514"/>
    <x v="515"/>
  </r>
  <r>
    <x v="3694"/>
    <x v="312"/>
    <x v="818"/>
    <n v="149"/>
    <n v="3"/>
    <x v="165"/>
    <x v="28"/>
    <x v="1"/>
    <x v="1"/>
    <x v="2"/>
    <x v="1"/>
    <x v="12"/>
    <x v="4515"/>
    <x v="351"/>
  </r>
  <r>
    <x v="3695"/>
    <x v="194"/>
    <x v="726"/>
    <n v="230"/>
    <n v="12"/>
    <x v="163"/>
    <x v="8"/>
    <x v="0"/>
    <x v="0"/>
    <x v="9"/>
    <x v="1"/>
    <x v="18"/>
    <x v="4516"/>
    <x v="206"/>
  </r>
  <r>
    <x v="3696"/>
    <x v="671"/>
    <x v="259"/>
    <n v="162"/>
    <n v="23"/>
    <x v="97"/>
    <x v="9"/>
    <x v="2"/>
    <x v="0"/>
    <x v="2"/>
    <x v="2"/>
    <x v="25"/>
    <x v="4517"/>
    <x v="75"/>
  </r>
  <r>
    <x v="3201"/>
    <x v="640"/>
    <x v="762"/>
    <n v="490"/>
    <n v="21"/>
    <x v="109"/>
    <x v="13"/>
    <x v="0"/>
    <x v="2"/>
    <x v="4"/>
    <x v="5"/>
    <x v="29"/>
    <x v="3645"/>
    <x v="284"/>
  </r>
  <r>
    <x v="429"/>
    <x v="480"/>
    <x v="503"/>
    <n v="227"/>
    <n v="15"/>
    <x v="68"/>
    <x v="1"/>
    <x v="2"/>
    <x v="0"/>
    <x v="5"/>
    <x v="0"/>
    <x v="28"/>
    <x v="4518"/>
    <x v="94"/>
  </r>
  <r>
    <x v="2889"/>
    <x v="383"/>
    <x v="47"/>
    <n v="466"/>
    <n v="3"/>
    <x v="100"/>
    <x v="43"/>
    <x v="0"/>
    <x v="0"/>
    <x v="7"/>
    <x v="0"/>
    <x v="29"/>
    <x v="4519"/>
    <x v="249"/>
  </r>
  <r>
    <x v="2748"/>
    <x v="67"/>
    <x v="657"/>
    <n v="297"/>
    <n v="23"/>
    <x v="179"/>
    <x v="34"/>
    <x v="2"/>
    <x v="0"/>
    <x v="4"/>
    <x v="2"/>
    <x v="22"/>
    <x v="4520"/>
    <x v="242"/>
  </r>
  <r>
    <x v="480"/>
    <x v="647"/>
    <x v="410"/>
    <n v="58"/>
    <n v="11"/>
    <x v="149"/>
    <x v="9"/>
    <x v="1"/>
    <x v="1"/>
    <x v="10"/>
    <x v="1"/>
    <x v="1"/>
    <x v="4521"/>
    <x v="895"/>
  </r>
  <r>
    <x v="3697"/>
    <x v="638"/>
    <x v="895"/>
    <n v="450"/>
    <n v="5"/>
    <x v="68"/>
    <x v="10"/>
    <x v="0"/>
    <x v="0"/>
    <x v="0"/>
    <x v="1"/>
    <x v="14"/>
    <x v="457"/>
    <x v="54"/>
  </r>
  <r>
    <x v="3698"/>
    <x v="493"/>
    <x v="452"/>
    <n v="423"/>
    <n v="13"/>
    <x v="105"/>
    <x v="37"/>
    <x v="0"/>
    <x v="1"/>
    <x v="11"/>
    <x v="6"/>
    <x v="30"/>
    <x v="4522"/>
    <x v="263"/>
  </r>
  <r>
    <x v="1741"/>
    <x v="709"/>
    <x v="490"/>
    <n v="478"/>
    <n v="24"/>
    <x v="98"/>
    <x v="29"/>
    <x v="2"/>
    <x v="0"/>
    <x v="8"/>
    <x v="1"/>
    <x v="24"/>
    <x v="4523"/>
    <x v="132"/>
  </r>
  <r>
    <x v="204"/>
    <x v="143"/>
    <x v="558"/>
    <n v="351"/>
    <n v="21"/>
    <x v="19"/>
    <x v="24"/>
    <x v="0"/>
    <x v="1"/>
    <x v="2"/>
    <x v="1"/>
    <x v="9"/>
    <x v="4524"/>
    <x v="27"/>
  </r>
  <r>
    <x v="3699"/>
    <x v="54"/>
    <x v="722"/>
    <n v="249"/>
    <n v="30"/>
    <x v="94"/>
    <x v="22"/>
    <x v="0"/>
    <x v="1"/>
    <x v="2"/>
    <x v="2"/>
    <x v="23"/>
    <x v="4525"/>
    <x v="299"/>
  </r>
  <r>
    <x v="160"/>
    <x v="519"/>
    <x v="663"/>
    <n v="154"/>
    <n v="29"/>
    <x v="166"/>
    <x v="37"/>
    <x v="1"/>
    <x v="0"/>
    <x v="4"/>
    <x v="6"/>
    <x v="10"/>
    <x v="4526"/>
    <x v="462"/>
  </r>
  <r>
    <x v="3700"/>
    <x v="275"/>
    <x v="365"/>
    <n v="387"/>
    <n v="4"/>
    <x v="148"/>
    <x v="16"/>
    <x v="0"/>
    <x v="1"/>
    <x v="0"/>
    <x v="1"/>
    <x v="24"/>
    <x v="4527"/>
    <x v="245"/>
  </r>
  <r>
    <x v="3701"/>
    <x v="244"/>
    <x v="540"/>
    <n v="104"/>
    <n v="23"/>
    <x v="76"/>
    <x v="35"/>
    <x v="0"/>
    <x v="0"/>
    <x v="6"/>
    <x v="1"/>
    <x v="26"/>
    <x v="4528"/>
    <x v="847"/>
  </r>
  <r>
    <x v="3702"/>
    <x v="299"/>
    <x v="63"/>
    <n v="201"/>
    <n v="2"/>
    <x v="13"/>
    <x v="7"/>
    <x v="0"/>
    <x v="0"/>
    <x v="11"/>
    <x v="0"/>
    <x v="2"/>
    <x v="4529"/>
    <x v="105"/>
  </r>
  <r>
    <x v="3675"/>
    <x v="315"/>
    <x v="1"/>
    <n v="111"/>
    <n v="1"/>
    <x v="87"/>
    <x v="25"/>
    <x v="0"/>
    <x v="0"/>
    <x v="1"/>
    <x v="0"/>
    <x v="25"/>
    <x v="4530"/>
    <x v="435"/>
  </r>
  <r>
    <x v="3703"/>
    <x v="483"/>
    <x v="879"/>
    <n v="391"/>
    <n v="20"/>
    <x v="119"/>
    <x v="10"/>
    <x v="0"/>
    <x v="1"/>
    <x v="6"/>
    <x v="6"/>
    <x v="2"/>
    <x v="4531"/>
    <x v="60"/>
  </r>
  <r>
    <x v="3704"/>
    <x v="71"/>
    <x v="733"/>
    <n v="226"/>
    <n v="2"/>
    <x v="156"/>
    <x v="33"/>
    <x v="1"/>
    <x v="1"/>
    <x v="7"/>
    <x v="5"/>
    <x v="2"/>
    <x v="4532"/>
    <x v="21"/>
  </r>
  <r>
    <x v="168"/>
    <x v="647"/>
    <x v="898"/>
    <n v="175"/>
    <n v="15"/>
    <x v="2"/>
    <x v="14"/>
    <x v="1"/>
    <x v="1"/>
    <x v="10"/>
    <x v="1"/>
    <x v="1"/>
    <x v="4533"/>
    <x v="396"/>
  </r>
  <r>
    <x v="3705"/>
    <x v="61"/>
    <x v="689"/>
    <n v="363"/>
    <n v="19"/>
    <x v="42"/>
    <x v="5"/>
    <x v="1"/>
    <x v="0"/>
    <x v="7"/>
    <x v="0"/>
    <x v="10"/>
    <x v="4534"/>
    <x v="328"/>
  </r>
  <r>
    <x v="3681"/>
    <x v="549"/>
    <x v="573"/>
    <n v="125"/>
    <n v="7"/>
    <x v="180"/>
    <x v="8"/>
    <x v="1"/>
    <x v="0"/>
    <x v="1"/>
    <x v="1"/>
    <x v="10"/>
    <x v="4535"/>
    <x v="111"/>
  </r>
  <r>
    <x v="3706"/>
    <x v="148"/>
    <x v="524"/>
    <n v="266"/>
    <n v="3"/>
    <x v="29"/>
    <x v="34"/>
    <x v="1"/>
    <x v="1"/>
    <x v="6"/>
    <x v="1"/>
    <x v="21"/>
    <x v="4536"/>
    <x v="245"/>
  </r>
  <r>
    <x v="3707"/>
    <x v="659"/>
    <x v="414"/>
    <n v="212"/>
    <n v="4"/>
    <x v="55"/>
    <x v="46"/>
    <x v="1"/>
    <x v="0"/>
    <x v="3"/>
    <x v="2"/>
    <x v="30"/>
    <x v="4537"/>
    <x v="435"/>
  </r>
  <r>
    <x v="3708"/>
    <x v="130"/>
    <x v="354"/>
    <n v="491"/>
    <n v="26"/>
    <x v="186"/>
    <x v="33"/>
    <x v="1"/>
    <x v="0"/>
    <x v="3"/>
    <x v="3"/>
    <x v="13"/>
    <x v="4538"/>
    <x v="97"/>
  </r>
  <r>
    <x v="3709"/>
    <x v="321"/>
    <x v="310"/>
    <n v="351"/>
    <n v="14"/>
    <x v="47"/>
    <x v="48"/>
    <x v="2"/>
    <x v="1"/>
    <x v="8"/>
    <x v="6"/>
    <x v="27"/>
    <x v="4539"/>
    <x v="211"/>
  </r>
  <r>
    <x v="3710"/>
    <x v="417"/>
    <x v="722"/>
    <n v="447"/>
    <n v="15"/>
    <x v="156"/>
    <x v="20"/>
    <x v="1"/>
    <x v="0"/>
    <x v="9"/>
    <x v="2"/>
    <x v="4"/>
    <x v="4540"/>
    <x v="244"/>
  </r>
  <r>
    <x v="3711"/>
    <x v="209"/>
    <x v="334"/>
    <n v="487"/>
    <n v="22"/>
    <x v="139"/>
    <x v="23"/>
    <x v="1"/>
    <x v="1"/>
    <x v="0"/>
    <x v="5"/>
    <x v="4"/>
    <x v="4541"/>
    <x v="306"/>
  </r>
  <r>
    <x v="1882"/>
    <x v="202"/>
    <x v="180"/>
    <n v="165"/>
    <n v="7"/>
    <x v="170"/>
    <x v="16"/>
    <x v="0"/>
    <x v="1"/>
    <x v="6"/>
    <x v="0"/>
    <x v="4"/>
    <x v="4542"/>
    <x v="89"/>
  </r>
  <r>
    <x v="3712"/>
    <x v="313"/>
    <x v="392"/>
    <n v="275"/>
    <n v="19"/>
    <x v="16"/>
    <x v="31"/>
    <x v="2"/>
    <x v="2"/>
    <x v="3"/>
    <x v="3"/>
    <x v="6"/>
    <x v="4543"/>
    <x v="102"/>
  </r>
  <r>
    <x v="3713"/>
    <x v="14"/>
    <x v="298"/>
    <n v="423"/>
    <n v="20"/>
    <x v="39"/>
    <x v="7"/>
    <x v="0"/>
    <x v="0"/>
    <x v="8"/>
    <x v="4"/>
    <x v="7"/>
    <x v="4544"/>
    <x v="122"/>
  </r>
  <r>
    <x v="3712"/>
    <x v="22"/>
    <x v="339"/>
    <n v="194"/>
    <n v="3"/>
    <x v="113"/>
    <x v="1"/>
    <x v="0"/>
    <x v="0"/>
    <x v="10"/>
    <x v="6"/>
    <x v="4"/>
    <x v="4545"/>
    <x v="479"/>
  </r>
  <r>
    <x v="3714"/>
    <x v="703"/>
    <x v="681"/>
    <n v="111"/>
    <n v="22"/>
    <x v="141"/>
    <x v="3"/>
    <x v="2"/>
    <x v="0"/>
    <x v="2"/>
    <x v="1"/>
    <x v="16"/>
    <x v="4546"/>
    <x v="319"/>
  </r>
  <r>
    <x v="3715"/>
    <x v="686"/>
    <x v="310"/>
    <n v="56"/>
    <n v="22"/>
    <x v="146"/>
    <x v="34"/>
    <x v="0"/>
    <x v="0"/>
    <x v="5"/>
    <x v="0"/>
    <x v="1"/>
    <x v="4547"/>
    <x v="693"/>
  </r>
  <r>
    <x v="169"/>
    <x v="670"/>
    <x v="505"/>
    <n v="424"/>
    <n v="9"/>
    <x v="123"/>
    <x v="20"/>
    <x v="2"/>
    <x v="0"/>
    <x v="10"/>
    <x v="6"/>
    <x v="3"/>
    <x v="742"/>
    <x v="104"/>
  </r>
  <r>
    <x v="1851"/>
    <x v="503"/>
    <x v="74"/>
    <n v="411"/>
    <n v="16"/>
    <x v="92"/>
    <x v="29"/>
    <x v="2"/>
    <x v="1"/>
    <x v="10"/>
    <x v="6"/>
    <x v="7"/>
    <x v="4548"/>
    <x v="421"/>
  </r>
  <r>
    <x v="3716"/>
    <x v="426"/>
    <x v="158"/>
    <n v="199"/>
    <n v="4"/>
    <x v="193"/>
    <x v="10"/>
    <x v="1"/>
    <x v="0"/>
    <x v="4"/>
    <x v="4"/>
    <x v="27"/>
    <x v="4549"/>
    <x v="382"/>
  </r>
  <r>
    <x v="3717"/>
    <x v="109"/>
    <x v="42"/>
    <n v="120"/>
    <n v="13"/>
    <x v="4"/>
    <x v="47"/>
    <x v="2"/>
    <x v="0"/>
    <x v="3"/>
    <x v="5"/>
    <x v="22"/>
    <x v="4550"/>
    <x v="245"/>
  </r>
  <r>
    <x v="3718"/>
    <x v="310"/>
    <x v="50"/>
    <n v="158"/>
    <n v="19"/>
    <x v="157"/>
    <x v="14"/>
    <x v="1"/>
    <x v="1"/>
    <x v="9"/>
    <x v="4"/>
    <x v="22"/>
    <x v="4551"/>
    <x v="24"/>
  </r>
  <r>
    <x v="3719"/>
    <x v="292"/>
    <x v="603"/>
    <n v="424"/>
    <n v="22"/>
    <x v="167"/>
    <x v="35"/>
    <x v="0"/>
    <x v="1"/>
    <x v="1"/>
    <x v="1"/>
    <x v="6"/>
    <x v="4552"/>
    <x v="45"/>
  </r>
  <r>
    <x v="3720"/>
    <x v="595"/>
    <x v="248"/>
    <n v="187"/>
    <n v="25"/>
    <x v="63"/>
    <x v="48"/>
    <x v="1"/>
    <x v="0"/>
    <x v="7"/>
    <x v="4"/>
    <x v="22"/>
    <x v="4553"/>
    <x v="676"/>
  </r>
  <r>
    <x v="3721"/>
    <x v="571"/>
    <x v="219"/>
    <n v="336"/>
    <n v="4"/>
    <x v="1"/>
    <x v="3"/>
    <x v="1"/>
    <x v="0"/>
    <x v="4"/>
    <x v="5"/>
    <x v="6"/>
    <x v="4554"/>
    <x v="149"/>
  </r>
  <r>
    <x v="1440"/>
    <x v="124"/>
    <x v="447"/>
    <n v="462"/>
    <n v="29"/>
    <x v="68"/>
    <x v="48"/>
    <x v="0"/>
    <x v="0"/>
    <x v="10"/>
    <x v="0"/>
    <x v="9"/>
    <x v="4555"/>
    <x v="63"/>
  </r>
  <r>
    <x v="3722"/>
    <x v="551"/>
    <x v="713"/>
    <n v="124"/>
    <n v="8"/>
    <x v="185"/>
    <x v="26"/>
    <x v="1"/>
    <x v="0"/>
    <x v="2"/>
    <x v="3"/>
    <x v="0"/>
    <x v="177"/>
    <x v="148"/>
  </r>
  <r>
    <x v="3723"/>
    <x v="304"/>
    <x v="58"/>
    <n v="434"/>
    <n v="11"/>
    <x v="181"/>
    <x v="12"/>
    <x v="2"/>
    <x v="0"/>
    <x v="5"/>
    <x v="6"/>
    <x v="14"/>
    <x v="4556"/>
    <x v="90"/>
  </r>
  <r>
    <x v="3724"/>
    <x v="4"/>
    <x v="290"/>
    <n v="96"/>
    <n v="1"/>
    <x v="23"/>
    <x v="8"/>
    <x v="1"/>
    <x v="1"/>
    <x v="2"/>
    <x v="4"/>
    <x v="4"/>
    <x v="4557"/>
    <x v="197"/>
  </r>
  <r>
    <x v="3725"/>
    <x v="405"/>
    <x v="740"/>
    <n v="488"/>
    <n v="19"/>
    <x v="52"/>
    <x v="0"/>
    <x v="0"/>
    <x v="0"/>
    <x v="5"/>
    <x v="2"/>
    <x v="20"/>
    <x v="4558"/>
    <x v="279"/>
  </r>
  <r>
    <x v="1928"/>
    <x v="312"/>
    <x v="418"/>
    <n v="395"/>
    <n v="7"/>
    <x v="80"/>
    <x v="11"/>
    <x v="2"/>
    <x v="1"/>
    <x v="2"/>
    <x v="1"/>
    <x v="12"/>
    <x v="4559"/>
    <x v="394"/>
  </r>
  <r>
    <x v="3726"/>
    <x v="147"/>
    <x v="142"/>
    <n v="321"/>
    <n v="28"/>
    <x v="99"/>
    <x v="22"/>
    <x v="1"/>
    <x v="0"/>
    <x v="3"/>
    <x v="2"/>
    <x v="16"/>
    <x v="4560"/>
    <x v="601"/>
  </r>
  <r>
    <x v="604"/>
    <x v="634"/>
    <x v="708"/>
    <n v="459"/>
    <n v="13"/>
    <x v="1"/>
    <x v="10"/>
    <x v="2"/>
    <x v="0"/>
    <x v="1"/>
    <x v="4"/>
    <x v="20"/>
    <x v="4561"/>
    <x v="101"/>
  </r>
  <r>
    <x v="887"/>
    <x v="480"/>
    <x v="247"/>
    <n v="153"/>
    <n v="2"/>
    <x v="113"/>
    <x v="3"/>
    <x v="0"/>
    <x v="0"/>
    <x v="5"/>
    <x v="0"/>
    <x v="28"/>
    <x v="4562"/>
    <x v="666"/>
  </r>
  <r>
    <x v="3727"/>
    <x v="591"/>
    <x v="619"/>
    <n v="355"/>
    <n v="27"/>
    <x v="185"/>
    <x v="36"/>
    <x v="2"/>
    <x v="1"/>
    <x v="10"/>
    <x v="2"/>
    <x v="4"/>
    <x v="4563"/>
    <x v="199"/>
  </r>
  <r>
    <x v="3728"/>
    <x v="441"/>
    <x v="799"/>
    <n v="117"/>
    <n v="22"/>
    <x v="32"/>
    <x v="38"/>
    <x v="0"/>
    <x v="1"/>
    <x v="8"/>
    <x v="2"/>
    <x v="18"/>
    <x v="4564"/>
    <x v="550"/>
  </r>
  <r>
    <x v="3729"/>
    <x v="462"/>
    <x v="77"/>
    <n v="212"/>
    <n v="14"/>
    <x v="61"/>
    <x v="43"/>
    <x v="2"/>
    <x v="1"/>
    <x v="1"/>
    <x v="5"/>
    <x v="16"/>
    <x v="4565"/>
    <x v="554"/>
  </r>
  <r>
    <x v="2006"/>
    <x v="545"/>
    <x v="399"/>
    <n v="180"/>
    <n v="14"/>
    <x v="38"/>
    <x v="4"/>
    <x v="1"/>
    <x v="0"/>
    <x v="9"/>
    <x v="1"/>
    <x v="6"/>
    <x v="4566"/>
    <x v="41"/>
  </r>
  <r>
    <x v="3730"/>
    <x v="541"/>
    <x v="459"/>
    <n v="442"/>
    <n v="12"/>
    <x v="88"/>
    <x v="2"/>
    <x v="2"/>
    <x v="2"/>
    <x v="3"/>
    <x v="2"/>
    <x v="26"/>
    <x v="4567"/>
    <x v="110"/>
  </r>
  <r>
    <x v="3731"/>
    <x v="116"/>
    <x v="92"/>
    <n v="70"/>
    <n v="8"/>
    <x v="88"/>
    <x v="42"/>
    <x v="0"/>
    <x v="0"/>
    <x v="11"/>
    <x v="2"/>
    <x v="27"/>
    <x v="4568"/>
    <x v="896"/>
  </r>
  <r>
    <x v="591"/>
    <x v="540"/>
    <x v="806"/>
    <n v="351"/>
    <n v="2"/>
    <x v="186"/>
    <x v="34"/>
    <x v="2"/>
    <x v="1"/>
    <x v="9"/>
    <x v="3"/>
    <x v="6"/>
    <x v="4569"/>
    <x v="59"/>
  </r>
  <r>
    <x v="3732"/>
    <x v="356"/>
    <x v="376"/>
    <n v="388"/>
    <n v="19"/>
    <x v="176"/>
    <x v="31"/>
    <x v="2"/>
    <x v="1"/>
    <x v="11"/>
    <x v="3"/>
    <x v="18"/>
    <x v="4570"/>
    <x v="312"/>
  </r>
  <r>
    <x v="3733"/>
    <x v="324"/>
    <x v="156"/>
    <n v="354"/>
    <n v="24"/>
    <x v="132"/>
    <x v="24"/>
    <x v="2"/>
    <x v="1"/>
    <x v="4"/>
    <x v="0"/>
    <x v="10"/>
    <x v="4571"/>
    <x v="161"/>
  </r>
  <r>
    <x v="1452"/>
    <x v="364"/>
    <x v="45"/>
    <n v="474"/>
    <n v="7"/>
    <x v="155"/>
    <x v="48"/>
    <x v="0"/>
    <x v="1"/>
    <x v="4"/>
    <x v="6"/>
    <x v="21"/>
    <x v="4572"/>
    <x v="236"/>
  </r>
  <r>
    <x v="38"/>
    <x v="21"/>
    <x v="386"/>
    <n v="343"/>
    <n v="27"/>
    <x v="3"/>
    <x v="21"/>
    <x v="2"/>
    <x v="1"/>
    <x v="9"/>
    <x v="2"/>
    <x v="17"/>
    <x v="4573"/>
    <x v="237"/>
  </r>
  <r>
    <x v="3734"/>
    <x v="610"/>
    <x v="160"/>
    <n v="423"/>
    <n v="27"/>
    <x v="92"/>
    <x v="1"/>
    <x v="0"/>
    <x v="0"/>
    <x v="2"/>
    <x v="4"/>
    <x v="6"/>
    <x v="4574"/>
    <x v="103"/>
  </r>
  <r>
    <x v="3735"/>
    <x v="455"/>
    <x v="803"/>
    <n v="406"/>
    <n v="23"/>
    <x v="161"/>
    <x v="44"/>
    <x v="2"/>
    <x v="0"/>
    <x v="8"/>
    <x v="1"/>
    <x v="2"/>
    <x v="4575"/>
    <x v="292"/>
  </r>
  <r>
    <x v="3736"/>
    <x v="460"/>
    <x v="846"/>
    <n v="271"/>
    <n v="1"/>
    <x v="98"/>
    <x v="32"/>
    <x v="2"/>
    <x v="2"/>
    <x v="4"/>
    <x v="0"/>
    <x v="13"/>
    <x v="4576"/>
    <x v="319"/>
  </r>
  <r>
    <x v="3379"/>
    <x v="51"/>
    <x v="588"/>
    <n v="270"/>
    <n v="6"/>
    <x v="53"/>
    <x v="44"/>
    <x v="0"/>
    <x v="0"/>
    <x v="7"/>
    <x v="3"/>
    <x v="28"/>
    <x v="4577"/>
    <x v="603"/>
  </r>
  <r>
    <x v="197"/>
    <x v="439"/>
    <x v="806"/>
    <n v="274"/>
    <n v="2"/>
    <x v="107"/>
    <x v="44"/>
    <x v="2"/>
    <x v="1"/>
    <x v="10"/>
    <x v="4"/>
    <x v="25"/>
    <x v="4578"/>
    <x v="554"/>
  </r>
  <r>
    <x v="3446"/>
    <x v="296"/>
    <x v="132"/>
    <n v="143"/>
    <n v="3"/>
    <x v="148"/>
    <x v="27"/>
    <x v="2"/>
    <x v="2"/>
    <x v="3"/>
    <x v="5"/>
    <x v="25"/>
    <x v="4579"/>
    <x v="9"/>
  </r>
  <r>
    <x v="3737"/>
    <x v="74"/>
    <x v="580"/>
    <n v="285"/>
    <n v="7"/>
    <x v="10"/>
    <x v="22"/>
    <x v="0"/>
    <x v="1"/>
    <x v="1"/>
    <x v="2"/>
    <x v="11"/>
    <x v="4580"/>
    <x v="356"/>
  </r>
  <r>
    <x v="1875"/>
    <x v="510"/>
    <x v="428"/>
    <n v="422"/>
    <n v="30"/>
    <x v="70"/>
    <x v="7"/>
    <x v="0"/>
    <x v="1"/>
    <x v="11"/>
    <x v="0"/>
    <x v="29"/>
    <x v="4581"/>
    <x v="225"/>
  </r>
  <r>
    <x v="1449"/>
    <x v="455"/>
    <x v="659"/>
    <n v="341"/>
    <n v="15"/>
    <x v="182"/>
    <x v="36"/>
    <x v="2"/>
    <x v="0"/>
    <x v="8"/>
    <x v="1"/>
    <x v="2"/>
    <x v="4255"/>
    <x v="385"/>
  </r>
  <r>
    <x v="3738"/>
    <x v="360"/>
    <x v="706"/>
    <n v="107"/>
    <n v="24"/>
    <x v="135"/>
    <x v="37"/>
    <x v="0"/>
    <x v="1"/>
    <x v="10"/>
    <x v="2"/>
    <x v="11"/>
    <x v="4582"/>
    <x v="207"/>
  </r>
  <r>
    <x v="3739"/>
    <x v="424"/>
    <x v="844"/>
    <n v="452"/>
    <n v="14"/>
    <x v="41"/>
    <x v="39"/>
    <x v="2"/>
    <x v="1"/>
    <x v="8"/>
    <x v="4"/>
    <x v="30"/>
    <x v="4583"/>
    <x v="263"/>
  </r>
  <r>
    <x v="1421"/>
    <x v="579"/>
    <x v="519"/>
    <n v="226"/>
    <n v="18"/>
    <x v="25"/>
    <x v="49"/>
    <x v="0"/>
    <x v="0"/>
    <x v="0"/>
    <x v="1"/>
    <x v="12"/>
    <x v="4584"/>
    <x v="3"/>
  </r>
  <r>
    <x v="3740"/>
    <x v="309"/>
    <x v="580"/>
    <n v="158"/>
    <n v="17"/>
    <x v="196"/>
    <x v="17"/>
    <x v="0"/>
    <x v="0"/>
    <x v="7"/>
    <x v="3"/>
    <x v="18"/>
    <x v="4585"/>
    <x v="25"/>
  </r>
  <r>
    <x v="784"/>
    <x v="49"/>
    <x v="142"/>
    <n v="417"/>
    <n v="26"/>
    <x v="32"/>
    <x v="15"/>
    <x v="1"/>
    <x v="1"/>
    <x v="10"/>
    <x v="3"/>
    <x v="19"/>
    <x v="4586"/>
    <x v="124"/>
  </r>
  <r>
    <x v="3741"/>
    <x v="302"/>
    <x v="567"/>
    <n v="252"/>
    <n v="8"/>
    <x v="156"/>
    <x v="39"/>
    <x v="2"/>
    <x v="0"/>
    <x v="11"/>
    <x v="5"/>
    <x v="30"/>
    <x v="4587"/>
    <x v="355"/>
  </r>
  <r>
    <x v="3078"/>
    <x v="416"/>
    <x v="486"/>
    <n v="498"/>
    <n v="6"/>
    <x v="93"/>
    <x v="40"/>
    <x v="1"/>
    <x v="2"/>
    <x v="4"/>
    <x v="2"/>
    <x v="14"/>
    <x v="4588"/>
    <x v="27"/>
  </r>
  <r>
    <x v="3742"/>
    <x v="288"/>
    <x v="731"/>
    <n v="179"/>
    <n v="8"/>
    <x v="25"/>
    <x v="39"/>
    <x v="1"/>
    <x v="1"/>
    <x v="0"/>
    <x v="4"/>
    <x v="26"/>
    <x v="4589"/>
    <x v="600"/>
  </r>
  <r>
    <x v="3743"/>
    <x v="606"/>
    <x v="711"/>
    <n v="438"/>
    <n v="2"/>
    <x v="132"/>
    <x v="18"/>
    <x v="1"/>
    <x v="1"/>
    <x v="9"/>
    <x v="3"/>
    <x v="28"/>
    <x v="4590"/>
    <x v="24"/>
  </r>
  <r>
    <x v="3157"/>
    <x v="66"/>
    <x v="731"/>
    <n v="75"/>
    <n v="9"/>
    <x v="66"/>
    <x v="18"/>
    <x v="0"/>
    <x v="0"/>
    <x v="7"/>
    <x v="5"/>
    <x v="14"/>
    <x v="4591"/>
    <x v="897"/>
  </r>
  <r>
    <x v="3744"/>
    <x v="725"/>
    <x v="290"/>
    <n v="333"/>
    <n v="10"/>
    <x v="43"/>
    <x v="0"/>
    <x v="2"/>
    <x v="0"/>
    <x v="1"/>
    <x v="2"/>
    <x v="28"/>
    <x v="4592"/>
    <x v="97"/>
  </r>
  <r>
    <x v="3745"/>
    <x v="465"/>
    <x v="219"/>
    <n v="315"/>
    <n v="15"/>
    <x v="84"/>
    <x v="28"/>
    <x v="2"/>
    <x v="1"/>
    <x v="2"/>
    <x v="2"/>
    <x v="22"/>
    <x v="4593"/>
    <x v="37"/>
  </r>
  <r>
    <x v="3746"/>
    <x v="307"/>
    <x v="620"/>
    <n v="103"/>
    <n v="8"/>
    <x v="30"/>
    <x v="10"/>
    <x v="1"/>
    <x v="0"/>
    <x v="6"/>
    <x v="0"/>
    <x v="18"/>
    <x v="4594"/>
    <x v="771"/>
  </r>
  <r>
    <x v="3747"/>
    <x v="488"/>
    <x v="114"/>
    <n v="198"/>
    <n v="12"/>
    <x v="185"/>
    <x v="30"/>
    <x v="2"/>
    <x v="0"/>
    <x v="2"/>
    <x v="5"/>
    <x v="19"/>
    <x v="2600"/>
    <x v="493"/>
  </r>
  <r>
    <x v="3748"/>
    <x v="8"/>
    <x v="132"/>
    <n v="487"/>
    <n v="8"/>
    <x v="89"/>
    <x v="19"/>
    <x v="2"/>
    <x v="1"/>
    <x v="6"/>
    <x v="5"/>
    <x v="8"/>
    <x v="4595"/>
    <x v="120"/>
  </r>
  <r>
    <x v="3749"/>
    <x v="334"/>
    <x v="593"/>
    <n v="155"/>
    <n v="4"/>
    <x v="149"/>
    <x v="37"/>
    <x v="1"/>
    <x v="1"/>
    <x v="6"/>
    <x v="0"/>
    <x v="11"/>
    <x v="4596"/>
    <x v="363"/>
  </r>
  <r>
    <x v="27"/>
    <x v="290"/>
    <x v="515"/>
    <n v="133"/>
    <n v="14"/>
    <x v="2"/>
    <x v="43"/>
    <x v="0"/>
    <x v="1"/>
    <x v="8"/>
    <x v="2"/>
    <x v="5"/>
    <x v="4597"/>
    <x v="521"/>
  </r>
  <r>
    <x v="817"/>
    <x v="652"/>
    <x v="885"/>
    <n v="379"/>
    <n v="23"/>
    <x v="180"/>
    <x v="26"/>
    <x v="1"/>
    <x v="0"/>
    <x v="1"/>
    <x v="5"/>
    <x v="17"/>
    <x v="4598"/>
    <x v="337"/>
  </r>
  <r>
    <x v="3750"/>
    <x v="524"/>
    <x v="169"/>
    <n v="483"/>
    <n v="20"/>
    <x v="82"/>
    <x v="19"/>
    <x v="2"/>
    <x v="0"/>
    <x v="3"/>
    <x v="1"/>
    <x v="7"/>
    <x v="4599"/>
    <x v="31"/>
  </r>
  <r>
    <x v="2528"/>
    <x v="389"/>
    <x v="850"/>
    <n v="204"/>
    <n v="22"/>
    <x v="46"/>
    <x v="41"/>
    <x v="1"/>
    <x v="0"/>
    <x v="5"/>
    <x v="0"/>
    <x v="6"/>
    <x v="4600"/>
    <x v="825"/>
  </r>
  <r>
    <x v="3751"/>
    <x v="426"/>
    <x v="741"/>
    <n v="350"/>
    <n v="27"/>
    <x v="72"/>
    <x v="3"/>
    <x v="2"/>
    <x v="0"/>
    <x v="4"/>
    <x v="4"/>
    <x v="27"/>
    <x v="4601"/>
    <x v="374"/>
  </r>
  <r>
    <x v="63"/>
    <x v="511"/>
    <x v="662"/>
    <n v="125"/>
    <n v="21"/>
    <x v="166"/>
    <x v="35"/>
    <x v="2"/>
    <x v="0"/>
    <x v="2"/>
    <x v="4"/>
    <x v="28"/>
    <x v="4602"/>
    <x v="586"/>
  </r>
  <r>
    <x v="3752"/>
    <x v="134"/>
    <x v="780"/>
    <n v="416"/>
    <n v="18"/>
    <x v="25"/>
    <x v="6"/>
    <x v="1"/>
    <x v="1"/>
    <x v="9"/>
    <x v="0"/>
    <x v="19"/>
    <x v="4603"/>
    <x v="390"/>
  </r>
  <r>
    <x v="3753"/>
    <x v="374"/>
    <x v="405"/>
    <n v="411"/>
    <n v="21"/>
    <x v="25"/>
    <x v="47"/>
    <x v="0"/>
    <x v="0"/>
    <x v="7"/>
    <x v="4"/>
    <x v="23"/>
    <x v="4604"/>
    <x v="493"/>
  </r>
  <r>
    <x v="3754"/>
    <x v="363"/>
    <x v="592"/>
    <n v="363"/>
    <n v="28"/>
    <x v="9"/>
    <x v="28"/>
    <x v="1"/>
    <x v="1"/>
    <x v="8"/>
    <x v="0"/>
    <x v="14"/>
    <x v="4605"/>
    <x v="206"/>
  </r>
  <r>
    <x v="3755"/>
    <x v="388"/>
    <x v="656"/>
    <n v="289"/>
    <n v="22"/>
    <x v="83"/>
    <x v="11"/>
    <x v="1"/>
    <x v="1"/>
    <x v="10"/>
    <x v="3"/>
    <x v="29"/>
    <x v="4606"/>
    <x v="240"/>
  </r>
  <r>
    <x v="3756"/>
    <x v="350"/>
    <x v="390"/>
    <n v="478"/>
    <n v="18"/>
    <x v="89"/>
    <x v="9"/>
    <x v="2"/>
    <x v="0"/>
    <x v="6"/>
    <x v="5"/>
    <x v="23"/>
    <x v="4607"/>
    <x v="206"/>
  </r>
  <r>
    <x v="3757"/>
    <x v="643"/>
    <x v="229"/>
    <n v="229"/>
    <n v="10"/>
    <x v="89"/>
    <x v="45"/>
    <x v="1"/>
    <x v="1"/>
    <x v="11"/>
    <x v="0"/>
    <x v="10"/>
    <x v="4608"/>
    <x v="184"/>
  </r>
  <r>
    <x v="3758"/>
    <x v="582"/>
    <x v="490"/>
    <n v="68"/>
    <n v="11"/>
    <x v="90"/>
    <x v="22"/>
    <x v="2"/>
    <x v="1"/>
    <x v="9"/>
    <x v="0"/>
    <x v="10"/>
    <x v="4609"/>
    <x v="839"/>
  </r>
  <r>
    <x v="3420"/>
    <x v="386"/>
    <x v="342"/>
    <n v="454"/>
    <n v="22"/>
    <x v="119"/>
    <x v="10"/>
    <x v="2"/>
    <x v="0"/>
    <x v="10"/>
    <x v="3"/>
    <x v="22"/>
    <x v="4610"/>
    <x v="337"/>
  </r>
  <r>
    <x v="3759"/>
    <x v="236"/>
    <x v="325"/>
    <n v="384"/>
    <n v="26"/>
    <x v="196"/>
    <x v="17"/>
    <x v="2"/>
    <x v="2"/>
    <x v="3"/>
    <x v="0"/>
    <x v="10"/>
    <x v="4611"/>
    <x v="2"/>
  </r>
  <r>
    <x v="3760"/>
    <x v="281"/>
    <x v="14"/>
    <n v="306"/>
    <n v="24"/>
    <x v="73"/>
    <x v="34"/>
    <x v="0"/>
    <x v="1"/>
    <x v="7"/>
    <x v="0"/>
    <x v="18"/>
    <x v="4612"/>
    <x v="254"/>
  </r>
  <r>
    <x v="742"/>
    <x v="578"/>
    <x v="543"/>
    <n v="117"/>
    <n v="18"/>
    <x v="85"/>
    <x v="47"/>
    <x v="2"/>
    <x v="0"/>
    <x v="1"/>
    <x v="4"/>
    <x v="30"/>
    <x v="4613"/>
    <x v="805"/>
  </r>
  <r>
    <x v="3761"/>
    <x v="198"/>
    <x v="851"/>
    <n v="483"/>
    <n v="2"/>
    <x v="63"/>
    <x v="20"/>
    <x v="2"/>
    <x v="1"/>
    <x v="0"/>
    <x v="4"/>
    <x v="17"/>
    <x v="4614"/>
    <x v="422"/>
  </r>
  <r>
    <x v="3762"/>
    <x v="212"/>
    <x v="587"/>
    <n v="365"/>
    <n v="8"/>
    <x v="69"/>
    <x v="8"/>
    <x v="1"/>
    <x v="0"/>
    <x v="6"/>
    <x v="2"/>
    <x v="21"/>
    <x v="4615"/>
    <x v="282"/>
  </r>
  <r>
    <x v="1688"/>
    <x v="80"/>
    <x v="317"/>
    <n v="186"/>
    <n v="25"/>
    <x v="199"/>
    <x v="48"/>
    <x v="1"/>
    <x v="1"/>
    <x v="10"/>
    <x v="0"/>
    <x v="23"/>
    <x v="4616"/>
    <x v="637"/>
  </r>
  <r>
    <x v="1773"/>
    <x v="110"/>
    <x v="156"/>
    <n v="454"/>
    <n v="30"/>
    <x v="65"/>
    <x v="13"/>
    <x v="2"/>
    <x v="1"/>
    <x v="9"/>
    <x v="6"/>
    <x v="21"/>
    <x v="4617"/>
    <x v="284"/>
  </r>
  <r>
    <x v="3763"/>
    <x v="216"/>
    <x v="336"/>
    <n v="50"/>
    <n v="17"/>
    <x v="174"/>
    <x v="27"/>
    <x v="2"/>
    <x v="0"/>
    <x v="10"/>
    <x v="3"/>
    <x v="24"/>
    <x v="4618"/>
    <x v="621"/>
  </r>
  <r>
    <x v="3764"/>
    <x v="362"/>
    <x v="427"/>
    <n v="452"/>
    <n v="1"/>
    <x v="43"/>
    <x v="39"/>
    <x v="0"/>
    <x v="1"/>
    <x v="7"/>
    <x v="1"/>
    <x v="7"/>
    <x v="4619"/>
    <x v="31"/>
  </r>
  <r>
    <x v="1500"/>
    <x v="17"/>
    <x v="284"/>
    <n v="341"/>
    <n v="16"/>
    <x v="98"/>
    <x v="29"/>
    <x v="0"/>
    <x v="0"/>
    <x v="8"/>
    <x v="2"/>
    <x v="8"/>
    <x v="4620"/>
    <x v="103"/>
  </r>
  <r>
    <x v="3765"/>
    <x v="396"/>
    <x v="481"/>
    <n v="55"/>
    <n v="28"/>
    <x v="41"/>
    <x v="21"/>
    <x v="1"/>
    <x v="1"/>
    <x v="7"/>
    <x v="2"/>
    <x v="20"/>
    <x v="4621"/>
    <x v="898"/>
  </r>
  <r>
    <x v="3766"/>
    <x v="493"/>
    <x v="235"/>
    <n v="182"/>
    <n v="12"/>
    <x v="110"/>
    <x v="29"/>
    <x v="1"/>
    <x v="1"/>
    <x v="11"/>
    <x v="6"/>
    <x v="30"/>
    <x v="4622"/>
    <x v="126"/>
  </r>
  <r>
    <x v="3767"/>
    <x v="491"/>
    <x v="800"/>
    <n v="356"/>
    <n v="23"/>
    <x v="99"/>
    <x v="10"/>
    <x v="0"/>
    <x v="1"/>
    <x v="5"/>
    <x v="4"/>
    <x v="6"/>
    <x v="4623"/>
    <x v="264"/>
  </r>
  <r>
    <x v="175"/>
    <x v="250"/>
    <x v="573"/>
    <n v="262"/>
    <n v="25"/>
    <x v="118"/>
    <x v="46"/>
    <x v="1"/>
    <x v="0"/>
    <x v="9"/>
    <x v="4"/>
    <x v="9"/>
    <x v="4624"/>
    <x v="249"/>
  </r>
  <r>
    <x v="3768"/>
    <x v="130"/>
    <x v="30"/>
    <n v="400"/>
    <n v="30"/>
    <x v="137"/>
    <x v="32"/>
    <x v="1"/>
    <x v="0"/>
    <x v="3"/>
    <x v="3"/>
    <x v="13"/>
    <x v="4625"/>
    <x v="703"/>
  </r>
  <r>
    <x v="3769"/>
    <x v="253"/>
    <x v="1"/>
    <n v="354"/>
    <n v="23"/>
    <x v="52"/>
    <x v="8"/>
    <x v="0"/>
    <x v="0"/>
    <x v="3"/>
    <x v="0"/>
    <x v="1"/>
    <x v="4626"/>
    <x v="424"/>
  </r>
  <r>
    <x v="3770"/>
    <x v="651"/>
    <x v="44"/>
    <n v="243"/>
    <n v="21"/>
    <x v="118"/>
    <x v="7"/>
    <x v="1"/>
    <x v="1"/>
    <x v="6"/>
    <x v="1"/>
    <x v="20"/>
    <x v="4627"/>
    <x v="80"/>
  </r>
  <r>
    <x v="3771"/>
    <x v="696"/>
    <x v="117"/>
    <n v="272"/>
    <n v="5"/>
    <x v="187"/>
    <x v="5"/>
    <x v="1"/>
    <x v="1"/>
    <x v="5"/>
    <x v="3"/>
    <x v="17"/>
    <x v="4628"/>
    <x v="298"/>
  </r>
  <r>
    <x v="3772"/>
    <x v="211"/>
    <x v="157"/>
    <n v="282"/>
    <n v="25"/>
    <x v="129"/>
    <x v="5"/>
    <x v="2"/>
    <x v="0"/>
    <x v="11"/>
    <x v="2"/>
    <x v="11"/>
    <x v="4629"/>
    <x v="350"/>
  </r>
  <r>
    <x v="1572"/>
    <x v="404"/>
    <x v="735"/>
    <n v="414"/>
    <n v="6"/>
    <x v="109"/>
    <x v="13"/>
    <x v="2"/>
    <x v="1"/>
    <x v="2"/>
    <x v="5"/>
    <x v="6"/>
    <x v="4630"/>
    <x v="242"/>
  </r>
  <r>
    <x v="1333"/>
    <x v="39"/>
    <x v="203"/>
    <n v="323"/>
    <n v="12"/>
    <x v="82"/>
    <x v="49"/>
    <x v="2"/>
    <x v="0"/>
    <x v="0"/>
    <x v="1"/>
    <x v="25"/>
    <x v="4631"/>
    <x v="291"/>
  </r>
  <r>
    <x v="3773"/>
    <x v="636"/>
    <x v="891"/>
    <n v="144"/>
    <n v="9"/>
    <x v="161"/>
    <x v="27"/>
    <x v="0"/>
    <x v="0"/>
    <x v="10"/>
    <x v="4"/>
    <x v="20"/>
    <x v="4632"/>
    <x v="749"/>
  </r>
  <r>
    <x v="3774"/>
    <x v="247"/>
    <x v="404"/>
    <n v="433"/>
    <n v="20"/>
    <x v="185"/>
    <x v="35"/>
    <x v="2"/>
    <x v="0"/>
    <x v="9"/>
    <x v="4"/>
    <x v="12"/>
    <x v="4633"/>
    <x v="133"/>
  </r>
  <r>
    <x v="3775"/>
    <x v="23"/>
    <x v="810"/>
    <n v="383"/>
    <n v="5"/>
    <x v="132"/>
    <x v="36"/>
    <x v="0"/>
    <x v="1"/>
    <x v="1"/>
    <x v="1"/>
    <x v="18"/>
    <x v="4634"/>
    <x v="252"/>
  </r>
  <r>
    <x v="489"/>
    <x v="258"/>
    <x v="90"/>
    <n v="382"/>
    <n v="22"/>
    <x v="174"/>
    <x v="36"/>
    <x v="2"/>
    <x v="2"/>
    <x v="4"/>
    <x v="1"/>
    <x v="16"/>
    <x v="4635"/>
    <x v="253"/>
  </r>
  <r>
    <x v="3776"/>
    <x v="100"/>
    <x v="85"/>
    <n v="321"/>
    <n v="23"/>
    <x v="125"/>
    <x v="23"/>
    <x v="2"/>
    <x v="1"/>
    <x v="9"/>
    <x v="5"/>
    <x v="12"/>
    <x v="4636"/>
    <x v="7"/>
  </r>
  <r>
    <x v="3777"/>
    <x v="281"/>
    <x v="364"/>
    <n v="307"/>
    <n v="12"/>
    <x v="176"/>
    <x v="10"/>
    <x v="1"/>
    <x v="1"/>
    <x v="7"/>
    <x v="0"/>
    <x v="18"/>
    <x v="4637"/>
    <x v="88"/>
  </r>
  <r>
    <x v="771"/>
    <x v="165"/>
    <x v="10"/>
    <n v="62"/>
    <n v="18"/>
    <x v="141"/>
    <x v="16"/>
    <x v="0"/>
    <x v="1"/>
    <x v="2"/>
    <x v="0"/>
    <x v="7"/>
    <x v="4638"/>
    <x v="521"/>
  </r>
  <r>
    <x v="3778"/>
    <x v="175"/>
    <x v="6"/>
    <n v="481"/>
    <n v="1"/>
    <x v="10"/>
    <x v="18"/>
    <x v="0"/>
    <x v="0"/>
    <x v="0"/>
    <x v="2"/>
    <x v="24"/>
    <x v="4639"/>
    <x v="242"/>
  </r>
  <r>
    <x v="3779"/>
    <x v="528"/>
    <x v="853"/>
    <n v="246"/>
    <n v="5"/>
    <x v="159"/>
    <x v="33"/>
    <x v="0"/>
    <x v="2"/>
    <x v="3"/>
    <x v="1"/>
    <x v="4"/>
    <x v="4640"/>
    <x v="207"/>
  </r>
  <r>
    <x v="3780"/>
    <x v="631"/>
    <x v="717"/>
    <n v="370"/>
    <n v="3"/>
    <x v="1"/>
    <x v="35"/>
    <x v="2"/>
    <x v="1"/>
    <x v="7"/>
    <x v="5"/>
    <x v="23"/>
    <x v="4641"/>
    <x v="179"/>
  </r>
  <r>
    <x v="2149"/>
    <x v="589"/>
    <x v="96"/>
    <n v="355"/>
    <n v="20"/>
    <x v="123"/>
    <x v="13"/>
    <x v="1"/>
    <x v="2"/>
    <x v="3"/>
    <x v="2"/>
    <x v="7"/>
    <x v="4642"/>
    <x v="356"/>
  </r>
  <r>
    <x v="3781"/>
    <x v="467"/>
    <x v="605"/>
    <n v="355"/>
    <n v="28"/>
    <x v="141"/>
    <x v="34"/>
    <x v="2"/>
    <x v="1"/>
    <x v="7"/>
    <x v="1"/>
    <x v="17"/>
    <x v="4643"/>
    <x v="248"/>
  </r>
  <r>
    <x v="3782"/>
    <x v="374"/>
    <x v="529"/>
    <n v="224"/>
    <n v="5"/>
    <x v="108"/>
    <x v="15"/>
    <x v="2"/>
    <x v="0"/>
    <x v="7"/>
    <x v="4"/>
    <x v="23"/>
    <x v="4644"/>
    <x v="617"/>
  </r>
  <r>
    <x v="3330"/>
    <x v="120"/>
    <x v="489"/>
    <n v="363"/>
    <n v="5"/>
    <x v="64"/>
    <x v="32"/>
    <x v="2"/>
    <x v="1"/>
    <x v="6"/>
    <x v="2"/>
    <x v="14"/>
    <x v="4645"/>
    <x v="263"/>
  </r>
  <r>
    <x v="3783"/>
    <x v="217"/>
    <x v="859"/>
    <n v="242"/>
    <n v="4"/>
    <x v="53"/>
    <x v="22"/>
    <x v="2"/>
    <x v="1"/>
    <x v="7"/>
    <x v="0"/>
    <x v="1"/>
    <x v="4646"/>
    <x v="186"/>
  </r>
  <r>
    <x v="3784"/>
    <x v="353"/>
    <x v="351"/>
    <n v="260"/>
    <n v="19"/>
    <x v="138"/>
    <x v="39"/>
    <x v="1"/>
    <x v="0"/>
    <x v="4"/>
    <x v="2"/>
    <x v="23"/>
    <x v="4647"/>
    <x v="350"/>
  </r>
  <r>
    <x v="3785"/>
    <x v="111"/>
    <x v="145"/>
    <n v="89"/>
    <n v="15"/>
    <x v="19"/>
    <x v="48"/>
    <x v="1"/>
    <x v="0"/>
    <x v="5"/>
    <x v="3"/>
    <x v="27"/>
    <x v="4648"/>
    <x v="899"/>
  </r>
  <r>
    <x v="3432"/>
    <x v="76"/>
    <x v="184"/>
    <n v="463"/>
    <n v="9"/>
    <x v="116"/>
    <x v="22"/>
    <x v="0"/>
    <x v="0"/>
    <x v="10"/>
    <x v="6"/>
    <x v="13"/>
    <x v="4649"/>
    <x v="441"/>
  </r>
  <r>
    <x v="3252"/>
    <x v="82"/>
    <x v="420"/>
    <n v="228"/>
    <n v="9"/>
    <x v="125"/>
    <x v="19"/>
    <x v="0"/>
    <x v="1"/>
    <x v="8"/>
    <x v="4"/>
    <x v="20"/>
    <x v="566"/>
    <x v="208"/>
  </r>
  <r>
    <x v="230"/>
    <x v="314"/>
    <x v="573"/>
    <n v="407"/>
    <n v="15"/>
    <x v="49"/>
    <x v="2"/>
    <x v="2"/>
    <x v="1"/>
    <x v="5"/>
    <x v="5"/>
    <x v="8"/>
    <x v="4650"/>
    <x v="271"/>
  </r>
  <r>
    <x v="3786"/>
    <x v="143"/>
    <x v="565"/>
    <n v="120"/>
    <n v="4"/>
    <x v="129"/>
    <x v="17"/>
    <x v="0"/>
    <x v="1"/>
    <x v="2"/>
    <x v="1"/>
    <x v="9"/>
    <x v="4651"/>
    <x v="279"/>
  </r>
  <r>
    <x v="3787"/>
    <x v="23"/>
    <x v="642"/>
    <n v="399"/>
    <n v="13"/>
    <x v="52"/>
    <x v="10"/>
    <x v="0"/>
    <x v="1"/>
    <x v="1"/>
    <x v="1"/>
    <x v="18"/>
    <x v="4652"/>
    <x v="312"/>
  </r>
  <r>
    <x v="3788"/>
    <x v="333"/>
    <x v="820"/>
    <n v="377"/>
    <n v="8"/>
    <x v="196"/>
    <x v="22"/>
    <x v="2"/>
    <x v="0"/>
    <x v="4"/>
    <x v="5"/>
    <x v="18"/>
    <x v="4653"/>
    <x v="233"/>
  </r>
  <r>
    <x v="3789"/>
    <x v="162"/>
    <x v="235"/>
    <n v="205"/>
    <n v="19"/>
    <x v="107"/>
    <x v="22"/>
    <x v="0"/>
    <x v="0"/>
    <x v="1"/>
    <x v="0"/>
    <x v="12"/>
    <x v="4654"/>
    <x v="318"/>
  </r>
  <r>
    <x v="3790"/>
    <x v="313"/>
    <x v="503"/>
    <n v="343"/>
    <n v="16"/>
    <x v="193"/>
    <x v="27"/>
    <x v="1"/>
    <x v="2"/>
    <x v="3"/>
    <x v="3"/>
    <x v="6"/>
    <x v="4655"/>
    <x v="58"/>
  </r>
  <r>
    <x v="893"/>
    <x v="476"/>
    <x v="18"/>
    <n v="400"/>
    <n v="15"/>
    <x v="131"/>
    <x v="34"/>
    <x v="1"/>
    <x v="0"/>
    <x v="2"/>
    <x v="1"/>
    <x v="21"/>
    <x v="4656"/>
    <x v="417"/>
  </r>
  <r>
    <x v="3791"/>
    <x v="577"/>
    <x v="444"/>
    <n v="344"/>
    <n v="10"/>
    <x v="159"/>
    <x v="27"/>
    <x v="1"/>
    <x v="1"/>
    <x v="11"/>
    <x v="3"/>
    <x v="5"/>
    <x v="4657"/>
    <x v="51"/>
  </r>
  <r>
    <x v="583"/>
    <x v="384"/>
    <x v="444"/>
    <n v="435"/>
    <n v="4"/>
    <x v="164"/>
    <x v="17"/>
    <x v="0"/>
    <x v="0"/>
    <x v="0"/>
    <x v="5"/>
    <x v="28"/>
    <x v="4658"/>
    <x v="282"/>
  </r>
  <r>
    <x v="3792"/>
    <x v="515"/>
    <x v="124"/>
    <n v="407"/>
    <n v="19"/>
    <x v="121"/>
    <x v="3"/>
    <x v="2"/>
    <x v="0"/>
    <x v="7"/>
    <x v="3"/>
    <x v="1"/>
    <x v="4659"/>
    <x v="381"/>
  </r>
  <r>
    <x v="3793"/>
    <x v="152"/>
    <x v="100"/>
    <n v="236"/>
    <n v="26"/>
    <x v="62"/>
    <x v="44"/>
    <x v="2"/>
    <x v="1"/>
    <x v="7"/>
    <x v="6"/>
    <x v="15"/>
    <x v="4660"/>
    <x v="284"/>
  </r>
  <r>
    <x v="3794"/>
    <x v="576"/>
    <x v="865"/>
    <n v="152"/>
    <n v="8"/>
    <x v="2"/>
    <x v="44"/>
    <x v="0"/>
    <x v="1"/>
    <x v="10"/>
    <x v="3"/>
    <x v="10"/>
    <x v="4661"/>
    <x v="49"/>
  </r>
  <r>
    <x v="2288"/>
    <x v="365"/>
    <x v="623"/>
    <n v="166"/>
    <n v="6"/>
    <x v="49"/>
    <x v="28"/>
    <x v="2"/>
    <x v="0"/>
    <x v="9"/>
    <x v="0"/>
    <x v="24"/>
    <x v="4662"/>
    <x v="83"/>
  </r>
  <r>
    <x v="3795"/>
    <x v="643"/>
    <x v="465"/>
    <n v="273"/>
    <n v="11"/>
    <x v="7"/>
    <x v="34"/>
    <x v="1"/>
    <x v="1"/>
    <x v="11"/>
    <x v="0"/>
    <x v="10"/>
    <x v="4663"/>
    <x v="158"/>
  </r>
  <r>
    <x v="3796"/>
    <x v="339"/>
    <x v="707"/>
    <n v="179"/>
    <n v="1"/>
    <x v="176"/>
    <x v="44"/>
    <x v="1"/>
    <x v="1"/>
    <x v="0"/>
    <x v="3"/>
    <x v="15"/>
    <x v="4664"/>
    <x v="154"/>
  </r>
  <r>
    <x v="3797"/>
    <x v="531"/>
    <x v="793"/>
    <n v="336"/>
    <n v="17"/>
    <x v="18"/>
    <x v="24"/>
    <x v="1"/>
    <x v="1"/>
    <x v="8"/>
    <x v="0"/>
    <x v="25"/>
    <x v="4665"/>
    <x v="199"/>
  </r>
  <r>
    <x v="2090"/>
    <x v="371"/>
    <x v="108"/>
    <n v="480"/>
    <n v="26"/>
    <x v="68"/>
    <x v="20"/>
    <x v="2"/>
    <x v="0"/>
    <x v="7"/>
    <x v="0"/>
    <x v="19"/>
    <x v="4666"/>
    <x v="112"/>
  </r>
  <r>
    <x v="3798"/>
    <x v="606"/>
    <x v="65"/>
    <n v="234"/>
    <n v="26"/>
    <x v="171"/>
    <x v="7"/>
    <x v="2"/>
    <x v="1"/>
    <x v="9"/>
    <x v="3"/>
    <x v="28"/>
    <x v="4667"/>
    <x v="328"/>
  </r>
  <r>
    <x v="3799"/>
    <x v="145"/>
    <x v="639"/>
    <n v="75"/>
    <n v="12"/>
    <x v="129"/>
    <x v="2"/>
    <x v="1"/>
    <x v="0"/>
    <x v="6"/>
    <x v="4"/>
    <x v="19"/>
    <x v="4668"/>
    <x v="900"/>
  </r>
  <r>
    <x v="3800"/>
    <x v="100"/>
    <x v="468"/>
    <n v="130"/>
    <n v="14"/>
    <x v="64"/>
    <x v="11"/>
    <x v="0"/>
    <x v="1"/>
    <x v="9"/>
    <x v="5"/>
    <x v="12"/>
    <x v="4669"/>
    <x v="572"/>
  </r>
  <r>
    <x v="2702"/>
    <x v="403"/>
    <x v="866"/>
    <n v="264"/>
    <n v="13"/>
    <x v="109"/>
    <x v="7"/>
    <x v="1"/>
    <x v="0"/>
    <x v="0"/>
    <x v="6"/>
    <x v="19"/>
    <x v="4670"/>
    <x v="399"/>
  </r>
  <r>
    <x v="3801"/>
    <x v="148"/>
    <x v="87"/>
    <n v="276"/>
    <n v="7"/>
    <x v="53"/>
    <x v="23"/>
    <x v="0"/>
    <x v="1"/>
    <x v="6"/>
    <x v="1"/>
    <x v="21"/>
    <x v="4671"/>
    <x v="389"/>
  </r>
  <r>
    <x v="3802"/>
    <x v="401"/>
    <x v="622"/>
    <n v="155"/>
    <n v="13"/>
    <x v="172"/>
    <x v="33"/>
    <x v="1"/>
    <x v="0"/>
    <x v="5"/>
    <x v="0"/>
    <x v="5"/>
    <x v="4672"/>
    <x v="336"/>
  </r>
  <r>
    <x v="3803"/>
    <x v="417"/>
    <x v="382"/>
    <n v="485"/>
    <n v="25"/>
    <x v="174"/>
    <x v="47"/>
    <x v="0"/>
    <x v="0"/>
    <x v="9"/>
    <x v="2"/>
    <x v="4"/>
    <x v="4673"/>
    <x v="469"/>
  </r>
  <r>
    <x v="3804"/>
    <x v="40"/>
    <x v="770"/>
    <n v="127"/>
    <n v="8"/>
    <x v="178"/>
    <x v="7"/>
    <x v="0"/>
    <x v="1"/>
    <x v="9"/>
    <x v="4"/>
    <x v="24"/>
    <x v="4674"/>
    <x v="311"/>
  </r>
  <r>
    <x v="3805"/>
    <x v="685"/>
    <x v="764"/>
    <n v="490"/>
    <n v="8"/>
    <x v="151"/>
    <x v="31"/>
    <x v="0"/>
    <x v="1"/>
    <x v="7"/>
    <x v="0"/>
    <x v="5"/>
    <x v="4675"/>
    <x v="81"/>
  </r>
  <r>
    <x v="3806"/>
    <x v="4"/>
    <x v="322"/>
    <n v="121"/>
    <n v="10"/>
    <x v="22"/>
    <x v="24"/>
    <x v="2"/>
    <x v="1"/>
    <x v="2"/>
    <x v="4"/>
    <x v="4"/>
    <x v="4676"/>
    <x v="901"/>
  </r>
  <r>
    <x v="610"/>
    <x v="682"/>
    <x v="696"/>
    <n v="290"/>
    <n v="17"/>
    <x v="141"/>
    <x v="29"/>
    <x v="2"/>
    <x v="0"/>
    <x v="8"/>
    <x v="6"/>
    <x v="28"/>
    <x v="367"/>
    <x v="265"/>
  </r>
  <r>
    <x v="516"/>
    <x v="595"/>
    <x v="411"/>
    <n v="161"/>
    <n v="26"/>
    <x v="64"/>
    <x v="30"/>
    <x v="0"/>
    <x v="0"/>
    <x v="7"/>
    <x v="4"/>
    <x v="22"/>
    <x v="4677"/>
    <x v="118"/>
  </r>
  <r>
    <x v="401"/>
    <x v="195"/>
    <x v="825"/>
    <n v="160"/>
    <n v="1"/>
    <x v="90"/>
    <x v="9"/>
    <x v="0"/>
    <x v="0"/>
    <x v="7"/>
    <x v="2"/>
    <x v="7"/>
    <x v="4678"/>
    <x v="244"/>
  </r>
  <r>
    <x v="3807"/>
    <x v="203"/>
    <x v="618"/>
    <n v="184"/>
    <n v="20"/>
    <x v="186"/>
    <x v="37"/>
    <x v="0"/>
    <x v="1"/>
    <x v="9"/>
    <x v="1"/>
    <x v="13"/>
    <x v="4679"/>
    <x v="186"/>
  </r>
  <r>
    <x v="3808"/>
    <x v="551"/>
    <x v="472"/>
    <n v="70"/>
    <n v="7"/>
    <x v="54"/>
    <x v="14"/>
    <x v="2"/>
    <x v="0"/>
    <x v="2"/>
    <x v="3"/>
    <x v="0"/>
    <x v="4680"/>
    <x v="55"/>
  </r>
  <r>
    <x v="3717"/>
    <x v="188"/>
    <x v="510"/>
    <n v="276"/>
    <n v="26"/>
    <x v="167"/>
    <x v="42"/>
    <x v="0"/>
    <x v="0"/>
    <x v="9"/>
    <x v="3"/>
    <x v="29"/>
    <x v="4681"/>
    <x v="116"/>
  </r>
  <r>
    <x v="3809"/>
    <x v="446"/>
    <x v="315"/>
    <n v="313"/>
    <n v="2"/>
    <x v="130"/>
    <x v="24"/>
    <x v="0"/>
    <x v="1"/>
    <x v="1"/>
    <x v="3"/>
    <x v="10"/>
    <x v="4682"/>
    <x v="19"/>
  </r>
  <r>
    <x v="151"/>
    <x v="571"/>
    <x v="760"/>
    <n v="181"/>
    <n v="29"/>
    <x v="47"/>
    <x v="46"/>
    <x v="2"/>
    <x v="0"/>
    <x v="4"/>
    <x v="5"/>
    <x v="6"/>
    <x v="4683"/>
    <x v="318"/>
  </r>
  <r>
    <x v="3214"/>
    <x v="419"/>
    <x v="161"/>
    <n v="76"/>
    <n v="19"/>
    <x v="51"/>
    <x v="14"/>
    <x v="2"/>
    <x v="0"/>
    <x v="7"/>
    <x v="6"/>
    <x v="21"/>
    <x v="4684"/>
    <x v="235"/>
  </r>
  <r>
    <x v="3810"/>
    <x v="23"/>
    <x v="249"/>
    <n v="248"/>
    <n v="8"/>
    <x v="161"/>
    <x v="3"/>
    <x v="0"/>
    <x v="1"/>
    <x v="1"/>
    <x v="1"/>
    <x v="18"/>
    <x v="4685"/>
    <x v="149"/>
  </r>
  <r>
    <x v="1549"/>
    <x v="327"/>
    <x v="456"/>
    <n v="197"/>
    <n v="27"/>
    <x v="138"/>
    <x v="24"/>
    <x v="2"/>
    <x v="1"/>
    <x v="5"/>
    <x v="3"/>
    <x v="0"/>
    <x v="4686"/>
    <x v="556"/>
  </r>
  <r>
    <x v="3811"/>
    <x v="350"/>
    <x v="135"/>
    <n v="238"/>
    <n v="1"/>
    <x v="109"/>
    <x v="3"/>
    <x v="0"/>
    <x v="0"/>
    <x v="6"/>
    <x v="5"/>
    <x v="23"/>
    <x v="4687"/>
    <x v="231"/>
  </r>
  <r>
    <x v="3812"/>
    <x v="647"/>
    <x v="237"/>
    <n v="113"/>
    <n v="19"/>
    <x v="35"/>
    <x v="37"/>
    <x v="2"/>
    <x v="1"/>
    <x v="10"/>
    <x v="1"/>
    <x v="1"/>
    <x v="4688"/>
    <x v="196"/>
  </r>
  <r>
    <x v="3488"/>
    <x v="109"/>
    <x v="509"/>
    <n v="348"/>
    <n v="6"/>
    <x v="52"/>
    <x v="45"/>
    <x v="0"/>
    <x v="0"/>
    <x v="3"/>
    <x v="5"/>
    <x v="22"/>
    <x v="4689"/>
    <x v="57"/>
  </r>
  <r>
    <x v="3813"/>
    <x v="609"/>
    <x v="857"/>
    <n v="444"/>
    <n v="9"/>
    <x v="143"/>
    <x v="5"/>
    <x v="2"/>
    <x v="0"/>
    <x v="2"/>
    <x v="5"/>
    <x v="8"/>
    <x v="4690"/>
    <x v="33"/>
  </r>
  <r>
    <x v="1786"/>
    <x v="416"/>
    <x v="580"/>
    <n v="186"/>
    <n v="18"/>
    <x v="47"/>
    <x v="14"/>
    <x v="0"/>
    <x v="2"/>
    <x v="4"/>
    <x v="2"/>
    <x v="14"/>
    <x v="4691"/>
    <x v="340"/>
  </r>
  <r>
    <x v="3814"/>
    <x v="297"/>
    <x v="856"/>
    <n v="90"/>
    <n v="27"/>
    <x v="34"/>
    <x v="18"/>
    <x v="1"/>
    <x v="1"/>
    <x v="0"/>
    <x v="3"/>
    <x v="9"/>
    <x v="4692"/>
    <x v="492"/>
  </r>
  <r>
    <x v="3815"/>
    <x v="280"/>
    <x v="31"/>
    <n v="236"/>
    <n v="23"/>
    <x v="179"/>
    <x v="0"/>
    <x v="1"/>
    <x v="2"/>
    <x v="3"/>
    <x v="6"/>
    <x v="16"/>
    <x v="4693"/>
    <x v="7"/>
  </r>
  <r>
    <x v="1649"/>
    <x v="456"/>
    <x v="22"/>
    <n v="108"/>
    <n v="21"/>
    <x v="53"/>
    <x v="1"/>
    <x v="2"/>
    <x v="1"/>
    <x v="4"/>
    <x v="3"/>
    <x v="28"/>
    <x v="4694"/>
    <x v="902"/>
  </r>
  <r>
    <x v="3816"/>
    <x v="461"/>
    <x v="528"/>
    <n v="337"/>
    <n v="2"/>
    <x v="114"/>
    <x v="32"/>
    <x v="2"/>
    <x v="1"/>
    <x v="1"/>
    <x v="0"/>
    <x v="22"/>
    <x v="4695"/>
    <x v="134"/>
  </r>
  <r>
    <x v="1368"/>
    <x v="14"/>
    <x v="282"/>
    <n v="385"/>
    <n v="16"/>
    <x v="76"/>
    <x v="0"/>
    <x v="0"/>
    <x v="0"/>
    <x v="8"/>
    <x v="4"/>
    <x v="7"/>
    <x v="4696"/>
    <x v="28"/>
  </r>
  <r>
    <x v="3817"/>
    <x v="66"/>
    <x v="450"/>
    <n v="262"/>
    <n v="3"/>
    <x v="86"/>
    <x v="33"/>
    <x v="2"/>
    <x v="0"/>
    <x v="7"/>
    <x v="5"/>
    <x v="14"/>
    <x v="4697"/>
    <x v="278"/>
  </r>
  <r>
    <x v="2508"/>
    <x v="261"/>
    <x v="894"/>
    <n v="475"/>
    <n v="7"/>
    <x v="175"/>
    <x v="11"/>
    <x v="0"/>
    <x v="1"/>
    <x v="1"/>
    <x v="5"/>
    <x v="20"/>
    <x v="4698"/>
    <x v="27"/>
  </r>
  <r>
    <x v="275"/>
    <x v="587"/>
    <x v="477"/>
    <n v="475"/>
    <n v="21"/>
    <x v="40"/>
    <x v="14"/>
    <x v="2"/>
    <x v="1"/>
    <x v="10"/>
    <x v="5"/>
    <x v="20"/>
    <x v="4699"/>
    <x v="32"/>
  </r>
  <r>
    <x v="3818"/>
    <x v="566"/>
    <x v="665"/>
    <n v="341"/>
    <n v="30"/>
    <x v="95"/>
    <x v="19"/>
    <x v="0"/>
    <x v="1"/>
    <x v="11"/>
    <x v="6"/>
    <x v="20"/>
    <x v="4700"/>
    <x v="149"/>
  </r>
  <r>
    <x v="3819"/>
    <x v="603"/>
    <x v="314"/>
    <n v="313"/>
    <n v="30"/>
    <x v="55"/>
    <x v="4"/>
    <x v="0"/>
    <x v="1"/>
    <x v="8"/>
    <x v="0"/>
    <x v="15"/>
    <x v="4701"/>
    <x v="279"/>
  </r>
  <r>
    <x v="2360"/>
    <x v="14"/>
    <x v="330"/>
    <n v="216"/>
    <n v="12"/>
    <x v="85"/>
    <x v="22"/>
    <x v="0"/>
    <x v="0"/>
    <x v="8"/>
    <x v="4"/>
    <x v="7"/>
    <x v="4702"/>
    <x v="179"/>
  </r>
  <r>
    <x v="3820"/>
    <x v="448"/>
    <x v="676"/>
    <n v="464"/>
    <n v="29"/>
    <x v="41"/>
    <x v="21"/>
    <x v="0"/>
    <x v="0"/>
    <x v="8"/>
    <x v="3"/>
    <x v="15"/>
    <x v="4703"/>
    <x v="337"/>
  </r>
  <r>
    <x v="3658"/>
    <x v="86"/>
    <x v="894"/>
    <n v="114"/>
    <n v="22"/>
    <x v="82"/>
    <x v="49"/>
    <x v="1"/>
    <x v="0"/>
    <x v="9"/>
    <x v="1"/>
    <x v="5"/>
    <x v="4704"/>
    <x v="619"/>
  </r>
  <r>
    <x v="778"/>
    <x v="303"/>
    <x v="762"/>
    <n v="428"/>
    <n v="30"/>
    <x v="130"/>
    <x v="46"/>
    <x v="0"/>
    <x v="1"/>
    <x v="9"/>
    <x v="4"/>
    <x v="23"/>
    <x v="4705"/>
    <x v="11"/>
  </r>
  <r>
    <x v="3821"/>
    <x v="214"/>
    <x v="147"/>
    <n v="362"/>
    <n v="21"/>
    <x v="87"/>
    <x v="42"/>
    <x v="2"/>
    <x v="0"/>
    <x v="10"/>
    <x v="2"/>
    <x v="28"/>
    <x v="4706"/>
    <x v="497"/>
  </r>
  <r>
    <x v="3822"/>
    <x v="97"/>
    <x v="117"/>
    <n v="152"/>
    <n v="11"/>
    <x v="169"/>
    <x v="41"/>
    <x v="2"/>
    <x v="2"/>
    <x v="3"/>
    <x v="3"/>
    <x v="1"/>
    <x v="4707"/>
    <x v="732"/>
  </r>
  <r>
    <x v="3823"/>
    <x v="473"/>
    <x v="801"/>
    <n v="179"/>
    <n v="4"/>
    <x v="95"/>
    <x v="48"/>
    <x v="1"/>
    <x v="2"/>
    <x v="3"/>
    <x v="4"/>
    <x v="22"/>
    <x v="4708"/>
    <x v="423"/>
  </r>
  <r>
    <x v="3824"/>
    <x v="543"/>
    <x v="660"/>
    <n v="87"/>
    <n v="17"/>
    <x v="187"/>
    <x v="15"/>
    <x v="2"/>
    <x v="0"/>
    <x v="11"/>
    <x v="2"/>
    <x v="13"/>
    <x v="4709"/>
    <x v="903"/>
  </r>
  <r>
    <x v="3825"/>
    <x v="688"/>
    <x v="815"/>
    <n v="145"/>
    <n v="11"/>
    <x v="16"/>
    <x v="24"/>
    <x v="1"/>
    <x v="0"/>
    <x v="6"/>
    <x v="1"/>
    <x v="0"/>
    <x v="4710"/>
    <x v="482"/>
  </r>
  <r>
    <x v="3826"/>
    <x v="297"/>
    <x v="304"/>
    <n v="202"/>
    <n v="11"/>
    <x v="66"/>
    <x v="23"/>
    <x v="1"/>
    <x v="1"/>
    <x v="0"/>
    <x v="3"/>
    <x v="9"/>
    <x v="4711"/>
    <x v="548"/>
  </r>
  <r>
    <x v="3827"/>
    <x v="92"/>
    <x v="602"/>
    <n v="236"/>
    <n v="8"/>
    <x v="110"/>
    <x v="39"/>
    <x v="1"/>
    <x v="0"/>
    <x v="8"/>
    <x v="4"/>
    <x v="26"/>
    <x v="4712"/>
    <x v="603"/>
  </r>
  <r>
    <x v="408"/>
    <x v="151"/>
    <x v="465"/>
    <n v="164"/>
    <n v="18"/>
    <x v="133"/>
    <x v="6"/>
    <x v="0"/>
    <x v="1"/>
    <x v="4"/>
    <x v="2"/>
    <x v="17"/>
    <x v="4713"/>
    <x v="904"/>
  </r>
  <r>
    <x v="3828"/>
    <x v="106"/>
    <x v="261"/>
    <n v="268"/>
    <n v="8"/>
    <x v="5"/>
    <x v="27"/>
    <x v="2"/>
    <x v="0"/>
    <x v="2"/>
    <x v="1"/>
    <x v="20"/>
    <x v="4714"/>
    <x v="320"/>
  </r>
  <r>
    <x v="3829"/>
    <x v="400"/>
    <x v="254"/>
    <n v="262"/>
    <n v="29"/>
    <x v="197"/>
    <x v="29"/>
    <x v="0"/>
    <x v="0"/>
    <x v="8"/>
    <x v="1"/>
    <x v="23"/>
    <x v="4715"/>
    <x v="30"/>
  </r>
  <r>
    <x v="3830"/>
    <x v="398"/>
    <x v="357"/>
    <n v="154"/>
    <n v="19"/>
    <x v="107"/>
    <x v="13"/>
    <x v="1"/>
    <x v="1"/>
    <x v="5"/>
    <x v="6"/>
    <x v="23"/>
    <x v="4716"/>
    <x v="529"/>
  </r>
  <r>
    <x v="3831"/>
    <x v="685"/>
    <x v="526"/>
    <n v="420"/>
    <n v="12"/>
    <x v="133"/>
    <x v="8"/>
    <x v="0"/>
    <x v="1"/>
    <x v="7"/>
    <x v="0"/>
    <x v="5"/>
    <x v="4717"/>
    <x v="15"/>
  </r>
  <r>
    <x v="3832"/>
    <x v="712"/>
    <x v="209"/>
    <n v="447"/>
    <n v="7"/>
    <x v="100"/>
    <x v="5"/>
    <x v="1"/>
    <x v="1"/>
    <x v="4"/>
    <x v="4"/>
    <x v="22"/>
    <x v="4718"/>
    <x v="179"/>
  </r>
  <r>
    <x v="3833"/>
    <x v="495"/>
    <x v="779"/>
    <n v="416"/>
    <n v="9"/>
    <x v="4"/>
    <x v="5"/>
    <x v="1"/>
    <x v="0"/>
    <x v="4"/>
    <x v="4"/>
    <x v="4"/>
    <x v="4719"/>
    <x v="441"/>
  </r>
  <r>
    <x v="676"/>
    <x v="200"/>
    <x v="17"/>
    <n v="179"/>
    <n v="6"/>
    <x v="169"/>
    <x v="46"/>
    <x v="2"/>
    <x v="0"/>
    <x v="9"/>
    <x v="6"/>
    <x v="26"/>
    <x v="4720"/>
    <x v="417"/>
  </r>
  <r>
    <x v="1435"/>
    <x v="422"/>
    <x v="780"/>
    <n v="158"/>
    <n v="21"/>
    <x v="22"/>
    <x v="22"/>
    <x v="1"/>
    <x v="2"/>
    <x v="3"/>
    <x v="4"/>
    <x v="23"/>
    <x v="4721"/>
    <x v="173"/>
  </r>
  <r>
    <x v="3834"/>
    <x v="394"/>
    <x v="304"/>
    <n v="177"/>
    <n v="1"/>
    <x v="129"/>
    <x v="1"/>
    <x v="2"/>
    <x v="1"/>
    <x v="10"/>
    <x v="4"/>
    <x v="15"/>
    <x v="4722"/>
    <x v="152"/>
  </r>
  <r>
    <x v="3835"/>
    <x v="636"/>
    <x v="614"/>
    <n v="246"/>
    <n v="5"/>
    <x v="3"/>
    <x v="35"/>
    <x v="1"/>
    <x v="0"/>
    <x v="10"/>
    <x v="4"/>
    <x v="20"/>
    <x v="4723"/>
    <x v="116"/>
  </r>
  <r>
    <x v="87"/>
    <x v="250"/>
    <x v="183"/>
    <n v="138"/>
    <n v="18"/>
    <x v="178"/>
    <x v="15"/>
    <x v="1"/>
    <x v="0"/>
    <x v="9"/>
    <x v="4"/>
    <x v="9"/>
    <x v="4724"/>
    <x v="831"/>
  </r>
  <r>
    <x v="393"/>
    <x v="435"/>
    <x v="235"/>
    <n v="105"/>
    <n v="6"/>
    <x v="111"/>
    <x v="27"/>
    <x v="0"/>
    <x v="0"/>
    <x v="2"/>
    <x v="0"/>
    <x v="11"/>
    <x v="4725"/>
    <x v="449"/>
  </r>
  <r>
    <x v="2711"/>
    <x v="89"/>
    <x v="580"/>
    <n v="253"/>
    <n v="12"/>
    <x v="117"/>
    <x v="31"/>
    <x v="0"/>
    <x v="0"/>
    <x v="5"/>
    <x v="5"/>
    <x v="22"/>
    <x v="4726"/>
    <x v="441"/>
  </r>
  <r>
    <x v="3836"/>
    <x v="210"/>
    <x v="44"/>
    <n v="337"/>
    <n v="28"/>
    <x v="12"/>
    <x v="36"/>
    <x v="1"/>
    <x v="1"/>
    <x v="6"/>
    <x v="5"/>
    <x v="19"/>
    <x v="4727"/>
    <x v="110"/>
  </r>
  <r>
    <x v="3837"/>
    <x v="460"/>
    <x v="836"/>
    <n v="84"/>
    <n v="10"/>
    <x v="178"/>
    <x v="11"/>
    <x v="2"/>
    <x v="2"/>
    <x v="4"/>
    <x v="0"/>
    <x v="13"/>
    <x v="2923"/>
    <x v="767"/>
  </r>
  <r>
    <x v="393"/>
    <x v="374"/>
    <x v="413"/>
    <n v="91"/>
    <n v="12"/>
    <x v="46"/>
    <x v="5"/>
    <x v="0"/>
    <x v="0"/>
    <x v="7"/>
    <x v="4"/>
    <x v="23"/>
    <x v="4728"/>
    <x v="860"/>
  </r>
  <r>
    <x v="3838"/>
    <x v="720"/>
    <x v="162"/>
    <n v="411"/>
    <n v="10"/>
    <x v="178"/>
    <x v="13"/>
    <x v="2"/>
    <x v="1"/>
    <x v="10"/>
    <x v="6"/>
    <x v="26"/>
    <x v="4729"/>
    <x v="7"/>
  </r>
  <r>
    <x v="3839"/>
    <x v="416"/>
    <x v="491"/>
    <n v="289"/>
    <n v="12"/>
    <x v="49"/>
    <x v="3"/>
    <x v="2"/>
    <x v="2"/>
    <x v="4"/>
    <x v="2"/>
    <x v="14"/>
    <x v="4730"/>
    <x v="435"/>
  </r>
  <r>
    <x v="3840"/>
    <x v="204"/>
    <x v="86"/>
    <n v="181"/>
    <n v="30"/>
    <x v="59"/>
    <x v="7"/>
    <x v="2"/>
    <x v="1"/>
    <x v="1"/>
    <x v="0"/>
    <x v="24"/>
    <x v="4731"/>
    <x v="480"/>
  </r>
  <r>
    <x v="1788"/>
    <x v="344"/>
    <x v="328"/>
    <n v="108"/>
    <n v="5"/>
    <x v="48"/>
    <x v="20"/>
    <x v="2"/>
    <x v="1"/>
    <x v="1"/>
    <x v="3"/>
    <x v="19"/>
    <x v="4732"/>
    <x v="89"/>
  </r>
  <r>
    <x v="3653"/>
    <x v="378"/>
    <x v="129"/>
    <n v="55"/>
    <n v="28"/>
    <x v="198"/>
    <x v="42"/>
    <x v="2"/>
    <x v="1"/>
    <x v="8"/>
    <x v="5"/>
    <x v="17"/>
    <x v="4733"/>
    <x v="702"/>
  </r>
  <r>
    <x v="463"/>
    <x v="454"/>
    <x v="262"/>
    <n v="256"/>
    <n v="29"/>
    <x v="69"/>
    <x v="31"/>
    <x v="1"/>
    <x v="0"/>
    <x v="1"/>
    <x v="6"/>
    <x v="13"/>
    <x v="4734"/>
    <x v="123"/>
  </r>
  <r>
    <x v="3841"/>
    <x v="666"/>
    <x v="785"/>
    <n v="169"/>
    <n v="2"/>
    <x v="70"/>
    <x v="23"/>
    <x v="0"/>
    <x v="1"/>
    <x v="11"/>
    <x v="2"/>
    <x v="26"/>
    <x v="4735"/>
    <x v="56"/>
  </r>
  <r>
    <x v="3842"/>
    <x v="393"/>
    <x v="626"/>
    <n v="392"/>
    <n v="21"/>
    <x v="153"/>
    <x v="46"/>
    <x v="2"/>
    <x v="1"/>
    <x v="7"/>
    <x v="0"/>
    <x v="6"/>
    <x v="4736"/>
    <x v="229"/>
  </r>
  <r>
    <x v="3843"/>
    <x v="612"/>
    <x v="840"/>
    <n v="109"/>
    <n v="2"/>
    <x v="198"/>
    <x v="3"/>
    <x v="2"/>
    <x v="0"/>
    <x v="10"/>
    <x v="1"/>
    <x v="8"/>
    <x v="4737"/>
    <x v="816"/>
  </r>
  <r>
    <x v="3501"/>
    <x v="107"/>
    <x v="387"/>
    <n v="207"/>
    <n v="2"/>
    <x v="183"/>
    <x v="36"/>
    <x v="2"/>
    <x v="1"/>
    <x v="1"/>
    <x v="0"/>
    <x v="23"/>
    <x v="4738"/>
    <x v="290"/>
  </r>
  <r>
    <x v="270"/>
    <x v="343"/>
    <x v="524"/>
    <n v="230"/>
    <n v="6"/>
    <x v="74"/>
    <x v="6"/>
    <x v="0"/>
    <x v="1"/>
    <x v="5"/>
    <x v="5"/>
    <x v="10"/>
    <x v="4739"/>
    <x v="399"/>
  </r>
  <r>
    <x v="3844"/>
    <x v="372"/>
    <x v="212"/>
    <n v="498"/>
    <n v="28"/>
    <x v="176"/>
    <x v="41"/>
    <x v="1"/>
    <x v="0"/>
    <x v="3"/>
    <x v="3"/>
    <x v="11"/>
    <x v="4740"/>
    <x v="26"/>
  </r>
  <r>
    <x v="3833"/>
    <x v="38"/>
    <x v="625"/>
    <n v="236"/>
    <n v="24"/>
    <x v="136"/>
    <x v="25"/>
    <x v="1"/>
    <x v="0"/>
    <x v="0"/>
    <x v="5"/>
    <x v="1"/>
    <x v="4741"/>
    <x v="154"/>
  </r>
  <r>
    <x v="3845"/>
    <x v="405"/>
    <x v="311"/>
    <n v="256"/>
    <n v="21"/>
    <x v="24"/>
    <x v="34"/>
    <x v="2"/>
    <x v="0"/>
    <x v="5"/>
    <x v="2"/>
    <x v="20"/>
    <x v="3885"/>
    <x v="25"/>
  </r>
  <r>
    <x v="942"/>
    <x v="188"/>
    <x v="291"/>
    <n v="64"/>
    <n v="29"/>
    <x v="12"/>
    <x v="5"/>
    <x v="2"/>
    <x v="0"/>
    <x v="9"/>
    <x v="3"/>
    <x v="29"/>
    <x v="4742"/>
    <x v="905"/>
  </r>
  <r>
    <x v="3846"/>
    <x v="156"/>
    <x v="523"/>
    <n v="280"/>
    <n v="3"/>
    <x v="1"/>
    <x v="47"/>
    <x v="2"/>
    <x v="0"/>
    <x v="6"/>
    <x v="0"/>
    <x v="5"/>
    <x v="4743"/>
    <x v="300"/>
  </r>
  <r>
    <x v="2785"/>
    <x v="413"/>
    <x v="704"/>
    <n v="383"/>
    <n v="26"/>
    <x v="130"/>
    <x v="45"/>
    <x v="1"/>
    <x v="1"/>
    <x v="1"/>
    <x v="4"/>
    <x v="25"/>
    <x v="4744"/>
    <x v="71"/>
  </r>
  <r>
    <x v="3732"/>
    <x v="645"/>
    <x v="582"/>
    <n v="125"/>
    <n v="18"/>
    <x v="45"/>
    <x v="13"/>
    <x v="2"/>
    <x v="1"/>
    <x v="8"/>
    <x v="1"/>
    <x v="10"/>
    <x v="4745"/>
    <x v="38"/>
  </r>
  <r>
    <x v="316"/>
    <x v="369"/>
    <x v="404"/>
    <n v="144"/>
    <n v="16"/>
    <x v="23"/>
    <x v="39"/>
    <x v="2"/>
    <x v="0"/>
    <x v="0"/>
    <x v="4"/>
    <x v="13"/>
    <x v="4746"/>
    <x v="326"/>
  </r>
  <r>
    <x v="2717"/>
    <x v="471"/>
    <x v="413"/>
    <n v="150"/>
    <n v="21"/>
    <x v="167"/>
    <x v="8"/>
    <x v="1"/>
    <x v="0"/>
    <x v="7"/>
    <x v="5"/>
    <x v="9"/>
    <x v="4747"/>
    <x v="816"/>
  </r>
  <r>
    <x v="3847"/>
    <x v="593"/>
    <x v="757"/>
    <n v="437"/>
    <n v="14"/>
    <x v="23"/>
    <x v="13"/>
    <x v="2"/>
    <x v="0"/>
    <x v="4"/>
    <x v="0"/>
    <x v="26"/>
    <x v="4748"/>
    <x v="236"/>
  </r>
  <r>
    <x v="3848"/>
    <x v="273"/>
    <x v="856"/>
    <n v="406"/>
    <n v="15"/>
    <x v="178"/>
    <x v="19"/>
    <x v="0"/>
    <x v="0"/>
    <x v="10"/>
    <x v="5"/>
    <x v="26"/>
    <x v="4749"/>
    <x v="133"/>
  </r>
  <r>
    <x v="2402"/>
    <x v="281"/>
    <x v="300"/>
    <n v="440"/>
    <n v="16"/>
    <x v="57"/>
    <x v="20"/>
    <x v="1"/>
    <x v="1"/>
    <x v="7"/>
    <x v="0"/>
    <x v="18"/>
    <x v="4750"/>
    <x v="9"/>
  </r>
  <r>
    <x v="3849"/>
    <x v="444"/>
    <x v="459"/>
    <n v="384"/>
    <n v="5"/>
    <x v="54"/>
    <x v="37"/>
    <x v="0"/>
    <x v="1"/>
    <x v="6"/>
    <x v="3"/>
    <x v="7"/>
    <x v="4751"/>
    <x v="8"/>
  </r>
  <r>
    <x v="3850"/>
    <x v="418"/>
    <x v="208"/>
    <n v="257"/>
    <n v="10"/>
    <x v="60"/>
    <x v="25"/>
    <x v="0"/>
    <x v="1"/>
    <x v="8"/>
    <x v="3"/>
    <x v="2"/>
    <x v="4752"/>
    <x v="63"/>
  </r>
  <r>
    <x v="3761"/>
    <x v="454"/>
    <x v="801"/>
    <n v="472"/>
    <n v="3"/>
    <x v="166"/>
    <x v="40"/>
    <x v="2"/>
    <x v="0"/>
    <x v="1"/>
    <x v="6"/>
    <x v="13"/>
    <x v="4753"/>
    <x v="463"/>
  </r>
  <r>
    <x v="2878"/>
    <x v="424"/>
    <x v="758"/>
    <n v="457"/>
    <n v="2"/>
    <x v="30"/>
    <x v="26"/>
    <x v="0"/>
    <x v="1"/>
    <x v="8"/>
    <x v="4"/>
    <x v="30"/>
    <x v="4754"/>
    <x v="211"/>
  </r>
  <r>
    <x v="3851"/>
    <x v="245"/>
    <x v="265"/>
    <n v="451"/>
    <n v="29"/>
    <x v="139"/>
    <x v="43"/>
    <x v="0"/>
    <x v="0"/>
    <x v="6"/>
    <x v="3"/>
    <x v="27"/>
    <x v="4755"/>
    <x v="392"/>
  </r>
  <r>
    <x v="3852"/>
    <x v="483"/>
    <x v="459"/>
    <n v="237"/>
    <n v="19"/>
    <x v="171"/>
    <x v="16"/>
    <x v="1"/>
    <x v="1"/>
    <x v="6"/>
    <x v="6"/>
    <x v="2"/>
    <x v="4756"/>
    <x v="257"/>
  </r>
  <r>
    <x v="3166"/>
    <x v="341"/>
    <x v="345"/>
    <n v="322"/>
    <n v="5"/>
    <x v="71"/>
    <x v="15"/>
    <x v="2"/>
    <x v="2"/>
    <x v="3"/>
    <x v="5"/>
    <x v="14"/>
    <x v="4757"/>
    <x v="376"/>
  </r>
  <r>
    <x v="3853"/>
    <x v="178"/>
    <x v="494"/>
    <n v="112"/>
    <n v="3"/>
    <x v="47"/>
    <x v="26"/>
    <x v="1"/>
    <x v="1"/>
    <x v="9"/>
    <x v="5"/>
    <x v="9"/>
    <x v="4758"/>
    <x v="163"/>
  </r>
  <r>
    <x v="3203"/>
    <x v="50"/>
    <x v="736"/>
    <n v="172"/>
    <n v="3"/>
    <x v="128"/>
    <x v="7"/>
    <x v="2"/>
    <x v="0"/>
    <x v="5"/>
    <x v="0"/>
    <x v="18"/>
    <x v="4759"/>
    <x v="686"/>
  </r>
  <r>
    <x v="3854"/>
    <x v="338"/>
    <x v="884"/>
    <n v="75"/>
    <n v="19"/>
    <x v="8"/>
    <x v="27"/>
    <x v="1"/>
    <x v="0"/>
    <x v="10"/>
    <x v="0"/>
    <x v="15"/>
    <x v="4760"/>
    <x v="906"/>
  </r>
  <r>
    <x v="3855"/>
    <x v="3"/>
    <x v="40"/>
    <n v="306"/>
    <n v="3"/>
    <x v="25"/>
    <x v="20"/>
    <x v="0"/>
    <x v="0"/>
    <x v="3"/>
    <x v="3"/>
    <x v="3"/>
    <x v="4761"/>
    <x v="112"/>
  </r>
  <r>
    <x v="2874"/>
    <x v="727"/>
    <x v="454"/>
    <n v="108"/>
    <n v="9"/>
    <x v="135"/>
    <x v="14"/>
    <x v="0"/>
    <x v="1"/>
    <x v="4"/>
    <x v="0"/>
    <x v="19"/>
    <x v="4762"/>
    <x v="907"/>
  </r>
  <r>
    <x v="3856"/>
    <x v="132"/>
    <x v="476"/>
    <n v="338"/>
    <n v="10"/>
    <x v="105"/>
    <x v="22"/>
    <x v="2"/>
    <x v="1"/>
    <x v="8"/>
    <x v="0"/>
    <x v="12"/>
    <x v="4763"/>
    <x v="257"/>
  </r>
  <r>
    <x v="3857"/>
    <x v="133"/>
    <x v="232"/>
    <n v="398"/>
    <n v="30"/>
    <x v="156"/>
    <x v="11"/>
    <x v="0"/>
    <x v="0"/>
    <x v="7"/>
    <x v="6"/>
    <x v="20"/>
    <x v="4764"/>
    <x v="17"/>
  </r>
  <r>
    <x v="3858"/>
    <x v="593"/>
    <x v="381"/>
    <n v="56"/>
    <n v="4"/>
    <x v="147"/>
    <x v="46"/>
    <x v="1"/>
    <x v="0"/>
    <x v="4"/>
    <x v="0"/>
    <x v="26"/>
    <x v="4765"/>
    <x v="732"/>
  </r>
  <r>
    <x v="3859"/>
    <x v="298"/>
    <x v="379"/>
    <n v="455"/>
    <n v="29"/>
    <x v="130"/>
    <x v="44"/>
    <x v="0"/>
    <x v="0"/>
    <x v="6"/>
    <x v="6"/>
    <x v="25"/>
    <x v="4766"/>
    <x v="16"/>
  </r>
  <r>
    <x v="3860"/>
    <x v="38"/>
    <x v="133"/>
    <n v="351"/>
    <n v="13"/>
    <x v="10"/>
    <x v="35"/>
    <x v="2"/>
    <x v="0"/>
    <x v="0"/>
    <x v="5"/>
    <x v="1"/>
    <x v="4767"/>
    <x v="421"/>
  </r>
  <r>
    <x v="3861"/>
    <x v="584"/>
    <x v="617"/>
    <n v="82"/>
    <n v="27"/>
    <x v="111"/>
    <x v="46"/>
    <x v="1"/>
    <x v="1"/>
    <x v="9"/>
    <x v="6"/>
    <x v="16"/>
    <x v="4768"/>
    <x v="128"/>
  </r>
  <r>
    <x v="776"/>
    <x v="646"/>
    <x v="150"/>
    <n v="157"/>
    <n v="17"/>
    <x v="191"/>
    <x v="48"/>
    <x v="0"/>
    <x v="1"/>
    <x v="6"/>
    <x v="6"/>
    <x v="23"/>
    <x v="4769"/>
    <x v="735"/>
  </r>
  <r>
    <x v="3862"/>
    <x v="520"/>
    <x v="842"/>
    <n v="436"/>
    <n v="21"/>
    <x v="113"/>
    <x v="7"/>
    <x v="0"/>
    <x v="0"/>
    <x v="6"/>
    <x v="6"/>
    <x v="14"/>
    <x v="4770"/>
    <x v="197"/>
  </r>
  <r>
    <x v="3863"/>
    <x v="423"/>
    <x v="139"/>
    <n v="166"/>
    <n v="5"/>
    <x v="19"/>
    <x v="7"/>
    <x v="0"/>
    <x v="2"/>
    <x v="4"/>
    <x v="2"/>
    <x v="9"/>
    <x v="4771"/>
    <x v="908"/>
  </r>
  <r>
    <x v="3095"/>
    <x v="129"/>
    <x v="235"/>
    <n v="337"/>
    <n v="5"/>
    <x v="86"/>
    <x v="15"/>
    <x v="0"/>
    <x v="0"/>
    <x v="11"/>
    <x v="6"/>
    <x v="0"/>
    <x v="4772"/>
    <x v="243"/>
  </r>
  <r>
    <x v="3864"/>
    <x v="79"/>
    <x v="438"/>
    <n v="84"/>
    <n v="22"/>
    <x v="175"/>
    <x v="25"/>
    <x v="1"/>
    <x v="1"/>
    <x v="10"/>
    <x v="2"/>
    <x v="27"/>
    <x v="4773"/>
    <x v="909"/>
  </r>
  <r>
    <x v="3865"/>
    <x v="364"/>
    <x v="463"/>
    <n v="130"/>
    <n v="9"/>
    <x v="153"/>
    <x v="0"/>
    <x v="2"/>
    <x v="1"/>
    <x v="4"/>
    <x v="6"/>
    <x v="21"/>
    <x v="1542"/>
    <x v="276"/>
  </r>
  <r>
    <x v="875"/>
    <x v="99"/>
    <x v="494"/>
    <n v="276"/>
    <n v="15"/>
    <x v="9"/>
    <x v="27"/>
    <x v="2"/>
    <x v="0"/>
    <x v="6"/>
    <x v="3"/>
    <x v="4"/>
    <x v="4774"/>
    <x v="412"/>
  </r>
  <r>
    <x v="3866"/>
    <x v="673"/>
    <x v="153"/>
    <n v="87"/>
    <n v="14"/>
    <x v="160"/>
    <x v="30"/>
    <x v="2"/>
    <x v="1"/>
    <x v="10"/>
    <x v="5"/>
    <x v="30"/>
    <x v="4775"/>
    <x v="760"/>
  </r>
  <r>
    <x v="1891"/>
    <x v="306"/>
    <x v="219"/>
    <n v="426"/>
    <n v="14"/>
    <x v="68"/>
    <x v="15"/>
    <x v="0"/>
    <x v="0"/>
    <x v="10"/>
    <x v="4"/>
    <x v="16"/>
    <x v="4776"/>
    <x v="151"/>
  </r>
  <r>
    <x v="3867"/>
    <x v="55"/>
    <x v="48"/>
    <n v="242"/>
    <n v="28"/>
    <x v="175"/>
    <x v="9"/>
    <x v="1"/>
    <x v="0"/>
    <x v="3"/>
    <x v="6"/>
    <x v="25"/>
    <x v="4777"/>
    <x v="253"/>
  </r>
  <r>
    <x v="3868"/>
    <x v="559"/>
    <x v="402"/>
    <n v="157"/>
    <n v="19"/>
    <x v="29"/>
    <x v="7"/>
    <x v="1"/>
    <x v="0"/>
    <x v="2"/>
    <x v="5"/>
    <x v="10"/>
    <x v="4778"/>
    <x v="649"/>
  </r>
  <r>
    <x v="3869"/>
    <x v="113"/>
    <x v="708"/>
    <n v="184"/>
    <n v="10"/>
    <x v="88"/>
    <x v="12"/>
    <x v="1"/>
    <x v="0"/>
    <x v="5"/>
    <x v="5"/>
    <x v="2"/>
    <x v="4779"/>
    <x v="455"/>
  </r>
  <r>
    <x v="3870"/>
    <x v="611"/>
    <x v="825"/>
    <n v="314"/>
    <n v="16"/>
    <x v="193"/>
    <x v="17"/>
    <x v="2"/>
    <x v="1"/>
    <x v="0"/>
    <x v="3"/>
    <x v="12"/>
    <x v="4780"/>
    <x v="19"/>
  </r>
  <r>
    <x v="3871"/>
    <x v="166"/>
    <x v="344"/>
    <n v="363"/>
    <n v="5"/>
    <x v="95"/>
    <x v="33"/>
    <x v="2"/>
    <x v="0"/>
    <x v="4"/>
    <x v="3"/>
    <x v="20"/>
    <x v="4781"/>
    <x v="367"/>
  </r>
  <r>
    <x v="3872"/>
    <x v="120"/>
    <x v="592"/>
    <n v="418"/>
    <n v="10"/>
    <x v="158"/>
    <x v="49"/>
    <x v="0"/>
    <x v="1"/>
    <x v="6"/>
    <x v="2"/>
    <x v="14"/>
    <x v="4782"/>
    <x v="95"/>
  </r>
  <r>
    <x v="3873"/>
    <x v="702"/>
    <x v="164"/>
    <n v="374"/>
    <n v="22"/>
    <x v="29"/>
    <x v="48"/>
    <x v="2"/>
    <x v="1"/>
    <x v="7"/>
    <x v="2"/>
    <x v="30"/>
    <x v="4783"/>
    <x v="116"/>
  </r>
  <r>
    <x v="3874"/>
    <x v="629"/>
    <x v="602"/>
    <n v="403"/>
    <n v="9"/>
    <x v="123"/>
    <x v="25"/>
    <x v="0"/>
    <x v="1"/>
    <x v="7"/>
    <x v="4"/>
    <x v="19"/>
    <x v="4784"/>
    <x v="448"/>
  </r>
  <r>
    <x v="3875"/>
    <x v="34"/>
    <x v="235"/>
    <n v="349"/>
    <n v="3"/>
    <x v="104"/>
    <x v="15"/>
    <x v="0"/>
    <x v="0"/>
    <x v="10"/>
    <x v="3"/>
    <x v="23"/>
    <x v="4785"/>
    <x v="58"/>
  </r>
  <r>
    <x v="1245"/>
    <x v="685"/>
    <x v="814"/>
    <n v="340"/>
    <n v="30"/>
    <x v="173"/>
    <x v="14"/>
    <x v="1"/>
    <x v="1"/>
    <x v="7"/>
    <x v="0"/>
    <x v="5"/>
    <x v="4786"/>
    <x v="190"/>
  </r>
  <r>
    <x v="3876"/>
    <x v="435"/>
    <x v="443"/>
    <n v="465"/>
    <n v="22"/>
    <x v="155"/>
    <x v="36"/>
    <x v="0"/>
    <x v="0"/>
    <x v="2"/>
    <x v="0"/>
    <x v="11"/>
    <x v="4787"/>
    <x v="233"/>
  </r>
  <r>
    <x v="78"/>
    <x v="549"/>
    <x v="642"/>
    <n v="257"/>
    <n v="17"/>
    <x v="61"/>
    <x v="40"/>
    <x v="1"/>
    <x v="0"/>
    <x v="1"/>
    <x v="1"/>
    <x v="10"/>
    <x v="4788"/>
    <x v="59"/>
  </r>
  <r>
    <x v="3877"/>
    <x v="338"/>
    <x v="694"/>
    <n v="337"/>
    <n v="19"/>
    <x v="118"/>
    <x v="3"/>
    <x v="2"/>
    <x v="0"/>
    <x v="10"/>
    <x v="0"/>
    <x v="15"/>
    <x v="4789"/>
    <x v="302"/>
  </r>
  <r>
    <x v="3878"/>
    <x v="541"/>
    <x v="785"/>
    <n v="165"/>
    <n v="21"/>
    <x v="156"/>
    <x v="10"/>
    <x v="2"/>
    <x v="2"/>
    <x v="3"/>
    <x v="2"/>
    <x v="26"/>
    <x v="4790"/>
    <x v="81"/>
  </r>
  <r>
    <x v="3879"/>
    <x v="591"/>
    <x v="117"/>
    <n v="169"/>
    <n v="24"/>
    <x v="78"/>
    <x v="44"/>
    <x v="2"/>
    <x v="1"/>
    <x v="10"/>
    <x v="2"/>
    <x v="4"/>
    <x v="4791"/>
    <x v="591"/>
  </r>
  <r>
    <x v="3880"/>
    <x v="586"/>
    <x v="857"/>
    <n v="324"/>
    <n v="4"/>
    <x v="154"/>
    <x v="38"/>
    <x v="2"/>
    <x v="0"/>
    <x v="5"/>
    <x v="6"/>
    <x v="25"/>
    <x v="4792"/>
    <x v="367"/>
  </r>
  <r>
    <x v="3302"/>
    <x v="550"/>
    <x v="383"/>
    <n v="302"/>
    <n v="10"/>
    <x v="19"/>
    <x v="18"/>
    <x v="2"/>
    <x v="0"/>
    <x v="0"/>
    <x v="6"/>
    <x v="8"/>
    <x v="4793"/>
    <x v="162"/>
  </r>
  <r>
    <x v="3881"/>
    <x v="77"/>
    <x v="63"/>
    <n v="113"/>
    <n v="29"/>
    <x v="185"/>
    <x v="42"/>
    <x v="0"/>
    <x v="2"/>
    <x v="3"/>
    <x v="3"/>
    <x v="18"/>
    <x v="4794"/>
    <x v="432"/>
  </r>
  <r>
    <x v="3882"/>
    <x v="647"/>
    <x v="226"/>
    <n v="381"/>
    <n v="5"/>
    <x v="189"/>
    <x v="0"/>
    <x v="2"/>
    <x v="1"/>
    <x v="10"/>
    <x v="1"/>
    <x v="1"/>
    <x v="4795"/>
    <x v="4"/>
  </r>
  <r>
    <x v="3883"/>
    <x v="532"/>
    <x v="780"/>
    <n v="214"/>
    <n v="13"/>
    <x v="27"/>
    <x v="21"/>
    <x v="1"/>
    <x v="1"/>
    <x v="11"/>
    <x v="3"/>
    <x v="6"/>
    <x v="4796"/>
    <x v="270"/>
  </r>
  <r>
    <x v="746"/>
    <x v="452"/>
    <x v="785"/>
    <n v="131"/>
    <n v="13"/>
    <x v="31"/>
    <x v="12"/>
    <x v="1"/>
    <x v="2"/>
    <x v="3"/>
    <x v="5"/>
    <x v="12"/>
    <x v="4797"/>
    <x v="140"/>
  </r>
  <r>
    <x v="237"/>
    <x v="12"/>
    <x v="651"/>
    <n v="354"/>
    <n v="10"/>
    <x v="103"/>
    <x v="11"/>
    <x v="1"/>
    <x v="0"/>
    <x v="3"/>
    <x v="6"/>
    <x v="12"/>
    <x v="4798"/>
    <x v="293"/>
  </r>
  <r>
    <x v="3884"/>
    <x v="534"/>
    <x v="325"/>
    <n v="53"/>
    <n v="1"/>
    <x v="143"/>
    <x v="43"/>
    <x v="0"/>
    <x v="0"/>
    <x v="2"/>
    <x v="0"/>
    <x v="4"/>
    <x v="4799"/>
    <x v="910"/>
  </r>
  <r>
    <x v="209"/>
    <x v="509"/>
    <x v="671"/>
    <n v="117"/>
    <n v="7"/>
    <x v="60"/>
    <x v="37"/>
    <x v="1"/>
    <x v="1"/>
    <x v="7"/>
    <x v="3"/>
    <x v="4"/>
    <x v="4800"/>
    <x v="61"/>
  </r>
  <r>
    <x v="928"/>
    <x v="260"/>
    <x v="774"/>
    <n v="451"/>
    <n v="9"/>
    <x v="164"/>
    <x v="32"/>
    <x v="1"/>
    <x v="0"/>
    <x v="9"/>
    <x v="3"/>
    <x v="10"/>
    <x v="4801"/>
    <x v="24"/>
  </r>
  <r>
    <x v="3885"/>
    <x v="480"/>
    <x v="681"/>
    <n v="292"/>
    <n v="4"/>
    <x v="150"/>
    <x v="47"/>
    <x v="1"/>
    <x v="0"/>
    <x v="5"/>
    <x v="0"/>
    <x v="28"/>
    <x v="4802"/>
    <x v="49"/>
  </r>
  <r>
    <x v="3886"/>
    <x v="121"/>
    <x v="836"/>
    <n v="302"/>
    <n v="4"/>
    <x v="128"/>
    <x v="38"/>
    <x v="2"/>
    <x v="0"/>
    <x v="6"/>
    <x v="6"/>
    <x v="12"/>
    <x v="4803"/>
    <x v="170"/>
  </r>
  <r>
    <x v="3887"/>
    <x v="570"/>
    <x v="631"/>
    <n v="128"/>
    <n v="14"/>
    <x v="83"/>
    <x v="23"/>
    <x v="1"/>
    <x v="1"/>
    <x v="0"/>
    <x v="1"/>
    <x v="23"/>
    <x v="4804"/>
    <x v="678"/>
  </r>
  <r>
    <x v="175"/>
    <x v="454"/>
    <x v="214"/>
    <n v="402"/>
    <n v="26"/>
    <x v="32"/>
    <x v="22"/>
    <x v="0"/>
    <x v="0"/>
    <x v="1"/>
    <x v="6"/>
    <x v="13"/>
    <x v="4805"/>
    <x v="315"/>
  </r>
  <r>
    <x v="2834"/>
    <x v="614"/>
    <x v="380"/>
    <n v="406"/>
    <n v="23"/>
    <x v="123"/>
    <x v="8"/>
    <x v="0"/>
    <x v="0"/>
    <x v="5"/>
    <x v="3"/>
    <x v="4"/>
    <x v="4806"/>
    <x v="255"/>
  </r>
  <r>
    <x v="3888"/>
    <x v="663"/>
    <x v="106"/>
    <n v="217"/>
    <n v="22"/>
    <x v="191"/>
    <x v="15"/>
    <x v="0"/>
    <x v="0"/>
    <x v="0"/>
    <x v="1"/>
    <x v="9"/>
    <x v="4807"/>
    <x v="459"/>
  </r>
  <r>
    <x v="407"/>
    <x v="558"/>
    <x v="791"/>
    <n v="460"/>
    <n v="19"/>
    <x v="43"/>
    <x v="9"/>
    <x v="2"/>
    <x v="0"/>
    <x v="1"/>
    <x v="2"/>
    <x v="1"/>
    <x v="4808"/>
    <x v="368"/>
  </r>
  <r>
    <x v="3889"/>
    <x v="154"/>
    <x v="592"/>
    <n v="434"/>
    <n v="28"/>
    <x v="170"/>
    <x v="7"/>
    <x v="0"/>
    <x v="1"/>
    <x v="11"/>
    <x v="6"/>
    <x v="16"/>
    <x v="4809"/>
    <x v="291"/>
  </r>
  <r>
    <x v="472"/>
    <x v="169"/>
    <x v="12"/>
    <n v="232"/>
    <n v="1"/>
    <x v="69"/>
    <x v="39"/>
    <x v="1"/>
    <x v="1"/>
    <x v="6"/>
    <x v="6"/>
    <x v="24"/>
    <x v="4810"/>
    <x v="94"/>
  </r>
  <r>
    <x v="3890"/>
    <x v="549"/>
    <x v="525"/>
    <n v="284"/>
    <n v="2"/>
    <x v="192"/>
    <x v="10"/>
    <x v="0"/>
    <x v="0"/>
    <x v="1"/>
    <x v="1"/>
    <x v="10"/>
    <x v="4811"/>
    <x v="37"/>
  </r>
  <r>
    <x v="3608"/>
    <x v="723"/>
    <x v="218"/>
    <n v="305"/>
    <n v="28"/>
    <x v="50"/>
    <x v="22"/>
    <x v="2"/>
    <x v="1"/>
    <x v="5"/>
    <x v="0"/>
    <x v="27"/>
    <x v="4812"/>
    <x v="409"/>
  </r>
  <r>
    <x v="43"/>
    <x v="480"/>
    <x v="529"/>
    <n v="228"/>
    <n v="27"/>
    <x v="127"/>
    <x v="15"/>
    <x v="2"/>
    <x v="0"/>
    <x v="5"/>
    <x v="0"/>
    <x v="28"/>
    <x v="4813"/>
    <x v="616"/>
  </r>
  <r>
    <x v="3891"/>
    <x v="650"/>
    <x v="316"/>
    <n v="229"/>
    <n v="23"/>
    <x v="157"/>
    <x v="0"/>
    <x v="0"/>
    <x v="0"/>
    <x v="3"/>
    <x v="0"/>
    <x v="5"/>
    <x v="4814"/>
    <x v="355"/>
  </r>
  <r>
    <x v="1511"/>
    <x v="410"/>
    <x v="337"/>
    <n v="358"/>
    <n v="12"/>
    <x v="62"/>
    <x v="33"/>
    <x v="2"/>
    <x v="1"/>
    <x v="0"/>
    <x v="0"/>
    <x v="21"/>
    <x v="4815"/>
    <x v="76"/>
  </r>
  <r>
    <x v="1146"/>
    <x v="446"/>
    <x v="365"/>
    <n v="499"/>
    <n v="3"/>
    <x v="34"/>
    <x v="16"/>
    <x v="1"/>
    <x v="1"/>
    <x v="1"/>
    <x v="3"/>
    <x v="10"/>
    <x v="4816"/>
    <x v="134"/>
  </r>
  <r>
    <x v="3892"/>
    <x v="189"/>
    <x v="186"/>
    <n v="264"/>
    <n v="22"/>
    <x v="122"/>
    <x v="40"/>
    <x v="1"/>
    <x v="2"/>
    <x v="3"/>
    <x v="1"/>
    <x v="11"/>
    <x v="4817"/>
    <x v="264"/>
  </r>
  <r>
    <x v="3893"/>
    <x v="142"/>
    <x v="899"/>
    <n v="238"/>
    <n v="26"/>
    <x v="166"/>
    <x v="29"/>
    <x v="1"/>
    <x v="0"/>
    <x v="2"/>
    <x v="2"/>
    <x v="14"/>
    <x v="4818"/>
    <x v="256"/>
  </r>
  <r>
    <x v="3894"/>
    <x v="248"/>
    <x v="211"/>
    <n v="463"/>
    <n v="19"/>
    <x v="112"/>
    <x v="49"/>
    <x v="2"/>
    <x v="1"/>
    <x v="11"/>
    <x v="5"/>
    <x v="9"/>
    <x v="4819"/>
    <x v="141"/>
  </r>
  <r>
    <x v="3895"/>
    <x v="199"/>
    <x v="728"/>
    <n v="235"/>
    <n v="23"/>
    <x v="75"/>
    <x v="1"/>
    <x v="1"/>
    <x v="0"/>
    <x v="5"/>
    <x v="1"/>
    <x v="17"/>
    <x v="4820"/>
    <x v="445"/>
  </r>
  <r>
    <x v="3896"/>
    <x v="629"/>
    <x v="466"/>
    <n v="220"/>
    <n v="28"/>
    <x v="63"/>
    <x v="19"/>
    <x v="0"/>
    <x v="1"/>
    <x v="7"/>
    <x v="4"/>
    <x v="19"/>
    <x v="4821"/>
    <x v="233"/>
  </r>
  <r>
    <x v="2512"/>
    <x v="257"/>
    <x v="247"/>
    <n v="465"/>
    <n v="8"/>
    <x v="49"/>
    <x v="38"/>
    <x v="2"/>
    <x v="2"/>
    <x v="3"/>
    <x v="0"/>
    <x v="19"/>
    <x v="4822"/>
    <x v="36"/>
  </r>
  <r>
    <x v="3897"/>
    <x v="41"/>
    <x v="365"/>
    <n v="210"/>
    <n v="18"/>
    <x v="115"/>
    <x v="24"/>
    <x v="2"/>
    <x v="1"/>
    <x v="9"/>
    <x v="2"/>
    <x v="26"/>
    <x v="1242"/>
    <x v="540"/>
  </r>
  <r>
    <x v="3898"/>
    <x v="667"/>
    <x v="6"/>
    <n v="405"/>
    <n v="19"/>
    <x v="164"/>
    <x v="48"/>
    <x v="0"/>
    <x v="1"/>
    <x v="0"/>
    <x v="6"/>
    <x v="6"/>
    <x v="4823"/>
    <x v="83"/>
  </r>
  <r>
    <x v="3899"/>
    <x v="219"/>
    <x v="455"/>
    <n v="480"/>
    <n v="7"/>
    <x v="167"/>
    <x v="21"/>
    <x v="1"/>
    <x v="0"/>
    <x v="7"/>
    <x v="4"/>
    <x v="24"/>
    <x v="4824"/>
    <x v="710"/>
  </r>
  <r>
    <x v="3900"/>
    <x v="488"/>
    <x v="665"/>
    <n v="391"/>
    <n v="18"/>
    <x v="69"/>
    <x v="0"/>
    <x v="2"/>
    <x v="0"/>
    <x v="2"/>
    <x v="5"/>
    <x v="19"/>
    <x v="4825"/>
    <x v="15"/>
  </r>
  <r>
    <x v="3901"/>
    <x v="641"/>
    <x v="156"/>
    <n v="478"/>
    <n v="14"/>
    <x v="169"/>
    <x v="7"/>
    <x v="2"/>
    <x v="1"/>
    <x v="2"/>
    <x v="6"/>
    <x v="10"/>
    <x v="4826"/>
    <x v="206"/>
  </r>
  <r>
    <x v="3902"/>
    <x v="575"/>
    <x v="330"/>
    <n v="336"/>
    <n v="22"/>
    <x v="29"/>
    <x v="27"/>
    <x v="0"/>
    <x v="1"/>
    <x v="6"/>
    <x v="3"/>
    <x v="26"/>
    <x v="4827"/>
    <x v="435"/>
  </r>
  <r>
    <x v="3903"/>
    <x v="105"/>
    <x v="789"/>
    <n v="237"/>
    <n v="16"/>
    <x v="193"/>
    <x v="37"/>
    <x v="2"/>
    <x v="0"/>
    <x v="0"/>
    <x v="2"/>
    <x v="22"/>
    <x v="4828"/>
    <x v="208"/>
  </r>
  <r>
    <x v="3743"/>
    <x v="218"/>
    <x v="683"/>
    <n v="398"/>
    <n v="22"/>
    <x v="159"/>
    <x v="9"/>
    <x v="0"/>
    <x v="0"/>
    <x v="10"/>
    <x v="0"/>
    <x v="14"/>
    <x v="4829"/>
    <x v="88"/>
  </r>
  <r>
    <x v="3904"/>
    <x v="18"/>
    <x v="449"/>
    <n v="396"/>
    <n v="25"/>
    <x v="64"/>
    <x v="18"/>
    <x v="1"/>
    <x v="0"/>
    <x v="6"/>
    <x v="6"/>
    <x v="15"/>
    <x v="4830"/>
    <x v="113"/>
  </r>
  <r>
    <x v="3905"/>
    <x v="72"/>
    <x v="600"/>
    <n v="475"/>
    <n v="10"/>
    <x v="170"/>
    <x v="36"/>
    <x v="0"/>
    <x v="1"/>
    <x v="8"/>
    <x v="6"/>
    <x v="11"/>
    <x v="4831"/>
    <x v="178"/>
  </r>
  <r>
    <x v="1811"/>
    <x v="493"/>
    <x v="627"/>
    <n v="220"/>
    <n v="16"/>
    <x v="19"/>
    <x v="12"/>
    <x v="2"/>
    <x v="1"/>
    <x v="11"/>
    <x v="6"/>
    <x v="30"/>
    <x v="4832"/>
    <x v="439"/>
  </r>
  <r>
    <x v="890"/>
    <x v="350"/>
    <x v="860"/>
    <n v="371"/>
    <n v="30"/>
    <x v="165"/>
    <x v="48"/>
    <x v="1"/>
    <x v="0"/>
    <x v="6"/>
    <x v="5"/>
    <x v="23"/>
    <x v="4833"/>
    <x v="612"/>
  </r>
  <r>
    <x v="3906"/>
    <x v="341"/>
    <x v="137"/>
    <n v="351"/>
    <n v="22"/>
    <x v="126"/>
    <x v="42"/>
    <x v="0"/>
    <x v="2"/>
    <x v="3"/>
    <x v="5"/>
    <x v="14"/>
    <x v="4834"/>
    <x v="528"/>
  </r>
  <r>
    <x v="3907"/>
    <x v="346"/>
    <x v="27"/>
    <n v="490"/>
    <n v="25"/>
    <x v="2"/>
    <x v="15"/>
    <x v="1"/>
    <x v="0"/>
    <x v="9"/>
    <x v="3"/>
    <x v="19"/>
    <x v="4835"/>
    <x v="236"/>
  </r>
  <r>
    <x v="1626"/>
    <x v="446"/>
    <x v="239"/>
    <n v="433"/>
    <n v="23"/>
    <x v="24"/>
    <x v="20"/>
    <x v="1"/>
    <x v="1"/>
    <x v="1"/>
    <x v="3"/>
    <x v="10"/>
    <x v="4836"/>
    <x v="368"/>
  </r>
  <r>
    <x v="3908"/>
    <x v="199"/>
    <x v="272"/>
    <n v="215"/>
    <n v="5"/>
    <x v="130"/>
    <x v="10"/>
    <x v="0"/>
    <x v="0"/>
    <x v="5"/>
    <x v="1"/>
    <x v="17"/>
    <x v="4837"/>
    <x v="529"/>
  </r>
  <r>
    <x v="3909"/>
    <x v="685"/>
    <x v="354"/>
    <n v="412"/>
    <n v="17"/>
    <x v="50"/>
    <x v="6"/>
    <x v="0"/>
    <x v="1"/>
    <x v="7"/>
    <x v="0"/>
    <x v="5"/>
    <x v="4838"/>
    <x v="315"/>
  </r>
  <r>
    <x v="3910"/>
    <x v="627"/>
    <x v="597"/>
    <n v="134"/>
    <n v="19"/>
    <x v="79"/>
    <x v="15"/>
    <x v="1"/>
    <x v="1"/>
    <x v="5"/>
    <x v="4"/>
    <x v="18"/>
    <x v="4839"/>
    <x v="446"/>
  </r>
  <r>
    <x v="3911"/>
    <x v="9"/>
    <x v="237"/>
    <n v="347"/>
    <n v="15"/>
    <x v="136"/>
    <x v="18"/>
    <x v="0"/>
    <x v="0"/>
    <x v="3"/>
    <x v="6"/>
    <x v="9"/>
    <x v="4840"/>
    <x v="57"/>
  </r>
  <r>
    <x v="3912"/>
    <x v="677"/>
    <x v="734"/>
    <n v="425"/>
    <n v="24"/>
    <x v="93"/>
    <x v="10"/>
    <x v="2"/>
    <x v="2"/>
    <x v="4"/>
    <x v="4"/>
    <x v="18"/>
    <x v="4841"/>
    <x v="37"/>
  </r>
  <r>
    <x v="3913"/>
    <x v="702"/>
    <x v="228"/>
    <n v="267"/>
    <n v="12"/>
    <x v="88"/>
    <x v="33"/>
    <x v="2"/>
    <x v="1"/>
    <x v="7"/>
    <x v="2"/>
    <x v="30"/>
    <x v="4842"/>
    <x v="661"/>
  </r>
  <r>
    <x v="3914"/>
    <x v="580"/>
    <x v="422"/>
    <n v="409"/>
    <n v="24"/>
    <x v="85"/>
    <x v="31"/>
    <x v="0"/>
    <x v="0"/>
    <x v="10"/>
    <x v="3"/>
    <x v="2"/>
    <x v="4843"/>
    <x v="469"/>
  </r>
  <r>
    <x v="3915"/>
    <x v="637"/>
    <x v="145"/>
    <n v="497"/>
    <n v="13"/>
    <x v="20"/>
    <x v="43"/>
    <x v="1"/>
    <x v="0"/>
    <x v="1"/>
    <x v="3"/>
    <x v="23"/>
    <x v="4844"/>
    <x v="1"/>
  </r>
  <r>
    <x v="3916"/>
    <x v="592"/>
    <x v="92"/>
    <n v="97"/>
    <n v="11"/>
    <x v="0"/>
    <x v="43"/>
    <x v="1"/>
    <x v="1"/>
    <x v="5"/>
    <x v="1"/>
    <x v="21"/>
    <x v="4845"/>
    <x v="805"/>
  </r>
  <r>
    <x v="3917"/>
    <x v="709"/>
    <x v="251"/>
    <n v="348"/>
    <n v="29"/>
    <x v="35"/>
    <x v="2"/>
    <x v="1"/>
    <x v="0"/>
    <x v="8"/>
    <x v="1"/>
    <x v="24"/>
    <x v="4846"/>
    <x v="91"/>
  </r>
  <r>
    <x v="3918"/>
    <x v="684"/>
    <x v="103"/>
    <n v="438"/>
    <n v="25"/>
    <x v="37"/>
    <x v="43"/>
    <x v="2"/>
    <x v="1"/>
    <x v="0"/>
    <x v="6"/>
    <x v="28"/>
    <x v="4847"/>
    <x v="441"/>
  </r>
  <r>
    <x v="3919"/>
    <x v="568"/>
    <x v="847"/>
    <n v="398"/>
    <n v="17"/>
    <x v="93"/>
    <x v="29"/>
    <x v="2"/>
    <x v="1"/>
    <x v="11"/>
    <x v="0"/>
    <x v="8"/>
    <x v="4848"/>
    <x v="20"/>
  </r>
  <r>
    <x v="3920"/>
    <x v="400"/>
    <x v="265"/>
    <n v="227"/>
    <n v="7"/>
    <x v="105"/>
    <x v="30"/>
    <x v="2"/>
    <x v="0"/>
    <x v="8"/>
    <x v="1"/>
    <x v="23"/>
    <x v="4849"/>
    <x v="36"/>
  </r>
  <r>
    <x v="2490"/>
    <x v="451"/>
    <x v="410"/>
    <n v="167"/>
    <n v="24"/>
    <x v="21"/>
    <x v="49"/>
    <x v="0"/>
    <x v="0"/>
    <x v="5"/>
    <x v="6"/>
    <x v="15"/>
    <x v="4850"/>
    <x v="857"/>
  </r>
  <r>
    <x v="3921"/>
    <x v="556"/>
    <x v="349"/>
    <n v="143"/>
    <n v="21"/>
    <x v="2"/>
    <x v="26"/>
    <x v="0"/>
    <x v="0"/>
    <x v="7"/>
    <x v="5"/>
    <x v="25"/>
    <x v="4851"/>
    <x v="340"/>
  </r>
  <r>
    <x v="3704"/>
    <x v="199"/>
    <x v="749"/>
    <n v="455"/>
    <n v="26"/>
    <x v="28"/>
    <x v="48"/>
    <x v="0"/>
    <x v="0"/>
    <x v="5"/>
    <x v="1"/>
    <x v="17"/>
    <x v="4852"/>
    <x v="576"/>
  </r>
  <r>
    <x v="3922"/>
    <x v="300"/>
    <x v="693"/>
    <n v="246"/>
    <n v="19"/>
    <x v="139"/>
    <x v="4"/>
    <x v="0"/>
    <x v="0"/>
    <x v="9"/>
    <x v="0"/>
    <x v="2"/>
    <x v="4853"/>
    <x v="178"/>
  </r>
  <r>
    <x v="3923"/>
    <x v="577"/>
    <x v="732"/>
    <n v="89"/>
    <n v="10"/>
    <x v="170"/>
    <x v="10"/>
    <x v="2"/>
    <x v="1"/>
    <x v="11"/>
    <x v="3"/>
    <x v="5"/>
    <x v="4854"/>
    <x v="428"/>
  </r>
  <r>
    <x v="3924"/>
    <x v="645"/>
    <x v="498"/>
    <n v="371"/>
    <n v="3"/>
    <x v="127"/>
    <x v="13"/>
    <x v="0"/>
    <x v="1"/>
    <x v="8"/>
    <x v="1"/>
    <x v="10"/>
    <x v="4855"/>
    <x v="66"/>
  </r>
  <r>
    <x v="1066"/>
    <x v="710"/>
    <x v="213"/>
    <n v="146"/>
    <n v="25"/>
    <x v="150"/>
    <x v="35"/>
    <x v="1"/>
    <x v="0"/>
    <x v="4"/>
    <x v="6"/>
    <x v="8"/>
    <x v="4856"/>
    <x v="220"/>
  </r>
  <r>
    <x v="3925"/>
    <x v="23"/>
    <x v="430"/>
    <n v="167"/>
    <n v="12"/>
    <x v="35"/>
    <x v="6"/>
    <x v="2"/>
    <x v="1"/>
    <x v="1"/>
    <x v="1"/>
    <x v="18"/>
    <x v="4857"/>
    <x v="277"/>
  </r>
  <r>
    <x v="3926"/>
    <x v="75"/>
    <x v="220"/>
    <n v="234"/>
    <n v="27"/>
    <x v="168"/>
    <x v="12"/>
    <x v="2"/>
    <x v="0"/>
    <x v="8"/>
    <x v="0"/>
    <x v="16"/>
    <x v="4858"/>
    <x v="109"/>
  </r>
  <r>
    <x v="3927"/>
    <x v="585"/>
    <x v="589"/>
    <n v="460"/>
    <n v="6"/>
    <x v="134"/>
    <x v="45"/>
    <x v="1"/>
    <x v="1"/>
    <x v="5"/>
    <x v="0"/>
    <x v="11"/>
    <x v="4859"/>
    <x v="65"/>
  </r>
  <r>
    <x v="3928"/>
    <x v="196"/>
    <x v="863"/>
    <n v="109"/>
    <n v="8"/>
    <x v="190"/>
    <x v="0"/>
    <x v="0"/>
    <x v="1"/>
    <x v="1"/>
    <x v="2"/>
    <x v="4"/>
    <x v="4860"/>
    <x v="768"/>
  </r>
  <r>
    <x v="3929"/>
    <x v="103"/>
    <x v="888"/>
    <n v="344"/>
    <n v="14"/>
    <x v="56"/>
    <x v="7"/>
    <x v="2"/>
    <x v="1"/>
    <x v="9"/>
    <x v="6"/>
    <x v="20"/>
    <x v="4861"/>
    <x v="528"/>
  </r>
  <r>
    <x v="3930"/>
    <x v="636"/>
    <x v="317"/>
    <n v="358"/>
    <n v="3"/>
    <x v="118"/>
    <x v="6"/>
    <x v="0"/>
    <x v="0"/>
    <x v="10"/>
    <x v="4"/>
    <x v="20"/>
    <x v="4862"/>
    <x v="40"/>
  </r>
  <r>
    <x v="3670"/>
    <x v="509"/>
    <x v="136"/>
    <n v="451"/>
    <n v="17"/>
    <x v="125"/>
    <x v="36"/>
    <x v="1"/>
    <x v="1"/>
    <x v="7"/>
    <x v="3"/>
    <x v="4"/>
    <x v="4863"/>
    <x v="576"/>
  </r>
  <r>
    <x v="3931"/>
    <x v="254"/>
    <x v="399"/>
    <n v="271"/>
    <n v="15"/>
    <x v="155"/>
    <x v="10"/>
    <x v="0"/>
    <x v="0"/>
    <x v="5"/>
    <x v="4"/>
    <x v="8"/>
    <x v="4864"/>
    <x v="97"/>
  </r>
  <r>
    <x v="3932"/>
    <x v="14"/>
    <x v="160"/>
    <n v="461"/>
    <n v="13"/>
    <x v="25"/>
    <x v="28"/>
    <x v="1"/>
    <x v="0"/>
    <x v="8"/>
    <x v="4"/>
    <x v="7"/>
    <x v="4865"/>
    <x v="99"/>
  </r>
  <r>
    <x v="3933"/>
    <x v="82"/>
    <x v="368"/>
    <n v="484"/>
    <n v="28"/>
    <x v="41"/>
    <x v="33"/>
    <x v="2"/>
    <x v="1"/>
    <x v="8"/>
    <x v="4"/>
    <x v="20"/>
    <x v="4866"/>
    <x v="77"/>
  </r>
  <r>
    <x v="2771"/>
    <x v="191"/>
    <x v="209"/>
    <n v="348"/>
    <n v="13"/>
    <x v="111"/>
    <x v="28"/>
    <x v="1"/>
    <x v="1"/>
    <x v="2"/>
    <x v="3"/>
    <x v="20"/>
    <x v="4867"/>
    <x v="441"/>
  </r>
  <r>
    <x v="1888"/>
    <x v="60"/>
    <x v="591"/>
    <n v="120"/>
    <n v="4"/>
    <x v="142"/>
    <x v="21"/>
    <x v="1"/>
    <x v="2"/>
    <x v="3"/>
    <x v="5"/>
    <x v="9"/>
    <x v="4868"/>
    <x v="608"/>
  </r>
  <r>
    <x v="3934"/>
    <x v="142"/>
    <x v="554"/>
    <n v="168"/>
    <n v="8"/>
    <x v="88"/>
    <x v="4"/>
    <x v="0"/>
    <x v="0"/>
    <x v="2"/>
    <x v="2"/>
    <x v="14"/>
    <x v="4869"/>
    <x v="14"/>
  </r>
  <r>
    <x v="3935"/>
    <x v="684"/>
    <x v="865"/>
    <n v="218"/>
    <n v="22"/>
    <x v="3"/>
    <x v="30"/>
    <x v="2"/>
    <x v="1"/>
    <x v="0"/>
    <x v="6"/>
    <x v="28"/>
    <x v="4870"/>
    <x v="315"/>
  </r>
  <r>
    <x v="3936"/>
    <x v="693"/>
    <x v="730"/>
    <n v="479"/>
    <n v="9"/>
    <x v="41"/>
    <x v="11"/>
    <x v="0"/>
    <x v="1"/>
    <x v="10"/>
    <x v="1"/>
    <x v="18"/>
    <x v="4871"/>
    <x v="397"/>
  </r>
  <r>
    <x v="700"/>
    <x v="623"/>
    <x v="173"/>
    <n v="109"/>
    <n v="8"/>
    <x v="123"/>
    <x v="2"/>
    <x v="1"/>
    <x v="1"/>
    <x v="8"/>
    <x v="6"/>
    <x v="13"/>
    <x v="4872"/>
    <x v="130"/>
  </r>
  <r>
    <x v="3937"/>
    <x v="424"/>
    <x v="884"/>
    <n v="299"/>
    <n v="18"/>
    <x v="26"/>
    <x v="45"/>
    <x v="0"/>
    <x v="1"/>
    <x v="8"/>
    <x v="4"/>
    <x v="30"/>
    <x v="4873"/>
    <x v="135"/>
  </r>
  <r>
    <x v="3938"/>
    <x v="518"/>
    <x v="353"/>
    <n v="465"/>
    <n v="26"/>
    <x v="131"/>
    <x v="10"/>
    <x v="1"/>
    <x v="0"/>
    <x v="5"/>
    <x v="4"/>
    <x v="10"/>
    <x v="4874"/>
    <x v="329"/>
  </r>
  <r>
    <x v="3939"/>
    <x v="58"/>
    <x v="317"/>
    <n v="367"/>
    <n v="29"/>
    <x v="45"/>
    <x v="1"/>
    <x v="0"/>
    <x v="1"/>
    <x v="2"/>
    <x v="4"/>
    <x v="13"/>
    <x v="4875"/>
    <x v="548"/>
  </r>
  <r>
    <x v="3940"/>
    <x v="553"/>
    <x v="382"/>
    <n v="409"/>
    <n v="12"/>
    <x v="131"/>
    <x v="38"/>
    <x v="1"/>
    <x v="0"/>
    <x v="11"/>
    <x v="0"/>
    <x v="23"/>
    <x v="4876"/>
    <x v="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6" firstHeaderRow="1" firstDataRow="1" firstDataCol="1"/>
  <pivotFields count="14">
    <pivotField showAll="0" countASubtotal="1">
      <items count="3942">
        <item x="1528"/>
        <item x="2313"/>
        <item x="3503"/>
        <item x="3750"/>
        <item x="1091"/>
        <item x="583"/>
        <item x="2132"/>
        <item x="2027"/>
        <item x="2308"/>
        <item x="1477"/>
        <item x="3600"/>
        <item x="102"/>
        <item x="2829"/>
        <item x="2590"/>
        <item x="1753"/>
        <item x="179"/>
        <item x="2520"/>
        <item x="3660"/>
        <item x="419"/>
        <item x="966"/>
        <item x="280"/>
        <item x="2570"/>
        <item x="2376"/>
        <item x="1497"/>
        <item x="3450"/>
        <item x="2905"/>
        <item x="3805"/>
        <item x="3880"/>
        <item x="24"/>
        <item x="17"/>
        <item x="1922"/>
        <item x="612"/>
        <item x="2215"/>
        <item x="866"/>
        <item x="1496"/>
        <item x="20"/>
        <item x="3811"/>
        <item x="1597"/>
        <item x="3607"/>
        <item x="2034"/>
        <item x="429"/>
        <item x="1998"/>
        <item x="2473"/>
        <item x="1093"/>
        <item x="3147"/>
        <item x="330"/>
        <item x="2677"/>
        <item x="1033"/>
        <item x="2304"/>
        <item x="19"/>
        <item x="2699"/>
        <item x="302"/>
        <item x="3556"/>
        <item x="2518"/>
        <item x="1231"/>
        <item x="3301"/>
        <item x="221"/>
        <item x="533"/>
        <item x="2138"/>
        <item x="1022"/>
        <item x="593"/>
        <item x="1393"/>
        <item x="294"/>
        <item x="975"/>
        <item x="3341"/>
        <item x="2099"/>
        <item x="3871"/>
        <item x="479"/>
        <item x="3193"/>
        <item x="1605"/>
        <item x="344"/>
        <item x="2478"/>
        <item x="1197"/>
        <item x="3788"/>
        <item x="75"/>
        <item x="1965"/>
        <item x="66"/>
        <item x="2659"/>
        <item x="354"/>
        <item x="658"/>
        <item x="3509"/>
        <item x="1746"/>
        <item x="2880"/>
        <item x="76"/>
        <item x="2037"/>
        <item x="2509"/>
        <item x="3472"/>
        <item x="3119"/>
        <item x="704"/>
        <item x="2314"/>
        <item x="3824"/>
        <item x="613"/>
        <item x="2468"/>
        <item x="915"/>
        <item x="3496"/>
        <item x="3311"/>
        <item x="2681"/>
        <item x="358"/>
        <item x="1060"/>
        <item x="1089"/>
        <item x="432"/>
        <item x="1616"/>
        <item x="1328"/>
        <item x="2693"/>
        <item x="3317"/>
        <item x="1886"/>
        <item x="1317"/>
        <item x="2810"/>
        <item x="1437"/>
        <item x="3832"/>
        <item x="641"/>
        <item x="2103"/>
        <item x="3696"/>
        <item x="1394"/>
        <item x="1816"/>
        <item x="967"/>
        <item x="717"/>
        <item x="128"/>
        <item x="3849"/>
        <item x="2701"/>
        <item x="3069"/>
        <item x="3519"/>
        <item x="3258"/>
        <item x="1807"/>
        <item x="2574"/>
        <item x="3252"/>
        <item x="3095"/>
        <item x="963"/>
        <item x="1016"/>
        <item x="1726"/>
        <item x="1850"/>
        <item x="3307"/>
        <item x="3101"/>
        <item x="1501"/>
        <item x="3532"/>
        <item x="1843"/>
        <item x="3417"/>
        <item x="1077"/>
        <item x="3480"/>
        <item x="549"/>
        <item x="2519"/>
        <item x="2648"/>
        <item x="636"/>
        <item x="2858"/>
        <item x="535"/>
        <item x="736"/>
        <item x="3908"/>
        <item x="710"/>
        <item x="178"/>
        <item x="1749"/>
        <item x="3017"/>
        <item x="2235"/>
        <item x="2680"/>
        <item x="2161"/>
        <item x="2554"/>
        <item x="1156"/>
        <item x="2320"/>
        <item x="81"/>
        <item x="3874"/>
        <item x="2165"/>
        <item x="2302"/>
        <item x="3535"/>
        <item x="2303"/>
        <item x="812"/>
        <item x="1814"/>
        <item x="1388"/>
        <item x="3823"/>
        <item x="674"/>
        <item x="3569"/>
        <item x="2004"/>
        <item x="632"/>
        <item x="2757"/>
        <item x="2087"/>
        <item x="2560"/>
        <item x="2883"/>
        <item x="3793"/>
        <item x="718"/>
        <item x="2705"/>
        <item x="3798"/>
        <item x="3759"/>
        <item x="2392"/>
        <item x="2015"/>
        <item x="1275"/>
        <item x="737"/>
        <item x="64"/>
        <item x="2973"/>
        <item x="3623"/>
        <item x="2364"/>
        <item x="1897"/>
        <item x="810"/>
        <item x="2000"/>
        <item x="1751"/>
        <item x="3598"/>
        <item x="3027"/>
        <item x="1039"/>
        <item x="223"/>
        <item x="1764"/>
        <item x="1851"/>
        <item x="3197"/>
        <item x="1465"/>
        <item x="1573"/>
        <item x="3167"/>
        <item x="987"/>
        <item x="974"/>
        <item x="2458"/>
        <item x="394"/>
        <item x="2843"/>
        <item x="2202"/>
        <item x="2419"/>
        <item x="1021"/>
        <item x="3553"/>
        <item x="2763"/>
        <item x="1249"/>
        <item x="129"/>
        <item x="196"/>
        <item x="3481"/>
        <item x="3355"/>
        <item x="3647"/>
        <item x="3340"/>
        <item x="2500"/>
        <item x="490"/>
        <item x="3"/>
        <item x="68"/>
        <item x="3113"/>
        <item x="1529"/>
        <item x="764"/>
        <item x="1241"/>
        <item x="803"/>
        <item x="2849"/>
        <item x="3860"/>
        <item x="872"/>
        <item x="478"/>
        <item x="238"/>
        <item x="2476"/>
        <item x="1243"/>
        <item x="3274"/>
        <item x="359"/>
        <item x="2253"/>
        <item x="715"/>
        <item x="3091"/>
        <item x="2586"/>
        <item x="3328"/>
        <item x="1175"/>
        <item x="1638"/>
        <item x="367"/>
        <item x="2076"/>
        <item x="365"/>
        <item x="3938"/>
        <item x="3217"/>
        <item x="1293"/>
        <item x="282"/>
        <item x="402"/>
        <item x="1164"/>
        <item x="2818"/>
        <item x="2141"/>
        <item x="2931"/>
        <item x="1519"/>
        <item x="1366"/>
        <item x="2114"/>
        <item x="2456"/>
        <item x="3539"/>
        <item x="3754"/>
        <item x="1974"/>
        <item x="1167"/>
        <item x="2573"/>
        <item x="2910"/>
        <item x="1304"/>
        <item x="2670"/>
        <item x="299"/>
        <item x="587"/>
        <item x="3124"/>
        <item x="908"/>
        <item x="2270"/>
        <item x="3613"/>
        <item x="677"/>
        <item x="3058"/>
        <item x="541"/>
        <item x="1909"/>
        <item x="930"/>
        <item x="1203"/>
        <item x="1251"/>
        <item x="2461"/>
        <item x="1453"/>
        <item x="2455"/>
        <item x="1408"/>
        <item x="464"/>
        <item x="2414"/>
        <item x="2277"/>
        <item x="2010"/>
        <item x="3789"/>
        <item x="2204"/>
        <item x="1976"/>
        <item x="1493"/>
        <item x="3911"/>
        <item x="1080"/>
        <item x="2668"/>
        <item x="1162"/>
        <item x="862"/>
        <item x="3433"/>
        <item x="2744"/>
        <item x="2510"/>
        <item x="2136"/>
        <item x="2327"/>
        <item x="34"/>
        <item x="2532"/>
        <item x="1333"/>
        <item x="60"/>
        <item x="271"/>
        <item x="2640"/>
        <item x="1256"/>
        <item x="830"/>
        <item x="1215"/>
        <item x="122"/>
        <item x="2550"/>
        <item x="2306"/>
        <item x="3641"/>
        <item x="2274"/>
        <item x="1344"/>
        <item x="482"/>
        <item x="3324"/>
        <item x="731"/>
        <item x="2040"/>
        <item x="2663"/>
        <item x="1024"/>
        <item x="1923"/>
        <item x="2413"/>
        <item x="97"/>
        <item x="2745"/>
        <item x="3702"/>
        <item x="1166"/>
        <item x="821"/>
        <item x="2395"/>
        <item x="2820"/>
        <item x="1924"/>
        <item x="530"/>
        <item x="1504"/>
        <item x="226"/>
        <item x="3489"/>
        <item x="1865"/>
        <item x="382"/>
        <item x="217"/>
        <item x="714"/>
        <item x="1412"/>
        <item x="2983"/>
        <item x="1401"/>
        <item x="836"/>
        <item x="784"/>
        <item x="2111"/>
        <item x="1415"/>
        <item x="629"/>
        <item x="906"/>
        <item x="3592"/>
        <item x="1584"/>
        <item x="1336"/>
        <item x="1684"/>
        <item x="2547"/>
        <item x="3681"/>
        <item x="1973"/>
        <item x="1517"/>
        <item x="2155"/>
        <item x="1094"/>
        <item x="1556"/>
        <item x="130"/>
        <item x="870"/>
        <item x="1057"/>
        <item x="618"/>
        <item x="246"/>
        <item x="2405"/>
        <item x="2339"/>
        <item x="2646"/>
        <item x="279"/>
        <item x="2487"/>
        <item x="3210"/>
        <item x="1188"/>
        <item x="1674"/>
        <item x="132"/>
        <item x="2783"/>
        <item x="1463"/>
        <item x="1905"/>
        <item x="475"/>
        <item x="3787"/>
        <item x="831"/>
        <item x="3536"/>
        <item x="528"/>
        <item x="204"/>
        <item x="2130"/>
        <item x="1384"/>
        <item x="1675"/>
        <item x="363"/>
        <item x="1330"/>
        <item x="2972"/>
        <item x="735"/>
        <item x="1733"/>
        <item x="1694"/>
        <item x="1426"/>
        <item x="2022"/>
        <item x="2612"/>
        <item x="3878"/>
        <item x="3426"/>
        <item x="3476"/>
        <item x="2189"/>
        <item x="1685"/>
        <item x="230"/>
        <item x="3797"/>
        <item x="3188"/>
        <item x="680"/>
        <item x="3557"/>
        <item x="2382"/>
        <item x="1142"/>
        <item x="3072"/>
        <item x="3651"/>
        <item x="2531"/>
        <item x="357"/>
        <item x="3499"/>
        <item x="2876"/>
        <item x="1459"/>
        <item x="1368"/>
        <item x="2582"/>
        <item x="3528"/>
        <item x="2119"/>
        <item x="2371"/>
        <item x="1711"/>
        <item x="667"/>
        <item x="55"/>
        <item x="914"/>
        <item x="2754"/>
        <item x="2203"/>
        <item x="2135"/>
        <item x="1217"/>
        <item x="2587"/>
        <item x="2077"/>
        <item x="146"/>
        <item x="2739"/>
        <item x="3189"/>
        <item x="2951"/>
        <item x="2767"/>
        <item x="3237"/>
        <item x="1473"/>
        <item x="2123"/>
        <item x="2058"/>
        <item x="3352"/>
        <item x="818"/>
        <item x="652"/>
        <item x="2733"/>
        <item x="1186"/>
        <item x="2662"/>
        <item x="1183"/>
        <item x="1061"/>
        <item x="2485"/>
        <item x="2193"/>
        <item x="1773"/>
        <item x="2237"/>
        <item x="1874"/>
        <item x="1559"/>
        <item x="1661"/>
        <item x="675"/>
        <item x="3003"/>
        <item x="3413"/>
        <item x="1383"/>
        <item x="407"/>
        <item x="3070"/>
        <item x="1655"/>
        <item x="3386"/>
        <item x="1313"/>
        <item x="1149"/>
        <item x="430"/>
        <item x="3299"/>
        <item x="1436"/>
        <item x="3321"/>
        <item x="3385"/>
        <item x="3191"/>
        <item x="3646"/>
        <item x="1612"/>
        <item x="3933"/>
        <item x="410"/>
        <item x="2432"/>
        <item x="2227"/>
        <item x="1775"/>
        <item x="2032"/>
        <item x="2394"/>
        <item x="3792"/>
        <item x="1669"/>
        <item x="2469"/>
        <item x="968"/>
        <item x="1582"/>
        <item x="3236"/>
        <item x="3182"/>
        <item x="2838"/>
        <item x="2787"/>
        <item x="2346"/>
        <item x="1322"/>
        <item x="338"/>
        <item x="3675"/>
        <item x="2477"/>
        <item x="2144"/>
        <item x="1066"/>
        <item x="534"/>
        <item x="919"/>
        <item x="864"/>
        <item x="3624"/>
        <item x="334"/>
        <item x="3146"/>
        <item x="1474"/>
        <item x="2791"/>
        <item x="1530"/>
        <item x="2443"/>
        <item x="1834"/>
        <item x="218"/>
        <item x="1361"/>
        <item x="2330"/>
        <item x="2732"/>
        <item x="2112"/>
        <item x="1555"/>
        <item x="1129"/>
        <item x="2720"/>
        <item x="3701"/>
        <item x="2546"/>
        <item x="2100"/>
        <item x="3288"/>
        <item x="3139"/>
        <item x="1839"/>
        <item x="1338"/>
        <item x="3652"/>
        <item x="2454"/>
        <item x="3177"/>
        <item x="71"/>
        <item x="2819"/>
        <item x="3296"/>
        <item x="2891"/>
        <item x="1776"/>
        <item x="2467"/>
        <item x="1069"/>
        <item x="1708"/>
        <item x="3200"/>
        <item x="44"/>
        <item x="1741"/>
        <item x="2661"/>
        <item x="136"/>
        <item x="3293"/>
        <item x="2651"/>
        <item x="448"/>
        <item x="3802"/>
        <item x="1920"/>
        <item x="25"/>
        <item x="2945"/>
        <item x="1220"/>
        <item x="1399"/>
        <item x="105"/>
        <item x="181"/>
        <item x="1182"/>
        <item x="466"/>
        <item x="3671"/>
        <item x="3635"/>
        <item x="2245"/>
        <item x="312"/>
        <item x="1593"/>
        <item x="2243"/>
        <item x="577"/>
        <item x="699"/>
        <item x="1005"/>
        <item x="3048"/>
        <item x="3175"/>
        <item x="3865"/>
        <item x="1191"/>
        <item x="2790"/>
        <item x="3411"/>
        <item x="1951"/>
        <item x="1058"/>
        <item x="116"/>
        <item x="2765"/>
        <item x="499"/>
        <item x="3432"/>
        <item x="1208"/>
        <item x="2018"/>
        <item x="1917"/>
        <item x="1446"/>
        <item x="3929"/>
        <item x="3054"/>
        <item x="54"/>
        <item x="1862"/>
        <item x="2807"/>
        <item x="3284"/>
        <item x="3689"/>
        <item x="1462"/>
        <item x="1857"/>
        <item x="1818"/>
        <item x="434"/>
        <item x="1316"/>
        <item x="414"/>
        <item x="3806"/>
        <item x="3752"/>
        <item x="720"/>
        <item x="937"/>
        <item x="910"/>
        <item x="26"/>
        <item x="2886"/>
        <item x="398"/>
        <item x="1248"/>
        <item x="3576"/>
        <item x="1761"/>
        <item x="1613"/>
        <item x="2234"/>
        <item x="3410"/>
        <item x="1580"/>
        <item x="286"/>
        <item x="1888"/>
        <item x="838"/>
        <item x="1668"/>
        <item x="1512"/>
        <item x="1121"/>
        <item x="1128"/>
        <item x="684"/>
        <item x="800"/>
        <item x="192"/>
        <item x="3060"/>
        <item x="3547"/>
        <item x="1439"/>
        <item x="989"/>
        <item x="572"/>
        <item x="1012"/>
        <item x="1195"/>
        <item x="1984"/>
        <item x="2293"/>
        <item x="3896"/>
        <item x="1967"/>
        <item x="573"/>
        <item x="2398"/>
        <item x="807"/>
        <item x="2538"/>
        <item x="1348"/>
        <item x="3255"/>
        <item x="3566"/>
        <item x="1444"/>
        <item x="2896"/>
        <item x="1416"/>
        <item x="2324"/>
        <item x="3423"/>
        <item x="1755"/>
        <item x="1489"/>
        <item x="1042"/>
        <item x="2012"/>
        <item x="3289"/>
        <item x="1070"/>
        <item x="3632"/>
        <item x="2061"/>
        <item x="2904"/>
        <item x="1887"/>
        <item x="2792"/>
        <item x="2183"/>
        <item x="8"/>
        <item x="507"/>
        <item x="3348"/>
        <item x="3766"/>
        <item x="3732"/>
        <item x="2947"/>
        <item x="287"/>
        <item x="2591"/>
        <item x="876"/>
        <item x="310"/>
        <item x="2636"/>
        <item x="123"/>
        <item x="1073"/>
        <item x="849"/>
        <item x="1940"/>
        <item x="3510"/>
        <item x="929"/>
        <item x="2436"/>
        <item x="2294"/>
        <item x="1815"/>
        <item x="696"/>
        <item x="59"/>
        <item x="3588"/>
        <item x="3587"/>
        <item x="2486"/>
        <item x="428"/>
        <item x="3483"/>
        <item x="1411"/>
        <item x="374"/>
        <item x="1214"/>
        <item x="2597"/>
        <item x="2179"/>
        <item x="301"/>
        <item x="2300"/>
        <item x="3501"/>
        <item x="2247"/>
        <item x="209"/>
        <item x="185"/>
        <item x="1641"/>
        <item x="348"/>
        <item x="1227"/>
        <item x="748"/>
        <item x="588"/>
        <item x="3709"/>
        <item x="3879"/>
        <item x="2129"/>
        <item x="977"/>
        <item x="1276"/>
        <item x="3029"/>
        <item x="2194"/>
        <item x="3366"/>
        <item x="1867"/>
        <item x="860"/>
        <item x="2613"/>
        <item x="3907"/>
        <item x="2814"/>
        <item x="3397"/>
        <item x="827"/>
        <item x="3125"/>
        <item x="254"/>
        <item x="3103"/>
        <item x="3570"/>
        <item x="2825"/>
        <item x="2497"/>
        <item x="2601"/>
        <item x="1447"/>
        <item x="1179"/>
        <item x="31"/>
        <item x="2321"/>
        <item x="3654"/>
        <item x="308"/>
        <item x="1063"/>
        <item x="2435"/>
        <item x="284"/>
        <item x="3889"/>
        <item x="270"/>
        <item x="3909"/>
        <item x="3187"/>
        <item x="2671"/>
        <item x="240"/>
        <item x="423"/>
        <item x="1510"/>
        <item x="1957"/>
        <item x="3494"/>
        <item x="2290"/>
        <item x="519"/>
        <item x="2471"/>
        <item x="2781"/>
        <item x="3078"/>
        <item x="2761"/>
        <item x="124"/>
        <item x="3746"/>
        <item x="2865"/>
        <item x="2411"/>
        <item x="332"/>
        <item x="721"/>
        <item x="1757"/>
        <item x="1040"/>
        <item x="1754"/>
        <item x="21"/>
        <item x="646"/>
        <item x="2295"/>
        <item x="201"/>
        <item x="427"/>
        <item x="1600"/>
        <item x="3630"/>
        <item x="144"/>
        <item x="3887"/>
        <item x="2625"/>
        <item x="614"/>
        <item x="2989"/>
        <item x="2143"/>
        <item x="1342"/>
        <item x="1413"/>
        <item x="1122"/>
        <item x="35"/>
        <item x="3005"/>
        <item x="3534"/>
        <item x="3585"/>
        <item x="765"/>
        <item x="2115"/>
        <item x="2957"/>
        <item x="1397"/>
        <item x="3308"/>
        <item x="1508"/>
        <item x="2828"/>
        <item x="3045"/>
        <item x="894"/>
        <item x="2209"/>
        <item x="2309"/>
        <item x="2797"/>
        <item x="1713"/>
        <item x="252"/>
        <item x="2795"/>
        <item x="207"/>
        <item x="70"/>
        <item x="3451"/>
        <item x="580"/>
        <item x="2512"/>
        <item x="143"/>
        <item x="3779"/>
        <item x="2793"/>
        <item x="2946"/>
        <item x="3574"/>
        <item x="77"/>
        <item x="1438"/>
        <item x="3910"/>
        <item x="158"/>
        <item x="2257"/>
        <item x="1153"/>
        <item x="1949"/>
        <item x="303"/>
        <item x="1326"/>
        <item x="2948"/>
        <item x="3374"/>
        <item x="1710"/>
        <item x="1603"/>
        <item x="3915"/>
        <item x="1772"/>
        <item x="2166"/>
        <item x="3565"/>
        <item x="3546"/>
        <item x="3762"/>
        <item x="1572"/>
        <item x="3618"/>
        <item x="999"/>
        <item x="2400"/>
        <item x="389"/>
        <item x="2363"/>
        <item x="927"/>
        <item x="1625"/>
        <item x="865"/>
        <item x="1458"/>
        <item x="3713"/>
        <item x="443"/>
        <item x="1396"/>
        <item x="2020"/>
        <item x="1823"/>
        <item x="2521"/>
        <item x="242"/>
        <item x="1201"/>
        <item x="3104"/>
        <item x="719"/>
        <item x="568"/>
        <item x="1990"/>
        <item x="3497"/>
        <item x="2674"/>
        <item x="273"/>
        <item x="1189"/>
        <item x="360"/>
        <item x="278"/>
        <item x="998"/>
        <item x="1522"/>
        <item x="3055"/>
        <item x="3473"/>
        <item x="793"/>
        <item x="2548"/>
        <item x="2817"/>
        <item x="3361"/>
        <item x="3418"/>
        <item x="527"/>
        <item x="510"/>
        <item x="180"/>
        <item x="1291"/>
        <item x="2788"/>
        <item x="3725"/>
        <item x="1081"/>
        <item x="1561"/>
        <item x="1907"/>
        <item x="3416"/>
        <item x="1938"/>
        <item x="2708"/>
        <item x="1101"/>
        <item x="924"/>
        <item x="3744"/>
        <item x="2703"/>
        <item x="2758"/>
        <item x="1088"/>
        <item x="2190"/>
        <item x="1340"/>
        <item x="1084"/>
        <item x="352"/>
        <item x="3807"/>
        <item x="2683"/>
        <item x="2200"/>
        <item x="1113"/>
        <item x="1367"/>
        <item x="194"/>
        <item x="2225"/>
        <item x="2645"/>
        <item x="1507"/>
        <item x="2630"/>
        <item x="3491"/>
        <item x="473"/>
        <item x="564"/>
        <item x="1791"/>
        <item x="2056"/>
        <item x="1315"/>
        <item x="1006"/>
        <item x="2852"/>
        <item x="3786"/>
        <item x="2544"/>
        <item x="1877"/>
        <item x="3020"/>
        <item x="1583"/>
        <item x="3698"/>
        <item x="3257"/>
        <item x="1246"/>
        <item x="895"/>
        <item x="305"/>
        <item x="931"/>
        <item x="2170"/>
        <item x="1266"/>
        <item x="2735"/>
        <item x="1281"/>
        <item x="3008"/>
        <item x="1158"/>
        <item x="3295"/>
        <item x="2024"/>
        <item x="3764"/>
        <item x="2833"/>
        <item x="1666"/>
        <item x="3142"/>
        <item x="3667"/>
        <item x="309"/>
        <item x="3256"/>
        <item x="1242"/>
        <item x="758"/>
        <item x="1609"/>
        <item x="220"/>
        <item x="3278"/>
        <item x="2317"/>
        <item x="3298"/>
        <item x="2374"/>
        <item x="805"/>
        <item x="3939"/>
        <item x="713"/>
        <item x="2335"/>
        <item x="2276"/>
        <item x="624"/>
        <item x="935"/>
        <item x="3869"/>
        <item x="1750"/>
        <item x="1936"/>
        <item x="3024"/>
        <item x="1617"/>
        <item x="2158"/>
        <item x="167"/>
        <item x="2696"/>
        <item x="1891"/>
        <item x="2028"/>
        <item x="1454"/>
        <item x="135"/>
        <item x="2684"/>
        <item x="2149"/>
        <item x="871"/>
        <item x="2150"/>
        <item x="2734"/>
        <item x="1568"/>
        <item x="3242"/>
        <item x="3634"/>
        <item x="3016"/>
        <item x="1423"/>
        <item x="1882"/>
        <item x="2131"/>
        <item x="2325"/>
        <item x="1719"/>
        <item x="600"/>
        <item x="3467"/>
        <item x="126"/>
        <item x="3627"/>
        <item x="2669"/>
        <item x="2664"/>
        <item x="1644"/>
        <item x="3502"/>
        <item x="3517"/>
        <item x="2780"/>
        <item x="1780"/>
        <item x="1890"/>
        <item x="3030"/>
        <item x="1049"/>
        <item x="2060"/>
        <item x="3894"/>
        <item x="1787"/>
        <item x="256"/>
        <item x="37"/>
        <item x="3157"/>
        <item x="3350"/>
        <item x="1810"/>
        <item x="2412"/>
        <item x="1836"/>
        <item x="1004"/>
        <item x="247"/>
        <item x="3808"/>
        <item x="28"/>
        <item x="1802"/>
        <item x="2195"/>
        <item x="215"/>
        <item x="1852"/>
        <item x="939"/>
        <item x="342"/>
        <item x="2267"/>
        <item x="3342"/>
        <item x="3845"/>
        <item x="506"/>
        <item x="315"/>
        <item x="3221"/>
        <item x="2598"/>
        <item x="231"/>
        <item x="1108"/>
        <item x="1114"/>
        <item x="546"/>
        <item x="3082"/>
        <item x="2660"/>
        <item x="633"/>
        <item x="2171"/>
        <item x="1552"/>
        <item x="1673"/>
        <item x="1893"/>
        <item x="2463"/>
        <item x="1400"/>
        <item x="1421"/>
        <item x="1721"/>
        <item x="1601"/>
        <item x="3714"/>
        <item x="3664"/>
        <item x="3370"/>
        <item x="33"/>
        <item x="3679"/>
        <item x="853"/>
        <item x="2533"/>
        <item x="45"/>
        <item x="2178"/>
        <item x="445"/>
        <item x="3839"/>
        <item x="38"/>
        <item x="1487"/>
        <item x="3776"/>
        <item x="1372"/>
        <item x="1319"/>
        <item x="2984"/>
        <item x="1176"/>
        <item x="2889"/>
        <item x="2224"/>
        <item x="2053"/>
        <item x="2589"/>
        <item x="835"/>
        <item x="2698"/>
        <item x="2665"/>
        <item x="2357"/>
        <item x="3085"/>
        <item x="1821"/>
        <item x="1272"/>
        <item x="3369"/>
        <item x="1222"/>
        <item x="2836"/>
        <item x="1320"/>
        <item x="2987"/>
        <item x="1945"/>
        <item x="1284"/>
        <item x="1762"/>
        <item x="709"/>
        <item x="3057"/>
        <item x="1221"/>
        <item x="1809"/>
        <item x="2873"/>
        <item x="594"/>
        <item x="2924"/>
        <item x="435"/>
        <item x="2383"/>
        <item x="2318"/>
        <item x="1237"/>
        <item x="1406"/>
        <item x="756"/>
        <item x="211"/>
        <item x="65"/>
        <item x="3241"/>
        <item x="2760"/>
        <item x="1871"/>
        <item x="3637"/>
        <item x="1252"/>
        <item x="197"/>
        <item x="2384"/>
        <item x="2338"/>
        <item x="2493"/>
        <item x="1052"/>
        <item x="74"/>
        <item x="177"/>
        <item x="1029"/>
        <item x="539"/>
        <item x="726"/>
        <item x="388"/>
        <item x="2811"/>
        <item x="3090"/>
        <item x="2047"/>
        <item x="575"/>
        <item x="1418"/>
        <item x="543"/>
        <item x="2614"/>
        <item x="512"/>
        <item x="2962"/>
        <item x="3444"/>
        <item x="921"/>
        <item x="176"/>
        <item x="2752"/>
        <item x="2021"/>
        <item x="3578"/>
        <item x="3302"/>
        <item x="1723"/>
        <item x="1765"/>
        <item x="2368"/>
        <item x="933"/>
        <item x="2854"/>
        <item x="661"/>
        <item x="1359"/>
        <item x="3653"/>
        <item x="369"/>
        <item x="2545"/>
        <item x="1395"/>
        <item x="3007"/>
        <item x="2978"/>
        <item x="1109"/>
        <item x="1553"/>
        <item x="3036"/>
        <item x="586"/>
        <item x="1169"/>
        <item x="1503"/>
        <item x="2786"/>
        <item x="3163"/>
        <item x="2381"/>
        <item x="2221"/>
        <item x="3537"/>
        <item x="763"/>
        <item x="1"/>
        <item x="3414"/>
        <item x="100"/>
        <item x="2980"/>
        <item x="1861"/>
        <item x="1085"/>
        <item x="1305"/>
        <item x="3866"/>
        <item x="1994"/>
        <item x="2286"/>
        <item x="2779"/>
        <item x="3784"/>
        <item x="3577"/>
        <item x="2254"/>
        <item x="1911"/>
        <item x="2585"/>
        <item x="2549"/>
        <item x="3785"/>
        <item x="2607"/>
        <item x="1797"/>
        <item x="2528"/>
        <item x="2228"/>
        <item x="1523"/>
        <item x="1079"/>
        <item x="1777"/>
        <item x="1682"/>
        <item x="2377"/>
        <item x="1235"/>
        <item x="947"/>
        <item x="1485"/>
        <item x="383"/>
        <item x="2933"/>
        <item x="3542"/>
        <item x="3770"/>
        <item x="56"/>
        <item x="1131"/>
        <item x="3322"/>
        <item x="1932"/>
        <item x="3066"/>
        <item x="2706"/>
        <item x="1059"/>
        <item x="131"/>
        <item x="3775"/>
        <item x="3354"/>
        <item x="404"/>
        <item x="922"/>
        <item x="2959"/>
        <item x="640"/>
        <item x="2753"/>
        <item x="3862"/>
        <item x="2572"/>
        <item x="2997"/>
        <item x="550"/>
        <item x="3260"/>
        <item x="2174"/>
        <item x="2446"/>
        <item x="3742"/>
        <item x="1168"/>
        <item x="1927"/>
        <item x="1478"/>
        <item x="426"/>
        <item x="3201"/>
        <item x="1207"/>
        <item x="3364"/>
        <item x="2974"/>
        <item x="992"/>
        <item x="2280"/>
        <item x="1789"/>
        <item x="708"/>
        <item x="3458"/>
        <item x="3663"/>
        <item x="2555"/>
        <item x="439"/>
        <item x="3115"/>
        <item x="1980"/>
        <item x="267"/>
        <item x="3488"/>
        <item x="3468"/>
        <item x="441"/>
        <item x="2631"/>
        <item x="811"/>
        <item x="775"/>
        <item x="2805"/>
        <item x="3333"/>
        <item x="1982"/>
        <item x="1560"/>
        <item x="1642"/>
        <item x="3300"/>
        <item x="3196"/>
        <item x="954"/>
        <item x="3319"/>
        <item x="1148"/>
        <item x="481"/>
        <item x="1592"/>
        <item x="1495"/>
        <item x="2964"/>
        <item x="1140"/>
        <item x="119"/>
        <item x="3335"/>
        <item x="3002"/>
        <item x="3112"/>
        <item x="660"/>
        <item x="2336"/>
        <item x="3035"/>
        <item x="2101"/>
        <item x="1031"/>
        <item x="3904"/>
        <item x="3680"/>
        <item x="3325"/>
        <item x="602"/>
        <item x="3582"/>
        <item x="3183"/>
        <item x="2348"/>
        <item x="1701"/>
        <item x="1838"/>
        <item x="1414"/>
        <item x="3599"/>
        <item x="3234"/>
        <item x="2251"/>
        <item x="2223"/>
        <item x="2242"/>
        <item x="2940"/>
        <item x="982"/>
        <item x="3128"/>
        <item x="2751"/>
        <item x="3286"/>
        <item x="3718"/>
        <item x="2774"/>
        <item x="2702"/>
        <item x="536"/>
        <item x="1135"/>
        <item x="406"/>
        <item x="1230"/>
        <item x="3611"/>
        <item x="3822"/>
        <item x="2422"/>
        <item x="3440"/>
        <item x="1469"/>
        <item x="1354"/>
        <item x="1627"/>
        <item x="3281"/>
        <item x="165"/>
        <item x="2535"/>
        <item x="2261"/>
        <item x="639"/>
        <item x="1717"/>
        <item x="3453"/>
        <item x="3323"/>
        <item x="665"/>
        <item x="2452"/>
        <item x="1796"/>
        <item x="2429"/>
        <item x="1470"/>
        <item x="2067"/>
        <item x="3208"/>
        <item x="2378"/>
        <item x="335"/>
        <item x="212"/>
        <item x="1611"/>
        <item x="3434"/>
        <item x="2268"/>
        <item x="2772"/>
        <item x="644"/>
        <item x="340"/>
        <item x="3745"/>
        <item x="2297"/>
        <item x="3462"/>
        <item x="3247"/>
        <item x="961"/>
        <item x="1136"/>
        <item x="3857"/>
        <item x="2501"/>
        <item x="1934"/>
        <item x="1618"/>
        <item x="1253"/>
        <item x="1498"/>
        <item x="488"/>
        <item x="3731"/>
        <item x="3844"/>
        <item x="3238"/>
        <item x="1392"/>
        <item x="2990"/>
        <item x="2122"/>
        <item x="1943"/>
        <item x="3446"/>
        <item x="1985"/>
        <item x="112"/>
        <item x="1072"/>
        <item x="1548"/>
        <item x="2423"/>
        <item x="3855"/>
        <item x="790"/>
        <item x="2569"/>
        <item x="1950"/>
        <item x="2238"/>
        <item x="891"/>
        <item x="1704"/>
        <item x="433"/>
        <item x="114"/>
        <item x="666"/>
        <item x="2265"/>
        <item x="723"/>
        <item x="2906"/>
        <item x="3531"/>
        <item x="320"/>
        <item x="2105"/>
        <item x="3465"/>
        <item x="1526"/>
        <item x="3143"/>
        <item x="1808"/>
        <item x="3144"/>
        <item x="2386"/>
        <item x="902"/>
        <item x="3595"/>
        <item x="49"/>
        <item x="1355"/>
        <item x="3666"/>
        <item x="3062"/>
        <item x="243"/>
        <item x="3891"/>
        <item x="2360"/>
        <item x="2628"/>
        <item x="377"/>
        <item x="3287"/>
        <item x="934"/>
        <item x="3608"/>
        <item x="3150"/>
        <item x="3365"/>
        <item x="1695"/>
        <item x="1409"/>
        <item x="2162"/>
        <item x="2714"/>
        <item x="276"/>
        <item x="3551"/>
        <item x="695"/>
        <item x="1318"/>
        <item x="1571"/>
        <item x="3109"/>
        <item x="2453"/>
        <item x="3927"/>
        <item x="2846"/>
        <item x="2354"/>
        <item x="258"/>
        <item x="1783"/>
        <item x="2410"/>
        <item x="2229"/>
        <item x="3877"/>
        <item x="2344"/>
        <item x="3263"/>
        <item x="889"/>
        <item x="3593"/>
        <item x="728"/>
        <item x="2434"/>
        <item x="227"/>
        <item x="2496"/>
        <item x="2185"/>
        <item x="2073"/>
        <item x="1630"/>
        <item x="2397"/>
        <item x="2897"/>
        <item x="2252"/>
        <item x="1490"/>
        <item x="1594"/>
        <item x="403"/>
        <item x="3670"/>
        <item x="1356"/>
        <item x="655"/>
        <item x="6"/>
        <item x="269"/>
        <item x="2859"/>
        <item x="3118"/>
        <item x="1035"/>
        <item x="3734"/>
        <item x="3155"/>
        <item x="1562"/>
        <item x="2305"/>
        <item x="2800"/>
        <item x="505"/>
        <item x="2029"/>
        <item x="1345"/>
        <item x="3127"/>
        <item x="2719"/>
        <item x="1542"/>
        <item x="3893"/>
        <item x="1532"/>
        <item x="786"/>
        <item x="1769"/>
        <item x="2926"/>
        <item x="3244"/>
        <item x="1216"/>
        <item x="1878"/>
        <item x="2950"/>
        <item x="1331"/>
        <item x="1287"/>
        <item x="1988"/>
        <item x="1866"/>
        <item x="3360"/>
        <item x="826"/>
        <item x="162"/>
        <item x="1102"/>
        <item x="986"/>
        <item x="692"/>
        <item x="2525"/>
        <item x="608"/>
        <item x="1883"/>
        <item x="3719"/>
        <item x="1034"/>
        <item x="2035"/>
        <item x="744"/>
        <item x="1960"/>
        <item x="3168"/>
        <item x="306"/>
        <item x="3914"/>
        <item x="1334"/>
        <item x="1110"/>
        <item x="2985"/>
        <item x="189"/>
        <item x="3685"/>
        <item x="153"/>
        <item x="166"/>
        <item x="3552"/>
        <item x="449"/>
        <item x="2337"/>
        <item x="1981"/>
        <item x="317"/>
        <item x="828"/>
        <item x="1724"/>
        <item x="2835"/>
        <item x="1335"/>
        <item x="1626"/>
        <item x="3710"/>
        <item x="2750"/>
        <item x="1598"/>
        <item x="1931"/>
        <item x="424"/>
        <item x="2292"/>
        <item x="370"/>
        <item x="1364"/>
        <item x="184"/>
        <item x="2731"/>
        <item x="3224"/>
        <item x="2273"/>
        <item x="823"/>
        <item x="1154"/>
        <item x="3018"/>
        <item x="3042"/>
        <item x="890"/>
        <item x="1155"/>
        <item x="3464"/>
        <item x="3047"/>
        <item x="3267"/>
        <item x="739"/>
        <item x="2333"/>
        <item x="750"/>
        <item x="2126"/>
        <item x="606"/>
        <item x="565"/>
        <item x="3474"/>
        <item x="2868"/>
        <item x="3650"/>
        <item x="3568"/>
        <item x="1236"/>
        <item x="3303"/>
        <item x="2033"/>
        <item x="2250"/>
        <item x="376"/>
        <item x="817"/>
        <item x="501"/>
        <item x="920"/>
        <item x="2861"/>
        <item x="3837"/>
        <item x="2117"/>
        <item x="2505"/>
        <item x="322"/>
        <item x="2913"/>
        <item x="1390"/>
        <item x="1492"/>
        <item x="3391"/>
        <item x="1111"/>
        <item x="1268"/>
        <item x="2367"/>
        <item x="2553"/>
        <item x="925"/>
        <item x="1244"/>
        <item x="1460"/>
        <item x="567"/>
        <item x="1324"/>
        <item x="1391"/>
        <item x="3396"/>
        <item x="1009"/>
        <item x="582"/>
        <item x="1544"/>
        <item x="663"/>
        <item x="2539"/>
        <item x="2977"/>
        <item x="245"/>
        <item x="3555"/>
        <item x="3117"/>
        <item x="2929"/>
        <item x="645"/>
        <item x="1645"/>
        <item x="3031"/>
        <item x="1699"/>
        <item x="198"/>
        <item x="3229"/>
        <item x="2205"/>
        <item x="2634"/>
        <item x="1341"/>
        <item x="2559"/>
        <item x="2522"/>
        <item x="156"/>
        <item x="1970"/>
        <item x="1352"/>
        <item x="133"/>
        <item x="3461"/>
        <item x="2992"/>
        <item x="1547"/>
        <item x="1606"/>
        <item x="2016"/>
        <item x="27"/>
        <item x="1997"/>
        <item x="557"/>
        <item x="1792"/>
        <item x="437"/>
        <item x="1716"/>
        <item x="3498"/>
        <item x="896"/>
        <item x="659"/>
        <item x="2874"/>
        <item x="1255"/>
        <item x="2643"/>
        <item x="118"/>
        <item x="2623"/>
        <item x="3145"/>
        <item x="224"/>
        <item x="2911"/>
        <item x="2044"/>
        <item x="532"/>
        <item x="3314"/>
        <item x="3199"/>
        <item x="3749"/>
        <item x="1742"/>
        <item x="2444"/>
        <item x="190"/>
        <item x="1832"/>
        <item x="3330"/>
        <item x="2943"/>
        <item x="110"/>
        <item x="1389"/>
        <item x="3596"/>
        <item x="2042"/>
        <item x="1801"/>
        <item x="1132"/>
        <item x="1964"/>
        <item x="325"/>
        <item x="272"/>
        <item x="1585"/>
        <item x="1192"/>
        <item x="2081"/>
        <item x="3126"/>
        <item x="92"/>
        <item x="2078"/>
        <item x="3723"/>
        <item x="1884"/>
        <item x="3223"/>
        <item x="2406"/>
        <item x="3827"/>
        <item x="801"/>
        <item x="1030"/>
        <item x="1233"/>
        <item x="762"/>
        <item x="2672"/>
        <item x="795"/>
        <item x="3848"/>
        <item x="234"/>
        <item x="13"/>
        <item x="1647"/>
        <item x="3010"/>
        <item x="3545"/>
        <item x="1000"/>
        <item x="3336"/>
        <item x="1019"/>
        <item x="2938"/>
        <item x="2619"/>
        <item x="1002"/>
        <item x="2075"/>
        <item x="1715"/>
        <item x="3346"/>
        <item x="1126"/>
        <item x="787"/>
        <item x="361"/>
        <item x="1282"/>
        <item x="1450"/>
        <item x="3266"/>
        <item x="182"/>
        <item x="1378"/>
        <item x="3312"/>
        <item x="2504"/>
        <item x="2954"/>
        <item x="327"/>
        <item x="1946"/>
        <item x="566"/>
        <item x="2557"/>
        <item x="23"/>
        <item x="581"/>
        <item x="997"/>
        <item x="1828"/>
        <item x="1046"/>
        <item x="2207"/>
        <item x="3541"/>
        <item x="2232"/>
        <item x="2026"/>
        <item x="1239"/>
        <item x="2054"/>
        <item x="3292"/>
        <item x="3192"/>
        <item x="1763"/>
        <item x="3668"/>
        <item x="307"/>
        <item x="3120"/>
        <item x="3094"/>
        <item x="1795"/>
        <item x="1499"/>
        <item x="603"/>
        <item x="2524"/>
        <item x="2877"/>
        <item x="3160"/>
        <item x="2169"/>
        <item x="3703"/>
        <item x="1199"/>
        <item x="1770"/>
        <item x="3232"/>
        <item x="3372"/>
        <item x="584"/>
        <item x="2340"/>
        <item x="2043"/>
        <item x="3920"/>
        <item x="257"/>
        <item x="3088"/>
        <item x="3254"/>
        <item x="442"/>
        <item x="2216"/>
        <item x="379"/>
        <item x="981"/>
        <item x="3724"/>
        <item x="336"/>
        <item x="3756"/>
        <item x="1229"/>
        <item x="3000"/>
        <item x="2244"/>
        <item x="2803"/>
        <item x="485"/>
        <item x="2726"/>
        <item x="917"/>
        <item x="3767"/>
        <item x="3658"/>
        <item x="1581"/>
        <item x="1868"/>
        <item x="1432"/>
        <item x="2329"/>
        <item x="2775"/>
        <item x="1785"/>
        <item x="1958"/>
        <item x="3936"/>
        <item x="3222"/>
        <item x="2930"/>
        <item x="3686"/>
        <item x="2960"/>
        <item x="2470"/>
        <item x="752"/>
        <item x="487"/>
        <item x="1515"/>
        <item x="2617"/>
        <item x="561"/>
        <item x="2153"/>
        <item x="219"/>
        <item x="2080"/>
        <item x="214"/>
        <item x="1062"/>
        <item x="1407"/>
        <item x="1915"/>
        <item x="2837"/>
        <item x="2595"/>
        <item x="3835"/>
        <item x="832"/>
        <item x="1692"/>
        <item x="884"/>
        <item x="1026"/>
        <item x="255"/>
        <item x="3148"/>
        <item x="707"/>
        <item x="2002"/>
        <item x="1803"/>
        <item x="508"/>
        <item x="2451"/>
        <item x="3376"/>
        <item x="2120"/>
        <item x="87"/>
        <item x="2850"/>
        <item x="3814"/>
        <item x="745"/>
        <item x="1431"/>
        <item x="1693"/>
        <item x="2275"/>
        <item x="637"/>
        <item x="3919"/>
        <item x="392"/>
        <item x="1720"/>
        <item x="3049"/>
        <item x="3326"/>
        <item x="3872"/>
        <item x="3185"/>
        <item x="2457"/>
        <item x="3428"/>
        <item x="1632"/>
        <item x="3583"/>
        <item x="476"/>
        <item x="3203"/>
        <item x="149"/>
        <item x="453"/>
        <item x="2884"/>
        <item x="605"/>
        <item x="3096"/>
        <item x="1844"/>
        <item x="628"/>
        <item x="88"/>
        <item x="965"/>
        <item x="3362"/>
        <item x="2937"/>
        <item x="3554"/>
        <item x="391"/>
        <item x="3204"/>
        <item x="1480"/>
        <item x="3131"/>
        <item x="472"/>
        <item x="950"/>
        <item x="2142"/>
        <item x="2074"/>
        <item x="620"/>
        <item x="2068"/>
        <item x="1948"/>
        <item x="152"/>
        <item x="3601"/>
        <item x="1577"/>
        <item x="1365"/>
        <item x="3931"/>
        <item x="1631"/>
        <item x="1267"/>
        <item x="945"/>
        <item x="844"/>
        <item x="1461"/>
        <item x="1963"/>
        <item x="946"/>
        <item x="3697"/>
        <item x="2970"/>
        <item x="3885"/>
        <item x="1505"/>
        <item x="2649"/>
        <item x="2424"/>
        <item x="856"/>
        <item x="3436"/>
        <item x="1187"/>
        <item x="2932"/>
        <item x="2137"/>
        <item x="776"/>
        <item x="3431"/>
        <item x="3235"/>
        <item x="2647"/>
        <item x="2031"/>
        <item x="2679"/>
        <item x="371"/>
        <item x="2928"/>
        <item x="3688"/>
        <item x="2062"/>
        <item x="1506"/>
        <item x="3179"/>
        <item x="2260"/>
        <item x="1554"/>
        <item x="3098"/>
        <item x="2766"/>
        <item x="1028"/>
        <item x="2066"/>
        <item x="1996"/>
        <item x="957"/>
        <item x="3316"/>
        <item x="1157"/>
        <item x="590"/>
        <item x="3695"/>
        <item x="3014"/>
        <item x="2711"/>
        <item x="160"/>
        <item x="2359"/>
        <item x="1829"/>
        <item x="3758"/>
        <item x="834"/>
        <item x="1800"/>
        <item x="1846"/>
        <item x="1536"/>
        <item x="1104"/>
        <item x="48"/>
        <item x="3149"/>
        <item x="1608"/>
        <item x="3648"/>
        <item x="3655"/>
        <item x="1174"/>
        <item x="3799"/>
        <item x="2918"/>
        <item x="175"/>
        <item x="2085"/>
        <item x="3518"/>
        <item x="1092"/>
        <item x="1972"/>
        <item x="585"/>
        <item x="1722"/>
        <item x="349"/>
        <item x="3917"/>
        <item x="111"/>
        <item x="2197"/>
        <item x="1373"/>
        <item x="1306"/>
        <item x="3159"/>
        <item x="3890"/>
        <item x="887"/>
        <item x="529"/>
        <item x="3012"/>
        <item x="186"/>
        <item x="3934"/>
        <item x="2727"/>
        <item x="3615"/>
        <item x="679"/>
        <item x="3105"/>
        <item x="3884"/>
        <item x="3638"/>
        <item x="1099"/>
        <item x="1160"/>
        <item x="266"/>
        <item x="2764"/>
        <item x="2133"/>
        <item x="293"/>
        <item x="3079"/>
        <item x="1864"/>
        <item x="1363"/>
        <item x="3099"/>
        <item x="2437"/>
        <item x="996"/>
        <item x="3743"/>
        <item x="623"/>
        <item x="2001"/>
        <item x="3206"/>
        <item x="2107"/>
        <item x="789"/>
        <item x="3533"/>
        <item x="2915"/>
        <item x="323"/>
        <item x="938"/>
        <item x="1234"/>
        <item x="2608"/>
        <item x="724"/>
        <item x="3903"/>
        <item x="1146"/>
        <item x="3151"/>
        <item x="2953"/>
        <item x="1065"/>
        <item x="1424"/>
        <item x="2139"/>
        <item x="195"/>
        <item x="324"/>
        <item x="861"/>
        <item x="57"/>
        <item x="2499"/>
        <item x="3132"/>
        <item x="73"/>
        <item x="651"/>
        <item x="941"/>
        <item x="2737"/>
        <item x="747"/>
        <item x="2527"/>
        <item x="216"/>
        <item x="1027"/>
        <item x="1301"/>
        <item x="2005"/>
        <item x="2108"/>
        <item x="1112"/>
        <item x="463"/>
        <item x="375"/>
        <item x="3720"/>
        <item x="2944"/>
        <item x="702"/>
        <item x="283"/>
        <item x="2146"/>
        <item x="1144"/>
        <item x="296"/>
        <item x="491"/>
        <item x="2460"/>
        <item x="1672"/>
        <item x="1017"/>
        <item x="2563"/>
        <item x="1903"/>
        <item x="3271"/>
        <item x="3895"/>
        <item x="3861"/>
        <item x="1379"/>
        <item x="3280"/>
        <item x="3469"/>
        <item x="2492"/>
        <item x="2603"/>
        <item x="347"/>
        <item x="2311"/>
        <item x="2211"/>
        <item x="1869"/>
        <item x="730"/>
        <item x="460"/>
        <item x="2801"/>
        <item x="127"/>
        <item x="2615"/>
        <item x="3421"/>
        <item x="3524"/>
        <item x="3359"/>
        <item x="1260"/>
        <item x="2310"/>
        <item x="3773"/>
        <item x="1357"/>
        <item x="886"/>
        <item x="386"/>
        <item x="3487"/>
        <item x="3381"/>
        <item x="3207"/>
        <item x="3735"/>
        <item x="3171"/>
        <item x="653"/>
        <item x="3318"/>
        <item x="3645"/>
        <item x="3722"/>
        <item x="2248"/>
        <item x="1053"/>
        <item x="2537"/>
        <item x="1472"/>
        <item x="3219"/>
        <item x="2160"/>
        <item x="1115"/>
        <item x="1172"/>
        <item x="381"/>
        <item x="2785"/>
        <item x="1448"/>
        <item x="3351"/>
        <item x="58"/>
        <item x="1752"/>
        <item x="1173"/>
        <item x="311"/>
        <item x="2975"/>
        <item x="1966"/>
        <item x="2011"/>
        <item x="553"/>
        <item x="1768"/>
        <item x="2697"/>
        <item x="3572"/>
        <item x="2389"/>
        <item x="459"/>
        <item x="3441"/>
        <item x="3358"/>
        <item x="1014"/>
        <item x="749"/>
        <item x="1159"/>
        <item x="3009"/>
        <item x="50"/>
        <item x="3015"/>
        <item x="1730"/>
        <item x="622"/>
        <item x="1264"/>
        <item x="2914"/>
        <item x="477"/>
        <item x="984"/>
        <item x="912"/>
        <item x="3737"/>
        <item x="2407"/>
        <item x="994"/>
        <item x="1100"/>
        <item x="1543"/>
        <item x="319"/>
        <item x="2176"/>
        <item x="2301"/>
        <item x="3495"/>
        <item x="2925"/>
        <item x="3617"/>
        <item x="1273"/>
        <item x="3506"/>
        <item x="151"/>
        <item x="3122"/>
        <item x="3610"/>
        <item x="983"/>
        <item x="888"/>
        <item x="3579"/>
        <item x="1051"/>
        <item x="61"/>
        <item x="83"/>
        <item x="2784"/>
        <item x="1001"/>
        <item x="3603"/>
        <item x="1075"/>
        <item x="3522"/>
        <item x="1343"/>
        <item x="3834"/>
        <item x="2690"/>
        <item x="2282"/>
        <item x="734"/>
        <item x="2466"/>
        <item x="1435"/>
        <item x="2358"/>
        <item x="229"/>
        <item x="3399"/>
        <item x="1434"/>
        <item x="2007"/>
        <item x="1677"/>
        <item x="3345"/>
        <item x="2564"/>
        <item x="3437"/>
        <item x="3425"/>
        <item x="991"/>
        <item x="42"/>
        <item x="569"/>
        <item x="682"/>
        <item x="3248"/>
        <item x="1277"/>
        <item x="104"/>
        <item x="3677"/>
        <item x="1845"/>
        <item x="964"/>
        <item x="1258"/>
        <item x="899"/>
        <item x="2093"/>
        <item x="3817"/>
        <item x="1212"/>
        <item x="2935"/>
        <item x="711"/>
        <item x="1569"/>
        <item x="1714"/>
        <item x="148"/>
        <item x="2163"/>
        <item x="1269"/>
        <item x="5"/>
        <item x="1321"/>
        <item x="191"/>
        <item x="769"/>
        <item x="2855"/>
        <item x="1875"/>
        <item x="3841"/>
        <item x="1914"/>
        <item x="3403"/>
        <item x="952"/>
        <item x="1280"/>
        <item x="1228"/>
        <item x="1971"/>
        <item x="249"/>
        <item x="1279"/>
        <item x="3620"/>
        <item x="483"/>
        <item x="2023"/>
        <item x="40"/>
        <item x="738"/>
        <item x="1999"/>
        <item x="1654"/>
        <item x="1404"/>
        <item x="3561"/>
        <item x="1210"/>
        <item x="1124"/>
        <item x="2104"/>
        <item x="1353"/>
        <item x="1145"/>
        <item x="2692"/>
        <item x="1896"/>
        <item x="1533"/>
        <item x="2826"/>
        <item x="3181"/>
        <item x="1558"/>
        <item x="574"/>
        <item x="1748"/>
        <item x="2390"/>
        <item x="3347"/>
        <item x="1312"/>
        <item x="3114"/>
        <item x="3683"/>
        <item x="2299"/>
        <item x="843"/>
        <item x="3856"/>
        <item x="174"/>
        <item x="1670"/>
        <item x="2606"/>
        <item x="1299"/>
        <item x="2353"/>
        <item x="2543"/>
        <item x="2847"/>
        <item x="2893"/>
        <item x="3707"/>
        <item x="3239"/>
        <item x="29"/>
        <item x="842"/>
        <item x="113"/>
        <item x="1953"/>
        <item x="857"/>
        <item x="3387"/>
        <item x="2361"/>
        <item x="2740"/>
        <item x="3367"/>
        <item x="1036"/>
        <item x="1381"/>
        <item x="985"/>
        <item x="3606"/>
        <item x="2262"/>
        <item x="1876"/>
        <item x="3899"/>
        <item x="199"/>
        <item x="95"/>
        <item x="3575"/>
        <item x="2724"/>
        <item x="500"/>
        <item x="1303"/>
        <item x="806"/>
        <item x="2626"/>
        <item x="187"/>
        <item x="761"/>
        <item x="145"/>
        <item x="3215"/>
        <item x="2180"/>
        <item x="2622"/>
        <item x="1143"/>
        <item x="1683"/>
        <item x="202"/>
        <item x="2140"/>
        <item x="171"/>
        <item x="3626"/>
        <item x="783"/>
        <item x="2686"/>
        <item x="1830"/>
        <item x="1991"/>
        <item x="3065"/>
        <item x="1660"/>
        <item x="2009"/>
        <item x="3442"/>
        <item x="3111"/>
        <item x="3694"/>
        <item x="2373"/>
        <item x="907"/>
        <item x="631"/>
        <item x="2226"/>
        <item x="1804"/>
        <item x="869"/>
        <item x="36"/>
        <item x="3530"/>
        <item x="2629"/>
        <item x="1676"/>
        <item x="1686"/>
        <item x="2723"/>
        <item x="1955"/>
        <item x="1096"/>
        <item x="797"/>
        <item x="1978"/>
        <item x="2182"/>
        <item x="321"/>
        <item x="2370"/>
        <item x="2768"/>
        <item x="1455"/>
        <item x="2086"/>
        <item x="1995"/>
        <item x="3380"/>
        <item x="147"/>
        <item x="1651"/>
        <item x="1822"/>
        <item x="1819"/>
        <item x="1691"/>
        <item x="802"/>
        <item x="545"/>
        <item x="3540"/>
        <item x="1261"/>
        <item x="1835"/>
        <item x="2816"/>
        <item x="799"/>
        <item x="672"/>
        <item x="471"/>
        <item x="2580"/>
        <item x="3270"/>
        <item x="3560"/>
        <item x="2830"/>
        <item x="2806"/>
        <item x="829"/>
        <item x="727"/>
        <item x="547"/>
        <item x="681"/>
        <item x="1337"/>
        <item x="943"/>
        <item x="2462"/>
        <item x="101"/>
        <item x="3383"/>
        <item x="852"/>
        <item x="2530"/>
        <item x="3044"/>
        <item x="2391"/>
        <item x="3604"/>
        <item x="3216"/>
        <item x="3875"/>
        <item x="292"/>
        <item x="1732"/>
        <item x="2474"/>
        <item x="3412"/>
        <item x="2433"/>
        <item x="2175"/>
        <item x="1471"/>
        <item x="2331"/>
        <item x="1405"/>
        <item x="1038"/>
        <item x="959"/>
        <item x="3156"/>
        <item x="2415"/>
        <item x="2996"/>
        <item x="1901"/>
        <item x="1224"/>
        <item x="1925"/>
        <item x="3905"/>
        <item x="3402"/>
        <item x="1327"/>
        <item x="3706"/>
        <item x="362"/>
        <item x="2917"/>
        <item x="30"/>
        <item x="1534"/>
        <item x="1712"/>
        <item x="686"/>
        <item x="3854"/>
        <item x="2856"/>
        <item x="3682"/>
        <item x="3205"/>
        <item x="2482"/>
        <item x="740"/>
        <item x="1196"/>
        <item x="1165"/>
        <item x="3812"/>
        <item x="808"/>
        <item x="1374"/>
        <item x="698"/>
        <item x="2420"/>
        <item x="874"/>
        <item x="1636"/>
        <item x="2638"/>
        <item x="1849"/>
        <item x="3760"/>
        <item x="792"/>
        <item x="1619"/>
        <item x="163"/>
        <item x="2908"/>
        <item x="205"/>
        <item x="560"/>
        <item x="2121"/>
        <item x="1621"/>
        <item x="2827"/>
        <item x="225"/>
        <item x="108"/>
        <item x="2709"/>
        <item x="1274"/>
        <item x="524"/>
        <item x="2272"/>
        <item x="1298"/>
        <item x="2653"/>
        <item x="3394"/>
        <item x="1833"/>
        <item x="422"/>
        <item x="1738"/>
        <item x="3081"/>
        <item x="98"/>
        <item x="3826"/>
        <item x="1635"/>
        <item x="1767"/>
        <item x="825"/>
        <item x="345"/>
        <item x="2124"/>
        <item x="1170"/>
        <item x="3691"/>
        <item x="2113"/>
        <item x="3190"/>
        <item x="3240"/>
        <item x="1308"/>
        <item x="436"/>
        <item x="3505"/>
        <item x="3678"/>
        <item x="2887"/>
        <item x="1083"/>
        <item x="2862"/>
        <item x="2654"/>
        <item x="3816"/>
        <item x="1879"/>
        <item x="837"/>
        <item x="3154"/>
        <item x="3590"/>
        <item x="774"/>
        <item x="1433"/>
        <item x="1428"/>
        <item x="755"/>
        <item x="3025"/>
        <item x="2445"/>
        <item x="3768"/>
        <item x="1643"/>
        <item x="1488"/>
        <item x="1422"/>
        <item x="438"/>
        <item x="3753"/>
        <item x="647"/>
        <item x="0"/>
        <item x="3795"/>
        <item x="2748"/>
        <item x="3013"/>
        <item x="2685"/>
        <item x="1894"/>
        <item x="3636"/>
        <item x="1854"/>
        <item x="785"/>
        <item x="3529"/>
        <item x="3475"/>
        <item x="1289"/>
        <item x="2542"/>
        <item x="2322"/>
        <item x="778"/>
        <item x="3034"/>
        <item x="3859"/>
        <item x="777"/>
        <item x="650"/>
        <item x="1360"/>
        <item x="923"/>
        <item x="3614"/>
        <item x="356"/>
        <item x="2863"/>
        <item x="502"/>
        <item x="2490"/>
        <item x="253"/>
        <item x="1095"/>
        <item x="3740"/>
        <item x="337"/>
        <item x="3389"/>
        <item x="3074"/>
        <item x="3925"/>
        <item x="1147"/>
        <item x="578"/>
        <item x="1023"/>
        <item x="3315"/>
        <item x="3747"/>
        <item x="1525"/>
        <item x="2845"/>
        <item x="3794"/>
        <item x="656"/>
        <item x="3071"/>
        <item x="1285"/>
        <item x="3305"/>
        <item x="597"/>
        <item x="1586"/>
        <item x="1296"/>
        <item x="571"/>
        <item x="2958"/>
        <item x="847"/>
        <item x="1116"/>
        <item x="2051"/>
        <item x="2994"/>
        <item x="683"/>
        <item x="3639"/>
        <item x="331"/>
        <item x="3926"/>
        <item x="2879"/>
        <item x="820"/>
        <item x="3550"/>
        <item x="3508"/>
        <item x="1032"/>
        <item x="2168"/>
        <item x="1709"/>
        <item x="1885"/>
        <item x="288"/>
        <item x="3230"/>
        <item x="2498"/>
        <item x="79"/>
        <item x="2955"/>
        <item x="2552"/>
        <item x="1524"/>
        <item x="3819"/>
        <item x="1466"/>
        <item x="2355"/>
        <item x="3736"/>
        <item x="3563"/>
        <item x="1403"/>
        <item x="3924"/>
        <item x="3741"/>
        <item x="2379"/>
        <item x="1747"/>
        <item x="1240"/>
        <item x="2565"/>
        <item x="446"/>
        <item x="846"/>
        <item x="1703"/>
        <item x="1653"/>
        <item x="654"/>
        <item x="3052"/>
        <item x="649"/>
        <item x="90"/>
        <item x="1607"/>
        <item x="1639"/>
        <item x="1591"/>
        <item x="3665"/>
        <item x="3136"/>
        <item x="3492"/>
        <item x="2871"/>
        <item x="2079"/>
        <item x="2220"/>
        <item x="3782"/>
        <item x="1245"/>
        <item x="875"/>
        <item x="3455"/>
        <item x="32"/>
        <item x="458"/>
        <item x="3170"/>
        <item x="444"/>
        <item x="3173"/>
        <item x="3137"/>
        <item x="969"/>
        <item x="1629"/>
        <item x="1025"/>
        <item x="3586"/>
        <item x="409"/>
        <item x="1786"/>
        <item x="3922"/>
        <item x="3774"/>
        <item x="579"/>
        <item x="3631"/>
        <item x="3405"/>
        <item x="3265"/>
        <item x="3059"/>
        <item x="1705"/>
        <item x="1664"/>
        <item x="1018"/>
        <item x="3158"/>
        <item x="1813"/>
        <item x="2116"/>
        <item x="3102"/>
        <item x="942"/>
        <item x="425"/>
        <item x="3153"/>
        <item x="2809"/>
        <item x="1623"/>
        <item x="690"/>
        <item x="2048"/>
        <item x="2596"/>
        <item x="2568"/>
        <item x="3138"/>
        <item x="1382"/>
        <item x="298"/>
        <item x="2152"/>
        <item x="2848"/>
        <item x="2052"/>
        <item x="2536"/>
        <item x="2323"/>
        <item x="548"/>
        <item x="1150"/>
        <item x="2148"/>
        <item x="3526"/>
        <item x="193"/>
        <item x="11"/>
        <item x="2366"/>
        <item x="1817"/>
        <item x="1380"/>
        <item x="516"/>
        <item x="2283"/>
        <item x="1566"/>
        <item x="897"/>
        <item x="1576"/>
        <item x="2799"/>
        <item x="601"/>
        <item x="3708"/>
        <item x="264"/>
        <item x="901"/>
        <item x="2577"/>
        <item x="188"/>
        <item x="851"/>
        <item x="1520"/>
        <item x="2813"/>
        <item x="2050"/>
        <item x="3178"/>
        <item x="3327"/>
        <item x="3897"/>
        <item x="1700"/>
        <item x="3043"/>
        <item x="3687"/>
        <item x="84"/>
        <item x="2934"/>
        <item x="1937"/>
        <item x="3479"/>
        <item x="2632"/>
        <item x="9"/>
        <item x="3227"/>
        <item x="1665"/>
        <item x="3523"/>
        <item x="1010"/>
        <item x="3673"/>
        <item x="1681"/>
        <item x="1895"/>
        <item x="2916"/>
        <item x="1538"/>
        <item x="14"/>
        <item x="3447"/>
        <item x="2942"/>
        <item x="3818"/>
        <item x="1078"/>
        <item x="3633"/>
        <item x="18"/>
        <item x="380"/>
        <item x="2796"/>
        <item x="760"/>
        <item x="687"/>
        <item x="1430"/>
        <item x="2881"/>
        <item x="3833"/>
        <item x="1247"/>
        <item x="2919"/>
        <item x="341"/>
        <item x="2369"/>
        <item x="3486"/>
        <item x="3285"/>
        <item x="2271"/>
        <item x="170"/>
        <item x="2730"/>
        <item x="1223"/>
        <item x="2770"/>
        <item x="1044"/>
        <item x="753"/>
        <item x="416"/>
        <item x="2965"/>
        <item x="3717"/>
        <item x="523"/>
        <item x="900"/>
        <item x="496"/>
        <item x="3392"/>
        <item x="670"/>
        <item x="2279"/>
        <item x="3046"/>
        <item x="2588"/>
        <item x="1622"/>
        <item x="1184"/>
        <item x="3162"/>
        <item x="3589"/>
        <item x="1074"/>
        <item x="796"/>
        <item x="2090"/>
        <item x="2326"/>
        <item x="2449"/>
        <item x="625"/>
        <item x="2192"/>
        <item x="1652"/>
        <item x="1794"/>
        <item x="3332"/>
        <item x="1442"/>
        <item x="676"/>
        <item x="3363"/>
        <item x="3268"/>
        <item x="228"/>
        <item x="2718"/>
        <item x="1294"/>
        <item x="2417"/>
        <item x="2349"/>
        <item x="3110"/>
        <item x="2804"/>
        <item x="2860"/>
        <item x="2013"/>
        <item x="1702"/>
        <item x="2808"/>
        <item x="3130"/>
        <item x="703"/>
        <item x="873"/>
        <item x="1137"/>
        <item x="2746"/>
        <item x="3619"/>
        <item x="3377"/>
        <item x="1067"/>
        <item x="3512"/>
        <item x="2610"/>
        <item x="3141"/>
        <item x="2440"/>
        <item x="2834"/>
        <item x="1278"/>
        <item x="2489"/>
        <item x="2191"/>
        <item x="2285"/>
        <item x="537"/>
        <item x="2769"/>
        <item x="3249"/>
        <item x="3846"/>
        <item x="1615"/>
        <item x="421"/>
        <item x="1759"/>
        <item x="1457"/>
        <item x="3562"/>
        <item x="3041"/>
        <item x="3693"/>
        <item x="172"/>
        <item x="2667"/>
        <item x="877"/>
        <item x="3169"/>
        <item x="265"/>
        <item x="3056"/>
        <item x="2656"/>
        <item x="3594"/>
        <item x="1486"/>
        <item x="2895"/>
        <item x="1263"/>
        <item x="772"/>
        <item x="2728"/>
        <item x="955"/>
        <item x="2439"/>
        <item x="300"/>
        <item x="3106"/>
        <item x="3478"/>
        <item x="2575"/>
        <item x="2219"/>
        <item x="1377"/>
        <item x="2199"/>
        <item x="1257"/>
        <item x="878"/>
        <item x="733"/>
        <item x="781"/>
        <item x="3918"/>
        <item x="2602"/>
        <item x="2319"/>
        <item x="2506"/>
        <item x="1198"/>
        <item x="2502"/>
        <item x="940"/>
        <item x="1037"/>
        <item x="2956"/>
        <item x="2328"/>
        <item x="456"/>
        <item x="3656"/>
        <item x="1349"/>
        <item x="339"/>
        <item x="3571"/>
        <item x="3356"/>
        <item x="2584"/>
        <item x="1086"/>
        <item x="3290"/>
        <item x="1177"/>
        <item x="314"/>
        <item x="2350"/>
        <item x="3253"/>
        <item x="2464"/>
        <item x="1119"/>
        <item x="2483"/>
        <item x="262"/>
        <item x="3092"/>
        <item x="678"/>
        <item x="3400"/>
        <item x="1977"/>
        <item x="493"/>
        <item x="2210"/>
        <item x="1218"/>
        <item x="1371"/>
        <item x="854"/>
        <item x="2404"/>
        <item x="2968"/>
        <item x="3876"/>
        <item x="771"/>
        <item x="2611"/>
        <item x="2055"/>
        <item x="2246"/>
        <item x="2091"/>
        <item x="3727"/>
        <item x="1417"/>
        <item x="3543"/>
        <item x="555"/>
        <item x="244"/>
        <item x="2036"/>
        <item x="2712"/>
        <item x="1020"/>
        <item x="1628"/>
        <item x="558"/>
        <item x="1427"/>
        <item x="671"/>
        <item x="1178"/>
        <item x="2110"/>
        <item x="1667"/>
        <item x="3888"/>
        <item x="82"/>
        <item x="4"/>
        <item x="1362"/>
        <item x="1983"/>
        <item x="140"/>
        <item x="3089"/>
        <item x="2049"/>
        <item x="609"/>
        <item x="3515"/>
        <item x="3873"/>
        <item x="1588"/>
        <item x="1811"/>
        <item x="3937"/>
        <item x="1048"/>
        <item x="542"/>
        <item x="2890"/>
        <item x="2447"/>
        <item x="3580"/>
        <item x="1979"/>
        <item x="1902"/>
        <item x="970"/>
        <item x="3642"/>
        <item x="2401"/>
        <item x="1358"/>
        <item x="3378"/>
        <item x="2921"/>
        <item x="1941"/>
        <item x="3214"/>
        <item x="3011"/>
        <item x="1351"/>
        <item x="3739"/>
        <item x="3459"/>
        <item x="2164"/>
        <item x="2083"/>
        <item x="1007"/>
        <item x="1068"/>
        <item x="2556"/>
        <item x="3129"/>
        <item x="642"/>
        <item x="3850"/>
        <item x="154"/>
        <item x="903"/>
        <item x="881"/>
        <item x="3549"/>
        <item x="2624"/>
        <item x="3916"/>
        <item x="3068"/>
        <item x="3625"/>
        <item x="2418"/>
        <item x="2316"/>
        <item x="46"/>
        <item x="1314"/>
        <item x="1935"/>
        <item x="1194"/>
        <item x="2118"/>
        <item x="2689"/>
        <item x="3881"/>
        <item x="384"/>
        <item x="142"/>
        <item x="782"/>
        <item x="2448"/>
        <item x="1117"/>
        <item x="3375"/>
        <item x="3198"/>
        <item x="400"/>
        <item x="3134"/>
        <item x="120"/>
        <item x="3662"/>
        <item x="1860"/>
        <item x="2639"/>
        <item x="1574"/>
        <item x="804"/>
        <item x="99"/>
        <item x="1873"/>
        <item x="2722"/>
        <item x="2421"/>
        <item x="1671"/>
        <item x="3544"/>
        <item x="2167"/>
        <item x="3504"/>
        <item x="3051"/>
        <item x="431"/>
        <item x="1872"/>
        <item x="1425"/>
        <item x="393"/>
        <item x="2263"/>
        <item x="3218"/>
        <item x="3771"/>
        <item x="3250"/>
        <item x="848"/>
        <item x="3282"/>
        <item x="2399"/>
        <item x="757"/>
        <item x="1071"/>
        <item x="2196"/>
        <item x="1812"/>
        <item x="1050"/>
        <item x="3275"/>
        <item x="2494"/>
        <item x="3813"/>
        <item x="1452"/>
        <item x="1045"/>
        <item x="2773"/>
        <item x="2832"/>
        <item x="169"/>
        <item x="2561"/>
        <item x="788"/>
        <item x="2902"/>
        <item x="3273"/>
        <item x="1015"/>
        <item x="2516"/>
        <item x="2296"/>
        <item x="3279"/>
        <item x="3329"/>
        <item x="2495"/>
        <item x="3471"/>
        <item x="3913"/>
        <item x="1993"/>
        <item x="3711"/>
        <item x="203"/>
        <item x="3398"/>
        <item x="2635"/>
        <item x="526"/>
        <item x="3573"/>
        <item x="2017"/>
        <item x="2743"/>
        <item x="1500"/>
        <item x="2184"/>
        <item x="3028"/>
        <item x="729"/>
        <item x="3796"/>
        <item x="2425"/>
        <item x="328"/>
        <item x="2388"/>
        <item x="3669"/>
        <item x="993"/>
        <item x="2695"/>
        <item x="3174"/>
        <item x="576"/>
        <item x="2019"/>
        <item x="141"/>
        <item x="1921"/>
        <item x="1202"/>
        <item x="2922"/>
        <item x="67"/>
        <item x="773"/>
        <item x="1518"/>
        <item x="2393"/>
        <item x="1908"/>
        <item x="2878"/>
        <item x="2777"/>
        <item x="3161"/>
        <item x="638"/>
        <item x="3842"/>
        <item x="1332"/>
        <item x="15"/>
        <item x="1103"/>
        <item x="3935"/>
        <item x="3261"/>
        <item x="415"/>
        <item x="364"/>
        <item x="1484"/>
        <item x="2583"/>
        <item x="3448"/>
        <item x="619"/>
        <item x="7"/>
        <item x="3164"/>
        <item x="3086"/>
        <item x="3457"/>
        <item x="3801"/>
        <item x="2003"/>
        <item x="2949"/>
        <item x="1494"/>
        <item x="1706"/>
        <item x="103"/>
        <item x="1451"/>
        <item x="1771"/>
        <item x="2578"/>
        <item x="2576"/>
        <item x="2387"/>
        <item x="2154"/>
        <item x="2952"/>
        <item x="809"/>
        <item x="1863"/>
        <item x="2159"/>
        <item x="3921"/>
        <item x="3038"/>
        <item x="3184"/>
        <item x="3443"/>
        <item x="1107"/>
        <item x="1310"/>
        <item x="3438"/>
        <item x="3304"/>
        <item x="2657"/>
        <item x="1076"/>
        <item x="1944"/>
        <item x="2096"/>
        <item x="3283"/>
        <item x="232"/>
        <item x="3166"/>
        <item x="2403"/>
        <item x="1056"/>
        <item x="2600"/>
        <item x="3390"/>
        <item x="3310"/>
        <item x="2551"/>
        <item x="440"/>
        <item x="1054"/>
        <item x="1912"/>
        <item x="3401"/>
        <item x="1123"/>
        <item x="3339"/>
        <item x="3769"/>
        <item x="3338"/>
        <item x="1204"/>
        <item x="3886"/>
        <item x="544"/>
        <item x="3684"/>
        <item x="1697"/>
        <item x="3851"/>
        <item x="1910"/>
        <item x="3033"/>
        <item x="794"/>
        <item x="767"/>
        <item x="3404"/>
        <item x="610"/>
        <item x="3525"/>
        <item x="168"/>
        <item x="450"/>
        <item x="1969"/>
        <item x="2842"/>
        <item x="417"/>
        <item x="2841"/>
        <item x="411"/>
        <item x="1254"/>
        <item x="451"/>
        <item x="1657"/>
        <item x="2402"/>
        <item x="470"/>
        <item x="2794"/>
        <item x="1125"/>
        <item x="3730"/>
        <item x="1205"/>
        <item x="538"/>
        <item x="2923"/>
        <item x="3006"/>
        <item x="1939"/>
        <item x="840"/>
        <item x="689"/>
        <item x="2782"/>
        <item x="3838"/>
        <item x="107"/>
        <item x="3075"/>
        <item x="316"/>
        <item x="1880"/>
        <item x="2481"/>
        <item x="2059"/>
        <item x="1731"/>
        <item x="1952"/>
        <item x="3019"/>
        <item x="1185"/>
        <item x="1735"/>
        <item x="1824"/>
        <item x="2343"/>
        <item x="355"/>
        <item x="3602"/>
        <item x="513"/>
        <item x="1151"/>
        <item x="3212"/>
        <item x="2230"/>
        <item x="3902"/>
        <item x="498"/>
        <item x="551"/>
        <item x="3023"/>
        <item x="2356"/>
        <item x="2109"/>
        <item x="664"/>
        <item x="3906"/>
        <item x="2064"/>
        <item x="2222"/>
        <item x="2713"/>
        <item x="1502"/>
        <item x="648"/>
        <item x="1302"/>
        <item x="1933"/>
        <item x="2288"/>
        <item x="1856"/>
        <item x="2824"/>
        <item x="236"/>
        <item x="3761"/>
        <item x="2072"/>
        <item x="988"/>
        <item x="2755"/>
        <item x="208"/>
        <item x="2738"/>
        <item x="3500"/>
        <item x="183"/>
        <item x="2236"/>
        <item x="248"/>
        <item x="978"/>
        <item x="3080"/>
        <item x="447"/>
        <item x="3821"/>
        <item x="3928"/>
        <item x="200"/>
        <item x="318"/>
        <item x="2936"/>
        <item x="3371"/>
        <item x="511"/>
        <item x="1232"/>
        <item x="2903"/>
        <item x="3083"/>
        <item x="3716"/>
        <item x="520"/>
        <item x="627"/>
        <item x="3882"/>
        <item x="1271"/>
        <item x="2633"/>
        <item x="1181"/>
        <item x="3172"/>
        <item x="1760"/>
        <item x="1467"/>
        <item x="1987"/>
        <item x="1127"/>
        <item x="2046"/>
        <item x="2278"/>
        <item x="958"/>
        <item x="1690"/>
        <item x="791"/>
        <item x="3231"/>
        <item x="94"/>
        <item x="589"/>
        <item x="2872"/>
        <item x="2069"/>
        <item x="3810"/>
        <item x="2071"/>
        <item x="1370"/>
        <item x="3331"/>
        <item x="2875"/>
        <item x="3123"/>
        <item x="1744"/>
        <item x="3264"/>
        <item x="1106"/>
        <item x="1989"/>
        <item x="1913"/>
        <item x="2736"/>
        <item x="1376"/>
        <item x="1211"/>
        <item x="2255"/>
        <item x="1646"/>
        <item x="2627"/>
        <item x="1782"/>
        <item x="2307"/>
        <item x="1870"/>
        <item x="2678"/>
        <item x="486"/>
        <item x="948"/>
        <item x="1055"/>
        <item x="222"/>
        <item x="1513"/>
        <item x="86"/>
        <item x="3246"/>
        <item x="455"/>
        <item x="2127"/>
        <item x="607"/>
        <item x="2558"/>
        <item x="3828"/>
        <item x="3262"/>
        <item x="3621"/>
        <item x="277"/>
        <item x="2507"/>
        <item x="2514"/>
        <item x="705"/>
        <item x="2898"/>
        <item x="2334"/>
        <item x="1375"/>
        <item x="3108"/>
        <item x="333"/>
        <item x="2088"/>
        <item x="1200"/>
        <item x="2038"/>
        <item x="2515"/>
        <item x="2488"/>
        <item x="497"/>
        <item x="1707"/>
        <item x="3320"/>
        <item x="3830"/>
        <item x="2789"/>
        <item x="285"/>
        <item x="1620"/>
        <item x="1339"/>
        <item x="1098"/>
        <item x="210"/>
        <item x="1087"/>
        <item x="2475"/>
        <item x="2642"/>
        <item x="2969"/>
        <item x="2995"/>
        <item x="1387"/>
        <item x="514"/>
        <item x="1595"/>
        <item x="819"/>
        <item x="824"/>
        <item x="1047"/>
        <item x="2380"/>
        <item x="1139"/>
        <item x="2592"/>
        <item x="395"/>
        <item x="2991"/>
        <item x="1889"/>
        <item x="1637"/>
        <item x="962"/>
        <item x="2503"/>
        <item x="2900"/>
        <item x="1369"/>
        <item x="1152"/>
        <item x="3847"/>
        <item x="3050"/>
        <item x="2963"/>
        <item x="3084"/>
        <item x="892"/>
        <item x="1847"/>
        <item x="484"/>
        <item x="3077"/>
        <item x="52"/>
        <item x="2063"/>
        <item x="1134"/>
        <item x="2851"/>
        <item x="2082"/>
        <item x="290"/>
        <item x="2652"/>
        <item x="1385"/>
        <item x="1596"/>
        <item x="3699"/>
        <item x="1509"/>
        <item x="1658"/>
        <item x="1986"/>
        <item x="346"/>
        <item x="3460"/>
        <item x="1193"/>
        <item x="3186"/>
        <item x="1968"/>
        <item x="1930"/>
        <item x="3463"/>
        <item x="2484"/>
        <item x="1130"/>
        <item x="2341"/>
        <item x="2513"/>
        <item x="3313"/>
        <item x="2941"/>
        <item x="2912"/>
        <item x="3388"/>
        <item x="621"/>
        <item x="2869"/>
        <item x="1288"/>
        <item x="2901"/>
        <item x="3337"/>
        <item x="2604"/>
        <item x="206"/>
        <item x="1959"/>
        <item x="2181"/>
        <item x="1429"/>
        <item x="2089"/>
        <item x="2240"/>
        <item x="2749"/>
        <item x="304"/>
        <item x="468"/>
        <item x="973"/>
        <item x="521"/>
        <item x="2621"/>
        <item x="868"/>
        <item x="3470"/>
        <item x="3445"/>
        <item x="693"/>
        <item x="2540"/>
        <item x="813"/>
        <item x="779"/>
        <item x="1589"/>
        <item x="3001"/>
        <item x="452"/>
        <item x="326"/>
        <item x="3584"/>
        <item x="461"/>
        <item x="2151"/>
        <item x="1758"/>
        <item x="3820"/>
        <item x="1564"/>
        <item x="1718"/>
        <item x="916"/>
        <item x="2188"/>
        <item x="3923"/>
        <item x="604"/>
        <item x="3121"/>
        <item x="766"/>
        <item x="673"/>
        <item x="1549"/>
        <item x="1419"/>
        <item x="1163"/>
        <item x="2134"/>
        <item x="1219"/>
        <item x="2375"/>
        <item x="3728"/>
        <item x="552"/>
        <item x="3021"/>
        <item x="2966"/>
        <item x="2822"/>
        <item x="2566"/>
        <item x="261"/>
        <item x="3420"/>
        <item x="1297"/>
        <item x="3422"/>
        <item x="3729"/>
        <item x="3712"/>
        <item x="611"/>
        <item x="137"/>
        <item x="1482"/>
        <item x="1961"/>
        <item x="418"/>
        <item x="3781"/>
        <item x="465"/>
        <item x="125"/>
        <item x="3622"/>
        <item x="109"/>
        <item x="3063"/>
        <item x="1286"/>
        <item x="1756"/>
        <item x="2998"/>
        <item x="768"/>
        <item x="1698"/>
        <item x="2721"/>
        <item x="2214"/>
        <item x="1043"/>
        <item x="1745"/>
        <item x="297"/>
        <item x="2867"/>
        <item x="2065"/>
        <item x="378"/>
        <item x="3892"/>
        <item x="3783"/>
        <item x="2594"/>
        <item x="1402"/>
        <item x="3733"/>
        <item x="1790"/>
        <item x="2347"/>
        <item x="2853"/>
        <item x="2008"/>
        <item x="960"/>
        <item x="1648"/>
        <item x="3393"/>
        <item x="1521"/>
        <item x="909"/>
        <item x="1514"/>
        <item x="3067"/>
        <item x="1531"/>
        <item x="1602"/>
        <item x="2006"/>
        <item x="2287"/>
        <item x="635"/>
        <item x="867"/>
        <item x="563"/>
        <item x="742"/>
        <item x="1599"/>
        <item x="3644"/>
        <item x="3228"/>
        <item x="2459"/>
        <item x="3439"/>
        <item x="2609"/>
        <item x="2442"/>
        <item x="1590"/>
        <item x="1292"/>
        <item x="976"/>
        <item x="2084"/>
        <item x="1090"/>
        <item x="159"/>
        <item x="1307"/>
        <item x="3107"/>
        <item x="1420"/>
        <item x="1725"/>
        <item x="3831"/>
        <item x="3738"/>
        <item x="1734"/>
        <item x="725"/>
        <item x="3858"/>
        <item x="3930"/>
        <item x="1539"/>
        <item x="3705"/>
        <item x="3609"/>
        <item x="259"/>
        <item x="495"/>
        <item x="1624"/>
        <item x="72"/>
        <item x="2312"/>
        <item x="3932"/>
        <item x="3133"/>
        <item x="3368"/>
        <item x="2620"/>
        <item x="1347"/>
        <item x="251"/>
        <item x="1659"/>
        <item x="3349"/>
        <item x="260"/>
        <item x="3597"/>
        <item x="2993"/>
        <item x="3409"/>
        <item x="1778"/>
        <item x="2039"/>
        <item x="3612"/>
        <item x="1190"/>
        <item x="3863"/>
        <item x="3407"/>
        <item x="3482"/>
        <item x="2704"/>
        <item x="2070"/>
        <item x="971"/>
        <item x="1323"/>
        <item x="2217"/>
        <item x="1226"/>
        <item x="2172"/>
        <item x="2729"/>
        <item x="880"/>
        <item x="2771"/>
        <item x="2523"/>
        <item x="2605"/>
        <item x="833"/>
        <item x="3097"/>
        <item x="643"/>
        <item x="3755"/>
        <item x="2650"/>
        <item x="3800"/>
        <item x="3490"/>
        <item x="1563"/>
        <item x="882"/>
        <item x="2345"/>
        <item x="2821"/>
        <item x="2249"/>
        <item x="1899"/>
        <item x="1209"/>
        <item x="1904"/>
        <item x="2125"/>
        <item x="911"/>
        <item x="2057"/>
        <item x="2823"/>
        <item x="2618"/>
        <item x="1737"/>
        <item x="972"/>
        <item x="237"/>
        <item x="2352"/>
        <item x="2177"/>
        <item x="3726"/>
        <item x="2147"/>
        <item x="1082"/>
        <item x="2128"/>
        <item x="467"/>
        <item x="2716"/>
        <item x="3384"/>
        <item x="480"/>
        <item x="2025"/>
        <item x="716"/>
        <item x="3757"/>
        <item x="2156"/>
        <item x="1962"/>
        <item x="1441"/>
        <item x="531"/>
        <item x="855"/>
        <item x="1853"/>
        <item x="3912"/>
        <item x="1740"/>
        <item x="2866"/>
        <item x="1479"/>
        <item x="2332"/>
        <item x="1097"/>
        <item x="3676"/>
        <item x="2907"/>
        <item x="1550"/>
        <item x="1898"/>
        <item x="3429"/>
        <item x="770"/>
        <item x="591"/>
        <item x="457"/>
        <item x="3791"/>
        <item x="1774"/>
        <item x="117"/>
        <item x="3715"/>
        <item x="47"/>
        <item x="2710"/>
        <item x="701"/>
        <item x="2673"/>
        <item x="420"/>
        <item x="3513"/>
        <item x="3704"/>
        <item x="2385"/>
        <item x="3657"/>
        <item x="134"/>
        <item x="3454"/>
        <item x="2882"/>
        <item x="401"/>
        <item x="2541"/>
        <item x="1916"/>
        <item x="3452"/>
        <item x="1350"/>
        <item x="2239"/>
        <item x="3353"/>
        <item x="1325"/>
        <item x="1662"/>
        <item x="1540"/>
        <item x="69"/>
        <item x="1270"/>
        <item x="3674"/>
        <item x="617"/>
        <item x="3251"/>
        <item x="839"/>
        <item x="2567"/>
        <item x="2815"/>
        <item x="2201"/>
        <item x="599"/>
        <item x="2173"/>
        <item x="722"/>
        <item x="1570"/>
        <item x="2675"/>
        <item x="1906"/>
        <item x="1545"/>
        <item x="3408"/>
        <item x="3690"/>
        <item x="1727"/>
        <item x="2981"/>
        <item x="1649"/>
        <item x="2491"/>
        <item x="1346"/>
        <item x="2715"/>
        <item x="562"/>
        <item x="2742"/>
        <item x="841"/>
        <item x="268"/>
        <item x="2396"/>
        <item x="2616"/>
        <item x="3649"/>
        <item x="2691"/>
        <item x="3748"/>
        <item x="746"/>
        <item x="3692"/>
        <item x="2892"/>
        <item x="1678"/>
        <item x="2717"/>
        <item x="3591"/>
        <item x="2562"/>
        <item x="2894"/>
        <item x="596"/>
        <item x="759"/>
        <item x="91"/>
        <item x="3373"/>
        <item x="1788"/>
        <item x="598"/>
        <item x="953"/>
        <item x="3843"/>
        <item x="1481"/>
        <item x="3516"/>
        <item x="3628"/>
        <item x="3334"/>
        <item x="1551"/>
        <item x="12"/>
        <item x="3032"/>
        <item x="115"/>
        <item x="2408"/>
        <item x="2342"/>
        <item x="351"/>
        <item x="2409"/>
        <item x="1743"/>
        <item x="2014"/>
        <item x="3195"/>
        <item x="592"/>
        <item x="1546"/>
        <item x="850"/>
        <item x="3485"/>
        <item x="2431"/>
        <item x="3211"/>
        <item x="595"/>
        <item x="1799"/>
        <item x="1858"/>
        <item x="3772"/>
        <item x="366"/>
        <item x="3039"/>
        <item x="859"/>
        <item x="2281"/>
        <item x="1468"/>
        <item x="816"/>
        <item x="1041"/>
        <item x="2269"/>
        <item x="3277"/>
        <item x="780"/>
        <item x="373"/>
        <item x="3093"/>
        <item x="3061"/>
        <item x="2213"/>
        <item x="3449"/>
        <item x="3790"/>
        <item x="657"/>
        <item x="1633"/>
        <item x="2511"/>
        <item x="2102"/>
        <item x="3511"/>
        <item x="387"/>
        <item x="3395"/>
        <item x="798"/>
        <item x="3259"/>
        <item x="2266"/>
        <item x="1663"/>
        <item x="504"/>
        <item x="3864"/>
        <item x="1575"/>
        <item x="700"/>
        <item x="694"/>
        <item x="751"/>
        <item x="3940"/>
        <item x="2479"/>
        <item x="1475"/>
        <item x="668"/>
        <item x="53"/>
        <item x="413"/>
        <item x="1842"/>
        <item x="1008"/>
        <item x="1300"/>
        <item x="2106"/>
        <item x="2579"/>
        <item x="492"/>
        <item x="3778"/>
        <item x="1848"/>
        <item x="139"/>
        <item x="2517"/>
        <item x="815"/>
        <item x="405"/>
        <item x="1614"/>
        <item x="3180"/>
        <item x="926"/>
        <item x="161"/>
        <item x="2982"/>
        <item x="1729"/>
        <item x="93"/>
        <item x="1656"/>
        <item x="3225"/>
        <item x="634"/>
        <item x="2840"/>
        <item x="1557"/>
        <item x="1535"/>
        <item x="1610"/>
        <item x="2939"/>
        <item x="1443"/>
        <item x="615"/>
        <item x="2241"/>
        <item x="2741"/>
        <item x="913"/>
        <item x="489"/>
        <item x="2581"/>
        <item x="3213"/>
        <item x="3406"/>
        <item x="96"/>
        <item x="3233"/>
        <item x="1798"/>
        <item x="2218"/>
        <item x="3661"/>
        <item x="1781"/>
        <item x="1491"/>
        <item x="263"/>
        <item x="2571"/>
        <item x="2688"/>
        <item x="2700"/>
        <item x="956"/>
        <item x="918"/>
        <item x="2298"/>
        <item x="3804"/>
        <item x="3073"/>
        <item x="1859"/>
        <item x="1841"/>
        <item x="2831"/>
        <item x="1736"/>
        <item x="1805"/>
        <item x="2927"/>
        <item x="685"/>
        <item x="1003"/>
        <item x="3829"/>
        <item x="313"/>
        <item x="1295"/>
        <item x="281"/>
        <item x="1213"/>
        <item x="289"/>
        <item x="990"/>
        <item x="3616"/>
        <item x="3484"/>
        <item x="1011"/>
        <item x="616"/>
        <item x="1440"/>
        <item x="2426"/>
        <item x="3558"/>
        <item x="1947"/>
        <item x="3514"/>
        <item x="3424"/>
        <item x="518"/>
        <item x="1445"/>
        <item x="1992"/>
        <item x="1161"/>
        <item x="173"/>
        <item x="2756"/>
        <item x="3659"/>
        <item x="879"/>
        <item x="1476"/>
        <item x="1825"/>
        <item x="22"/>
        <item x="2988"/>
        <item x="1579"/>
        <item x="1900"/>
        <item x="3803"/>
        <item x="3427"/>
        <item x="1180"/>
        <item x="3382"/>
        <item x="3087"/>
        <item x="3294"/>
        <item x="1634"/>
        <item x="1516"/>
        <item x="62"/>
        <item x="2655"/>
        <item x="1696"/>
        <item x="3840"/>
        <item x="3344"/>
        <item x="2045"/>
        <item x="3581"/>
        <item x="1309"/>
        <item x="3245"/>
        <item x="1567"/>
        <item x="2441"/>
        <item x="239"/>
        <item x="858"/>
        <item x="3567"/>
        <item x="1919"/>
        <item x="213"/>
        <item x="1013"/>
        <item x="2186"/>
        <item x="157"/>
        <item x="1975"/>
        <item x="556"/>
        <item x="2465"/>
        <item x="2920"/>
        <item x="1837"/>
        <item x="2284"/>
        <item x="509"/>
        <item x="554"/>
        <item x="2362"/>
        <item x="3220"/>
        <item x="2438"/>
        <item x="3867"/>
        <item x="3825"/>
        <item x="3853"/>
        <item x="3883"/>
        <item x="3291"/>
        <item x="3243"/>
        <item x="3343"/>
        <item x="390"/>
        <item x="1259"/>
        <item x="1449"/>
        <item x="78"/>
        <item x="3276"/>
        <item x="3456"/>
        <item x="1956"/>
        <item x="275"/>
        <item x="3836"/>
        <item x="2999"/>
        <item x="2289"/>
        <item x="893"/>
        <item x="2092"/>
        <item x="570"/>
        <item x="1739"/>
        <item x="43"/>
        <item x="1954"/>
        <item x="2206"/>
        <item x="3064"/>
        <item x="2961"/>
        <item x="10"/>
        <item x="3672"/>
        <item x="743"/>
        <item x="1928"/>
        <item x="525"/>
        <item x="150"/>
        <item x="1892"/>
        <item x="2145"/>
        <item x="3135"/>
        <item x="2098"/>
        <item x="2198"/>
        <item x="462"/>
        <item x="3868"/>
        <item x="3721"/>
        <item x="863"/>
        <item x="2682"/>
        <item x="1687"/>
        <item x="1386"/>
        <item x="3306"/>
        <item x="3269"/>
        <item x="3026"/>
        <item x="3763"/>
        <item x="515"/>
        <item x="2798"/>
        <item x="474"/>
        <item x="2526"/>
        <item x="949"/>
        <item x="353"/>
        <item x="883"/>
        <item x="2839"/>
        <item x="3415"/>
        <item x="3076"/>
        <item x="522"/>
        <item x="1926"/>
        <item x="1250"/>
        <item x="3379"/>
        <item x="822"/>
        <item x="2885"/>
        <item x="688"/>
        <item x="2687"/>
        <item x="1138"/>
        <item x="2776"/>
        <item x="2725"/>
        <item x="1206"/>
        <item x="905"/>
        <item x="3870"/>
        <item x="2450"/>
        <item x="1728"/>
        <item x="1565"/>
        <item x="3527"/>
        <item x="1133"/>
        <item x="396"/>
        <item x="3419"/>
        <item x="2030"/>
        <item x="250"/>
        <item x="1840"/>
        <item x="2870"/>
        <item x="2864"/>
        <item x="2095"/>
        <item x="1141"/>
        <item x="3809"/>
        <item x="39"/>
        <item x="814"/>
        <item x="3640"/>
        <item x="3700"/>
        <item x="3116"/>
        <item x="3559"/>
        <item x="630"/>
        <item x="1290"/>
        <item x="951"/>
        <item x="3152"/>
        <item x="2427"/>
        <item x="1680"/>
        <item x="1826"/>
        <item x="3272"/>
        <item x="1283"/>
        <item x="885"/>
        <item x="1118"/>
        <item x="1820"/>
        <item x="1806"/>
        <item x="3898"/>
        <item x="2259"/>
        <item x="408"/>
        <item x="1784"/>
        <item x="3140"/>
        <item x="1238"/>
        <item x="2416"/>
        <item x="2658"/>
        <item x="2899"/>
        <item x="936"/>
        <item x="2844"/>
        <item x="1511"/>
        <item x="80"/>
        <item x="944"/>
        <item x="2"/>
        <item x="3176"/>
        <item x="2233"/>
        <item x="697"/>
        <item x="2231"/>
        <item x="469"/>
        <item x="494"/>
        <item x="732"/>
        <item x="2157"/>
        <item x="980"/>
        <item x="1265"/>
        <item x="2529"/>
        <item x="2258"/>
        <item x="1410"/>
        <item x="1398"/>
        <item x="2762"/>
        <item x="1679"/>
        <item x="2534"/>
        <item x="2041"/>
        <item x="1604"/>
        <item x="1064"/>
        <item x="397"/>
        <item x="2644"/>
        <item x="1483"/>
        <item x="1120"/>
        <item x="995"/>
        <item x="1650"/>
        <item x="517"/>
        <item x="2676"/>
        <item x="3165"/>
        <item x="106"/>
        <item x="89"/>
        <item x="2430"/>
        <item x="1464"/>
        <item x="3022"/>
        <item x="1929"/>
        <item x="2291"/>
        <item x="1942"/>
        <item x="2694"/>
        <item x="2747"/>
        <item x="928"/>
        <item x="3605"/>
        <item x="3004"/>
        <item x="2967"/>
        <item x="233"/>
        <item x="343"/>
        <item x="3900"/>
        <item x="3209"/>
        <item x="2264"/>
        <item x="845"/>
        <item x="2979"/>
        <item x="3202"/>
        <item x="3521"/>
        <item x="368"/>
        <item x="1855"/>
        <item x="2986"/>
        <item x="3507"/>
        <item x="1105"/>
        <item x="85"/>
        <item x="904"/>
        <item x="3053"/>
        <item x="329"/>
        <item x="241"/>
        <item x="3765"/>
        <item x="63"/>
        <item x="2372"/>
        <item x="2802"/>
        <item x="1225"/>
        <item x="274"/>
        <item x="3629"/>
        <item x="2759"/>
        <item x="16"/>
        <item x="2472"/>
        <item x="2641"/>
        <item x="691"/>
        <item x="2428"/>
        <item x="3357"/>
        <item x="3852"/>
        <item x="399"/>
        <item x="3100"/>
        <item x="1456"/>
        <item x="2097"/>
        <item x="3040"/>
        <item x="3564"/>
        <item x="41"/>
        <item x="3309"/>
        <item x="1831"/>
        <item x="979"/>
        <item x="3297"/>
        <item x="3538"/>
        <item x="454"/>
        <item x="2508"/>
        <item x="1541"/>
        <item x="626"/>
        <item x="754"/>
        <item x="2365"/>
        <item x="2351"/>
        <item x="1766"/>
        <item x="2707"/>
        <item x="1779"/>
        <item x="2888"/>
        <item x="1171"/>
        <item x="3643"/>
        <item x="1311"/>
        <item x="235"/>
        <item x="2666"/>
        <item x="1793"/>
        <item x="3493"/>
        <item x="1688"/>
        <item x="2976"/>
        <item x="412"/>
        <item x="3780"/>
        <item x="932"/>
        <item x="2480"/>
        <item x="1918"/>
        <item x="3466"/>
        <item x="1578"/>
        <item x="3226"/>
        <item x="3477"/>
        <item x="3901"/>
        <item x="3037"/>
        <item x="1587"/>
        <item x="2208"/>
        <item x="372"/>
        <item x="138"/>
        <item x="2256"/>
        <item x="3548"/>
        <item x="2593"/>
        <item x="540"/>
        <item x="503"/>
        <item x="669"/>
        <item x="662"/>
        <item x="3430"/>
        <item x="706"/>
        <item x="2637"/>
        <item x="2909"/>
        <item x="2599"/>
        <item x="2971"/>
        <item x="3777"/>
        <item x="121"/>
        <item x="295"/>
        <item x="2778"/>
        <item x="2857"/>
        <item x="3815"/>
        <item x="3194"/>
        <item x="51"/>
        <item x="291"/>
        <item x="1329"/>
        <item x="3520"/>
        <item x="2212"/>
        <item x="1537"/>
        <item x="1881"/>
        <item x="2812"/>
        <item x="898"/>
        <item x="155"/>
        <item x="1262"/>
        <item x="2315"/>
        <item x="741"/>
        <item x="385"/>
        <item x="1689"/>
        <item x="1640"/>
        <item x="1827"/>
        <item x="3435"/>
        <item x="350"/>
        <item x="559"/>
        <item x="2094"/>
        <item x="712"/>
        <item x="2187"/>
        <item x="1527"/>
        <item x="164"/>
        <item x="3751"/>
        <item t="countA"/>
      </items>
    </pivotField>
    <pivotField numFmtId="164" showAll="0"/>
    <pivotField showAll="0"/>
    <pivotField showAll="0"/>
    <pivotField showAll="0"/>
    <pivotField showAll="0"/>
    <pivotField showAll="0"/>
    <pivotField showAll="0"/>
    <pivotField showAll="0">
      <items count="4">
        <item x="1"/>
        <item x="0"/>
        <item x="2"/>
        <item t="default"/>
      </items>
    </pivotField>
    <pivotField axis="axisRow" showAll="0">
      <items count="13">
        <item x="3"/>
        <item x="4"/>
        <item x="9"/>
        <item x="5"/>
        <item x="7"/>
        <item x="2"/>
        <item x="6"/>
        <item x="0"/>
        <item x="1"/>
        <item x="8"/>
        <item x="11"/>
        <item x="10"/>
        <item t="default"/>
      </items>
    </pivotField>
    <pivotField showAll="0"/>
    <pivotField showAll="0"/>
    <pivotField dataField="1" showAll="0">
      <items count="4878">
        <item x="3011"/>
        <item x="4355"/>
        <item x="1841"/>
        <item x="1013"/>
        <item x="4595"/>
        <item x="139"/>
        <item x="498"/>
        <item x="2915"/>
        <item x="2463"/>
        <item x="3049"/>
        <item x="4874"/>
        <item x="4824"/>
        <item x="3458"/>
        <item x="3864"/>
        <item x="2431"/>
        <item x="4541"/>
        <item x="3922"/>
        <item x="3908"/>
        <item x="3013"/>
        <item x="3880"/>
        <item x="1544"/>
        <item x="3307"/>
        <item x="445"/>
        <item x="4373"/>
        <item x="1927"/>
        <item x="3521"/>
        <item x="3896"/>
        <item x="3289"/>
        <item x="2436"/>
        <item x="1358"/>
        <item x="3843"/>
        <item x="2233"/>
        <item x="1011"/>
        <item x="3268"/>
        <item x="351"/>
        <item x="3759"/>
        <item x="4806"/>
        <item x="3689"/>
        <item x="1226"/>
        <item x="3760"/>
        <item x="2570"/>
        <item x="1971"/>
        <item x="49"/>
        <item x="496"/>
        <item x="2512"/>
        <item x="1100"/>
        <item x="468"/>
        <item x="2574"/>
        <item x="633"/>
        <item x="13"/>
        <item x="2322"/>
        <item x="753"/>
        <item x="788"/>
        <item x="2685"/>
        <item x="765"/>
        <item x="1652"/>
        <item x="2566"/>
        <item x="4433"/>
        <item x="2380"/>
        <item x="773"/>
        <item x="2644"/>
        <item x="1511"/>
        <item x="4626"/>
        <item x="1512"/>
        <item x="1548"/>
        <item x="3162"/>
        <item x="2656"/>
        <item x="3063"/>
        <item x="890"/>
        <item x="1858"/>
        <item x="2626"/>
        <item x="2720"/>
        <item x="2695"/>
        <item x="696"/>
        <item x="4108"/>
        <item x="3492"/>
        <item x="3778"/>
        <item x="4219"/>
        <item x="3577"/>
        <item x="4441"/>
        <item x="480"/>
        <item x="4369"/>
        <item x="182"/>
        <item x="2347"/>
        <item x="1650"/>
        <item x="1899"/>
        <item x="3045"/>
        <item x="4776"/>
        <item x="416"/>
        <item x="3688"/>
        <item x="991"/>
        <item x="3648"/>
        <item x="3222"/>
        <item x="740"/>
        <item x="494"/>
        <item x="3555"/>
        <item x="1380"/>
        <item x="3300"/>
        <item x="2022"/>
        <item x="4159"/>
        <item x="3724"/>
        <item x="3329"/>
        <item x="1440"/>
        <item x="2568"/>
        <item x="4690"/>
        <item x="4112"/>
        <item x="1335"/>
        <item x="3540"/>
        <item x="35"/>
        <item x="956"/>
        <item x="2309"/>
        <item x="1210"/>
        <item x="3578"/>
        <item x="1470"/>
        <item x="899"/>
        <item x="1556"/>
        <item x="4275"/>
        <item x="1865"/>
        <item x="460"/>
        <item x="2755"/>
        <item x="301"/>
        <item x="3184"/>
        <item x="4377"/>
        <item x="4581"/>
        <item x="2100"/>
        <item x="3877"/>
        <item x="2539"/>
        <item x="3240"/>
        <item x="2461"/>
        <item x="3964"/>
        <item x="4825"/>
        <item x="3014"/>
        <item x="3075"/>
        <item x="1616"/>
        <item x="3515"/>
        <item x="16"/>
        <item x="4717"/>
        <item x="1203"/>
        <item x="829"/>
        <item x="3295"/>
        <item x="3441"/>
        <item x="4169"/>
        <item x="1633"/>
        <item x="1698"/>
        <item x="1741"/>
        <item x="4485"/>
        <item x="2085"/>
        <item x="4495"/>
        <item x="1165"/>
        <item x="4238"/>
        <item x="4328"/>
        <item x="3912"/>
        <item x="4673"/>
        <item x="2021"/>
        <item x="942"/>
        <item x="4024"/>
        <item x="2847"/>
        <item x="4843"/>
        <item x="3976"/>
        <item x="993"/>
        <item x="4440"/>
        <item x="2132"/>
        <item x="2482"/>
        <item x="908"/>
        <item x="4092"/>
        <item x="898"/>
        <item x="1939"/>
        <item x="3174"/>
        <item x="2002"/>
        <item x="571"/>
        <item x="1289"/>
        <item x="362"/>
        <item x="1402"/>
        <item x="982"/>
        <item x="2052"/>
        <item x="3588"/>
        <item x="2762"/>
        <item x="4554"/>
        <item x="2810"/>
        <item x="2856"/>
        <item x="305"/>
        <item x="178"/>
        <item x="4685"/>
        <item x="1464"/>
        <item x="4700"/>
        <item x="4359"/>
        <item x="2312"/>
        <item x="2663"/>
        <item x="1666"/>
        <item x="1211"/>
        <item x="3235"/>
        <item x="551"/>
        <item x="2698"/>
        <item x="3651"/>
        <item x="3294"/>
        <item x="244"/>
        <item x="2934"/>
        <item x="4406"/>
        <item x="4811"/>
        <item x="39"/>
        <item x="536"/>
        <item x="2985"/>
        <item x="57"/>
        <item x="2396"/>
        <item x="4510"/>
        <item x="4593"/>
        <item x="4841"/>
        <item x="876"/>
        <item x="3404"/>
        <item x="4436"/>
        <item x="4864"/>
        <item x="3172"/>
        <item x="4284"/>
        <item x="109"/>
        <item x="4538"/>
        <item x="4592"/>
        <item x="3434"/>
        <item x="3180"/>
        <item x="3040"/>
        <item x="2750"/>
        <item x="748"/>
        <item x="3372"/>
        <item x="2763"/>
        <item x="2840"/>
        <item x="629"/>
        <item x="2399"/>
        <item x="1934"/>
        <item x="2121"/>
        <item x="2721"/>
        <item x="3196"/>
        <item x="73"/>
        <item x="3395"/>
        <item x="404"/>
        <item x="4859"/>
        <item x="424"/>
        <item x="2366"/>
        <item x="1130"/>
        <item x="1694"/>
        <item x="2585"/>
        <item x="4876"/>
        <item x="1292"/>
        <item x="356"/>
        <item x="1949"/>
        <item x="2555"/>
        <item x="3094"/>
        <item x="3244"/>
        <item x="3728"/>
        <item x="175"/>
        <item x="4449"/>
        <item x="2645"/>
        <item x="3365"/>
        <item x="3278"/>
        <item x="2818"/>
        <item x="919"/>
        <item x="4329"/>
        <item x="4792"/>
        <item x="4781"/>
        <item x="2607"/>
        <item x="583"/>
        <item x="1072"/>
        <item x="2424"/>
        <item x="1965"/>
        <item x="4365"/>
        <item x="3135"/>
        <item x="2737"/>
        <item x="4060"/>
        <item x="1076"/>
        <item x="4012"/>
        <item x="3911"/>
        <item x="2479"/>
        <item x="641"/>
        <item x="2531"/>
        <item x="2421"/>
        <item x="2176"/>
        <item x="3123"/>
        <item x="2377"/>
        <item x="3138"/>
        <item x="2267"/>
        <item x="3195"/>
        <item x="872"/>
        <item x="2314"/>
        <item x="3560"/>
        <item x="1793"/>
        <item x="2874"/>
        <item x="2722"/>
        <item x="746"/>
        <item x="3792"/>
        <item x="3368"/>
        <item x="963"/>
        <item x="3252"/>
        <item x="3755"/>
        <item x="1582"/>
        <item x="452"/>
        <item x="506"/>
        <item x="2457"/>
        <item x="581"/>
        <item x="1236"/>
        <item x="939"/>
        <item x="3888"/>
        <item x="3265"/>
        <item x="1330"/>
        <item x="3071"/>
        <item x="2596"/>
        <item x="1723"/>
        <item x="3797"/>
        <item x="455"/>
        <item x="1984"/>
        <item x="3993"/>
        <item x="372"/>
        <item x="1031"/>
        <item x="1764"/>
        <item x="2648"/>
        <item x="950"/>
        <item x="2149"/>
        <item x="960"/>
        <item x="3878"/>
        <item x="3115"/>
        <item x="4088"/>
        <item x="4614"/>
        <item x="1873"/>
        <item x="766"/>
        <item x="4230"/>
        <item x="3546"/>
        <item x="2999"/>
        <item x="4432"/>
        <item x="1586"/>
        <item x="1758"/>
        <item x="2326"/>
        <item x="3500"/>
        <item x="1135"/>
        <item x="2914"/>
        <item x="640"/>
        <item x="4838"/>
        <item x="4870"/>
        <item x="2827"/>
        <item x="4348"/>
        <item x="1041"/>
        <item x="2122"/>
        <item x="462"/>
        <item x="932"/>
        <item x="4805"/>
        <item x="976"/>
        <item x="3031"/>
        <item x="1765"/>
        <item x="1353"/>
        <item x="4608"/>
        <item x="3814"/>
        <item x="3562"/>
        <item x="2714"/>
        <item x="319"/>
        <item x="1147"/>
        <item x="2858"/>
        <item x="3595"/>
        <item x="1263"/>
        <item x="1787"/>
        <item x="869"/>
        <item x="238"/>
        <item x="4480"/>
        <item x="3136"/>
        <item x="3427"/>
        <item x="3893"/>
        <item x="2304"/>
        <item x="3037"/>
        <item x="1050"/>
        <item x="3848"/>
        <item x="2452"/>
        <item x="859"/>
        <item x="1290"/>
        <item x="3914"/>
        <item x="30"/>
        <item x="3632"/>
        <item x="1635"/>
        <item x="732"/>
        <item x="2418"/>
        <item x="4852"/>
        <item x="3708"/>
        <item x="2384"/>
        <item x="4076"/>
        <item x="2986"/>
        <item x="2534"/>
        <item x="3868"/>
        <item x="2667"/>
        <item x="1867"/>
        <item x="4863"/>
        <item x="1427"/>
        <item x="1677"/>
        <item x="3838"/>
        <item x="1444"/>
        <item x="1647"/>
        <item x="584"/>
        <item x="2689"/>
        <item x="3661"/>
        <item x="4808"/>
        <item x="4110"/>
        <item x="3431"/>
        <item x="3657"/>
        <item x="3491"/>
        <item x="3076"/>
        <item x="596"/>
        <item x="4836"/>
        <item x="2223"/>
        <item x="2394"/>
        <item x="2599"/>
        <item x="2005"/>
        <item x="4423"/>
        <item x="3663"/>
        <item x="1178"/>
        <item x="4420"/>
        <item x="405"/>
        <item x="3124"/>
        <item x="257"/>
        <item x="3260"/>
        <item x="865"/>
        <item x="1933"/>
        <item x="4357"/>
        <item x="1627"/>
        <item x="450"/>
        <item x="1596"/>
        <item x="3738"/>
        <item x="3944"/>
        <item x="3349"/>
        <item x="2340"/>
        <item x="4625"/>
        <item x="2564"/>
        <item x="3165"/>
        <item x="3925"/>
        <item x="2345"/>
        <item x="2797"/>
        <item x="3612"/>
        <item x="4331"/>
        <item x="2968"/>
        <item x="86"/>
        <item x="3684"/>
        <item x="2199"/>
        <item x="1453"/>
        <item x="3795"/>
        <item x="3379"/>
        <item x="223"/>
        <item x="486"/>
        <item x="1637"/>
        <item x="1663"/>
        <item x="4866"/>
        <item x="2636"/>
        <item x="2341"/>
        <item x="376"/>
        <item x="1216"/>
        <item x="4260"/>
        <item x="3726"/>
        <item x="3545"/>
        <item x="4454"/>
        <item x="403"/>
        <item x="1805"/>
        <item x="1359"/>
        <item x="1812"/>
        <item x="1737"/>
        <item x="642"/>
        <item x="4320"/>
        <item x="1462"/>
        <item x="1115"/>
        <item x="2204"/>
        <item x="1611"/>
        <item x="3564"/>
        <item x="538"/>
        <item x="4072"/>
        <item x="207"/>
        <item x="72"/>
        <item x="2547"/>
        <item x="222"/>
        <item x="663"/>
        <item x="2791"/>
        <item x="1471"/>
        <item x="3733"/>
        <item x="1038"/>
        <item x="593"/>
        <item x="4208"/>
        <item x="2622"/>
        <item x="2577"/>
        <item x="1465"/>
        <item x="3939"/>
        <item x="3800"/>
        <item x="805"/>
        <item x="282"/>
        <item x="2484"/>
        <item x="3290"/>
        <item x="1568"/>
        <item x="1887"/>
        <item x="3153"/>
        <item x="3756"/>
        <item x="3718"/>
        <item x="1615"/>
        <item x="2325"/>
        <item x="4475"/>
        <item x="4361"/>
        <item x="295"/>
        <item x="4266"/>
        <item x="1255"/>
        <item x="3727"/>
        <item x="4066"/>
        <item x="1170"/>
        <item x="296"/>
        <item x="3266"/>
        <item x="3865"/>
        <item x="1822"/>
        <item x="934"/>
        <item x="4438"/>
        <item x="946"/>
        <item x="103"/>
        <item x="44"/>
        <item x="4368"/>
        <item x="1357"/>
        <item x="1640"/>
        <item x="4312"/>
        <item x="2026"/>
        <item x="4391"/>
        <item x="4566"/>
        <item x="4102"/>
        <item x="1832"/>
        <item x="4226"/>
        <item x="2518"/>
        <item x="2339"/>
        <item x="4061"/>
        <item x="131"/>
        <item x="1726"/>
        <item x="3750"/>
        <item x="535"/>
        <item x="1518"/>
        <item x="3853"/>
        <item x="4053"/>
        <item x="2960"/>
        <item x="1472"/>
        <item x="4294"/>
        <item x="1002"/>
        <item x="4736"/>
        <item x="1456"/>
        <item x="4172"/>
        <item x="2137"/>
        <item x="3582"/>
        <item x="1454"/>
        <item x="1463"/>
        <item x="3771"/>
        <item x="964"/>
        <item x="307"/>
        <item x="1649"/>
        <item x="3942"/>
        <item x="1619"/>
        <item x="4463"/>
        <item x="769"/>
        <item x="437"/>
        <item x="1329"/>
        <item x="126"/>
        <item x="1237"/>
        <item x="4727"/>
        <item x="3090"/>
        <item x="4567"/>
        <item x="851"/>
        <item x="1691"/>
        <item x="2505"/>
        <item x="3580"/>
        <item x="1950"/>
        <item x="62"/>
        <item x="4052"/>
        <item x="411"/>
        <item x="1516"/>
        <item x="4008"/>
        <item x="2670"/>
        <item x="4343"/>
        <item x="3006"/>
        <item x="4364"/>
        <item x="739"/>
        <item x="1416"/>
        <item x="4682"/>
        <item x="20"/>
        <item x="4780"/>
        <item x="670"/>
        <item x="674"/>
        <item x="4706"/>
        <item x="2691"/>
        <item x="1610"/>
        <item x="1474"/>
        <item x="4180"/>
        <item x="1328"/>
        <item x="1732"/>
        <item x="2851"/>
        <item x="4326"/>
        <item x="1109"/>
        <item x="1070"/>
        <item x="2445"/>
        <item x="4496"/>
        <item x="2451"/>
        <item x="4297"/>
        <item x="1475"/>
        <item x="1305"/>
        <item x="3569"/>
        <item x="3264"/>
        <item x="4729"/>
        <item x="8"/>
        <item x="4693"/>
        <item x="4191"/>
        <item x="3619"/>
        <item x="42"/>
        <item x="579"/>
        <item x="2090"/>
        <item x="4636"/>
        <item x="912"/>
        <item x="1562"/>
        <item x="957"/>
        <item x="1098"/>
        <item x="848"/>
        <item x="2668"/>
        <item x="2796"/>
        <item x="4247"/>
        <item x="279"/>
        <item x="4030"/>
        <item x="1189"/>
        <item x="2501"/>
        <item x="1966"/>
        <item x="3377"/>
        <item x="1466"/>
        <item x="3496"/>
        <item x="4064"/>
        <item x="3732"/>
        <item x="171"/>
        <item x="4032"/>
        <item x="2631"/>
        <item x="2584"/>
        <item x="2118"/>
        <item x="418"/>
        <item x="1861"/>
        <item x="2450"/>
        <item x="4203"/>
        <item x="1983"/>
        <item x="1000"/>
        <item x="2973"/>
        <item x="821"/>
        <item x="1857"/>
        <item x="4579"/>
        <item x="2169"/>
        <item x="3772"/>
        <item x="4125"/>
        <item x="2579"/>
        <item x="10"/>
        <item x="2014"/>
        <item x="4750"/>
        <item x="454"/>
        <item x="4341"/>
        <item x="3507"/>
        <item x="2511"/>
        <item x="33"/>
        <item x="1413"/>
        <item x="3487"/>
        <item x="53"/>
        <item x="2030"/>
        <item x="4661"/>
        <item x="4802"/>
        <item x="1008"/>
        <item x="1382"/>
        <item x="3338"/>
        <item x="1987"/>
        <item x="2996"/>
        <item x="4431"/>
        <item x="4249"/>
        <item x="444"/>
        <item x="167"/>
        <item x="381"/>
        <item x="3059"/>
        <item x="4819"/>
        <item x="2404"/>
        <item x="2713"/>
        <item x="3918"/>
        <item x="315"/>
        <item x="4821"/>
        <item x="2114"/>
        <item x="436"/>
        <item x="2338"/>
        <item x="4787"/>
        <item x="3279"/>
        <item x="4653"/>
        <item x="2044"/>
        <item x="3813"/>
        <item x="2015"/>
        <item x="2613"/>
        <item x="1293"/>
        <item x="2609"/>
        <item x="4204"/>
        <item x="3148"/>
        <item x="4505"/>
        <item x="2245"/>
        <item x="937"/>
        <item x="3819"/>
        <item x="1634"/>
        <item x="1925"/>
        <item x="844"/>
        <item x="1699"/>
        <item x="4853"/>
        <item x="224"/>
        <item x="4216"/>
        <item x="3823"/>
        <item x="3284"/>
        <item x="1097"/>
        <item x="235"/>
        <item x="4831"/>
        <item x="441"/>
        <item x="4089"/>
        <item x="1748"/>
        <item x="2441"/>
        <item x="562"/>
        <item x="3784"/>
        <item x="4751"/>
        <item x="3798"/>
        <item x="1384"/>
        <item x="9"/>
        <item x="762"/>
        <item x="4090"/>
        <item x="3083"/>
        <item x="4340"/>
        <item x="1405"/>
        <item x="1918"/>
        <item x="1352"/>
        <item x="2084"/>
        <item x="4013"/>
        <item x="3489"/>
        <item x="900"/>
        <item x="4387"/>
        <item x="3851"/>
        <item x="2412"/>
        <item x="1589"/>
        <item x="850"/>
        <item x="2293"/>
        <item x="1775"/>
        <item x="4587"/>
        <item x="1452"/>
        <item x="1197"/>
        <item x="4456"/>
        <item x="2540"/>
        <item x="2846"/>
        <item x="557"/>
        <item x="4814"/>
        <item x="3160"/>
        <item x="3983"/>
        <item x="2376"/>
        <item x="1106"/>
        <item x="170"/>
        <item x="1033"/>
        <item x="141"/>
        <item x="502"/>
        <item x="3497"/>
        <item x="1964"/>
        <item x="1191"/>
        <item x="3594"/>
        <item x="1853"/>
        <item x="2174"/>
        <item x="3739"/>
        <item x="3084"/>
        <item x="3256"/>
        <item x="2744"/>
        <item x="1094"/>
        <item x="2263"/>
        <item x="3744"/>
        <item x="4042"/>
        <item x="3954"/>
        <item x="1788"/>
        <item x="4734"/>
        <item x="1159"/>
        <item x="144"/>
        <item x="1999"/>
        <item x="4198"/>
        <item x="2952"/>
        <item x="1931"/>
        <item x="2963"/>
        <item x="3856"/>
        <item x="3532"/>
        <item x="1246"/>
        <item x="711"/>
        <item x="48"/>
        <item x="4552"/>
        <item x="2111"/>
        <item x="793"/>
        <item x="2875"/>
        <item x="2261"/>
        <item x="3227"/>
        <item x="799"/>
        <item x="180"/>
        <item x="19"/>
        <item x="382"/>
        <item x="3015"/>
        <item x="2047"/>
        <item x="4184"/>
        <item x="573"/>
        <item x="2889"/>
        <item x="3425"/>
        <item x="3439"/>
        <item x="772"/>
        <item x="2528"/>
        <item x="1337"/>
        <item x="3091"/>
        <item x="3342"/>
        <item x="954"/>
        <item x="760"/>
        <item x="1664"/>
        <item x="2265"/>
        <item x="1946"/>
        <item x="111"/>
        <item x="1639"/>
        <item x="533"/>
        <item x="1947"/>
        <item x="2054"/>
        <item x="4865"/>
        <item x="1517"/>
        <item x="1408"/>
        <item x="2211"/>
        <item x="1993"/>
        <item x="3751"/>
        <item x="3929"/>
        <item x="512"/>
        <item x="1711"/>
        <item x="3211"/>
        <item x="3525"/>
        <item x="1134"/>
        <item x="343"/>
        <item x="1529"/>
        <item x="273"/>
        <item x="1514"/>
        <item x="3892"/>
        <item x="3150"/>
        <item x="3869"/>
        <item x="3391"/>
        <item x="4404"/>
        <item x="2408"/>
        <item x="2759"/>
        <item x="526"/>
        <item x="1435"/>
        <item x="2752"/>
        <item x="826"/>
        <item x="3110"/>
        <item x="2671"/>
        <item x="2159"/>
        <item x="3194"/>
        <item x="2198"/>
        <item x="1929"/>
        <item x="4195"/>
        <item x="3818"/>
        <item x="668"/>
        <item x="3107"/>
        <item x="4871"/>
        <item x="2088"/>
        <item x="3975"/>
        <item x="870"/>
        <item x="98"/>
        <item x="4829"/>
        <item x="2705"/>
        <item x="3370"/>
        <item x="4143"/>
        <item x="2903"/>
        <item x="2422"/>
        <item x="4637"/>
        <item x="3093"/>
        <item x="1766"/>
        <item x="3469"/>
        <item x="2748"/>
        <item x="3556"/>
        <item x="4124"/>
        <item x="3988"/>
        <item x="781"/>
        <item x="3230"/>
        <item x="3909"/>
        <item x="70"/>
        <item x="192"/>
        <item x="665"/>
        <item x="4766"/>
        <item x="179"/>
        <item x="888"/>
        <item x="2420"/>
        <item x="17"/>
        <item x="4171"/>
        <item x="1051"/>
        <item x="673"/>
        <item x="1480"/>
        <item x="2099"/>
        <item x="2800"/>
        <item x="810"/>
        <item x="1524"/>
        <item x="4650"/>
        <item x="1930"/>
        <item x="3989"/>
        <item x="2279"/>
        <item x="3842"/>
        <item x="2706"/>
        <item x="374"/>
        <item x="3872"/>
        <item x="2927"/>
        <item x="2179"/>
        <item x="3952"/>
        <item x="2869"/>
        <item x="3245"/>
        <item x="741"/>
        <item x="197"/>
        <item x="1403"/>
        <item x="4332"/>
        <item x="2548"/>
        <item x="4398"/>
        <item x="909"/>
        <item x="40"/>
        <item x="1089"/>
        <item x="2590"/>
        <item x="4745"/>
        <item x="2478"/>
        <item x="3722"/>
        <item x="2929"/>
        <item x="3367"/>
        <item x="1212"/>
        <item x="3549"/>
        <item x="135"/>
        <item x="2913"/>
        <item x="69"/>
        <item x="1523"/>
        <item x="1912"/>
        <item x="4346"/>
        <item x="2781"/>
        <item x="1905"/>
        <item x="3208"/>
        <item x="3416"/>
        <item x="118"/>
        <item x="2820"/>
        <item x="1436"/>
        <item x="4574"/>
        <item x="2572"/>
        <item x="1757"/>
        <item x="4394"/>
        <item x="990"/>
        <item x="191"/>
        <item x="4334"/>
        <item x="2666"/>
        <item x="3980"/>
        <item x="225"/>
        <item x="1327"/>
        <item x="4620"/>
        <item x="3144"/>
        <item x="2138"/>
        <item x="205"/>
        <item x="3218"/>
        <item x="3584"/>
        <item x="794"/>
        <item x="1347"/>
        <item x="3712"/>
        <item x="4099"/>
        <item x="2497"/>
        <item x="1742"/>
        <item x="89"/>
        <item x="4627"/>
        <item x="3008"/>
        <item x="3924"/>
        <item x="3905"/>
        <item x="3910"/>
        <item x="2027"/>
        <item x="347"/>
        <item x="429"/>
        <item x="3640"/>
        <item x="317"/>
        <item x="3788"/>
        <item x="647"/>
        <item x="2481"/>
        <item x="1086"/>
        <item x="3336"/>
        <item x="3987"/>
        <item x="1956"/>
        <item x="4434"/>
        <item x="3876"/>
        <item x="2202"/>
        <item x="4258"/>
        <item x="1169"/>
        <item x="346"/>
        <item x="1406"/>
        <item x="2499"/>
        <item x="4109"/>
        <item x="3480"/>
        <item x="1499"/>
        <item x="819"/>
        <item x="3315"/>
        <item x="4537"/>
        <item x="1105"/>
        <item x="4530"/>
        <item x="3829"/>
        <item x="4730"/>
        <item x="3749"/>
        <item x="4827"/>
        <item x="4057"/>
        <item x="4575"/>
        <item x="4126"/>
        <item x="3445"/>
        <item x="2167"/>
        <item x="3548"/>
        <item x="415"/>
        <item x="1318"/>
        <item x="1437"/>
        <item x="505"/>
        <item x="2262"/>
        <item x="3520"/>
        <item x="1092"/>
        <item x="973"/>
        <item x="4033"/>
        <item x="2182"/>
        <item x="2379"/>
        <item x="2161"/>
        <item x="1525"/>
        <item x="1975"/>
        <item x="3621"/>
        <item x="540"/>
        <item x="3320"/>
        <item x="1083"/>
        <item x="4647"/>
        <item x="3312"/>
        <item x="2593"/>
        <item x="1959"/>
        <item x="2031"/>
        <item x="4629"/>
        <item x="3383"/>
        <item x="2470"/>
        <item x="3012"/>
        <item x="692"/>
        <item x="4755"/>
        <item x="3351"/>
        <item x="3275"/>
        <item x="1513"/>
        <item x="653"/>
        <item x="1651"/>
        <item x="1398"/>
        <item x="1269"/>
        <item x="3561"/>
        <item x="2143"/>
        <item x="4318"/>
        <item x="4039"/>
        <item x="4167"/>
        <item x="91"/>
        <item x="3098"/>
        <item x="3677"/>
        <item x="2958"/>
        <item x="3745"/>
        <item x="2217"/>
        <item x="2072"/>
        <item x="803"/>
        <item x="2601"/>
        <item x="430"/>
        <item x="2107"/>
        <item x="809"/>
        <item x="1776"/>
        <item x="1641"/>
        <item x="4743"/>
        <item x="3505"/>
        <item x="3845"/>
        <item x="1817"/>
        <item x="1833"/>
        <item x="835"/>
        <item x="1417"/>
        <item x="3381"/>
        <item x="3400"/>
        <item x="2285"/>
        <item x="1877"/>
        <item x="2778"/>
        <item x="3572"/>
        <item x="4793"/>
        <item x="199"/>
        <item x="3095"/>
        <item x="1387"/>
        <item x="2961"/>
        <item x="509"/>
        <item x="1740"/>
        <item x="21"/>
        <item x="1254"/>
        <item x="2831"/>
        <item x="2228"/>
        <item x="2546"/>
        <item x="2155"/>
        <item x="342"/>
        <item x="1025"/>
        <item x="4015"/>
        <item x="4848"/>
        <item x="1187"/>
        <item x="1670"/>
        <item x="467"/>
        <item x="3323"/>
        <item x="4383"/>
        <item x="2885"/>
        <item x="2226"/>
        <item x="1902"/>
        <item x="2156"/>
        <item x="4395"/>
        <item x="4472"/>
        <item x="2109"/>
        <item x="4421"/>
        <item x="575"/>
        <item x="2911"/>
        <item x="2659"/>
        <item x="2833"/>
        <item x="2395"/>
        <item x="3125"/>
        <item x="3871"/>
        <item x="4256"/>
        <item x="2508"/>
        <item x="2561"/>
        <item x="3752"/>
        <item x="2760"/>
        <item x="2724"/>
        <item x="790"/>
        <item x="4453"/>
        <item x="4633"/>
        <item x="4137"/>
        <item x="157"/>
        <item x="4749"/>
        <item x="3649"/>
        <item x="3593"/>
        <item x="2038"/>
        <item x="2372"/>
        <item x="3889"/>
        <item x="1042"/>
        <item x="3078"/>
        <item x="4443"/>
        <item x="3470"/>
        <item x="84"/>
        <item x="3415"/>
        <item x="1339"/>
        <item x="4517"/>
        <item x="3936"/>
        <item x="1906"/>
        <item x="2332"/>
        <item x="1306"/>
        <item x="1815"/>
        <item x="2310"/>
        <item x="4031"/>
        <item x="2469"/>
        <item x="515"/>
        <item x="689"/>
        <item x="2784"/>
        <item x="4295"/>
        <item x="3413"/>
        <item x="1936"/>
        <item x="1381"/>
        <item x="156"/>
        <item x="4523"/>
        <item x="1970"/>
        <item x="4494"/>
        <item x="1161"/>
        <item x="3753"/>
        <item x="3781"/>
        <item x="2048"/>
        <item x="1249"/>
        <item x="2299"/>
        <item x="4544"/>
        <item x="1686"/>
        <item x="2522"/>
        <item x="1368"/>
        <item x="3605"/>
        <item x="1434"/>
        <item x="2439"/>
        <item x="3940"/>
        <item x="142"/>
        <item x="2919"/>
        <item x="2863"/>
        <item x="838"/>
        <item x="3579"/>
        <item x="928"/>
        <item x="1594"/>
        <item x="410"/>
        <item x="96"/>
        <item x="143"/>
        <item x="1976"/>
        <item x="2131"/>
        <item x="1061"/>
        <item x="604"/>
        <item x="2693"/>
        <item x="2472"/>
        <item x="1021"/>
        <item x="2922"/>
        <item x="2041"/>
        <item x="3630"/>
        <item x="4477"/>
        <item x="3971"/>
        <item x="4205"/>
        <item x="228"/>
        <item x="4150"/>
        <item x="814"/>
        <item x="2004"/>
        <item x="2527"/>
        <item x="3598"/>
        <item x="369"/>
        <item x="3951"/>
        <item x="0"/>
        <item x="4"/>
        <item x="2087"/>
        <item x="2105"/>
        <item x="3061"/>
        <item x="676"/>
        <item x="3713"/>
        <item x="2500"/>
        <item x="2066"/>
        <item x="2042"/>
        <item x="4603"/>
        <item x="649"/>
        <item x="3271"/>
        <item x="1045"/>
        <item x="2320"/>
        <item x="4698"/>
        <item x="922"/>
        <item x="3833"/>
        <item x="1957"/>
        <item x="3693"/>
        <item x="1223"/>
        <item x="918"/>
        <item x="497"/>
        <item x="4588"/>
        <item x="1034"/>
        <item x="3794"/>
        <item x="28"/>
        <item x="1894"/>
        <item x="784"/>
        <item x="812"/>
        <item x="4524"/>
        <item x="3019"/>
        <item x="755"/>
        <item x="2753"/>
        <item x="2541"/>
        <item x="4144"/>
        <item x="2097"/>
        <item x="823"/>
        <item x="3002"/>
        <item x="1792"/>
        <item x="2393"/>
        <item x="717"/>
        <item x="1029"/>
        <item x="4151"/>
        <item x="1767"/>
        <item x="1264"/>
        <item x="4120"/>
        <item x="1196"/>
        <item x="626"/>
        <item x="2733"/>
        <item x="4190"/>
        <item x="3447"/>
        <item x="311"/>
        <item x="1724"/>
        <item x="985"/>
        <item x="2761"/>
        <item x="195"/>
        <item x="1395"/>
        <item x="31"/>
        <item x="1112"/>
        <item x="4493"/>
        <item x="4715"/>
        <item x="1119"/>
        <item x="1397"/>
        <item x="1438"/>
        <item x="2460"/>
        <item x="4411"/>
        <item x="715"/>
        <item x="1027"/>
        <item x="1240"/>
        <item x="4179"/>
        <item x="4754"/>
        <item x="284"/>
        <item x="4539"/>
        <item x="3948"/>
        <item x="275"/>
        <item x="2679"/>
        <item x="1053"/>
        <item x="2582"/>
        <item x="3524"/>
        <item x="3030"/>
        <item x="3729"/>
        <item x="3682"/>
        <item x="2061"/>
        <item x="585"/>
        <item x="283"/>
        <item x="1644"/>
        <item x="2094"/>
        <item x="3785"/>
        <item x="3571"/>
        <item x="3790"/>
        <item x="730"/>
        <item x="3423"/>
        <item x="3373"/>
        <item x="3978"/>
        <item x="1154"/>
        <item x="3673"/>
        <item x="759"/>
        <item x="1900"/>
        <item x="4424"/>
        <item x="4098"/>
        <item x="3615"/>
        <item x="3474"/>
        <item x="3711"/>
        <item x="456"/>
        <item x="4652"/>
        <item x="4570"/>
        <item x="3932"/>
        <item x="1752"/>
        <item x="518"/>
        <item x="3309"/>
        <item x="4313"/>
        <item x="3313"/>
        <item x="1389"/>
        <item x="4703"/>
        <item x="4333"/>
        <item x="4127"/>
        <item x="2962"/>
        <item x="4610"/>
        <item x="4598"/>
        <item x="3355"/>
        <item x="1881"/>
        <item x="1103"/>
        <item x="2077"/>
        <item x="4619"/>
        <item x="2475"/>
        <item x="4599"/>
        <item x="2354"/>
        <item x="3716"/>
        <item x="2655"/>
        <item x="3422"/>
        <item x="862"/>
        <item x="377"/>
        <item x="3079"/>
        <item x="310"/>
        <item x="476"/>
        <item x="2982"/>
        <item x="32"/>
        <item x="216"/>
        <item x="4656"/>
        <item x="1715"/>
        <item x="1564"/>
        <item x="1772"/>
        <item x="4720"/>
        <item x="4081"/>
        <item x="780"/>
        <item x="744"/>
        <item x="3609"/>
        <item x="3142"/>
        <item x="3587"/>
        <item x="4034"/>
        <item x="1280"/>
        <item x="3000"/>
        <item x="1028"/>
        <item x="2346"/>
        <item x="722"/>
        <item x="176"/>
        <item x="1143"/>
        <item x="3231"/>
        <item x="1251"/>
        <item x="1340"/>
        <item x="3674"/>
        <item x="1953"/>
        <item x="3576"/>
        <item x="83"/>
        <item x="1598"/>
        <item x="1680"/>
        <item x="1717"/>
        <item x="358"/>
        <item x="1407"/>
        <item x="4202"/>
        <item x="2908"/>
        <item x="1676"/>
        <item x="4464"/>
        <item x="4011"/>
        <item x="2256"/>
        <item x="1432"/>
        <item x="1140"/>
        <item x="2895"/>
        <item x="775"/>
        <item x="4695"/>
        <item x="3361"/>
        <item x="439"/>
        <item x="1379"/>
        <item x="4816"/>
        <item x="2141"/>
        <item x="159"/>
        <item x="3534"/>
        <item x="916"/>
        <item x="1879"/>
        <item x="2119"/>
        <item x="1450"/>
        <item x="4461"/>
        <item x="969"/>
        <item x="576"/>
        <item x="4631"/>
        <item x="2837"/>
        <item x="3887"/>
        <item x="4502"/>
        <item x="1672"/>
        <item x="4809"/>
        <item x="414"/>
        <item x="3417"/>
        <item x="1206"/>
        <item x="849"/>
        <item x="194"/>
        <item x="4079"/>
        <item x="4681"/>
        <item x="3558"/>
        <item x="4783"/>
        <item x="3291"/>
        <item x="1477"/>
        <item x="364"/>
        <item x="4093"/>
        <item x="132"/>
        <item x="1604"/>
        <item x="4723"/>
        <item x="3253"/>
        <item x="4666"/>
        <item x="2401"/>
        <item x="1044"/>
        <item x="2362"/>
        <item x="4761"/>
        <item x="2954"/>
        <item x="4080"/>
        <item x="1519"/>
        <item x="2969"/>
        <item x="1341"/>
        <item x="146"/>
        <item x="2473"/>
        <item x="825"/>
        <item x="128"/>
        <item x="3793"/>
        <item x="3327"/>
        <item x="1168"/>
        <item x="735"/>
        <item x="2635"/>
        <item x="3139"/>
        <item x="336"/>
        <item x="4197"/>
        <item x="4643"/>
        <item x="1077"/>
        <item x="4324"/>
        <item x="2343"/>
        <item x="3465"/>
        <item x="1204"/>
        <item x="1661"/>
        <item x="1948"/>
        <item x="1396"/>
        <item x="2987"/>
        <item x="961"/>
        <item x="2711"/>
        <item x="710"/>
        <item x="802"/>
        <item x="4756"/>
        <item x="1727"/>
        <item x="4763"/>
        <item x="357"/>
        <item x="683"/>
        <item x="3941"/>
        <item x="3620"/>
        <item x="2504"/>
        <item x="3529"/>
        <item x="2120"/>
        <item x="1746"/>
        <item x="219"/>
        <item x="106"/>
        <item x="4782"/>
        <item x="174"/>
        <item x="2311"/>
        <item x="435"/>
        <item x="2643"/>
        <item x="3835"/>
        <item x="3967"/>
        <item x="3573"/>
        <item x="3536"/>
        <item x="1961"/>
        <item x="2775"/>
        <item x="3216"/>
        <item x="2240"/>
        <item x="1080"/>
        <item x="1660"/>
        <item x="3038"/>
        <item x="264"/>
        <item x="2126"/>
        <item x="3296"/>
        <item x="2603"/>
        <item x="80"/>
        <item x="4735"/>
        <item x="63"/>
        <item x="285"/>
        <item x="3132"/>
        <item x="3270"/>
        <item x="955"/>
        <item x="2036"/>
        <item x="112"/>
        <item x="1505"/>
        <item x="269"/>
        <item x="3317"/>
        <item x="344"/>
        <item x="4634"/>
        <item x="2065"/>
        <item x="477"/>
        <item x="3998"/>
        <item x="3523"/>
        <item x="1880"/>
        <item x="2865"/>
        <item x="792"/>
        <item x="2704"/>
        <item x="4309"/>
        <item x="637"/>
        <item x="1113"/>
        <item x="1479"/>
        <item x="580"/>
        <item x="4561"/>
        <item x="4086"/>
        <item x="1363"/>
        <item x="620"/>
        <item x="804"/>
        <item x="555"/>
        <item x="116"/>
        <item x="2767"/>
        <item x="2365"/>
        <item x="4675"/>
        <item x="3131"/>
        <item x="4790"/>
        <item x="4399"/>
        <item x="1201"/>
        <item x="1184"/>
        <item x="841"/>
        <item x="231"/>
        <item x="90"/>
        <item x="1804"/>
        <item x="3092"/>
        <item x="2102"/>
        <item x="847"/>
        <item x="3055"/>
        <item x="4075"/>
        <item x="4104"/>
        <item x="458"/>
        <item x="1583"/>
        <item x="4543"/>
        <item x="2628"/>
        <item x="2756"/>
        <item x="117"/>
        <item x="3366"/>
        <item x="636"/>
        <item x="4255"/>
        <item x="3043"/>
        <item x="1252"/>
        <item x="3411"/>
        <item x="4481"/>
        <item x="3714"/>
        <item x="723"/>
        <item x="1066"/>
        <item x="2462"/>
        <item x="681"/>
        <item x="1530"/>
        <item x="2302"/>
        <item x="4499"/>
        <item x="332"/>
        <item x="1714"/>
        <item x="4540"/>
        <item x="3482"/>
        <item x="853"/>
        <item x="998"/>
        <item x="2001"/>
        <item x="4678"/>
        <item x="1797"/>
        <item x="2200"/>
        <item x="911"/>
        <item x="1423"/>
        <item x="3021"/>
        <item x="589"/>
        <item x="1852"/>
        <item x="4639"/>
        <item x="2719"/>
        <item x="1720"/>
        <item x="3699"/>
        <item x="3050"/>
        <item x="2766"/>
        <item x="4437"/>
        <item x="3103"/>
        <item x="3807"/>
        <item x="3210"/>
        <item x="4630"/>
        <item x="4520"/>
        <item x="328"/>
        <item x="1451"/>
        <item x="4163"/>
        <item x="3485"/>
        <item x="2142"/>
        <item x="1334"/>
        <item x="3627"/>
        <item x="4091"/>
        <item x="3054"/>
        <item x="4466"/>
        <item x="666"/>
        <item x="2509"/>
        <item x="4869"/>
        <item x="3224"/>
        <item x="4083"/>
        <item x="4452"/>
        <item x="15"/>
        <item x="1876"/>
        <item x="2098"/>
        <item x="1944"/>
        <item x="603"/>
        <item x="624"/>
        <item x="3070"/>
        <item x="2640"/>
        <item x="578"/>
        <item x="2615"/>
        <item x="2055"/>
        <item x="1229"/>
        <item x="2456"/>
        <item x="4478"/>
        <item x="1241"/>
        <item x="2219"/>
        <item x="1084"/>
        <item x="3974"/>
        <item x="2438"/>
        <item x="2769"/>
        <item x="1954"/>
        <item x="2715"/>
        <item x="3884"/>
        <item x="4519"/>
        <item x="2025"/>
        <item x="2595"/>
        <item x="1708"/>
        <item x="4624"/>
        <item x="2790"/>
        <item x="337"/>
        <item x="3202"/>
        <item x="3024"/>
        <item x="3808"/>
        <item x="133"/>
        <item x="3895"/>
        <item x="4370"/>
        <item x="2623"/>
        <item x="1278"/>
        <item x="541"/>
        <item x="2232"/>
        <item x="2417"/>
        <item x="3859"/>
        <item x="824"/>
        <item x="3567"/>
        <item x="1662"/>
        <item x="4635"/>
        <item x="3710"/>
        <item x="4413"/>
        <item x="1952"/>
        <item x="348"/>
        <item x="465"/>
        <item x="2189"/>
        <item x="1291"/>
        <item x="3734"/>
        <item x="980"/>
        <item x="3016"/>
        <item x="4777"/>
        <item x="726"/>
        <item x="2095"/>
        <item x="2792"/>
        <item x="3575"/>
        <item x="78"/>
        <item x="2594"/>
        <item x="926"/>
        <item x="2782"/>
        <item x="2324"/>
        <item x="349"/>
        <item x="485"/>
        <item x="1725"/>
        <item x="3902"/>
        <item x="657"/>
        <item x="1004"/>
        <item x="3157"/>
        <item x="4059"/>
        <item x="3186"/>
        <item x="2013"/>
        <item x="2524"/>
        <item x="4741"/>
        <item x="186"/>
        <item x="2897"/>
        <item x="4664"/>
        <item x="1824"/>
        <item x="2605"/>
        <item x="827"/>
        <item x="2741"/>
        <item x="2553"/>
        <item x="4242"/>
        <item x="3774"/>
        <item x="1057"/>
        <item x="738"/>
        <item x="1508"/>
        <item x="2255"/>
        <item x="1111"/>
        <item x="3325"/>
        <item x="466"/>
        <item x="3664"/>
        <item x="742"/>
        <item x="2471"/>
        <item x="651"/>
        <item x="3603"/>
        <item x="119"/>
        <item x="4378"/>
        <item x="1509"/>
        <item x="1355"/>
        <item x="71"/>
        <item x="3675"/>
        <item x="482"/>
        <item x="951"/>
        <item x="2899"/>
        <item x="2808"/>
        <item x="4752"/>
        <item x="4555"/>
        <item x="4339"/>
        <item x="1710"/>
        <item x="3723"/>
        <item x="2260"/>
        <item x="2575"/>
        <item x="3653"/>
        <item x="4573"/>
        <item x="2411"/>
        <item x="2649"/>
        <item x="4285"/>
        <item x="1624"/>
        <item x="2193"/>
        <item x="3064"/>
        <item x="2815"/>
        <item x="2884"/>
        <item x="2474"/>
        <item x="323"/>
        <item x="2803"/>
        <item x="1719"/>
        <item x="736"/>
        <item x="694"/>
        <item x="3454"/>
        <item x="687"/>
        <item x="816"/>
        <item x="1577"/>
        <item x="4149"/>
        <item x="3504"/>
        <item x="4607"/>
        <item x="3080"/>
        <item x="704"/>
        <item x="658"/>
        <item x="4516"/>
        <item x="3119"/>
        <item x="4826"/>
        <item x="4605"/>
        <item x="266"/>
        <item x="597"/>
        <item x="3617"/>
        <item x="2328"/>
        <item x="2173"/>
        <item x="3293"/>
        <item x="1587"/>
        <item x="3352"/>
        <item x="4584"/>
        <item x="3"/>
        <item x="3056"/>
        <item x="3519"/>
        <item x="1980"/>
        <item x="3175"/>
        <item x="472"/>
        <item x="669"/>
        <item x="313"/>
        <item x="1476"/>
        <item x="2434"/>
        <item x="1482"/>
        <item x="2082"/>
        <item x="3602"/>
        <item x="2187"/>
        <item x="1245"/>
        <item x="4360"/>
        <item x="3259"/>
        <item x="837"/>
        <item x="2920"/>
        <item x="4096"/>
        <item x="3700"/>
        <item x="3557"/>
        <item x="4702"/>
        <item x="3926"/>
        <item x="4718"/>
        <item x="929"/>
        <item x="1299"/>
        <item x="263"/>
        <item x="4641"/>
        <item x="289"/>
        <item x="1188"/>
        <item x="229"/>
        <item x="4210"/>
        <item x="680"/>
        <item x="2614"/>
        <item x="440"/>
        <item x="1124"/>
        <item x="253"/>
        <item x="2977"/>
        <item x="3894"/>
        <item x="643"/>
        <item x="3828"/>
        <item x="4770"/>
        <item x="4557"/>
        <item x="2203"/>
        <item x="525"/>
        <item x="2972"/>
        <item x="1295"/>
        <item x="2709"/>
        <item x="566"/>
        <item x="4327"/>
        <item x="3863"/>
        <item x="3811"/>
        <item x="2214"/>
        <item x="2515"/>
        <item x="4321"/>
        <item x="707"/>
        <item x="3354"/>
        <item x="4106"/>
        <item x="1164"/>
        <item x="1668"/>
        <item x="4512"/>
        <item x="271"/>
        <item x="2286"/>
        <item x="419"/>
        <item x="2485"/>
        <item x="4828"/>
        <item x="4322"/>
        <item x="423"/>
        <item x="1809"/>
        <item x="4835"/>
        <item x="2178"/>
        <item x="2857"/>
        <item x="3108"/>
        <item x="4572"/>
        <item x="322"/>
        <item x="4201"/>
        <item x="4352"/>
        <item x="4428"/>
        <item x="4748"/>
        <item x="1062"/>
        <item x="1960"/>
        <item x="2186"/>
        <item x="3214"/>
        <item x="1338"/>
        <item x="1572"/>
        <item x="3223"/>
        <item x="3280"/>
        <item x="3527"/>
        <item x="3052"/>
        <item x="1922"/>
        <item x="2530"/>
        <item x="2089"/>
        <item x="3665"/>
        <item x="1973"/>
        <item x="4353"/>
        <item x="684"/>
        <item x="4145"/>
        <item x="3241"/>
        <item x="1104"/>
        <item x="4740"/>
        <item x="4157"/>
        <item x="27"/>
        <item x="3344"/>
        <item x="3217"/>
        <item x="4660"/>
        <item x="4429"/>
        <item x="3994"/>
        <item x="400"/>
        <item x="2651"/>
        <item x="609"/>
        <item x="1795"/>
        <item x="1646"/>
        <item x="3237"/>
        <item x="1540"/>
        <item x="4290"/>
        <item x="4617"/>
        <item x="1829"/>
        <item x="3645"/>
        <item x="4004"/>
        <item x="2677"/>
        <item x="3464"/>
        <item x="227"/>
        <item x="3849"/>
        <item x="3121"/>
        <item x="4345"/>
        <item x="3455"/>
        <item x="1935"/>
        <item x="1859"/>
        <item x="2171"/>
        <item x="316"/>
        <item x="58"/>
        <item x="828"/>
        <item x="1882"/>
        <item x="2327"/>
        <item x="871"/>
        <item x="390"/>
        <item x="1595"/>
        <item x="4014"/>
        <item x="1762"/>
        <item x="2710"/>
        <item x="3970"/>
        <item x="3308"/>
        <item x="1068"/>
        <item x="1317"/>
        <item x="3243"/>
        <item x="693"/>
        <item x="214"/>
        <item x="2811"/>
        <item x="1390"/>
        <item x="966"/>
        <item x="4417"/>
        <item x="1099"/>
        <item x="2239"/>
        <item x="3420"/>
        <item x="1673"/>
        <item x="4550"/>
        <item x="822"/>
        <item x="2208"/>
        <item x="380"/>
        <item x="4527"/>
        <item x="4325"/>
        <item x="333"/>
        <item x="2878"/>
        <item x="1588"/>
        <item x="1549"/>
        <item x="4536"/>
        <item x="1777"/>
        <item x="3463"/>
        <item x="1362"/>
        <item x="2154"/>
        <item x="867"/>
        <item x="204"/>
        <item x="4317"/>
        <item x="2371"/>
        <item x="4351"/>
        <item x="874"/>
        <item x="3493"/>
        <item x="1276"/>
        <item x="3305"/>
        <item x="2443"/>
        <item x="2817"/>
        <item x="1744"/>
        <item x="4830"/>
        <item x="2419"/>
        <item x="1486"/>
        <item x="4408"/>
        <item x="1458"/>
        <item x="3680"/>
        <item x="2822"/>
        <item x="4442"/>
        <item x="2334"/>
        <item x="129"/>
        <item x="3804"/>
        <item x="4701"/>
        <item x="4022"/>
        <item x="3737"/>
        <item x="4507"/>
        <item x="2900"/>
        <item x="2294"/>
        <item x="394"/>
        <item x="3405"/>
        <item x="3058"/>
        <item x="4558"/>
        <item x="4651"/>
        <item x="4374"/>
        <item x="863"/>
        <item x="1498"/>
        <item x="3484"/>
        <item x="3247"/>
        <item x="2323"/>
        <item x="2248"/>
        <item x="3754"/>
        <item x="2388"/>
        <item x="1754"/>
        <item x="4450"/>
        <item x="1349"/>
        <item x="2409"/>
        <item x="1490"/>
        <item x="4385"/>
        <item x="3628"/>
        <item x="892"/>
        <item x="4270"/>
        <item x="3101"/>
        <item x="3906"/>
        <item x="945"/>
        <item x="1735"/>
        <item x="4662"/>
        <item x="4823"/>
        <item x="754"/>
        <item x="2389"/>
        <item x="3359"/>
        <item x="2444"/>
        <item x="92"/>
        <item x="3360"/>
        <item x="3141"/>
        <item x="3229"/>
        <item x="4405"/>
        <item x="2269"/>
        <item x="478"/>
        <item x="4699"/>
        <item x="3234"/>
        <item x="34"/>
        <item x="213"/>
        <item x="902"/>
        <item x="234"/>
        <item x="290"/>
        <item x="2241"/>
        <item x="1364"/>
        <item x="3004"/>
        <item x="1630"/>
        <item x="2906"/>
        <item x="3089"/>
        <item x="3658"/>
        <item x="1248"/>
        <item x="2947"/>
        <item x="1846"/>
        <item x="1998"/>
        <item x="371"/>
        <item x="3393"/>
        <item x="756"/>
        <item x="3764"/>
        <item x="3672"/>
        <item x="4611"/>
        <item x="3297"/>
        <item x="258"/>
        <item x="2"/>
        <item x="1350"/>
        <item x="2716"/>
        <item x="1521"/>
        <item x="3735"/>
        <item x="4094"/>
        <item x="586"/>
        <item x="2602"/>
        <item x="2948"/>
        <item x="2898"/>
        <item x="830"/>
        <item x="1283"/>
        <item x="3855"/>
        <item x="4689"/>
        <item x="64"/>
        <item x="3686"/>
        <item x="1507"/>
        <item x="4840"/>
        <item x="4283"/>
        <item x="1760"/>
        <item x="796"/>
        <item x="861"/>
        <item x="140"/>
        <item x="3451"/>
        <item x="3394"/>
        <item x="923"/>
        <item x="330"/>
        <item x="2665"/>
        <item x="4114"/>
        <item x="4655"/>
        <item x="3169"/>
        <item x="1988"/>
        <item x="893"/>
        <item x="4785"/>
        <item x="1311"/>
        <item x="65"/>
        <item x="3023"/>
        <item x="2764"/>
        <item x="3375"/>
        <item x="943"/>
        <item x="1579"/>
        <item x="470"/>
        <item x="789"/>
        <item x="4797"/>
        <item x="1177"/>
        <item x="3861"/>
        <item x="3758"/>
        <item x="3042"/>
        <item x="2835"/>
        <item x="975"/>
        <item x="2059"/>
        <item x="3541"/>
        <item x="166"/>
        <item x="1855"/>
        <item x="2801"/>
        <item x="1706"/>
        <item x="3277"/>
        <item x="365"/>
        <item x="3643"/>
        <item x="3809"/>
        <item x="1884"/>
        <item x="1687"/>
        <item x="3097"/>
        <item x="4645"/>
        <item x="1139"/>
        <item x="4522"/>
        <item x="4583"/>
        <item x="4389"/>
        <item x="4133"/>
        <item x="3945"/>
        <item x="1265"/>
        <item x="3530"/>
        <item x="3250"/>
        <item x="3236"/>
        <item x="4085"/>
        <item x="1981"/>
        <item x="4261"/>
        <item x="3335"/>
        <item x="74"/>
        <item x="4855"/>
        <item x="2427"/>
        <item x="1979"/>
        <item x="2904"/>
        <item x="1110"/>
        <item x="2950"/>
        <item x="300"/>
        <item x="2845"/>
        <item x="4414"/>
        <item x="3302"/>
        <item x="1692"/>
        <item x="95"/>
        <item x="3374"/>
        <item x="2672"/>
        <item x="747"/>
        <item x="1839"/>
        <item x="563"/>
        <item x="3694"/>
        <item x="4580"/>
        <item x="4415"/>
        <item x="4642"/>
        <item x="2257"/>
        <item x="1802"/>
        <item x="3991"/>
        <item x="3362"/>
        <item x="4277"/>
        <item x="2108"/>
        <item x="706"/>
        <item x="695"/>
        <item x="845"/>
        <item x="2890"/>
        <item x="4281"/>
        <item x="616"/>
        <item x="2364"/>
        <item x="4084"/>
        <item x="2430"/>
        <item x="4362"/>
        <item x="4446"/>
        <item x="2244"/>
        <item x="519"/>
        <item x="1836"/>
        <item x="3687"/>
        <item x="4193"/>
        <item x="2170"/>
        <item x="4772"/>
        <item x="1753"/>
        <item x="329"/>
        <item x="1520"/>
        <item x="3311"/>
        <item x="67"/>
        <item x="2633"/>
        <item x="2912"/>
        <item x="138"/>
        <item x="2392"/>
        <item x="2264"/>
        <item x="158"/>
        <item x="920"/>
        <item x="619"/>
        <item x="4531"/>
        <item x="1429"/>
        <item x="1063"/>
        <item x="1483"/>
        <item x="60"/>
        <item x="1835"/>
        <item x="2221"/>
        <item x="846"/>
        <item x="2017"/>
        <item x="2995"/>
        <item x="2492"/>
        <item x="3140"/>
        <item x="457"/>
        <item x="1561"/>
        <item x="2931"/>
        <item x="2669"/>
        <item x="352"/>
        <item x="4101"/>
        <item x="2081"/>
        <item x="731"/>
        <item x="1783"/>
        <item x="751"/>
        <item x="713"/>
        <item x="1878"/>
        <item x="3065"/>
        <item x="3528"/>
        <item x="1218"/>
        <item x="1784"/>
        <item x="4812"/>
        <item x="1546"/>
        <item x="4199"/>
        <item x="1235"/>
        <item x="1620"/>
        <item x="2991"/>
        <item x="4774"/>
        <item x="2116"/>
        <item x="719"/>
        <item x="1039"/>
        <item x="4178"/>
        <item x="3283"/>
        <item x="2318"/>
        <item x="3635"/>
        <item x="4426"/>
        <item x="2133"/>
        <item x="2675"/>
        <item x="1315"/>
        <item x="2162"/>
        <item x="4468"/>
        <item x="3817"/>
        <item x="2356"/>
        <item x="4241"/>
        <item x="1683"/>
        <item x="276"/>
        <item x="1192"/>
        <item x="2650"/>
        <item x="3074"/>
        <item x="745"/>
        <item x="1778"/>
        <item x="1547"/>
        <item x="698"/>
        <item x="5"/>
        <item x="4795"/>
        <item x="114"/>
        <item x="3836"/>
        <item x="2414"/>
        <item x="917"/>
        <item x="864"/>
        <item x="277"/>
        <item x="4705"/>
        <item x="12"/>
        <item x="1707"/>
        <item x="3276"/>
        <item x="2757"/>
        <item x="1768"/>
        <item x="3522"/>
        <item x="3304"/>
        <item x="4298"/>
        <item x="4103"/>
        <item x="3437"/>
        <item x="1807"/>
        <item x="1679"/>
        <item x="4254"/>
        <item x="3644"/>
        <item x="2627"/>
        <item x="1493"/>
        <item x="4798"/>
        <item x="2945"/>
        <item x="2136"/>
        <item x="3324"/>
        <item x="3802"/>
        <item x="797"/>
        <item x="1393"/>
        <item x="554"/>
        <item x="1036"/>
        <item x="417"/>
        <item x="2868"/>
        <item x="1333"/>
        <item x="1065"/>
        <item x="1893"/>
        <item x="4687"/>
        <item x="3358"/>
        <item x="312"/>
        <item x="547"/>
        <item x="3126"/>
        <item x="1481"/>
        <item x="1560"/>
        <item x="1046"/>
        <item x="3881"/>
        <item x="386"/>
        <item x="4035"/>
        <item x="2855"/>
        <item x="1978"/>
        <item x="2480"/>
        <item x="4264"/>
        <item x="2184"/>
        <item x="2537"/>
        <item x="3611"/>
        <item x="4788"/>
        <item x="1693"/>
        <item x="4174"/>
        <item x="1193"/>
        <item x="4181"/>
        <item x="66"/>
        <item x="1592"/>
        <item x="1385"/>
        <item x="3200"/>
        <item x="3288"/>
        <item x="4569"/>
        <item x="3533"/>
        <item x="2230"/>
        <item x="4299"/>
        <item x="3634"/>
        <item x="2979"/>
        <item x="968"/>
        <item x="543"/>
        <item x="1267"/>
        <item x="3506"/>
        <item x="108"/>
        <item x="2231"/>
        <item x="4382"/>
        <item x="4363"/>
        <item x="4739"/>
        <item x="2058"/>
        <item x="4040"/>
        <item x="1085"/>
        <item x="1958"/>
        <item x="4670"/>
        <item x="1730"/>
        <item x="675"/>
        <item x="1060"/>
        <item x="4372"/>
        <item x="1319"/>
        <item x="3837"/>
        <item x="2526"/>
        <item x="4135"/>
        <item x="1552"/>
        <item x="1628"/>
        <item x="3769"/>
        <item x="1"/>
        <item x="2164"/>
        <item x="165"/>
        <item x="2466"/>
        <item x="1308"/>
        <item x="4175"/>
        <item x="3775"/>
        <item x="3973"/>
        <item x="3219"/>
        <item x="4041"/>
        <item x="3625"/>
        <item x="4844"/>
        <item x="889"/>
        <item x="489"/>
        <item x="1410"/>
        <item x="1301"/>
        <item x="915"/>
        <item x="655"/>
        <item x="341"/>
        <item x="153"/>
        <item x="2106"/>
        <item x="152"/>
        <item x="3810"/>
        <item x="11"/>
        <item x="4142"/>
        <item x="4498"/>
        <item x="3702"/>
        <item x="3203"/>
        <item x="397"/>
        <item x="743"/>
        <item x="3363"/>
        <item x="4000"/>
        <item x="1790"/>
        <item x="521"/>
        <item x="4244"/>
        <item x="3483"/>
        <item x="2717"/>
        <item x="2400"/>
        <item x="3249"/>
        <item x="3531"/>
        <item x="3204"/>
        <item x="3257"/>
        <item x="1963"/>
        <item x="97"/>
        <item x="4192"/>
        <item x="3748"/>
        <item x="321"/>
        <item x="4305"/>
        <item x="2157"/>
        <item x="3163"/>
        <item x="3920"/>
        <item x="1569"/>
        <item x="4392"/>
        <item x="3385"/>
        <item x="4016"/>
        <item x="4196"/>
        <item x="4604"/>
        <item x="2600"/>
        <item x="3096"/>
        <item x="1665"/>
        <item x="1030"/>
        <item x="3228"/>
        <item x="3273"/>
        <item x="768"/>
        <item x="3789"/>
        <item x="493"/>
        <item x="2423"/>
        <item x="621"/>
        <item x="4291"/>
        <item x="2079"/>
        <item x="1361"/>
        <item x="1268"/>
        <item x="1581"/>
        <item x="4136"/>
        <item x="2554"/>
        <item x="2175"/>
        <item x="2429"/>
        <item x="334"/>
        <item x="3152"/>
        <item x="3554"/>
        <item x="2387"/>
        <item x="2536"/>
        <item x="3397"/>
        <item x="1459"/>
        <item x="292"/>
        <item x="4100"/>
        <item x="3590"/>
        <item x="3154"/>
        <item x="1422"/>
        <item x="558"/>
        <item x="3239"/>
        <item x="3503"/>
        <item x="2446"/>
        <item x="1690"/>
        <item x="1941"/>
        <item x="1895"/>
        <item x="245"/>
        <item x="4786"/>
        <item x="464"/>
        <item x="1515"/>
        <item x="3287"/>
        <item x="3281"/>
        <item x="3149"/>
        <item x="268"/>
        <item x="646"/>
        <item x="4640"/>
        <item x="906"/>
        <item x="4582"/>
        <item x="813"/>
        <item x="3444"/>
        <item x="904"/>
        <item x="2591"/>
        <item x="3777"/>
        <item x="1101"/>
        <item x="2779"/>
        <item x="3192"/>
        <item x="4484"/>
        <item x="1426"/>
        <item x="4140"/>
        <item x="1307"/>
        <item x="654"/>
        <item x="2882"/>
        <item x="4337"/>
        <item x="767"/>
        <item x="997"/>
        <item x="2777"/>
        <item x="4719"/>
        <item x="3109"/>
        <item x="842"/>
        <item x="4847"/>
        <item x="4649"/>
        <item x="2459"/>
        <item x="4867"/>
        <item x="1607"/>
        <item x="4209"/>
        <item x="1773"/>
        <item x="2682"/>
        <item x="4726"/>
        <item x="4001"/>
        <item x="2683"/>
        <item x="3146"/>
        <item x="1096"/>
        <item x="552"/>
        <item x="267"/>
        <item x="2336"/>
        <item x="4401"/>
        <item x="553"/>
        <item x="100"/>
        <item x="4130"/>
        <item x="3010"/>
        <item x="4556"/>
        <item x="4225"/>
        <item x="354"/>
        <item x="1910"/>
        <item x="3526"/>
        <item x="326"/>
        <item x="1968"/>
        <item x="4606"/>
        <item x="1133"/>
        <item x="2124"/>
        <item x="3832"/>
        <item x="1074"/>
        <item x="785"/>
        <item x="2096"/>
        <item x="1261"/>
        <item x="499"/>
        <item x="4051"/>
        <item x="3105"/>
        <item x="2956"/>
        <item x="699"/>
        <item x="38"/>
        <item x="4849"/>
        <item x="697"/>
        <item x="297"/>
        <item x="4822"/>
        <item x="1909"/>
        <item x="4576"/>
        <item x="474"/>
        <item x="4546"/>
        <item x="795"/>
        <item x="936"/>
        <item x="3212"/>
        <item x="4367"/>
        <item x="4311"/>
        <item x="3072"/>
        <item x="2533"/>
        <item x="4342"/>
        <item x="1287"/>
        <item x="3306"/>
        <item x="2588"/>
        <item x="3182"/>
        <item x="2872"/>
        <item x="3568"/>
        <item x="1675"/>
        <item x="981"/>
        <item x="953"/>
        <item x="4243"/>
        <item x="4459"/>
        <item x="4017"/>
        <item x="4564"/>
        <item x="1800"/>
        <item x="3087"/>
        <item x="1298"/>
        <item x="3685"/>
        <item x="2606"/>
        <item x="3088"/>
        <item x="881"/>
        <item x="4767"/>
        <item x="763"/>
        <item x="4237"/>
        <item x="1117"/>
        <item x="4358"/>
        <item x="2560"/>
        <item x="3547"/>
        <item x="3704"/>
        <item x="2516"/>
        <item x="1082"/>
        <item x="4548"/>
        <item x="2597"/>
        <item x="1132"/>
        <item x="4571"/>
        <item x="2428"/>
        <item x="1888"/>
        <item x="2702"/>
        <item x="3473"/>
        <item x="1152"/>
        <item x="2828"/>
        <item x="198"/>
        <item x="3642"/>
        <item x="1032"/>
        <item x="1739"/>
        <item x="3934"/>
        <item x="3215"/>
        <item x="1220"/>
        <item x="189"/>
        <item x="3512"/>
        <item x="1035"/>
        <item x="3044"/>
        <item x="1425"/>
        <item x="3963"/>
        <item x="595"/>
        <item x="463"/>
        <item x="3913"/>
        <item x="4166"/>
        <item x="2742"/>
        <item x="807"/>
        <item x="79"/>
        <item x="2352"/>
        <item x="1951"/>
        <item x="1274"/>
        <item x="542"/>
        <item x="2056"/>
        <item x="3286"/>
        <item x="4744"/>
        <item x="339"/>
        <item x="3746"/>
        <item x="2405"/>
        <item x="3396"/>
        <item x="1622"/>
        <item x="734"/>
        <item x="1674"/>
        <item x="1771"/>
        <item x="1116"/>
        <item x="1142"/>
        <item x="3890"/>
        <item x="1761"/>
        <item x="594"/>
        <item x="1816"/>
        <item x="3432"/>
        <item x="1504"/>
        <item x="2053"/>
        <item x="124"/>
        <item x="1215"/>
        <item x="868"/>
        <item x="2786"/>
        <item x="451"/>
        <item x="1131"/>
        <item x="2283"/>
        <item x="2955"/>
        <item x="4696"/>
        <item x="2658"/>
        <item x="29"/>
        <item x="1578"/>
        <item x="408"/>
        <item x="2806"/>
        <item x="1067"/>
        <item x="1932"/>
        <item x="1494"/>
        <item x="1535"/>
        <item x="2771"/>
        <item x="999"/>
        <item x="3825"/>
        <item x="1908"/>
        <item x="2000"/>
        <item x="4753"/>
        <item x="2926"/>
        <item x="4037"/>
        <item x="1591"/>
        <item x="2181"/>
        <item x="1863"/>
        <item x="4427"/>
        <item x="927"/>
        <item x="2562"/>
        <item x="3508"/>
        <item x="2936"/>
        <item x="4131"/>
        <item x="2369"/>
        <item x="1531"/>
        <item x="3840"/>
        <item x="843"/>
        <item x="2730"/>
        <item x="2259"/>
        <item x="1286"/>
        <item x="25"/>
        <item x="396"/>
        <item x="4801"/>
        <item x="786"/>
        <item x="3495"/>
        <item x="4590"/>
        <item x="2305"/>
        <item x="2196"/>
        <item x="1271"/>
        <item x="2841"/>
        <item x="107"/>
        <item x="1874"/>
        <item x="4551"/>
        <item x="4448"/>
        <item x="1992"/>
        <item x="1114"/>
        <item x="1081"/>
        <item x="1005"/>
        <item x="1794"/>
        <item x="1415"/>
        <item x="1141"/>
        <item x="3875"/>
        <item x="4019"/>
        <item x="3641"/>
        <item x="2276"/>
        <item x="2723"/>
        <item x="1126"/>
        <item x="3647"/>
        <item x="877"/>
        <item x="4366"/>
        <item x="4784"/>
        <item x="3916"/>
        <item x="1414"/>
        <item x="549"/>
        <item x="353"/>
        <item x="2754"/>
        <item x="22"/>
        <item x="4439"/>
        <item x="3099"/>
        <item x="50"/>
        <item x="4068"/>
        <item x="2794"/>
        <item x="1886"/>
        <item x="4532"/>
        <item x="2316"/>
        <item x="1376"/>
        <item x="1316"/>
        <item x="625"/>
        <item x="2802"/>
        <item x="4659"/>
        <item x="1262"/>
        <item x="1360"/>
        <item x="1156"/>
        <item x="914"/>
        <item x="1597"/>
        <item x="1284"/>
        <item x="3544"/>
        <item x="1629"/>
        <item x="4473"/>
        <item x="2598"/>
        <item x="2861"/>
        <item x="4146"/>
        <item x="2543"/>
        <item x="2206"/>
        <item x="85"/>
        <item x="226"/>
        <item x="2836"/>
        <item x="513"/>
        <item x="1810"/>
        <item x="4815"/>
        <item x="1576"/>
        <item x="2125"/>
        <item x="1365"/>
        <item x="1658"/>
        <item x="4286"/>
        <item x="3979"/>
        <item x="2888"/>
        <item x="3003"/>
        <item x="1786"/>
        <item x="2150"/>
        <item x="709"/>
        <item x="1854"/>
        <item x="986"/>
        <item x="3721"/>
        <item x="839"/>
        <item x="778"/>
        <item x="122"/>
        <item x="661"/>
        <item x="3972"/>
        <item x="2506"/>
        <item x="561"/>
        <item x="3402"/>
        <item x="1467"/>
        <item x="1684"/>
        <item x="490"/>
        <item x="3337"/>
        <item x="545"/>
        <item x="2703"/>
        <item x="2864"/>
        <item x="4246"/>
        <item x="656"/>
        <item x="4218"/>
        <item x="4384"/>
        <item x="3298"/>
        <item x="777"/>
        <item x="972"/>
        <item x="4559"/>
        <item x="1356"/>
        <item x="1253"/>
        <item x="2726"/>
        <item x="1373"/>
        <item x="2281"/>
        <item x="2292"/>
        <item x="2218"/>
        <item x="373"/>
        <item x="4796"/>
        <item x="2734"/>
        <item x="4132"/>
        <item x="2353"/>
        <item x="1799"/>
        <item x="1500"/>
        <item x="3233"/>
        <item x="4058"/>
        <item x="2941"/>
        <item x="18"/>
        <item x="3467"/>
        <item x="4764"/>
        <item x="4396"/>
        <item x="308"/>
        <item x="831"/>
        <item x="2773"/>
        <item x="1258"/>
        <item x="3334"/>
        <item x="3199"/>
        <item x="1533"/>
        <item x="388"/>
        <item x="3490"/>
        <item x="3552"/>
        <item x="591"/>
        <item x="4857"/>
        <item x="1288"/>
        <item x="1012"/>
        <item x="3376"/>
        <item x="884"/>
        <item x="4356"/>
        <item x="449"/>
        <item x="2093"/>
        <item x="4846"/>
        <item x="2192"/>
        <item x="101"/>
        <item x="3915"/>
        <item x="2676"/>
        <item x="771"/>
        <item x="1704"/>
        <item x="3086"/>
        <item x="1545"/>
        <item x="3328"/>
        <item x="4467"/>
        <item x="1484"/>
        <item x="3539"/>
        <item x="1643"/>
        <item x="1501"/>
        <item x="2129"/>
        <item x="1870"/>
        <item x="4235"/>
        <item x="2611"/>
        <item x="880"/>
        <item x="3164"/>
        <item x="3468"/>
        <item x="1528"/>
        <item x="714"/>
        <item x="1823"/>
        <item x="568"/>
        <item x="623"/>
        <item x="887"/>
        <item x="4253"/>
        <item x="211"/>
        <item x="1300"/>
        <item x="1394"/>
        <item x="4803"/>
        <item x="2642"/>
        <item x="2355"/>
        <item x="3409"/>
        <item x="1811"/>
        <item x="3930"/>
        <item x="4259"/>
        <item x="1703"/>
        <item x="1273"/>
        <item x="1605"/>
        <item x="4050"/>
        <item x="4501"/>
        <item x="4200"/>
        <item x="3618"/>
        <item x="2535"/>
        <item x="4711"/>
        <item x="2337"/>
        <item x="4476"/>
        <item x="1272"/>
        <item x="4097"/>
        <item x="4875"/>
        <item x="3969"/>
        <item x="3870"/>
        <item x="4335"/>
        <item x="4615"/>
        <item x="4658"/>
        <item x="4048"/>
        <item x="996"/>
        <item x="1491"/>
        <item x="2468"/>
        <item x="398"/>
        <item x="1322"/>
        <item x="325"/>
        <item x="3517"/>
        <item x="2896"/>
        <item x="1175"/>
        <item x="716"/>
        <item x="1928"/>
        <item x="1921"/>
        <item x="1721"/>
        <item x="3130"/>
        <item x="3660"/>
        <item x="2612"/>
        <item x="2235"/>
        <item x="1433"/>
        <item x="2736"/>
        <item x="2191"/>
        <item x="68"/>
        <item x="4027"/>
        <item x="183"/>
        <item x="4800"/>
        <item x="967"/>
        <item x="2871"/>
        <item x="161"/>
        <item x="2486"/>
        <item x="4213"/>
        <item x="3472"/>
        <item x="3301"/>
        <item x="3898"/>
        <item x="2727"/>
        <item x="3886"/>
        <item x="1014"/>
        <item x="2990"/>
        <item x="2902"/>
        <item x="607"/>
        <item x="3815"/>
        <item x="1401"/>
        <item x="1399"/>
        <item x="2448"/>
        <item x="2933"/>
        <item x="4444"/>
        <item x="2678"/>
        <item x="2308"/>
        <item x="3966"/>
        <item x="1728"/>
        <item x="2251"/>
        <item x="4082"/>
        <item x="43"/>
        <item x="1279"/>
        <item x="56"/>
        <item x="3073"/>
        <item x="4862"/>
        <item x="2440"/>
        <item x="318"/>
        <item x="2520"/>
        <item x="145"/>
        <item x="4586"/>
        <item x="3513"/>
        <item x="4073"/>
        <item x="4214"/>
        <item x="379"/>
        <item x="1219"/>
        <item x="3421"/>
        <item x="3209"/>
        <item x="2378"/>
        <item x="2350"/>
        <item x="2280"/>
        <item x="798"/>
        <item x="4407"/>
        <item x="1017"/>
        <item x="3867"/>
        <item x="406"/>
        <item x="3036"/>
        <item x="202"/>
        <item x="1827"/>
        <item x="3981"/>
        <item x="151"/>
        <item x="432"/>
        <item x="3591"/>
        <item x="4508"/>
        <item x="3919"/>
        <item x="565"/>
        <item x="1277"/>
        <item x="617"/>
        <item x="1370"/>
        <item x="3678"/>
        <item x="2940"/>
        <item x="4344"/>
        <item x="3436"/>
        <item x="2477"/>
        <item x="4462"/>
        <item x="1448"/>
        <item x="1069"/>
        <item x="4056"/>
        <item x="4565"/>
        <item x="2909"/>
        <item x="1313"/>
        <item x="4578"/>
        <item x="3263"/>
        <item x="2317"/>
        <item x="1655"/>
        <item x="3198"/>
        <item x="4078"/>
        <item x="4697"/>
        <item x="2957"/>
        <item x="2253"/>
        <item x="3104"/>
        <item x="393"/>
        <item x="2358"/>
        <item x="4288"/>
        <item x="2924"/>
        <item x="3190"/>
        <item x="2051"/>
        <item x="1606"/>
        <item x="2078"/>
        <item x="1151"/>
        <item x="4025"/>
        <item x="2819"/>
        <item x="2545"/>
        <item x="977"/>
        <item x="4545"/>
        <item x="2413"/>
        <item x="3453"/>
        <item x="1043"/>
        <item x="4563"/>
        <item x="856"/>
        <item x="1176"/>
        <item x="256"/>
        <item x="1743"/>
        <item x="4665"/>
        <item x="2104"/>
        <item x="3692"/>
        <item x="314"/>
        <item x="345"/>
        <item x="2892"/>
        <item x="1049"/>
        <item x="1122"/>
        <item x="163"/>
        <item x="3406"/>
        <item x="1325"/>
        <item x="2578"/>
        <item x="4289"/>
        <item x="1232"/>
        <item x="4418"/>
        <item x="3168"/>
        <item x="2123"/>
        <item x="1391"/>
        <item x="3248"/>
        <item x="3034"/>
        <item x="407"/>
        <item x="1420"/>
        <item x="2989"/>
        <item x="2932"/>
        <item x="4296"/>
        <item x="4194"/>
        <item x="2916"/>
        <item x="1565"/>
        <item x="3213"/>
        <item x="634"/>
        <item x="3068"/>
        <item x="2063"/>
        <item x="1972"/>
        <item x="2978"/>
        <item x="2190"/>
        <item x="1967"/>
        <item x="4503"/>
        <item x="4646"/>
        <item x="1648"/>
        <item x="3476"/>
        <item x="667"/>
        <item x="3403"/>
        <item x="391"/>
        <item x="240"/>
        <item x="4679"/>
        <item x="2165"/>
        <item x="2465"/>
        <item x="1889"/>
        <item x="45"/>
        <item x="2946"/>
        <item x="1421"/>
        <item x="3992"/>
        <item x="1907"/>
        <item x="3559"/>
        <item x="2274"/>
        <item x="115"/>
        <item x="265"/>
        <item x="660"/>
        <item x="4044"/>
        <item x="2701"/>
        <item x="508"/>
        <item x="4229"/>
        <item x="367"/>
        <item x="2496"/>
        <item x="2799"/>
        <item x="2630"/>
        <item x="483"/>
        <item x="2488"/>
        <item x="426"/>
        <item x="4525"/>
        <item x="3773"/>
        <item x="4021"/>
        <item x="1473"/>
        <item x="3901"/>
        <item x="3883"/>
        <item x="1136"/>
        <item x="1566"/>
        <item x="2225"/>
        <item x="2024"/>
        <item x="1891"/>
        <item x="2739"/>
        <item x="630"/>
        <item x="1563"/>
        <item x="251"/>
        <item x="1872"/>
        <item x="2277"/>
        <item x="481"/>
        <item x="947"/>
        <item x="3933"/>
        <item x="1892"/>
        <item x="948"/>
        <item x="3706"/>
        <item x="1920"/>
        <item x="2765"/>
        <item x="1856"/>
        <item x="3854"/>
        <item x="1558"/>
        <item x="4422"/>
        <item x="2513"/>
        <item x="4047"/>
        <item x="4489"/>
        <item x="4232"/>
        <item x="749"/>
        <item x="280"/>
        <item x="392"/>
        <item x="4349"/>
        <item x="3626"/>
        <item x="4511"/>
        <item x="2012"/>
        <item x="4276"/>
        <item x="2870"/>
        <item x="737"/>
        <item x="459"/>
        <item x="2849"/>
        <item x="3501"/>
        <item x="2117"/>
        <item x="2110"/>
        <item x="4069"/>
        <item x="2873"/>
        <item x="729"/>
        <item x="1497"/>
        <item x="3610"/>
        <item x="4601"/>
        <item x="3977"/>
        <item x="3514"/>
        <item x="606"/>
        <item x="1645"/>
        <item x="1342"/>
        <item x="1625"/>
        <item x="1217"/>
        <item x="4026"/>
        <item x="1144"/>
        <item x="528"/>
        <item x="2674"/>
        <item x="3581"/>
        <item x="727"/>
        <item x="4817"/>
        <item x="3747"/>
        <item x="2464"/>
        <item x="4623"/>
        <item x="1225"/>
        <item x="366"/>
        <item x="136"/>
        <item x="2637"/>
        <item x="2951"/>
        <item x="2019"/>
        <item x="2333"/>
        <item x="3242"/>
        <item x="4302"/>
        <item x="2993"/>
        <item x="4217"/>
        <item x="3340"/>
        <item x="1230"/>
        <item x="2234"/>
        <item x="250"/>
        <item x="4810"/>
        <item x="385"/>
        <item x="105"/>
        <item x="1200"/>
        <item x="4518"/>
        <item x="671"/>
        <item x="4470"/>
        <item x="610"/>
        <item x="2731"/>
        <item x="4147"/>
        <item x="582"/>
        <item x="3650"/>
        <item x="3535"/>
        <item x="3629"/>
        <item x="2057"/>
        <item x="1256"/>
        <item x="3766"/>
        <item x="925"/>
        <item x="2367"/>
        <item x="4526"/>
        <item x="1718"/>
        <item x="1813"/>
        <item x="855"/>
        <item x="4722"/>
        <item x="1940"/>
        <item x="4070"/>
        <item x="3051"/>
        <item x="1913"/>
        <item x="4165"/>
        <item x="3207"/>
        <item x="184"/>
        <item x="3378"/>
        <item x="2928"/>
        <item x="600"/>
        <item x="3943"/>
        <item x="2140"/>
        <item x="1075"/>
        <item x="2083"/>
        <item x="4028"/>
        <item x="4833"/>
        <item x="1632"/>
        <item x="2009"/>
        <item x="3171"/>
        <item x="3719"/>
        <item x="2712"/>
        <item x="614"/>
        <item x="1020"/>
        <item x="3067"/>
        <item x="3177"/>
        <item x="2707"/>
        <item x="2039"/>
        <item x="2307"/>
        <item x="4156"/>
        <item x="3786"/>
        <item x="3039"/>
        <item x="2967"/>
        <item x="1275"/>
        <item x="2266"/>
        <item x="2834"/>
        <item x="2925"/>
        <item x="2391"/>
        <item x="3255"/>
        <item x="3679"/>
        <item x="1190"/>
        <item x="1058"/>
        <item x="3419"/>
        <item x="659"/>
        <item x="3331"/>
        <item x="3179"/>
        <item x="2620"/>
        <item x="1751"/>
        <item x="82"/>
        <item x="1825"/>
        <item x="3170"/>
        <item x="2768"/>
        <item x="177"/>
        <item x="2581"/>
        <item x="2646"/>
        <item x="2018"/>
        <item x="4338"/>
        <item x="4491"/>
        <item x="2966"/>
        <item x="2091"/>
        <item x="891"/>
        <item x="4612"/>
        <item x="1837"/>
        <item x="1599"/>
        <item x="350"/>
        <item x="1162"/>
        <item x="1326"/>
        <item x="4141"/>
        <item x="2549"/>
        <item x="4515"/>
        <item x="3322"/>
        <item x="544"/>
        <item x="2062"/>
        <item x="4239"/>
        <item x="2944"/>
        <item x="3510"/>
        <item x="3616"/>
        <item x="2687"/>
        <item x="4020"/>
        <item x="1199"/>
        <item x="1446"/>
        <item x="644"/>
        <item x="3538"/>
        <item x="523"/>
        <item x="4851"/>
        <item x="4460"/>
        <item x="1580"/>
        <item x="4691"/>
        <item x="2298"/>
        <item x="2921"/>
        <item x="2113"/>
        <item x="3100"/>
        <item x="4667"/>
        <item x="3026"/>
        <item x="4228"/>
        <item x="1351"/>
        <item x="495"/>
        <item x="2158"/>
        <item x="4388"/>
        <item x="1019"/>
        <item x="2747"/>
        <item x="4534"/>
        <item x="3116"/>
        <item x="488"/>
        <item x="4419"/>
        <item x="885"/>
        <item x="306"/>
        <item x="3542"/>
        <item x="1404"/>
        <item x="2690"/>
        <item x="987"/>
        <item x="2215"/>
        <item x="514"/>
        <item x="3511"/>
        <item x="1945"/>
        <item x="2998"/>
        <item x="3516"/>
        <item x="1173"/>
        <item x="3613"/>
        <item x="1553"/>
        <item x="935"/>
        <item x="4672"/>
        <item x="1186"/>
        <item x="1367"/>
        <item x="3607"/>
        <item x="854"/>
        <item x="1914"/>
        <item x="2825"/>
        <item x="162"/>
        <item x="255"/>
        <item x="3720"/>
        <item x="4116"/>
        <item x="3698"/>
        <item x="4206"/>
        <item x="4113"/>
        <item x="2617"/>
        <item x="3897"/>
        <item x="4769"/>
        <item x="3102"/>
        <item x="2654"/>
        <item x="2850"/>
        <item x="4223"/>
        <item x="3862"/>
        <item x="3022"/>
        <item x="2112"/>
        <item x="1181"/>
        <item x="3448"/>
        <item x="2467"/>
        <item x="427"/>
        <item x="110"/>
        <item x="3780"/>
        <item x="2816"/>
        <item x="3903"/>
        <item x="556"/>
        <item x="3106"/>
        <item x="4234"/>
        <item x="1736"/>
        <item x="757"/>
        <item x="1542"/>
        <item x="387"/>
        <item x="2403"/>
        <item x="2331"/>
        <item x="359"/>
        <item x="233"/>
        <item x="4504"/>
        <item x="791"/>
        <item x="3502"/>
        <item x="4455"/>
        <item x="1294"/>
        <item x="210"/>
        <item x="2829"/>
        <item x="910"/>
        <item x="2220"/>
        <item x="4674"/>
        <item x="1716"/>
        <item x="4182"/>
        <item x="1478"/>
        <item x="453"/>
        <item x="1938"/>
        <item x="761"/>
        <item x="787"/>
        <item x="1302"/>
        <item x="2491"/>
        <item x="4861"/>
        <item x="4834"/>
        <item x="1782"/>
        <item x="1840"/>
        <item x="4465"/>
        <item x="3631"/>
        <item x="1208"/>
        <item x="3232"/>
        <item x="1324"/>
        <item x="3787"/>
        <item x="2295"/>
        <item x="1919"/>
        <item x="1424"/>
        <item x="612"/>
        <item x="3161"/>
        <item x="1843"/>
        <item x="3318"/>
        <item x="4757"/>
        <item x="1366"/>
        <item x="2290"/>
        <item x="2525"/>
        <item x="2282"/>
        <item x="725"/>
        <item x="559"/>
        <item x="2370"/>
        <item x="438"/>
        <item x="1102"/>
        <item x="4789"/>
        <item x="434"/>
        <item x="1015"/>
        <item x="1345"/>
        <item x="3761"/>
        <item x="1681"/>
        <item x="1570"/>
        <item x="2854"/>
        <item x="779"/>
        <item x="2523"/>
        <item x="1820"/>
        <item x="1239"/>
        <item x="1107"/>
        <item x="1696"/>
        <item x="302"/>
        <item x="2532"/>
        <item x="1803"/>
        <item x="1054"/>
        <item x="3574"/>
        <item x="2657"/>
        <item x="2426"/>
        <item x="4121"/>
        <item x="2625"/>
        <item x="2291"/>
        <item x="1213"/>
        <item x="4233"/>
        <item x="4122"/>
        <item x="3697"/>
        <item x="55"/>
        <item x="3931"/>
        <item x="4657"/>
        <item x="1991"/>
        <item x="4003"/>
        <item x="1814"/>
        <item x="1653"/>
        <item x="3041"/>
        <item x="2034"/>
        <item x="2824"/>
        <item x="2586"/>
        <item x="3081"/>
        <item x="1671"/>
        <item x="4654"/>
        <item x="473"/>
        <item x="1238"/>
        <item x="4683"/>
        <item x="2410"/>
        <item x="886"/>
        <item x="3220"/>
        <item x="2732"/>
        <item x="627"/>
        <item x="121"/>
        <item x="1638"/>
        <item x="75"/>
        <item x="2043"/>
        <item x="2576"/>
        <item x="4842"/>
        <item x="1986"/>
        <item x="4347"/>
        <item x="4410"/>
        <item x="3408"/>
        <item x="3960"/>
        <item x="1917"/>
        <item x="2823"/>
        <item x="2772"/>
        <item x="3461"/>
        <item x="1016"/>
        <item x="1871"/>
        <item x="1697"/>
        <item x="3005"/>
        <item x="2349"/>
        <item x="1567"/>
        <item x="4236"/>
        <item x="2735"/>
        <item x="3566"/>
        <item x="4168"/>
        <item x="979"/>
        <item x="2243"/>
        <item x="2071"/>
        <item x="733"/>
        <item x="4263"/>
        <item x="1702"/>
        <item x="2416"/>
        <item x="567"/>
        <item x="239"/>
        <item x="618"/>
        <item x="3900"/>
        <item x="3614"/>
        <item x="2589"/>
        <item x="3707"/>
        <item x="1242"/>
        <item x="4189"/>
        <item x="4721"/>
        <item x="3386"/>
        <item x="3450"/>
        <item x="2559"/>
        <item x="215"/>
        <item x="4207"/>
        <item x="4119"/>
        <item x="2942"/>
        <item x="2697"/>
        <item x="3389"/>
        <item x="4278"/>
        <item x="1457"/>
        <item x="2092"/>
        <item x="3459"/>
        <item x="127"/>
        <item x="2476"/>
        <item x="4095"/>
        <item x="4535"/>
        <item x="2556"/>
        <item x="2793"/>
        <item x="2901"/>
        <item x="965"/>
        <item x="3187"/>
        <item x="4065"/>
        <item x="1994"/>
        <item x="1312"/>
        <item x="3743"/>
        <item x="1052"/>
        <item x="4164"/>
        <item x="806"/>
        <item x="2558"/>
        <item x="3062"/>
        <item x="4376"/>
        <item x="2145"/>
        <item x="4282"/>
        <item x="705"/>
        <item x="3460"/>
        <item x="1601"/>
        <item x="2449"/>
        <item x="4560"/>
        <item x="428"/>
        <item x="262"/>
        <item x="3695"/>
        <item x="2287"/>
        <item x="974"/>
        <item x="4393"/>
        <item x="2397"/>
        <item x="2552"/>
        <item x="720"/>
        <item x="2069"/>
        <item x="4482"/>
        <item x="1346"/>
        <item x="3831"/>
        <item x="3443"/>
        <item x="3652"/>
        <item x="2222"/>
        <item x="3053"/>
        <item x="718"/>
        <item x="857"/>
        <item x="1875"/>
        <item x="703"/>
        <item x="2700"/>
        <item x="190"/>
        <item x="4663"/>
        <item x="3742"/>
        <item x="3272"/>
        <item x="4231"/>
        <item x="1024"/>
        <item x="959"/>
        <item x="3191"/>
        <item x="1574"/>
        <item x="1040"/>
        <item x="291"/>
        <item x="1128"/>
        <item x="3193"/>
        <item x="516"/>
        <item x="4123"/>
        <item x="2135"/>
        <item x="3655"/>
        <item x="2406"/>
        <item x="196"/>
        <item x="1532"/>
        <item x="3343"/>
        <item x="3155"/>
        <item x="2918"/>
        <item x="1183"/>
        <item x="1118"/>
        <item x="2435"/>
        <item x="2976"/>
        <item x="2798"/>
        <item x="160"/>
        <item x="4018"/>
        <item x="4873"/>
        <item x="2776"/>
        <item x="4307"/>
        <item x="2718"/>
        <item x="1904"/>
        <item x="4160"/>
        <item x="2638"/>
        <item x="4023"/>
        <item x="2814"/>
        <item x="1982"/>
        <item x="691"/>
        <item x="113"/>
        <item x="389"/>
        <item x="1037"/>
        <item x="61"/>
        <item x="4680"/>
        <item x="2662"/>
        <item x="1522"/>
        <item x="577"/>
        <item x="3438"/>
        <item x="3921"/>
        <item x="3254"/>
        <item x="26"/>
        <item x="3885"/>
        <item x="4457"/>
        <item x="4585"/>
        <item x="1818"/>
        <item x="1377"/>
        <item x="2330"/>
        <item x="2502"/>
        <item x="2348"/>
        <item x="2935"/>
        <item x="2795"/>
        <item x="1146"/>
        <item x="88"/>
        <item x="1722"/>
        <item x="3388"/>
        <item x="2148"/>
        <item x="4832"/>
        <item x="834"/>
        <item x="994"/>
        <item x="2493"/>
        <item x="442"/>
        <item x="2134"/>
        <item x="897"/>
        <item x="507"/>
        <item x="2880"/>
        <item x="3440"/>
        <item x="2151"/>
        <item x="3891"/>
        <item x="242"/>
        <item x="4474"/>
        <item x="1222"/>
        <item x="2551"/>
        <item x="3691"/>
        <item x="1713"/>
        <item x="87"/>
        <item x="3601"/>
        <item x="4746"/>
        <item x="2003"/>
        <item x="2743"/>
        <item x="491"/>
        <item x="3638"/>
        <item x="3768"/>
        <item x="3035"/>
        <item x="1733"/>
        <item x="924"/>
        <item x="2070"/>
        <item x="1923"/>
        <item x="1228"/>
        <item x="338"/>
        <item x="686"/>
        <item x="1285"/>
        <item x="1127"/>
        <item x="2959"/>
        <item x="1461"/>
        <item x="1656"/>
        <item x="2303"/>
        <item x="259"/>
        <item x="2351"/>
        <item x="304"/>
        <item x="1323"/>
        <item x="3225"/>
        <item x="2510"/>
        <item x="3846"/>
        <item x="2278"/>
        <item x="355"/>
        <item x="4818"/>
        <item x="836"/>
        <item x="4622"/>
        <item x="3984"/>
        <item x="2160"/>
        <item x="2188"/>
        <item x="3799"/>
        <item x="148"/>
        <item x="1750"/>
        <item x="3033"/>
        <item x="1831"/>
        <item x="3937"/>
        <item x="3151"/>
        <item x="448"/>
        <item x="4055"/>
        <item x="2357"/>
        <item x="664"/>
        <item x="3816"/>
        <item x="4533"/>
        <item x="1657"/>
        <item x="2616"/>
        <item x="1202"/>
        <item x="3188"/>
        <item x="3596"/>
        <item x="2268"/>
        <item x="2329"/>
        <item x="3899"/>
        <item x="1842"/>
        <item x="820"/>
        <item x="2618"/>
        <item x="4319"/>
        <item x="3111"/>
        <item x="2830"/>
        <item x="4183"/>
        <item x="4671"/>
        <item x="2201"/>
        <item x="1412"/>
        <item x="1087"/>
        <item x="648"/>
        <item x="2101"/>
        <item x="682"/>
        <item x="3292"/>
        <item x="4161"/>
        <item x="3757"/>
        <item x="2984"/>
        <item x="598"/>
        <item x="236"/>
        <item x="833"/>
        <item x="903"/>
        <item x="3025"/>
        <item x="2789"/>
        <item x="3330"/>
        <item x="4779"/>
        <item x="896"/>
        <item x="2862"/>
        <item x="2988"/>
        <item x="260"/>
        <item x="3947"/>
        <item x="475"/>
        <item x="4714"/>
        <item x="3604"/>
        <item x="2495"/>
        <item x="3028"/>
        <item x="4118"/>
        <item x="2007"/>
        <item x="4820"/>
        <item x="860"/>
        <item x="1781"/>
        <item x="2011"/>
        <item x="2680"/>
        <item x="1955"/>
        <item x="187"/>
        <item x="548"/>
        <item x="3741"/>
        <item x="425"/>
        <item x="3624"/>
        <item x="4139"/>
        <item x="3820"/>
        <item x="4628"/>
        <item x="2128"/>
        <item x="2076"/>
        <item x="2943"/>
        <item x="3133"/>
        <item x="1009"/>
        <item x="324"/>
        <item x="3251"/>
        <item x="2567"/>
        <item x="2168"/>
        <item x="94"/>
        <item x="2415"/>
        <item x="4710"/>
        <item x="4176"/>
        <item x="2238"/>
        <item x="992"/>
        <item x="3197"/>
        <item x="1198"/>
        <item x="1185"/>
        <item x="4054"/>
        <item x="288"/>
        <item x="1559"/>
        <item x="1962"/>
        <item x="832"/>
        <item x="3357"/>
        <item x="1270"/>
        <item x="2887"/>
        <item x="4105"/>
        <item x="1297"/>
        <item x="51"/>
        <item x="3494"/>
        <item x="517"/>
        <item x="758"/>
        <item x="54"/>
        <item x="1943"/>
        <item x="3364"/>
        <item x="1348"/>
        <item x="2073"/>
        <item x="1503"/>
        <item x="537"/>
        <item x="2224"/>
        <item x="1749"/>
        <item x="1883"/>
        <item x="2487"/>
        <item x="2780"/>
        <item x="3946"/>
        <item x="818"/>
        <item x="3262"/>
        <item x="123"/>
        <item x="3158"/>
        <item x="3586"/>
        <item x="3475"/>
        <item x="1845"/>
        <item x="3274"/>
        <item x="2344"/>
        <item x="1573"/>
        <item x="447"/>
        <item x="2127"/>
        <item x="1898"/>
        <item x="360"/>
        <item x="1885"/>
        <item x="125"/>
        <item x="270"/>
        <item x="4858"/>
        <item x="1022"/>
        <item x="1506"/>
        <item x="1001"/>
        <item x="185"/>
        <item x="4380"/>
        <item x="1705"/>
        <item x="2335"/>
        <item x="2583"/>
        <item x="546"/>
        <item x="1120"/>
        <item x="1830"/>
        <item x="1167"/>
        <item x="650"/>
        <item x="237"/>
        <item x="2385"/>
        <item x="3418"/>
        <item x="1309"/>
        <item x="1056"/>
        <item x="1864"/>
        <item x="2688"/>
        <item x="1862"/>
        <item x="4224"/>
        <item x="1383"/>
        <item x="1469"/>
        <item x="4602"/>
        <item x="2172"/>
        <item x="320"/>
        <item x="4684"/>
        <item x="907"/>
        <item x="4807"/>
        <item x="3479"/>
        <item x="984"/>
        <item x="940"/>
        <item x="2315"/>
        <item x="3874"/>
        <item x="4397"/>
        <item x="4262"/>
        <item x="4577"/>
        <item x="1608"/>
        <item x="4712"/>
        <item x="2844"/>
        <item x="368"/>
        <item x="4268"/>
        <item x="4186"/>
        <item x="3258"/>
        <item x="3907"/>
        <item x="4187"/>
        <item x="2185"/>
        <item x="1492"/>
        <item x="873"/>
        <item x="1990"/>
        <item x="2529"/>
        <item x="402"/>
        <item x="1685"/>
        <item x="3904"/>
        <item x="1392"/>
        <item x="4029"/>
        <item x="2939"/>
        <item x="3452"/>
        <item x="2544"/>
        <item x="3137"/>
        <item x="3047"/>
        <item x="378"/>
        <item x="1770"/>
        <item x="3238"/>
        <item x="2770"/>
        <item x="4153"/>
        <item x="2023"/>
        <item x="613"/>
        <item x="1149"/>
        <item x="4386"/>
        <item x="193"/>
        <item x="2661"/>
        <item x="431"/>
        <item x="2997"/>
        <item x="3553"/>
        <item x="1682"/>
        <item x="3462"/>
        <item x="3410"/>
        <item x="3858"/>
        <item x="3608"/>
        <item x="4155"/>
        <item x="3965"/>
        <item x="37"/>
        <item x="677"/>
        <item x="1091"/>
        <item x="3085"/>
        <item x="3762"/>
        <item x="4529"/>
        <item x="120"/>
        <item x="764"/>
        <item x="1755"/>
        <item x="2971"/>
        <item x="815"/>
        <item x="750"/>
        <item x="287"/>
        <item x="3430"/>
        <item x="3319"/>
        <item x="4248"/>
        <item x="879"/>
        <item x="3321"/>
        <item x="248"/>
        <item x="3839"/>
        <item x="728"/>
        <item x="1148"/>
        <item x="2297"/>
        <item x="983"/>
        <item x="588"/>
        <item x="2046"/>
        <item x="1654"/>
        <item x="1869"/>
        <item x="4813"/>
        <item x="3962"/>
        <item x="3069"/>
        <item x="531"/>
        <item x="700"/>
        <item x="2746"/>
        <item x="2783"/>
        <item x="2881"/>
        <item x="4632"/>
        <item x="3120"/>
        <item x="164"/>
        <item x="2209"/>
        <item x="1819"/>
        <item x="1418"/>
        <item x="2804"/>
        <item x="3424"/>
        <item x="852"/>
        <item x="3668"/>
        <item x="524"/>
        <item x="2068"/>
        <item x="2848"/>
        <item x="2843"/>
        <item x="2016"/>
        <item x="688"/>
        <item x="1789"/>
        <item x="4638"/>
        <item x="1868"/>
        <item x="1496"/>
        <item x="1179"/>
        <item x="3968"/>
        <item x="4597"/>
        <item x="2386"/>
        <item x="2381"/>
        <item x="1995"/>
        <item x="1659"/>
        <item x="4644"/>
        <item x="1088"/>
        <item x="3986"/>
        <item x="4074"/>
        <item x="602"/>
        <item x="4271"/>
        <item x="2074"/>
        <item x="4731"/>
        <item x="4390"/>
        <item x="988"/>
        <item x="4009"/>
        <item x="1411"/>
        <item x="2965"/>
        <item x="41"/>
        <item x="605"/>
        <item x="3982"/>
        <item x="2130"/>
        <item x="4062"/>
        <item x="3801"/>
        <item x="2045"/>
        <item x="3639"/>
        <item x="272"/>
        <item x="3339"/>
        <item x="1064"/>
        <item x="1332"/>
        <item x="4445"/>
        <item x="1806"/>
        <item x="3117"/>
        <item x="2373"/>
        <item x="1441"/>
        <item x="2592"/>
        <item x="3730"/>
        <item x="172"/>
        <item x="3185"/>
        <item x="4447"/>
        <item x="2917"/>
        <item x="2361"/>
        <item x="3017"/>
        <item x="1071"/>
        <item x="2306"/>
        <item x="2838"/>
        <item x="3316"/>
        <item x="905"/>
        <item x="409"/>
        <item x="1247"/>
        <item x="611"/>
        <item x="4430"/>
        <item x="2571"/>
        <item x="1636"/>
        <item x="2402"/>
        <item x="2519"/>
        <item x="4528"/>
        <item x="4046"/>
        <item x="3866"/>
        <item x="3985"/>
        <item x="1443"/>
        <item x="501"/>
        <item x="2032"/>
        <item x="1160"/>
        <item x="4215"/>
        <item x="2751"/>
        <item x="679"/>
        <item x="1901"/>
        <item x="2247"/>
        <item x="2684"/>
        <item x="3048"/>
        <item x="4837"/>
        <item x="4716"/>
        <item x="1209"/>
        <item x="3392"/>
        <item x="4128"/>
        <item x="4549"/>
        <item x="4416"/>
        <item x="628"/>
        <item x="3032"/>
        <item x="3570"/>
        <item x="1449"/>
        <item x="1834"/>
        <item x="2573"/>
        <item x="412"/>
        <item x="599"/>
        <item x="560"/>
        <item x="4738"/>
        <item x="1296"/>
        <item x="1172"/>
        <item x="2949"/>
        <item x="23"/>
        <item x="331"/>
        <item x="3166"/>
        <item x="3717"/>
        <item x="592"/>
        <item x="2785"/>
        <item x="2028"/>
        <item x="1844"/>
        <item x="243"/>
        <item x="4134"/>
        <item x="2907"/>
        <item x="534"/>
        <item x="1445"/>
        <item x="1600"/>
        <item x="2994"/>
        <item x="938"/>
        <item x="4220"/>
        <item x="3114"/>
        <item x="2029"/>
        <item x="3082"/>
        <item x="1388"/>
        <item x="882"/>
        <item x="1848"/>
        <item x="3380"/>
        <item x="1614"/>
        <item x="3592"/>
        <item x="4350"/>
        <item x="1617"/>
        <item x="4868"/>
        <item x="3346"/>
        <item x="4185"/>
        <item x="4245"/>
        <item x="1911"/>
        <item x="3206"/>
        <item x="3827"/>
        <item x="1731"/>
        <item x="4600"/>
        <item x="3583"/>
        <item x="2807"/>
        <item x="3805"/>
        <item x="4301"/>
        <item x="254"/>
        <item x="2632"/>
        <item x="4280"/>
        <item x="1205"/>
        <item x="1602"/>
        <item x="1488"/>
        <item x="1618"/>
        <item x="635"/>
        <item x="978"/>
        <item x="2383"/>
        <item x="2910"/>
        <item x="3221"/>
        <item x="3589"/>
        <item x="2229"/>
        <item x="2821"/>
        <item x="3956"/>
        <item x="690"/>
        <item x="4038"/>
        <item x="3384"/>
        <item x="941"/>
        <item x="1194"/>
        <item x="3779"/>
        <item x="3597"/>
        <item x="840"/>
        <item x="4330"/>
        <item x="3113"/>
        <item x="3145"/>
        <item x="3159"/>
        <item x="1763"/>
        <item x="622"/>
        <item x="2938"/>
        <item x="2905"/>
        <item x="2538"/>
        <item x="218"/>
        <item x="2037"/>
        <item x="3852"/>
        <item x="298"/>
        <item x="3667"/>
        <item x="1428"/>
        <item x="200"/>
        <item x="4758"/>
        <item x="3429"/>
        <item x="1729"/>
        <item x="3957"/>
        <item x="2490"/>
        <item x="1244"/>
        <item x="2604"/>
        <item x="149"/>
        <item x="3314"/>
        <item x="3633"/>
        <item x="808"/>
        <item x="2375"/>
        <item x="484"/>
        <item x="4469"/>
        <item x="2565"/>
        <item x="3606"/>
        <item x="4616"/>
        <item x="1779"/>
        <item x="384"/>
        <item x="931"/>
        <item x="1623"/>
        <item x="281"/>
        <item x="461"/>
        <item x="639"/>
        <item x="46"/>
        <item x="2008"/>
        <item x="1304"/>
        <item x="3112"/>
        <item x="3623"/>
        <item x="3646"/>
        <item x="1613"/>
        <item x="2839"/>
        <item x="1551"/>
        <item x="1942"/>
        <item x="1320"/>
        <item x="4686"/>
        <item x="2296"/>
        <item x="2177"/>
        <item x="4316"/>
        <item x="4375"/>
        <item x="4212"/>
        <item x="2503"/>
        <item x="3803"/>
        <item x="6"/>
        <item x="1259"/>
        <item x="3928"/>
        <item x="1897"/>
        <item x="221"/>
        <item x="1774"/>
        <item x="3662"/>
        <item x="701"/>
        <item x="4542"/>
        <item x="1937"/>
        <item x="99"/>
        <item x="137"/>
        <item x="4732"/>
        <item x="3841"/>
        <item x="1996"/>
        <item x="1977"/>
        <item x="3020"/>
        <item x="2236"/>
        <item x="4272"/>
        <item x="2207"/>
        <item x="4315"/>
        <item x="3917"/>
        <item x="1896"/>
        <item x="3812"/>
        <item x="4173"/>
        <item x="901"/>
        <item x="3347"/>
        <item x="4007"/>
        <item x="2360"/>
        <item x="2992"/>
        <item x="209"/>
        <item x="1378"/>
        <item x="3226"/>
        <item x="3701"/>
        <item x="1555"/>
        <item x="1386"/>
        <item x="1669"/>
        <item x="4704"/>
        <item x="4553"/>
        <item x="2194"/>
        <item x="2729"/>
        <item x="2144"/>
        <item x="4043"/>
        <item x="3066"/>
        <item x="3156"/>
        <item x="1700"/>
        <item x="3990"/>
        <item x="1821"/>
        <item x="3830"/>
        <item x="4487"/>
        <item x="1419"/>
        <item x="3681"/>
        <item x="1059"/>
        <item x="1571"/>
        <item x="2660"/>
        <item x="3703"/>
        <item x="1155"/>
        <item x="3488"/>
        <item x="2832"/>
        <item x="2020"/>
        <item x="3599"/>
        <item x="1609"/>
        <item x="4692"/>
        <item x="3029"/>
        <item x="1026"/>
        <item x="503"/>
        <item x="2447"/>
        <item x="3537"/>
        <item x="2075"/>
        <item x="2398"/>
        <item x="2275"/>
        <item x="2542"/>
        <item x="3765"/>
        <item x="220"/>
        <item x="1489"/>
        <item x="2454"/>
        <item x="14"/>
        <item x="4500"/>
        <item x="1003"/>
        <item x="77"/>
        <item x="2699"/>
        <item x="4596"/>
        <item x="3345"/>
        <item x="1257"/>
        <item x="574"/>
        <item x="4314"/>
        <item x="3201"/>
        <item x="1536"/>
        <item x="510"/>
        <item x="587"/>
        <item x="3446"/>
        <item x="1018"/>
        <item x="3122"/>
        <item x="1738"/>
        <item x="3959"/>
        <item x="1621"/>
        <item x="1485"/>
        <item x="1006"/>
        <item x="3428"/>
        <item x="2930"/>
        <item x="3683"/>
        <item x="4071"/>
        <item x="2813"/>
        <item x="913"/>
        <item x="532"/>
        <item x="1281"/>
        <item x="3414"/>
        <item x="2647"/>
        <item x="433"/>
        <item x="2183"/>
        <item x="608"/>
        <item x="294"/>
        <item x="2139"/>
        <item x="2064"/>
        <item x="81"/>
        <item x="2272"/>
        <item x="1985"/>
        <item x="3477"/>
        <item x="2363"/>
        <item x="413"/>
        <item x="590"/>
        <item x="395"/>
        <item x="3387"/>
        <item x="3333"/>
        <item x="4451"/>
        <item x="1227"/>
        <item x="3018"/>
        <item x="3690"/>
        <item x="4158"/>
        <item x="4669"/>
        <item x="1400"/>
        <item x="1073"/>
        <item x="2563"/>
        <item x="1785"/>
        <item x="422"/>
        <item x="4713"/>
        <item x="4747"/>
        <item x="3449"/>
        <item x="4737"/>
        <item x="2745"/>
        <item x="4257"/>
        <item x="1915"/>
        <item x="3715"/>
        <item x="800"/>
        <item x="1756"/>
        <item x="2455"/>
        <item x="2749"/>
        <item x="3873"/>
        <item x="1224"/>
        <item x="2300"/>
        <item x="252"/>
        <item x="4688"/>
        <item x="752"/>
        <item x="4323"/>
        <item x="1593"/>
        <item x="1527"/>
        <item x="569"/>
        <item x="1495"/>
        <item x="4506"/>
        <item x="783"/>
        <item x="4300"/>
        <item x="4854"/>
        <item x="4381"/>
        <item x="4589"/>
        <item x="1585"/>
        <item x="4850"/>
        <item x="3961"/>
        <item x="2368"/>
        <item x="4177"/>
        <item x="662"/>
        <item x="1924"/>
        <item x="3822"/>
        <item x="1808"/>
        <item x="2213"/>
        <item x="4759"/>
        <item x="4471"/>
        <item x="4251"/>
        <item x="2876"/>
        <item x="1926"/>
        <item x="3046"/>
        <item x="2288"/>
        <item x="2970"/>
        <item x="3027"/>
        <item x="3782"/>
        <item x="2103"/>
        <item x="4402"/>
        <item x="2040"/>
        <item x="1314"/>
        <item x="3834"/>
        <item x="2886"/>
        <item x="4154"/>
        <item x="4856"/>
        <item x="293"/>
        <item x="883"/>
        <item x="4087"/>
        <item x="217"/>
        <item x="3129"/>
        <item x="2624"/>
        <item x="212"/>
        <item x="1712"/>
        <item x="3007"/>
        <item x="3656"/>
        <item x="4791"/>
        <item x="1534"/>
        <item x="2507"/>
        <item x="1969"/>
        <item x="770"/>
        <item x="4708"/>
        <item x="1890"/>
        <item x="3882"/>
        <item x="3401"/>
        <item x="2629"/>
        <item x="2621"/>
        <item x="4222"/>
        <item x="550"/>
        <item x="875"/>
        <item x="3826"/>
        <item x="154"/>
        <item x="3348"/>
        <item x="1048"/>
        <item x="4872"/>
        <item x="2788"/>
        <item x="2694"/>
        <item x="2587"/>
        <item x="2166"/>
        <item x="1510"/>
        <item x="93"/>
        <item x="399"/>
        <item x="3740"/>
        <item x="3923"/>
        <item x="1678"/>
        <item x="3763"/>
        <item x="4310"/>
        <item x="878"/>
        <item x="4725"/>
        <item x="3077"/>
        <item x="3466"/>
        <item x="2981"/>
        <item x="2080"/>
        <item x="2270"/>
        <item x="1584"/>
        <item x="2216"/>
        <item x="3953"/>
        <item x="1250"/>
        <item x="4771"/>
        <item x="361"/>
        <item x="303"/>
        <item x="3299"/>
        <item x="1374"/>
        <item x="3927"/>
        <item x="4152"/>
        <item x="1157"/>
        <item x="539"/>
        <item x="3995"/>
        <item x="1590"/>
        <item x="1234"/>
        <item x="1631"/>
        <item x="1826"/>
        <item x="2983"/>
        <item x="801"/>
        <item x="4006"/>
        <item x="4115"/>
        <item x="3350"/>
        <item x="564"/>
        <item x="375"/>
        <item x="2514"/>
        <item x="2728"/>
        <item x="4279"/>
        <item x="970"/>
        <item x="1460"/>
        <item x="1745"/>
        <item x="1138"/>
        <item x="1860"/>
        <item x="446"/>
        <item x="249"/>
        <item x="3776"/>
        <item x="2252"/>
        <item x="4240"/>
        <item x="2060"/>
        <item x="1997"/>
        <item x="2195"/>
        <item x="278"/>
        <item x="3997"/>
        <item x="1047"/>
        <item x="2458"/>
        <item x="3550"/>
        <item x="4227"/>
        <item x="3178"/>
        <item x="4265"/>
        <item x="1850"/>
        <item x="1539"/>
        <item x="261"/>
        <item x="1129"/>
        <item x="1688"/>
        <item x="2494"/>
        <item x="203"/>
        <item x="1801"/>
        <item x="2249"/>
        <item x="1916"/>
        <item x="2860"/>
        <item x="3486"/>
        <item x="866"/>
        <item x="2557"/>
        <item x="4839"/>
        <item x="3060"/>
        <item x="2498"/>
        <item x="36"/>
        <item x="134"/>
        <item x="4010"/>
        <item x="971"/>
        <item x="2608"/>
        <item x="4677"/>
        <item x="1121"/>
        <item x="3563"/>
        <item x="702"/>
        <item x="2212"/>
        <item x="3670"/>
        <item x="995"/>
        <item x="1828"/>
        <item x="4562"/>
        <item x="2033"/>
        <item x="2953"/>
        <item x="2639"/>
        <item x="4707"/>
        <item x="4765"/>
        <item x="2146"/>
        <item x="4188"/>
        <item x="1798"/>
        <item x="527"/>
        <item x="3499"/>
        <item x="2758"/>
        <item x="3471"/>
        <item x="2006"/>
        <item x="1851"/>
        <item x="2407"/>
        <item x="4778"/>
        <item x="4768"/>
        <item x="150"/>
        <item x="3999"/>
        <item x="1409"/>
        <item x="2866"/>
        <item x="1079"/>
        <item x="570"/>
        <item x="678"/>
        <item x="3857"/>
        <item x="2010"/>
        <item x="3001"/>
        <item x="2258"/>
        <item x="2284"/>
        <item x="921"/>
        <item x="4613"/>
        <item x="4845"/>
        <item x="3371"/>
        <item x="2634"/>
        <item x="1468"/>
        <item x="479"/>
        <item x="4250"/>
        <item x="2937"/>
        <item x="3879"/>
        <item x="3057"/>
        <item x="4860"/>
        <item x="443"/>
        <item x="3134"/>
        <item x="2086"/>
        <item x="895"/>
        <item x="2147"/>
        <item x="4804"/>
        <item x="104"/>
        <item x="2442"/>
        <item x="3518"/>
        <item x="1487"/>
        <item x="2035"/>
        <item x="3009"/>
        <item x="4490"/>
        <item x="247"/>
        <item x="4509"/>
        <item x="2180"/>
        <item x="4513"/>
        <item x="3950"/>
        <item x="1431"/>
        <item x="2517"/>
        <item x="3246"/>
        <item x="3433"/>
        <item x="3585"/>
        <item x="520"/>
        <item x="3143"/>
        <item x="3770"/>
        <item x="3696"/>
        <item x="2852"/>
        <item x="1095"/>
        <item x="2242"/>
        <item x="4486"/>
        <item x="4269"/>
        <item x="1174"/>
        <item x="2883"/>
        <item x="615"/>
        <item x="3456"/>
        <item x="930"/>
        <item x="1150"/>
        <item x="4412"/>
        <item x="2664"/>
        <item x="4336"/>
        <item x="1221"/>
        <item x="2152"/>
        <item x="811"/>
        <item x="1537"/>
        <item x="4794"/>
        <item x="3659"/>
        <item x="4514"/>
        <item x="1158"/>
        <item x="4002"/>
        <item x="4077"/>
        <item x="529"/>
        <item x="1442"/>
        <item x="3767"/>
        <item x="1166"/>
        <item x="1282"/>
        <item x="147"/>
        <item x="2374"/>
        <item x="3671"/>
        <item x="4724"/>
        <item x="601"/>
        <item x="638"/>
        <item x="652"/>
        <item x="4129"/>
        <item x="1231"/>
        <item x="3176"/>
        <item x="3824"/>
        <item x="1207"/>
        <item x="4036"/>
        <item x="3955"/>
        <item x="2725"/>
        <item x="286"/>
        <item x="2342"/>
        <item x="672"/>
        <item x="1847"/>
        <item x="3791"/>
        <item x="2115"/>
        <item x="2197"/>
        <item x="206"/>
        <item x="2652"/>
        <item x="3412"/>
        <item x="632"/>
        <item x="59"/>
        <item x="1336"/>
        <item x="1667"/>
        <item x="572"/>
        <item x="487"/>
        <item x="3847"/>
        <item x="2246"/>
        <item x="1747"/>
        <item x="3267"/>
        <item x="3442"/>
        <item x="232"/>
        <item x="631"/>
        <item x="1303"/>
        <item x="1447"/>
        <item x="2681"/>
        <item x="1575"/>
        <item x="4306"/>
        <item x="1759"/>
        <item x="1543"/>
        <item x="4049"/>
        <item x="2975"/>
        <item x="4594"/>
        <item x="3509"/>
        <item x="1603"/>
        <item x="1007"/>
        <item x="2301"/>
        <item x="1903"/>
        <item x="1557"/>
        <item x="3173"/>
        <item x="3127"/>
        <item x="685"/>
        <item x="4400"/>
        <item x="4547"/>
        <item x="2254"/>
        <item x="3844"/>
        <item x="2894"/>
        <item x="1078"/>
        <item x="1055"/>
        <item x="2619"/>
        <item x="3457"/>
        <item x="3565"/>
        <item x="420"/>
        <item x="1137"/>
        <item x="2432"/>
        <item x="1550"/>
        <item x="1372"/>
        <item x="2893"/>
        <item x="3183"/>
        <item x="4371"/>
        <item x="1266"/>
        <item x="4458"/>
        <item x="4162"/>
        <item x="3481"/>
        <item x="2210"/>
        <item x="3128"/>
        <item x="3676"/>
        <item x="3147"/>
        <item x="2319"/>
        <item x="3407"/>
        <item x="2359"/>
        <item x="3783"/>
        <item x="4609"/>
        <item x="469"/>
        <item x="492"/>
        <item x="4435"/>
        <item x="52"/>
        <item x="2774"/>
        <item x="2433"/>
        <item x="2879"/>
        <item x="2313"/>
        <item x="2483"/>
        <item x="4274"/>
        <item x="1182"/>
        <item x="1331"/>
        <item x="2067"/>
        <item x="4479"/>
        <item x="363"/>
        <item x="1974"/>
        <item x="645"/>
        <item x="3303"/>
        <item x="944"/>
        <item x="4293"/>
        <item x="4107"/>
        <item x="1849"/>
        <item x="2891"/>
        <item x="2163"/>
        <item x="4676"/>
        <item x="2923"/>
        <item x="4733"/>
        <item x="2321"/>
        <item x="3543"/>
        <item x="2964"/>
        <item x="2853"/>
        <item x="1838"/>
        <item x="4425"/>
        <item x="4694"/>
        <item x="2877"/>
        <item x="4483"/>
        <item x="782"/>
        <item x="370"/>
        <item x="102"/>
        <item x="4492"/>
        <item x="3353"/>
        <item x="1439"/>
        <item x="2673"/>
        <item x="3399"/>
        <item x="4728"/>
        <item x="4005"/>
        <item x="3636"/>
        <item x="1344"/>
        <item x="511"/>
        <item x="1554"/>
        <item x="3551"/>
        <item x="7"/>
        <item x="4308"/>
        <item x="173"/>
        <item x="774"/>
        <item x="1796"/>
        <item x="3398"/>
        <item x="241"/>
        <item x="1989"/>
        <item x="1153"/>
        <item x="1233"/>
        <item x="1538"/>
        <item x="708"/>
        <item x="169"/>
        <item x="4568"/>
        <item x="2809"/>
        <item x="3666"/>
        <item x="4148"/>
        <item x="1375"/>
        <item x="4742"/>
        <item x="1371"/>
        <item x="3935"/>
        <item x="721"/>
        <item x="4762"/>
        <item x="327"/>
        <item x="1734"/>
        <item x="1695"/>
        <item x="4211"/>
        <item x="3426"/>
        <item x="3326"/>
        <item x="1090"/>
        <item x="1369"/>
        <item x="2049"/>
        <item x="2050"/>
        <item x="1214"/>
        <item x="3705"/>
        <item x="4497"/>
        <item x="2453"/>
        <item x="1612"/>
        <item x="3369"/>
        <item x="4267"/>
        <item x="2273"/>
        <item x="1108"/>
        <item x="4170"/>
        <item x="3736"/>
        <item x="4111"/>
        <item x="4063"/>
        <item x="3435"/>
        <item x="1195"/>
        <item x="1243"/>
        <item x="2859"/>
        <item x="1260"/>
        <item x="2641"/>
        <item x="2686"/>
        <item x="4379"/>
        <item x="1430"/>
        <item x="3622"/>
        <item x="2653"/>
        <item x="2610"/>
        <item x="712"/>
        <item x="2271"/>
        <item x="4221"/>
        <item x="2787"/>
        <item x="952"/>
        <item x="3167"/>
        <item x="1642"/>
        <item x="3725"/>
        <item x="3285"/>
        <item x="2390"/>
        <item x="2692"/>
        <item x="383"/>
        <item x="1343"/>
        <item x="989"/>
        <item x="1866"/>
        <item x="3796"/>
        <item x="2696"/>
        <item x="2867"/>
        <item x="4775"/>
        <item x="471"/>
        <item x="1526"/>
        <item x="2227"/>
        <item x="530"/>
        <item x="4773"/>
        <item x="2805"/>
        <item x="201"/>
        <item x="522"/>
        <item x="2237"/>
        <item x="4252"/>
        <item x="2738"/>
        <item x="1502"/>
        <item x="4303"/>
        <item x="1163"/>
        <item x="3709"/>
        <item x="3938"/>
        <item x="3821"/>
        <item x="3806"/>
        <item x="3498"/>
        <item x="1310"/>
        <item x="724"/>
        <item x="4273"/>
        <item x="208"/>
        <item x="4709"/>
        <item x="2740"/>
        <item x="4648"/>
        <item x="3996"/>
        <item x="817"/>
        <item x="2205"/>
        <item x="3850"/>
        <item x="3310"/>
        <item x="1780"/>
        <item x="3669"/>
        <item x="2489"/>
        <item x="335"/>
        <item x="3282"/>
        <item x="3181"/>
        <item x="421"/>
        <item x="401"/>
        <item x="24"/>
        <item x="4409"/>
        <item x="3332"/>
        <item x="3205"/>
        <item x="3637"/>
        <item x="4067"/>
        <item x="1709"/>
        <item x="1791"/>
        <item x="1023"/>
        <item x="1455"/>
        <item x="1125"/>
        <item x="246"/>
        <item x="274"/>
        <item x="2826"/>
        <item x="3269"/>
        <item x="2382"/>
        <item x="1093"/>
        <item x="340"/>
        <item x="1321"/>
        <item x="4292"/>
        <item x="181"/>
        <item x="1541"/>
        <item x="4668"/>
        <item x="188"/>
        <item x="299"/>
        <item x="1123"/>
        <item x="4045"/>
        <item x="1354"/>
        <item x="2153"/>
        <item x="3118"/>
        <item x="2708"/>
        <item x="3382"/>
        <item x="500"/>
        <item x="4799"/>
        <item x="3654"/>
        <item x="3189"/>
        <item x="2974"/>
        <item x="1171"/>
        <item x="3478"/>
        <item x="2550"/>
        <item x="4354"/>
        <item x="3390"/>
        <item x="4760"/>
        <item x="4591"/>
        <item x="2521"/>
        <item x="2437"/>
        <item x="1180"/>
        <item x="3860"/>
        <item x="1010"/>
        <item x="894"/>
        <item x="4138"/>
        <item x="958"/>
        <item x="1769"/>
        <item x="309"/>
        <item x="47"/>
        <item x="3600"/>
        <item x="962"/>
        <item x="949"/>
        <item x="168"/>
        <item x="4488"/>
        <item x="2569"/>
        <item x="3958"/>
        <item x="1145"/>
        <item x="130"/>
        <item x="3341"/>
        <item x="2842"/>
        <item x="3731"/>
        <item x="2812"/>
        <item x="1701"/>
        <item x="858"/>
        <item x="230"/>
        <item x="4287"/>
        <item x="1689"/>
        <item x="4618"/>
        <item x="4521"/>
        <item x="155"/>
        <item x="2250"/>
        <item x="3949"/>
        <item x="504"/>
        <item x="933"/>
        <item x="3356"/>
        <item x="3261"/>
        <item x="4621"/>
        <item x="4403"/>
        <item x="1626"/>
        <item x="2425"/>
        <item x="2580"/>
        <item x="4304"/>
        <item x="776"/>
        <item x="2289"/>
        <item x="2980"/>
        <item x="76"/>
        <item x="4117"/>
        <item t="default"/>
      </items>
    </pivotField>
    <pivotField showAll="0"/>
  </pivotFields>
  <rowFields count="1">
    <field x="9"/>
  </rowFields>
  <rowItems count="13">
    <i>
      <x/>
    </i>
    <i>
      <x v="1"/>
    </i>
    <i>
      <x v="2"/>
    </i>
    <i>
      <x v="3"/>
    </i>
    <i>
      <x v="4"/>
    </i>
    <i>
      <x v="5"/>
    </i>
    <i>
      <x v="6"/>
    </i>
    <i>
      <x v="7"/>
    </i>
    <i>
      <x v="8"/>
    </i>
    <i>
      <x v="9"/>
    </i>
    <i>
      <x v="10"/>
    </i>
    <i>
      <x v="11"/>
    </i>
    <i t="grand">
      <x/>
    </i>
  </rowItems>
  <colItems count="1">
    <i/>
  </colItems>
  <dataFields count="1">
    <dataField name="Sum of Turnover Ratio" fld="12" baseField="0"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E17" firstHeaderRow="1" firstDataRow="2" firstDataCol="1"/>
  <pivotFields count="14">
    <pivotField showAll="0">
      <items count="3942">
        <item x="1528"/>
        <item x="2313"/>
        <item x="3503"/>
        <item x="3750"/>
        <item x="1091"/>
        <item x="583"/>
        <item x="2132"/>
        <item x="2027"/>
        <item x="2308"/>
        <item x="1477"/>
        <item x="3600"/>
        <item x="102"/>
        <item x="2829"/>
        <item x="2590"/>
        <item x="1753"/>
        <item x="179"/>
        <item x="2520"/>
        <item x="3660"/>
        <item x="419"/>
        <item x="966"/>
        <item x="280"/>
        <item x="2570"/>
        <item x="2376"/>
        <item x="1497"/>
        <item x="3450"/>
        <item x="2905"/>
        <item x="3805"/>
        <item x="3880"/>
        <item x="24"/>
        <item x="17"/>
        <item x="1922"/>
        <item x="612"/>
        <item x="2215"/>
        <item x="866"/>
        <item x="1496"/>
        <item x="20"/>
        <item x="3811"/>
        <item x="1597"/>
        <item x="3607"/>
        <item x="2034"/>
        <item x="429"/>
        <item x="1998"/>
        <item x="2473"/>
        <item x="1093"/>
        <item x="3147"/>
        <item x="330"/>
        <item x="2677"/>
        <item x="1033"/>
        <item x="2304"/>
        <item x="19"/>
        <item x="2699"/>
        <item x="302"/>
        <item x="3556"/>
        <item x="2518"/>
        <item x="1231"/>
        <item x="3301"/>
        <item x="221"/>
        <item x="533"/>
        <item x="2138"/>
        <item x="1022"/>
        <item x="593"/>
        <item x="1393"/>
        <item x="294"/>
        <item x="975"/>
        <item x="3341"/>
        <item x="2099"/>
        <item x="3871"/>
        <item x="479"/>
        <item x="3193"/>
        <item x="1605"/>
        <item x="344"/>
        <item x="2478"/>
        <item x="1197"/>
        <item x="3788"/>
        <item x="75"/>
        <item x="1965"/>
        <item x="66"/>
        <item x="2659"/>
        <item x="354"/>
        <item x="658"/>
        <item x="3509"/>
        <item x="1746"/>
        <item x="2880"/>
        <item x="76"/>
        <item x="2037"/>
        <item x="2509"/>
        <item x="3472"/>
        <item x="3119"/>
        <item x="704"/>
        <item x="2314"/>
        <item x="3824"/>
        <item x="613"/>
        <item x="2468"/>
        <item x="915"/>
        <item x="3496"/>
        <item x="3311"/>
        <item x="2681"/>
        <item x="358"/>
        <item x="1060"/>
        <item x="1089"/>
        <item x="432"/>
        <item x="1616"/>
        <item x="1328"/>
        <item x="2693"/>
        <item x="3317"/>
        <item x="1886"/>
        <item x="1317"/>
        <item x="2810"/>
        <item x="1437"/>
        <item x="3832"/>
        <item x="641"/>
        <item x="2103"/>
        <item x="3696"/>
        <item x="1394"/>
        <item x="1816"/>
        <item x="967"/>
        <item x="717"/>
        <item x="128"/>
        <item x="3849"/>
        <item x="2701"/>
        <item x="3069"/>
        <item x="3519"/>
        <item x="3258"/>
        <item x="1807"/>
        <item x="2574"/>
        <item x="3252"/>
        <item x="3095"/>
        <item x="963"/>
        <item x="1016"/>
        <item x="1726"/>
        <item x="1850"/>
        <item x="3307"/>
        <item x="3101"/>
        <item x="1501"/>
        <item x="3532"/>
        <item x="1843"/>
        <item x="3417"/>
        <item x="1077"/>
        <item x="3480"/>
        <item x="549"/>
        <item x="2519"/>
        <item x="2648"/>
        <item x="636"/>
        <item x="2858"/>
        <item x="535"/>
        <item x="736"/>
        <item x="3908"/>
        <item x="710"/>
        <item x="178"/>
        <item x="1749"/>
        <item x="3017"/>
        <item x="2235"/>
        <item x="2680"/>
        <item x="2161"/>
        <item x="2554"/>
        <item x="1156"/>
        <item x="2320"/>
        <item x="81"/>
        <item x="3874"/>
        <item x="2165"/>
        <item x="2302"/>
        <item x="3535"/>
        <item x="2303"/>
        <item x="812"/>
        <item x="1814"/>
        <item x="1388"/>
        <item x="3823"/>
        <item x="674"/>
        <item x="3569"/>
        <item x="2004"/>
        <item x="632"/>
        <item x="2757"/>
        <item x="2087"/>
        <item x="2560"/>
        <item x="2883"/>
        <item x="3793"/>
        <item x="718"/>
        <item x="2705"/>
        <item x="3798"/>
        <item x="3759"/>
        <item x="2392"/>
        <item x="2015"/>
        <item x="1275"/>
        <item x="737"/>
        <item x="64"/>
        <item x="2973"/>
        <item x="3623"/>
        <item x="2364"/>
        <item x="1897"/>
        <item x="810"/>
        <item x="2000"/>
        <item x="1751"/>
        <item x="3598"/>
        <item x="3027"/>
        <item x="1039"/>
        <item x="223"/>
        <item x="1764"/>
        <item x="1851"/>
        <item x="3197"/>
        <item x="1465"/>
        <item x="1573"/>
        <item x="3167"/>
        <item x="987"/>
        <item x="974"/>
        <item x="2458"/>
        <item x="394"/>
        <item x="2843"/>
        <item x="2202"/>
        <item x="2419"/>
        <item x="1021"/>
        <item x="3553"/>
        <item x="2763"/>
        <item x="1249"/>
        <item x="129"/>
        <item x="196"/>
        <item x="3481"/>
        <item x="3355"/>
        <item x="3647"/>
        <item x="3340"/>
        <item x="2500"/>
        <item x="490"/>
        <item x="3"/>
        <item x="68"/>
        <item x="3113"/>
        <item x="1529"/>
        <item x="764"/>
        <item x="1241"/>
        <item x="803"/>
        <item x="2849"/>
        <item x="3860"/>
        <item x="872"/>
        <item x="478"/>
        <item x="238"/>
        <item x="2476"/>
        <item x="1243"/>
        <item x="3274"/>
        <item x="359"/>
        <item x="2253"/>
        <item x="715"/>
        <item x="3091"/>
        <item x="2586"/>
        <item x="3328"/>
        <item x="1175"/>
        <item x="1638"/>
        <item x="367"/>
        <item x="2076"/>
        <item x="365"/>
        <item x="3938"/>
        <item x="3217"/>
        <item x="1293"/>
        <item x="282"/>
        <item x="402"/>
        <item x="1164"/>
        <item x="2818"/>
        <item x="2141"/>
        <item x="2931"/>
        <item x="1519"/>
        <item x="1366"/>
        <item x="2114"/>
        <item x="2456"/>
        <item x="3539"/>
        <item x="3754"/>
        <item x="1974"/>
        <item x="1167"/>
        <item x="2573"/>
        <item x="2910"/>
        <item x="1304"/>
        <item x="2670"/>
        <item x="299"/>
        <item x="587"/>
        <item x="3124"/>
        <item x="908"/>
        <item x="2270"/>
        <item x="3613"/>
        <item x="677"/>
        <item x="3058"/>
        <item x="541"/>
        <item x="1909"/>
        <item x="930"/>
        <item x="1203"/>
        <item x="1251"/>
        <item x="2461"/>
        <item x="1453"/>
        <item x="2455"/>
        <item x="1408"/>
        <item x="464"/>
        <item x="2414"/>
        <item x="2277"/>
        <item x="2010"/>
        <item x="3789"/>
        <item x="2204"/>
        <item x="1976"/>
        <item x="1493"/>
        <item x="3911"/>
        <item x="1080"/>
        <item x="2668"/>
        <item x="1162"/>
        <item x="862"/>
        <item x="3433"/>
        <item x="2744"/>
        <item x="2510"/>
        <item x="2136"/>
        <item x="2327"/>
        <item x="34"/>
        <item x="2532"/>
        <item x="1333"/>
        <item x="60"/>
        <item x="271"/>
        <item x="2640"/>
        <item x="1256"/>
        <item x="830"/>
        <item x="1215"/>
        <item x="122"/>
        <item x="2550"/>
        <item x="2306"/>
        <item x="3641"/>
        <item x="2274"/>
        <item x="1344"/>
        <item x="482"/>
        <item x="3324"/>
        <item x="731"/>
        <item x="2040"/>
        <item x="2663"/>
        <item x="1024"/>
        <item x="1923"/>
        <item x="2413"/>
        <item x="97"/>
        <item x="2745"/>
        <item x="3702"/>
        <item x="1166"/>
        <item x="821"/>
        <item x="2395"/>
        <item x="2820"/>
        <item x="1924"/>
        <item x="530"/>
        <item x="1504"/>
        <item x="226"/>
        <item x="3489"/>
        <item x="1865"/>
        <item x="382"/>
        <item x="217"/>
        <item x="714"/>
        <item x="1412"/>
        <item x="2983"/>
        <item x="1401"/>
        <item x="836"/>
        <item x="784"/>
        <item x="2111"/>
        <item x="1415"/>
        <item x="629"/>
        <item x="906"/>
        <item x="3592"/>
        <item x="1584"/>
        <item x="1336"/>
        <item x="1684"/>
        <item x="2547"/>
        <item x="3681"/>
        <item x="1973"/>
        <item x="1517"/>
        <item x="2155"/>
        <item x="1094"/>
        <item x="1556"/>
        <item x="130"/>
        <item x="870"/>
        <item x="1057"/>
        <item x="618"/>
        <item x="246"/>
        <item x="2405"/>
        <item x="2339"/>
        <item x="2646"/>
        <item x="279"/>
        <item x="2487"/>
        <item x="3210"/>
        <item x="1188"/>
        <item x="1674"/>
        <item x="132"/>
        <item x="2783"/>
        <item x="1463"/>
        <item x="1905"/>
        <item x="475"/>
        <item x="3787"/>
        <item x="831"/>
        <item x="3536"/>
        <item x="528"/>
        <item x="204"/>
        <item x="2130"/>
        <item x="1384"/>
        <item x="1675"/>
        <item x="363"/>
        <item x="1330"/>
        <item x="2972"/>
        <item x="735"/>
        <item x="1733"/>
        <item x="1694"/>
        <item x="1426"/>
        <item x="2022"/>
        <item x="2612"/>
        <item x="3878"/>
        <item x="3426"/>
        <item x="3476"/>
        <item x="2189"/>
        <item x="1685"/>
        <item x="230"/>
        <item x="3797"/>
        <item x="3188"/>
        <item x="680"/>
        <item x="3557"/>
        <item x="2382"/>
        <item x="1142"/>
        <item x="3072"/>
        <item x="3651"/>
        <item x="2531"/>
        <item x="357"/>
        <item x="3499"/>
        <item x="2876"/>
        <item x="1459"/>
        <item x="1368"/>
        <item x="2582"/>
        <item x="3528"/>
        <item x="2119"/>
        <item x="2371"/>
        <item x="1711"/>
        <item x="667"/>
        <item x="55"/>
        <item x="914"/>
        <item x="2754"/>
        <item x="2203"/>
        <item x="2135"/>
        <item x="1217"/>
        <item x="2587"/>
        <item x="2077"/>
        <item x="146"/>
        <item x="2739"/>
        <item x="3189"/>
        <item x="2951"/>
        <item x="2767"/>
        <item x="3237"/>
        <item x="1473"/>
        <item x="2123"/>
        <item x="2058"/>
        <item x="3352"/>
        <item x="818"/>
        <item x="652"/>
        <item x="2733"/>
        <item x="1186"/>
        <item x="2662"/>
        <item x="1183"/>
        <item x="1061"/>
        <item x="2485"/>
        <item x="2193"/>
        <item x="1773"/>
        <item x="2237"/>
        <item x="1874"/>
        <item x="1559"/>
        <item x="1661"/>
        <item x="675"/>
        <item x="3003"/>
        <item x="3413"/>
        <item x="1383"/>
        <item x="407"/>
        <item x="3070"/>
        <item x="1655"/>
        <item x="3386"/>
        <item x="1313"/>
        <item x="1149"/>
        <item x="430"/>
        <item x="3299"/>
        <item x="1436"/>
        <item x="3321"/>
        <item x="3385"/>
        <item x="3191"/>
        <item x="3646"/>
        <item x="1612"/>
        <item x="3933"/>
        <item x="410"/>
        <item x="2432"/>
        <item x="2227"/>
        <item x="1775"/>
        <item x="2032"/>
        <item x="2394"/>
        <item x="3792"/>
        <item x="1669"/>
        <item x="2469"/>
        <item x="968"/>
        <item x="1582"/>
        <item x="3236"/>
        <item x="3182"/>
        <item x="2838"/>
        <item x="2787"/>
        <item x="2346"/>
        <item x="1322"/>
        <item x="338"/>
        <item x="3675"/>
        <item x="2477"/>
        <item x="2144"/>
        <item x="1066"/>
        <item x="534"/>
        <item x="919"/>
        <item x="864"/>
        <item x="3624"/>
        <item x="334"/>
        <item x="3146"/>
        <item x="1474"/>
        <item x="2791"/>
        <item x="1530"/>
        <item x="2443"/>
        <item x="1834"/>
        <item x="218"/>
        <item x="1361"/>
        <item x="2330"/>
        <item x="2732"/>
        <item x="2112"/>
        <item x="1555"/>
        <item x="1129"/>
        <item x="2720"/>
        <item x="3701"/>
        <item x="2546"/>
        <item x="2100"/>
        <item x="3288"/>
        <item x="3139"/>
        <item x="1839"/>
        <item x="1338"/>
        <item x="3652"/>
        <item x="2454"/>
        <item x="3177"/>
        <item x="71"/>
        <item x="2819"/>
        <item x="3296"/>
        <item x="2891"/>
        <item x="1776"/>
        <item x="2467"/>
        <item x="1069"/>
        <item x="1708"/>
        <item x="3200"/>
        <item x="44"/>
        <item x="1741"/>
        <item x="2661"/>
        <item x="136"/>
        <item x="3293"/>
        <item x="2651"/>
        <item x="448"/>
        <item x="3802"/>
        <item x="1920"/>
        <item x="25"/>
        <item x="2945"/>
        <item x="1220"/>
        <item x="1399"/>
        <item x="105"/>
        <item x="181"/>
        <item x="1182"/>
        <item x="466"/>
        <item x="3671"/>
        <item x="3635"/>
        <item x="2245"/>
        <item x="312"/>
        <item x="1593"/>
        <item x="2243"/>
        <item x="577"/>
        <item x="699"/>
        <item x="1005"/>
        <item x="3048"/>
        <item x="3175"/>
        <item x="3865"/>
        <item x="1191"/>
        <item x="2790"/>
        <item x="3411"/>
        <item x="1951"/>
        <item x="1058"/>
        <item x="116"/>
        <item x="2765"/>
        <item x="499"/>
        <item x="3432"/>
        <item x="1208"/>
        <item x="2018"/>
        <item x="1917"/>
        <item x="1446"/>
        <item x="3929"/>
        <item x="3054"/>
        <item x="54"/>
        <item x="1862"/>
        <item x="2807"/>
        <item x="3284"/>
        <item x="3689"/>
        <item x="1462"/>
        <item x="1857"/>
        <item x="1818"/>
        <item x="434"/>
        <item x="1316"/>
        <item x="414"/>
        <item x="3806"/>
        <item x="3752"/>
        <item x="720"/>
        <item x="937"/>
        <item x="910"/>
        <item x="26"/>
        <item x="2886"/>
        <item x="398"/>
        <item x="1248"/>
        <item x="3576"/>
        <item x="1761"/>
        <item x="1613"/>
        <item x="2234"/>
        <item x="3410"/>
        <item x="1580"/>
        <item x="286"/>
        <item x="1888"/>
        <item x="838"/>
        <item x="1668"/>
        <item x="1512"/>
        <item x="1121"/>
        <item x="1128"/>
        <item x="684"/>
        <item x="800"/>
        <item x="192"/>
        <item x="3060"/>
        <item x="3547"/>
        <item x="1439"/>
        <item x="989"/>
        <item x="572"/>
        <item x="1012"/>
        <item x="1195"/>
        <item x="1984"/>
        <item x="2293"/>
        <item x="3896"/>
        <item x="1967"/>
        <item x="573"/>
        <item x="2398"/>
        <item x="807"/>
        <item x="2538"/>
        <item x="1348"/>
        <item x="3255"/>
        <item x="3566"/>
        <item x="1444"/>
        <item x="2896"/>
        <item x="1416"/>
        <item x="2324"/>
        <item x="3423"/>
        <item x="1755"/>
        <item x="1489"/>
        <item x="1042"/>
        <item x="2012"/>
        <item x="3289"/>
        <item x="1070"/>
        <item x="3632"/>
        <item x="2061"/>
        <item x="2904"/>
        <item x="1887"/>
        <item x="2792"/>
        <item x="2183"/>
        <item x="8"/>
        <item x="507"/>
        <item x="3348"/>
        <item x="3766"/>
        <item x="3732"/>
        <item x="2947"/>
        <item x="287"/>
        <item x="2591"/>
        <item x="876"/>
        <item x="310"/>
        <item x="2636"/>
        <item x="123"/>
        <item x="1073"/>
        <item x="849"/>
        <item x="1940"/>
        <item x="3510"/>
        <item x="929"/>
        <item x="2436"/>
        <item x="2294"/>
        <item x="1815"/>
        <item x="696"/>
        <item x="59"/>
        <item x="3588"/>
        <item x="3587"/>
        <item x="2486"/>
        <item x="428"/>
        <item x="3483"/>
        <item x="1411"/>
        <item x="374"/>
        <item x="1214"/>
        <item x="2597"/>
        <item x="2179"/>
        <item x="301"/>
        <item x="2300"/>
        <item x="3501"/>
        <item x="2247"/>
        <item x="209"/>
        <item x="185"/>
        <item x="1641"/>
        <item x="348"/>
        <item x="1227"/>
        <item x="748"/>
        <item x="588"/>
        <item x="3709"/>
        <item x="3879"/>
        <item x="2129"/>
        <item x="977"/>
        <item x="1276"/>
        <item x="3029"/>
        <item x="2194"/>
        <item x="3366"/>
        <item x="1867"/>
        <item x="860"/>
        <item x="2613"/>
        <item x="3907"/>
        <item x="2814"/>
        <item x="3397"/>
        <item x="827"/>
        <item x="3125"/>
        <item x="254"/>
        <item x="3103"/>
        <item x="3570"/>
        <item x="2825"/>
        <item x="2497"/>
        <item x="2601"/>
        <item x="1447"/>
        <item x="1179"/>
        <item x="31"/>
        <item x="2321"/>
        <item x="3654"/>
        <item x="308"/>
        <item x="1063"/>
        <item x="2435"/>
        <item x="284"/>
        <item x="3889"/>
        <item x="270"/>
        <item x="3909"/>
        <item x="3187"/>
        <item x="2671"/>
        <item x="240"/>
        <item x="423"/>
        <item x="1510"/>
        <item x="1957"/>
        <item x="3494"/>
        <item x="2290"/>
        <item x="519"/>
        <item x="2471"/>
        <item x="2781"/>
        <item x="3078"/>
        <item x="2761"/>
        <item x="124"/>
        <item x="3746"/>
        <item x="2865"/>
        <item x="2411"/>
        <item x="332"/>
        <item x="721"/>
        <item x="1757"/>
        <item x="1040"/>
        <item x="1754"/>
        <item x="21"/>
        <item x="646"/>
        <item x="2295"/>
        <item x="201"/>
        <item x="427"/>
        <item x="1600"/>
        <item x="3630"/>
        <item x="144"/>
        <item x="3887"/>
        <item x="2625"/>
        <item x="614"/>
        <item x="2989"/>
        <item x="2143"/>
        <item x="1342"/>
        <item x="1413"/>
        <item x="1122"/>
        <item x="35"/>
        <item x="3005"/>
        <item x="3534"/>
        <item x="3585"/>
        <item x="765"/>
        <item x="2115"/>
        <item x="2957"/>
        <item x="1397"/>
        <item x="3308"/>
        <item x="1508"/>
        <item x="2828"/>
        <item x="3045"/>
        <item x="894"/>
        <item x="2209"/>
        <item x="2309"/>
        <item x="2797"/>
        <item x="1713"/>
        <item x="252"/>
        <item x="2795"/>
        <item x="207"/>
        <item x="70"/>
        <item x="3451"/>
        <item x="580"/>
        <item x="2512"/>
        <item x="143"/>
        <item x="3779"/>
        <item x="2793"/>
        <item x="2946"/>
        <item x="3574"/>
        <item x="77"/>
        <item x="1438"/>
        <item x="3910"/>
        <item x="158"/>
        <item x="2257"/>
        <item x="1153"/>
        <item x="1949"/>
        <item x="303"/>
        <item x="1326"/>
        <item x="2948"/>
        <item x="3374"/>
        <item x="1710"/>
        <item x="1603"/>
        <item x="3915"/>
        <item x="1772"/>
        <item x="2166"/>
        <item x="3565"/>
        <item x="3546"/>
        <item x="3762"/>
        <item x="1572"/>
        <item x="3618"/>
        <item x="999"/>
        <item x="2400"/>
        <item x="389"/>
        <item x="2363"/>
        <item x="927"/>
        <item x="1625"/>
        <item x="865"/>
        <item x="1458"/>
        <item x="3713"/>
        <item x="443"/>
        <item x="1396"/>
        <item x="2020"/>
        <item x="1823"/>
        <item x="2521"/>
        <item x="242"/>
        <item x="1201"/>
        <item x="3104"/>
        <item x="719"/>
        <item x="568"/>
        <item x="1990"/>
        <item x="3497"/>
        <item x="2674"/>
        <item x="273"/>
        <item x="1189"/>
        <item x="360"/>
        <item x="278"/>
        <item x="998"/>
        <item x="1522"/>
        <item x="3055"/>
        <item x="3473"/>
        <item x="793"/>
        <item x="2548"/>
        <item x="2817"/>
        <item x="3361"/>
        <item x="3418"/>
        <item x="527"/>
        <item x="510"/>
        <item x="180"/>
        <item x="1291"/>
        <item x="2788"/>
        <item x="3725"/>
        <item x="1081"/>
        <item x="1561"/>
        <item x="1907"/>
        <item x="3416"/>
        <item x="1938"/>
        <item x="2708"/>
        <item x="1101"/>
        <item x="924"/>
        <item x="3744"/>
        <item x="2703"/>
        <item x="2758"/>
        <item x="1088"/>
        <item x="2190"/>
        <item x="1340"/>
        <item x="1084"/>
        <item x="352"/>
        <item x="3807"/>
        <item x="2683"/>
        <item x="2200"/>
        <item x="1113"/>
        <item x="1367"/>
        <item x="194"/>
        <item x="2225"/>
        <item x="2645"/>
        <item x="1507"/>
        <item x="2630"/>
        <item x="3491"/>
        <item x="473"/>
        <item x="564"/>
        <item x="1791"/>
        <item x="2056"/>
        <item x="1315"/>
        <item x="1006"/>
        <item x="2852"/>
        <item x="3786"/>
        <item x="2544"/>
        <item x="1877"/>
        <item x="3020"/>
        <item x="1583"/>
        <item x="3698"/>
        <item x="3257"/>
        <item x="1246"/>
        <item x="895"/>
        <item x="305"/>
        <item x="931"/>
        <item x="2170"/>
        <item x="1266"/>
        <item x="2735"/>
        <item x="1281"/>
        <item x="3008"/>
        <item x="1158"/>
        <item x="3295"/>
        <item x="2024"/>
        <item x="3764"/>
        <item x="2833"/>
        <item x="1666"/>
        <item x="3142"/>
        <item x="3667"/>
        <item x="309"/>
        <item x="3256"/>
        <item x="1242"/>
        <item x="758"/>
        <item x="1609"/>
        <item x="220"/>
        <item x="3278"/>
        <item x="2317"/>
        <item x="3298"/>
        <item x="2374"/>
        <item x="805"/>
        <item x="3939"/>
        <item x="713"/>
        <item x="2335"/>
        <item x="2276"/>
        <item x="624"/>
        <item x="935"/>
        <item x="3869"/>
        <item x="1750"/>
        <item x="1936"/>
        <item x="3024"/>
        <item x="1617"/>
        <item x="2158"/>
        <item x="167"/>
        <item x="2696"/>
        <item x="1891"/>
        <item x="2028"/>
        <item x="1454"/>
        <item x="135"/>
        <item x="2684"/>
        <item x="2149"/>
        <item x="871"/>
        <item x="2150"/>
        <item x="2734"/>
        <item x="1568"/>
        <item x="3242"/>
        <item x="3634"/>
        <item x="3016"/>
        <item x="1423"/>
        <item x="1882"/>
        <item x="2131"/>
        <item x="2325"/>
        <item x="1719"/>
        <item x="600"/>
        <item x="3467"/>
        <item x="126"/>
        <item x="3627"/>
        <item x="2669"/>
        <item x="2664"/>
        <item x="1644"/>
        <item x="3502"/>
        <item x="3517"/>
        <item x="2780"/>
        <item x="1780"/>
        <item x="1890"/>
        <item x="3030"/>
        <item x="1049"/>
        <item x="2060"/>
        <item x="3894"/>
        <item x="1787"/>
        <item x="256"/>
        <item x="37"/>
        <item x="3157"/>
        <item x="3350"/>
        <item x="1810"/>
        <item x="2412"/>
        <item x="1836"/>
        <item x="1004"/>
        <item x="247"/>
        <item x="3808"/>
        <item x="28"/>
        <item x="1802"/>
        <item x="2195"/>
        <item x="215"/>
        <item x="1852"/>
        <item x="939"/>
        <item x="342"/>
        <item x="2267"/>
        <item x="3342"/>
        <item x="3845"/>
        <item x="506"/>
        <item x="315"/>
        <item x="3221"/>
        <item x="2598"/>
        <item x="231"/>
        <item x="1108"/>
        <item x="1114"/>
        <item x="546"/>
        <item x="3082"/>
        <item x="2660"/>
        <item x="633"/>
        <item x="2171"/>
        <item x="1552"/>
        <item x="1673"/>
        <item x="1893"/>
        <item x="2463"/>
        <item x="1400"/>
        <item x="1421"/>
        <item x="1721"/>
        <item x="1601"/>
        <item x="3714"/>
        <item x="3664"/>
        <item x="3370"/>
        <item x="33"/>
        <item x="3679"/>
        <item x="853"/>
        <item x="2533"/>
        <item x="45"/>
        <item x="2178"/>
        <item x="445"/>
        <item x="3839"/>
        <item x="38"/>
        <item x="1487"/>
        <item x="3776"/>
        <item x="1372"/>
        <item x="1319"/>
        <item x="2984"/>
        <item x="1176"/>
        <item x="2889"/>
        <item x="2224"/>
        <item x="2053"/>
        <item x="2589"/>
        <item x="835"/>
        <item x="2698"/>
        <item x="2665"/>
        <item x="2357"/>
        <item x="3085"/>
        <item x="1821"/>
        <item x="1272"/>
        <item x="3369"/>
        <item x="1222"/>
        <item x="2836"/>
        <item x="1320"/>
        <item x="2987"/>
        <item x="1945"/>
        <item x="1284"/>
        <item x="1762"/>
        <item x="709"/>
        <item x="3057"/>
        <item x="1221"/>
        <item x="1809"/>
        <item x="2873"/>
        <item x="594"/>
        <item x="2924"/>
        <item x="435"/>
        <item x="2383"/>
        <item x="2318"/>
        <item x="1237"/>
        <item x="1406"/>
        <item x="756"/>
        <item x="211"/>
        <item x="65"/>
        <item x="3241"/>
        <item x="2760"/>
        <item x="1871"/>
        <item x="3637"/>
        <item x="1252"/>
        <item x="197"/>
        <item x="2384"/>
        <item x="2338"/>
        <item x="2493"/>
        <item x="1052"/>
        <item x="74"/>
        <item x="177"/>
        <item x="1029"/>
        <item x="539"/>
        <item x="726"/>
        <item x="388"/>
        <item x="2811"/>
        <item x="3090"/>
        <item x="2047"/>
        <item x="575"/>
        <item x="1418"/>
        <item x="543"/>
        <item x="2614"/>
        <item x="512"/>
        <item x="2962"/>
        <item x="3444"/>
        <item x="921"/>
        <item x="176"/>
        <item x="2752"/>
        <item x="2021"/>
        <item x="3578"/>
        <item x="3302"/>
        <item x="1723"/>
        <item x="1765"/>
        <item x="2368"/>
        <item x="933"/>
        <item x="2854"/>
        <item x="661"/>
        <item x="1359"/>
        <item x="3653"/>
        <item x="369"/>
        <item x="2545"/>
        <item x="1395"/>
        <item x="3007"/>
        <item x="2978"/>
        <item x="1109"/>
        <item x="1553"/>
        <item x="3036"/>
        <item x="586"/>
        <item x="1169"/>
        <item x="1503"/>
        <item x="2786"/>
        <item x="3163"/>
        <item x="2381"/>
        <item x="2221"/>
        <item x="3537"/>
        <item x="763"/>
        <item x="1"/>
        <item x="3414"/>
        <item x="100"/>
        <item x="2980"/>
        <item x="1861"/>
        <item x="1085"/>
        <item x="1305"/>
        <item x="3866"/>
        <item x="1994"/>
        <item x="2286"/>
        <item x="2779"/>
        <item x="3784"/>
        <item x="3577"/>
        <item x="2254"/>
        <item x="1911"/>
        <item x="2585"/>
        <item x="2549"/>
        <item x="3785"/>
        <item x="2607"/>
        <item x="1797"/>
        <item x="2528"/>
        <item x="2228"/>
        <item x="1523"/>
        <item x="1079"/>
        <item x="1777"/>
        <item x="1682"/>
        <item x="2377"/>
        <item x="1235"/>
        <item x="947"/>
        <item x="1485"/>
        <item x="383"/>
        <item x="2933"/>
        <item x="3542"/>
        <item x="3770"/>
        <item x="56"/>
        <item x="1131"/>
        <item x="3322"/>
        <item x="1932"/>
        <item x="3066"/>
        <item x="2706"/>
        <item x="1059"/>
        <item x="131"/>
        <item x="3775"/>
        <item x="3354"/>
        <item x="404"/>
        <item x="922"/>
        <item x="2959"/>
        <item x="640"/>
        <item x="2753"/>
        <item x="3862"/>
        <item x="2572"/>
        <item x="2997"/>
        <item x="550"/>
        <item x="3260"/>
        <item x="2174"/>
        <item x="2446"/>
        <item x="3742"/>
        <item x="1168"/>
        <item x="1927"/>
        <item x="1478"/>
        <item x="426"/>
        <item x="3201"/>
        <item x="1207"/>
        <item x="3364"/>
        <item x="2974"/>
        <item x="992"/>
        <item x="2280"/>
        <item x="1789"/>
        <item x="708"/>
        <item x="3458"/>
        <item x="3663"/>
        <item x="2555"/>
        <item x="439"/>
        <item x="3115"/>
        <item x="1980"/>
        <item x="267"/>
        <item x="3488"/>
        <item x="3468"/>
        <item x="441"/>
        <item x="2631"/>
        <item x="811"/>
        <item x="775"/>
        <item x="2805"/>
        <item x="3333"/>
        <item x="1982"/>
        <item x="1560"/>
        <item x="1642"/>
        <item x="3300"/>
        <item x="3196"/>
        <item x="954"/>
        <item x="3319"/>
        <item x="1148"/>
        <item x="481"/>
        <item x="1592"/>
        <item x="1495"/>
        <item x="2964"/>
        <item x="1140"/>
        <item x="119"/>
        <item x="3335"/>
        <item x="3002"/>
        <item x="3112"/>
        <item x="660"/>
        <item x="2336"/>
        <item x="3035"/>
        <item x="2101"/>
        <item x="1031"/>
        <item x="3904"/>
        <item x="3680"/>
        <item x="3325"/>
        <item x="602"/>
        <item x="3582"/>
        <item x="3183"/>
        <item x="2348"/>
        <item x="1701"/>
        <item x="1838"/>
        <item x="1414"/>
        <item x="3599"/>
        <item x="3234"/>
        <item x="2251"/>
        <item x="2223"/>
        <item x="2242"/>
        <item x="2940"/>
        <item x="982"/>
        <item x="3128"/>
        <item x="2751"/>
        <item x="3286"/>
        <item x="3718"/>
        <item x="2774"/>
        <item x="2702"/>
        <item x="536"/>
        <item x="1135"/>
        <item x="406"/>
        <item x="1230"/>
        <item x="3611"/>
        <item x="3822"/>
        <item x="2422"/>
        <item x="3440"/>
        <item x="1469"/>
        <item x="1354"/>
        <item x="1627"/>
        <item x="3281"/>
        <item x="165"/>
        <item x="2535"/>
        <item x="2261"/>
        <item x="639"/>
        <item x="1717"/>
        <item x="3453"/>
        <item x="3323"/>
        <item x="665"/>
        <item x="2452"/>
        <item x="1796"/>
        <item x="2429"/>
        <item x="1470"/>
        <item x="2067"/>
        <item x="3208"/>
        <item x="2378"/>
        <item x="335"/>
        <item x="212"/>
        <item x="1611"/>
        <item x="3434"/>
        <item x="2268"/>
        <item x="2772"/>
        <item x="644"/>
        <item x="340"/>
        <item x="3745"/>
        <item x="2297"/>
        <item x="3462"/>
        <item x="3247"/>
        <item x="961"/>
        <item x="1136"/>
        <item x="3857"/>
        <item x="2501"/>
        <item x="1934"/>
        <item x="1618"/>
        <item x="1253"/>
        <item x="1498"/>
        <item x="488"/>
        <item x="3731"/>
        <item x="3844"/>
        <item x="3238"/>
        <item x="1392"/>
        <item x="2990"/>
        <item x="2122"/>
        <item x="1943"/>
        <item x="3446"/>
        <item x="1985"/>
        <item x="112"/>
        <item x="1072"/>
        <item x="1548"/>
        <item x="2423"/>
        <item x="3855"/>
        <item x="790"/>
        <item x="2569"/>
        <item x="1950"/>
        <item x="2238"/>
        <item x="891"/>
        <item x="1704"/>
        <item x="433"/>
        <item x="114"/>
        <item x="666"/>
        <item x="2265"/>
        <item x="723"/>
        <item x="2906"/>
        <item x="3531"/>
        <item x="320"/>
        <item x="2105"/>
        <item x="3465"/>
        <item x="1526"/>
        <item x="3143"/>
        <item x="1808"/>
        <item x="3144"/>
        <item x="2386"/>
        <item x="902"/>
        <item x="3595"/>
        <item x="49"/>
        <item x="1355"/>
        <item x="3666"/>
        <item x="3062"/>
        <item x="243"/>
        <item x="3891"/>
        <item x="2360"/>
        <item x="2628"/>
        <item x="377"/>
        <item x="3287"/>
        <item x="934"/>
        <item x="3608"/>
        <item x="3150"/>
        <item x="3365"/>
        <item x="1695"/>
        <item x="1409"/>
        <item x="2162"/>
        <item x="2714"/>
        <item x="276"/>
        <item x="3551"/>
        <item x="695"/>
        <item x="1318"/>
        <item x="1571"/>
        <item x="3109"/>
        <item x="2453"/>
        <item x="3927"/>
        <item x="2846"/>
        <item x="2354"/>
        <item x="258"/>
        <item x="1783"/>
        <item x="2410"/>
        <item x="2229"/>
        <item x="3877"/>
        <item x="2344"/>
        <item x="3263"/>
        <item x="889"/>
        <item x="3593"/>
        <item x="728"/>
        <item x="2434"/>
        <item x="227"/>
        <item x="2496"/>
        <item x="2185"/>
        <item x="2073"/>
        <item x="1630"/>
        <item x="2397"/>
        <item x="2897"/>
        <item x="2252"/>
        <item x="1490"/>
        <item x="1594"/>
        <item x="403"/>
        <item x="3670"/>
        <item x="1356"/>
        <item x="655"/>
        <item x="6"/>
        <item x="269"/>
        <item x="2859"/>
        <item x="3118"/>
        <item x="1035"/>
        <item x="3734"/>
        <item x="3155"/>
        <item x="1562"/>
        <item x="2305"/>
        <item x="2800"/>
        <item x="505"/>
        <item x="2029"/>
        <item x="1345"/>
        <item x="3127"/>
        <item x="2719"/>
        <item x="1542"/>
        <item x="3893"/>
        <item x="1532"/>
        <item x="786"/>
        <item x="1769"/>
        <item x="2926"/>
        <item x="3244"/>
        <item x="1216"/>
        <item x="1878"/>
        <item x="2950"/>
        <item x="1331"/>
        <item x="1287"/>
        <item x="1988"/>
        <item x="1866"/>
        <item x="3360"/>
        <item x="826"/>
        <item x="162"/>
        <item x="1102"/>
        <item x="986"/>
        <item x="692"/>
        <item x="2525"/>
        <item x="608"/>
        <item x="1883"/>
        <item x="3719"/>
        <item x="1034"/>
        <item x="2035"/>
        <item x="744"/>
        <item x="1960"/>
        <item x="3168"/>
        <item x="306"/>
        <item x="3914"/>
        <item x="1334"/>
        <item x="1110"/>
        <item x="2985"/>
        <item x="189"/>
        <item x="3685"/>
        <item x="153"/>
        <item x="166"/>
        <item x="3552"/>
        <item x="449"/>
        <item x="2337"/>
        <item x="1981"/>
        <item x="317"/>
        <item x="828"/>
        <item x="1724"/>
        <item x="2835"/>
        <item x="1335"/>
        <item x="1626"/>
        <item x="3710"/>
        <item x="2750"/>
        <item x="1598"/>
        <item x="1931"/>
        <item x="424"/>
        <item x="2292"/>
        <item x="370"/>
        <item x="1364"/>
        <item x="184"/>
        <item x="2731"/>
        <item x="3224"/>
        <item x="2273"/>
        <item x="823"/>
        <item x="1154"/>
        <item x="3018"/>
        <item x="3042"/>
        <item x="890"/>
        <item x="1155"/>
        <item x="3464"/>
        <item x="3047"/>
        <item x="3267"/>
        <item x="739"/>
        <item x="2333"/>
        <item x="750"/>
        <item x="2126"/>
        <item x="606"/>
        <item x="565"/>
        <item x="3474"/>
        <item x="2868"/>
        <item x="3650"/>
        <item x="3568"/>
        <item x="1236"/>
        <item x="3303"/>
        <item x="2033"/>
        <item x="2250"/>
        <item x="376"/>
        <item x="817"/>
        <item x="501"/>
        <item x="920"/>
        <item x="2861"/>
        <item x="3837"/>
        <item x="2117"/>
        <item x="2505"/>
        <item x="322"/>
        <item x="2913"/>
        <item x="1390"/>
        <item x="1492"/>
        <item x="3391"/>
        <item x="1111"/>
        <item x="1268"/>
        <item x="2367"/>
        <item x="2553"/>
        <item x="925"/>
        <item x="1244"/>
        <item x="1460"/>
        <item x="567"/>
        <item x="1324"/>
        <item x="1391"/>
        <item x="3396"/>
        <item x="1009"/>
        <item x="582"/>
        <item x="1544"/>
        <item x="663"/>
        <item x="2539"/>
        <item x="2977"/>
        <item x="245"/>
        <item x="3555"/>
        <item x="3117"/>
        <item x="2929"/>
        <item x="645"/>
        <item x="1645"/>
        <item x="3031"/>
        <item x="1699"/>
        <item x="198"/>
        <item x="3229"/>
        <item x="2205"/>
        <item x="2634"/>
        <item x="1341"/>
        <item x="2559"/>
        <item x="2522"/>
        <item x="156"/>
        <item x="1970"/>
        <item x="1352"/>
        <item x="133"/>
        <item x="3461"/>
        <item x="2992"/>
        <item x="1547"/>
        <item x="1606"/>
        <item x="2016"/>
        <item x="27"/>
        <item x="1997"/>
        <item x="557"/>
        <item x="1792"/>
        <item x="437"/>
        <item x="1716"/>
        <item x="3498"/>
        <item x="896"/>
        <item x="659"/>
        <item x="2874"/>
        <item x="1255"/>
        <item x="2643"/>
        <item x="118"/>
        <item x="2623"/>
        <item x="3145"/>
        <item x="224"/>
        <item x="2911"/>
        <item x="2044"/>
        <item x="532"/>
        <item x="3314"/>
        <item x="3199"/>
        <item x="3749"/>
        <item x="1742"/>
        <item x="2444"/>
        <item x="190"/>
        <item x="1832"/>
        <item x="3330"/>
        <item x="2943"/>
        <item x="110"/>
        <item x="1389"/>
        <item x="3596"/>
        <item x="2042"/>
        <item x="1801"/>
        <item x="1132"/>
        <item x="1964"/>
        <item x="325"/>
        <item x="272"/>
        <item x="1585"/>
        <item x="1192"/>
        <item x="2081"/>
        <item x="3126"/>
        <item x="92"/>
        <item x="2078"/>
        <item x="3723"/>
        <item x="1884"/>
        <item x="3223"/>
        <item x="2406"/>
        <item x="3827"/>
        <item x="801"/>
        <item x="1030"/>
        <item x="1233"/>
        <item x="762"/>
        <item x="2672"/>
        <item x="795"/>
        <item x="3848"/>
        <item x="234"/>
        <item x="13"/>
        <item x="1647"/>
        <item x="3010"/>
        <item x="3545"/>
        <item x="1000"/>
        <item x="3336"/>
        <item x="1019"/>
        <item x="2938"/>
        <item x="2619"/>
        <item x="1002"/>
        <item x="2075"/>
        <item x="1715"/>
        <item x="3346"/>
        <item x="1126"/>
        <item x="787"/>
        <item x="361"/>
        <item x="1282"/>
        <item x="1450"/>
        <item x="3266"/>
        <item x="182"/>
        <item x="1378"/>
        <item x="3312"/>
        <item x="2504"/>
        <item x="2954"/>
        <item x="327"/>
        <item x="1946"/>
        <item x="566"/>
        <item x="2557"/>
        <item x="23"/>
        <item x="581"/>
        <item x="997"/>
        <item x="1828"/>
        <item x="1046"/>
        <item x="2207"/>
        <item x="3541"/>
        <item x="2232"/>
        <item x="2026"/>
        <item x="1239"/>
        <item x="2054"/>
        <item x="3292"/>
        <item x="3192"/>
        <item x="1763"/>
        <item x="3668"/>
        <item x="307"/>
        <item x="3120"/>
        <item x="3094"/>
        <item x="1795"/>
        <item x="1499"/>
        <item x="603"/>
        <item x="2524"/>
        <item x="2877"/>
        <item x="3160"/>
        <item x="2169"/>
        <item x="3703"/>
        <item x="1199"/>
        <item x="1770"/>
        <item x="3232"/>
        <item x="3372"/>
        <item x="584"/>
        <item x="2340"/>
        <item x="2043"/>
        <item x="3920"/>
        <item x="257"/>
        <item x="3088"/>
        <item x="3254"/>
        <item x="442"/>
        <item x="2216"/>
        <item x="379"/>
        <item x="981"/>
        <item x="3724"/>
        <item x="336"/>
        <item x="3756"/>
        <item x="1229"/>
        <item x="3000"/>
        <item x="2244"/>
        <item x="2803"/>
        <item x="485"/>
        <item x="2726"/>
        <item x="917"/>
        <item x="3767"/>
        <item x="3658"/>
        <item x="1581"/>
        <item x="1868"/>
        <item x="1432"/>
        <item x="2329"/>
        <item x="2775"/>
        <item x="1785"/>
        <item x="1958"/>
        <item x="3936"/>
        <item x="3222"/>
        <item x="2930"/>
        <item x="3686"/>
        <item x="2960"/>
        <item x="2470"/>
        <item x="752"/>
        <item x="487"/>
        <item x="1515"/>
        <item x="2617"/>
        <item x="561"/>
        <item x="2153"/>
        <item x="219"/>
        <item x="2080"/>
        <item x="214"/>
        <item x="1062"/>
        <item x="1407"/>
        <item x="1915"/>
        <item x="2837"/>
        <item x="2595"/>
        <item x="3835"/>
        <item x="832"/>
        <item x="1692"/>
        <item x="884"/>
        <item x="1026"/>
        <item x="255"/>
        <item x="3148"/>
        <item x="707"/>
        <item x="2002"/>
        <item x="1803"/>
        <item x="508"/>
        <item x="2451"/>
        <item x="3376"/>
        <item x="2120"/>
        <item x="87"/>
        <item x="2850"/>
        <item x="3814"/>
        <item x="745"/>
        <item x="1431"/>
        <item x="1693"/>
        <item x="2275"/>
        <item x="637"/>
        <item x="3919"/>
        <item x="392"/>
        <item x="1720"/>
        <item x="3049"/>
        <item x="3326"/>
        <item x="3872"/>
        <item x="3185"/>
        <item x="2457"/>
        <item x="3428"/>
        <item x="1632"/>
        <item x="3583"/>
        <item x="476"/>
        <item x="3203"/>
        <item x="149"/>
        <item x="453"/>
        <item x="2884"/>
        <item x="605"/>
        <item x="3096"/>
        <item x="1844"/>
        <item x="628"/>
        <item x="88"/>
        <item x="965"/>
        <item x="3362"/>
        <item x="2937"/>
        <item x="3554"/>
        <item x="391"/>
        <item x="3204"/>
        <item x="1480"/>
        <item x="3131"/>
        <item x="472"/>
        <item x="950"/>
        <item x="2142"/>
        <item x="2074"/>
        <item x="620"/>
        <item x="2068"/>
        <item x="1948"/>
        <item x="152"/>
        <item x="3601"/>
        <item x="1577"/>
        <item x="1365"/>
        <item x="3931"/>
        <item x="1631"/>
        <item x="1267"/>
        <item x="945"/>
        <item x="844"/>
        <item x="1461"/>
        <item x="1963"/>
        <item x="946"/>
        <item x="3697"/>
        <item x="2970"/>
        <item x="3885"/>
        <item x="1505"/>
        <item x="2649"/>
        <item x="2424"/>
        <item x="856"/>
        <item x="3436"/>
        <item x="1187"/>
        <item x="2932"/>
        <item x="2137"/>
        <item x="776"/>
        <item x="3431"/>
        <item x="3235"/>
        <item x="2647"/>
        <item x="2031"/>
        <item x="2679"/>
        <item x="371"/>
        <item x="2928"/>
        <item x="3688"/>
        <item x="2062"/>
        <item x="1506"/>
        <item x="3179"/>
        <item x="2260"/>
        <item x="1554"/>
        <item x="3098"/>
        <item x="2766"/>
        <item x="1028"/>
        <item x="2066"/>
        <item x="1996"/>
        <item x="957"/>
        <item x="3316"/>
        <item x="1157"/>
        <item x="590"/>
        <item x="3695"/>
        <item x="3014"/>
        <item x="2711"/>
        <item x="160"/>
        <item x="2359"/>
        <item x="1829"/>
        <item x="3758"/>
        <item x="834"/>
        <item x="1800"/>
        <item x="1846"/>
        <item x="1536"/>
        <item x="1104"/>
        <item x="48"/>
        <item x="3149"/>
        <item x="1608"/>
        <item x="3648"/>
        <item x="3655"/>
        <item x="1174"/>
        <item x="3799"/>
        <item x="2918"/>
        <item x="175"/>
        <item x="2085"/>
        <item x="3518"/>
        <item x="1092"/>
        <item x="1972"/>
        <item x="585"/>
        <item x="1722"/>
        <item x="349"/>
        <item x="3917"/>
        <item x="111"/>
        <item x="2197"/>
        <item x="1373"/>
        <item x="1306"/>
        <item x="3159"/>
        <item x="3890"/>
        <item x="887"/>
        <item x="529"/>
        <item x="3012"/>
        <item x="186"/>
        <item x="3934"/>
        <item x="2727"/>
        <item x="3615"/>
        <item x="679"/>
        <item x="3105"/>
        <item x="3884"/>
        <item x="3638"/>
        <item x="1099"/>
        <item x="1160"/>
        <item x="266"/>
        <item x="2764"/>
        <item x="2133"/>
        <item x="293"/>
        <item x="3079"/>
        <item x="1864"/>
        <item x="1363"/>
        <item x="3099"/>
        <item x="2437"/>
        <item x="996"/>
        <item x="3743"/>
        <item x="623"/>
        <item x="2001"/>
        <item x="3206"/>
        <item x="2107"/>
        <item x="789"/>
        <item x="3533"/>
        <item x="2915"/>
        <item x="323"/>
        <item x="938"/>
        <item x="1234"/>
        <item x="2608"/>
        <item x="724"/>
        <item x="3903"/>
        <item x="1146"/>
        <item x="3151"/>
        <item x="2953"/>
        <item x="1065"/>
        <item x="1424"/>
        <item x="2139"/>
        <item x="195"/>
        <item x="324"/>
        <item x="861"/>
        <item x="57"/>
        <item x="2499"/>
        <item x="3132"/>
        <item x="73"/>
        <item x="651"/>
        <item x="941"/>
        <item x="2737"/>
        <item x="747"/>
        <item x="2527"/>
        <item x="216"/>
        <item x="1027"/>
        <item x="1301"/>
        <item x="2005"/>
        <item x="2108"/>
        <item x="1112"/>
        <item x="463"/>
        <item x="375"/>
        <item x="3720"/>
        <item x="2944"/>
        <item x="702"/>
        <item x="283"/>
        <item x="2146"/>
        <item x="1144"/>
        <item x="296"/>
        <item x="491"/>
        <item x="2460"/>
        <item x="1672"/>
        <item x="1017"/>
        <item x="2563"/>
        <item x="1903"/>
        <item x="3271"/>
        <item x="3895"/>
        <item x="3861"/>
        <item x="1379"/>
        <item x="3280"/>
        <item x="3469"/>
        <item x="2492"/>
        <item x="2603"/>
        <item x="347"/>
        <item x="2311"/>
        <item x="2211"/>
        <item x="1869"/>
        <item x="730"/>
        <item x="460"/>
        <item x="2801"/>
        <item x="127"/>
        <item x="2615"/>
        <item x="3421"/>
        <item x="3524"/>
        <item x="3359"/>
        <item x="1260"/>
        <item x="2310"/>
        <item x="3773"/>
        <item x="1357"/>
        <item x="886"/>
        <item x="386"/>
        <item x="3487"/>
        <item x="3381"/>
        <item x="3207"/>
        <item x="3735"/>
        <item x="3171"/>
        <item x="653"/>
        <item x="3318"/>
        <item x="3645"/>
        <item x="3722"/>
        <item x="2248"/>
        <item x="1053"/>
        <item x="2537"/>
        <item x="1472"/>
        <item x="3219"/>
        <item x="2160"/>
        <item x="1115"/>
        <item x="1172"/>
        <item x="381"/>
        <item x="2785"/>
        <item x="1448"/>
        <item x="3351"/>
        <item x="58"/>
        <item x="1752"/>
        <item x="1173"/>
        <item x="311"/>
        <item x="2975"/>
        <item x="1966"/>
        <item x="2011"/>
        <item x="553"/>
        <item x="1768"/>
        <item x="2697"/>
        <item x="3572"/>
        <item x="2389"/>
        <item x="459"/>
        <item x="3441"/>
        <item x="3358"/>
        <item x="1014"/>
        <item x="749"/>
        <item x="1159"/>
        <item x="3009"/>
        <item x="50"/>
        <item x="3015"/>
        <item x="1730"/>
        <item x="622"/>
        <item x="1264"/>
        <item x="2914"/>
        <item x="477"/>
        <item x="984"/>
        <item x="912"/>
        <item x="3737"/>
        <item x="2407"/>
        <item x="994"/>
        <item x="1100"/>
        <item x="1543"/>
        <item x="319"/>
        <item x="2176"/>
        <item x="2301"/>
        <item x="3495"/>
        <item x="2925"/>
        <item x="3617"/>
        <item x="1273"/>
        <item x="3506"/>
        <item x="151"/>
        <item x="3122"/>
        <item x="3610"/>
        <item x="983"/>
        <item x="888"/>
        <item x="3579"/>
        <item x="1051"/>
        <item x="61"/>
        <item x="83"/>
        <item x="2784"/>
        <item x="1001"/>
        <item x="3603"/>
        <item x="1075"/>
        <item x="3522"/>
        <item x="1343"/>
        <item x="3834"/>
        <item x="2690"/>
        <item x="2282"/>
        <item x="734"/>
        <item x="2466"/>
        <item x="1435"/>
        <item x="2358"/>
        <item x="229"/>
        <item x="3399"/>
        <item x="1434"/>
        <item x="2007"/>
        <item x="1677"/>
        <item x="3345"/>
        <item x="2564"/>
        <item x="3437"/>
        <item x="3425"/>
        <item x="991"/>
        <item x="42"/>
        <item x="569"/>
        <item x="682"/>
        <item x="3248"/>
        <item x="1277"/>
        <item x="104"/>
        <item x="3677"/>
        <item x="1845"/>
        <item x="964"/>
        <item x="1258"/>
        <item x="899"/>
        <item x="2093"/>
        <item x="3817"/>
        <item x="1212"/>
        <item x="2935"/>
        <item x="711"/>
        <item x="1569"/>
        <item x="1714"/>
        <item x="148"/>
        <item x="2163"/>
        <item x="1269"/>
        <item x="5"/>
        <item x="1321"/>
        <item x="191"/>
        <item x="769"/>
        <item x="2855"/>
        <item x="1875"/>
        <item x="3841"/>
        <item x="1914"/>
        <item x="3403"/>
        <item x="952"/>
        <item x="1280"/>
        <item x="1228"/>
        <item x="1971"/>
        <item x="249"/>
        <item x="1279"/>
        <item x="3620"/>
        <item x="483"/>
        <item x="2023"/>
        <item x="40"/>
        <item x="738"/>
        <item x="1999"/>
        <item x="1654"/>
        <item x="1404"/>
        <item x="3561"/>
        <item x="1210"/>
        <item x="1124"/>
        <item x="2104"/>
        <item x="1353"/>
        <item x="1145"/>
        <item x="2692"/>
        <item x="1896"/>
        <item x="1533"/>
        <item x="2826"/>
        <item x="3181"/>
        <item x="1558"/>
        <item x="574"/>
        <item x="1748"/>
        <item x="2390"/>
        <item x="3347"/>
        <item x="1312"/>
        <item x="3114"/>
        <item x="3683"/>
        <item x="2299"/>
        <item x="843"/>
        <item x="3856"/>
        <item x="174"/>
        <item x="1670"/>
        <item x="2606"/>
        <item x="1299"/>
        <item x="2353"/>
        <item x="2543"/>
        <item x="2847"/>
        <item x="2893"/>
        <item x="3707"/>
        <item x="3239"/>
        <item x="29"/>
        <item x="842"/>
        <item x="113"/>
        <item x="1953"/>
        <item x="857"/>
        <item x="3387"/>
        <item x="2361"/>
        <item x="2740"/>
        <item x="3367"/>
        <item x="1036"/>
        <item x="1381"/>
        <item x="985"/>
        <item x="3606"/>
        <item x="2262"/>
        <item x="1876"/>
        <item x="3899"/>
        <item x="199"/>
        <item x="95"/>
        <item x="3575"/>
        <item x="2724"/>
        <item x="500"/>
        <item x="1303"/>
        <item x="806"/>
        <item x="2626"/>
        <item x="187"/>
        <item x="761"/>
        <item x="145"/>
        <item x="3215"/>
        <item x="2180"/>
        <item x="2622"/>
        <item x="1143"/>
        <item x="1683"/>
        <item x="202"/>
        <item x="2140"/>
        <item x="171"/>
        <item x="3626"/>
        <item x="783"/>
        <item x="2686"/>
        <item x="1830"/>
        <item x="1991"/>
        <item x="3065"/>
        <item x="1660"/>
        <item x="2009"/>
        <item x="3442"/>
        <item x="3111"/>
        <item x="3694"/>
        <item x="2373"/>
        <item x="907"/>
        <item x="631"/>
        <item x="2226"/>
        <item x="1804"/>
        <item x="869"/>
        <item x="36"/>
        <item x="3530"/>
        <item x="2629"/>
        <item x="1676"/>
        <item x="1686"/>
        <item x="2723"/>
        <item x="1955"/>
        <item x="1096"/>
        <item x="797"/>
        <item x="1978"/>
        <item x="2182"/>
        <item x="321"/>
        <item x="2370"/>
        <item x="2768"/>
        <item x="1455"/>
        <item x="2086"/>
        <item x="1995"/>
        <item x="3380"/>
        <item x="147"/>
        <item x="1651"/>
        <item x="1822"/>
        <item x="1819"/>
        <item x="1691"/>
        <item x="802"/>
        <item x="545"/>
        <item x="3540"/>
        <item x="1261"/>
        <item x="1835"/>
        <item x="2816"/>
        <item x="799"/>
        <item x="672"/>
        <item x="471"/>
        <item x="2580"/>
        <item x="3270"/>
        <item x="3560"/>
        <item x="2830"/>
        <item x="2806"/>
        <item x="829"/>
        <item x="727"/>
        <item x="547"/>
        <item x="681"/>
        <item x="1337"/>
        <item x="943"/>
        <item x="2462"/>
        <item x="101"/>
        <item x="3383"/>
        <item x="852"/>
        <item x="2530"/>
        <item x="3044"/>
        <item x="2391"/>
        <item x="3604"/>
        <item x="3216"/>
        <item x="3875"/>
        <item x="292"/>
        <item x="1732"/>
        <item x="2474"/>
        <item x="3412"/>
        <item x="2433"/>
        <item x="2175"/>
        <item x="1471"/>
        <item x="2331"/>
        <item x="1405"/>
        <item x="1038"/>
        <item x="959"/>
        <item x="3156"/>
        <item x="2415"/>
        <item x="2996"/>
        <item x="1901"/>
        <item x="1224"/>
        <item x="1925"/>
        <item x="3905"/>
        <item x="3402"/>
        <item x="1327"/>
        <item x="3706"/>
        <item x="362"/>
        <item x="2917"/>
        <item x="30"/>
        <item x="1534"/>
        <item x="1712"/>
        <item x="686"/>
        <item x="3854"/>
        <item x="2856"/>
        <item x="3682"/>
        <item x="3205"/>
        <item x="2482"/>
        <item x="740"/>
        <item x="1196"/>
        <item x="1165"/>
        <item x="3812"/>
        <item x="808"/>
        <item x="1374"/>
        <item x="698"/>
        <item x="2420"/>
        <item x="874"/>
        <item x="1636"/>
        <item x="2638"/>
        <item x="1849"/>
        <item x="3760"/>
        <item x="792"/>
        <item x="1619"/>
        <item x="163"/>
        <item x="2908"/>
        <item x="205"/>
        <item x="560"/>
        <item x="2121"/>
        <item x="1621"/>
        <item x="2827"/>
        <item x="225"/>
        <item x="108"/>
        <item x="2709"/>
        <item x="1274"/>
        <item x="524"/>
        <item x="2272"/>
        <item x="1298"/>
        <item x="2653"/>
        <item x="3394"/>
        <item x="1833"/>
        <item x="422"/>
        <item x="1738"/>
        <item x="3081"/>
        <item x="98"/>
        <item x="3826"/>
        <item x="1635"/>
        <item x="1767"/>
        <item x="825"/>
        <item x="345"/>
        <item x="2124"/>
        <item x="1170"/>
        <item x="3691"/>
        <item x="2113"/>
        <item x="3190"/>
        <item x="3240"/>
        <item x="1308"/>
        <item x="436"/>
        <item x="3505"/>
        <item x="3678"/>
        <item x="2887"/>
        <item x="1083"/>
        <item x="2862"/>
        <item x="2654"/>
        <item x="3816"/>
        <item x="1879"/>
        <item x="837"/>
        <item x="3154"/>
        <item x="3590"/>
        <item x="774"/>
        <item x="1433"/>
        <item x="1428"/>
        <item x="755"/>
        <item x="3025"/>
        <item x="2445"/>
        <item x="3768"/>
        <item x="1643"/>
        <item x="1488"/>
        <item x="1422"/>
        <item x="438"/>
        <item x="3753"/>
        <item x="647"/>
        <item x="0"/>
        <item x="3795"/>
        <item x="2748"/>
        <item x="3013"/>
        <item x="2685"/>
        <item x="1894"/>
        <item x="3636"/>
        <item x="1854"/>
        <item x="785"/>
        <item x="3529"/>
        <item x="3475"/>
        <item x="1289"/>
        <item x="2542"/>
        <item x="2322"/>
        <item x="778"/>
        <item x="3034"/>
        <item x="3859"/>
        <item x="777"/>
        <item x="650"/>
        <item x="1360"/>
        <item x="923"/>
        <item x="3614"/>
        <item x="356"/>
        <item x="2863"/>
        <item x="502"/>
        <item x="2490"/>
        <item x="253"/>
        <item x="1095"/>
        <item x="3740"/>
        <item x="337"/>
        <item x="3389"/>
        <item x="3074"/>
        <item x="3925"/>
        <item x="1147"/>
        <item x="578"/>
        <item x="1023"/>
        <item x="3315"/>
        <item x="3747"/>
        <item x="1525"/>
        <item x="2845"/>
        <item x="3794"/>
        <item x="656"/>
        <item x="3071"/>
        <item x="1285"/>
        <item x="3305"/>
        <item x="597"/>
        <item x="1586"/>
        <item x="1296"/>
        <item x="571"/>
        <item x="2958"/>
        <item x="847"/>
        <item x="1116"/>
        <item x="2051"/>
        <item x="2994"/>
        <item x="683"/>
        <item x="3639"/>
        <item x="331"/>
        <item x="3926"/>
        <item x="2879"/>
        <item x="820"/>
        <item x="3550"/>
        <item x="3508"/>
        <item x="1032"/>
        <item x="2168"/>
        <item x="1709"/>
        <item x="1885"/>
        <item x="288"/>
        <item x="3230"/>
        <item x="2498"/>
        <item x="79"/>
        <item x="2955"/>
        <item x="2552"/>
        <item x="1524"/>
        <item x="3819"/>
        <item x="1466"/>
        <item x="2355"/>
        <item x="3736"/>
        <item x="3563"/>
        <item x="1403"/>
        <item x="3924"/>
        <item x="3741"/>
        <item x="2379"/>
        <item x="1747"/>
        <item x="1240"/>
        <item x="2565"/>
        <item x="446"/>
        <item x="846"/>
        <item x="1703"/>
        <item x="1653"/>
        <item x="654"/>
        <item x="3052"/>
        <item x="649"/>
        <item x="90"/>
        <item x="1607"/>
        <item x="1639"/>
        <item x="1591"/>
        <item x="3665"/>
        <item x="3136"/>
        <item x="3492"/>
        <item x="2871"/>
        <item x="2079"/>
        <item x="2220"/>
        <item x="3782"/>
        <item x="1245"/>
        <item x="875"/>
        <item x="3455"/>
        <item x="32"/>
        <item x="458"/>
        <item x="3170"/>
        <item x="444"/>
        <item x="3173"/>
        <item x="3137"/>
        <item x="969"/>
        <item x="1629"/>
        <item x="1025"/>
        <item x="3586"/>
        <item x="409"/>
        <item x="1786"/>
        <item x="3922"/>
        <item x="3774"/>
        <item x="579"/>
        <item x="3631"/>
        <item x="3405"/>
        <item x="3265"/>
        <item x="3059"/>
        <item x="1705"/>
        <item x="1664"/>
        <item x="1018"/>
        <item x="3158"/>
        <item x="1813"/>
        <item x="2116"/>
        <item x="3102"/>
        <item x="942"/>
        <item x="425"/>
        <item x="3153"/>
        <item x="2809"/>
        <item x="1623"/>
        <item x="690"/>
        <item x="2048"/>
        <item x="2596"/>
        <item x="2568"/>
        <item x="3138"/>
        <item x="1382"/>
        <item x="298"/>
        <item x="2152"/>
        <item x="2848"/>
        <item x="2052"/>
        <item x="2536"/>
        <item x="2323"/>
        <item x="548"/>
        <item x="1150"/>
        <item x="2148"/>
        <item x="3526"/>
        <item x="193"/>
        <item x="11"/>
        <item x="2366"/>
        <item x="1817"/>
        <item x="1380"/>
        <item x="516"/>
        <item x="2283"/>
        <item x="1566"/>
        <item x="897"/>
        <item x="1576"/>
        <item x="2799"/>
        <item x="601"/>
        <item x="3708"/>
        <item x="264"/>
        <item x="901"/>
        <item x="2577"/>
        <item x="188"/>
        <item x="851"/>
        <item x="1520"/>
        <item x="2813"/>
        <item x="2050"/>
        <item x="3178"/>
        <item x="3327"/>
        <item x="3897"/>
        <item x="1700"/>
        <item x="3043"/>
        <item x="3687"/>
        <item x="84"/>
        <item x="2934"/>
        <item x="1937"/>
        <item x="3479"/>
        <item x="2632"/>
        <item x="9"/>
        <item x="3227"/>
        <item x="1665"/>
        <item x="3523"/>
        <item x="1010"/>
        <item x="3673"/>
        <item x="1681"/>
        <item x="1895"/>
        <item x="2916"/>
        <item x="1538"/>
        <item x="14"/>
        <item x="3447"/>
        <item x="2942"/>
        <item x="3818"/>
        <item x="1078"/>
        <item x="3633"/>
        <item x="18"/>
        <item x="380"/>
        <item x="2796"/>
        <item x="760"/>
        <item x="687"/>
        <item x="1430"/>
        <item x="2881"/>
        <item x="3833"/>
        <item x="1247"/>
        <item x="2919"/>
        <item x="341"/>
        <item x="2369"/>
        <item x="3486"/>
        <item x="3285"/>
        <item x="2271"/>
        <item x="170"/>
        <item x="2730"/>
        <item x="1223"/>
        <item x="2770"/>
        <item x="1044"/>
        <item x="753"/>
        <item x="416"/>
        <item x="2965"/>
        <item x="3717"/>
        <item x="523"/>
        <item x="900"/>
        <item x="496"/>
        <item x="3392"/>
        <item x="670"/>
        <item x="2279"/>
        <item x="3046"/>
        <item x="2588"/>
        <item x="1622"/>
        <item x="1184"/>
        <item x="3162"/>
        <item x="3589"/>
        <item x="1074"/>
        <item x="796"/>
        <item x="2090"/>
        <item x="2326"/>
        <item x="2449"/>
        <item x="625"/>
        <item x="2192"/>
        <item x="1652"/>
        <item x="1794"/>
        <item x="3332"/>
        <item x="1442"/>
        <item x="676"/>
        <item x="3363"/>
        <item x="3268"/>
        <item x="228"/>
        <item x="2718"/>
        <item x="1294"/>
        <item x="2417"/>
        <item x="2349"/>
        <item x="3110"/>
        <item x="2804"/>
        <item x="2860"/>
        <item x="2013"/>
        <item x="1702"/>
        <item x="2808"/>
        <item x="3130"/>
        <item x="703"/>
        <item x="873"/>
        <item x="1137"/>
        <item x="2746"/>
        <item x="3619"/>
        <item x="3377"/>
        <item x="1067"/>
        <item x="3512"/>
        <item x="2610"/>
        <item x="3141"/>
        <item x="2440"/>
        <item x="2834"/>
        <item x="1278"/>
        <item x="2489"/>
        <item x="2191"/>
        <item x="2285"/>
        <item x="537"/>
        <item x="2769"/>
        <item x="3249"/>
        <item x="3846"/>
        <item x="1615"/>
        <item x="421"/>
        <item x="1759"/>
        <item x="1457"/>
        <item x="3562"/>
        <item x="3041"/>
        <item x="3693"/>
        <item x="172"/>
        <item x="2667"/>
        <item x="877"/>
        <item x="3169"/>
        <item x="265"/>
        <item x="3056"/>
        <item x="2656"/>
        <item x="3594"/>
        <item x="1486"/>
        <item x="2895"/>
        <item x="1263"/>
        <item x="772"/>
        <item x="2728"/>
        <item x="955"/>
        <item x="2439"/>
        <item x="300"/>
        <item x="3106"/>
        <item x="3478"/>
        <item x="2575"/>
        <item x="2219"/>
        <item x="1377"/>
        <item x="2199"/>
        <item x="1257"/>
        <item x="878"/>
        <item x="733"/>
        <item x="781"/>
        <item x="3918"/>
        <item x="2602"/>
        <item x="2319"/>
        <item x="2506"/>
        <item x="1198"/>
        <item x="2502"/>
        <item x="940"/>
        <item x="1037"/>
        <item x="2956"/>
        <item x="2328"/>
        <item x="456"/>
        <item x="3656"/>
        <item x="1349"/>
        <item x="339"/>
        <item x="3571"/>
        <item x="3356"/>
        <item x="2584"/>
        <item x="1086"/>
        <item x="3290"/>
        <item x="1177"/>
        <item x="314"/>
        <item x="2350"/>
        <item x="3253"/>
        <item x="2464"/>
        <item x="1119"/>
        <item x="2483"/>
        <item x="262"/>
        <item x="3092"/>
        <item x="678"/>
        <item x="3400"/>
        <item x="1977"/>
        <item x="493"/>
        <item x="2210"/>
        <item x="1218"/>
        <item x="1371"/>
        <item x="854"/>
        <item x="2404"/>
        <item x="2968"/>
        <item x="3876"/>
        <item x="771"/>
        <item x="2611"/>
        <item x="2055"/>
        <item x="2246"/>
        <item x="2091"/>
        <item x="3727"/>
        <item x="1417"/>
        <item x="3543"/>
        <item x="555"/>
        <item x="244"/>
        <item x="2036"/>
        <item x="2712"/>
        <item x="1020"/>
        <item x="1628"/>
        <item x="558"/>
        <item x="1427"/>
        <item x="671"/>
        <item x="1178"/>
        <item x="2110"/>
        <item x="1667"/>
        <item x="3888"/>
        <item x="82"/>
        <item x="4"/>
        <item x="1362"/>
        <item x="1983"/>
        <item x="140"/>
        <item x="3089"/>
        <item x="2049"/>
        <item x="609"/>
        <item x="3515"/>
        <item x="3873"/>
        <item x="1588"/>
        <item x="1811"/>
        <item x="3937"/>
        <item x="1048"/>
        <item x="542"/>
        <item x="2890"/>
        <item x="2447"/>
        <item x="3580"/>
        <item x="1979"/>
        <item x="1902"/>
        <item x="970"/>
        <item x="3642"/>
        <item x="2401"/>
        <item x="1358"/>
        <item x="3378"/>
        <item x="2921"/>
        <item x="1941"/>
        <item x="3214"/>
        <item x="3011"/>
        <item x="1351"/>
        <item x="3739"/>
        <item x="3459"/>
        <item x="2164"/>
        <item x="2083"/>
        <item x="1007"/>
        <item x="1068"/>
        <item x="2556"/>
        <item x="3129"/>
        <item x="642"/>
        <item x="3850"/>
        <item x="154"/>
        <item x="903"/>
        <item x="881"/>
        <item x="3549"/>
        <item x="2624"/>
        <item x="3916"/>
        <item x="3068"/>
        <item x="3625"/>
        <item x="2418"/>
        <item x="2316"/>
        <item x="46"/>
        <item x="1314"/>
        <item x="1935"/>
        <item x="1194"/>
        <item x="2118"/>
        <item x="2689"/>
        <item x="3881"/>
        <item x="384"/>
        <item x="142"/>
        <item x="782"/>
        <item x="2448"/>
        <item x="1117"/>
        <item x="3375"/>
        <item x="3198"/>
        <item x="400"/>
        <item x="3134"/>
        <item x="120"/>
        <item x="3662"/>
        <item x="1860"/>
        <item x="2639"/>
        <item x="1574"/>
        <item x="804"/>
        <item x="99"/>
        <item x="1873"/>
        <item x="2722"/>
        <item x="2421"/>
        <item x="1671"/>
        <item x="3544"/>
        <item x="2167"/>
        <item x="3504"/>
        <item x="3051"/>
        <item x="431"/>
        <item x="1872"/>
        <item x="1425"/>
        <item x="393"/>
        <item x="2263"/>
        <item x="3218"/>
        <item x="3771"/>
        <item x="3250"/>
        <item x="848"/>
        <item x="3282"/>
        <item x="2399"/>
        <item x="757"/>
        <item x="1071"/>
        <item x="2196"/>
        <item x="1812"/>
        <item x="1050"/>
        <item x="3275"/>
        <item x="2494"/>
        <item x="3813"/>
        <item x="1452"/>
        <item x="1045"/>
        <item x="2773"/>
        <item x="2832"/>
        <item x="169"/>
        <item x="2561"/>
        <item x="788"/>
        <item x="2902"/>
        <item x="3273"/>
        <item x="1015"/>
        <item x="2516"/>
        <item x="2296"/>
        <item x="3279"/>
        <item x="3329"/>
        <item x="2495"/>
        <item x="3471"/>
        <item x="3913"/>
        <item x="1993"/>
        <item x="3711"/>
        <item x="203"/>
        <item x="3398"/>
        <item x="2635"/>
        <item x="526"/>
        <item x="3573"/>
        <item x="2017"/>
        <item x="2743"/>
        <item x="1500"/>
        <item x="2184"/>
        <item x="3028"/>
        <item x="729"/>
        <item x="3796"/>
        <item x="2425"/>
        <item x="328"/>
        <item x="2388"/>
        <item x="3669"/>
        <item x="993"/>
        <item x="2695"/>
        <item x="3174"/>
        <item x="576"/>
        <item x="2019"/>
        <item x="141"/>
        <item x="1921"/>
        <item x="1202"/>
        <item x="2922"/>
        <item x="67"/>
        <item x="773"/>
        <item x="1518"/>
        <item x="2393"/>
        <item x="1908"/>
        <item x="2878"/>
        <item x="2777"/>
        <item x="3161"/>
        <item x="638"/>
        <item x="3842"/>
        <item x="1332"/>
        <item x="15"/>
        <item x="1103"/>
        <item x="3935"/>
        <item x="3261"/>
        <item x="415"/>
        <item x="364"/>
        <item x="1484"/>
        <item x="2583"/>
        <item x="3448"/>
        <item x="619"/>
        <item x="7"/>
        <item x="3164"/>
        <item x="3086"/>
        <item x="3457"/>
        <item x="3801"/>
        <item x="2003"/>
        <item x="2949"/>
        <item x="1494"/>
        <item x="1706"/>
        <item x="103"/>
        <item x="1451"/>
        <item x="1771"/>
        <item x="2578"/>
        <item x="2576"/>
        <item x="2387"/>
        <item x="2154"/>
        <item x="2952"/>
        <item x="809"/>
        <item x="1863"/>
        <item x="2159"/>
        <item x="3921"/>
        <item x="3038"/>
        <item x="3184"/>
        <item x="3443"/>
        <item x="1107"/>
        <item x="1310"/>
        <item x="3438"/>
        <item x="3304"/>
        <item x="2657"/>
        <item x="1076"/>
        <item x="1944"/>
        <item x="2096"/>
        <item x="3283"/>
        <item x="232"/>
        <item x="3166"/>
        <item x="2403"/>
        <item x="1056"/>
        <item x="2600"/>
        <item x="3390"/>
        <item x="3310"/>
        <item x="2551"/>
        <item x="440"/>
        <item x="1054"/>
        <item x="1912"/>
        <item x="3401"/>
        <item x="1123"/>
        <item x="3339"/>
        <item x="3769"/>
        <item x="3338"/>
        <item x="1204"/>
        <item x="3886"/>
        <item x="544"/>
        <item x="3684"/>
        <item x="1697"/>
        <item x="3851"/>
        <item x="1910"/>
        <item x="3033"/>
        <item x="794"/>
        <item x="767"/>
        <item x="3404"/>
        <item x="610"/>
        <item x="3525"/>
        <item x="168"/>
        <item x="450"/>
        <item x="1969"/>
        <item x="2842"/>
        <item x="417"/>
        <item x="2841"/>
        <item x="411"/>
        <item x="1254"/>
        <item x="451"/>
        <item x="1657"/>
        <item x="2402"/>
        <item x="470"/>
        <item x="2794"/>
        <item x="1125"/>
        <item x="3730"/>
        <item x="1205"/>
        <item x="538"/>
        <item x="2923"/>
        <item x="3006"/>
        <item x="1939"/>
        <item x="840"/>
        <item x="689"/>
        <item x="2782"/>
        <item x="3838"/>
        <item x="107"/>
        <item x="3075"/>
        <item x="316"/>
        <item x="1880"/>
        <item x="2481"/>
        <item x="2059"/>
        <item x="1731"/>
        <item x="1952"/>
        <item x="3019"/>
        <item x="1185"/>
        <item x="1735"/>
        <item x="1824"/>
        <item x="2343"/>
        <item x="355"/>
        <item x="3602"/>
        <item x="513"/>
        <item x="1151"/>
        <item x="3212"/>
        <item x="2230"/>
        <item x="3902"/>
        <item x="498"/>
        <item x="551"/>
        <item x="3023"/>
        <item x="2356"/>
        <item x="2109"/>
        <item x="664"/>
        <item x="3906"/>
        <item x="2064"/>
        <item x="2222"/>
        <item x="2713"/>
        <item x="1502"/>
        <item x="648"/>
        <item x="1302"/>
        <item x="1933"/>
        <item x="2288"/>
        <item x="1856"/>
        <item x="2824"/>
        <item x="236"/>
        <item x="3761"/>
        <item x="2072"/>
        <item x="988"/>
        <item x="2755"/>
        <item x="208"/>
        <item x="2738"/>
        <item x="3500"/>
        <item x="183"/>
        <item x="2236"/>
        <item x="248"/>
        <item x="978"/>
        <item x="3080"/>
        <item x="447"/>
        <item x="3821"/>
        <item x="3928"/>
        <item x="200"/>
        <item x="318"/>
        <item x="2936"/>
        <item x="3371"/>
        <item x="511"/>
        <item x="1232"/>
        <item x="2903"/>
        <item x="3083"/>
        <item x="3716"/>
        <item x="520"/>
        <item x="627"/>
        <item x="3882"/>
        <item x="1271"/>
        <item x="2633"/>
        <item x="1181"/>
        <item x="3172"/>
        <item x="1760"/>
        <item x="1467"/>
        <item x="1987"/>
        <item x="1127"/>
        <item x="2046"/>
        <item x="2278"/>
        <item x="958"/>
        <item x="1690"/>
        <item x="791"/>
        <item x="3231"/>
        <item x="94"/>
        <item x="589"/>
        <item x="2872"/>
        <item x="2069"/>
        <item x="3810"/>
        <item x="2071"/>
        <item x="1370"/>
        <item x="3331"/>
        <item x="2875"/>
        <item x="3123"/>
        <item x="1744"/>
        <item x="3264"/>
        <item x="1106"/>
        <item x="1989"/>
        <item x="1913"/>
        <item x="2736"/>
        <item x="1376"/>
        <item x="1211"/>
        <item x="2255"/>
        <item x="1646"/>
        <item x="2627"/>
        <item x="1782"/>
        <item x="2307"/>
        <item x="1870"/>
        <item x="2678"/>
        <item x="486"/>
        <item x="948"/>
        <item x="1055"/>
        <item x="222"/>
        <item x="1513"/>
        <item x="86"/>
        <item x="3246"/>
        <item x="455"/>
        <item x="2127"/>
        <item x="607"/>
        <item x="2558"/>
        <item x="3828"/>
        <item x="3262"/>
        <item x="3621"/>
        <item x="277"/>
        <item x="2507"/>
        <item x="2514"/>
        <item x="705"/>
        <item x="2898"/>
        <item x="2334"/>
        <item x="1375"/>
        <item x="3108"/>
        <item x="333"/>
        <item x="2088"/>
        <item x="1200"/>
        <item x="2038"/>
        <item x="2515"/>
        <item x="2488"/>
        <item x="497"/>
        <item x="1707"/>
        <item x="3320"/>
        <item x="3830"/>
        <item x="2789"/>
        <item x="285"/>
        <item x="1620"/>
        <item x="1339"/>
        <item x="1098"/>
        <item x="210"/>
        <item x="1087"/>
        <item x="2475"/>
        <item x="2642"/>
        <item x="2969"/>
        <item x="2995"/>
        <item x="1387"/>
        <item x="514"/>
        <item x="1595"/>
        <item x="819"/>
        <item x="824"/>
        <item x="1047"/>
        <item x="2380"/>
        <item x="1139"/>
        <item x="2592"/>
        <item x="395"/>
        <item x="2991"/>
        <item x="1889"/>
        <item x="1637"/>
        <item x="962"/>
        <item x="2503"/>
        <item x="2900"/>
        <item x="1369"/>
        <item x="1152"/>
        <item x="3847"/>
        <item x="3050"/>
        <item x="2963"/>
        <item x="3084"/>
        <item x="892"/>
        <item x="1847"/>
        <item x="484"/>
        <item x="3077"/>
        <item x="52"/>
        <item x="2063"/>
        <item x="1134"/>
        <item x="2851"/>
        <item x="2082"/>
        <item x="290"/>
        <item x="2652"/>
        <item x="1385"/>
        <item x="1596"/>
        <item x="3699"/>
        <item x="1509"/>
        <item x="1658"/>
        <item x="1986"/>
        <item x="346"/>
        <item x="3460"/>
        <item x="1193"/>
        <item x="3186"/>
        <item x="1968"/>
        <item x="1930"/>
        <item x="3463"/>
        <item x="2484"/>
        <item x="1130"/>
        <item x="2341"/>
        <item x="2513"/>
        <item x="3313"/>
        <item x="2941"/>
        <item x="2912"/>
        <item x="3388"/>
        <item x="621"/>
        <item x="2869"/>
        <item x="1288"/>
        <item x="2901"/>
        <item x="3337"/>
        <item x="2604"/>
        <item x="206"/>
        <item x="1959"/>
        <item x="2181"/>
        <item x="1429"/>
        <item x="2089"/>
        <item x="2240"/>
        <item x="2749"/>
        <item x="304"/>
        <item x="468"/>
        <item x="973"/>
        <item x="521"/>
        <item x="2621"/>
        <item x="868"/>
        <item x="3470"/>
        <item x="3445"/>
        <item x="693"/>
        <item x="2540"/>
        <item x="813"/>
        <item x="779"/>
        <item x="1589"/>
        <item x="3001"/>
        <item x="452"/>
        <item x="326"/>
        <item x="3584"/>
        <item x="461"/>
        <item x="2151"/>
        <item x="1758"/>
        <item x="3820"/>
        <item x="1564"/>
        <item x="1718"/>
        <item x="916"/>
        <item x="2188"/>
        <item x="3923"/>
        <item x="604"/>
        <item x="3121"/>
        <item x="766"/>
        <item x="673"/>
        <item x="1549"/>
        <item x="1419"/>
        <item x="1163"/>
        <item x="2134"/>
        <item x="1219"/>
        <item x="2375"/>
        <item x="3728"/>
        <item x="552"/>
        <item x="3021"/>
        <item x="2966"/>
        <item x="2822"/>
        <item x="2566"/>
        <item x="261"/>
        <item x="3420"/>
        <item x="1297"/>
        <item x="3422"/>
        <item x="3729"/>
        <item x="3712"/>
        <item x="611"/>
        <item x="137"/>
        <item x="1482"/>
        <item x="1961"/>
        <item x="418"/>
        <item x="3781"/>
        <item x="465"/>
        <item x="125"/>
        <item x="3622"/>
        <item x="109"/>
        <item x="3063"/>
        <item x="1286"/>
        <item x="1756"/>
        <item x="2998"/>
        <item x="768"/>
        <item x="1698"/>
        <item x="2721"/>
        <item x="2214"/>
        <item x="1043"/>
        <item x="1745"/>
        <item x="297"/>
        <item x="2867"/>
        <item x="2065"/>
        <item x="378"/>
        <item x="3892"/>
        <item x="3783"/>
        <item x="2594"/>
        <item x="1402"/>
        <item x="3733"/>
        <item x="1790"/>
        <item x="2347"/>
        <item x="2853"/>
        <item x="2008"/>
        <item x="960"/>
        <item x="1648"/>
        <item x="3393"/>
        <item x="1521"/>
        <item x="909"/>
        <item x="1514"/>
        <item x="3067"/>
        <item x="1531"/>
        <item x="1602"/>
        <item x="2006"/>
        <item x="2287"/>
        <item x="635"/>
        <item x="867"/>
        <item x="563"/>
        <item x="742"/>
        <item x="1599"/>
        <item x="3644"/>
        <item x="3228"/>
        <item x="2459"/>
        <item x="3439"/>
        <item x="2609"/>
        <item x="2442"/>
        <item x="1590"/>
        <item x="1292"/>
        <item x="976"/>
        <item x="2084"/>
        <item x="1090"/>
        <item x="159"/>
        <item x="1307"/>
        <item x="3107"/>
        <item x="1420"/>
        <item x="1725"/>
        <item x="3831"/>
        <item x="3738"/>
        <item x="1734"/>
        <item x="725"/>
        <item x="3858"/>
        <item x="3930"/>
        <item x="1539"/>
        <item x="3705"/>
        <item x="3609"/>
        <item x="259"/>
        <item x="495"/>
        <item x="1624"/>
        <item x="72"/>
        <item x="2312"/>
        <item x="3932"/>
        <item x="3133"/>
        <item x="3368"/>
        <item x="2620"/>
        <item x="1347"/>
        <item x="251"/>
        <item x="1659"/>
        <item x="3349"/>
        <item x="260"/>
        <item x="3597"/>
        <item x="2993"/>
        <item x="3409"/>
        <item x="1778"/>
        <item x="2039"/>
        <item x="3612"/>
        <item x="1190"/>
        <item x="3863"/>
        <item x="3407"/>
        <item x="3482"/>
        <item x="2704"/>
        <item x="2070"/>
        <item x="971"/>
        <item x="1323"/>
        <item x="2217"/>
        <item x="1226"/>
        <item x="2172"/>
        <item x="2729"/>
        <item x="880"/>
        <item x="2771"/>
        <item x="2523"/>
        <item x="2605"/>
        <item x="833"/>
        <item x="3097"/>
        <item x="643"/>
        <item x="3755"/>
        <item x="2650"/>
        <item x="3800"/>
        <item x="3490"/>
        <item x="1563"/>
        <item x="882"/>
        <item x="2345"/>
        <item x="2821"/>
        <item x="2249"/>
        <item x="1899"/>
        <item x="1209"/>
        <item x="1904"/>
        <item x="2125"/>
        <item x="911"/>
        <item x="2057"/>
        <item x="2823"/>
        <item x="2618"/>
        <item x="1737"/>
        <item x="972"/>
        <item x="237"/>
        <item x="2352"/>
        <item x="2177"/>
        <item x="3726"/>
        <item x="2147"/>
        <item x="1082"/>
        <item x="2128"/>
        <item x="467"/>
        <item x="2716"/>
        <item x="3384"/>
        <item x="480"/>
        <item x="2025"/>
        <item x="716"/>
        <item x="3757"/>
        <item x="2156"/>
        <item x="1962"/>
        <item x="1441"/>
        <item x="531"/>
        <item x="855"/>
        <item x="1853"/>
        <item x="3912"/>
        <item x="1740"/>
        <item x="2866"/>
        <item x="1479"/>
        <item x="2332"/>
        <item x="1097"/>
        <item x="3676"/>
        <item x="2907"/>
        <item x="1550"/>
        <item x="1898"/>
        <item x="3429"/>
        <item x="770"/>
        <item x="591"/>
        <item x="457"/>
        <item x="3791"/>
        <item x="1774"/>
        <item x="117"/>
        <item x="3715"/>
        <item x="47"/>
        <item x="2710"/>
        <item x="701"/>
        <item x="2673"/>
        <item x="420"/>
        <item x="3513"/>
        <item x="3704"/>
        <item x="2385"/>
        <item x="3657"/>
        <item x="134"/>
        <item x="3454"/>
        <item x="2882"/>
        <item x="401"/>
        <item x="2541"/>
        <item x="1916"/>
        <item x="3452"/>
        <item x="1350"/>
        <item x="2239"/>
        <item x="3353"/>
        <item x="1325"/>
        <item x="1662"/>
        <item x="1540"/>
        <item x="69"/>
        <item x="1270"/>
        <item x="3674"/>
        <item x="617"/>
        <item x="3251"/>
        <item x="839"/>
        <item x="2567"/>
        <item x="2815"/>
        <item x="2201"/>
        <item x="599"/>
        <item x="2173"/>
        <item x="722"/>
        <item x="1570"/>
        <item x="2675"/>
        <item x="1906"/>
        <item x="1545"/>
        <item x="3408"/>
        <item x="3690"/>
        <item x="1727"/>
        <item x="2981"/>
        <item x="1649"/>
        <item x="2491"/>
        <item x="1346"/>
        <item x="2715"/>
        <item x="562"/>
        <item x="2742"/>
        <item x="841"/>
        <item x="268"/>
        <item x="2396"/>
        <item x="2616"/>
        <item x="3649"/>
        <item x="2691"/>
        <item x="3748"/>
        <item x="746"/>
        <item x="3692"/>
        <item x="2892"/>
        <item x="1678"/>
        <item x="2717"/>
        <item x="3591"/>
        <item x="2562"/>
        <item x="2894"/>
        <item x="596"/>
        <item x="759"/>
        <item x="91"/>
        <item x="3373"/>
        <item x="1788"/>
        <item x="598"/>
        <item x="953"/>
        <item x="3843"/>
        <item x="1481"/>
        <item x="3516"/>
        <item x="3628"/>
        <item x="3334"/>
        <item x="1551"/>
        <item x="12"/>
        <item x="3032"/>
        <item x="115"/>
        <item x="2408"/>
        <item x="2342"/>
        <item x="351"/>
        <item x="2409"/>
        <item x="1743"/>
        <item x="2014"/>
        <item x="3195"/>
        <item x="592"/>
        <item x="1546"/>
        <item x="850"/>
        <item x="3485"/>
        <item x="2431"/>
        <item x="3211"/>
        <item x="595"/>
        <item x="1799"/>
        <item x="1858"/>
        <item x="3772"/>
        <item x="366"/>
        <item x="3039"/>
        <item x="859"/>
        <item x="2281"/>
        <item x="1468"/>
        <item x="816"/>
        <item x="1041"/>
        <item x="2269"/>
        <item x="3277"/>
        <item x="780"/>
        <item x="373"/>
        <item x="3093"/>
        <item x="3061"/>
        <item x="2213"/>
        <item x="3449"/>
        <item x="3790"/>
        <item x="657"/>
        <item x="1633"/>
        <item x="2511"/>
        <item x="2102"/>
        <item x="3511"/>
        <item x="387"/>
        <item x="3395"/>
        <item x="798"/>
        <item x="3259"/>
        <item x="2266"/>
        <item x="1663"/>
        <item x="504"/>
        <item x="3864"/>
        <item x="1575"/>
        <item x="700"/>
        <item x="694"/>
        <item x="751"/>
        <item x="3940"/>
        <item x="2479"/>
        <item x="1475"/>
        <item x="668"/>
        <item x="53"/>
        <item x="413"/>
        <item x="1842"/>
        <item x="1008"/>
        <item x="1300"/>
        <item x="2106"/>
        <item x="2579"/>
        <item x="492"/>
        <item x="3778"/>
        <item x="1848"/>
        <item x="139"/>
        <item x="2517"/>
        <item x="815"/>
        <item x="405"/>
        <item x="1614"/>
        <item x="3180"/>
        <item x="926"/>
        <item x="161"/>
        <item x="2982"/>
        <item x="1729"/>
        <item x="93"/>
        <item x="1656"/>
        <item x="3225"/>
        <item x="634"/>
        <item x="2840"/>
        <item x="1557"/>
        <item x="1535"/>
        <item x="1610"/>
        <item x="2939"/>
        <item x="1443"/>
        <item x="615"/>
        <item x="2241"/>
        <item x="2741"/>
        <item x="913"/>
        <item x="489"/>
        <item x="2581"/>
        <item x="3213"/>
        <item x="3406"/>
        <item x="96"/>
        <item x="3233"/>
        <item x="1798"/>
        <item x="2218"/>
        <item x="3661"/>
        <item x="1781"/>
        <item x="1491"/>
        <item x="263"/>
        <item x="2571"/>
        <item x="2688"/>
        <item x="2700"/>
        <item x="956"/>
        <item x="918"/>
        <item x="2298"/>
        <item x="3804"/>
        <item x="3073"/>
        <item x="1859"/>
        <item x="1841"/>
        <item x="2831"/>
        <item x="1736"/>
        <item x="1805"/>
        <item x="2927"/>
        <item x="685"/>
        <item x="1003"/>
        <item x="3829"/>
        <item x="313"/>
        <item x="1295"/>
        <item x="281"/>
        <item x="1213"/>
        <item x="289"/>
        <item x="990"/>
        <item x="3616"/>
        <item x="3484"/>
        <item x="1011"/>
        <item x="616"/>
        <item x="1440"/>
        <item x="2426"/>
        <item x="3558"/>
        <item x="1947"/>
        <item x="3514"/>
        <item x="3424"/>
        <item x="518"/>
        <item x="1445"/>
        <item x="1992"/>
        <item x="1161"/>
        <item x="173"/>
        <item x="2756"/>
        <item x="3659"/>
        <item x="879"/>
        <item x="1476"/>
        <item x="1825"/>
        <item x="22"/>
        <item x="2988"/>
        <item x="1579"/>
        <item x="1900"/>
        <item x="3803"/>
        <item x="3427"/>
        <item x="1180"/>
        <item x="3382"/>
        <item x="3087"/>
        <item x="3294"/>
        <item x="1634"/>
        <item x="1516"/>
        <item x="62"/>
        <item x="2655"/>
        <item x="1696"/>
        <item x="3840"/>
        <item x="3344"/>
        <item x="2045"/>
        <item x="3581"/>
        <item x="1309"/>
        <item x="3245"/>
        <item x="1567"/>
        <item x="2441"/>
        <item x="239"/>
        <item x="858"/>
        <item x="3567"/>
        <item x="1919"/>
        <item x="213"/>
        <item x="1013"/>
        <item x="2186"/>
        <item x="157"/>
        <item x="1975"/>
        <item x="556"/>
        <item x="2465"/>
        <item x="2920"/>
        <item x="1837"/>
        <item x="2284"/>
        <item x="509"/>
        <item x="554"/>
        <item x="2362"/>
        <item x="3220"/>
        <item x="2438"/>
        <item x="3867"/>
        <item x="3825"/>
        <item x="3853"/>
        <item x="3883"/>
        <item x="3291"/>
        <item x="3243"/>
        <item x="3343"/>
        <item x="390"/>
        <item x="1259"/>
        <item x="1449"/>
        <item x="78"/>
        <item x="3276"/>
        <item x="3456"/>
        <item x="1956"/>
        <item x="275"/>
        <item x="3836"/>
        <item x="2999"/>
        <item x="2289"/>
        <item x="893"/>
        <item x="2092"/>
        <item x="570"/>
        <item x="1739"/>
        <item x="43"/>
        <item x="1954"/>
        <item x="2206"/>
        <item x="3064"/>
        <item x="2961"/>
        <item x="10"/>
        <item x="3672"/>
        <item x="743"/>
        <item x="1928"/>
        <item x="525"/>
        <item x="150"/>
        <item x="1892"/>
        <item x="2145"/>
        <item x="3135"/>
        <item x="2098"/>
        <item x="2198"/>
        <item x="462"/>
        <item x="3868"/>
        <item x="3721"/>
        <item x="863"/>
        <item x="2682"/>
        <item x="1687"/>
        <item x="1386"/>
        <item x="3306"/>
        <item x="3269"/>
        <item x="3026"/>
        <item x="3763"/>
        <item x="515"/>
        <item x="2798"/>
        <item x="474"/>
        <item x="2526"/>
        <item x="949"/>
        <item x="353"/>
        <item x="883"/>
        <item x="2839"/>
        <item x="3415"/>
        <item x="3076"/>
        <item x="522"/>
        <item x="1926"/>
        <item x="1250"/>
        <item x="3379"/>
        <item x="822"/>
        <item x="2885"/>
        <item x="688"/>
        <item x="2687"/>
        <item x="1138"/>
        <item x="2776"/>
        <item x="2725"/>
        <item x="1206"/>
        <item x="905"/>
        <item x="3870"/>
        <item x="2450"/>
        <item x="1728"/>
        <item x="1565"/>
        <item x="3527"/>
        <item x="1133"/>
        <item x="396"/>
        <item x="3419"/>
        <item x="2030"/>
        <item x="250"/>
        <item x="1840"/>
        <item x="2870"/>
        <item x="2864"/>
        <item x="2095"/>
        <item x="1141"/>
        <item x="3809"/>
        <item x="39"/>
        <item x="814"/>
        <item x="3640"/>
        <item x="3700"/>
        <item x="3116"/>
        <item x="3559"/>
        <item x="630"/>
        <item x="1290"/>
        <item x="951"/>
        <item x="3152"/>
        <item x="2427"/>
        <item x="1680"/>
        <item x="1826"/>
        <item x="3272"/>
        <item x="1283"/>
        <item x="885"/>
        <item x="1118"/>
        <item x="1820"/>
        <item x="1806"/>
        <item x="3898"/>
        <item x="2259"/>
        <item x="408"/>
        <item x="1784"/>
        <item x="3140"/>
        <item x="1238"/>
        <item x="2416"/>
        <item x="2658"/>
        <item x="2899"/>
        <item x="936"/>
        <item x="2844"/>
        <item x="1511"/>
        <item x="80"/>
        <item x="944"/>
        <item x="2"/>
        <item x="3176"/>
        <item x="2233"/>
        <item x="697"/>
        <item x="2231"/>
        <item x="469"/>
        <item x="494"/>
        <item x="732"/>
        <item x="2157"/>
        <item x="980"/>
        <item x="1265"/>
        <item x="2529"/>
        <item x="2258"/>
        <item x="1410"/>
        <item x="1398"/>
        <item x="2762"/>
        <item x="1679"/>
        <item x="2534"/>
        <item x="2041"/>
        <item x="1604"/>
        <item x="1064"/>
        <item x="397"/>
        <item x="2644"/>
        <item x="1483"/>
        <item x="1120"/>
        <item x="995"/>
        <item x="1650"/>
        <item x="517"/>
        <item x="2676"/>
        <item x="3165"/>
        <item x="106"/>
        <item x="89"/>
        <item x="2430"/>
        <item x="1464"/>
        <item x="3022"/>
        <item x="1929"/>
        <item x="2291"/>
        <item x="1942"/>
        <item x="2694"/>
        <item x="2747"/>
        <item x="928"/>
        <item x="3605"/>
        <item x="3004"/>
        <item x="2967"/>
        <item x="233"/>
        <item x="343"/>
        <item x="3900"/>
        <item x="3209"/>
        <item x="2264"/>
        <item x="845"/>
        <item x="2979"/>
        <item x="3202"/>
        <item x="3521"/>
        <item x="368"/>
        <item x="1855"/>
        <item x="2986"/>
        <item x="3507"/>
        <item x="1105"/>
        <item x="85"/>
        <item x="904"/>
        <item x="3053"/>
        <item x="329"/>
        <item x="241"/>
        <item x="3765"/>
        <item x="63"/>
        <item x="2372"/>
        <item x="2802"/>
        <item x="1225"/>
        <item x="274"/>
        <item x="3629"/>
        <item x="2759"/>
        <item x="16"/>
        <item x="2472"/>
        <item x="2641"/>
        <item x="691"/>
        <item x="2428"/>
        <item x="3357"/>
        <item x="3852"/>
        <item x="399"/>
        <item x="3100"/>
        <item x="1456"/>
        <item x="2097"/>
        <item x="3040"/>
        <item x="3564"/>
        <item x="41"/>
        <item x="3309"/>
        <item x="1831"/>
        <item x="979"/>
        <item x="3297"/>
        <item x="3538"/>
        <item x="454"/>
        <item x="2508"/>
        <item x="1541"/>
        <item x="626"/>
        <item x="754"/>
        <item x="2365"/>
        <item x="2351"/>
        <item x="1766"/>
        <item x="2707"/>
        <item x="1779"/>
        <item x="2888"/>
        <item x="1171"/>
        <item x="3643"/>
        <item x="1311"/>
        <item x="235"/>
        <item x="2666"/>
        <item x="1793"/>
        <item x="3493"/>
        <item x="1688"/>
        <item x="2976"/>
        <item x="412"/>
        <item x="3780"/>
        <item x="932"/>
        <item x="2480"/>
        <item x="1918"/>
        <item x="3466"/>
        <item x="1578"/>
        <item x="3226"/>
        <item x="3477"/>
        <item x="3901"/>
        <item x="3037"/>
        <item x="1587"/>
        <item x="2208"/>
        <item x="372"/>
        <item x="138"/>
        <item x="2256"/>
        <item x="3548"/>
        <item x="2593"/>
        <item x="540"/>
        <item x="503"/>
        <item x="669"/>
        <item x="662"/>
        <item x="3430"/>
        <item x="706"/>
        <item x="2637"/>
        <item x="2909"/>
        <item x="2599"/>
        <item x="2971"/>
        <item x="3777"/>
        <item x="121"/>
        <item x="295"/>
        <item x="2778"/>
        <item x="2857"/>
        <item x="3815"/>
        <item x="3194"/>
        <item x="51"/>
        <item x="291"/>
        <item x="1329"/>
        <item x="3520"/>
        <item x="2212"/>
        <item x="1537"/>
        <item x="1881"/>
        <item x="2812"/>
        <item x="898"/>
        <item x="155"/>
        <item x="1262"/>
        <item x="2315"/>
        <item x="741"/>
        <item x="385"/>
        <item x="1689"/>
        <item x="1640"/>
        <item x="1827"/>
        <item x="3435"/>
        <item x="350"/>
        <item x="559"/>
        <item x="2094"/>
        <item x="712"/>
        <item x="2187"/>
        <item x="1527"/>
        <item x="164"/>
        <item x="3751"/>
        <item t="default"/>
      </items>
    </pivotField>
    <pivotField numFmtId="164" showAll="0"/>
    <pivotField dataField="1" showAll="0"/>
    <pivotField showAll="0"/>
    <pivotField showAll="0"/>
    <pivotField showAll="0"/>
    <pivotField showAll="0"/>
    <pivotField showAll="0"/>
    <pivotField axis="axisCol" showAll="0">
      <items count="4">
        <item x="1"/>
        <item x="0"/>
        <item x="2"/>
        <item t="default"/>
      </items>
    </pivotField>
    <pivotField axis="axisRow" showAll="0">
      <items count="13">
        <item x="3"/>
        <item x="4"/>
        <item x="9"/>
        <item x="5"/>
        <item x="7"/>
        <item x="2"/>
        <item x="6"/>
        <item x="0"/>
        <item x="1"/>
        <item x="8"/>
        <item x="11"/>
        <item x="10"/>
        <item t="default"/>
      </items>
    </pivotField>
    <pivotField showAll="0"/>
    <pivotField showAll="0"/>
    <pivotField showAll="0"/>
    <pivotField showAll="0"/>
  </pivotFields>
  <rowFields count="1">
    <field x="9"/>
  </rowFields>
  <rowItems count="13">
    <i>
      <x/>
    </i>
    <i>
      <x v="1"/>
    </i>
    <i>
      <x v="2"/>
    </i>
    <i>
      <x v="3"/>
    </i>
    <i>
      <x v="4"/>
    </i>
    <i>
      <x v="5"/>
    </i>
    <i>
      <x v="6"/>
    </i>
    <i>
      <x v="7"/>
    </i>
    <i>
      <x v="8"/>
    </i>
    <i>
      <x v="9"/>
    </i>
    <i>
      <x v="10"/>
    </i>
    <i>
      <x v="11"/>
    </i>
    <i t="grand">
      <x/>
    </i>
  </rowItems>
  <colFields count="1">
    <field x="8"/>
  </colFields>
  <colItems count="4">
    <i>
      <x/>
    </i>
    <i>
      <x v="1"/>
    </i>
    <i>
      <x v="2"/>
    </i>
    <i t="grand">
      <x/>
    </i>
  </colItems>
  <dataFields count="1">
    <dataField name="Sum of Inventory Level" fld="2" baseField="0" baseItem="0"/>
  </dataFields>
  <chartFormats count="6">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 chart="0" format="4" series="1">
      <pivotArea type="data" outline="0" fieldPosition="0">
        <references count="1">
          <reference field="8" count="1" selected="0">
            <x v="2"/>
          </reference>
        </references>
      </pivotArea>
    </chartFormat>
    <chartFormat chart="2" format="8" series="1">
      <pivotArea type="data" outline="0" fieldPosition="0">
        <references count="2">
          <reference field="4294967294" count="1" selected="0">
            <x v="0"/>
          </reference>
          <reference field="8" count="1" selected="0">
            <x v="0"/>
          </reference>
        </references>
      </pivotArea>
    </chartFormat>
    <chartFormat chart="2" format="9" series="1">
      <pivotArea type="data" outline="0" fieldPosition="0">
        <references count="2">
          <reference field="4294967294" count="1" selected="0">
            <x v="0"/>
          </reference>
          <reference field="8" count="1" selected="0">
            <x v="1"/>
          </reference>
        </references>
      </pivotArea>
    </chartFormat>
    <chartFormat chart="2" format="10"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7" firstHeaderRow="1" firstDataRow="1" firstDataCol="1"/>
  <pivotFields count="14">
    <pivotField showAll="0">
      <items count="3942">
        <item x="1528"/>
        <item x="2313"/>
        <item x="3503"/>
        <item x="3750"/>
        <item x="1091"/>
        <item x="583"/>
        <item x="2132"/>
        <item x="2027"/>
        <item x="2308"/>
        <item x="1477"/>
        <item x="3600"/>
        <item x="102"/>
        <item x="2829"/>
        <item x="2590"/>
        <item x="1753"/>
        <item x="179"/>
        <item x="2520"/>
        <item x="3660"/>
        <item x="419"/>
        <item x="966"/>
        <item x="280"/>
        <item x="2570"/>
        <item x="2376"/>
        <item x="1497"/>
        <item x="3450"/>
        <item x="2905"/>
        <item x="3805"/>
        <item x="3880"/>
        <item x="24"/>
        <item x="17"/>
        <item x="1922"/>
        <item x="612"/>
        <item x="2215"/>
        <item x="866"/>
        <item x="1496"/>
        <item x="20"/>
        <item x="3811"/>
        <item x="1597"/>
        <item x="3607"/>
        <item x="2034"/>
        <item x="429"/>
        <item x="1998"/>
        <item x="2473"/>
        <item x="1093"/>
        <item x="3147"/>
        <item x="330"/>
        <item x="2677"/>
        <item x="1033"/>
        <item x="2304"/>
        <item x="19"/>
        <item x="2699"/>
        <item x="302"/>
        <item x="3556"/>
        <item x="2518"/>
        <item x="1231"/>
        <item x="3301"/>
        <item x="221"/>
        <item x="533"/>
        <item x="2138"/>
        <item x="1022"/>
        <item x="593"/>
        <item x="1393"/>
        <item x="294"/>
        <item x="975"/>
        <item x="3341"/>
        <item x="2099"/>
        <item x="3871"/>
        <item x="479"/>
        <item x="3193"/>
        <item x="1605"/>
        <item x="344"/>
        <item x="2478"/>
        <item x="1197"/>
        <item x="3788"/>
        <item x="75"/>
        <item x="1965"/>
        <item x="66"/>
        <item x="2659"/>
        <item x="354"/>
        <item x="658"/>
        <item x="3509"/>
        <item x="1746"/>
        <item x="2880"/>
        <item x="76"/>
        <item x="2037"/>
        <item x="2509"/>
        <item x="3472"/>
        <item x="3119"/>
        <item x="704"/>
        <item x="2314"/>
        <item x="3824"/>
        <item x="613"/>
        <item x="2468"/>
        <item x="915"/>
        <item x="3496"/>
        <item x="3311"/>
        <item x="2681"/>
        <item x="358"/>
        <item x="1060"/>
        <item x="1089"/>
        <item x="432"/>
        <item x="1616"/>
        <item x="1328"/>
        <item x="2693"/>
        <item x="3317"/>
        <item x="1886"/>
        <item x="1317"/>
        <item x="2810"/>
        <item x="1437"/>
        <item x="3832"/>
        <item x="641"/>
        <item x="2103"/>
        <item x="3696"/>
        <item x="1394"/>
        <item x="1816"/>
        <item x="967"/>
        <item x="717"/>
        <item x="128"/>
        <item x="3849"/>
        <item x="2701"/>
        <item x="3069"/>
        <item x="3519"/>
        <item x="3258"/>
        <item x="1807"/>
        <item x="2574"/>
        <item x="3252"/>
        <item x="3095"/>
        <item x="963"/>
        <item x="1016"/>
        <item x="1726"/>
        <item x="1850"/>
        <item x="3307"/>
        <item x="3101"/>
        <item x="1501"/>
        <item x="3532"/>
        <item x="1843"/>
        <item x="3417"/>
        <item x="1077"/>
        <item x="3480"/>
        <item x="549"/>
        <item x="2519"/>
        <item x="2648"/>
        <item x="636"/>
        <item x="2858"/>
        <item x="535"/>
        <item x="736"/>
        <item x="3908"/>
        <item x="710"/>
        <item x="178"/>
        <item x="1749"/>
        <item x="3017"/>
        <item x="2235"/>
        <item x="2680"/>
        <item x="2161"/>
        <item x="2554"/>
        <item x="1156"/>
        <item x="2320"/>
        <item x="81"/>
        <item x="3874"/>
        <item x="2165"/>
        <item x="2302"/>
        <item x="3535"/>
        <item x="2303"/>
        <item x="812"/>
        <item x="1814"/>
        <item x="1388"/>
        <item x="3823"/>
        <item x="674"/>
        <item x="3569"/>
        <item x="2004"/>
        <item x="632"/>
        <item x="2757"/>
        <item x="2087"/>
        <item x="2560"/>
        <item x="2883"/>
        <item x="3793"/>
        <item x="718"/>
        <item x="2705"/>
        <item x="3798"/>
        <item x="3759"/>
        <item x="2392"/>
        <item x="2015"/>
        <item x="1275"/>
        <item x="737"/>
        <item x="64"/>
        <item x="2973"/>
        <item x="3623"/>
        <item x="2364"/>
        <item x="1897"/>
        <item x="810"/>
        <item x="2000"/>
        <item x="1751"/>
        <item x="3598"/>
        <item x="3027"/>
        <item x="1039"/>
        <item x="223"/>
        <item x="1764"/>
        <item x="1851"/>
        <item x="3197"/>
        <item x="1465"/>
        <item x="1573"/>
        <item x="3167"/>
        <item x="987"/>
        <item x="974"/>
        <item x="2458"/>
        <item x="394"/>
        <item x="2843"/>
        <item x="2202"/>
        <item x="2419"/>
        <item x="1021"/>
        <item x="3553"/>
        <item x="2763"/>
        <item x="1249"/>
        <item x="129"/>
        <item x="196"/>
        <item x="3481"/>
        <item x="3355"/>
        <item x="3647"/>
        <item x="3340"/>
        <item x="2500"/>
        <item x="490"/>
        <item x="3"/>
        <item x="68"/>
        <item x="3113"/>
        <item x="1529"/>
        <item x="764"/>
        <item x="1241"/>
        <item x="803"/>
        <item x="2849"/>
        <item x="3860"/>
        <item x="872"/>
        <item x="478"/>
        <item x="238"/>
        <item x="2476"/>
        <item x="1243"/>
        <item x="3274"/>
        <item x="359"/>
        <item x="2253"/>
        <item x="715"/>
        <item x="3091"/>
        <item x="2586"/>
        <item x="3328"/>
        <item x="1175"/>
        <item x="1638"/>
        <item x="367"/>
        <item x="2076"/>
        <item x="365"/>
        <item x="3938"/>
        <item x="3217"/>
        <item x="1293"/>
        <item x="282"/>
        <item x="402"/>
        <item x="1164"/>
        <item x="2818"/>
        <item x="2141"/>
        <item x="2931"/>
        <item x="1519"/>
        <item x="1366"/>
        <item x="2114"/>
        <item x="2456"/>
        <item x="3539"/>
        <item x="3754"/>
        <item x="1974"/>
        <item x="1167"/>
        <item x="2573"/>
        <item x="2910"/>
        <item x="1304"/>
        <item x="2670"/>
        <item x="299"/>
        <item x="587"/>
        <item x="3124"/>
        <item x="908"/>
        <item x="2270"/>
        <item x="3613"/>
        <item x="677"/>
        <item x="3058"/>
        <item x="541"/>
        <item x="1909"/>
        <item x="930"/>
        <item x="1203"/>
        <item x="1251"/>
        <item x="2461"/>
        <item x="1453"/>
        <item x="2455"/>
        <item x="1408"/>
        <item x="464"/>
        <item x="2414"/>
        <item x="2277"/>
        <item x="2010"/>
        <item x="3789"/>
        <item x="2204"/>
        <item x="1976"/>
        <item x="1493"/>
        <item x="3911"/>
        <item x="1080"/>
        <item x="2668"/>
        <item x="1162"/>
        <item x="862"/>
        <item x="3433"/>
        <item x="2744"/>
        <item x="2510"/>
        <item x="2136"/>
        <item x="2327"/>
        <item x="34"/>
        <item x="2532"/>
        <item x="1333"/>
        <item x="60"/>
        <item x="271"/>
        <item x="2640"/>
        <item x="1256"/>
        <item x="830"/>
        <item x="1215"/>
        <item x="122"/>
        <item x="2550"/>
        <item x="2306"/>
        <item x="3641"/>
        <item x="2274"/>
        <item x="1344"/>
        <item x="482"/>
        <item x="3324"/>
        <item x="731"/>
        <item x="2040"/>
        <item x="2663"/>
        <item x="1024"/>
        <item x="1923"/>
        <item x="2413"/>
        <item x="97"/>
        <item x="2745"/>
        <item x="3702"/>
        <item x="1166"/>
        <item x="821"/>
        <item x="2395"/>
        <item x="2820"/>
        <item x="1924"/>
        <item x="530"/>
        <item x="1504"/>
        <item x="226"/>
        <item x="3489"/>
        <item x="1865"/>
        <item x="382"/>
        <item x="217"/>
        <item x="714"/>
        <item x="1412"/>
        <item x="2983"/>
        <item x="1401"/>
        <item x="836"/>
        <item x="784"/>
        <item x="2111"/>
        <item x="1415"/>
        <item x="629"/>
        <item x="906"/>
        <item x="3592"/>
        <item x="1584"/>
        <item x="1336"/>
        <item x="1684"/>
        <item x="2547"/>
        <item x="3681"/>
        <item x="1973"/>
        <item x="1517"/>
        <item x="2155"/>
        <item x="1094"/>
        <item x="1556"/>
        <item x="130"/>
        <item x="870"/>
        <item x="1057"/>
        <item x="618"/>
        <item x="246"/>
        <item x="2405"/>
        <item x="2339"/>
        <item x="2646"/>
        <item x="279"/>
        <item x="2487"/>
        <item x="3210"/>
        <item x="1188"/>
        <item x="1674"/>
        <item x="132"/>
        <item x="2783"/>
        <item x="1463"/>
        <item x="1905"/>
        <item x="475"/>
        <item x="3787"/>
        <item x="831"/>
        <item x="3536"/>
        <item x="528"/>
        <item x="204"/>
        <item x="2130"/>
        <item x="1384"/>
        <item x="1675"/>
        <item x="363"/>
        <item x="1330"/>
        <item x="2972"/>
        <item x="735"/>
        <item x="1733"/>
        <item x="1694"/>
        <item x="1426"/>
        <item x="2022"/>
        <item x="2612"/>
        <item x="3878"/>
        <item x="3426"/>
        <item x="3476"/>
        <item x="2189"/>
        <item x="1685"/>
        <item x="230"/>
        <item x="3797"/>
        <item x="3188"/>
        <item x="680"/>
        <item x="3557"/>
        <item x="2382"/>
        <item x="1142"/>
        <item x="3072"/>
        <item x="3651"/>
        <item x="2531"/>
        <item x="357"/>
        <item x="3499"/>
        <item x="2876"/>
        <item x="1459"/>
        <item x="1368"/>
        <item x="2582"/>
        <item x="3528"/>
        <item x="2119"/>
        <item x="2371"/>
        <item x="1711"/>
        <item x="667"/>
        <item x="55"/>
        <item x="914"/>
        <item x="2754"/>
        <item x="2203"/>
        <item x="2135"/>
        <item x="1217"/>
        <item x="2587"/>
        <item x="2077"/>
        <item x="146"/>
        <item x="2739"/>
        <item x="3189"/>
        <item x="2951"/>
        <item x="2767"/>
        <item x="3237"/>
        <item x="1473"/>
        <item x="2123"/>
        <item x="2058"/>
        <item x="3352"/>
        <item x="818"/>
        <item x="652"/>
        <item x="2733"/>
        <item x="1186"/>
        <item x="2662"/>
        <item x="1183"/>
        <item x="1061"/>
        <item x="2485"/>
        <item x="2193"/>
        <item x="1773"/>
        <item x="2237"/>
        <item x="1874"/>
        <item x="1559"/>
        <item x="1661"/>
        <item x="675"/>
        <item x="3003"/>
        <item x="3413"/>
        <item x="1383"/>
        <item x="407"/>
        <item x="3070"/>
        <item x="1655"/>
        <item x="3386"/>
        <item x="1313"/>
        <item x="1149"/>
        <item x="430"/>
        <item x="3299"/>
        <item x="1436"/>
        <item x="3321"/>
        <item x="3385"/>
        <item x="3191"/>
        <item x="3646"/>
        <item x="1612"/>
        <item x="3933"/>
        <item x="410"/>
        <item x="2432"/>
        <item x="2227"/>
        <item x="1775"/>
        <item x="2032"/>
        <item x="2394"/>
        <item x="3792"/>
        <item x="1669"/>
        <item x="2469"/>
        <item x="968"/>
        <item x="1582"/>
        <item x="3236"/>
        <item x="3182"/>
        <item x="2838"/>
        <item x="2787"/>
        <item x="2346"/>
        <item x="1322"/>
        <item x="338"/>
        <item x="3675"/>
        <item x="2477"/>
        <item x="2144"/>
        <item x="1066"/>
        <item x="534"/>
        <item x="919"/>
        <item x="864"/>
        <item x="3624"/>
        <item x="334"/>
        <item x="3146"/>
        <item x="1474"/>
        <item x="2791"/>
        <item x="1530"/>
        <item x="2443"/>
        <item x="1834"/>
        <item x="218"/>
        <item x="1361"/>
        <item x="2330"/>
        <item x="2732"/>
        <item x="2112"/>
        <item x="1555"/>
        <item x="1129"/>
        <item x="2720"/>
        <item x="3701"/>
        <item x="2546"/>
        <item x="2100"/>
        <item x="3288"/>
        <item x="3139"/>
        <item x="1839"/>
        <item x="1338"/>
        <item x="3652"/>
        <item x="2454"/>
        <item x="3177"/>
        <item x="71"/>
        <item x="2819"/>
        <item x="3296"/>
        <item x="2891"/>
        <item x="1776"/>
        <item x="2467"/>
        <item x="1069"/>
        <item x="1708"/>
        <item x="3200"/>
        <item x="44"/>
        <item x="1741"/>
        <item x="2661"/>
        <item x="136"/>
        <item x="3293"/>
        <item x="2651"/>
        <item x="448"/>
        <item x="3802"/>
        <item x="1920"/>
        <item x="25"/>
        <item x="2945"/>
        <item x="1220"/>
        <item x="1399"/>
        <item x="105"/>
        <item x="181"/>
        <item x="1182"/>
        <item x="466"/>
        <item x="3671"/>
        <item x="3635"/>
        <item x="2245"/>
        <item x="312"/>
        <item x="1593"/>
        <item x="2243"/>
        <item x="577"/>
        <item x="699"/>
        <item x="1005"/>
        <item x="3048"/>
        <item x="3175"/>
        <item x="3865"/>
        <item x="1191"/>
        <item x="2790"/>
        <item x="3411"/>
        <item x="1951"/>
        <item x="1058"/>
        <item x="116"/>
        <item x="2765"/>
        <item x="499"/>
        <item x="3432"/>
        <item x="1208"/>
        <item x="2018"/>
        <item x="1917"/>
        <item x="1446"/>
        <item x="3929"/>
        <item x="3054"/>
        <item x="54"/>
        <item x="1862"/>
        <item x="2807"/>
        <item x="3284"/>
        <item x="3689"/>
        <item x="1462"/>
        <item x="1857"/>
        <item x="1818"/>
        <item x="434"/>
        <item x="1316"/>
        <item x="414"/>
        <item x="3806"/>
        <item x="3752"/>
        <item x="720"/>
        <item x="937"/>
        <item x="910"/>
        <item x="26"/>
        <item x="2886"/>
        <item x="398"/>
        <item x="1248"/>
        <item x="3576"/>
        <item x="1761"/>
        <item x="1613"/>
        <item x="2234"/>
        <item x="3410"/>
        <item x="1580"/>
        <item x="286"/>
        <item x="1888"/>
        <item x="838"/>
        <item x="1668"/>
        <item x="1512"/>
        <item x="1121"/>
        <item x="1128"/>
        <item x="684"/>
        <item x="800"/>
        <item x="192"/>
        <item x="3060"/>
        <item x="3547"/>
        <item x="1439"/>
        <item x="989"/>
        <item x="572"/>
        <item x="1012"/>
        <item x="1195"/>
        <item x="1984"/>
        <item x="2293"/>
        <item x="3896"/>
        <item x="1967"/>
        <item x="573"/>
        <item x="2398"/>
        <item x="807"/>
        <item x="2538"/>
        <item x="1348"/>
        <item x="3255"/>
        <item x="3566"/>
        <item x="1444"/>
        <item x="2896"/>
        <item x="1416"/>
        <item x="2324"/>
        <item x="3423"/>
        <item x="1755"/>
        <item x="1489"/>
        <item x="1042"/>
        <item x="2012"/>
        <item x="3289"/>
        <item x="1070"/>
        <item x="3632"/>
        <item x="2061"/>
        <item x="2904"/>
        <item x="1887"/>
        <item x="2792"/>
        <item x="2183"/>
        <item x="8"/>
        <item x="507"/>
        <item x="3348"/>
        <item x="3766"/>
        <item x="3732"/>
        <item x="2947"/>
        <item x="287"/>
        <item x="2591"/>
        <item x="876"/>
        <item x="310"/>
        <item x="2636"/>
        <item x="123"/>
        <item x="1073"/>
        <item x="849"/>
        <item x="1940"/>
        <item x="3510"/>
        <item x="929"/>
        <item x="2436"/>
        <item x="2294"/>
        <item x="1815"/>
        <item x="696"/>
        <item x="59"/>
        <item x="3588"/>
        <item x="3587"/>
        <item x="2486"/>
        <item x="428"/>
        <item x="3483"/>
        <item x="1411"/>
        <item x="374"/>
        <item x="1214"/>
        <item x="2597"/>
        <item x="2179"/>
        <item x="301"/>
        <item x="2300"/>
        <item x="3501"/>
        <item x="2247"/>
        <item x="209"/>
        <item x="185"/>
        <item x="1641"/>
        <item x="348"/>
        <item x="1227"/>
        <item x="748"/>
        <item x="588"/>
        <item x="3709"/>
        <item x="3879"/>
        <item x="2129"/>
        <item x="977"/>
        <item x="1276"/>
        <item x="3029"/>
        <item x="2194"/>
        <item x="3366"/>
        <item x="1867"/>
        <item x="860"/>
        <item x="2613"/>
        <item x="3907"/>
        <item x="2814"/>
        <item x="3397"/>
        <item x="827"/>
        <item x="3125"/>
        <item x="254"/>
        <item x="3103"/>
        <item x="3570"/>
        <item x="2825"/>
        <item x="2497"/>
        <item x="2601"/>
        <item x="1447"/>
        <item x="1179"/>
        <item x="31"/>
        <item x="2321"/>
        <item x="3654"/>
        <item x="308"/>
        <item x="1063"/>
        <item x="2435"/>
        <item x="284"/>
        <item x="3889"/>
        <item x="270"/>
        <item x="3909"/>
        <item x="3187"/>
        <item x="2671"/>
        <item x="240"/>
        <item x="423"/>
        <item x="1510"/>
        <item x="1957"/>
        <item x="3494"/>
        <item x="2290"/>
        <item x="519"/>
        <item x="2471"/>
        <item x="2781"/>
        <item x="3078"/>
        <item x="2761"/>
        <item x="124"/>
        <item x="3746"/>
        <item x="2865"/>
        <item x="2411"/>
        <item x="332"/>
        <item x="721"/>
        <item x="1757"/>
        <item x="1040"/>
        <item x="1754"/>
        <item x="21"/>
        <item x="646"/>
        <item x="2295"/>
        <item x="201"/>
        <item x="427"/>
        <item x="1600"/>
        <item x="3630"/>
        <item x="144"/>
        <item x="3887"/>
        <item x="2625"/>
        <item x="614"/>
        <item x="2989"/>
        <item x="2143"/>
        <item x="1342"/>
        <item x="1413"/>
        <item x="1122"/>
        <item x="35"/>
        <item x="3005"/>
        <item x="3534"/>
        <item x="3585"/>
        <item x="765"/>
        <item x="2115"/>
        <item x="2957"/>
        <item x="1397"/>
        <item x="3308"/>
        <item x="1508"/>
        <item x="2828"/>
        <item x="3045"/>
        <item x="894"/>
        <item x="2209"/>
        <item x="2309"/>
        <item x="2797"/>
        <item x="1713"/>
        <item x="252"/>
        <item x="2795"/>
        <item x="207"/>
        <item x="70"/>
        <item x="3451"/>
        <item x="580"/>
        <item x="2512"/>
        <item x="143"/>
        <item x="3779"/>
        <item x="2793"/>
        <item x="2946"/>
        <item x="3574"/>
        <item x="77"/>
        <item x="1438"/>
        <item x="3910"/>
        <item x="158"/>
        <item x="2257"/>
        <item x="1153"/>
        <item x="1949"/>
        <item x="303"/>
        <item x="1326"/>
        <item x="2948"/>
        <item x="3374"/>
        <item x="1710"/>
        <item x="1603"/>
        <item x="3915"/>
        <item x="1772"/>
        <item x="2166"/>
        <item x="3565"/>
        <item x="3546"/>
        <item x="3762"/>
        <item x="1572"/>
        <item x="3618"/>
        <item x="999"/>
        <item x="2400"/>
        <item x="389"/>
        <item x="2363"/>
        <item x="927"/>
        <item x="1625"/>
        <item x="865"/>
        <item x="1458"/>
        <item x="3713"/>
        <item x="443"/>
        <item x="1396"/>
        <item x="2020"/>
        <item x="1823"/>
        <item x="2521"/>
        <item x="242"/>
        <item x="1201"/>
        <item x="3104"/>
        <item x="719"/>
        <item x="568"/>
        <item x="1990"/>
        <item x="3497"/>
        <item x="2674"/>
        <item x="273"/>
        <item x="1189"/>
        <item x="360"/>
        <item x="278"/>
        <item x="998"/>
        <item x="1522"/>
        <item x="3055"/>
        <item x="3473"/>
        <item x="793"/>
        <item x="2548"/>
        <item x="2817"/>
        <item x="3361"/>
        <item x="3418"/>
        <item x="527"/>
        <item x="510"/>
        <item x="180"/>
        <item x="1291"/>
        <item x="2788"/>
        <item x="3725"/>
        <item x="1081"/>
        <item x="1561"/>
        <item x="1907"/>
        <item x="3416"/>
        <item x="1938"/>
        <item x="2708"/>
        <item x="1101"/>
        <item x="924"/>
        <item x="3744"/>
        <item x="2703"/>
        <item x="2758"/>
        <item x="1088"/>
        <item x="2190"/>
        <item x="1340"/>
        <item x="1084"/>
        <item x="352"/>
        <item x="3807"/>
        <item x="2683"/>
        <item x="2200"/>
        <item x="1113"/>
        <item x="1367"/>
        <item x="194"/>
        <item x="2225"/>
        <item x="2645"/>
        <item x="1507"/>
        <item x="2630"/>
        <item x="3491"/>
        <item x="473"/>
        <item x="564"/>
        <item x="1791"/>
        <item x="2056"/>
        <item x="1315"/>
        <item x="1006"/>
        <item x="2852"/>
        <item x="3786"/>
        <item x="2544"/>
        <item x="1877"/>
        <item x="3020"/>
        <item x="1583"/>
        <item x="3698"/>
        <item x="3257"/>
        <item x="1246"/>
        <item x="895"/>
        <item x="305"/>
        <item x="931"/>
        <item x="2170"/>
        <item x="1266"/>
        <item x="2735"/>
        <item x="1281"/>
        <item x="3008"/>
        <item x="1158"/>
        <item x="3295"/>
        <item x="2024"/>
        <item x="3764"/>
        <item x="2833"/>
        <item x="1666"/>
        <item x="3142"/>
        <item x="3667"/>
        <item x="309"/>
        <item x="3256"/>
        <item x="1242"/>
        <item x="758"/>
        <item x="1609"/>
        <item x="220"/>
        <item x="3278"/>
        <item x="2317"/>
        <item x="3298"/>
        <item x="2374"/>
        <item x="805"/>
        <item x="3939"/>
        <item x="713"/>
        <item x="2335"/>
        <item x="2276"/>
        <item x="624"/>
        <item x="935"/>
        <item x="3869"/>
        <item x="1750"/>
        <item x="1936"/>
        <item x="3024"/>
        <item x="1617"/>
        <item x="2158"/>
        <item x="167"/>
        <item x="2696"/>
        <item x="1891"/>
        <item x="2028"/>
        <item x="1454"/>
        <item x="135"/>
        <item x="2684"/>
        <item x="2149"/>
        <item x="871"/>
        <item x="2150"/>
        <item x="2734"/>
        <item x="1568"/>
        <item x="3242"/>
        <item x="3634"/>
        <item x="3016"/>
        <item x="1423"/>
        <item x="1882"/>
        <item x="2131"/>
        <item x="2325"/>
        <item x="1719"/>
        <item x="600"/>
        <item x="3467"/>
        <item x="126"/>
        <item x="3627"/>
        <item x="2669"/>
        <item x="2664"/>
        <item x="1644"/>
        <item x="3502"/>
        <item x="3517"/>
        <item x="2780"/>
        <item x="1780"/>
        <item x="1890"/>
        <item x="3030"/>
        <item x="1049"/>
        <item x="2060"/>
        <item x="3894"/>
        <item x="1787"/>
        <item x="256"/>
        <item x="37"/>
        <item x="3157"/>
        <item x="3350"/>
        <item x="1810"/>
        <item x="2412"/>
        <item x="1836"/>
        <item x="1004"/>
        <item x="247"/>
        <item x="3808"/>
        <item x="28"/>
        <item x="1802"/>
        <item x="2195"/>
        <item x="215"/>
        <item x="1852"/>
        <item x="939"/>
        <item x="342"/>
        <item x="2267"/>
        <item x="3342"/>
        <item x="3845"/>
        <item x="506"/>
        <item x="315"/>
        <item x="3221"/>
        <item x="2598"/>
        <item x="231"/>
        <item x="1108"/>
        <item x="1114"/>
        <item x="546"/>
        <item x="3082"/>
        <item x="2660"/>
        <item x="633"/>
        <item x="2171"/>
        <item x="1552"/>
        <item x="1673"/>
        <item x="1893"/>
        <item x="2463"/>
        <item x="1400"/>
        <item x="1421"/>
        <item x="1721"/>
        <item x="1601"/>
        <item x="3714"/>
        <item x="3664"/>
        <item x="3370"/>
        <item x="33"/>
        <item x="3679"/>
        <item x="853"/>
        <item x="2533"/>
        <item x="45"/>
        <item x="2178"/>
        <item x="445"/>
        <item x="3839"/>
        <item x="38"/>
        <item x="1487"/>
        <item x="3776"/>
        <item x="1372"/>
        <item x="1319"/>
        <item x="2984"/>
        <item x="1176"/>
        <item x="2889"/>
        <item x="2224"/>
        <item x="2053"/>
        <item x="2589"/>
        <item x="835"/>
        <item x="2698"/>
        <item x="2665"/>
        <item x="2357"/>
        <item x="3085"/>
        <item x="1821"/>
        <item x="1272"/>
        <item x="3369"/>
        <item x="1222"/>
        <item x="2836"/>
        <item x="1320"/>
        <item x="2987"/>
        <item x="1945"/>
        <item x="1284"/>
        <item x="1762"/>
        <item x="709"/>
        <item x="3057"/>
        <item x="1221"/>
        <item x="1809"/>
        <item x="2873"/>
        <item x="594"/>
        <item x="2924"/>
        <item x="435"/>
        <item x="2383"/>
        <item x="2318"/>
        <item x="1237"/>
        <item x="1406"/>
        <item x="756"/>
        <item x="211"/>
        <item x="65"/>
        <item x="3241"/>
        <item x="2760"/>
        <item x="1871"/>
        <item x="3637"/>
        <item x="1252"/>
        <item x="197"/>
        <item x="2384"/>
        <item x="2338"/>
        <item x="2493"/>
        <item x="1052"/>
        <item x="74"/>
        <item x="177"/>
        <item x="1029"/>
        <item x="539"/>
        <item x="726"/>
        <item x="388"/>
        <item x="2811"/>
        <item x="3090"/>
        <item x="2047"/>
        <item x="575"/>
        <item x="1418"/>
        <item x="543"/>
        <item x="2614"/>
        <item x="512"/>
        <item x="2962"/>
        <item x="3444"/>
        <item x="921"/>
        <item x="176"/>
        <item x="2752"/>
        <item x="2021"/>
        <item x="3578"/>
        <item x="3302"/>
        <item x="1723"/>
        <item x="1765"/>
        <item x="2368"/>
        <item x="933"/>
        <item x="2854"/>
        <item x="661"/>
        <item x="1359"/>
        <item x="3653"/>
        <item x="369"/>
        <item x="2545"/>
        <item x="1395"/>
        <item x="3007"/>
        <item x="2978"/>
        <item x="1109"/>
        <item x="1553"/>
        <item x="3036"/>
        <item x="586"/>
        <item x="1169"/>
        <item x="1503"/>
        <item x="2786"/>
        <item x="3163"/>
        <item x="2381"/>
        <item x="2221"/>
        <item x="3537"/>
        <item x="763"/>
        <item x="1"/>
        <item x="3414"/>
        <item x="100"/>
        <item x="2980"/>
        <item x="1861"/>
        <item x="1085"/>
        <item x="1305"/>
        <item x="3866"/>
        <item x="1994"/>
        <item x="2286"/>
        <item x="2779"/>
        <item x="3784"/>
        <item x="3577"/>
        <item x="2254"/>
        <item x="1911"/>
        <item x="2585"/>
        <item x="2549"/>
        <item x="3785"/>
        <item x="2607"/>
        <item x="1797"/>
        <item x="2528"/>
        <item x="2228"/>
        <item x="1523"/>
        <item x="1079"/>
        <item x="1777"/>
        <item x="1682"/>
        <item x="2377"/>
        <item x="1235"/>
        <item x="947"/>
        <item x="1485"/>
        <item x="383"/>
        <item x="2933"/>
        <item x="3542"/>
        <item x="3770"/>
        <item x="56"/>
        <item x="1131"/>
        <item x="3322"/>
        <item x="1932"/>
        <item x="3066"/>
        <item x="2706"/>
        <item x="1059"/>
        <item x="131"/>
        <item x="3775"/>
        <item x="3354"/>
        <item x="404"/>
        <item x="922"/>
        <item x="2959"/>
        <item x="640"/>
        <item x="2753"/>
        <item x="3862"/>
        <item x="2572"/>
        <item x="2997"/>
        <item x="550"/>
        <item x="3260"/>
        <item x="2174"/>
        <item x="2446"/>
        <item x="3742"/>
        <item x="1168"/>
        <item x="1927"/>
        <item x="1478"/>
        <item x="426"/>
        <item x="3201"/>
        <item x="1207"/>
        <item x="3364"/>
        <item x="2974"/>
        <item x="992"/>
        <item x="2280"/>
        <item x="1789"/>
        <item x="708"/>
        <item x="3458"/>
        <item x="3663"/>
        <item x="2555"/>
        <item x="439"/>
        <item x="3115"/>
        <item x="1980"/>
        <item x="267"/>
        <item x="3488"/>
        <item x="3468"/>
        <item x="441"/>
        <item x="2631"/>
        <item x="811"/>
        <item x="775"/>
        <item x="2805"/>
        <item x="3333"/>
        <item x="1982"/>
        <item x="1560"/>
        <item x="1642"/>
        <item x="3300"/>
        <item x="3196"/>
        <item x="954"/>
        <item x="3319"/>
        <item x="1148"/>
        <item x="481"/>
        <item x="1592"/>
        <item x="1495"/>
        <item x="2964"/>
        <item x="1140"/>
        <item x="119"/>
        <item x="3335"/>
        <item x="3002"/>
        <item x="3112"/>
        <item x="660"/>
        <item x="2336"/>
        <item x="3035"/>
        <item x="2101"/>
        <item x="1031"/>
        <item x="3904"/>
        <item x="3680"/>
        <item x="3325"/>
        <item x="602"/>
        <item x="3582"/>
        <item x="3183"/>
        <item x="2348"/>
        <item x="1701"/>
        <item x="1838"/>
        <item x="1414"/>
        <item x="3599"/>
        <item x="3234"/>
        <item x="2251"/>
        <item x="2223"/>
        <item x="2242"/>
        <item x="2940"/>
        <item x="982"/>
        <item x="3128"/>
        <item x="2751"/>
        <item x="3286"/>
        <item x="3718"/>
        <item x="2774"/>
        <item x="2702"/>
        <item x="536"/>
        <item x="1135"/>
        <item x="406"/>
        <item x="1230"/>
        <item x="3611"/>
        <item x="3822"/>
        <item x="2422"/>
        <item x="3440"/>
        <item x="1469"/>
        <item x="1354"/>
        <item x="1627"/>
        <item x="3281"/>
        <item x="165"/>
        <item x="2535"/>
        <item x="2261"/>
        <item x="639"/>
        <item x="1717"/>
        <item x="3453"/>
        <item x="3323"/>
        <item x="665"/>
        <item x="2452"/>
        <item x="1796"/>
        <item x="2429"/>
        <item x="1470"/>
        <item x="2067"/>
        <item x="3208"/>
        <item x="2378"/>
        <item x="335"/>
        <item x="212"/>
        <item x="1611"/>
        <item x="3434"/>
        <item x="2268"/>
        <item x="2772"/>
        <item x="644"/>
        <item x="340"/>
        <item x="3745"/>
        <item x="2297"/>
        <item x="3462"/>
        <item x="3247"/>
        <item x="961"/>
        <item x="1136"/>
        <item x="3857"/>
        <item x="2501"/>
        <item x="1934"/>
        <item x="1618"/>
        <item x="1253"/>
        <item x="1498"/>
        <item x="488"/>
        <item x="3731"/>
        <item x="3844"/>
        <item x="3238"/>
        <item x="1392"/>
        <item x="2990"/>
        <item x="2122"/>
        <item x="1943"/>
        <item x="3446"/>
        <item x="1985"/>
        <item x="112"/>
        <item x="1072"/>
        <item x="1548"/>
        <item x="2423"/>
        <item x="3855"/>
        <item x="790"/>
        <item x="2569"/>
        <item x="1950"/>
        <item x="2238"/>
        <item x="891"/>
        <item x="1704"/>
        <item x="433"/>
        <item x="114"/>
        <item x="666"/>
        <item x="2265"/>
        <item x="723"/>
        <item x="2906"/>
        <item x="3531"/>
        <item x="320"/>
        <item x="2105"/>
        <item x="3465"/>
        <item x="1526"/>
        <item x="3143"/>
        <item x="1808"/>
        <item x="3144"/>
        <item x="2386"/>
        <item x="902"/>
        <item x="3595"/>
        <item x="49"/>
        <item x="1355"/>
        <item x="3666"/>
        <item x="3062"/>
        <item x="243"/>
        <item x="3891"/>
        <item x="2360"/>
        <item x="2628"/>
        <item x="377"/>
        <item x="3287"/>
        <item x="934"/>
        <item x="3608"/>
        <item x="3150"/>
        <item x="3365"/>
        <item x="1695"/>
        <item x="1409"/>
        <item x="2162"/>
        <item x="2714"/>
        <item x="276"/>
        <item x="3551"/>
        <item x="695"/>
        <item x="1318"/>
        <item x="1571"/>
        <item x="3109"/>
        <item x="2453"/>
        <item x="3927"/>
        <item x="2846"/>
        <item x="2354"/>
        <item x="258"/>
        <item x="1783"/>
        <item x="2410"/>
        <item x="2229"/>
        <item x="3877"/>
        <item x="2344"/>
        <item x="3263"/>
        <item x="889"/>
        <item x="3593"/>
        <item x="728"/>
        <item x="2434"/>
        <item x="227"/>
        <item x="2496"/>
        <item x="2185"/>
        <item x="2073"/>
        <item x="1630"/>
        <item x="2397"/>
        <item x="2897"/>
        <item x="2252"/>
        <item x="1490"/>
        <item x="1594"/>
        <item x="403"/>
        <item x="3670"/>
        <item x="1356"/>
        <item x="655"/>
        <item x="6"/>
        <item x="269"/>
        <item x="2859"/>
        <item x="3118"/>
        <item x="1035"/>
        <item x="3734"/>
        <item x="3155"/>
        <item x="1562"/>
        <item x="2305"/>
        <item x="2800"/>
        <item x="505"/>
        <item x="2029"/>
        <item x="1345"/>
        <item x="3127"/>
        <item x="2719"/>
        <item x="1542"/>
        <item x="3893"/>
        <item x="1532"/>
        <item x="786"/>
        <item x="1769"/>
        <item x="2926"/>
        <item x="3244"/>
        <item x="1216"/>
        <item x="1878"/>
        <item x="2950"/>
        <item x="1331"/>
        <item x="1287"/>
        <item x="1988"/>
        <item x="1866"/>
        <item x="3360"/>
        <item x="826"/>
        <item x="162"/>
        <item x="1102"/>
        <item x="986"/>
        <item x="692"/>
        <item x="2525"/>
        <item x="608"/>
        <item x="1883"/>
        <item x="3719"/>
        <item x="1034"/>
        <item x="2035"/>
        <item x="744"/>
        <item x="1960"/>
        <item x="3168"/>
        <item x="306"/>
        <item x="3914"/>
        <item x="1334"/>
        <item x="1110"/>
        <item x="2985"/>
        <item x="189"/>
        <item x="3685"/>
        <item x="153"/>
        <item x="166"/>
        <item x="3552"/>
        <item x="449"/>
        <item x="2337"/>
        <item x="1981"/>
        <item x="317"/>
        <item x="828"/>
        <item x="1724"/>
        <item x="2835"/>
        <item x="1335"/>
        <item x="1626"/>
        <item x="3710"/>
        <item x="2750"/>
        <item x="1598"/>
        <item x="1931"/>
        <item x="424"/>
        <item x="2292"/>
        <item x="370"/>
        <item x="1364"/>
        <item x="184"/>
        <item x="2731"/>
        <item x="3224"/>
        <item x="2273"/>
        <item x="823"/>
        <item x="1154"/>
        <item x="3018"/>
        <item x="3042"/>
        <item x="890"/>
        <item x="1155"/>
        <item x="3464"/>
        <item x="3047"/>
        <item x="3267"/>
        <item x="739"/>
        <item x="2333"/>
        <item x="750"/>
        <item x="2126"/>
        <item x="606"/>
        <item x="565"/>
        <item x="3474"/>
        <item x="2868"/>
        <item x="3650"/>
        <item x="3568"/>
        <item x="1236"/>
        <item x="3303"/>
        <item x="2033"/>
        <item x="2250"/>
        <item x="376"/>
        <item x="817"/>
        <item x="501"/>
        <item x="920"/>
        <item x="2861"/>
        <item x="3837"/>
        <item x="2117"/>
        <item x="2505"/>
        <item x="322"/>
        <item x="2913"/>
        <item x="1390"/>
        <item x="1492"/>
        <item x="3391"/>
        <item x="1111"/>
        <item x="1268"/>
        <item x="2367"/>
        <item x="2553"/>
        <item x="925"/>
        <item x="1244"/>
        <item x="1460"/>
        <item x="567"/>
        <item x="1324"/>
        <item x="1391"/>
        <item x="3396"/>
        <item x="1009"/>
        <item x="582"/>
        <item x="1544"/>
        <item x="663"/>
        <item x="2539"/>
        <item x="2977"/>
        <item x="245"/>
        <item x="3555"/>
        <item x="3117"/>
        <item x="2929"/>
        <item x="645"/>
        <item x="1645"/>
        <item x="3031"/>
        <item x="1699"/>
        <item x="198"/>
        <item x="3229"/>
        <item x="2205"/>
        <item x="2634"/>
        <item x="1341"/>
        <item x="2559"/>
        <item x="2522"/>
        <item x="156"/>
        <item x="1970"/>
        <item x="1352"/>
        <item x="133"/>
        <item x="3461"/>
        <item x="2992"/>
        <item x="1547"/>
        <item x="1606"/>
        <item x="2016"/>
        <item x="27"/>
        <item x="1997"/>
        <item x="557"/>
        <item x="1792"/>
        <item x="437"/>
        <item x="1716"/>
        <item x="3498"/>
        <item x="896"/>
        <item x="659"/>
        <item x="2874"/>
        <item x="1255"/>
        <item x="2643"/>
        <item x="118"/>
        <item x="2623"/>
        <item x="3145"/>
        <item x="224"/>
        <item x="2911"/>
        <item x="2044"/>
        <item x="532"/>
        <item x="3314"/>
        <item x="3199"/>
        <item x="3749"/>
        <item x="1742"/>
        <item x="2444"/>
        <item x="190"/>
        <item x="1832"/>
        <item x="3330"/>
        <item x="2943"/>
        <item x="110"/>
        <item x="1389"/>
        <item x="3596"/>
        <item x="2042"/>
        <item x="1801"/>
        <item x="1132"/>
        <item x="1964"/>
        <item x="325"/>
        <item x="272"/>
        <item x="1585"/>
        <item x="1192"/>
        <item x="2081"/>
        <item x="3126"/>
        <item x="92"/>
        <item x="2078"/>
        <item x="3723"/>
        <item x="1884"/>
        <item x="3223"/>
        <item x="2406"/>
        <item x="3827"/>
        <item x="801"/>
        <item x="1030"/>
        <item x="1233"/>
        <item x="762"/>
        <item x="2672"/>
        <item x="795"/>
        <item x="3848"/>
        <item x="234"/>
        <item x="13"/>
        <item x="1647"/>
        <item x="3010"/>
        <item x="3545"/>
        <item x="1000"/>
        <item x="3336"/>
        <item x="1019"/>
        <item x="2938"/>
        <item x="2619"/>
        <item x="1002"/>
        <item x="2075"/>
        <item x="1715"/>
        <item x="3346"/>
        <item x="1126"/>
        <item x="787"/>
        <item x="361"/>
        <item x="1282"/>
        <item x="1450"/>
        <item x="3266"/>
        <item x="182"/>
        <item x="1378"/>
        <item x="3312"/>
        <item x="2504"/>
        <item x="2954"/>
        <item x="327"/>
        <item x="1946"/>
        <item x="566"/>
        <item x="2557"/>
        <item x="23"/>
        <item x="581"/>
        <item x="997"/>
        <item x="1828"/>
        <item x="1046"/>
        <item x="2207"/>
        <item x="3541"/>
        <item x="2232"/>
        <item x="2026"/>
        <item x="1239"/>
        <item x="2054"/>
        <item x="3292"/>
        <item x="3192"/>
        <item x="1763"/>
        <item x="3668"/>
        <item x="307"/>
        <item x="3120"/>
        <item x="3094"/>
        <item x="1795"/>
        <item x="1499"/>
        <item x="603"/>
        <item x="2524"/>
        <item x="2877"/>
        <item x="3160"/>
        <item x="2169"/>
        <item x="3703"/>
        <item x="1199"/>
        <item x="1770"/>
        <item x="3232"/>
        <item x="3372"/>
        <item x="584"/>
        <item x="2340"/>
        <item x="2043"/>
        <item x="3920"/>
        <item x="257"/>
        <item x="3088"/>
        <item x="3254"/>
        <item x="442"/>
        <item x="2216"/>
        <item x="379"/>
        <item x="981"/>
        <item x="3724"/>
        <item x="336"/>
        <item x="3756"/>
        <item x="1229"/>
        <item x="3000"/>
        <item x="2244"/>
        <item x="2803"/>
        <item x="485"/>
        <item x="2726"/>
        <item x="917"/>
        <item x="3767"/>
        <item x="3658"/>
        <item x="1581"/>
        <item x="1868"/>
        <item x="1432"/>
        <item x="2329"/>
        <item x="2775"/>
        <item x="1785"/>
        <item x="1958"/>
        <item x="3936"/>
        <item x="3222"/>
        <item x="2930"/>
        <item x="3686"/>
        <item x="2960"/>
        <item x="2470"/>
        <item x="752"/>
        <item x="487"/>
        <item x="1515"/>
        <item x="2617"/>
        <item x="561"/>
        <item x="2153"/>
        <item x="219"/>
        <item x="2080"/>
        <item x="214"/>
        <item x="1062"/>
        <item x="1407"/>
        <item x="1915"/>
        <item x="2837"/>
        <item x="2595"/>
        <item x="3835"/>
        <item x="832"/>
        <item x="1692"/>
        <item x="884"/>
        <item x="1026"/>
        <item x="255"/>
        <item x="3148"/>
        <item x="707"/>
        <item x="2002"/>
        <item x="1803"/>
        <item x="508"/>
        <item x="2451"/>
        <item x="3376"/>
        <item x="2120"/>
        <item x="87"/>
        <item x="2850"/>
        <item x="3814"/>
        <item x="745"/>
        <item x="1431"/>
        <item x="1693"/>
        <item x="2275"/>
        <item x="637"/>
        <item x="3919"/>
        <item x="392"/>
        <item x="1720"/>
        <item x="3049"/>
        <item x="3326"/>
        <item x="3872"/>
        <item x="3185"/>
        <item x="2457"/>
        <item x="3428"/>
        <item x="1632"/>
        <item x="3583"/>
        <item x="476"/>
        <item x="3203"/>
        <item x="149"/>
        <item x="453"/>
        <item x="2884"/>
        <item x="605"/>
        <item x="3096"/>
        <item x="1844"/>
        <item x="628"/>
        <item x="88"/>
        <item x="965"/>
        <item x="3362"/>
        <item x="2937"/>
        <item x="3554"/>
        <item x="391"/>
        <item x="3204"/>
        <item x="1480"/>
        <item x="3131"/>
        <item x="472"/>
        <item x="950"/>
        <item x="2142"/>
        <item x="2074"/>
        <item x="620"/>
        <item x="2068"/>
        <item x="1948"/>
        <item x="152"/>
        <item x="3601"/>
        <item x="1577"/>
        <item x="1365"/>
        <item x="3931"/>
        <item x="1631"/>
        <item x="1267"/>
        <item x="945"/>
        <item x="844"/>
        <item x="1461"/>
        <item x="1963"/>
        <item x="946"/>
        <item x="3697"/>
        <item x="2970"/>
        <item x="3885"/>
        <item x="1505"/>
        <item x="2649"/>
        <item x="2424"/>
        <item x="856"/>
        <item x="3436"/>
        <item x="1187"/>
        <item x="2932"/>
        <item x="2137"/>
        <item x="776"/>
        <item x="3431"/>
        <item x="3235"/>
        <item x="2647"/>
        <item x="2031"/>
        <item x="2679"/>
        <item x="371"/>
        <item x="2928"/>
        <item x="3688"/>
        <item x="2062"/>
        <item x="1506"/>
        <item x="3179"/>
        <item x="2260"/>
        <item x="1554"/>
        <item x="3098"/>
        <item x="2766"/>
        <item x="1028"/>
        <item x="2066"/>
        <item x="1996"/>
        <item x="957"/>
        <item x="3316"/>
        <item x="1157"/>
        <item x="590"/>
        <item x="3695"/>
        <item x="3014"/>
        <item x="2711"/>
        <item x="160"/>
        <item x="2359"/>
        <item x="1829"/>
        <item x="3758"/>
        <item x="834"/>
        <item x="1800"/>
        <item x="1846"/>
        <item x="1536"/>
        <item x="1104"/>
        <item x="48"/>
        <item x="3149"/>
        <item x="1608"/>
        <item x="3648"/>
        <item x="3655"/>
        <item x="1174"/>
        <item x="3799"/>
        <item x="2918"/>
        <item x="175"/>
        <item x="2085"/>
        <item x="3518"/>
        <item x="1092"/>
        <item x="1972"/>
        <item x="585"/>
        <item x="1722"/>
        <item x="349"/>
        <item x="3917"/>
        <item x="111"/>
        <item x="2197"/>
        <item x="1373"/>
        <item x="1306"/>
        <item x="3159"/>
        <item x="3890"/>
        <item x="887"/>
        <item x="529"/>
        <item x="3012"/>
        <item x="186"/>
        <item x="3934"/>
        <item x="2727"/>
        <item x="3615"/>
        <item x="679"/>
        <item x="3105"/>
        <item x="3884"/>
        <item x="3638"/>
        <item x="1099"/>
        <item x="1160"/>
        <item x="266"/>
        <item x="2764"/>
        <item x="2133"/>
        <item x="293"/>
        <item x="3079"/>
        <item x="1864"/>
        <item x="1363"/>
        <item x="3099"/>
        <item x="2437"/>
        <item x="996"/>
        <item x="3743"/>
        <item x="623"/>
        <item x="2001"/>
        <item x="3206"/>
        <item x="2107"/>
        <item x="789"/>
        <item x="3533"/>
        <item x="2915"/>
        <item x="323"/>
        <item x="938"/>
        <item x="1234"/>
        <item x="2608"/>
        <item x="724"/>
        <item x="3903"/>
        <item x="1146"/>
        <item x="3151"/>
        <item x="2953"/>
        <item x="1065"/>
        <item x="1424"/>
        <item x="2139"/>
        <item x="195"/>
        <item x="324"/>
        <item x="861"/>
        <item x="57"/>
        <item x="2499"/>
        <item x="3132"/>
        <item x="73"/>
        <item x="651"/>
        <item x="941"/>
        <item x="2737"/>
        <item x="747"/>
        <item x="2527"/>
        <item x="216"/>
        <item x="1027"/>
        <item x="1301"/>
        <item x="2005"/>
        <item x="2108"/>
        <item x="1112"/>
        <item x="463"/>
        <item x="375"/>
        <item x="3720"/>
        <item x="2944"/>
        <item x="702"/>
        <item x="283"/>
        <item x="2146"/>
        <item x="1144"/>
        <item x="296"/>
        <item x="491"/>
        <item x="2460"/>
        <item x="1672"/>
        <item x="1017"/>
        <item x="2563"/>
        <item x="1903"/>
        <item x="3271"/>
        <item x="3895"/>
        <item x="3861"/>
        <item x="1379"/>
        <item x="3280"/>
        <item x="3469"/>
        <item x="2492"/>
        <item x="2603"/>
        <item x="347"/>
        <item x="2311"/>
        <item x="2211"/>
        <item x="1869"/>
        <item x="730"/>
        <item x="460"/>
        <item x="2801"/>
        <item x="127"/>
        <item x="2615"/>
        <item x="3421"/>
        <item x="3524"/>
        <item x="3359"/>
        <item x="1260"/>
        <item x="2310"/>
        <item x="3773"/>
        <item x="1357"/>
        <item x="886"/>
        <item x="386"/>
        <item x="3487"/>
        <item x="3381"/>
        <item x="3207"/>
        <item x="3735"/>
        <item x="3171"/>
        <item x="653"/>
        <item x="3318"/>
        <item x="3645"/>
        <item x="3722"/>
        <item x="2248"/>
        <item x="1053"/>
        <item x="2537"/>
        <item x="1472"/>
        <item x="3219"/>
        <item x="2160"/>
        <item x="1115"/>
        <item x="1172"/>
        <item x="381"/>
        <item x="2785"/>
        <item x="1448"/>
        <item x="3351"/>
        <item x="58"/>
        <item x="1752"/>
        <item x="1173"/>
        <item x="311"/>
        <item x="2975"/>
        <item x="1966"/>
        <item x="2011"/>
        <item x="553"/>
        <item x="1768"/>
        <item x="2697"/>
        <item x="3572"/>
        <item x="2389"/>
        <item x="459"/>
        <item x="3441"/>
        <item x="3358"/>
        <item x="1014"/>
        <item x="749"/>
        <item x="1159"/>
        <item x="3009"/>
        <item x="50"/>
        <item x="3015"/>
        <item x="1730"/>
        <item x="622"/>
        <item x="1264"/>
        <item x="2914"/>
        <item x="477"/>
        <item x="984"/>
        <item x="912"/>
        <item x="3737"/>
        <item x="2407"/>
        <item x="994"/>
        <item x="1100"/>
        <item x="1543"/>
        <item x="319"/>
        <item x="2176"/>
        <item x="2301"/>
        <item x="3495"/>
        <item x="2925"/>
        <item x="3617"/>
        <item x="1273"/>
        <item x="3506"/>
        <item x="151"/>
        <item x="3122"/>
        <item x="3610"/>
        <item x="983"/>
        <item x="888"/>
        <item x="3579"/>
        <item x="1051"/>
        <item x="61"/>
        <item x="83"/>
        <item x="2784"/>
        <item x="1001"/>
        <item x="3603"/>
        <item x="1075"/>
        <item x="3522"/>
        <item x="1343"/>
        <item x="3834"/>
        <item x="2690"/>
        <item x="2282"/>
        <item x="734"/>
        <item x="2466"/>
        <item x="1435"/>
        <item x="2358"/>
        <item x="229"/>
        <item x="3399"/>
        <item x="1434"/>
        <item x="2007"/>
        <item x="1677"/>
        <item x="3345"/>
        <item x="2564"/>
        <item x="3437"/>
        <item x="3425"/>
        <item x="991"/>
        <item x="42"/>
        <item x="569"/>
        <item x="682"/>
        <item x="3248"/>
        <item x="1277"/>
        <item x="104"/>
        <item x="3677"/>
        <item x="1845"/>
        <item x="964"/>
        <item x="1258"/>
        <item x="899"/>
        <item x="2093"/>
        <item x="3817"/>
        <item x="1212"/>
        <item x="2935"/>
        <item x="711"/>
        <item x="1569"/>
        <item x="1714"/>
        <item x="148"/>
        <item x="2163"/>
        <item x="1269"/>
        <item x="5"/>
        <item x="1321"/>
        <item x="191"/>
        <item x="769"/>
        <item x="2855"/>
        <item x="1875"/>
        <item x="3841"/>
        <item x="1914"/>
        <item x="3403"/>
        <item x="952"/>
        <item x="1280"/>
        <item x="1228"/>
        <item x="1971"/>
        <item x="249"/>
        <item x="1279"/>
        <item x="3620"/>
        <item x="483"/>
        <item x="2023"/>
        <item x="40"/>
        <item x="738"/>
        <item x="1999"/>
        <item x="1654"/>
        <item x="1404"/>
        <item x="3561"/>
        <item x="1210"/>
        <item x="1124"/>
        <item x="2104"/>
        <item x="1353"/>
        <item x="1145"/>
        <item x="2692"/>
        <item x="1896"/>
        <item x="1533"/>
        <item x="2826"/>
        <item x="3181"/>
        <item x="1558"/>
        <item x="574"/>
        <item x="1748"/>
        <item x="2390"/>
        <item x="3347"/>
        <item x="1312"/>
        <item x="3114"/>
        <item x="3683"/>
        <item x="2299"/>
        <item x="843"/>
        <item x="3856"/>
        <item x="174"/>
        <item x="1670"/>
        <item x="2606"/>
        <item x="1299"/>
        <item x="2353"/>
        <item x="2543"/>
        <item x="2847"/>
        <item x="2893"/>
        <item x="3707"/>
        <item x="3239"/>
        <item x="29"/>
        <item x="842"/>
        <item x="113"/>
        <item x="1953"/>
        <item x="857"/>
        <item x="3387"/>
        <item x="2361"/>
        <item x="2740"/>
        <item x="3367"/>
        <item x="1036"/>
        <item x="1381"/>
        <item x="985"/>
        <item x="3606"/>
        <item x="2262"/>
        <item x="1876"/>
        <item x="3899"/>
        <item x="199"/>
        <item x="95"/>
        <item x="3575"/>
        <item x="2724"/>
        <item x="500"/>
        <item x="1303"/>
        <item x="806"/>
        <item x="2626"/>
        <item x="187"/>
        <item x="761"/>
        <item x="145"/>
        <item x="3215"/>
        <item x="2180"/>
        <item x="2622"/>
        <item x="1143"/>
        <item x="1683"/>
        <item x="202"/>
        <item x="2140"/>
        <item x="171"/>
        <item x="3626"/>
        <item x="783"/>
        <item x="2686"/>
        <item x="1830"/>
        <item x="1991"/>
        <item x="3065"/>
        <item x="1660"/>
        <item x="2009"/>
        <item x="3442"/>
        <item x="3111"/>
        <item x="3694"/>
        <item x="2373"/>
        <item x="907"/>
        <item x="631"/>
        <item x="2226"/>
        <item x="1804"/>
        <item x="869"/>
        <item x="36"/>
        <item x="3530"/>
        <item x="2629"/>
        <item x="1676"/>
        <item x="1686"/>
        <item x="2723"/>
        <item x="1955"/>
        <item x="1096"/>
        <item x="797"/>
        <item x="1978"/>
        <item x="2182"/>
        <item x="321"/>
        <item x="2370"/>
        <item x="2768"/>
        <item x="1455"/>
        <item x="2086"/>
        <item x="1995"/>
        <item x="3380"/>
        <item x="147"/>
        <item x="1651"/>
        <item x="1822"/>
        <item x="1819"/>
        <item x="1691"/>
        <item x="802"/>
        <item x="545"/>
        <item x="3540"/>
        <item x="1261"/>
        <item x="1835"/>
        <item x="2816"/>
        <item x="799"/>
        <item x="672"/>
        <item x="471"/>
        <item x="2580"/>
        <item x="3270"/>
        <item x="3560"/>
        <item x="2830"/>
        <item x="2806"/>
        <item x="829"/>
        <item x="727"/>
        <item x="547"/>
        <item x="681"/>
        <item x="1337"/>
        <item x="943"/>
        <item x="2462"/>
        <item x="101"/>
        <item x="3383"/>
        <item x="852"/>
        <item x="2530"/>
        <item x="3044"/>
        <item x="2391"/>
        <item x="3604"/>
        <item x="3216"/>
        <item x="3875"/>
        <item x="292"/>
        <item x="1732"/>
        <item x="2474"/>
        <item x="3412"/>
        <item x="2433"/>
        <item x="2175"/>
        <item x="1471"/>
        <item x="2331"/>
        <item x="1405"/>
        <item x="1038"/>
        <item x="959"/>
        <item x="3156"/>
        <item x="2415"/>
        <item x="2996"/>
        <item x="1901"/>
        <item x="1224"/>
        <item x="1925"/>
        <item x="3905"/>
        <item x="3402"/>
        <item x="1327"/>
        <item x="3706"/>
        <item x="362"/>
        <item x="2917"/>
        <item x="30"/>
        <item x="1534"/>
        <item x="1712"/>
        <item x="686"/>
        <item x="3854"/>
        <item x="2856"/>
        <item x="3682"/>
        <item x="3205"/>
        <item x="2482"/>
        <item x="740"/>
        <item x="1196"/>
        <item x="1165"/>
        <item x="3812"/>
        <item x="808"/>
        <item x="1374"/>
        <item x="698"/>
        <item x="2420"/>
        <item x="874"/>
        <item x="1636"/>
        <item x="2638"/>
        <item x="1849"/>
        <item x="3760"/>
        <item x="792"/>
        <item x="1619"/>
        <item x="163"/>
        <item x="2908"/>
        <item x="205"/>
        <item x="560"/>
        <item x="2121"/>
        <item x="1621"/>
        <item x="2827"/>
        <item x="225"/>
        <item x="108"/>
        <item x="2709"/>
        <item x="1274"/>
        <item x="524"/>
        <item x="2272"/>
        <item x="1298"/>
        <item x="2653"/>
        <item x="3394"/>
        <item x="1833"/>
        <item x="422"/>
        <item x="1738"/>
        <item x="3081"/>
        <item x="98"/>
        <item x="3826"/>
        <item x="1635"/>
        <item x="1767"/>
        <item x="825"/>
        <item x="345"/>
        <item x="2124"/>
        <item x="1170"/>
        <item x="3691"/>
        <item x="2113"/>
        <item x="3190"/>
        <item x="3240"/>
        <item x="1308"/>
        <item x="436"/>
        <item x="3505"/>
        <item x="3678"/>
        <item x="2887"/>
        <item x="1083"/>
        <item x="2862"/>
        <item x="2654"/>
        <item x="3816"/>
        <item x="1879"/>
        <item x="837"/>
        <item x="3154"/>
        <item x="3590"/>
        <item x="774"/>
        <item x="1433"/>
        <item x="1428"/>
        <item x="755"/>
        <item x="3025"/>
        <item x="2445"/>
        <item x="3768"/>
        <item x="1643"/>
        <item x="1488"/>
        <item x="1422"/>
        <item x="438"/>
        <item x="3753"/>
        <item x="647"/>
        <item x="0"/>
        <item x="3795"/>
        <item x="2748"/>
        <item x="3013"/>
        <item x="2685"/>
        <item x="1894"/>
        <item x="3636"/>
        <item x="1854"/>
        <item x="785"/>
        <item x="3529"/>
        <item x="3475"/>
        <item x="1289"/>
        <item x="2542"/>
        <item x="2322"/>
        <item x="778"/>
        <item x="3034"/>
        <item x="3859"/>
        <item x="777"/>
        <item x="650"/>
        <item x="1360"/>
        <item x="923"/>
        <item x="3614"/>
        <item x="356"/>
        <item x="2863"/>
        <item x="502"/>
        <item x="2490"/>
        <item x="253"/>
        <item x="1095"/>
        <item x="3740"/>
        <item x="337"/>
        <item x="3389"/>
        <item x="3074"/>
        <item x="3925"/>
        <item x="1147"/>
        <item x="578"/>
        <item x="1023"/>
        <item x="3315"/>
        <item x="3747"/>
        <item x="1525"/>
        <item x="2845"/>
        <item x="3794"/>
        <item x="656"/>
        <item x="3071"/>
        <item x="1285"/>
        <item x="3305"/>
        <item x="597"/>
        <item x="1586"/>
        <item x="1296"/>
        <item x="571"/>
        <item x="2958"/>
        <item x="847"/>
        <item x="1116"/>
        <item x="2051"/>
        <item x="2994"/>
        <item x="683"/>
        <item x="3639"/>
        <item x="331"/>
        <item x="3926"/>
        <item x="2879"/>
        <item x="820"/>
        <item x="3550"/>
        <item x="3508"/>
        <item x="1032"/>
        <item x="2168"/>
        <item x="1709"/>
        <item x="1885"/>
        <item x="288"/>
        <item x="3230"/>
        <item x="2498"/>
        <item x="79"/>
        <item x="2955"/>
        <item x="2552"/>
        <item x="1524"/>
        <item x="3819"/>
        <item x="1466"/>
        <item x="2355"/>
        <item x="3736"/>
        <item x="3563"/>
        <item x="1403"/>
        <item x="3924"/>
        <item x="3741"/>
        <item x="2379"/>
        <item x="1747"/>
        <item x="1240"/>
        <item x="2565"/>
        <item x="446"/>
        <item x="846"/>
        <item x="1703"/>
        <item x="1653"/>
        <item x="654"/>
        <item x="3052"/>
        <item x="649"/>
        <item x="90"/>
        <item x="1607"/>
        <item x="1639"/>
        <item x="1591"/>
        <item x="3665"/>
        <item x="3136"/>
        <item x="3492"/>
        <item x="2871"/>
        <item x="2079"/>
        <item x="2220"/>
        <item x="3782"/>
        <item x="1245"/>
        <item x="875"/>
        <item x="3455"/>
        <item x="32"/>
        <item x="458"/>
        <item x="3170"/>
        <item x="444"/>
        <item x="3173"/>
        <item x="3137"/>
        <item x="969"/>
        <item x="1629"/>
        <item x="1025"/>
        <item x="3586"/>
        <item x="409"/>
        <item x="1786"/>
        <item x="3922"/>
        <item x="3774"/>
        <item x="579"/>
        <item x="3631"/>
        <item x="3405"/>
        <item x="3265"/>
        <item x="3059"/>
        <item x="1705"/>
        <item x="1664"/>
        <item x="1018"/>
        <item x="3158"/>
        <item x="1813"/>
        <item x="2116"/>
        <item x="3102"/>
        <item x="942"/>
        <item x="425"/>
        <item x="3153"/>
        <item x="2809"/>
        <item x="1623"/>
        <item x="690"/>
        <item x="2048"/>
        <item x="2596"/>
        <item x="2568"/>
        <item x="3138"/>
        <item x="1382"/>
        <item x="298"/>
        <item x="2152"/>
        <item x="2848"/>
        <item x="2052"/>
        <item x="2536"/>
        <item x="2323"/>
        <item x="548"/>
        <item x="1150"/>
        <item x="2148"/>
        <item x="3526"/>
        <item x="193"/>
        <item x="11"/>
        <item x="2366"/>
        <item x="1817"/>
        <item x="1380"/>
        <item x="516"/>
        <item x="2283"/>
        <item x="1566"/>
        <item x="897"/>
        <item x="1576"/>
        <item x="2799"/>
        <item x="601"/>
        <item x="3708"/>
        <item x="264"/>
        <item x="901"/>
        <item x="2577"/>
        <item x="188"/>
        <item x="851"/>
        <item x="1520"/>
        <item x="2813"/>
        <item x="2050"/>
        <item x="3178"/>
        <item x="3327"/>
        <item x="3897"/>
        <item x="1700"/>
        <item x="3043"/>
        <item x="3687"/>
        <item x="84"/>
        <item x="2934"/>
        <item x="1937"/>
        <item x="3479"/>
        <item x="2632"/>
        <item x="9"/>
        <item x="3227"/>
        <item x="1665"/>
        <item x="3523"/>
        <item x="1010"/>
        <item x="3673"/>
        <item x="1681"/>
        <item x="1895"/>
        <item x="2916"/>
        <item x="1538"/>
        <item x="14"/>
        <item x="3447"/>
        <item x="2942"/>
        <item x="3818"/>
        <item x="1078"/>
        <item x="3633"/>
        <item x="18"/>
        <item x="380"/>
        <item x="2796"/>
        <item x="760"/>
        <item x="687"/>
        <item x="1430"/>
        <item x="2881"/>
        <item x="3833"/>
        <item x="1247"/>
        <item x="2919"/>
        <item x="341"/>
        <item x="2369"/>
        <item x="3486"/>
        <item x="3285"/>
        <item x="2271"/>
        <item x="170"/>
        <item x="2730"/>
        <item x="1223"/>
        <item x="2770"/>
        <item x="1044"/>
        <item x="753"/>
        <item x="416"/>
        <item x="2965"/>
        <item x="3717"/>
        <item x="523"/>
        <item x="900"/>
        <item x="496"/>
        <item x="3392"/>
        <item x="670"/>
        <item x="2279"/>
        <item x="3046"/>
        <item x="2588"/>
        <item x="1622"/>
        <item x="1184"/>
        <item x="3162"/>
        <item x="3589"/>
        <item x="1074"/>
        <item x="796"/>
        <item x="2090"/>
        <item x="2326"/>
        <item x="2449"/>
        <item x="625"/>
        <item x="2192"/>
        <item x="1652"/>
        <item x="1794"/>
        <item x="3332"/>
        <item x="1442"/>
        <item x="676"/>
        <item x="3363"/>
        <item x="3268"/>
        <item x="228"/>
        <item x="2718"/>
        <item x="1294"/>
        <item x="2417"/>
        <item x="2349"/>
        <item x="3110"/>
        <item x="2804"/>
        <item x="2860"/>
        <item x="2013"/>
        <item x="1702"/>
        <item x="2808"/>
        <item x="3130"/>
        <item x="703"/>
        <item x="873"/>
        <item x="1137"/>
        <item x="2746"/>
        <item x="3619"/>
        <item x="3377"/>
        <item x="1067"/>
        <item x="3512"/>
        <item x="2610"/>
        <item x="3141"/>
        <item x="2440"/>
        <item x="2834"/>
        <item x="1278"/>
        <item x="2489"/>
        <item x="2191"/>
        <item x="2285"/>
        <item x="537"/>
        <item x="2769"/>
        <item x="3249"/>
        <item x="3846"/>
        <item x="1615"/>
        <item x="421"/>
        <item x="1759"/>
        <item x="1457"/>
        <item x="3562"/>
        <item x="3041"/>
        <item x="3693"/>
        <item x="172"/>
        <item x="2667"/>
        <item x="877"/>
        <item x="3169"/>
        <item x="265"/>
        <item x="3056"/>
        <item x="2656"/>
        <item x="3594"/>
        <item x="1486"/>
        <item x="2895"/>
        <item x="1263"/>
        <item x="772"/>
        <item x="2728"/>
        <item x="955"/>
        <item x="2439"/>
        <item x="300"/>
        <item x="3106"/>
        <item x="3478"/>
        <item x="2575"/>
        <item x="2219"/>
        <item x="1377"/>
        <item x="2199"/>
        <item x="1257"/>
        <item x="878"/>
        <item x="733"/>
        <item x="781"/>
        <item x="3918"/>
        <item x="2602"/>
        <item x="2319"/>
        <item x="2506"/>
        <item x="1198"/>
        <item x="2502"/>
        <item x="940"/>
        <item x="1037"/>
        <item x="2956"/>
        <item x="2328"/>
        <item x="456"/>
        <item x="3656"/>
        <item x="1349"/>
        <item x="339"/>
        <item x="3571"/>
        <item x="3356"/>
        <item x="2584"/>
        <item x="1086"/>
        <item x="3290"/>
        <item x="1177"/>
        <item x="314"/>
        <item x="2350"/>
        <item x="3253"/>
        <item x="2464"/>
        <item x="1119"/>
        <item x="2483"/>
        <item x="262"/>
        <item x="3092"/>
        <item x="678"/>
        <item x="3400"/>
        <item x="1977"/>
        <item x="493"/>
        <item x="2210"/>
        <item x="1218"/>
        <item x="1371"/>
        <item x="854"/>
        <item x="2404"/>
        <item x="2968"/>
        <item x="3876"/>
        <item x="771"/>
        <item x="2611"/>
        <item x="2055"/>
        <item x="2246"/>
        <item x="2091"/>
        <item x="3727"/>
        <item x="1417"/>
        <item x="3543"/>
        <item x="555"/>
        <item x="244"/>
        <item x="2036"/>
        <item x="2712"/>
        <item x="1020"/>
        <item x="1628"/>
        <item x="558"/>
        <item x="1427"/>
        <item x="671"/>
        <item x="1178"/>
        <item x="2110"/>
        <item x="1667"/>
        <item x="3888"/>
        <item x="82"/>
        <item x="4"/>
        <item x="1362"/>
        <item x="1983"/>
        <item x="140"/>
        <item x="3089"/>
        <item x="2049"/>
        <item x="609"/>
        <item x="3515"/>
        <item x="3873"/>
        <item x="1588"/>
        <item x="1811"/>
        <item x="3937"/>
        <item x="1048"/>
        <item x="542"/>
        <item x="2890"/>
        <item x="2447"/>
        <item x="3580"/>
        <item x="1979"/>
        <item x="1902"/>
        <item x="970"/>
        <item x="3642"/>
        <item x="2401"/>
        <item x="1358"/>
        <item x="3378"/>
        <item x="2921"/>
        <item x="1941"/>
        <item x="3214"/>
        <item x="3011"/>
        <item x="1351"/>
        <item x="3739"/>
        <item x="3459"/>
        <item x="2164"/>
        <item x="2083"/>
        <item x="1007"/>
        <item x="1068"/>
        <item x="2556"/>
        <item x="3129"/>
        <item x="642"/>
        <item x="3850"/>
        <item x="154"/>
        <item x="903"/>
        <item x="881"/>
        <item x="3549"/>
        <item x="2624"/>
        <item x="3916"/>
        <item x="3068"/>
        <item x="3625"/>
        <item x="2418"/>
        <item x="2316"/>
        <item x="46"/>
        <item x="1314"/>
        <item x="1935"/>
        <item x="1194"/>
        <item x="2118"/>
        <item x="2689"/>
        <item x="3881"/>
        <item x="384"/>
        <item x="142"/>
        <item x="782"/>
        <item x="2448"/>
        <item x="1117"/>
        <item x="3375"/>
        <item x="3198"/>
        <item x="400"/>
        <item x="3134"/>
        <item x="120"/>
        <item x="3662"/>
        <item x="1860"/>
        <item x="2639"/>
        <item x="1574"/>
        <item x="804"/>
        <item x="99"/>
        <item x="1873"/>
        <item x="2722"/>
        <item x="2421"/>
        <item x="1671"/>
        <item x="3544"/>
        <item x="2167"/>
        <item x="3504"/>
        <item x="3051"/>
        <item x="431"/>
        <item x="1872"/>
        <item x="1425"/>
        <item x="393"/>
        <item x="2263"/>
        <item x="3218"/>
        <item x="3771"/>
        <item x="3250"/>
        <item x="848"/>
        <item x="3282"/>
        <item x="2399"/>
        <item x="757"/>
        <item x="1071"/>
        <item x="2196"/>
        <item x="1812"/>
        <item x="1050"/>
        <item x="3275"/>
        <item x="2494"/>
        <item x="3813"/>
        <item x="1452"/>
        <item x="1045"/>
        <item x="2773"/>
        <item x="2832"/>
        <item x="169"/>
        <item x="2561"/>
        <item x="788"/>
        <item x="2902"/>
        <item x="3273"/>
        <item x="1015"/>
        <item x="2516"/>
        <item x="2296"/>
        <item x="3279"/>
        <item x="3329"/>
        <item x="2495"/>
        <item x="3471"/>
        <item x="3913"/>
        <item x="1993"/>
        <item x="3711"/>
        <item x="203"/>
        <item x="3398"/>
        <item x="2635"/>
        <item x="526"/>
        <item x="3573"/>
        <item x="2017"/>
        <item x="2743"/>
        <item x="1500"/>
        <item x="2184"/>
        <item x="3028"/>
        <item x="729"/>
        <item x="3796"/>
        <item x="2425"/>
        <item x="328"/>
        <item x="2388"/>
        <item x="3669"/>
        <item x="993"/>
        <item x="2695"/>
        <item x="3174"/>
        <item x="576"/>
        <item x="2019"/>
        <item x="141"/>
        <item x="1921"/>
        <item x="1202"/>
        <item x="2922"/>
        <item x="67"/>
        <item x="773"/>
        <item x="1518"/>
        <item x="2393"/>
        <item x="1908"/>
        <item x="2878"/>
        <item x="2777"/>
        <item x="3161"/>
        <item x="638"/>
        <item x="3842"/>
        <item x="1332"/>
        <item x="15"/>
        <item x="1103"/>
        <item x="3935"/>
        <item x="3261"/>
        <item x="415"/>
        <item x="364"/>
        <item x="1484"/>
        <item x="2583"/>
        <item x="3448"/>
        <item x="619"/>
        <item x="7"/>
        <item x="3164"/>
        <item x="3086"/>
        <item x="3457"/>
        <item x="3801"/>
        <item x="2003"/>
        <item x="2949"/>
        <item x="1494"/>
        <item x="1706"/>
        <item x="103"/>
        <item x="1451"/>
        <item x="1771"/>
        <item x="2578"/>
        <item x="2576"/>
        <item x="2387"/>
        <item x="2154"/>
        <item x="2952"/>
        <item x="809"/>
        <item x="1863"/>
        <item x="2159"/>
        <item x="3921"/>
        <item x="3038"/>
        <item x="3184"/>
        <item x="3443"/>
        <item x="1107"/>
        <item x="1310"/>
        <item x="3438"/>
        <item x="3304"/>
        <item x="2657"/>
        <item x="1076"/>
        <item x="1944"/>
        <item x="2096"/>
        <item x="3283"/>
        <item x="232"/>
        <item x="3166"/>
        <item x="2403"/>
        <item x="1056"/>
        <item x="2600"/>
        <item x="3390"/>
        <item x="3310"/>
        <item x="2551"/>
        <item x="440"/>
        <item x="1054"/>
        <item x="1912"/>
        <item x="3401"/>
        <item x="1123"/>
        <item x="3339"/>
        <item x="3769"/>
        <item x="3338"/>
        <item x="1204"/>
        <item x="3886"/>
        <item x="544"/>
        <item x="3684"/>
        <item x="1697"/>
        <item x="3851"/>
        <item x="1910"/>
        <item x="3033"/>
        <item x="794"/>
        <item x="767"/>
        <item x="3404"/>
        <item x="610"/>
        <item x="3525"/>
        <item x="168"/>
        <item x="450"/>
        <item x="1969"/>
        <item x="2842"/>
        <item x="417"/>
        <item x="2841"/>
        <item x="411"/>
        <item x="1254"/>
        <item x="451"/>
        <item x="1657"/>
        <item x="2402"/>
        <item x="470"/>
        <item x="2794"/>
        <item x="1125"/>
        <item x="3730"/>
        <item x="1205"/>
        <item x="538"/>
        <item x="2923"/>
        <item x="3006"/>
        <item x="1939"/>
        <item x="840"/>
        <item x="689"/>
        <item x="2782"/>
        <item x="3838"/>
        <item x="107"/>
        <item x="3075"/>
        <item x="316"/>
        <item x="1880"/>
        <item x="2481"/>
        <item x="2059"/>
        <item x="1731"/>
        <item x="1952"/>
        <item x="3019"/>
        <item x="1185"/>
        <item x="1735"/>
        <item x="1824"/>
        <item x="2343"/>
        <item x="355"/>
        <item x="3602"/>
        <item x="513"/>
        <item x="1151"/>
        <item x="3212"/>
        <item x="2230"/>
        <item x="3902"/>
        <item x="498"/>
        <item x="551"/>
        <item x="3023"/>
        <item x="2356"/>
        <item x="2109"/>
        <item x="664"/>
        <item x="3906"/>
        <item x="2064"/>
        <item x="2222"/>
        <item x="2713"/>
        <item x="1502"/>
        <item x="648"/>
        <item x="1302"/>
        <item x="1933"/>
        <item x="2288"/>
        <item x="1856"/>
        <item x="2824"/>
        <item x="236"/>
        <item x="3761"/>
        <item x="2072"/>
        <item x="988"/>
        <item x="2755"/>
        <item x="208"/>
        <item x="2738"/>
        <item x="3500"/>
        <item x="183"/>
        <item x="2236"/>
        <item x="248"/>
        <item x="978"/>
        <item x="3080"/>
        <item x="447"/>
        <item x="3821"/>
        <item x="3928"/>
        <item x="200"/>
        <item x="318"/>
        <item x="2936"/>
        <item x="3371"/>
        <item x="511"/>
        <item x="1232"/>
        <item x="2903"/>
        <item x="3083"/>
        <item x="3716"/>
        <item x="520"/>
        <item x="627"/>
        <item x="3882"/>
        <item x="1271"/>
        <item x="2633"/>
        <item x="1181"/>
        <item x="3172"/>
        <item x="1760"/>
        <item x="1467"/>
        <item x="1987"/>
        <item x="1127"/>
        <item x="2046"/>
        <item x="2278"/>
        <item x="958"/>
        <item x="1690"/>
        <item x="791"/>
        <item x="3231"/>
        <item x="94"/>
        <item x="589"/>
        <item x="2872"/>
        <item x="2069"/>
        <item x="3810"/>
        <item x="2071"/>
        <item x="1370"/>
        <item x="3331"/>
        <item x="2875"/>
        <item x="3123"/>
        <item x="1744"/>
        <item x="3264"/>
        <item x="1106"/>
        <item x="1989"/>
        <item x="1913"/>
        <item x="2736"/>
        <item x="1376"/>
        <item x="1211"/>
        <item x="2255"/>
        <item x="1646"/>
        <item x="2627"/>
        <item x="1782"/>
        <item x="2307"/>
        <item x="1870"/>
        <item x="2678"/>
        <item x="486"/>
        <item x="948"/>
        <item x="1055"/>
        <item x="222"/>
        <item x="1513"/>
        <item x="86"/>
        <item x="3246"/>
        <item x="455"/>
        <item x="2127"/>
        <item x="607"/>
        <item x="2558"/>
        <item x="3828"/>
        <item x="3262"/>
        <item x="3621"/>
        <item x="277"/>
        <item x="2507"/>
        <item x="2514"/>
        <item x="705"/>
        <item x="2898"/>
        <item x="2334"/>
        <item x="1375"/>
        <item x="3108"/>
        <item x="333"/>
        <item x="2088"/>
        <item x="1200"/>
        <item x="2038"/>
        <item x="2515"/>
        <item x="2488"/>
        <item x="497"/>
        <item x="1707"/>
        <item x="3320"/>
        <item x="3830"/>
        <item x="2789"/>
        <item x="285"/>
        <item x="1620"/>
        <item x="1339"/>
        <item x="1098"/>
        <item x="210"/>
        <item x="1087"/>
        <item x="2475"/>
        <item x="2642"/>
        <item x="2969"/>
        <item x="2995"/>
        <item x="1387"/>
        <item x="514"/>
        <item x="1595"/>
        <item x="819"/>
        <item x="824"/>
        <item x="1047"/>
        <item x="2380"/>
        <item x="1139"/>
        <item x="2592"/>
        <item x="395"/>
        <item x="2991"/>
        <item x="1889"/>
        <item x="1637"/>
        <item x="962"/>
        <item x="2503"/>
        <item x="2900"/>
        <item x="1369"/>
        <item x="1152"/>
        <item x="3847"/>
        <item x="3050"/>
        <item x="2963"/>
        <item x="3084"/>
        <item x="892"/>
        <item x="1847"/>
        <item x="484"/>
        <item x="3077"/>
        <item x="52"/>
        <item x="2063"/>
        <item x="1134"/>
        <item x="2851"/>
        <item x="2082"/>
        <item x="290"/>
        <item x="2652"/>
        <item x="1385"/>
        <item x="1596"/>
        <item x="3699"/>
        <item x="1509"/>
        <item x="1658"/>
        <item x="1986"/>
        <item x="346"/>
        <item x="3460"/>
        <item x="1193"/>
        <item x="3186"/>
        <item x="1968"/>
        <item x="1930"/>
        <item x="3463"/>
        <item x="2484"/>
        <item x="1130"/>
        <item x="2341"/>
        <item x="2513"/>
        <item x="3313"/>
        <item x="2941"/>
        <item x="2912"/>
        <item x="3388"/>
        <item x="621"/>
        <item x="2869"/>
        <item x="1288"/>
        <item x="2901"/>
        <item x="3337"/>
        <item x="2604"/>
        <item x="206"/>
        <item x="1959"/>
        <item x="2181"/>
        <item x="1429"/>
        <item x="2089"/>
        <item x="2240"/>
        <item x="2749"/>
        <item x="304"/>
        <item x="468"/>
        <item x="973"/>
        <item x="521"/>
        <item x="2621"/>
        <item x="868"/>
        <item x="3470"/>
        <item x="3445"/>
        <item x="693"/>
        <item x="2540"/>
        <item x="813"/>
        <item x="779"/>
        <item x="1589"/>
        <item x="3001"/>
        <item x="452"/>
        <item x="326"/>
        <item x="3584"/>
        <item x="461"/>
        <item x="2151"/>
        <item x="1758"/>
        <item x="3820"/>
        <item x="1564"/>
        <item x="1718"/>
        <item x="916"/>
        <item x="2188"/>
        <item x="3923"/>
        <item x="604"/>
        <item x="3121"/>
        <item x="766"/>
        <item x="673"/>
        <item x="1549"/>
        <item x="1419"/>
        <item x="1163"/>
        <item x="2134"/>
        <item x="1219"/>
        <item x="2375"/>
        <item x="3728"/>
        <item x="552"/>
        <item x="3021"/>
        <item x="2966"/>
        <item x="2822"/>
        <item x="2566"/>
        <item x="261"/>
        <item x="3420"/>
        <item x="1297"/>
        <item x="3422"/>
        <item x="3729"/>
        <item x="3712"/>
        <item x="611"/>
        <item x="137"/>
        <item x="1482"/>
        <item x="1961"/>
        <item x="418"/>
        <item x="3781"/>
        <item x="465"/>
        <item x="125"/>
        <item x="3622"/>
        <item x="109"/>
        <item x="3063"/>
        <item x="1286"/>
        <item x="1756"/>
        <item x="2998"/>
        <item x="768"/>
        <item x="1698"/>
        <item x="2721"/>
        <item x="2214"/>
        <item x="1043"/>
        <item x="1745"/>
        <item x="297"/>
        <item x="2867"/>
        <item x="2065"/>
        <item x="378"/>
        <item x="3892"/>
        <item x="3783"/>
        <item x="2594"/>
        <item x="1402"/>
        <item x="3733"/>
        <item x="1790"/>
        <item x="2347"/>
        <item x="2853"/>
        <item x="2008"/>
        <item x="960"/>
        <item x="1648"/>
        <item x="3393"/>
        <item x="1521"/>
        <item x="909"/>
        <item x="1514"/>
        <item x="3067"/>
        <item x="1531"/>
        <item x="1602"/>
        <item x="2006"/>
        <item x="2287"/>
        <item x="635"/>
        <item x="867"/>
        <item x="563"/>
        <item x="742"/>
        <item x="1599"/>
        <item x="3644"/>
        <item x="3228"/>
        <item x="2459"/>
        <item x="3439"/>
        <item x="2609"/>
        <item x="2442"/>
        <item x="1590"/>
        <item x="1292"/>
        <item x="976"/>
        <item x="2084"/>
        <item x="1090"/>
        <item x="159"/>
        <item x="1307"/>
        <item x="3107"/>
        <item x="1420"/>
        <item x="1725"/>
        <item x="3831"/>
        <item x="3738"/>
        <item x="1734"/>
        <item x="725"/>
        <item x="3858"/>
        <item x="3930"/>
        <item x="1539"/>
        <item x="3705"/>
        <item x="3609"/>
        <item x="259"/>
        <item x="495"/>
        <item x="1624"/>
        <item x="72"/>
        <item x="2312"/>
        <item x="3932"/>
        <item x="3133"/>
        <item x="3368"/>
        <item x="2620"/>
        <item x="1347"/>
        <item x="251"/>
        <item x="1659"/>
        <item x="3349"/>
        <item x="260"/>
        <item x="3597"/>
        <item x="2993"/>
        <item x="3409"/>
        <item x="1778"/>
        <item x="2039"/>
        <item x="3612"/>
        <item x="1190"/>
        <item x="3863"/>
        <item x="3407"/>
        <item x="3482"/>
        <item x="2704"/>
        <item x="2070"/>
        <item x="971"/>
        <item x="1323"/>
        <item x="2217"/>
        <item x="1226"/>
        <item x="2172"/>
        <item x="2729"/>
        <item x="880"/>
        <item x="2771"/>
        <item x="2523"/>
        <item x="2605"/>
        <item x="833"/>
        <item x="3097"/>
        <item x="643"/>
        <item x="3755"/>
        <item x="2650"/>
        <item x="3800"/>
        <item x="3490"/>
        <item x="1563"/>
        <item x="882"/>
        <item x="2345"/>
        <item x="2821"/>
        <item x="2249"/>
        <item x="1899"/>
        <item x="1209"/>
        <item x="1904"/>
        <item x="2125"/>
        <item x="911"/>
        <item x="2057"/>
        <item x="2823"/>
        <item x="2618"/>
        <item x="1737"/>
        <item x="972"/>
        <item x="237"/>
        <item x="2352"/>
        <item x="2177"/>
        <item x="3726"/>
        <item x="2147"/>
        <item x="1082"/>
        <item x="2128"/>
        <item x="467"/>
        <item x="2716"/>
        <item x="3384"/>
        <item x="480"/>
        <item x="2025"/>
        <item x="716"/>
        <item x="3757"/>
        <item x="2156"/>
        <item x="1962"/>
        <item x="1441"/>
        <item x="531"/>
        <item x="855"/>
        <item x="1853"/>
        <item x="3912"/>
        <item x="1740"/>
        <item x="2866"/>
        <item x="1479"/>
        <item x="2332"/>
        <item x="1097"/>
        <item x="3676"/>
        <item x="2907"/>
        <item x="1550"/>
        <item x="1898"/>
        <item x="3429"/>
        <item x="770"/>
        <item x="591"/>
        <item x="457"/>
        <item x="3791"/>
        <item x="1774"/>
        <item x="117"/>
        <item x="3715"/>
        <item x="47"/>
        <item x="2710"/>
        <item x="701"/>
        <item x="2673"/>
        <item x="420"/>
        <item x="3513"/>
        <item x="3704"/>
        <item x="2385"/>
        <item x="3657"/>
        <item x="134"/>
        <item x="3454"/>
        <item x="2882"/>
        <item x="401"/>
        <item x="2541"/>
        <item x="1916"/>
        <item x="3452"/>
        <item x="1350"/>
        <item x="2239"/>
        <item x="3353"/>
        <item x="1325"/>
        <item x="1662"/>
        <item x="1540"/>
        <item x="69"/>
        <item x="1270"/>
        <item x="3674"/>
        <item x="617"/>
        <item x="3251"/>
        <item x="839"/>
        <item x="2567"/>
        <item x="2815"/>
        <item x="2201"/>
        <item x="599"/>
        <item x="2173"/>
        <item x="722"/>
        <item x="1570"/>
        <item x="2675"/>
        <item x="1906"/>
        <item x="1545"/>
        <item x="3408"/>
        <item x="3690"/>
        <item x="1727"/>
        <item x="2981"/>
        <item x="1649"/>
        <item x="2491"/>
        <item x="1346"/>
        <item x="2715"/>
        <item x="562"/>
        <item x="2742"/>
        <item x="841"/>
        <item x="268"/>
        <item x="2396"/>
        <item x="2616"/>
        <item x="3649"/>
        <item x="2691"/>
        <item x="3748"/>
        <item x="746"/>
        <item x="3692"/>
        <item x="2892"/>
        <item x="1678"/>
        <item x="2717"/>
        <item x="3591"/>
        <item x="2562"/>
        <item x="2894"/>
        <item x="596"/>
        <item x="759"/>
        <item x="91"/>
        <item x="3373"/>
        <item x="1788"/>
        <item x="598"/>
        <item x="953"/>
        <item x="3843"/>
        <item x="1481"/>
        <item x="3516"/>
        <item x="3628"/>
        <item x="3334"/>
        <item x="1551"/>
        <item x="12"/>
        <item x="3032"/>
        <item x="115"/>
        <item x="2408"/>
        <item x="2342"/>
        <item x="351"/>
        <item x="2409"/>
        <item x="1743"/>
        <item x="2014"/>
        <item x="3195"/>
        <item x="592"/>
        <item x="1546"/>
        <item x="850"/>
        <item x="3485"/>
        <item x="2431"/>
        <item x="3211"/>
        <item x="595"/>
        <item x="1799"/>
        <item x="1858"/>
        <item x="3772"/>
        <item x="366"/>
        <item x="3039"/>
        <item x="859"/>
        <item x="2281"/>
        <item x="1468"/>
        <item x="816"/>
        <item x="1041"/>
        <item x="2269"/>
        <item x="3277"/>
        <item x="780"/>
        <item x="373"/>
        <item x="3093"/>
        <item x="3061"/>
        <item x="2213"/>
        <item x="3449"/>
        <item x="3790"/>
        <item x="657"/>
        <item x="1633"/>
        <item x="2511"/>
        <item x="2102"/>
        <item x="3511"/>
        <item x="387"/>
        <item x="3395"/>
        <item x="798"/>
        <item x="3259"/>
        <item x="2266"/>
        <item x="1663"/>
        <item x="504"/>
        <item x="3864"/>
        <item x="1575"/>
        <item x="700"/>
        <item x="694"/>
        <item x="751"/>
        <item x="3940"/>
        <item x="2479"/>
        <item x="1475"/>
        <item x="668"/>
        <item x="53"/>
        <item x="413"/>
        <item x="1842"/>
        <item x="1008"/>
        <item x="1300"/>
        <item x="2106"/>
        <item x="2579"/>
        <item x="492"/>
        <item x="3778"/>
        <item x="1848"/>
        <item x="139"/>
        <item x="2517"/>
        <item x="815"/>
        <item x="405"/>
        <item x="1614"/>
        <item x="3180"/>
        <item x="926"/>
        <item x="161"/>
        <item x="2982"/>
        <item x="1729"/>
        <item x="93"/>
        <item x="1656"/>
        <item x="3225"/>
        <item x="634"/>
        <item x="2840"/>
        <item x="1557"/>
        <item x="1535"/>
        <item x="1610"/>
        <item x="2939"/>
        <item x="1443"/>
        <item x="615"/>
        <item x="2241"/>
        <item x="2741"/>
        <item x="913"/>
        <item x="489"/>
        <item x="2581"/>
        <item x="3213"/>
        <item x="3406"/>
        <item x="96"/>
        <item x="3233"/>
        <item x="1798"/>
        <item x="2218"/>
        <item x="3661"/>
        <item x="1781"/>
        <item x="1491"/>
        <item x="263"/>
        <item x="2571"/>
        <item x="2688"/>
        <item x="2700"/>
        <item x="956"/>
        <item x="918"/>
        <item x="2298"/>
        <item x="3804"/>
        <item x="3073"/>
        <item x="1859"/>
        <item x="1841"/>
        <item x="2831"/>
        <item x="1736"/>
        <item x="1805"/>
        <item x="2927"/>
        <item x="685"/>
        <item x="1003"/>
        <item x="3829"/>
        <item x="313"/>
        <item x="1295"/>
        <item x="281"/>
        <item x="1213"/>
        <item x="289"/>
        <item x="990"/>
        <item x="3616"/>
        <item x="3484"/>
        <item x="1011"/>
        <item x="616"/>
        <item x="1440"/>
        <item x="2426"/>
        <item x="3558"/>
        <item x="1947"/>
        <item x="3514"/>
        <item x="3424"/>
        <item x="518"/>
        <item x="1445"/>
        <item x="1992"/>
        <item x="1161"/>
        <item x="173"/>
        <item x="2756"/>
        <item x="3659"/>
        <item x="879"/>
        <item x="1476"/>
        <item x="1825"/>
        <item x="22"/>
        <item x="2988"/>
        <item x="1579"/>
        <item x="1900"/>
        <item x="3803"/>
        <item x="3427"/>
        <item x="1180"/>
        <item x="3382"/>
        <item x="3087"/>
        <item x="3294"/>
        <item x="1634"/>
        <item x="1516"/>
        <item x="62"/>
        <item x="2655"/>
        <item x="1696"/>
        <item x="3840"/>
        <item x="3344"/>
        <item x="2045"/>
        <item x="3581"/>
        <item x="1309"/>
        <item x="3245"/>
        <item x="1567"/>
        <item x="2441"/>
        <item x="239"/>
        <item x="858"/>
        <item x="3567"/>
        <item x="1919"/>
        <item x="213"/>
        <item x="1013"/>
        <item x="2186"/>
        <item x="157"/>
        <item x="1975"/>
        <item x="556"/>
        <item x="2465"/>
        <item x="2920"/>
        <item x="1837"/>
        <item x="2284"/>
        <item x="509"/>
        <item x="554"/>
        <item x="2362"/>
        <item x="3220"/>
        <item x="2438"/>
        <item x="3867"/>
        <item x="3825"/>
        <item x="3853"/>
        <item x="3883"/>
        <item x="3291"/>
        <item x="3243"/>
        <item x="3343"/>
        <item x="390"/>
        <item x="1259"/>
        <item x="1449"/>
        <item x="78"/>
        <item x="3276"/>
        <item x="3456"/>
        <item x="1956"/>
        <item x="275"/>
        <item x="3836"/>
        <item x="2999"/>
        <item x="2289"/>
        <item x="893"/>
        <item x="2092"/>
        <item x="570"/>
        <item x="1739"/>
        <item x="43"/>
        <item x="1954"/>
        <item x="2206"/>
        <item x="3064"/>
        <item x="2961"/>
        <item x="10"/>
        <item x="3672"/>
        <item x="743"/>
        <item x="1928"/>
        <item x="525"/>
        <item x="150"/>
        <item x="1892"/>
        <item x="2145"/>
        <item x="3135"/>
        <item x="2098"/>
        <item x="2198"/>
        <item x="462"/>
        <item x="3868"/>
        <item x="3721"/>
        <item x="863"/>
        <item x="2682"/>
        <item x="1687"/>
        <item x="1386"/>
        <item x="3306"/>
        <item x="3269"/>
        <item x="3026"/>
        <item x="3763"/>
        <item x="515"/>
        <item x="2798"/>
        <item x="474"/>
        <item x="2526"/>
        <item x="949"/>
        <item x="353"/>
        <item x="883"/>
        <item x="2839"/>
        <item x="3415"/>
        <item x="3076"/>
        <item x="522"/>
        <item x="1926"/>
        <item x="1250"/>
        <item x="3379"/>
        <item x="822"/>
        <item x="2885"/>
        <item x="688"/>
        <item x="2687"/>
        <item x="1138"/>
        <item x="2776"/>
        <item x="2725"/>
        <item x="1206"/>
        <item x="905"/>
        <item x="3870"/>
        <item x="2450"/>
        <item x="1728"/>
        <item x="1565"/>
        <item x="3527"/>
        <item x="1133"/>
        <item x="396"/>
        <item x="3419"/>
        <item x="2030"/>
        <item x="250"/>
        <item x="1840"/>
        <item x="2870"/>
        <item x="2864"/>
        <item x="2095"/>
        <item x="1141"/>
        <item x="3809"/>
        <item x="39"/>
        <item x="814"/>
        <item x="3640"/>
        <item x="3700"/>
        <item x="3116"/>
        <item x="3559"/>
        <item x="630"/>
        <item x="1290"/>
        <item x="951"/>
        <item x="3152"/>
        <item x="2427"/>
        <item x="1680"/>
        <item x="1826"/>
        <item x="3272"/>
        <item x="1283"/>
        <item x="885"/>
        <item x="1118"/>
        <item x="1820"/>
        <item x="1806"/>
        <item x="3898"/>
        <item x="2259"/>
        <item x="408"/>
        <item x="1784"/>
        <item x="3140"/>
        <item x="1238"/>
        <item x="2416"/>
        <item x="2658"/>
        <item x="2899"/>
        <item x="936"/>
        <item x="2844"/>
        <item x="1511"/>
        <item x="80"/>
        <item x="944"/>
        <item x="2"/>
        <item x="3176"/>
        <item x="2233"/>
        <item x="697"/>
        <item x="2231"/>
        <item x="469"/>
        <item x="494"/>
        <item x="732"/>
        <item x="2157"/>
        <item x="980"/>
        <item x="1265"/>
        <item x="2529"/>
        <item x="2258"/>
        <item x="1410"/>
        <item x="1398"/>
        <item x="2762"/>
        <item x="1679"/>
        <item x="2534"/>
        <item x="2041"/>
        <item x="1604"/>
        <item x="1064"/>
        <item x="397"/>
        <item x="2644"/>
        <item x="1483"/>
        <item x="1120"/>
        <item x="995"/>
        <item x="1650"/>
        <item x="517"/>
        <item x="2676"/>
        <item x="3165"/>
        <item x="106"/>
        <item x="89"/>
        <item x="2430"/>
        <item x="1464"/>
        <item x="3022"/>
        <item x="1929"/>
        <item x="2291"/>
        <item x="1942"/>
        <item x="2694"/>
        <item x="2747"/>
        <item x="928"/>
        <item x="3605"/>
        <item x="3004"/>
        <item x="2967"/>
        <item x="233"/>
        <item x="343"/>
        <item x="3900"/>
        <item x="3209"/>
        <item x="2264"/>
        <item x="845"/>
        <item x="2979"/>
        <item x="3202"/>
        <item x="3521"/>
        <item x="368"/>
        <item x="1855"/>
        <item x="2986"/>
        <item x="3507"/>
        <item x="1105"/>
        <item x="85"/>
        <item x="904"/>
        <item x="3053"/>
        <item x="329"/>
        <item x="241"/>
        <item x="3765"/>
        <item x="63"/>
        <item x="2372"/>
        <item x="2802"/>
        <item x="1225"/>
        <item x="274"/>
        <item x="3629"/>
        <item x="2759"/>
        <item x="16"/>
        <item x="2472"/>
        <item x="2641"/>
        <item x="691"/>
        <item x="2428"/>
        <item x="3357"/>
        <item x="3852"/>
        <item x="399"/>
        <item x="3100"/>
        <item x="1456"/>
        <item x="2097"/>
        <item x="3040"/>
        <item x="3564"/>
        <item x="41"/>
        <item x="3309"/>
        <item x="1831"/>
        <item x="979"/>
        <item x="3297"/>
        <item x="3538"/>
        <item x="454"/>
        <item x="2508"/>
        <item x="1541"/>
        <item x="626"/>
        <item x="754"/>
        <item x="2365"/>
        <item x="2351"/>
        <item x="1766"/>
        <item x="2707"/>
        <item x="1779"/>
        <item x="2888"/>
        <item x="1171"/>
        <item x="3643"/>
        <item x="1311"/>
        <item x="235"/>
        <item x="2666"/>
        <item x="1793"/>
        <item x="3493"/>
        <item x="1688"/>
        <item x="2976"/>
        <item x="412"/>
        <item x="3780"/>
        <item x="932"/>
        <item x="2480"/>
        <item x="1918"/>
        <item x="3466"/>
        <item x="1578"/>
        <item x="3226"/>
        <item x="3477"/>
        <item x="3901"/>
        <item x="3037"/>
        <item x="1587"/>
        <item x="2208"/>
        <item x="372"/>
        <item x="138"/>
        <item x="2256"/>
        <item x="3548"/>
        <item x="2593"/>
        <item x="540"/>
        <item x="503"/>
        <item x="669"/>
        <item x="662"/>
        <item x="3430"/>
        <item x="706"/>
        <item x="2637"/>
        <item x="2909"/>
        <item x="2599"/>
        <item x="2971"/>
        <item x="3777"/>
        <item x="121"/>
        <item x="295"/>
        <item x="2778"/>
        <item x="2857"/>
        <item x="3815"/>
        <item x="3194"/>
        <item x="51"/>
        <item x="291"/>
        <item x="1329"/>
        <item x="3520"/>
        <item x="2212"/>
        <item x="1537"/>
        <item x="1881"/>
        <item x="2812"/>
        <item x="898"/>
        <item x="155"/>
        <item x="1262"/>
        <item x="2315"/>
        <item x="741"/>
        <item x="385"/>
        <item x="1689"/>
        <item x="1640"/>
        <item x="1827"/>
        <item x="3435"/>
        <item x="350"/>
        <item x="559"/>
        <item x="2094"/>
        <item x="712"/>
        <item x="2187"/>
        <item x="1527"/>
        <item x="164"/>
        <item x="3751"/>
        <item t="default"/>
      </items>
    </pivotField>
    <pivotField numFmtId="164" showAll="0"/>
    <pivotField dataField="1" showAll="0">
      <items count="901">
        <item x="641"/>
        <item x="688"/>
        <item x="401"/>
        <item x="601"/>
        <item x="249"/>
        <item x="763"/>
        <item x="296"/>
        <item x="201"/>
        <item x="132"/>
        <item x="353"/>
        <item x="1"/>
        <item x="188"/>
        <item x="483"/>
        <item x="380"/>
        <item x="455"/>
        <item x="608"/>
        <item x="723"/>
        <item x="865"/>
        <item x="582"/>
        <item x="858"/>
        <item x="334"/>
        <item x="399"/>
        <item x="715"/>
        <item x="781"/>
        <item x="525"/>
        <item x="229"/>
        <item x="72"/>
        <item x="849"/>
        <item x="701"/>
        <item x="327"/>
        <item x="855"/>
        <item x="702"/>
        <item x="299"/>
        <item x="16"/>
        <item x="786"/>
        <item x="56"/>
        <item x="511"/>
        <item x="13"/>
        <item x="522"/>
        <item x="378"/>
        <item x="219"/>
        <item x="548"/>
        <item x="49"/>
        <item x="572"/>
        <item x="665"/>
        <item x="792"/>
        <item x="698"/>
        <item x="79"/>
        <item x="64"/>
        <item x="288"/>
        <item x="290"/>
        <item x="892"/>
        <item x="5"/>
        <item x="428"/>
        <item x="246"/>
        <item x="857"/>
        <item x="35"/>
        <item x="526"/>
        <item x="168"/>
        <item x="431"/>
        <item x="753"/>
        <item x="422"/>
        <item x="352"/>
        <item x="771"/>
        <item x="95"/>
        <item x="305"/>
        <item x="166"/>
        <item x="187"/>
        <item x="269"/>
        <item x="20"/>
        <item x="448"/>
        <item x="31"/>
        <item x="466"/>
        <item x="344"/>
        <item x="469"/>
        <item x="259"/>
        <item x="39"/>
        <item x="816"/>
        <item x="624"/>
        <item x="359"/>
        <item x="361"/>
        <item x="252"/>
        <item x="163"/>
        <item x="105"/>
        <item x="611"/>
        <item x="644"/>
        <item x="8"/>
        <item x="266"/>
        <item x="734"/>
        <item x="382"/>
        <item x="316"/>
        <item x="700"/>
        <item x="687"/>
        <item x="38"/>
        <item x="42"/>
        <item x="518"/>
        <item x="693"/>
        <item x="565"/>
        <item x="11"/>
        <item x="302"/>
        <item x="586"/>
        <item x="176"/>
        <item x="467"/>
        <item x="343"/>
        <item x="400"/>
        <item x="294"/>
        <item x="561"/>
        <item x="244"/>
        <item x="567"/>
        <item x="414"/>
        <item x="706"/>
        <item x="589"/>
        <item x="437"/>
        <item x="273"/>
        <item x="513"/>
        <item x="819"/>
        <item x="262"/>
        <item x="214"/>
        <item x="241"/>
        <item x="17"/>
        <item x="354"/>
        <item x="472"/>
        <item x="315"/>
        <item x="825"/>
        <item x="681"/>
        <item x="785"/>
        <item x="690"/>
        <item x="829"/>
        <item x="83"/>
        <item x="697"/>
        <item x="312"/>
        <item x="775"/>
        <item x="621"/>
        <item x="198"/>
        <item x="85"/>
        <item x="44"/>
        <item x="425"/>
        <item x="554"/>
        <item x="799"/>
        <item x="19"/>
        <item x="10"/>
        <item x="453"/>
        <item x="30"/>
        <item x="71"/>
        <item x="609"/>
        <item x="202"/>
        <item x="125"/>
        <item x="206"/>
        <item x="530"/>
        <item x="61"/>
        <item x="612"/>
        <item x="384"/>
        <item x="239"/>
        <item x="851"/>
        <item x="358"/>
        <item x="350"/>
        <item x="136"/>
        <item x="749"/>
        <item x="147"/>
        <item x="766"/>
        <item x="9"/>
        <item x="773"/>
        <item x="351"/>
        <item x="479"/>
        <item x="707"/>
        <item x="791"/>
        <item x="433"/>
        <item x="32"/>
        <item x="626"/>
        <item x="531"/>
        <item x="805"/>
        <item x="671"/>
        <item x="667"/>
        <item x="517"/>
        <item x="190"/>
        <item x="161"/>
        <item x="623"/>
        <item x="408"/>
        <item x="364"/>
        <item x="682"/>
        <item x="113"/>
        <item x="555"/>
        <item x="93"/>
        <item x="809"/>
        <item x="666"/>
        <item x="157"/>
        <item x="491"/>
        <item x="672"/>
        <item x="99"/>
        <item x="577"/>
        <item x="43"/>
        <item x="523"/>
        <item x="897"/>
        <item x="121"/>
        <item x="563"/>
        <item x="97"/>
        <item x="883"/>
        <item x="820"/>
        <item x="162"/>
        <item x="368"/>
        <item x="724"/>
        <item x="654"/>
        <item x="309"/>
        <item x="51"/>
        <item x="0"/>
        <item x="864"/>
        <item x="254"/>
        <item x="215"/>
        <item x="718"/>
        <item x="347"/>
        <item x="459"/>
        <item x="720"/>
        <item x="460"/>
        <item x="271"/>
        <item x="255"/>
        <item x="614"/>
        <item x="383"/>
        <item x="143"/>
        <item x="250"/>
        <item x="33"/>
        <item x="670"/>
        <item x="710"/>
        <item x="876"/>
        <item x="473"/>
        <item x="495"/>
        <item x="584"/>
        <item x="607"/>
        <item x="598"/>
        <item x="284"/>
        <item x="225"/>
        <item x="713"/>
        <item x="616"/>
        <item x="878"/>
        <item x="330"/>
        <item x="300"/>
        <item x="177"/>
        <item x="50"/>
        <item x="798"/>
        <item x="415"/>
        <item x="138"/>
        <item x="243"/>
        <item x="638"/>
        <item x="195"/>
        <item x="557"/>
        <item x="381"/>
        <item x="519"/>
        <item x="546"/>
        <item x="144"/>
        <item x="625"/>
        <item x="726"/>
        <item x="668"/>
        <item x="82"/>
        <item x="510"/>
        <item x="48"/>
        <item x="551"/>
        <item x="242"/>
        <item x="420"/>
        <item x="596"/>
        <item x="770"/>
        <item x="370"/>
        <item x="683"/>
        <item x="536"/>
        <item x="211"/>
        <item x="603"/>
        <item x="463"/>
        <item x="893"/>
        <item x="443"/>
        <item x="685"/>
        <item x="88"/>
        <item x="630"/>
        <item x="134"/>
        <item x="837"/>
        <item x="789"/>
        <item x="430"/>
        <item x="68"/>
        <item x="501"/>
        <item x="100"/>
        <item x="573"/>
        <item x="335"/>
        <item x="392"/>
        <item x="333"/>
        <item x="600"/>
        <item x="821"/>
        <item x="114"/>
        <item x="867"/>
        <item x="208"/>
        <item x="349"/>
        <item x="566"/>
        <item x="712"/>
        <item x="204"/>
        <item x="80"/>
        <item x="292"/>
        <item x="709"/>
        <item x="407"/>
        <item x="40"/>
        <item x="167"/>
        <item x="182"/>
        <item x="502"/>
        <item x="238"/>
        <item x="613"/>
        <item x="818"/>
        <item x="663"/>
        <item x="321"/>
        <item x="803"/>
        <item x="558"/>
        <item x="160"/>
        <item x="534"/>
        <item x="615"/>
        <item x="756"/>
        <item x="89"/>
        <item x="203"/>
        <item x="861"/>
        <item x="107"/>
        <item x="123"/>
        <item x="310"/>
        <item x="516"/>
        <item x="500"/>
        <item x="379"/>
        <item x="657"/>
        <item x="267"/>
        <item x="81"/>
        <item x="4"/>
        <item x="847"/>
        <item x="528"/>
        <item x="507"/>
        <item x="540"/>
        <item x="622"/>
        <item x="181"/>
        <item x="122"/>
        <item x="52"/>
        <item x="412"/>
        <item x="356"/>
        <item x="730"/>
        <item x="524"/>
        <item x="69"/>
        <item x="150"/>
        <item x="811"/>
        <item x="856"/>
        <item x="761"/>
        <item x="148"/>
        <item x="256"/>
        <item x="135"/>
        <item x="484"/>
        <item x="476"/>
        <item x="559"/>
        <item x="754"/>
        <item x="487"/>
        <item x="833"/>
        <item x="194"/>
        <item x="470"/>
        <item x="426"/>
        <item x="129"/>
        <item x="662"/>
        <item x="499"/>
        <item x="618"/>
        <item x="843"/>
        <item x="482"/>
        <item x="719"/>
        <item x="265"/>
        <item x="885"/>
        <item x="363"/>
        <item x="605"/>
        <item x="304"/>
        <item x="475"/>
        <item x="21"/>
        <item x="404"/>
        <item x="376"/>
        <item x="307"/>
        <item x="298"/>
        <item x="339"/>
        <item x="732"/>
        <item x="172"/>
        <item x="659"/>
        <item x="521"/>
        <item x="780"/>
        <item x="159"/>
        <item x="464"/>
        <item x="544"/>
        <item x="164"/>
        <item x="642"/>
        <item x="196"/>
        <item x="674"/>
        <item x="496"/>
        <item x="102"/>
        <item x="853"/>
        <item x="263"/>
        <item x="128"/>
        <item x="679"/>
        <item x="733"/>
        <item x="18"/>
        <item x="110"/>
        <item x="179"/>
        <item x="478"/>
        <item x="297"/>
        <item x="576"/>
        <item x="293"/>
        <item x="629"/>
        <item x="289"/>
        <item x="866"/>
        <item x="403"/>
        <item x="494"/>
        <item x="794"/>
        <item x="815"/>
        <item x="580"/>
        <item x="421"/>
        <item x="245"/>
        <item x="328"/>
        <item x="77"/>
        <item x="870"/>
        <item x="527"/>
        <item x="7"/>
        <item x="739"/>
        <item x="617"/>
        <item x="591"/>
        <item x="314"/>
        <item x="810"/>
        <item x="386"/>
        <item x="515"/>
        <item x="768"/>
        <item x="514"/>
        <item x="661"/>
        <item x="331"/>
        <item x="323"/>
        <item x="436"/>
        <item x="868"/>
        <item x="419"/>
        <item x="490"/>
        <item x="15"/>
        <item x="652"/>
        <item x="760"/>
        <item x="788"/>
        <item x="716"/>
        <item x="594"/>
        <item x="388"/>
        <item x="28"/>
        <item x="813"/>
        <item x="827"/>
        <item x="205"/>
        <item x="234"/>
        <item x="758"/>
        <item x="62"/>
        <item x="845"/>
        <item x="650"/>
        <item x="894"/>
        <item x="606"/>
        <item x="658"/>
        <item x="308"/>
        <item x="552"/>
        <item x="846"/>
        <item x="427"/>
        <item x="342"/>
        <item x="218"/>
        <item x="592"/>
        <item x="301"/>
        <item x="891"/>
        <item x="90"/>
        <item x="285"/>
        <item x="882"/>
        <item x="871"/>
        <item x="590"/>
        <item x="676"/>
        <item x="126"/>
        <item x="458"/>
        <item x="840"/>
        <item x="329"/>
        <item x="504"/>
        <item x="424"/>
        <item x="880"/>
        <item x="669"/>
        <item x="570"/>
        <item x="808"/>
        <item x="486"/>
        <item x="141"/>
        <item x="717"/>
        <item x="291"/>
        <item x="533"/>
        <item x="76"/>
        <item x="197"/>
        <item x="898"/>
        <item x="434"/>
        <item x="656"/>
        <item x="772"/>
        <item x="73"/>
        <item x="735"/>
        <item x="634"/>
        <item x="537"/>
        <item x="230"/>
        <item x="169"/>
        <item x="503"/>
        <item x="545"/>
        <item x="881"/>
        <item x="795"/>
        <item x="237"/>
        <item x="509"/>
        <item x="355"/>
        <item x="535"/>
        <item x="859"/>
        <item x="270"/>
        <item x="275"/>
        <item x="235"/>
        <item x="12"/>
        <item x="268"/>
        <item x="579"/>
        <item x="636"/>
        <item x="790"/>
        <item x="362"/>
        <item x="457"/>
        <item x="817"/>
        <item x="178"/>
        <item x="369"/>
        <item x="783"/>
        <item x="346"/>
        <item x="550"/>
        <item x="173"/>
        <item x="578"/>
        <item x="94"/>
        <item x="416"/>
        <item x="108"/>
        <item x="92"/>
        <item x="53"/>
        <item x="678"/>
        <item x="725"/>
        <item x="492"/>
        <item x="708"/>
        <item x="722"/>
        <item x="67"/>
        <item x="887"/>
        <item x="96"/>
        <item x="747"/>
        <item x="365"/>
        <item x="450"/>
        <item x="489"/>
        <item x="505"/>
        <item x="127"/>
        <item x="664"/>
        <item x="65"/>
        <item x="647"/>
        <item x="70"/>
        <item x="357"/>
        <item x="604"/>
        <item x="649"/>
        <item x="372"/>
        <item x="782"/>
        <item x="673"/>
        <item x="442"/>
        <item x="227"/>
        <item x="2"/>
        <item x="822"/>
        <item x="632"/>
        <item x="449"/>
        <item x="325"/>
        <item x="498"/>
        <item x="155"/>
        <item x="875"/>
        <item x="651"/>
        <item x="599"/>
        <item x="485"/>
        <item x="806"/>
        <item x="41"/>
        <item x="341"/>
        <item x="451"/>
        <item x="149"/>
        <item x="112"/>
        <item x="468"/>
        <item x="506"/>
        <item x="564"/>
        <item x="556"/>
        <item x="814"/>
        <item x="645"/>
        <item x="47"/>
        <item x="764"/>
        <item x="675"/>
        <item x="571"/>
        <item x="54"/>
        <item x="684"/>
        <item x="6"/>
        <item x="24"/>
        <item x="340"/>
        <item x="186"/>
        <item x="3"/>
        <item x="842"/>
        <item x="568"/>
        <item x="532"/>
        <item x="324"/>
        <item x="26"/>
        <item x="547"/>
        <item x="371"/>
        <item x="836"/>
        <item x="432"/>
        <item x="115"/>
        <item x="757"/>
        <item x="209"/>
        <item x="59"/>
        <item x="447"/>
        <item x="23"/>
        <item x="151"/>
        <item x="283"/>
        <item x="226"/>
        <item x="116"/>
        <item x="879"/>
        <item x="863"/>
        <item x="281"/>
        <item x="542"/>
        <item x="748"/>
        <item x="338"/>
        <item x="627"/>
        <item x="189"/>
        <item x="84"/>
        <item x="539"/>
        <item x="797"/>
        <item x="86"/>
        <item x="393"/>
        <item x="823"/>
        <item x="699"/>
        <item x="287"/>
        <item x="119"/>
        <item x="276"/>
        <item x="133"/>
        <item x="831"/>
        <item x="750"/>
        <item x="174"/>
        <item x="193"/>
        <item x="549"/>
        <item x="57"/>
        <item x="696"/>
        <item x="390"/>
        <item x="538"/>
        <item x="156"/>
        <item x="120"/>
        <item x="320"/>
        <item x="286"/>
        <item x="375"/>
        <item x="746"/>
        <item x="37"/>
        <item x="759"/>
        <item x="373"/>
        <item x="452"/>
        <item x="743"/>
        <item x="445"/>
        <item x="29"/>
        <item x="34"/>
        <item x="787"/>
        <item x="832"/>
        <item x="462"/>
        <item x="560"/>
        <item x="543"/>
        <item x="648"/>
        <item x="25"/>
        <item x="45"/>
        <item x="620"/>
        <item x="191"/>
        <item x="778"/>
        <item x="574"/>
        <item x="714"/>
        <item x="236"/>
        <item x="398"/>
        <item x="610"/>
        <item x="231"/>
        <item x="336"/>
        <item x="396"/>
        <item x="646"/>
        <item x="63"/>
        <item x="104"/>
        <item x="280"/>
        <item x="738"/>
        <item x="222"/>
        <item x="593"/>
        <item x="838"/>
        <item x="233"/>
        <item x="562"/>
        <item x="185"/>
        <item x="210"/>
        <item x="27"/>
        <item x="180"/>
        <item x="413"/>
        <item x="692"/>
        <item x="877"/>
        <item x="512"/>
        <item x="637"/>
        <item x="488"/>
        <item x="337"/>
        <item x="251"/>
        <item x="319"/>
        <item x="899"/>
        <item x="348"/>
        <item x="762"/>
        <item x="228"/>
        <item x="844"/>
        <item x="441"/>
        <item x="106"/>
        <item x="385"/>
        <item x="260"/>
        <item x="212"/>
        <item x="890"/>
        <item x="253"/>
        <item x="477"/>
        <item x="405"/>
        <item x="704"/>
        <item x="295"/>
        <item x="213"/>
        <item x="131"/>
        <item x="435"/>
        <item x="705"/>
        <item x="728"/>
        <item x="740"/>
        <item x="78"/>
        <item x="409"/>
        <item x="282"/>
        <item x="146"/>
        <item x="895"/>
        <item x="869"/>
        <item x="597"/>
        <item x="745"/>
        <item x="154"/>
        <item x="277"/>
        <item x="311"/>
        <item x="793"/>
        <item x="828"/>
        <item x="111"/>
        <item x="14"/>
        <item x="391"/>
        <item x="595"/>
        <item x="240"/>
        <item x="395"/>
        <item x="274"/>
        <item x="779"/>
        <item x="158"/>
        <item x="303"/>
        <item x="737"/>
        <item x="721"/>
        <item x="631"/>
        <item x="575"/>
        <item x="220"/>
        <item x="474"/>
        <item x="192"/>
        <item x="264"/>
        <item x="318"/>
        <item x="199"/>
        <item x="587"/>
        <item x="313"/>
        <item x="826"/>
        <item x="317"/>
        <item x="824"/>
        <item x="74"/>
        <item x="258"/>
        <item x="200"/>
        <item x="465"/>
        <item x="223"/>
        <item x="306"/>
        <item x="389"/>
        <item x="802"/>
        <item x="553"/>
        <item x="812"/>
        <item x="839"/>
        <item x="751"/>
        <item x="691"/>
        <item x="438"/>
        <item x="493"/>
        <item x="854"/>
        <item x="807"/>
        <item x="619"/>
        <item x="896"/>
        <item x="36"/>
        <item x="152"/>
        <item x="387"/>
        <item x="480"/>
        <item x="602"/>
        <item x="171"/>
        <item x="58"/>
        <item x="103"/>
        <item x="360"/>
        <item x="60"/>
        <item x="418"/>
        <item x="529"/>
        <item x="889"/>
        <item x="583"/>
        <item x="170"/>
        <item x="873"/>
        <item x="850"/>
        <item x="153"/>
        <item x="332"/>
        <item x="124"/>
        <item x="886"/>
        <item x="66"/>
        <item x="835"/>
        <item x="639"/>
        <item x="232"/>
        <item x="410"/>
        <item x="118"/>
        <item x="585"/>
        <item x="872"/>
        <item x="272"/>
        <item x="394"/>
        <item x="248"/>
        <item x="741"/>
        <item x="446"/>
        <item x="326"/>
        <item x="439"/>
        <item x="765"/>
        <item x="22"/>
        <item x="46"/>
        <item x="680"/>
        <item x="109"/>
        <item x="140"/>
        <item x="508"/>
        <item x="406"/>
        <item x="374"/>
        <item x="456"/>
        <item x="440"/>
        <item x="207"/>
        <item x="635"/>
        <item x="279"/>
        <item x="830"/>
        <item x="261"/>
        <item x="767"/>
        <item x="800"/>
        <item x="655"/>
        <item x="874"/>
        <item x="417"/>
        <item x="184"/>
        <item x="660"/>
        <item x="345"/>
        <item x="736"/>
        <item x="221"/>
        <item x="481"/>
        <item x="87"/>
        <item x="744"/>
        <item x="729"/>
        <item x="695"/>
        <item x="569"/>
        <item x="755"/>
        <item x="91"/>
        <item x="711"/>
        <item x="367"/>
        <item x="784"/>
        <item x="117"/>
        <item x="497"/>
        <item x="75"/>
        <item x="776"/>
        <item x="769"/>
        <item x="247"/>
        <item x="216"/>
        <item x="884"/>
        <item x="862"/>
        <item x="145"/>
        <item x="278"/>
        <item x="257"/>
        <item x="183"/>
        <item x="581"/>
        <item x="731"/>
        <item x="643"/>
        <item x="796"/>
        <item x="98"/>
        <item x="633"/>
        <item x="377"/>
        <item x="423"/>
        <item x="55"/>
        <item x="139"/>
        <item x="397"/>
        <item x="774"/>
        <item x="703"/>
        <item x="777"/>
        <item x="852"/>
        <item x="175"/>
        <item x="217"/>
        <item x="471"/>
        <item x="130"/>
        <item x="727"/>
        <item x="694"/>
        <item x="520"/>
        <item x="541"/>
        <item x="461"/>
        <item x="804"/>
        <item x="454"/>
        <item x="860"/>
        <item x="848"/>
        <item x="686"/>
        <item x="640"/>
        <item x="888"/>
        <item x="628"/>
        <item x="411"/>
        <item x="402"/>
        <item x="142"/>
        <item x="366"/>
        <item x="677"/>
        <item x="653"/>
        <item x="834"/>
        <item x="322"/>
        <item x="689"/>
        <item x="101"/>
        <item x="588"/>
        <item x="429"/>
        <item x="165"/>
        <item x="752"/>
        <item x="841"/>
        <item x="224"/>
        <item x="801"/>
        <item x="742"/>
        <item x="137"/>
        <item x="444"/>
        <item t="default"/>
      </items>
    </pivotField>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Sum of Inventory Level"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204" firstHeaderRow="1" firstDataRow="1" firstDataCol="1"/>
  <pivotFields count="14">
    <pivotField showAll="0"/>
    <pivotField numFmtId="164" showAll="0"/>
    <pivotField showAll="0"/>
    <pivotField showAll="0"/>
    <pivotField dataField="1" showAll="0"/>
    <pivotField axis="axisRow" showAll="0" avgSubtotal="1" maxSubtotal="1">
      <items count="202">
        <item x="9"/>
        <item x="66"/>
        <item x="20"/>
        <item x="131"/>
        <item x="45"/>
        <item x="175"/>
        <item x="169"/>
        <item x="109"/>
        <item x="128"/>
        <item x="38"/>
        <item x="74"/>
        <item x="17"/>
        <item x="64"/>
        <item x="190"/>
        <item x="114"/>
        <item x="82"/>
        <item x="115"/>
        <item x="167"/>
        <item x="84"/>
        <item x="134"/>
        <item x="13"/>
        <item x="137"/>
        <item x="135"/>
        <item x="44"/>
        <item x="145"/>
        <item x="24"/>
        <item x="39"/>
        <item x="70"/>
        <item x="180"/>
        <item x="154"/>
        <item x="4"/>
        <item x="41"/>
        <item x="6"/>
        <item x="132"/>
        <item x="30"/>
        <item x="71"/>
        <item x="25"/>
        <item x="73"/>
        <item x="127"/>
        <item x="163"/>
        <item x="3"/>
        <item x="98"/>
        <item x="23"/>
        <item x="153"/>
        <item x="106"/>
        <item x="170"/>
        <item x="96"/>
        <item x="105"/>
        <item x="178"/>
        <item x="157"/>
        <item x="60"/>
        <item x="116"/>
        <item x="102"/>
        <item x="31"/>
        <item x="61"/>
        <item x="86"/>
        <item x="55"/>
        <item x="184"/>
        <item x="110"/>
        <item x="104"/>
        <item x="14"/>
        <item x="89"/>
        <item x="139"/>
        <item x="18"/>
        <item x="59"/>
        <item x="5"/>
        <item x="47"/>
        <item x="124"/>
        <item x="117"/>
        <item x="192"/>
        <item x="97"/>
        <item x="40"/>
        <item x="112"/>
        <item x="0"/>
        <item x="144"/>
        <item x="87"/>
        <item x="152"/>
        <item x="56"/>
        <item x="1"/>
        <item x="193"/>
        <item x="164"/>
        <item x="123"/>
        <item x="95"/>
        <item x="150"/>
        <item x="143"/>
        <item x="195"/>
        <item x="46"/>
        <item x="69"/>
        <item x="94"/>
        <item x="189"/>
        <item x="191"/>
        <item x="182"/>
        <item x="198"/>
        <item x="171"/>
        <item x="130"/>
        <item x="32"/>
        <item x="35"/>
        <item x="173"/>
        <item x="158"/>
        <item x="7"/>
        <item x="54"/>
        <item x="162"/>
        <item x="27"/>
        <item x="67"/>
        <item x="133"/>
        <item x="15"/>
        <item x="168"/>
        <item x="155"/>
        <item x="186"/>
        <item x="138"/>
        <item x="174"/>
        <item x="21"/>
        <item x="187"/>
        <item x="188"/>
        <item x="48"/>
        <item x="12"/>
        <item x="68"/>
        <item x="108"/>
        <item x="166"/>
        <item x="42"/>
        <item x="159"/>
        <item x="36"/>
        <item x="101"/>
        <item x="63"/>
        <item x="103"/>
        <item x="149"/>
        <item x="151"/>
        <item x="99"/>
        <item x="79"/>
        <item x="176"/>
        <item x="156"/>
        <item x="52"/>
        <item x="118"/>
        <item x="51"/>
        <item x="183"/>
        <item x="93"/>
        <item x="199"/>
        <item x="147"/>
        <item x="49"/>
        <item x="129"/>
        <item x="57"/>
        <item x="161"/>
        <item x="107"/>
        <item x="185"/>
        <item x="126"/>
        <item x="50"/>
        <item x="90"/>
        <item x="26"/>
        <item x="53"/>
        <item x="172"/>
        <item x="22"/>
        <item x="16"/>
        <item x="62"/>
        <item x="72"/>
        <item x="58"/>
        <item x="196"/>
        <item x="76"/>
        <item x="78"/>
        <item x="179"/>
        <item x="37"/>
        <item x="43"/>
        <item x="88"/>
        <item x="197"/>
        <item x="194"/>
        <item x="77"/>
        <item x="181"/>
        <item x="33"/>
        <item x="141"/>
        <item x="177"/>
        <item x="65"/>
        <item x="80"/>
        <item x="83"/>
        <item x="111"/>
        <item x="11"/>
        <item x="10"/>
        <item x="125"/>
        <item x="113"/>
        <item x="29"/>
        <item x="91"/>
        <item x="28"/>
        <item x="121"/>
        <item x="81"/>
        <item x="75"/>
        <item x="34"/>
        <item x="140"/>
        <item x="136"/>
        <item x="142"/>
        <item x="92"/>
        <item x="8"/>
        <item x="120"/>
        <item x="100"/>
        <item x="19"/>
        <item x="148"/>
        <item x="85"/>
        <item x="160"/>
        <item x="2"/>
        <item x="119"/>
        <item x="165"/>
        <item x="122"/>
        <item x="146"/>
        <item t="avg"/>
        <item t="max"/>
      </items>
    </pivotField>
    <pivotField showAll="0"/>
    <pivotField showAll="0"/>
    <pivotField showAll="0"/>
    <pivotField showAll="0"/>
    <pivotField showAll="0"/>
    <pivotField showAll="0"/>
    <pivotField showAll="0"/>
    <pivotField showAll="0"/>
  </pivotFields>
  <rowFields count="1">
    <field x="5"/>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dataFields count="1">
    <dataField name="Sum of Lead Time"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I17" firstHeaderRow="1" firstDataRow="2" firstDataCol="1"/>
  <pivotFields count="14">
    <pivotField showAll="0"/>
    <pivotField numFmtId="164" showAll="0"/>
    <pivotField showAll="0"/>
    <pivotField showAll="0"/>
    <pivotField showAll="0"/>
    <pivotField showAll="0"/>
    <pivotField showAll="0"/>
    <pivotField showAll="0"/>
    <pivotField showAll="0">
      <items count="4">
        <item x="1"/>
        <item x="0"/>
        <item x="2"/>
        <item t="default"/>
      </items>
    </pivotField>
    <pivotField axis="axisRow" showAll="0">
      <items count="13">
        <item x="3"/>
        <item x="4"/>
        <item x="9"/>
        <item x="5"/>
        <item x="7"/>
        <item x="2"/>
        <item x="6"/>
        <item x="0"/>
        <item x="1"/>
        <item x="8"/>
        <item x="11"/>
        <item x="10"/>
        <item t="default"/>
      </items>
    </pivotField>
    <pivotField axis="axisCol" showAll="0">
      <items count="8">
        <item x="2"/>
        <item x="0"/>
        <item x="6"/>
        <item x="3"/>
        <item x="5"/>
        <item x="1"/>
        <item x="4"/>
        <item t="default"/>
      </items>
    </pivotField>
    <pivotField showAll="0"/>
    <pivotField dataField="1" showAll="0"/>
    <pivotField showAll="0"/>
  </pivotFields>
  <rowFields count="1">
    <field x="9"/>
  </rowFields>
  <rowItems count="13">
    <i>
      <x/>
    </i>
    <i>
      <x v="1"/>
    </i>
    <i>
      <x v="2"/>
    </i>
    <i>
      <x v="3"/>
    </i>
    <i>
      <x v="4"/>
    </i>
    <i>
      <x v="5"/>
    </i>
    <i>
      <x v="6"/>
    </i>
    <i>
      <x v="7"/>
    </i>
    <i>
      <x v="8"/>
    </i>
    <i>
      <x v="9"/>
    </i>
    <i>
      <x v="10"/>
    </i>
    <i>
      <x v="11"/>
    </i>
    <i t="grand">
      <x/>
    </i>
  </rowItems>
  <colFields count="1">
    <field x="10"/>
  </colFields>
  <colItems count="8">
    <i>
      <x/>
    </i>
    <i>
      <x v="1"/>
    </i>
    <i>
      <x v="2"/>
    </i>
    <i>
      <x v="3"/>
    </i>
    <i>
      <x v="4"/>
    </i>
    <i>
      <x v="5"/>
    </i>
    <i>
      <x v="6"/>
    </i>
    <i t="grand">
      <x/>
    </i>
  </colItems>
  <dataFields count="1">
    <dataField name="Sum of Turnover Ratio" fld="12" baseField="0" baseItem="0"/>
  </dataFields>
  <chartFormats count="1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 chart="0" format="6" series="1">
      <pivotArea type="data" outline="0" fieldPosition="0">
        <references count="2">
          <reference field="4294967294" count="1" selected="0">
            <x v="0"/>
          </reference>
          <reference field="10" count="1" selected="0">
            <x v="6"/>
          </reference>
        </references>
      </pivotArea>
    </chartFormat>
    <chartFormat chart="2" format="14" series="1">
      <pivotArea type="data" outline="0" fieldPosition="0">
        <references count="2">
          <reference field="4294967294" count="1" selected="0">
            <x v="0"/>
          </reference>
          <reference field="10" count="1" selected="0">
            <x v="0"/>
          </reference>
        </references>
      </pivotArea>
    </chartFormat>
    <chartFormat chart="2" format="15" series="1">
      <pivotArea type="data" outline="0" fieldPosition="0">
        <references count="2">
          <reference field="4294967294" count="1" selected="0">
            <x v="0"/>
          </reference>
          <reference field="10" count="1" selected="0">
            <x v="1"/>
          </reference>
        </references>
      </pivotArea>
    </chartFormat>
    <chartFormat chart="2" format="16" series="1">
      <pivotArea type="data" outline="0" fieldPosition="0">
        <references count="2">
          <reference field="4294967294" count="1" selected="0">
            <x v="0"/>
          </reference>
          <reference field="10" count="1" selected="0">
            <x v="2"/>
          </reference>
        </references>
      </pivotArea>
    </chartFormat>
    <chartFormat chart="2" format="17" series="1">
      <pivotArea type="data" outline="0" fieldPosition="0">
        <references count="2">
          <reference field="4294967294" count="1" selected="0">
            <x v="0"/>
          </reference>
          <reference field="10" count="1" selected="0">
            <x v="3"/>
          </reference>
        </references>
      </pivotArea>
    </chartFormat>
    <chartFormat chart="2" format="18" series="1">
      <pivotArea type="data" outline="0" fieldPosition="0">
        <references count="2">
          <reference field="4294967294" count="1" selected="0">
            <x v="0"/>
          </reference>
          <reference field="10" count="1" selected="0">
            <x v="4"/>
          </reference>
        </references>
      </pivotArea>
    </chartFormat>
    <chartFormat chart="2" format="19" series="1">
      <pivotArea type="data" outline="0" fieldPosition="0">
        <references count="2">
          <reference field="4294967294" count="1" selected="0">
            <x v="0"/>
          </reference>
          <reference field="10" count="1" selected="0">
            <x v="5"/>
          </reference>
        </references>
      </pivotArea>
    </chartFormat>
    <chartFormat chart="2" format="20" series="1">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C16" firstHeaderRow="0" firstDataRow="1" firstDataCol="1"/>
  <pivotFields count="14">
    <pivotField showAll="0">
      <items count="3942">
        <item x="1528"/>
        <item x="2313"/>
        <item x="3503"/>
        <item x="3750"/>
        <item x="1091"/>
        <item x="583"/>
        <item x="2132"/>
        <item x="2027"/>
        <item x="2308"/>
        <item x="1477"/>
        <item x="3600"/>
        <item x="102"/>
        <item x="2829"/>
        <item x="2590"/>
        <item x="1753"/>
        <item x="179"/>
        <item x="2520"/>
        <item x="3660"/>
        <item x="419"/>
        <item x="966"/>
        <item x="280"/>
        <item x="2570"/>
        <item x="2376"/>
        <item x="1497"/>
        <item x="3450"/>
        <item x="2905"/>
        <item x="3805"/>
        <item x="3880"/>
        <item x="24"/>
        <item x="17"/>
        <item x="1922"/>
        <item x="612"/>
        <item x="2215"/>
        <item x="866"/>
        <item x="1496"/>
        <item x="20"/>
        <item x="3811"/>
        <item x="1597"/>
        <item x="3607"/>
        <item x="2034"/>
        <item x="429"/>
        <item x="1998"/>
        <item x="2473"/>
        <item x="1093"/>
        <item x="3147"/>
        <item x="330"/>
        <item x="2677"/>
        <item x="1033"/>
        <item x="2304"/>
        <item x="19"/>
        <item x="2699"/>
        <item x="302"/>
        <item x="3556"/>
        <item x="2518"/>
        <item x="1231"/>
        <item x="3301"/>
        <item x="221"/>
        <item x="533"/>
        <item x="2138"/>
        <item x="1022"/>
        <item x="593"/>
        <item x="1393"/>
        <item x="294"/>
        <item x="975"/>
        <item x="3341"/>
        <item x="2099"/>
        <item x="3871"/>
        <item x="479"/>
        <item x="3193"/>
        <item x="1605"/>
        <item x="344"/>
        <item x="2478"/>
        <item x="1197"/>
        <item x="3788"/>
        <item x="75"/>
        <item x="1965"/>
        <item x="66"/>
        <item x="2659"/>
        <item x="354"/>
        <item x="658"/>
        <item x="3509"/>
        <item x="1746"/>
        <item x="2880"/>
        <item x="76"/>
        <item x="2037"/>
        <item x="2509"/>
        <item x="3472"/>
        <item x="3119"/>
        <item x="704"/>
        <item x="2314"/>
        <item x="3824"/>
        <item x="613"/>
        <item x="2468"/>
        <item x="915"/>
        <item x="3496"/>
        <item x="3311"/>
        <item x="2681"/>
        <item x="358"/>
        <item x="1060"/>
        <item x="1089"/>
        <item x="432"/>
        <item x="1616"/>
        <item x="1328"/>
        <item x="2693"/>
        <item x="3317"/>
        <item x="1886"/>
        <item x="1317"/>
        <item x="2810"/>
        <item x="1437"/>
        <item x="3832"/>
        <item x="641"/>
        <item x="2103"/>
        <item x="3696"/>
        <item x="1394"/>
        <item x="1816"/>
        <item x="967"/>
        <item x="717"/>
        <item x="128"/>
        <item x="3849"/>
        <item x="2701"/>
        <item x="3069"/>
        <item x="3519"/>
        <item x="3258"/>
        <item x="1807"/>
        <item x="2574"/>
        <item x="3252"/>
        <item x="3095"/>
        <item x="963"/>
        <item x="1016"/>
        <item x="1726"/>
        <item x="1850"/>
        <item x="3307"/>
        <item x="3101"/>
        <item x="1501"/>
        <item x="3532"/>
        <item x="1843"/>
        <item x="3417"/>
        <item x="1077"/>
        <item x="3480"/>
        <item x="549"/>
        <item x="2519"/>
        <item x="2648"/>
        <item x="636"/>
        <item x="2858"/>
        <item x="535"/>
        <item x="736"/>
        <item x="3908"/>
        <item x="710"/>
        <item x="178"/>
        <item x="1749"/>
        <item x="3017"/>
        <item x="2235"/>
        <item x="2680"/>
        <item x="2161"/>
        <item x="2554"/>
        <item x="1156"/>
        <item x="2320"/>
        <item x="81"/>
        <item x="3874"/>
        <item x="2165"/>
        <item x="2302"/>
        <item x="3535"/>
        <item x="2303"/>
        <item x="812"/>
        <item x="1814"/>
        <item x="1388"/>
        <item x="3823"/>
        <item x="674"/>
        <item x="3569"/>
        <item x="2004"/>
        <item x="632"/>
        <item x="2757"/>
        <item x="2087"/>
        <item x="2560"/>
        <item x="2883"/>
        <item x="3793"/>
        <item x="718"/>
        <item x="2705"/>
        <item x="3798"/>
        <item x="3759"/>
        <item x="2392"/>
        <item x="2015"/>
        <item x="1275"/>
        <item x="737"/>
        <item x="64"/>
        <item x="2973"/>
        <item x="3623"/>
        <item x="2364"/>
        <item x="1897"/>
        <item x="810"/>
        <item x="2000"/>
        <item x="1751"/>
        <item x="3598"/>
        <item x="3027"/>
        <item x="1039"/>
        <item x="223"/>
        <item x="1764"/>
        <item x="1851"/>
        <item x="3197"/>
        <item x="1465"/>
        <item x="1573"/>
        <item x="3167"/>
        <item x="987"/>
        <item x="974"/>
        <item x="2458"/>
        <item x="394"/>
        <item x="2843"/>
        <item x="2202"/>
        <item x="2419"/>
        <item x="1021"/>
        <item x="3553"/>
        <item x="2763"/>
        <item x="1249"/>
        <item x="129"/>
        <item x="196"/>
        <item x="3481"/>
        <item x="3355"/>
        <item x="3647"/>
        <item x="3340"/>
        <item x="2500"/>
        <item x="490"/>
        <item x="3"/>
        <item x="68"/>
        <item x="3113"/>
        <item x="1529"/>
        <item x="764"/>
        <item x="1241"/>
        <item x="803"/>
        <item x="2849"/>
        <item x="3860"/>
        <item x="872"/>
        <item x="478"/>
        <item x="238"/>
        <item x="2476"/>
        <item x="1243"/>
        <item x="3274"/>
        <item x="359"/>
        <item x="2253"/>
        <item x="715"/>
        <item x="3091"/>
        <item x="2586"/>
        <item x="3328"/>
        <item x="1175"/>
        <item x="1638"/>
        <item x="367"/>
        <item x="2076"/>
        <item x="365"/>
        <item x="3938"/>
        <item x="3217"/>
        <item x="1293"/>
        <item x="282"/>
        <item x="402"/>
        <item x="1164"/>
        <item x="2818"/>
        <item x="2141"/>
        <item x="2931"/>
        <item x="1519"/>
        <item x="1366"/>
        <item x="2114"/>
        <item x="2456"/>
        <item x="3539"/>
        <item x="3754"/>
        <item x="1974"/>
        <item x="1167"/>
        <item x="2573"/>
        <item x="2910"/>
        <item x="1304"/>
        <item x="2670"/>
        <item x="299"/>
        <item x="587"/>
        <item x="3124"/>
        <item x="908"/>
        <item x="2270"/>
        <item x="3613"/>
        <item x="677"/>
        <item x="3058"/>
        <item x="541"/>
        <item x="1909"/>
        <item x="930"/>
        <item x="1203"/>
        <item x="1251"/>
        <item x="2461"/>
        <item x="1453"/>
        <item x="2455"/>
        <item x="1408"/>
        <item x="464"/>
        <item x="2414"/>
        <item x="2277"/>
        <item x="2010"/>
        <item x="3789"/>
        <item x="2204"/>
        <item x="1976"/>
        <item x="1493"/>
        <item x="3911"/>
        <item x="1080"/>
        <item x="2668"/>
        <item x="1162"/>
        <item x="862"/>
        <item x="3433"/>
        <item x="2744"/>
        <item x="2510"/>
        <item x="2136"/>
        <item x="2327"/>
        <item x="34"/>
        <item x="2532"/>
        <item x="1333"/>
        <item x="60"/>
        <item x="271"/>
        <item x="2640"/>
        <item x="1256"/>
        <item x="830"/>
        <item x="1215"/>
        <item x="122"/>
        <item x="2550"/>
        <item x="2306"/>
        <item x="3641"/>
        <item x="2274"/>
        <item x="1344"/>
        <item x="482"/>
        <item x="3324"/>
        <item x="731"/>
        <item x="2040"/>
        <item x="2663"/>
        <item x="1024"/>
        <item x="1923"/>
        <item x="2413"/>
        <item x="97"/>
        <item x="2745"/>
        <item x="3702"/>
        <item x="1166"/>
        <item x="821"/>
        <item x="2395"/>
        <item x="2820"/>
        <item x="1924"/>
        <item x="530"/>
        <item x="1504"/>
        <item x="226"/>
        <item x="3489"/>
        <item x="1865"/>
        <item x="382"/>
        <item x="217"/>
        <item x="714"/>
        <item x="1412"/>
        <item x="2983"/>
        <item x="1401"/>
        <item x="836"/>
        <item x="784"/>
        <item x="2111"/>
        <item x="1415"/>
        <item x="629"/>
        <item x="906"/>
        <item x="3592"/>
        <item x="1584"/>
        <item x="1336"/>
        <item x="1684"/>
        <item x="2547"/>
        <item x="3681"/>
        <item x="1973"/>
        <item x="1517"/>
        <item x="2155"/>
        <item x="1094"/>
        <item x="1556"/>
        <item x="130"/>
        <item x="870"/>
        <item x="1057"/>
        <item x="618"/>
        <item x="246"/>
        <item x="2405"/>
        <item x="2339"/>
        <item x="2646"/>
        <item x="279"/>
        <item x="2487"/>
        <item x="3210"/>
        <item x="1188"/>
        <item x="1674"/>
        <item x="132"/>
        <item x="2783"/>
        <item x="1463"/>
        <item x="1905"/>
        <item x="475"/>
        <item x="3787"/>
        <item x="831"/>
        <item x="3536"/>
        <item x="528"/>
        <item x="204"/>
        <item x="2130"/>
        <item x="1384"/>
        <item x="1675"/>
        <item x="363"/>
        <item x="1330"/>
        <item x="2972"/>
        <item x="735"/>
        <item x="1733"/>
        <item x="1694"/>
        <item x="1426"/>
        <item x="2022"/>
        <item x="2612"/>
        <item x="3878"/>
        <item x="3426"/>
        <item x="3476"/>
        <item x="2189"/>
        <item x="1685"/>
        <item x="230"/>
        <item x="3797"/>
        <item x="3188"/>
        <item x="680"/>
        <item x="3557"/>
        <item x="2382"/>
        <item x="1142"/>
        <item x="3072"/>
        <item x="3651"/>
        <item x="2531"/>
        <item x="357"/>
        <item x="3499"/>
        <item x="2876"/>
        <item x="1459"/>
        <item x="1368"/>
        <item x="2582"/>
        <item x="3528"/>
        <item x="2119"/>
        <item x="2371"/>
        <item x="1711"/>
        <item x="667"/>
        <item x="55"/>
        <item x="914"/>
        <item x="2754"/>
        <item x="2203"/>
        <item x="2135"/>
        <item x="1217"/>
        <item x="2587"/>
        <item x="2077"/>
        <item x="146"/>
        <item x="2739"/>
        <item x="3189"/>
        <item x="2951"/>
        <item x="2767"/>
        <item x="3237"/>
        <item x="1473"/>
        <item x="2123"/>
        <item x="2058"/>
        <item x="3352"/>
        <item x="818"/>
        <item x="652"/>
        <item x="2733"/>
        <item x="1186"/>
        <item x="2662"/>
        <item x="1183"/>
        <item x="1061"/>
        <item x="2485"/>
        <item x="2193"/>
        <item x="1773"/>
        <item x="2237"/>
        <item x="1874"/>
        <item x="1559"/>
        <item x="1661"/>
        <item x="675"/>
        <item x="3003"/>
        <item x="3413"/>
        <item x="1383"/>
        <item x="407"/>
        <item x="3070"/>
        <item x="1655"/>
        <item x="3386"/>
        <item x="1313"/>
        <item x="1149"/>
        <item x="430"/>
        <item x="3299"/>
        <item x="1436"/>
        <item x="3321"/>
        <item x="3385"/>
        <item x="3191"/>
        <item x="3646"/>
        <item x="1612"/>
        <item x="3933"/>
        <item x="410"/>
        <item x="2432"/>
        <item x="2227"/>
        <item x="1775"/>
        <item x="2032"/>
        <item x="2394"/>
        <item x="3792"/>
        <item x="1669"/>
        <item x="2469"/>
        <item x="968"/>
        <item x="1582"/>
        <item x="3236"/>
        <item x="3182"/>
        <item x="2838"/>
        <item x="2787"/>
        <item x="2346"/>
        <item x="1322"/>
        <item x="338"/>
        <item x="3675"/>
        <item x="2477"/>
        <item x="2144"/>
        <item x="1066"/>
        <item x="534"/>
        <item x="919"/>
        <item x="864"/>
        <item x="3624"/>
        <item x="334"/>
        <item x="3146"/>
        <item x="1474"/>
        <item x="2791"/>
        <item x="1530"/>
        <item x="2443"/>
        <item x="1834"/>
        <item x="218"/>
        <item x="1361"/>
        <item x="2330"/>
        <item x="2732"/>
        <item x="2112"/>
        <item x="1555"/>
        <item x="1129"/>
        <item x="2720"/>
        <item x="3701"/>
        <item x="2546"/>
        <item x="2100"/>
        <item x="3288"/>
        <item x="3139"/>
        <item x="1839"/>
        <item x="1338"/>
        <item x="3652"/>
        <item x="2454"/>
        <item x="3177"/>
        <item x="71"/>
        <item x="2819"/>
        <item x="3296"/>
        <item x="2891"/>
        <item x="1776"/>
        <item x="2467"/>
        <item x="1069"/>
        <item x="1708"/>
        <item x="3200"/>
        <item x="44"/>
        <item x="1741"/>
        <item x="2661"/>
        <item x="136"/>
        <item x="3293"/>
        <item x="2651"/>
        <item x="448"/>
        <item x="3802"/>
        <item x="1920"/>
        <item x="25"/>
        <item x="2945"/>
        <item x="1220"/>
        <item x="1399"/>
        <item x="105"/>
        <item x="181"/>
        <item x="1182"/>
        <item x="466"/>
        <item x="3671"/>
        <item x="3635"/>
        <item x="2245"/>
        <item x="312"/>
        <item x="1593"/>
        <item x="2243"/>
        <item x="577"/>
        <item x="699"/>
        <item x="1005"/>
        <item x="3048"/>
        <item x="3175"/>
        <item x="3865"/>
        <item x="1191"/>
        <item x="2790"/>
        <item x="3411"/>
        <item x="1951"/>
        <item x="1058"/>
        <item x="116"/>
        <item x="2765"/>
        <item x="499"/>
        <item x="3432"/>
        <item x="1208"/>
        <item x="2018"/>
        <item x="1917"/>
        <item x="1446"/>
        <item x="3929"/>
        <item x="3054"/>
        <item x="54"/>
        <item x="1862"/>
        <item x="2807"/>
        <item x="3284"/>
        <item x="3689"/>
        <item x="1462"/>
        <item x="1857"/>
        <item x="1818"/>
        <item x="434"/>
        <item x="1316"/>
        <item x="414"/>
        <item x="3806"/>
        <item x="3752"/>
        <item x="720"/>
        <item x="937"/>
        <item x="910"/>
        <item x="26"/>
        <item x="2886"/>
        <item x="398"/>
        <item x="1248"/>
        <item x="3576"/>
        <item x="1761"/>
        <item x="1613"/>
        <item x="2234"/>
        <item x="3410"/>
        <item x="1580"/>
        <item x="286"/>
        <item x="1888"/>
        <item x="838"/>
        <item x="1668"/>
        <item x="1512"/>
        <item x="1121"/>
        <item x="1128"/>
        <item x="684"/>
        <item x="800"/>
        <item x="192"/>
        <item x="3060"/>
        <item x="3547"/>
        <item x="1439"/>
        <item x="989"/>
        <item x="572"/>
        <item x="1012"/>
        <item x="1195"/>
        <item x="1984"/>
        <item x="2293"/>
        <item x="3896"/>
        <item x="1967"/>
        <item x="573"/>
        <item x="2398"/>
        <item x="807"/>
        <item x="2538"/>
        <item x="1348"/>
        <item x="3255"/>
        <item x="3566"/>
        <item x="1444"/>
        <item x="2896"/>
        <item x="1416"/>
        <item x="2324"/>
        <item x="3423"/>
        <item x="1755"/>
        <item x="1489"/>
        <item x="1042"/>
        <item x="2012"/>
        <item x="3289"/>
        <item x="1070"/>
        <item x="3632"/>
        <item x="2061"/>
        <item x="2904"/>
        <item x="1887"/>
        <item x="2792"/>
        <item x="2183"/>
        <item x="8"/>
        <item x="507"/>
        <item x="3348"/>
        <item x="3766"/>
        <item x="3732"/>
        <item x="2947"/>
        <item x="287"/>
        <item x="2591"/>
        <item x="876"/>
        <item x="310"/>
        <item x="2636"/>
        <item x="123"/>
        <item x="1073"/>
        <item x="849"/>
        <item x="1940"/>
        <item x="3510"/>
        <item x="929"/>
        <item x="2436"/>
        <item x="2294"/>
        <item x="1815"/>
        <item x="696"/>
        <item x="59"/>
        <item x="3588"/>
        <item x="3587"/>
        <item x="2486"/>
        <item x="428"/>
        <item x="3483"/>
        <item x="1411"/>
        <item x="374"/>
        <item x="1214"/>
        <item x="2597"/>
        <item x="2179"/>
        <item x="301"/>
        <item x="2300"/>
        <item x="3501"/>
        <item x="2247"/>
        <item x="209"/>
        <item x="185"/>
        <item x="1641"/>
        <item x="348"/>
        <item x="1227"/>
        <item x="748"/>
        <item x="588"/>
        <item x="3709"/>
        <item x="3879"/>
        <item x="2129"/>
        <item x="977"/>
        <item x="1276"/>
        <item x="3029"/>
        <item x="2194"/>
        <item x="3366"/>
        <item x="1867"/>
        <item x="860"/>
        <item x="2613"/>
        <item x="3907"/>
        <item x="2814"/>
        <item x="3397"/>
        <item x="827"/>
        <item x="3125"/>
        <item x="254"/>
        <item x="3103"/>
        <item x="3570"/>
        <item x="2825"/>
        <item x="2497"/>
        <item x="2601"/>
        <item x="1447"/>
        <item x="1179"/>
        <item x="31"/>
        <item x="2321"/>
        <item x="3654"/>
        <item x="308"/>
        <item x="1063"/>
        <item x="2435"/>
        <item x="284"/>
        <item x="3889"/>
        <item x="270"/>
        <item x="3909"/>
        <item x="3187"/>
        <item x="2671"/>
        <item x="240"/>
        <item x="423"/>
        <item x="1510"/>
        <item x="1957"/>
        <item x="3494"/>
        <item x="2290"/>
        <item x="519"/>
        <item x="2471"/>
        <item x="2781"/>
        <item x="3078"/>
        <item x="2761"/>
        <item x="124"/>
        <item x="3746"/>
        <item x="2865"/>
        <item x="2411"/>
        <item x="332"/>
        <item x="721"/>
        <item x="1757"/>
        <item x="1040"/>
        <item x="1754"/>
        <item x="21"/>
        <item x="646"/>
        <item x="2295"/>
        <item x="201"/>
        <item x="427"/>
        <item x="1600"/>
        <item x="3630"/>
        <item x="144"/>
        <item x="3887"/>
        <item x="2625"/>
        <item x="614"/>
        <item x="2989"/>
        <item x="2143"/>
        <item x="1342"/>
        <item x="1413"/>
        <item x="1122"/>
        <item x="35"/>
        <item x="3005"/>
        <item x="3534"/>
        <item x="3585"/>
        <item x="765"/>
        <item x="2115"/>
        <item x="2957"/>
        <item x="1397"/>
        <item x="3308"/>
        <item x="1508"/>
        <item x="2828"/>
        <item x="3045"/>
        <item x="894"/>
        <item x="2209"/>
        <item x="2309"/>
        <item x="2797"/>
        <item x="1713"/>
        <item x="252"/>
        <item x="2795"/>
        <item x="207"/>
        <item x="70"/>
        <item x="3451"/>
        <item x="580"/>
        <item x="2512"/>
        <item x="143"/>
        <item x="3779"/>
        <item x="2793"/>
        <item x="2946"/>
        <item x="3574"/>
        <item x="77"/>
        <item x="1438"/>
        <item x="3910"/>
        <item x="158"/>
        <item x="2257"/>
        <item x="1153"/>
        <item x="1949"/>
        <item x="303"/>
        <item x="1326"/>
        <item x="2948"/>
        <item x="3374"/>
        <item x="1710"/>
        <item x="1603"/>
        <item x="3915"/>
        <item x="1772"/>
        <item x="2166"/>
        <item x="3565"/>
        <item x="3546"/>
        <item x="3762"/>
        <item x="1572"/>
        <item x="3618"/>
        <item x="999"/>
        <item x="2400"/>
        <item x="389"/>
        <item x="2363"/>
        <item x="927"/>
        <item x="1625"/>
        <item x="865"/>
        <item x="1458"/>
        <item x="3713"/>
        <item x="443"/>
        <item x="1396"/>
        <item x="2020"/>
        <item x="1823"/>
        <item x="2521"/>
        <item x="242"/>
        <item x="1201"/>
        <item x="3104"/>
        <item x="719"/>
        <item x="568"/>
        <item x="1990"/>
        <item x="3497"/>
        <item x="2674"/>
        <item x="273"/>
        <item x="1189"/>
        <item x="360"/>
        <item x="278"/>
        <item x="998"/>
        <item x="1522"/>
        <item x="3055"/>
        <item x="3473"/>
        <item x="793"/>
        <item x="2548"/>
        <item x="2817"/>
        <item x="3361"/>
        <item x="3418"/>
        <item x="527"/>
        <item x="510"/>
        <item x="180"/>
        <item x="1291"/>
        <item x="2788"/>
        <item x="3725"/>
        <item x="1081"/>
        <item x="1561"/>
        <item x="1907"/>
        <item x="3416"/>
        <item x="1938"/>
        <item x="2708"/>
        <item x="1101"/>
        <item x="924"/>
        <item x="3744"/>
        <item x="2703"/>
        <item x="2758"/>
        <item x="1088"/>
        <item x="2190"/>
        <item x="1340"/>
        <item x="1084"/>
        <item x="352"/>
        <item x="3807"/>
        <item x="2683"/>
        <item x="2200"/>
        <item x="1113"/>
        <item x="1367"/>
        <item x="194"/>
        <item x="2225"/>
        <item x="2645"/>
        <item x="1507"/>
        <item x="2630"/>
        <item x="3491"/>
        <item x="473"/>
        <item x="564"/>
        <item x="1791"/>
        <item x="2056"/>
        <item x="1315"/>
        <item x="1006"/>
        <item x="2852"/>
        <item x="3786"/>
        <item x="2544"/>
        <item x="1877"/>
        <item x="3020"/>
        <item x="1583"/>
        <item x="3698"/>
        <item x="3257"/>
        <item x="1246"/>
        <item x="895"/>
        <item x="305"/>
        <item x="931"/>
        <item x="2170"/>
        <item x="1266"/>
        <item x="2735"/>
        <item x="1281"/>
        <item x="3008"/>
        <item x="1158"/>
        <item x="3295"/>
        <item x="2024"/>
        <item x="3764"/>
        <item x="2833"/>
        <item x="1666"/>
        <item x="3142"/>
        <item x="3667"/>
        <item x="309"/>
        <item x="3256"/>
        <item x="1242"/>
        <item x="758"/>
        <item x="1609"/>
        <item x="220"/>
        <item x="3278"/>
        <item x="2317"/>
        <item x="3298"/>
        <item x="2374"/>
        <item x="805"/>
        <item x="3939"/>
        <item x="713"/>
        <item x="2335"/>
        <item x="2276"/>
        <item x="624"/>
        <item x="935"/>
        <item x="3869"/>
        <item x="1750"/>
        <item x="1936"/>
        <item x="3024"/>
        <item x="1617"/>
        <item x="2158"/>
        <item x="167"/>
        <item x="2696"/>
        <item x="1891"/>
        <item x="2028"/>
        <item x="1454"/>
        <item x="135"/>
        <item x="2684"/>
        <item x="2149"/>
        <item x="871"/>
        <item x="2150"/>
        <item x="2734"/>
        <item x="1568"/>
        <item x="3242"/>
        <item x="3634"/>
        <item x="3016"/>
        <item x="1423"/>
        <item x="1882"/>
        <item x="2131"/>
        <item x="2325"/>
        <item x="1719"/>
        <item x="600"/>
        <item x="3467"/>
        <item x="126"/>
        <item x="3627"/>
        <item x="2669"/>
        <item x="2664"/>
        <item x="1644"/>
        <item x="3502"/>
        <item x="3517"/>
        <item x="2780"/>
        <item x="1780"/>
        <item x="1890"/>
        <item x="3030"/>
        <item x="1049"/>
        <item x="2060"/>
        <item x="3894"/>
        <item x="1787"/>
        <item x="256"/>
        <item x="37"/>
        <item x="3157"/>
        <item x="3350"/>
        <item x="1810"/>
        <item x="2412"/>
        <item x="1836"/>
        <item x="1004"/>
        <item x="247"/>
        <item x="3808"/>
        <item x="28"/>
        <item x="1802"/>
        <item x="2195"/>
        <item x="215"/>
        <item x="1852"/>
        <item x="939"/>
        <item x="342"/>
        <item x="2267"/>
        <item x="3342"/>
        <item x="3845"/>
        <item x="506"/>
        <item x="315"/>
        <item x="3221"/>
        <item x="2598"/>
        <item x="231"/>
        <item x="1108"/>
        <item x="1114"/>
        <item x="546"/>
        <item x="3082"/>
        <item x="2660"/>
        <item x="633"/>
        <item x="2171"/>
        <item x="1552"/>
        <item x="1673"/>
        <item x="1893"/>
        <item x="2463"/>
        <item x="1400"/>
        <item x="1421"/>
        <item x="1721"/>
        <item x="1601"/>
        <item x="3714"/>
        <item x="3664"/>
        <item x="3370"/>
        <item x="33"/>
        <item x="3679"/>
        <item x="853"/>
        <item x="2533"/>
        <item x="45"/>
        <item x="2178"/>
        <item x="445"/>
        <item x="3839"/>
        <item x="38"/>
        <item x="1487"/>
        <item x="3776"/>
        <item x="1372"/>
        <item x="1319"/>
        <item x="2984"/>
        <item x="1176"/>
        <item x="2889"/>
        <item x="2224"/>
        <item x="2053"/>
        <item x="2589"/>
        <item x="835"/>
        <item x="2698"/>
        <item x="2665"/>
        <item x="2357"/>
        <item x="3085"/>
        <item x="1821"/>
        <item x="1272"/>
        <item x="3369"/>
        <item x="1222"/>
        <item x="2836"/>
        <item x="1320"/>
        <item x="2987"/>
        <item x="1945"/>
        <item x="1284"/>
        <item x="1762"/>
        <item x="709"/>
        <item x="3057"/>
        <item x="1221"/>
        <item x="1809"/>
        <item x="2873"/>
        <item x="594"/>
        <item x="2924"/>
        <item x="435"/>
        <item x="2383"/>
        <item x="2318"/>
        <item x="1237"/>
        <item x="1406"/>
        <item x="756"/>
        <item x="211"/>
        <item x="65"/>
        <item x="3241"/>
        <item x="2760"/>
        <item x="1871"/>
        <item x="3637"/>
        <item x="1252"/>
        <item x="197"/>
        <item x="2384"/>
        <item x="2338"/>
        <item x="2493"/>
        <item x="1052"/>
        <item x="74"/>
        <item x="177"/>
        <item x="1029"/>
        <item x="539"/>
        <item x="726"/>
        <item x="388"/>
        <item x="2811"/>
        <item x="3090"/>
        <item x="2047"/>
        <item x="575"/>
        <item x="1418"/>
        <item x="543"/>
        <item x="2614"/>
        <item x="512"/>
        <item x="2962"/>
        <item x="3444"/>
        <item x="921"/>
        <item x="176"/>
        <item x="2752"/>
        <item x="2021"/>
        <item x="3578"/>
        <item x="3302"/>
        <item x="1723"/>
        <item x="1765"/>
        <item x="2368"/>
        <item x="933"/>
        <item x="2854"/>
        <item x="661"/>
        <item x="1359"/>
        <item x="3653"/>
        <item x="369"/>
        <item x="2545"/>
        <item x="1395"/>
        <item x="3007"/>
        <item x="2978"/>
        <item x="1109"/>
        <item x="1553"/>
        <item x="3036"/>
        <item x="586"/>
        <item x="1169"/>
        <item x="1503"/>
        <item x="2786"/>
        <item x="3163"/>
        <item x="2381"/>
        <item x="2221"/>
        <item x="3537"/>
        <item x="763"/>
        <item x="1"/>
        <item x="3414"/>
        <item x="100"/>
        <item x="2980"/>
        <item x="1861"/>
        <item x="1085"/>
        <item x="1305"/>
        <item x="3866"/>
        <item x="1994"/>
        <item x="2286"/>
        <item x="2779"/>
        <item x="3784"/>
        <item x="3577"/>
        <item x="2254"/>
        <item x="1911"/>
        <item x="2585"/>
        <item x="2549"/>
        <item x="3785"/>
        <item x="2607"/>
        <item x="1797"/>
        <item x="2528"/>
        <item x="2228"/>
        <item x="1523"/>
        <item x="1079"/>
        <item x="1777"/>
        <item x="1682"/>
        <item x="2377"/>
        <item x="1235"/>
        <item x="947"/>
        <item x="1485"/>
        <item x="383"/>
        <item x="2933"/>
        <item x="3542"/>
        <item x="3770"/>
        <item x="56"/>
        <item x="1131"/>
        <item x="3322"/>
        <item x="1932"/>
        <item x="3066"/>
        <item x="2706"/>
        <item x="1059"/>
        <item x="131"/>
        <item x="3775"/>
        <item x="3354"/>
        <item x="404"/>
        <item x="922"/>
        <item x="2959"/>
        <item x="640"/>
        <item x="2753"/>
        <item x="3862"/>
        <item x="2572"/>
        <item x="2997"/>
        <item x="550"/>
        <item x="3260"/>
        <item x="2174"/>
        <item x="2446"/>
        <item x="3742"/>
        <item x="1168"/>
        <item x="1927"/>
        <item x="1478"/>
        <item x="426"/>
        <item x="3201"/>
        <item x="1207"/>
        <item x="3364"/>
        <item x="2974"/>
        <item x="992"/>
        <item x="2280"/>
        <item x="1789"/>
        <item x="708"/>
        <item x="3458"/>
        <item x="3663"/>
        <item x="2555"/>
        <item x="439"/>
        <item x="3115"/>
        <item x="1980"/>
        <item x="267"/>
        <item x="3488"/>
        <item x="3468"/>
        <item x="441"/>
        <item x="2631"/>
        <item x="811"/>
        <item x="775"/>
        <item x="2805"/>
        <item x="3333"/>
        <item x="1982"/>
        <item x="1560"/>
        <item x="1642"/>
        <item x="3300"/>
        <item x="3196"/>
        <item x="954"/>
        <item x="3319"/>
        <item x="1148"/>
        <item x="481"/>
        <item x="1592"/>
        <item x="1495"/>
        <item x="2964"/>
        <item x="1140"/>
        <item x="119"/>
        <item x="3335"/>
        <item x="3002"/>
        <item x="3112"/>
        <item x="660"/>
        <item x="2336"/>
        <item x="3035"/>
        <item x="2101"/>
        <item x="1031"/>
        <item x="3904"/>
        <item x="3680"/>
        <item x="3325"/>
        <item x="602"/>
        <item x="3582"/>
        <item x="3183"/>
        <item x="2348"/>
        <item x="1701"/>
        <item x="1838"/>
        <item x="1414"/>
        <item x="3599"/>
        <item x="3234"/>
        <item x="2251"/>
        <item x="2223"/>
        <item x="2242"/>
        <item x="2940"/>
        <item x="982"/>
        <item x="3128"/>
        <item x="2751"/>
        <item x="3286"/>
        <item x="3718"/>
        <item x="2774"/>
        <item x="2702"/>
        <item x="536"/>
        <item x="1135"/>
        <item x="406"/>
        <item x="1230"/>
        <item x="3611"/>
        <item x="3822"/>
        <item x="2422"/>
        <item x="3440"/>
        <item x="1469"/>
        <item x="1354"/>
        <item x="1627"/>
        <item x="3281"/>
        <item x="165"/>
        <item x="2535"/>
        <item x="2261"/>
        <item x="639"/>
        <item x="1717"/>
        <item x="3453"/>
        <item x="3323"/>
        <item x="665"/>
        <item x="2452"/>
        <item x="1796"/>
        <item x="2429"/>
        <item x="1470"/>
        <item x="2067"/>
        <item x="3208"/>
        <item x="2378"/>
        <item x="335"/>
        <item x="212"/>
        <item x="1611"/>
        <item x="3434"/>
        <item x="2268"/>
        <item x="2772"/>
        <item x="644"/>
        <item x="340"/>
        <item x="3745"/>
        <item x="2297"/>
        <item x="3462"/>
        <item x="3247"/>
        <item x="961"/>
        <item x="1136"/>
        <item x="3857"/>
        <item x="2501"/>
        <item x="1934"/>
        <item x="1618"/>
        <item x="1253"/>
        <item x="1498"/>
        <item x="488"/>
        <item x="3731"/>
        <item x="3844"/>
        <item x="3238"/>
        <item x="1392"/>
        <item x="2990"/>
        <item x="2122"/>
        <item x="1943"/>
        <item x="3446"/>
        <item x="1985"/>
        <item x="112"/>
        <item x="1072"/>
        <item x="1548"/>
        <item x="2423"/>
        <item x="3855"/>
        <item x="790"/>
        <item x="2569"/>
        <item x="1950"/>
        <item x="2238"/>
        <item x="891"/>
        <item x="1704"/>
        <item x="433"/>
        <item x="114"/>
        <item x="666"/>
        <item x="2265"/>
        <item x="723"/>
        <item x="2906"/>
        <item x="3531"/>
        <item x="320"/>
        <item x="2105"/>
        <item x="3465"/>
        <item x="1526"/>
        <item x="3143"/>
        <item x="1808"/>
        <item x="3144"/>
        <item x="2386"/>
        <item x="902"/>
        <item x="3595"/>
        <item x="49"/>
        <item x="1355"/>
        <item x="3666"/>
        <item x="3062"/>
        <item x="243"/>
        <item x="3891"/>
        <item x="2360"/>
        <item x="2628"/>
        <item x="377"/>
        <item x="3287"/>
        <item x="934"/>
        <item x="3608"/>
        <item x="3150"/>
        <item x="3365"/>
        <item x="1695"/>
        <item x="1409"/>
        <item x="2162"/>
        <item x="2714"/>
        <item x="276"/>
        <item x="3551"/>
        <item x="695"/>
        <item x="1318"/>
        <item x="1571"/>
        <item x="3109"/>
        <item x="2453"/>
        <item x="3927"/>
        <item x="2846"/>
        <item x="2354"/>
        <item x="258"/>
        <item x="1783"/>
        <item x="2410"/>
        <item x="2229"/>
        <item x="3877"/>
        <item x="2344"/>
        <item x="3263"/>
        <item x="889"/>
        <item x="3593"/>
        <item x="728"/>
        <item x="2434"/>
        <item x="227"/>
        <item x="2496"/>
        <item x="2185"/>
        <item x="2073"/>
        <item x="1630"/>
        <item x="2397"/>
        <item x="2897"/>
        <item x="2252"/>
        <item x="1490"/>
        <item x="1594"/>
        <item x="403"/>
        <item x="3670"/>
        <item x="1356"/>
        <item x="655"/>
        <item x="6"/>
        <item x="269"/>
        <item x="2859"/>
        <item x="3118"/>
        <item x="1035"/>
        <item x="3734"/>
        <item x="3155"/>
        <item x="1562"/>
        <item x="2305"/>
        <item x="2800"/>
        <item x="505"/>
        <item x="2029"/>
        <item x="1345"/>
        <item x="3127"/>
        <item x="2719"/>
        <item x="1542"/>
        <item x="3893"/>
        <item x="1532"/>
        <item x="786"/>
        <item x="1769"/>
        <item x="2926"/>
        <item x="3244"/>
        <item x="1216"/>
        <item x="1878"/>
        <item x="2950"/>
        <item x="1331"/>
        <item x="1287"/>
        <item x="1988"/>
        <item x="1866"/>
        <item x="3360"/>
        <item x="826"/>
        <item x="162"/>
        <item x="1102"/>
        <item x="986"/>
        <item x="692"/>
        <item x="2525"/>
        <item x="608"/>
        <item x="1883"/>
        <item x="3719"/>
        <item x="1034"/>
        <item x="2035"/>
        <item x="744"/>
        <item x="1960"/>
        <item x="3168"/>
        <item x="306"/>
        <item x="3914"/>
        <item x="1334"/>
        <item x="1110"/>
        <item x="2985"/>
        <item x="189"/>
        <item x="3685"/>
        <item x="153"/>
        <item x="166"/>
        <item x="3552"/>
        <item x="449"/>
        <item x="2337"/>
        <item x="1981"/>
        <item x="317"/>
        <item x="828"/>
        <item x="1724"/>
        <item x="2835"/>
        <item x="1335"/>
        <item x="1626"/>
        <item x="3710"/>
        <item x="2750"/>
        <item x="1598"/>
        <item x="1931"/>
        <item x="424"/>
        <item x="2292"/>
        <item x="370"/>
        <item x="1364"/>
        <item x="184"/>
        <item x="2731"/>
        <item x="3224"/>
        <item x="2273"/>
        <item x="823"/>
        <item x="1154"/>
        <item x="3018"/>
        <item x="3042"/>
        <item x="890"/>
        <item x="1155"/>
        <item x="3464"/>
        <item x="3047"/>
        <item x="3267"/>
        <item x="739"/>
        <item x="2333"/>
        <item x="750"/>
        <item x="2126"/>
        <item x="606"/>
        <item x="565"/>
        <item x="3474"/>
        <item x="2868"/>
        <item x="3650"/>
        <item x="3568"/>
        <item x="1236"/>
        <item x="3303"/>
        <item x="2033"/>
        <item x="2250"/>
        <item x="376"/>
        <item x="817"/>
        <item x="501"/>
        <item x="920"/>
        <item x="2861"/>
        <item x="3837"/>
        <item x="2117"/>
        <item x="2505"/>
        <item x="322"/>
        <item x="2913"/>
        <item x="1390"/>
        <item x="1492"/>
        <item x="3391"/>
        <item x="1111"/>
        <item x="1268"/>
        <item x="2367"/>
        <item x="2553"/>
        <item x="925"/>
        <item x="1244"/>
        <item x="1460"/>
        <item x="567"/>
        <item x="1324"/>
        <item x="1391"/>
        <item x="3396"/>
        <item x="1009"/>
        <item x="582"/>
        <item x="1544"/>
        <item x="663"/>
        <item x="2539"/>
        <item x="2977"/>
        <item x="245"/>
        <item x="3555"/>
        <item x="3117"/>
        <item x="2929"/>
        <item x="645"/>
        <item x="1645"/>
        <item x="3031"/>
        <item x="1699"/>
        <item x="198"/>
        <item x="3229"/>
        <item x="2205"/>
        <item x="2634"/>
        <item x="1341"/>
        <item x="2559"/>
        <item x="2522"/>
        <item x="156"/>
        <item x="1970"/>
        <item x="1352"/>
        <item x="133"/>
        <item x="3461"/>
        <item x="2992"/>
        <item x="1547"/>
        <item x="1606"/>
        <item x="2016"/>
        <item x="27"/>
        <item x="1997"/>
        <item x="557"/>
        <item x="1792"/>
        <item x="437"/>
        <item x="1716"/>
        <item x="3498"/>
        <item x="896"/>
        <item x="659"/>
        <item x="2874"/>
        <item x="1255"/>
        <item x="2643"/>
        <item x="118"/>
        <item x="2623"/>
        <item x="3145"/>
        <item x="224"/>
        <item x="2911"/>
        <item x="2044"/>
        <item x="532"/>
        <item x="3314"/>
        <item x="3199"/>
        <item x="3749"/>
        <item x="1742"/>
        <item x="2444"/>
        <item x="190"/>
        <item x="1832"/>
        <item x="3330"/>
        <item x="2943"/>
        <item x="110"/>
        <item x="1389"/>
        <item x="3596"/>
        <item x="2042"/>
        <item x="1801"/>
        <item x="1132"/>
        <item x="1964"/>
        <item x="325"/>
        <item x="272"/>
        <item x="1585"/>
        <item x="1192"/>
        <item x="2081"/>
        <item x="3126"/>
        <item x="92"/>
        <item x="2078"/>
        <item x="3723"/>
        <item x="1884"/>
        <item x="3223"/>
        <item x="2406"/>
        <item x="3827"/>
        <item x="801"/>
        <item x="1030"/>
        <item x="1233"/>
        <item x="762"/>
        <item x="2672"/>
        <item x="795"/>
        <item x="3848"/>
        <item x="234"/>
        <item x="13"/>
        <item x="1647"/>
        <item x="3010"/>
        <item x="3545"/>
        <item x="1000"/>
        <item x="3336"/>
        <item x="1019"/>
        <item x="2938"/>
        <item x="2619"/>
        <item x="1002"/>
        <item x="2075"/>
        <item x="1715"/>
        <item x="3346"/>
        <item x="1126"/>
        <item x="787"/>
        <item x="361"/>
        <item x="1282"/>
        <item x="1450"/>
        <item x="3266"/>
        <item x="182"/>
        <item x="1378"/>
        <item x="3312"/>
        <item x="2504"/>
        <item x="2954"/>
        <item x="327"/>
        <item x="1946"/>
        <item x="566"/>
        <item x="2557"/>
        <item x="23"/>
        <item x="581"/>
        <item x="997"/>
        <item x="1828"/>
        <item x="1046"/>
        <item x="2207"/>
        <item x="3541"/>
        <item x="2232"/>
        <item x="2026"/>
        <item x="1239"/>
        <item x="2054"/>
        <item x="3292"/>
        <item x="3192"/>
        <item x="1763"/>
        <item x="3668"/>
        <item x="307"/>
        <item x="3120"/>
        <item x="3094"/>
        <item x="1795"/>
        <item x="1499"/>
        <item x="603"/>
        <item x="2524"/>
        <item x="2877"/>
        <item x="3160"/>
        <item x="2169"/>
        <item x="3703"/>
        <item x="1199"/>
        <item x="1770"/>
        <item x="3232"/>
        <item x="3372"/>
        <item x="584"/>
        <item x="2340"/>
        <item x="2043"/>
        <item x="3920"/>
        <item x="257"/>
        <item x="3088"/>
        <item x="3254"/>
        <item x="442"/>
        <item x="2216"/>
        <item x="379"/>
        <item x="981"/>
        <item x="3724"/>
        <item x="336"/>
        <item x="3756"/>
        <item x="1229"/>
        <item x="3000"/>
        <item x="2244"/>
        <item x="2803"/>
        <item x="485"/>
        <item x="2726"/>
        <item x="917"/>
        <item x="3767"/>
        <item x="3658"/>
        <item x="1581"/>
        <item x="1868"/>
        <item x="1432"/>
        <item x="2329"/>
        <item x="2775"/>
        <item x="1785"/>
        <item x="1958"/>
        <item x="3936"/>
        <item x="3222"/>
        <item x="2930"/>
        <item x="3686"/>
        <item x="2960"/>
        <item x="2470"/>
        <item x="752"/>
        <item x="487"/>
        <item x="1515"/>
        <item x="2617"/>
        <item x="561"/>
        <item x="2153"/>
        <item x="219"/>
        <item x="2080"/>
        <item x="214"/>
        <item x="1062"/>
        <item x="1407"/>
        <item x="1915"/>
        <item x="2837"/>
        <item x="2595"/>
        <item x="3835"/>
        <item x="832"/>
        <item x="1692"/>
        <item x="884"/>
        <item x="1026"/>
        <item x="255"/>
        <item x="3148"/>
        <item x="707"/>
        <item x="2002"/>
        <item x="1803"/>
        <item x="508"/>
        <item x="2451"/>
        <item x="3376"/>
        <item x="2120"/>
        <item x="87"/>
        <item x="2850"/>
        <item x="3814"/>
        <item x="745"/>
        <item x="1431"/>
        <item x="1693"/>
        <item x="2275"/>
        <item x="637"/>
        <item x="3919"/>
        <item x="392"/>
        <item x="1720"/>
        <item x="3049"/>
        <item x="3326"/>
        <item x="3872"/>
        <item x="3185"/>
        <item x="2457"/>
        <item x="3428"/>
        <item x="1632"/>
        <item x="3583"/>
        <item x="476"/>
        <item x="3203"/>
        <item x="149"/>
        <item x="453"/>
        <item x="2884"/>
        <item x="605"/>
        <item x="3096"/>
        <item x="1844"/>
        <item x="628"/>
        <item x="88"/>
        <item x="965"/>
        <item x="3362"/>
        <item x="2937"/>
        <item x="3554"/>
        <item x="391"/>
        <item x="3204"/>
        <item x="1480"/>
        <item x="3131"/>
        <item x="472"/>
        <item x="950"/>
        <item x="2142"/>
        <item x="2074"/>
        <item x="620"/>
        <item x="2068"/>
        <item x="1948"/>
        <item x="152"/>
        <item x="3601"/>
        <item x="1577"/>
        <item x="1365"/>
        <item x="3931"/>
        <item x="1631"/>
        <item x="1267"/>
        <item x="945"/>
        <item x="844"/>
        <item x="1461"/>
        <item x="1963"/>
        <item x="946"/>
        <item x="3697"/>
        <item x="2970"/>
        <item x="3885"/>
        <item x="1505"/>
        <item x="2649"/>
        <item x="2424"/>
        <item x="856"/>
        <item x="3436"/>
        <item x="1187"/>
        <item x="2932"/>
        <item x="2137"/>
        <item x="776"/>
        <item x="3431"/>
        <item x="3235"/>
        <item x="2647"/>
        <item x="2031"/>
        <item x="2679"/>
        <item x="371"/>
        <item x="2928"/>
        <item x="3688"/>
        <item x="2062"/>
        <item x="1506"/>
        <item x="3179"/>
        <item x="2260"/>
        <item x="1554"/>
        <item x="3098"/>
        <item x="2766"/>
        <item x="1028"/>
        <item x="2066"/>
        <item x="1996"/>
        <item x="957"/>
        <item x="3316"/>
        <item x="1157"/>
        <item x="590"/>
        <item x="3695"/>
        <item x="3014"/>
        <item x="2711"/>
        <item x="160"/>
        <item x="2359"/>
        <item x="1829"/>
        <item x="3758"/>
        <item x="834"/>
        <item x="1800"/>
        <item x="1846"/>
        <item x="1536"/>
        <item x="1104"/>
        <item x="48"/>
        <item x="3149"/>
        <item x="1608"/>
        <item x="3648"/>
        <item x="3655"/>
        <item x="1174"/>
        <item x="3799"/>
        <item x="2918"/>
        <item x="175"/>
        <item x="2085"/>
        <item x="3518"/>
        <item x="1092"/>
        <item x="1972"/>
        <item x="585"/>
        <item x="1722"/>
        <item x="349"/>
        <item x="3917"/>
        <item x="111"/>
        <item x="2197"/>
        <item x="1373"/>
        <item x="1306"/>
        <item x="3159"/>
        <item x="3890"/>
        <item x="887"/>
        <item x="529"/>
        <item x="3012"/>
        <item x="186"/>
        <item x="3934"/>
        <item x="2727"/>
        <item x="3615"/>
        <item x="679"/>
        <item x="3105"/>
        <item x="3884"/>
        <item x="3638"/>
        <item x="1099"/>
        <item x="1160"/>
        <item x="266"/>
        <item x="2764"/>
        <item x="2133"/>
        <item x="293"/>
        <item x="3079"/>
        <item x="1864"/>
        <item x="1363"/>
        <item x="3099"/>
        <item x="2437"/>
        <item x="996"/>
        <item x="3743"/>
        <item x="623"/>
        <item x="2001"/>
        <item x="3206"/>
        <item x="2107"/>
        <item x="789"/>
        <item x="3533"/>
        <item x="2915"/>
        <item x="323"/>
        <item x="938"/>
        <item x="1234"/>
        <item x="2608"/>
        <item x="724"/>
        <item x="3903"/>
        <item x="1146"/>
        <item x="3151"/>
        <item x="2953"/>
        <item x="1065"/>
        <item x="1424"/>
        <item x="2139"/>
        <item x="195"/>
        <item x="324"/>
        <item x="861"/>
        <item x="57"/>
        <item x="2499"/>
        <item x="3132"/>
        <item x="73"/>
        <item x="651"/>
        <item x="941"/>
        <item x="2737"/>
        <item x="747"/>
        <item x="2527"/>
        <item x="216"/>
        <item x="1027"/>
        <item x="1301"/>
        <item x="2005"/>
        <item x="2108"/>
        <item x="1112"/>
        <item x="463"/>
        <item x="375"/>
        <item x="3720"/>
        <item x="2944"/>
        <item x="702"/>
        <item x="283"/>
        <item x="2146"/>
        <item x="1144"/>
        <item x="296"/>
        <item x="491"/>
        <item x="2460"/>
        <item x="1672"/>
        <item x="1017"/>
        <item x="2563"/>
        <item x="1903"/>
        <item x="3271"/>
        <item x="3895"/>
        <item x="3861"/>
        <item x="1379"/>
        <item x="3280"/>
        <item x="3469"/>
        <item x="2492"/>
        <item x="2603"/>
        <item x="347"/>
        <item x="2311"/>
        <item x="2211"/>
        <item x="1869"/>
        <item x="730"/>
        <item x="460"/>
        <item x="2801"/>
        <item x="127"/>
        <item x="2615"/>
        <item x="3421"/>
        <item x="3524"/>
        <item x="3359"/>
        <item x="1260"/>
        <item x="2310"/>
        <item x="3773"/>
        <item x="1357"/>
        <item x="886"/>
        <item x="386"/>
        <item x="3487"/>
        <item x="3381"/>
        <item x="3207"/>
        <item x="3735"/>
        <item x="3171"/>
        <item x="653"/>
        <item x="3318"/>
        <item x="3645"/>
        <item x="3722"/>
        <item x="2248"/>
        <item x="1053"/>
        <item x="2537"/>
        <item x="1472"/>
        <item x="3219"/>
        <item x="2160"/>
        <item x="1115"/>
        <item x="1172"/>
        <item x="381"/>
        <item x="2785"/>
        <item x="1448"/>
        <item x="3351"/>
        <item x="58"/>
        <item x="1752"/>
        <item x="1173"/>
        <item x="311"/>
        <item x="2975"/>
        <item x="1966"/>
        <item x="2011"/>
        <item x="553"/>
        <item x="1768"/>
        <item x="2697"/>
        <item x="3572"/>
        <item x="2389"/>
        <item x="459"/>
        <item x="3441"/>
        <item x="3358"/>
        <item x="1014"/>
        <item x="749"/>
        <item x="1159"/>
        <item x="3009"/>
        <item x="50"/>
        <item x="3015"/>
        <item x="1730"/>
        <item x="622"/>
        <item x="1264"/>
        <item x="2914"/>
        <item x="477"/>
        <item x="984"/>
        <item x="912"/>
        <item x="3737"/>
        <item x="2407"/>
        <item x="994"/>
        <item x="1100"/>
        <item x="1543"/>
        <item x="319"/>
        <item x="2176"/>
        <item x="2301"/>
        <item x="3495"/>
        <item x="2925"/>
        <item x="3617"/>
        <item x="1273"/>
        <item x="3506"/>
        <item x="151"/>
        <item x="3122"/>
        <item x="3610"/>
        <item x="983"/>
        <item x="888"/>
        <item x="3579"/>
        <item x="1051"/>
        <item x="61"/>
        <item x="83"/>
        <item x="2784"/>
        <item x="1001"/>
        <item x="3603"/>
        <item x="1075"/>
        <item x="3522"/>
        <item x="1343"/>
        <item x="3834"/>
        <item x="2690"/>
        <item x="2282"/>
        <item x="734"/>
        <item x="2466"/>
        <item x="1435"/>
        <item x="2358"/>
        <item x="229"/>
        <item x="3399"/>
        <item x="1434"/>
        <item x="2007"/>
        <item x="1677"/>
        <item x="3345"/>
        <item x="2564"/>
        <item x="3437"/>
        <item x="3425"/>
        <item x="991"/>
        <item x="42"/>
        <item x="569"/>
        <item x="682"/>
        <item x="3248"/>
        <item x="1277"/>
        <item x="104"/>
        <item x="3677"/>
        <item x="1845"/>
        <item x="964"/>
        <item x="1258"/>
        <item x="899"/>
        <item x="2093"/>
        <item x="3817"/>
        <item x="1212"/>
        <item x="2935"/>
        <item x="711"/>
        <item x="1569"/>
        <item x="1714"/>
        <item x="148"/>
        <item x="2163"/>
        <item x="1269"/>
        <item x="5"/>
        <item x="1321"/>
        <item x="191"/>
        <item x="769"/>
        <item x="2855"/>
        <item x="1875"/>
        <item x="3841"/>
        <item x="1914"/>
        <item x="3403"/>
        <item x="952"/>
        <item x="1280"/>
        <item x="1228"/>
        <item x="1971"/>
        <item x="249"/>
        <item x="1279"/>
        <item x="3620"/>
        <item x="483"/>
        <item x="2023"/>
        <item x="40"/>
        <item x="738"/>
        <item x="1999"/>
        <item x="1654"/>
        <item x="1404"/>
        <item x="3561"/>
        <item x="1210"/>
        <item x="1124"/>
        <item x="2104"/>
        <item x="1353"/>
        <item x="1145"/>
        <item x="2692"/>
        <item x="1896"/>
        <item x="1533"/>
        <item x="2826"/>
        <item x="3181"/>
        <item x="1558"/>
        <item x="574"/>
        <item x="1748"/>
        <item x="2390"/>
        <item x="3347"/>
        <item x="1312"/>
        <item x="3114"/>
        <item x="3683"/>
        <item x="2299"/>
        <item x="843"/>
        <item x="3856"/>
        <item x="174"/>
        <item x="1670"/>
        <item x="2606"/>
        <item x="1299"/>
        <item x="2353"/>
        <item x="2543"/>
        <item x="2847"/>
        <item x="2893"/>
        <item x="3707"/>
        <item x="3239"/>
        <item x="29"/>
        <item x="842"/>
        <item x="113"/>
        <item x="1953"/>
        <item x="857"/>
        <item x="3387"/>
        <item x="2361"/>
        <item x="2740"/>
        <item x="3367"/>
        <item x="1036"/>
        <item x="1381"/>
        <item x="985"/>
        <item x="3606"/>
        <item x="2262"/>
        <item x="1876"/>
        <item x="3899"/>
        <item x="199"/>
        <item x="95"/>
        <item x="3575"/>
        <item x="2724"/>
        <item x="500"/>
        <item x="1303"/>
        <item x="806"/>
        <item x="2626"/>
        <item x="187"/>
        <item x="761"/>
        <item x="145"/>
        <item x="3215"/>
        <item x="2180"/>
        <item x="2622"/>
        <item x="1143"/>
        <item x="1683"/>
        <item x="202"/>
        <item x="2140"/>
        <item x="171"/>
        <item x="3626"/>
        <item x="783"/>
        <item x="2686"/>
        <item x="1830"/>
        <item x="1991"/>
        <item x="3065"/>
        <item x="1660"/>
        <item x="2009"/>
        <item x="3442"/>
        <item x="3111"/>
        <item x="3694"/>
        <item x="2373"/>
        <item x="907"/>
        <item x="631"/>
        <item x="2226"/>
        <item x="1804"/>
        <item x="869"/>
        <item x="36"/>
        <item x="3530"/>
        <item x="2629"/>
        <item x="1676"/>
        <item x="1686"/>
        <item x="2723"/>
        <item x="1955"/>
        <item x="1096"/>
        <item x="797"/>
        <item x="1978"/>
        <item x="2182"/>
        <item x="321"/>
        <item x="2370"/>
        <item x="2768"/>
        <item x="1455"/>
        <item x="2086"/>
        <item x="1995"/>
        <item x="3380"/>
        <item x="147"/>
        <item x="1651"/>
        <item x="1822"/>
        <item x="1819"/>
        <item x="1691"/>
        <item x="802"/>
        <item x="545"/>
        <item x="3540"/>
        <item x="1261"/>
        <item x="1835"/>
        <item x="2816"/>
        <item x="799"/>
        <item x="672"/>
        <item x="471"/>
        <item x="2580"/>
        <item x="3270"/>
        <item x="3560"/>
        <item x="2830"/>
        <item x="2806"/>
        <item x="829"/>
        <item x="727"/>
        <item x="547"/>
        <item x="681"/>
        <item x="1337"/>
        <item x="943"/>
        <item x="2462"/>
        <item x="101"/>
        <item x="3383"/>
        <item x="852"/>
        <item x="2530"/>
        <item x="3044"/>
        <item x="2391"/>
        <item x="3604"/>
        <item x="3216"/>
        <item x="3875"/>
        <item x="292"/>
        <item x="1732"/>
        <item x="2474"/>
        <item x="3412"/>
        <item x="2433"/>
        <item x="2175"/>
        <item x="1471"/>
        <item x="2331"/>
        <item x="1405"/>
        <item x="1038"/>
        <item x="959"/>
        <item x="3156"/>
        <item x="2415"/>
        <item x="2996"/>
        <item x="1901"/>
        <item x="1224"/>
        <item x="1925"/>
        <item x="3905"/>
        <item x="3402"/>
        <item x="1327"/>
        <item x="3706"/>
        <item x="362"/>
        <item x="2917"/>
        <item x="30"/>
        <item x="1534"/>
        <item x="1712"/>
        <item x="686"/>
        <item x="3854"/>
        <item x="2856"/>
        <item x="3682"/>
        <item x="3205"/>
        <item x="2482"/>
        <item x="740"/>
        <item x="1196"/>
        <item x="1165"/>
        <item x="3812"/>
        <item x="808"/>
        <item x="1374"/>
        <item x="698"/>
        <item x="2420"/>
        <item x="874"/>
        <item x="1636"/>
        <item x="2638"/>
        <item x="1849"/>
        <item x="3760"/>
        <item x="792"/>
        <item x="1619"/>
        <item x="163"/>
        <item x="2908"/>
        <item x="205"/>
        <item x="560"/>
        <item x="2121"/>
        <item x="1621"/>
        <item x="2827"/>
        <item x="225"/>
        <item x="108"/>
        <item x="2709"/>
        <item x="1274"/>
        <item x="524"/>
        <item x="2272"/>
        <item x="1298"/>
        <item x="2653"/>
        <item x="3394"/>
        <item x="1833"/>
        <item x="422"/>
        <item x="1738"/>
        <item x="3081"/>
        <item x="98"/>
        <item x="3826"/>
        <item x="1635"/>
        <item x="1767"/>
        <item x="825"/>
        <item x="345"/>
        <item x="2124"/>
        <item x="1170"/>
        <item x="3691"/>
        <item x="2113"/>
        <item x="3190"/>
        <item x="3240"/>
        <item x="1308"/>
        <item x="436"/>
        <item x="3505"/>
        <item x="3678"/>
        <item x="2887"/>
        <item x="1083"/>
        <item x="2862"/>
        <item x="2654"/>
        <item x="3816"/>
        <item x="1879"/>
        <item x="837"/>
        <item x="3154"/>
        <item x="3590"/>
        <item x="774"/>
        <item x="1433"/>
        <item x="1428"/>
        <item x="755"/>
        <item x="3025"/>
        <item x="2445"/>
        <item x="3768"/>
        <item x="1643"/>
        <item x="1488"/>
        <item x="1422"/>
        <item x="438"/>
        <item x="3753"/>
        <item x="647"/>
        <item x="0"/>
        <item x="3795"/>
        <item x="2748"/>
        <item x="3013"/>
        <item x="2685"/>
        <item x="1894"/>
        <item x="3636"/>
        <item x="1854"/>
        <item x="785"/>
        <item x="3529"/>
        <item x="3475"/>
        <item x="1289"/>
        <item x="2542"/>
        <item x="2322"/>
        <item x="778"/>
        <item x="3034"/>
        <item x="3859"/>
        <item x="777"/>
        <item x="650"/>
        <item x="1360"/>
        <item x="923"/>
        <item x="3614"/>
        <item x="356"/>
        <item x="2863"/>
        <item x="502"/>
        <item x="2490"/>
        <item x="253"/>
        <item x="1095"/>
        <item x="3740"/>
        <item x="337"/>
        <item x="3389"/>
        <item x="3074"/>
        <item x="3925"/>
        <item x="1147"/>
        <item x="578"/>
        <item x="1023"/>
        <item x="3315"/>
        <item x="3747"/>
        <item x="1525"/>
        <item x="2845"/>
        <item x="3794"/>
        <item x="656"/>
        <item x="3071"/>
        <item x="1285"/>
        <item x="3305"/>
        <item x="597"/>
        <item x="1586"/>
        <item x="1296"/>
        <item x="571"/>
        <item x="2958"/>
        <item x="847"/>
        <item x="1116"/>
        <item x="2051"/>
        <item x="2994"/>
        <item x="683"/>
        <item x="3639"/>
        <item x="331"/>
        <item x="3926"/>
        <item x="2879"/>
        <item x="820"/>
        <item x="3550"/>
        <item x="3508"/>
        <item x="1032"/>
        <item x="2168"/>
        <item x="1709"/>
        <item x="1885"/>
        <item x="288"/>
        <item x="3230"/>
        <item x="2498"/>
        <item x="79"/>
        <item x="2955"/>
        <item x="2552"/>
        <item x="1524"/>
        <item x="3819"/>
        <item x="1466"/>
        <item x="2355"/>
        <item x="3736"/>
        <item x="3563"/>
        <item x="1403"/>
        <item x="3924"/>
        <item x="3741"/>
        <item x="2379"/>
        <item x="1747"/>
        <item x="1240"/>
        <item x="2565"/>
        <item x="446"/>
        <item x="846"/>
        <item x="1703"/>
        <item x="1653"/>
        <item x="654"/>
        <item x="3052"/>
        <item x="649"/>
        <item x="90"/>
        <item x="1607"/>
        <item x="1639"/>
        <item x="1591"/>
        <item x="3665"/>
        <item x="3136"/>
        <item x="3492"/>
        <item x="2871"/>
        <item x="2079"/>
        <item x="2220"/>
        <item x="3782"/>
        <item x="1245"/>
        <item x="875"/>
        <item x="3455"/>
        <item x="32"/>
        <item x="458"/>
        <item x="3170"/>
        <item x="444"/>
        <item x="3173"/>
        <item x="3137"/>
        <item x="969"/>
        <item x="1629"/>
        <item x="1025"/>
        <item x="3586"/>
        <item x="409"/>
        <item x="1786"/>
        <item x="3922"/>
        <item x="3774"/>
        <item x="579"/>
        <item x="3631"/>
        <item x="3405"/>
        <item x="3265"/>
        <item x="3059"/>
        <item x="1705"/>
        <item x="1664"/>
        <item x="1018"/>
        <item x="3158"/>
        <item x="1813"/>
        <item x="2116"/>
        <item x="3102"/>
        <item x="942"/>
        <item x="425"/>
        <item x="3153"/>
        <item x="2809"/>
        <item x="1623"/>
        <item x="690"/>
        <item x="2048"/>
        <item x="2596"/>
        <item x="2568"/>
        <item x="3138"/>
        <item x="1382"/>
        <item x="298"/>
        <item x="2152"/>
        <item x="2848"/>
        <item x="2052"/>
        <item x="2536"/>
        <item x="2323"/>
        <item x="548"/>
        <item x="1150"/>
        <item x="2148"/>
        <item x="3526"/>
        <item x="193"/>
        <item x="11"/>
        <item x="2366"/>
        <item x="1817"/>
        <item x="1380"/>
        <item x="516"/>
        <item x="2283"/>
        <item x="1566"/>
        <item x="897"/>
        <item x="1576"/>
        <item x="2799"/>
        <item x="601"/>
        <item x="3708"/>
        <item x="264"/>
        <item x="901"/>
        <item x="2577"/>
        <item x="188"/>
        <item x="851"/>
        <item x="1520"/>
        <item x="2813"/>
        <item x="2050"/>
        <item x="3178"/>
        <item x="3327"/>
        <item x="3897"/>
        <item x="1700"/>
        <item x="3043"/>
        <item x="3687"/>
        <item x="84"/>
        <item x="2934"/>
        <item x="1937"/>
        <item x="3479"/>
        <item x="2632"/>
        <item x="9"/>
        <item x="3227"/>
        <item x="1665"/>
        <item x="3523"/>
        <item x="1010"/>
        <item x="3673"/>
        <item x="1681"/>
        <item x="1895"/>
        <item x="2916"/>
        <item x="1538"/>
        <item x="14"/>
        <item x="3447"/>
        <item x="2942"/>
        <item x="3818"/>
        <item x="1078"/>
        <item x="3633"/>
        <item x="18"/>
        <item x="380"/>
        <item x="2796"/>
        <item x="760"/>
        <item x="687"/>
        <item x="1430"/>
        <item x="2881"/>
        <item x="3833"/>
        <item x="1247"/>
        <item x="2919"/>
        <item x="341"/>
        <item x="2369"/>
        <item x="3486"/>
        <item x="3285"/>
        <item x="2271"/>
        <item x="170"/>
        <item x="2730"/>
        <item x="1223"/>
        <item x="2770"/>
        <item x="1044"/>
        <item x="753"/>
        <item x="416"/>
        <item x="2965"/>
        <item x="3717"/>
        <item x="523"/>
        <item x="900"/>
        <item x="496"/>
        <item x="3392"/>
        <item x="670"/>
        <item x="2279"/>
        <item x="3046"/>
        <item x="2588"/>
        <item x="1622"/>
        <item x="1184"/>
        <item x="3162"/>
        <item x="3589"/>
        <item x="1074"/>
        <item x="796"/>
        <item x="2090"/>
        <item x="2326"/>
        <item x="2449"/>
        <item x="625"/>
        <item x="2192"/>
        <item x="1652"/>
        <item x="1794"/>
        <item x="3332"/>
        <item x="1442"/>
        <item x="676"/>
        <item x="3363"/>
        <item x="3268"/>
        <item x="228"/>
        <item x="2718"/>
        <item x="1294"/>
        <item x="2417"/>
        <item x="2349"/>
        <item x="3110"/>
        <item x="2804"/>
        <item x="2860"/>
        <item x="2013"/>
        <item x="1702"/>
        <item x="2808"/>
        <item x="3130"/>
        <item x="703"/>
        <item x="873"/>
        <item x="1137"/>
        <item x="2746"/>
        <item x="3619"/>
        <item x="3377"/>
        <item x="1067"/>
        <item x="3512"/>
        <item x="2610"/>
        <item x="3141"/>
        <item x="2440"/>
        <item x="2834"/>
        <item x="1278"/>
        <item x="2489"/>
        <item x="2191"/>
        <item x="2285"/>
        <item x="537"/>
        <item x="2769"/>
        <item x="3249"/>
        <item x="3846"/>
        <item x="1615"/>
        <item x="421"/>
        <item x="1759"/>
        <item x="1457"/>
        <item x="3562"/>
        <item x="3041"/>
        <item x="3693"/>
        <item x="172"/>
        <item x="2667"/>
        <item x="877"/>
        <item x="3169"/>
        <item x="265"/>
        <item x="3056"/>
        <item x="2656"/>
        <item x="3594"/>
        <item x="1486"/>
        <item x="2895"/>
        <item x="1263"/>
        <item x="772"/>
        <item x="2728"/>
        <item x="955"/>
        <item x="2439"/>
        <item x="300"/>
        <item x="3106"/>
        <item x="3478"/>
        <item x="2575"/>
        <item x="2219"/>
        <item x="1377"/>
        <item x="2199"/>
        <item x="1257"/>
        <item x="878"/>
        <item x="733"/>
        <item x="781"/>
        <item x="3918"/>
        <item x="2602"/>
        <item x="2319"/>
        <item x="2506"/>
        <item x="1198"/>
        <item x="2502"/>
        <item x="940"/>
        <item x="1037"/>
        <item x="2956"/>
        <item x="2328"/>
        <item x="456"/>
        <item x="3656"/>
        <item x="1349"/>
        <item x="339"/>
        <item x="3571"/>
        <item x="3356"/>
        <item x="2584"/>
        <item x="1086"/>
        <item x="3290"/>
        <item x="1177"/>
        <item x="314"/>
        <item x="2350"/>
        <item x="3253"/>
        <item x="2464"/>
        <item x="1119"/>
        <item x="2483"/>
        <item x="262"/>
        <item x="3092"/>
        <item x="678"/>
        <item x="3400"/>
        <item x="1977"/>
        <item x="493"/>
        <item x="2210"/>
        <item x="1218"/>
        <item x="1371"/>
        <item x="854"/>
        <item x="2404"/>
        <item x="2968"/>
        <item x="3876"/>
        <item x="771"/>
        <item x="2611"/>
        <item x="2055"/>
        <item x="2246"/>
        <item x="2091"/>
        <item x="3727"/>
        <item x="1417"/>
        <item x="3543"/>
        <item x="555"/>
        <item x="244"/>
        <item x="2036"/>
        <item x="2712"/>
        <item x="1020"/>
        <item x="1628"/>
        <item x="558"/>
        <item x="1427"/>
        <item x="671"/>
        <item x="1178"/>
        <item x="2110"/>
        <item x="1667"/>
        <item x="3888"/>
        <item x="82"/>
        <item x="4"/>
        <item x="1362"/>
        <item x="1983"/>
        <item x="140"/>
        <item x="3089"/>
        <item x="2049"/>
        <item x="609"/>
        <item x="3515"/>
        <item x="3873"/>
        <item x="1588"/>
        <item x="1811"/>
        <item x="3937"/>
        <item x="1048"/>
        <item x="542"/>
        <item x="2890"/>
        <item x="2447"/>
        <item x="3580"/>
        <item x="1979"/>
        <item x="1902"/>
        <item x="970"/>
        <item x="3642"/>
        <item x="2401"/>
        <item x="1358"/>
        <item x="3378"/>
        <item x="2921"/>
        <item x="1941"/>
        <item x="3214"/>
        <item x="3011"/>
        <item x="1351"/>
        <item x="3739"/>
        <item x="3459"/>
        <item x="2164"/>
        <item x="2083"/>
        <item x="1007"/>
        <item x="1068"/>
        <item x="2556"/>
        <item x="3129"/>
        <item x="642"/>
        <item x="3850"/>
        <item x="154"/>
        <item x="903"/>
        <item x="881"/>
        <item x="3549"/>
        <item x="2624"/>
        <item x="3916"/>
        <item x="3068"/>
        <item x="3625"/>
        <item x="2418"/>
        <item x="2316"/>
        <item x="46"/>
        <item x="1314"/>
        <item x="1935"/>
        <item x="1194"/>
        <item x="2118"/>
        <item x="2689"/>
        <item x="3881"/>
        <item x="384"/>
        <item x="142"/>
        <item x="782"/>
        <item x="2448"/>
        <item x="1117"/>
        <item x="3375"/>
        <item x="3198"/>
        <item x="400"/>
        <item x="3134"/>
        <item x="120"/>
        <item x="3662"/>
        <item x="1860"/>
        <item x="2639"/>
        <item x="1574"/>
        <item x="804"/>
        <item x="99"/>
        <item x="1873"/>
        <item x="2722"/>
        <item x="2421"/>
        <item x="1671"/>
        <item x="3544"/>
        <item x="2167"/>
        <item x="3504"/>
        <item x="3051"/>
        <item x="431"/>
        <item x="1872"/>
        <item x="1425"/>
        <item x="393"/>
        <item x="2263"/>
        <item x="3218"/>
        <item x="3771"/>
        <item x="3250"/>
        <item x="848"/>
        <item x="3282"/>
        <item x="2399"/>
        <item x="757"/>
        <item x="1071"/>
        <item x="2196"/>
        <item x="1812"/>
        <item x="1050"/>
        <item x="3275"/>
        <item x="2494"/>
        <item x="3813"/>
        <item x="1452"/>
        <item x="1045"/>
        <item x="2773"/>
        <item x="2832"/>
        <item x="169"/>
        <item x="2561"/>
        <item x="788"/>
        <item x="2902"/>
        <item x="3273"/>
        <item x="1015"/>
        <item x="2516"/>
        <item x="2296"/>
        <item x="3279"/>
        <item x="3329"/>
        <item x="2495"/>
        <item x="3471"/>
        <item x="3913"/>
        <item x="1993"/>
        <item x="3711"/>
        <item x="203"/>
        <item x="3398"/>
        <item x="2635"/>
        <item x="526"/>
        <item x="3573"/>
        <item x="2017"/>
        <item x="2743"/>
        <item x="1500"/>
        <item x="2184"/>
        <item x="3028"/>
        <item x="729"/>
        <item x="3796"/>
        <item x="2425"/>
        <item x="328"/>
        <item x="2388"/>
        <item x="3669"/>
        <item x="993"/>
        <item x="2695"/>
        <item x="3174"/>
        <item x="576"/>
        <item x="2019"/>
        <item x="141"/>
        <item x="1921"/>
        <item x="1202"/>
        <item x="2922"/>
        <item x="67"/>
        <item x="773"/>
        <item x="1518"/>
        <item x="2393"/>
        <item x="1908"/>
        <item x="2878"/>
        <item x="2777"/>
        <item x="3161"/>
        <item x="638"/>
        <item x="3842"/>
        <item x="1332"/>
        <item x="15"/>
        <item x="1103"/>
        <item x="3935"/>
        <item x="3261"/>
        <item x="415"/>
        <item x="364"/>
        <item x="1484"/>
        <item x="2583"/>
        <item x="3448"/>
        <item x="619"/>
        <item x="7"/>
        <item x="3164"/>
        <item x="3086"/>
        <item x="3457"/>
        <item x="3801"/>
        <item x="2003"/>
        <item x="2949"/>
        <item x="1494"/>
        <item x="1706"/>
        <item x="103"/>
        <item x="1451"/>
        <item x="1771"/>
        <item x="2578"/>
        <item x="2576"/>
        <item x="2387"/>
        <item x="2154"/>
        <item x="2952"/>
        <item x="809"/>
        <item x="1863"/>
        <item x="2159"/>
        <item x="3921"/>
        <item x="3038"/>
        <item x="3184"/>
        <item x="3443"/>
        <item x="1107"/>
        <item x="1310"/>
        <item x="3438"/>
        <item x="3304"/>
        <item x="2657"/>
        <item x="1076"/>
        <item x="1944"/>
        <item x="2096"/>
        <item x="3283"/>
        <item x="232"/>
        <item x="3166"/>
        <item x="2403"/>
        <item x="1056"/>
        <item x="2600"/>
        <item x="3390"/>
        <item x="3310"/>
        <item x="2551"/>
        <item x="440"/>
        <item x="1054"/>
        <item x="1912"/>
        <item x="3401"/>
        <item x="1123"/>
        <item x="3339"/>
        <item x="3769"/>
        <item x="3338"/>
        <item x="1204"/>
        <item x="3886"/>
        <item x="544"/>
        <item x="3684"/>
        <item x="1697"/>
        <item x="3851"/>
        <item x="1910"/>
        <item x="3033"/>
        <item x="794"/>
        <item x="767"/>
        <item x="3404"/>
        <item x="610"/>
        <item x="3525"/>
        <item x="168"/>
        <item x="450"/>
        <item x="1969"/>
        <item x="2842"/>
        <item x="417"/>
        <item x="2841"/>
        <item x="411"/>
        <item x="1254"/>
        <item x="451"/>
        <item x="1657"/>
        <item x="2402"/>
        <item x="470"/>
        <item x="2794"/>
        <item x="1125"/>
        <item x="3730"/>
        <item x="1205"/>
        <item x="538"/>
        <item x="2923"/>
        <item x="3006"/>
        <item x="1939"/>
        <item x="840"/>
        <item x="689"/>
        <item x="2782"/>
        <item x="3838"/>
        <item x="107"/>
        <item x="3075"/>
        <item x="316"/>
        <item x="1880"/>
        <item x="2481"/>
        <item x="2059"/>
        <item x="1731"/>
        <item x="1952"/>
        <item x="3019"/>
        <item x="1185"/>
        <item x="1735"/>
        <item x="1824"/>
        <item x="2343"/>
        <item x="355"/>
        <item x="3602"/>
        <item x="513"/>
        <item x="1151"/>
        <item x="3212"/>
        <item x="2230"/>
        <item x="3902"/>
        <item x="498"/>
        <item x="551"/>
        <item x="3023"/>
        <item x="2356"/>
        <item x="2109"/>
        <item x="664"/>
        <item x="3906"/>
        <item x="2064"/>
        <item x="2222"/>
        <item x="2713"/>
        <item x="1502"/>
        <item x="648"/>
        <item x="1302"/>
        <item x="1933"/>
        <item x="2288"/>
        <item x="1856"/>
        <item x="2824"/>
        <item x="236"/>
        <item x="3761"/>
        <item x="2072"/>
        <item x="988"/>
        <item x="2755"/>
        <item x="208"/>
        <item x="2738"/>
        <item x="3500"/>
        <item x="183"/>
        <item x="2236"/>
        <item x="248"/>
        <item x="978"/>
        <item x="3080"/>
        <item x="447"/>
        <item x="3821"/>
        <item x="3928"/>
        <item x="200"/>
        <item x="318"/>
        <item x="2936"/>
        <item x="3371"/>
        <item x="511"/>
        <item x="1232"/>
        <item x="2903"/>
        <item x="3083"/>
        <item x="3716"/>
        <item x="520"/>
        <item x="627"/>
        <item x="3882"/>
        <item x="1271"/>
        <item x="2633"/>
        <item x="1181"/>
        <item x="3172"/>
        <item x="1760"/>
        <item x="1467"/>
        <item x="1987"/>
        <item x="1127"/>
        <item x="2046"/>
        <item x="2278"/>
        <item x="958"/>
        <item x="1690"/>
        <item x="791"/>
        <item x="3231"/>
        <item x="94"/>
        <item x="589"/>
        <item x="2872"/>
        <item x="2069"/>
        <item x="3810"/>
        <item x="2071"/>
        <item x="1370"/>
        <item x="3331"/>
        <item x="2875"/>
        <item x="3123"/>
        <item x="1744"/>
        <item x="3264"/>
        <item x="1106"/>
        <item x="1989"/>
        <item x="1913"/>
        <item x="2736"/>
        <item x="1376"/>
        <item x="1211"/>
        <item x="2255"/>
        <item x="1646"/>
        <item x="2627"/>
        <item x="1782"/>
        <item x="2307"/>
        <item x="1870"/>
        <item x="2678"/>
        <item x="486"/>
        <item x="948"/>
        <item x="1055"/>
        <item x="222"/>
        <item x="1513"/>
        <item x="86"/>
        <item x="3246"/>
        <item x="455"/>
        <item x="2127"/>
        <item x="607"/>
        <item x="2558"/>
        <item x="3828"/>
        <item x="3262"/>
        <item x="3621"/>
        <item x="277"/>
        <item x="2507"/>
        <item x="2514"/>
        <item x="705"/>
        <item x="2898"/>
        <item x="2334"/>
        <item x="1375"/>
        <item x="3108"/>
        <item x="333"/>
        <item x="2088"/>
        <item x="1200"/>
        <item x="2038"/>
        <item x="2515"/>
        <item x="2488"/>
        <item x="497"/>
        <item x="1707"/>
        <item x="3320"/>
        <item x="3830"/>
        <item x="2789"/>
        <item x="285"/>
        <item x="1620"/>
        <item x="1339"/>
        <item x="1098"/>
        <item x="210"/>
        <item x="1087"/>
        <item x="2475"/>
        <item x="2642"/>
        <item x="2969"/>
        <item x="2995"/>
        <item x="1387"/>
        <item x="514"/>
        <item x="1595"/>
        <item x="819"/>
        <item x="824"/>
        <item x="1047"/>
        <item x="2380"/>
        <item x="1139"/>
        <item x="2592"/>
        <item x="395"/>
        <item x="2991"/>
        <item x="1889"/>
        <item x="1637"/>
        <item x="962"/>
        <item x="2503"/>
        <item x="2900"/>
        <item x="1369"/>
        <item x="1152"/>
        <item x="3847"/>
        <item x="3050"/>
        <item x="2963"/>
        <item x="3084"/>
        <item x="892"/>
        <item x="1847"/>
        <item x="484"/>
        <item x="3077"/>
        <item x="52"/>
        <item x="2063"/>
        <item x="1134"/>
        <item x="2851"/>
        <item x="2082"/>
        <item x="290"/>
        <item x="2652"/>
        <item x="1385"/>
        <item x="1596"/>
        <item x="3699"/>
        <item x="1509"/>
        <item x="1658"/>
        <item x="1986"/>
        <item x="346"/>
        <item x="3460"/>
        <item x="1193"/>
        <item x="3186"/>
        <item x="1968"/>
        <item x="1930"/>
        <item x="3463"/>
        <item x="2484"/>
        <item x="1130"/>
        <item x="2341"/>
        <item x="2513"/>
        <item x="3313"/>
        <item x="2941"/>
        <item x="2912"/>
        <item x="3388"/>
        <item x="621"/>
        <item x="2869"/>
        <item x="1288"/>
        <item x="2901"/>
        <item x="3337"/>
        <item x="2604"/>
        <item x="206"/>
        <item x="1959"/>
        <item x="2181"/>
        <item x="1429"/>
        <item x="2089"/>
        <item x="2240"/>
        <item x="2749"/>
        <item x="304"/>
        <item x="468"/>
        <item x="973"/>
        <item x="521"/>
        <item x="2621"/>
        <item x="868"/>
        <item x="3470"/>
        <item x="3445"/>
        <item x="693"/>
        <item x="2540"/>
        <item x="813"/>
        <item x="779"/>
        <item x="1589"/>
        <item x="3001"/>
        <item x="452"/>
        <item x="326"/>
        <item x="3584"/>
        <item x="461"/>
        <item x="2151"/>
        <item x="1758"/>
        <item x="3820"/>
        <item x="1564"/>
        <item x="1718"/>
        <item x="916"/>
        <item x="2188"/>
        <item x="3923"/>
        <item x="604"/>
        <item x="3121"/>
        <item x="766"/>
        <item x="673"/>
        <item x="1549"/>
        <item x="1419"/>
        <item x="1163"/>
        <item x="2134"/>
        <item x="1219"/>
        <item x="2375"/>
        <item x="3728"/>
        <item x="552"/>
        <item x="3021"/>
        <item x="2966"/>
        <item x="2822"/>
        <item x="2566"/>
        <item x="261"/>
        <item x="3420"/>
        <item x="1297"/>
        <item x="3422"/>
        <item x="3729"/>
        <item x="3712"/>
        <item x="611"/>
        <item x="137"/>
        <item x="1482"/>
        <item x="1961"/>
        <item x="418"/>
        <item x="3781"/>
        <item x="465"/>
        <item x="125"/>
        <item x="3622"/>
        <item x="109"/>
        <item x="3063"/>
        <item x="1286"/>
        <item x="1756"/>
        <item x="2998"/>
        <item x="768"/>
        <item x="1698"/>
        <item x="2721"/>
        <item x="2214"/>
        <item x="1043"/>
        <item x="1745"/>
        <item x="297"/>
        <item x="2867"/>
        <item x="2065"/>
        <item x="378"/>
        <item x="3892"/>
        <item x="3783"/>
        <item x="2594"/>
        <item x="1402"/>
        <item x="3733"/>
        <item x="1790"/>
        <item x="2347"/>
        <item x="2853"/>
        <item x="2008"/>
        <item x="960"/>
        <item x="1648"/>
        <item x="3393"/>
        <item x="1521"/>
        <item x="909"/>
        <item x="1514"/>
        <item x="3067"/>
        <item x="1531"/>
        <item x="1602"/>
        <item x="2006"/>
        <item x="2287"/>
        <item x="635"/>
        <item x="867"/>
        <item x="563"/>
        <item x="742"/>
        <item x="1599"/>
        <item x="3644"/>
        <item x="3228"/>
        <item x="2459"/>
        <item x="3439"/>
        <item x="2609"/>
        <item x="2442"/>
        <item x="1590"/>
        <item x="1292"/>
        <item x="976"/>
        <item x="2084"/>
        <item x="1090"/>
        <item x="159"/>
        <item x="1307"/>
        <item x="3107"/>
        <item x="1420"/>
        <item x="1725"/>
        <item x="3831"/>
        <item x="3738"/>
        <item x="1734"/>
        <item x="725"/>
        <item x="3858"/>
        <item x="3930"/>
        <item x="1539"/>
        <item x="3705"/>
        <item x="3609"/>
        <item x="259"/>
        <item x="495"/>
        <item x="1624"/>
        <item x="72"/>
        <item x="2312"/>
        <item x="3932"/>
        <item x="3133"/>
        <item x="3368"/>
        <item x="2620"/>
        <item x="1347"/>
        <item x="251"/>
        <item x="1659"/>
        <item x="3349"/>
        <item x="260"/>
        <item x="3597"/>
        <item x="2993"/>
        <item x="3409"/>
        <item x="1778"/>
        <item x="2039"/>
        <item x="3612"/>
        <item x="1190"/>
        <item x="3863"/>
        <item x="3407"/>
        <item x="3482"/>
        <item x="2704"/>
        <item x="2070"/>
        <item x="971"/>
        <item x="1323"/>
        <item x="2217"/>
        <item x="1226"/>
        <item x="2172"/>
        <item x="2729"/>
        <item x="880"/>
        <item x="2771"/>
        <item x="2523"/>
        <item x="2605"/>
        <item x="833"/>
        <item x="3097"/>
        <item x="643"/>
        <item x="3755"/>
        <item x="2650"/>
        <item x="3800"/>
        <item x="3490"/>
        <item x="1563"/>
        <item x="882"/>
        <item x="2345"/>
        <item x="2821"/>
        <item x="2249"/>
        <item x="1899"/>
        <item x="1209"/>
        <item x="1904"/>
        <item x="2125"/>
        <item x="911"/>
        <item x="2057"/>
        <item x="2823"/>
        <item x="2618"/>
        <item x="1737"/>
        <item x="972"/>
        <item x="237"/>
        <item x="2352"/>
        <item x="2177"/>
        <item x="3726"/>
        <item x="2147"/>
        <item x="1082"/>
        <item x="2128"/>
        <item x="467"/>
        <item x="2716"/>
        <item x="3384"/>
        <item x="480"/>
        <item x="2025"/>
        <item x="716"/>
        <item x="3757"/>
        <item x="2156"/>
        <item x="1962"/>
        <item x="1441"/>
        <item x="531"/>
        <item x="855"/>
        <item x="1853"/>
        <item x="3912"/>
        <item x="1740"/>
        <item x="2866"/>
        <item x="1479"/>
        <item x="2332"/>
        <item x="1097"/>
        <item x="3676"/>
        <item x="2907"/>
        <item x="1550"/>
        <item x="1898"/>
        <item x="3429"/>
        <item x="770"/>
        <item x="591"/>
        <item x="457"/>
        <item x="3791"/>
        <item x="1774"/>
        <item x="117"/>
        <item x="3715"/>
        <item x="47"/>
        <item x="2710"/>
        <item x="701"/>
        <item x="2673"/>
        <item x="420"/>
        <item x="3513"/>
        <item x="3704"/>
        <item x="2385"/>
        <item x="3657"/>
        <item x="134"/>
        <item x="3454"/>
        <item x="2882"/>
        <item x="401"/>
        <item x="2541"/>
        <item x="1916"/>
        <item x="3452"/>
        <item x="1350"/>
        <item x="2239"/>
        <item x="3353"/>
        <item x="1325"/>
        <item x="1662"/>
        <item x="1540"/>
        <item x="69"/>
        <item x="1270"/>
        <item x="3674"/>
        <item x="617"/>
        <item x="3251"/>
        <item x="839"/>
        <item x="2567"/>
        <item x="2815"/>
        <item x="2201"/>
        <item x="599"/>
        <item x="2173"/>
        <item x="722"/>
        <item x="1570"/>
        <item x="2675"/>
        <item x="1906"/>
        <item x="1545"/>
        <item x="3408"/>
        <item x="3690"/>
        <item x="1727"/>
        <item x="2981"/>
        <item x="1649"/>
        <item x="2491"/>
        <item x="1346"/>
        <item x="2715"/>
        <item x="562"/>
        <item x="2742"/>
        <item x="841"/>
        <item x="268"/>
        <item x="2396"/>
        <item x="2616"/>
        <item x="3649"/>
        <item x="2691"/>
        <item x="3748"/>
        <item x="746"/>
        <item x="3692"/>
        <item x="2892"/>
        <item x="1678"/>
        <item x="2717"/>
        <item x="3591"/>
        <item x="2562"/>
        <item x="2894"/>
        <item x="596"/>
        <item x="759"/>
        <item x="91"/>
        <item x="3373"/>
        <item x="1788"/>
        <item x="598"/>
        <item x="953"/>
        <item x="3843"/>
        <item x="1481"/>
        <item x="3516"/>
        <item x="3628"/>
        <item x="3334"/>
        <item x="1551"/>
        <item x="12"/>
        <item x="3032"/>
        <item x="115"/>
        <item x="2408"/>
        <item x="2342"/>
        <item x="351"/>
        <item x="2409"/>
        <item x="1743"/>
        <item x="2014"/>
        <item x="3195"/>
        <item x="592"/>
        <item x="1546"/>
        <item x="850"/>
        <item x="3485"/>
        <item x="2431"/>
        <item x="3211"/>
        <item x="595"/>
        <item x="1799"/>
        <item x="1858"/>
        <item x="3772"/>
        <item x="366"/>
        <item x="3039"/>
        <item x="859"/>
        <item x="2281"/>
        <item x="1468"/>
        <item x="816"/>
        <item x="1041"/>
        <item x="2269"/>
        <item x="3277"/>
        <item x="780"/>
        <item x="373"/>
        <item x="3093"/>
        <item x="3061"/>
        <item x="2213"/>
        <item x="3449"/>
        <item x="3790"/>
        <item x="657"/>
        <item x="1633"/>
        <item x="2511"/>
        <item x="2102"/>
        <item x="3511"/>
        <item x="387"/>
        <item x="3395"/>
        <item x="798"/>
        <item x="3259"/>
        <item x="2266"/>
        <item x="1663"/>
        <item x="504"/>
        <item x="3864"/>
        <item x="1575"/>
        <item x="700"/>
        <item x="694"/>
        <item x="751"/>
        <item x="3940"/>
        <item x="2479"/>
        <item x="1475"/>
        <item x="668"/>
        <item x="53"/>
        <item x="413"/>
        <item x="1842"/>
        <item x="1008"/>
        <item x="1300"/>
        <item x="2106"/>
        <item x="2579"/>
        <item x="492"/>
        <item x="3778"/>
        <item x="1848"/>
        <item x="139"/>
        <item x="2517"/>
        <item x="815"/>
        <item x="405"/>
        <item x="1614"/>
        <item x="3180"/>
        <item x="926"/>
        <item x="161"/>
        <item x="2982"/>
        <item x="1729"/>
        <item x="93"/>
        <item x="1656"/>
        <item x="3225"/>
        <item x="634"/>
        <item x="2840"/>
        <item x="1557"/>
        <item x="1535"/>
        <item x="1610"/>
        <item x="2939"/>
        <item x="1443"/>
        <item x="615"/>
        <item x="2241"/>
        <item x="2741"/>
        <item x="913"/>
        <item x="489"/>
        <item x="2581"/>
        <item x="3213"/>
        <item x="3406"/>
        <item x="96"/>
        <item x="3233"/>
        <item x="1798"/>
        <item x="2218"/>
        <item x="3661"/>
        <item x="1781"/>
        <item x="1491"/>
        <item x="263"/>
        <item x="2571"/>
        <item x="2688"/>
        <item x="2700"/>
        <item x="956"/>
        <item x="918"/>
        <item x="2298"/>
        <item x="3804"/>
        <item x="3073"/>
        <item x="1859"/>
        <item x="1841"/>
        <item x="2831"/>
        <item x="1736"/>
        <item x="1805"/>
        <item x="2927"/>
        <item x="685"/>
        <item x="1003"/>
        <item x="3829"/>
        <item x="313"/>
        <item x="1295"/>
        <item x="281"/>
        <item x="1213"/>
        <item x="289"/>
        <item x="990"/>
        <item x="3616"/>
        <item x="3484"/>
        <item x="1011"/>
        <item x="616"/>
        <item x="1440"/>
        <item x="2426"/>
        <item x="3558"/>
        <item x="1947"/>
        <item x="3514"/>
        <item x="3424"/>
        <item x="518"/>
        <item x="1445"/>
        <item x="1992"/>
        <item x="1161"/>
        <item x="173"/>
        <item x="2756"/>
        <item x="3659"/>
        <item x="879"/>
        <item x="1476"/>
        <item x="1825"/>
        <item x="22"/>
        <item x="2988"/>
        <item x="1579"/>
        <item x="1900"/>
        <item x="3803"/>
        <item x="3427"/>
        <item x="1180"/>
        <item x="3382"/>
        <item x="3087"/>
        <item x="3294"/>
        <item x="1634"/>
        <item x="1516"/>
        <item x="62"/>
        <item x="2655"/>
        <item x="1696"/>
        <item x="3840"/>
        <item x="3344"/>
        <item x="2045"/>
        <item x="3581"/>
        <item x="1309"/>
        <item x="3245"/>
        <item x="1567"/>
        <item x="2441"/>
        <item x="239"/>
        <item x="858"/>
        <item x="3567"/>
        <item x="1919"/>
        <item x="213"/>
        <item x="1013"/>
        <item x="2186"/>
        <item x="157"/>
        <item x="1975"/>
        <item x="556"/>
        <item x="2465"/>
        <item x="2920"/>
        <item x="1837"/>
        <item x="2284"/>
        <item x="509"/>
        <item x="554"/>
        <item x="2362"/>
        <item x="3220"/>
        <item x="2438"/>
        <item x="3867"/>
        <item x="3825"/>
        <item x="3853"/>
        <item x="3883"/>
        <item x="3291"/>
        <item x="3243"/>
        <item x="3343"/>
        <item x="390"/>
        <item x="1259"/>
        <item x="1449"/>
        <item x="78"/>
        <item x="3276"/>
        <item x="3456"/>
        <item x="1956"/>
        <item x="275"/>
        <item x="3836"/>
        <item x="2999"/>
        <item x="2289"/>
        <item x="893"/>
        <item x="2092"/>
        <item x="570"/>
        <item x="1739"/>
        <item x="43"/>
        <item x="1954"/>
        <item x="2206"/>
        <item x="3064"/>
        <item x="2961"/>
        <item x="10"/>
        <item x="3672"/>
        <item x="743"/>
        <item x="1928"/>
        <item x="525"/>
        <item x="150"/>
        <item x="1892"/>
        <item x="2145"/>
        <item x="3135"/>
        <item x="2098"/>
        <item x="2198"/>
        <item x="462"/>
        <item x="3868"/>
        <item x="3721"/>
        <item x="863"/>
        <item x="2682"/>
        <item x="1687"/>
        <item x="1386"/>
        <item x="3306"/>
        <item x="3269"/>
        <item x="3026"/>
        <item x="3763"/>
        <item x="515"/>
        <item x="2798"/>
        <item x="474"/>
        <item x="2526"/>
        <item x="949"/>
        <item x="353"/>
        <item x="883"/>
        <item x="2839"/>
        <item x="3415"/>
        <item x="3076"/>
        <item x="522"/>
        <item x="1926"/>
        <item x="1250"/>
        <item x="3379"/>
        <item x="822"/>
        <item x="2885"/>
        <item x="688"/>
        <item x="2687"/>
        <item x="1138"/>
        <item x="2776"/>
        <item x="2725"/>
        <item x="1206"/>
        <item x="905"/>
        <item x="3870"/>
        <item x="2450"/>
        <item x="1728"/>
        <item x="1565"/>
        <item x="3527"/>
        <item x="1133"/>
        <item x="396"/>
        <item x="3419"/>
        <item x="2030"/>
        <item x="250"/>
        <item x="1840"/>
        <item x="2870"/>
        <item x="2864"/>
        <item x="2095"/>
        <item x="1141"/>
        <item x="3809"/>
        <item x="39"/>
        <item x="814"/>
        <item x="3640"/>
        <item x="3700"/>
        <item x="3116"/>
        <item x="3559"/>
        <item x="630"/>
        <item x="1290"/>
        <item x="951"/>
        <item x="3152"/>
        <item x="2427"/>
        <item x="1680"/>
        <item x="1826"/>
        <item x="3272"/>
        <item x="1283"/>
        <item x="885"/>
        <item x="1118"/>
        <item x="1820"/>
        <item x="1806"/>
        <item x="3898"/>
        <item x="2259"/>
        <item x="408"/>
        <item x="1784"/>
        <item x="3140"/>
        <item x="1238"/>
        <item x="2416"/>
        <item x="2658"/>
        <item x="2899"/>
        <item x="936"/>
        <item x="2844"/>
        <item x="1511"/>
        <item x="80"/>
        <item x="944"/>
        <item x="2"/>
        <item x="3176"/>
        <item x="2233"/>
        <item x="697"/>
        <item x="2231"/>
        <item x="469"/>
        <item x="494"/>
        <item x="732"/>
        <item x="2157"/>
        <item x="980"/>
        <item x="1265"/>
        <item x="2529"/>
        <item x="2258"/>
        <item x="1410"/>
        <item x="1398"/>
        <item x="2762"/>
        <item x="1679"/>
        <item x="2534"/>
        <item x="2041"/>
        <item x="1604"/>
        <item x="1064"/>
        <item x="397"/>
        <item x="2644"/>
        <item x="1483"/>
        <item x="1120"/>
        <item x="995"/>
        <item x="1650"/>
        <item x="517"/>
        <item x="2676"/>
        <item x="3165"/>
        <item x="106"/>
        <item x="89"/>
        <item x="2430"/>
        <item x="1464"/>
        <item x="3022"/>
        <item x="1929"/>
        <item x="2291"/>
        <item x="1942"/>
        <item x="2694"/>
        <item x="2747"/>
        <item x="928"/>
        <item x="3605"/>
        <item x="3004"/>
        <item x="2967"/>
        <item x="233"/>
        <item x="343"/>
        <item x="3900"/>
        <item x="3209"/>
        <item x="2264"/>
        <item x="845"/>
        <item x="2979"/>
        <item x="3202"/>
        <item x="3521"/>
        <item x="368"/>
        <item x="1855"/>
        <item x="2986"/>
        <item x="3507"/>
        <item x="1105"/>
        <item x="85"/>
        <item x="904"/>
        <item x="3053"/>
        <item x="329"/>
        <item x="241"/>
        <item x="3765"/>
        <item x="63"/>
        <item x="2372"/>
        <item x="2802"/>
        <item x="1225"/>
        <item x="274"/>
        <item x="3629"/>
        <item x="2759"/>
        <item x="16"/>
        <item x="2472"/>
        <item x="2641"/>
        <item x="691"/>
        <item x="2428"/>
        <item x="3357"/>
        <item x="3852"/>
        <item x="399"/>
        <item x="3100"/>
        <item x="1456"/>
        <item x="2097"/>
        <item x="3040"/>
        <item x="3564"/>
        <item x="41"/>
        <item x="3309"/>
        <item x="1831"/>
        <item x="979"/>
        <item x="3297"/>
        <item x="3538"/>
        <item x="454"/>
        <item x="2508"/>
        <item x="1541"/>
        <item x="626"/>
        <item x="754"/>
        <item x="2365"/>
        <item x="2351"/>
        <item x="1766"/>
        <item x="2707"/>
        <item x="1779"/>
        <item x="2888"/>
        <item x="1171"/>
        <item x="3643"/>
        <item x="1311"/>
        <item x="235"/>
        <item x="2666"/>
        <item x="1793"/>
        <item x="3493"/>
        <item x="1688"/>
        <item x="2976"/>
        <item x="412"/>
        <item x="3780"/>
        <item x="932"/>
        <item x="2480"/>
        <item x="1918"/>
        <item x="3466"/>
        <item x="1578"/>
        <item x="3226"/>
        <item x="3477"/>
        <item x="3901"/>
        <item x="3037"/>
        <item x="1587"/>
        <item x="2208"/>
        <item x="372"/>
        <item x="138"/>
        <item x="2256"/>
        <item x="3548"/>
        <item x="2593"/>
        <item x="540"/>
        <item x="503"/>
        <item x="669"/>
        <item x="662"/>
        <item x="3430"/>
        <item x="706"/>
        <item x="2637"/>
        <item x="2909"/>
        <item x="2599"/>
        <item x="2971"/>
        <item x="3777"/>
        <item x="121"/>
        <item x="295"/>
        <item x="2778"/>
        <item x="2857"/>
        <item x="3815"/>
        <item x="3194"/>
        <item x="51"/>
        <item x="291"/>
        <item x="1329"/>
        <item x="3520"/>
        <item x="2212"/>
        <item x="1537"/>
        <item x="1881"/>
        <item x="2812"/>
        <item x="898"/>
        <item x="155"/>
        <item x="1262"/>
        <item x="2315"/>
        <item x="741"/>
        <item x="385"/>
        <item x="1689"/>
        <item x="1640"/>
        <item x="1827"/>
        <item x="3435"/>
        <item x="350"/>
        <item x="559"/>
        <item x="2094"/>
        <item x="712"/>
        <item x="2187"/>
        <item x="1527"/>
        <item x="164"/>
        <item x="3751"/>
        <item t="default"/>
      </items>
    </pivotField>
    <pivotField numFmtId="164" showAll="0">
      <items count="729">
        <item x="319"/>
        <item x="364"/>
        <item x="220"/>
        <item x="658"/>
        <item x="704"/>
        <item x="35"/>
        <item x="434"/>
        <item x="324"/>
        <item x="240"/>
        <item x="456"/>
        <item x="408"/>
        <item x="385"/>
        <item x="712"/>
        <item x="151"/>
        <item x="727"/>
        <item x="213"/>
        <item x="447"/>
        <item x="16"/>
        <item x="203"/>
        <item x="303"/>
        <item x="208"/>
        <item x="158"/>
        <item x="584"/>
        <item x="269"/>
        <item x="178"/>
        <item x="44"/>
        <item x="226"/>
        <item x="41"/>
        <item x="500"/>
        <item x="110"/>
        <item x="540"/>
        <item x="100"/>
        <item x="377"/>
        <item x="40"/>
        <item x="336"/>
        <item x="582"/>
        <item x="103"/>
        <item x="606"/>
        <item x="466"/>
        <item x="421"/>
        <item x="310"/>
        <item x="21"/>
        <item x="134"/>
        <item x="475"/>
        <item x="287"/>
        <item x="282"/>
        <item x="228"/>
        <item x="554"/>
        <item x="376"/>
        <item x="322"/>
        <item x="398"/>
        <item x="327"/>
        <item x="359"/>
        <item x="318"/>
        <item x="627"/>
        <item x="347"/>
        <item x="723"/>
        <item x="639"/>
        <item x="382"/>
        <item x="314"/>
        <item x="592"/>
        <item x="491"/>
        <item x="648"/>
        <item x="453"/>
        <item x="149"/>
        <item x="354"/>
        <item x="343"/>
        <item x="672"/>
        <item x="555"/>
        <item x="366"/>
        <item x="585"/>
        <item x="505"/>
        <item x="696"/>
        <item x="653"/>
        <item x="496"/>
        <item x="654"/>
        <item x="31"/>
        <item x="685"/>
        <item x="618"/>
        <item x="425"/>
        <item x="631"/>
        <item x="565"/>
        <item x="180"/>
        <item x="617"/>
        <item x="281"/>
        <item x="43"/>
        <item x="560"/>
        <item x="71"/>
        <item x="104"/>
        <item x="340"/>
        <item x="351"/>
        <item x="393"/>
        <item x="437"/>
        <item x="509"/>
        <item x="395"/>
        <item x="362"/>
        <item x="266"/>
        <item x="396"/>
        <item x="438"/>
        <item x="713"/>
        <item x="11"/>
        <item x="397"/>
        <item x="467"/>
        <item x="629"/>
        <item x="702"/>
        <item x="217"/>
        <item x="152"/>
        <item x="153"/>
        <item x="285"/>
        <item x="683"/>
        <item x="58"/>
        <item x="54"/>
        <item x="13"/>
        <item x="237"/>
        <item x="692"/>
        <item x="536"/>
        <item x="143"/>
        <item x="716"/>
        <item x="2"/>
        <item x="492"/>
        <item x="412"/>
        <item x="332"/>
        <item x="404"/>
        <item x="312"/>
        <item x="4"/>
        <item x="262"/>
        <item x="165"/>
        <item x="641"/>
        <item x="191"/>
        <item x="264"/>
        <item x="263"/>
        <item x="308"/>
        <item x="465"/>
        <item x="225"/>
        <item x="429"/>
        <item x="342"/>
        <item x="440"/>
        <item x="644"/>
        <item x="246"/>
        <item x="120"/>
        <item x="679"/>
        <item x="646"/>
        <item x="490"/>
        <item x="122"/>
        <item x="633"/>
        <item x="24"/>
        <item x="70"/>
        <item x="699"/>
        <item x="483"/>
        <item x="575"/>
        <item x="8"/>
        <item x="148"/>
        <item x="63"/>
        <item x="368"/>
        <item x="202"/>
        <item x="169"/>
        <item x="444"/>
        <item x="517"/>
        <item x="651"/>
        <item x="361"/>
        <item x="681"/>
        <item x="334"/>
        <item x="94"/>
        <item x="283"/>
        <item x="210"/>
        <item x="276"/>
        <item x="569"/>
        <item x="428"/>
        <item x="567"/>
        <item x="514"/>
        <item x="176"/>
        <item x="259"/>
        <item x="570"/>
        <item x="700"/>
        <item x="291"/>
        <item x="301"/>
        <item x="81"/>
        <item x="297"/>
        <item x="706"/>
        <item x="207"/>
        <item x="288"/>
        <item x="690"/>
        <item x="410"/>
        <item x="667"/>
        <item x="611"/>
        <item x="209"/>
        <item x="275"/>
        <item x="305"/>
        <item x="155"/>
        <item x="238"/>
        <item x="684"/>
        <item x="432"/>
        <item x="373"/>
        <item x="177"/>
        <item x="198"/>
        <item x="335"/>
        <item x="547"/>
        <item x="443"/>
        <item x="339"/>
        <item x="525"/>
        <item x="64"/>
        <item x="625"/>
        <item x="330"/>
        <item x="107"/>
        <item x="392"/>
        <item x="711"/>
        <item x="462"/>
        <item x="23"/>
        <item x="186"/>
        <item x="544"/>
        <item x="267"/>
        <item x="230"/>
        <item x="125"/>
        <item x="47"/>
        <item x="292"/>
        <item x="140"/>
        <item x="196"/>
        <item x="204"/>
        <item x="112"/>
        <item x="446"/>
        <item x="261"/>
        <item x="695"/>
        <item x="413"/>
        <item x="74"/>
        <item x="461"/>
        <item x="489"/>
        <item x="344"/>
        <item x="697"/>
        <item x="1"/>
        <item x="564"/>
        <item x="290"/>
        <item x="363"/>
        <item x="623"/>
        <item x="537"/>
        <item x="348"/>
        <item x="355"/>
        <item x="449"/>
        <item x="441"/>
        <item x="678"/>
        <item x="321"/>
        <item x="418"/>
        <item x="457"/>
        <item x="278"/>
        <item x="721"/>
        <item x="193"/>
        <item x="132"/>
        <item x="626"/>
        <item x="183"/>
        <item x="270"/>
        <item x="645"/>
        <item x="82"/>
        <item x="630"/>
        <item x="531"/>
        <item x="72"/>
        <item x="484"/>
        <item x="378"/>
        <item x="323"/>
        <item x="424"/>
        <item x="431"/>
        <item x="603"/>
        <item x="251"/>
        <item x="577"/>
        <item x="185"/>
        <item x="548"/>
        <item x="311"/>
        <item x="197"/>
        <item x="510"/>
        <item x="154"/>
        <item x="356"/>
        <item x="248"/>
        <item x="268"/>
        <item x="530"/>
        <item x="666"/>
        <item x="568"/>
        <item x="526"/>
        <item x="532"/>
        <item x="88"/>
        <item x="615"/>
        <item x="223"/>
        <item x="91"/>
        <item x="643"/>
        <item x="566"/>
        <item x="173"/>
        <item x="380"/>
        <item x="482"/>
        <item x="714"/>
        <item x="546"/>
        <item x="493"/>
        <item x="150"/>
        <item x="358"/>
        <item x="274"/>
        <item x="628"/>
        <item x="390"/>
        <item x="80"/>
        <item x="523"/>
        <item x="388"/>
        <item x="289"/>
        <item x="693"/>
        <item x="234"/>
        <item x="79"/>
        <item x="370"/>
        <item x="720"/>
        <item x="123"/>
        <item x="602"/>
        <item x="642"/>
        <item x="591"/>
        <item x="529"/>
        <item x="503"/>
        <item x="576"/>
        <item x="587"/>
        <item x="604"/>
        <item x="439"/>
        <item x="360"/>
        <item x="95"/>
        <item x="479"/>
        <item x="49"/>
        <item x="673"/>
        <item x="647"/>
        <item x="394"/>
        <item x="233"/>
        <item x="650"/>
        <item x="459"/>
        <item x="130"/>
        <item x="352"/>
        <item x="676"/>
        <item x="87"/>
        <item x="147"/>
        <item x="442"/>
        <item x="9"/>
        <item x="53"/>
        <item x="708"/>
        <item x="182"/>
        <item x="516"/>
        <item x="30"/>
        <item x="6"/>
        <item x="12"/>
        <item x="221"/>
        <item x="37"/>
        <item x="524"/>
        <item x="10"/>
        <item x="399"/>
        <item x="619"/>
        <item x="55"/>
        <item x="372"/>
        <item x="109"/>
        <item x="563"/>
        <item x="607"/>
        <item x="659"/>
        <item x="253"/>
        <item x="414"/>
        <item x="3"/>
        <item x="227"/>
        <item x="436"/>
        <item x="507"/>
        <item x="353"/>
        <item x="271"/>
        <item x="164"/>
        <item x="163"/>
        <item x="333"/>
        <item x="293"/>
        <item x="426"/>
        <item x="458"/>
        <item x="593"/>
        <item x="710"/>
        <item x="284"/>
        <item x="571"/>
        <item x="705"/>
        <item x="495"/>
        <item x="146"/>
        <item x="98"/>
        <item x="519"/>
        <item x="166"/>
        <item x="57"/>
        <item x="481"/>
        <item x="84"/>
        <item x="67"/>
        <item x="20"/>
        <item x="201"/>
        <item x="242"/>
        <item x="117"/>
        <item x="86"/>
        <item x="707"/>
        <item x="621"/>
        <item x="170"/>
        <item x="138"/>
        <item x="188"/>
        <item x="317"/>
        <item x="194"/>
        <item x="250"/>
        <item x="649"/>
        <item x="300"/>
        <item x="200"/>
        <item x="127"/>
        <item x="545"/>
        <item x="247"/>
        <item x="417"/>
        <item x="365"/>
        <item x="502"/>
        <item x="260"/>
        <item x="331"/>
        <item x="689"/>
        <item x="136"/>
        <item x="252"/>
        <item x="33"/>
        <item x="409"/>
        <item x="346"/>
        <item x="101"/>
        <item x="144"/>
        <item x="85"/>
        <item x="715"/>
        <item x="401"/>
        <item x="304"/>
        <item x="717"/>
        <item x="141"/>
        <item x="93"/>
        <item x="192"/>
        <item x="19"/>
        <item x="50"/>
        <item x="664"/>
        <item x="111"/>
        <item x="113"/>
        <item x="349"/>
        <item x="254"/>
        <item x="469"/>
        <item x="389"/>
        <item x="115"/>
        <item x="614"/>
        <item x="329"/>
        <item x="7"/>
        <item x="518"/>
        <item x="405"/>
        <item x="480"/>
        <item x="586"/>
        <item x="131"/>
        <item x="89"/>
        <item x="199"/>
        <item x="494"/>
        <item x="478"/>
        <item x="686"/>
        <item x="451"/>
        <item x="277"/>
        <item x="66"/>
        <item x="232"/>
        <item x="374"/>
        <item x="698"/>
        <item x="383"/>
        <item x="337"/>
        <item x="309"/>
        <item x="471"/>
        <item x="157"/>
        <item x="657"/>
        <item x="486"/>
        <item x="29"/>
        <item x="419"/>
        <item x="662"/>
        <item x="286"/>
        <item x="680"/>
        <item x="219"/>
        <item x="195"/>
        <item x="61"/>
        <item x="133"/>
        <item x="51"/>
        <item x="556"/>
        <item x="357"/>
        <item x="595"/>
        <item x="243"/>
        <item x="371"/>
        <item x="635"/>
        <item x="515"/>
        <item x="406"/>
        <item x="256"/>
        <item x="45"/>
        <item x="142"/>
        <item x="15"/>
        <item x="661"/>
        <item x="551"/>
        <item x="668"/>
        <item x="703"/>
        <item x="90"/>
        <item x="52"/>
        <item x="83"/>
        <item x="468"/>
        <item x="326"/>
        <item x="609"/>
        <item x="476"/>
        <item x="610"/>
        <item x="506"/>
        <item x="534"/>
        <item x="379"/>
        <item x="691"/>
        <item x="559"/>
        <item x="106"/>
        <item x="511"/>
        <item x="671"/>
        <item x="435"/>
        <item x="231"/>
        <item x="229"/>
        <item x="488"/>
        <item x="402"/>
        <item x="205"/>
        <item x="597"/>
        <item x="156"/>
        <item x="520"/>
        <item x="171"/>
        <item x="350"/>
        <item x="688"/>
        <item x="596"/>
        <item x="174"/>
        <item x="307"/>
        <item x="665"/>
        <item x="245"/>
        <item x="294"/>
        <item x="244"/>
        <item x="249"/>
        <item x="212"/>
        <item x="474"/>
        <item x="121"/>
        <item x="99"/>
        <item x="381"/>
        <item x="656"/>
        <item x="613"/>
        <item x="574"/>
        <item x="501"/>
        <item x="298"/>
        <item x="184"/>
        <item x="62"/>
        <item x="137"/>
        <item x="145"/>
        <item x="391"/>
        <item x="722"/>
        <item x="18"/>
        <item x="669"/>
        <item x="588"/>
        <item x="638"/>
        <item x="369"/>
        <item x="660"/>
        <item x="0"/>
        <item x="718"/>
        <item x="445"/>
        <item x="159"/>
        <item x="663"/>
        <item x="624"/>
        <item x="139"/>
        <item x="487"/>
        <item x="550"/>
        <item x="622"/>
        <item x="533"/>
        <item x="579"/>
        <item x="102"/>
        <item x="175"/>
        <item x="608"/>
        <item x="521"/>
        <item x="27"/>
        <item x="384"/>
        <item x="39"/>
        <item x="605"/>
        <item x="105"/>
        <item x="572"/>
        <item x="403"/>
        <item x="415"/>
        <item x="38"/>
        <item x="187"/>
        <item x="598"/>
        <item x="542"/>
        <item x="552"/>
        <item x="454"/>
        <item x="637"/>
        <item x="65"/>
        <item x="135"/>
        <item x="295"/>
        <item x="215"/>
        <item x="562"/>
        <item x="108"/>
        <item x="411"/>
        <item x="477"/>
        <item x="420"/>
        <item x="387"/>
        <item x="172"/>
        <item x="162"/>
        <item x="126"/>
        <item x="320"/>
        <item x="513"/>
        <item x="549"/>
        <item x="634"/>
        <item x="725"/>
        <item x="315"/>
        <item x="535"/>
        <item x="42"/>
        <item x="652"/>
        <item x="46"/>
        <item x="578"/>
        <item x="558"/>
        <item x="179"/>
        <item x="78"/>
        <item x="527"/>
        <item x="430"/>
        <item x="400"/>
        <item x="206"/>
        <item x="190"/>
        <item x="75"/>
        <item x="28"/>
        <item x="433"/>
        <item x="599"/>
        <item x="455"/>
        <item x="92"/>
        <item x="17"/>
        <item x="241"/>
        <item x="498"/>
        <item x="56"/>
        <item x="590"/>
        <item x="709"/>
        <item x="14"/>
        <item x="464"/>
        <item x="36"/>
        <item x="682"/>
        <item x="224"/>
        <item x="539"/>
        <item x="407"/>
        <item x="538"/>
        <item x="25"/>
        <item x="512"/>
        <item x="450"/>
        <item x="448"/>
        <item x="181"/>
        <item x="504"/>
        <item x="375"/>
        <item x="543"/>
        <item x="553"/>
        <item x="129"/>
        <item x="497"/>
        <item x="235"/>
        <item x="119"/>
        <item x="573"/>
        <item x="116"/>
        <item x="299"/>
        <item x="265"/>
        <item x="26"/>
        <item x="222"/>
        <item x="485"/>
        <item x="594"/>
        <item x="160"/>
        <item x="96"/>
        <item x="724"/>
        <item x="279"/>
        <item x="32"/>
        <item x="463"/>
        <item x="345"/>
        <item x="211"/>
        <item x="168"/>
        <item x="73"/>
        <item x="719"/>
        <item x="302"/>
        <item x="114"/>
        <item x="508"/>
        <item x="316"/>
        <item x="218"/>
        <item x="76"/>
        <item x="34"/>
        <item x="583"/>
        <item x="328"/>
        <item x="306"/>
        <item x="470"/>
        <item x="124"/>
        <item x="68"/>
        <item x="580"/>
        <item x="273"/>
        <item x="612"/>
        <item x="161"/>
        <item x="600"/>
        <item x="632"/>
        <item x="22"/>
        <item x="216"/>
        <item x="239"/>
        <item x="557"/>
        <item x="636"/>
        <item x="214"/>
        <item x="118"/>
        <item x="59"/>
        <item x="386"/>
        <item x="581"/>
        <item x="472"/>
        <item x="522"/>
        <item x="167"/>
        <item x="338"/>
        <item x="670"/>
        <item x="616"/>
        <item x="341"/>
        <item x="687"/>
        <item x="422"/>
        <item x="726"/>
        <item x="128"/>
        <item x="280"/>
        <item x="77"/>
        <item x="60"/>
        <item x="701"/>
        <item x="601"/>
        <item x="541"/>
        <item x="48"/>
        <item x="675"/>
        <item x="313"/>
        <item x="452"/>
        <item x="528"/>
        <item x="499"/>
        <item x="589"/>
        <item x="236"/>
        <item x="561"/>
        <item x="655"/>
        <item x="296"/>
        <item x="189"/>
        <item x="473"/>
        <item x="694"/>
        <item x="257"/>
        <item x="367"/>
        <item x="97"/>
        <item x="620"/>
        <item x="427"/>
        <item x="5"/>
        <item x="416"/>
        <item x="460"/>
        <item x="255"/>
        <item x="674"/>
        <item x="640"/>
        <item x="258"/>
        <item x="677"/>
        <item x="423"/>
        <item x="325"/>
        <item x="272"/>
        <item x="69"/>
        <item t="default"/>
      </items>
    </pivotField>
    <pivotField dataField="1" showAll="0"/>
    <pivotField dataField="1" showAll="0"/>
    <pivotField showAll="0"/>
    <pivotField showAll="0">
      <items count="201">
        <item x="9"/>
        <item x="66"/>
        <item x="20"/>
        <item x="131"/>
        <item x="45"/>
        <item x="175"/>
        <item x="169"/>
        <item x="109"/>
        <item x="128"/>
        <item x="38"/>
        <item x="74"/>
        <item x="17"/>
        <item x="64"/>
        <item x="190"/>
        <item x="114"/>
        <item x="82"/>
        <item x="115"/>
        <item x="167"/>
        <item x="84"/>
        <item x="134"/>
        <item x="13"/>
        <item x="137"/>
        <item x="135"/>
        <item x="44"/>
        <item x="145"/>
        <item x="24"/>
        <item x="39"/>
        <item x="70"/>
        <item x="180"/>
        <item x="154"/>
        <item x="4"/>
        <item x="41"/>
        <item x="6"/>
        <item x="132"/>
        <item x="30"/>
        <item x="71"/>
        <item x="25"/>
        <item x="73"/>
        <item x="127"/>
        <item x="163"/>
        <item x="3"/>
        <item x="98"/>
        <item x="23"/>
        <item x="153"/>
        <item x="106"/>
        <item x="170"/>
        <item x="96"/>
        <item x="105"/>
        <item x="178"/>
        <item x="157"/>
        <item x="60"/>
        <item x="116"/>
        <item x="102"/>
        <item x="31"/>
        <item x="61"/>
        <item x="86"/>
        <item x="55"/>
        <item x="184"/>
        <item x="110"/>
        <item x="104"/>
        <item x="14"/>
        <item x="89"/>
        <item x="139"/>
        <item x="18"/>
        <item x="59"/>
        <item x="5"/>
        <item x="47"/>
        <item x="124"/>
        <item x="117"/>
        <item x="192"/>
        <item x="97"/>
        <item x="40"/>
        <item x="112"/>
        <item x="0"/>
        <item x="144"/>
        <item x="87"/>
        <item x="152"/>
        <item x="56"/>
        <item x="1"/>
        <item x="193"/>
        <item x="164"/>
        <item x="123"/>
        <item x="95"/>
        <item x="150"/>
        <item x="143"/>
        <item x="195"/>
        <item x="46"/>
        <item x="69"/>
        <item x="94"/>
        <item x="189"/>
        <item x="191"/>
        <item x="182"/>
        <item x="198"/>
        <item x="171"/>
        <item x="130"/>
        <item x="32"/>
        <item x="35"/>
        <item x="173"/>
        <item x="158"/>
        <item x="7"/>
        <item x="54"/>
        <item x="162"/>
        <item x="27"/>
        <item x="67"/>
        <item x="133"/>
        <item x="15"/>
        <item x="168"/>
        <item x="155"/>
        <item x="186"/>
        <item x="138"/>
        <item x="174"/>
        <item x="21"/>
        <item x="187"/>
        <item x="188"/>
        <item x="48"/>
        <item x="12"/>
        <item x="68"/>
        <item x="108"/>
        <item x="166"/>
        <item x="42"/>
        <item x="159"/>
        <item x="36"/>
        <item x="101"/>
        <item x="63"/>
        <item x="103"/>
        <item x="149"/>
        <item x="151"/>
        <item x="99"/>
        <item x="79"/>
        <item x="176"/>
        <item x="156"/>
        <item x="52"/>
        <item x="118"/>
        <item x="51"/>
        <item x="183"/>
        <item x="93"/>
        <item x="199"/>
        <item x="147"/>
        <item x="49"/>
        <item x="129"/>
        <item x="57"/>
        <item x="161"/>
        <item x="107"/>
        <item x="185"/>
        <item x="126"/>
        <item x="50"/>
        <item x="90"/>
        <item x="26"/>
        <item x="53"/>
        <item x="172"/>
        <item x="22"/>
        <item x="16"/>
        <item x="62"/>
        <item x="72"/>
        <item x="58"/>
        <item x="196"/>
        <item x="76"/>
        <item x="78"/>
        <item x="179"/>
        <item x="37"/>
        <item x="43"/>
        <item x="88"/>
        <item x="197"/>
        <item x="194"/>
        <item x="77"/>
        <item x="181"/>
        <item x="33"/>
        <item x="141"/>
        <item x="177"/>
        <item x="65"/>
        <item x="80"/>
        <item x="83"/>
        <item x="111"/>
        <item x="11"/>
        <item x="10"/>
        <item x="125"/>
        <item x="113"/>
        <item x="29"/>
        <item x="91"/>
        <item x="28"/>
        <item x="121"/>
        <item x="81"/>
        <item x="75"/>
        <item x="34"/>
        <item x="140"/>
        <item x="136"/>
        <item x="142"/>
        <item x="92"/>
        <item x="8"/>
        <item x="120"/>
        <item x="100"/>
        <item x="19"/>
        <item x="148"/>
        <item x="85"/>
        <item x="160"/>
        <item x="2"/>
        <item x="119"/>
        <item x="165"/>
        <item x="122"/>
        <item x="146"/>
        <item t="default"/>
      </items>
    </pivotField>
    <pivotField showAll="0">
      <items count="51">
        <item x="46"/>
        <item x="10"/>
        <item x="6"/>
        <item x="22"/>
        <item x="45"/>
        <item x="41"/>
        <item x="15"/>
        <item x="23"/>
        <item x="33"/>
        <item x="21"/>
        <item x="42"/>
        <item x="47"/>
        <item x="37"/>
        <item x="11"/>
        <item x="2"/>
        <item x="7"/>
        <item x="9"/>
        <item x="16"/>
        <item x="27"/>
        <item x="34"/>
        <item x="13"/>
        <item x="17"/>
        <item x="48"/>
        <item x="26"/>
        <item x="8"/>
        <item x="49"/>
        <item x="25"/>
        <item x="29"/>
        <item x="43"/>
        <item x="19"/>
        <item x="20"/>
        <item x="31"/>
        <item x="12"/>
        <item x="28"/>
        <item x="4"/>
        <item x="44"/>
        <item x="18"/>
        <item x="1"/>
        <item x="39"/>
        <item x="24"/>
        <item x="35"/>
        <item x="38"/>
        <item x="0"/>
        <item x="30"/>
        <item x="3"/>
        <item x="40"/>
        <item x="36"/>
        <item x="14"/>
        <item x="5"/>
        <item x="32"/>
        <item t="default"/>
      </items>
    </pivotField>
    <pivotField showAll="0">
      <items count="4">
        <item x="2"/>
        <item x="1"/>
        <item x="0"/>
        <item t="default"/>
      </items>
    </pivotField>
    <pivotField showAll="0">
      <items count="4">
        <item h="1" x="1"/>
        <item x="0"/>
        <item h="1" x="2"/>
        <item t="default"/>
      </items>
    </pivotField>
    <pivotField axis="axisRow" showAll="0">
      <items count="13">
        <item x="3"/>
        <item x="4"/>
        <item x="9"/>
        <item x="5"/>
        <item x="7"/>
        <item x="2"/>
        <item x="6"/>
        <item x="0"/>
        <item x="1"/>
        <item x="8"/>
        <item x="11"/>
        <item x="10"/>
        <item t="default"/>
      </items>
    </pivotField>
    <pivotField showAll="0"/>
    <pivotField showAll="0"/>
    <pivotField showAll="0"/>
    <pivotField showAll="0"/>
  </pivotFields>
  <rowFields count="1">
    <field x="9"/>
  </rowFields>
  <rowItems count="13">
    <i>
      <x/>
    </i>
    <i>
      <x v="1"/>
    </i>
    <i>
      <x v="2"/>
    </i>
    <i>
      <x v="3"/>
    </i>
    <i>
      <x v="4"/>
    </i>
    <i>
      <x v="5"/>
    </i>
    <i>
      <x v="6"/>
    </i>
    <i>
      <x v="7"/>
    </i>
    <i>
      <x v="8"/>
    </i>
    <i>
      <x v="9"/>
    </i>
    <i>
      <x v="10"/>
    </i>
    <i>
      <x v="11"/>
    </i>
    <i t="grand">
      <x/>
    </i>
  </rowItems>
  <colFields count="1">
    <field x="-2"/>
  </colFields>
  <colItems count="2">
    <i>
      <x/>
    </i>
    <i i="1">
      <x v="1"/>
    </i>
  </colItems>
  <dataFields count="2">
    <dataField name="Sum of Inventory Level" fld="2" baseField="0" baseItem="0"/>
    <dataField name="Sum of Reorder Point" fld="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0"/>
          </reference>
          <reference field="9" count="1" selected="0">
            <x v="11"/>
          </reference>
        </references>
      </pivotArea>
    </chartFormat>
    <chartFormat chart="2" format="7">
      <pivotArea type="data" outline="0" fieldPosition="0">
        <references count="2">
          <reference field="4294967294" count="1" selected="0">
            <x v="1"/>
          </reference>
          <reference field="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upplier_ID" sourceName="Supplier ID">
  <pivotTables>
    <pivotTable tabId="19" name="PivotTable7"/>
  </pivotTables>
  <data>
    <tabular pivotCacheId="1">
      <items count="200">
        <i x="9" s="1"/>
        <i x="66" s="1"/>
        <i x="20" s="1"/>
        <i x="131" s="1"/>
        <i x="45" s="1"/>
        <i x="175" s="1"/>
        <i x="169" s="1"/>
        <i x="109" s="1"/>
        <i x="128" s="1"/>
        <i x="38" s="1"/>
        <i x="74" s="1"/>
        <i x="17" s="1"/>
        <i x="64" s="1"/>
        <i x="190" s="1"/>
        <i x="114" s="1"/>
        <i x="82" s="1"/>
        <i x="115" s="1"/>
        <i x="167" s="1"/>
        <i x="84" s="1"/>
        <i x="134" s="1"/>
        <i x="13" s="1"/>
        <i x="137" s="1"/>
        <i x="135" s="1"/>
        <i x="44" s="1"/>
        <i x="145" s="1"/>
        <i x="24" s="1"/>
        <i x="39" s="1"/>
        <i x="70" s="1"/>
        <i x="180" s="1"/>
        <i x="154" s="1"/>
        <i x="4" s="1"/>
        <i x="41" s="1"/>
        <i x="6" s="1"/>
        <i x="132" s="1"/>
        <i x="30" s="1"/>
        <i x="71" s="1"/>
        <i x="25" s="1"/>
        <i x="73" s="1"/>
        <i x="127" s="1"/>
        <i x="163" s="1"/>
        <i x="3" s="1"/>
        <i x="98" s="1"/>
        <i x="23" s="1"/>
        <i x="153" s="1"/>
        <i x="106" s="1"/>
        <i x="170" s="1"/>
        <i x="96" s="1"/>
        <i x="105" s="1"/>
        <i x="178" s="1"/>
        <i x="157" s="1"/>
        <i x="60" s="1"/>
        <i x="116" s="1"/>
        <i x="102" s="1"/>
        <i x="31" s="1"/>
        <i x="61" s="1"/>
        <i x="86" s="1"/>
        <i x="55" s="1"/>
        <i x="184" s="1"/>
        <i x="110" s="1"/>
        <i x="104" s="1"/>
        <i x="14" s="1"/>
        <i x="89" s="1"/>
        <i x="139" s="1"/>
        <i x="18" s="1"/>
        <i x="59" s="1"/>
        <i x="5" s="1"/>
        <i x="47" s="1"/>
        <i x="124" s="1"/>
        <i x="117" s="1"/>
        <i x="192" s="1"/>
        <i x="97" s="1"/>
        <i x="40" s="1"/>
        <i x="112" s="1"/>
        <i x="0" s="1"/>
        <i x="144" s="1"/>
        <i x="87" s="1"/>
        <i x="152" s="1"/>
        <i x="56" s="1"/>
        <i x="1" s="1"/>
        <i x="193" s="1"/>
        <i x="164" s="1"/>
        <i x="123" s="1"/>
        <i x="95" s="1"/>
        <i x="150" s="1"/>
        <i x="143" s="1"/>
        <i x="195" s="1"/>
        <i x="46" s="1"/>
        <i x="69" s="1"/>
        <i x="94" s="1"/>
        <i x="189" s="1"/>
        <i x="191" s="1"/>
        <i x="182" s="1"/>
        <i x="198" s="1"/>
        <i x="171" s="1"/>
        <i x="130" s="1"/>
        <i x="32" s="1"/>
        <i x="35" s="1"/>
        <i x="173" s="1"/>
        <i x="158" s="1"/>
        <i x="7" s="1"/>
        <i x="54" s="1"/>
        <i x="162" s="1"/>
        <i x="27" s="1"/>
        <i x="67" s="1"/>
        <i x="133" s="1"/>
        <i x="15" s="1"/>
        <i x="168" s="1"/>
        <i x="155" s="1"/>
        <i x="186" s="1"/>
        <i x="138" s="1"/>
        <i x="174" s="1"/>
        <i x="21" s="1"/>
        <i x="187" s="1"/>
        <i x="188" s="1"/>
        <i x="48" s="1"/>
        <i x="12" s="1"/>
        <i x="68" s="1"/>
        <i x="108" s="1"/>
        <i x="166" s="1"/>
        <i x="42" s="1"/>
        <i x="159" s="1"/>
        <i x="36" s="1"/>
        <i x="101" s="1"/>
        <i x="63" s="1"/>
        <i x="103" s="1"/>
        <i x="149" s="1"/>
        <i x="151" s="1"/>
        <i x="99" s="1"/>
        <i x="79" s="1"/>
        <i x="176" s="1"/>
        <i x="156" s="1"/>
        <i x="52" s="1"/>
        <i x="118" s="1"/>
        <i x="51" s="1"/>
        <i x="183" s="1"/>
        <i x="93" s="1"/>
        <i x="199" s="1"/>
        <i x="147" s="1"/>
        <i x="49" s="1"/>
        <i x="129" s="1"/>
        <i x="57" s="1"/>
        <i x="161" s="1"/>
        <i x="107" s="1"/>
        <i x="185" s="1"/>
        <i x="126" s="1"/>
        <i x="50" s="1"/>
        <i x="90" s="1"/>
        <i x="26" s="1"/>
        <i x="53" s="1"/>
        <i x="172" s="1"/>
        <i x="22" s="1"/>
        <i x="16" s="1"/>
        <i x="62" s="1"/>
        <i x="72" s="1"/>
        <i x="58" s="1"/>
        <i x="196" s="1"/>
        <i x="76" s="1"/>
        <i x="78" s="1"/>
        <i x="179" s="1"/>
        <i x="37" s="1"/>
        <i x="43" s="1"/>
        <i x="88" s="1"/>
        <i x="197" s="1"/>
        <i x="194" s="1"/>
        <i x="77" s="1"/>
        <i x="181" s="1"/>
        <i x="33" s="1"/>
        <i x="141" s="1"/>
        <i x="177" s="1"/>
        <i x="65" s="1"/>
        <i x="80" s="1"/>
        <i x="83" s="1"/>
        <i x="111" s="1"/>
        <i x="11" s="1"/>
        <i x="10" s="1"/>
        <i x="125" s="1"/>
        <i x="113" s="1"/>
        <i x="29" s="1"/>
        <i x="91" s="1"/>
        <i x="28" s="1"/>
        <i x="121" s="1"/>
        <i x="81" s="1"/>
        <i x="75" s="1"/>
        <i x="34" s="1"/>
        <i x="140" s="1"/>
        <i x="136" s="1"/>
        <i x="142" s="1"/>
        <i x="92" s="1"/>
        <i x="8" s="1"/>
        <i x="120" s="1"/>
        <i x="100" s="1"/>
        <i x="19" s="1"/>
        <i x="148" s="1"/>
        <i x="85" s="1"/>
        <i x="160" s="1"/>
        <i x="2" s="1"/>
        <i x="119" s="1"/>
        <i x="165" s="1"/>
        <i x="122" s="1"/>
        <i x="14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Warehouse_ID" sourceName="Warehouse ID">
  <pivotTables>
    <pivotTable tabId="19" name="PivotTable7"/>
  </pivotTables>
  <data>
    <tabular pivotCacheId="1">
      <items count="50">
        <i x="46" s="1"/>
        <i x="10" s="1"/>
        <i x="6" s="1"/>
        <i x="22" s="1"/>
        <i x="45" s="1"/>
        <i x="41" s="1"/>
        <i x="15" s="1"/>
        <i x="23" s="1"/>
        <i x="33" s="1"/>
        <i x="21" s="1"/>
        <i x="42" s="1"/>
        <i x="47" s="1"/>
        <i x="37" s="1"/>
        <i x="11" s="1"/>
        <i x="2" s="1"/>
        <i x="7" s="1"/>
        <i x="9" s="1"/>
        <i x="16" s="1"/>
        <i x="27" s="1"/>
        <i x="34" s="1"/>
        <i x="13" s="1"/>
        <i x="17" s="1"/>
        <i x="48" s="1"/>
        <i x="26" s="1"/>
        <i x="8" s="1"/>
        <i x="49" s="1"/>
        <i x="25" s="1"/>
        <i x="29" s="1"/>
        <i x="43" s="1"/>
        <i x="19" s="1"/>
        <i x="20" s="1"/>
        <i x="31" s="1"/>
        <i x="12" s="1"/>
        <i x="28" s="1"/>
        <i x="4" s="1"/>
        <i x="44" s="1"/>
        <i x="18" s="1"/>
        <i x="1" s="1"/>
        <i x="39" s="1"/>
        <i x="24" s="1"/>
        <i x="35" s="1"/>
        <i x="38" s="1"/>
        <i x="0" s="1"/>
        <i x="30" s="1"/>
        <i x="3" s="1"/>
        <i x="40" s="1"/>
        <i x="36" s="1"/>
        <i x="14" s="1"/>
        <i x="5" s="1"/>
        <i x="3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asonality" sourceName="Seasonality">
  <pivotTables>
    <pivotTable tabId="19" name="PivotTable7"/>
  </pivotTables>
  <data>
    <tabular pivotCacheId="1">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9" name="PivotTable7"/>
  </pivotTables>
  <data>
    <tabular pivotCacheId="1">
      <items count="3">
        <i x="1"/>
        <i x="0" s="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19" name="PivotTable7"/>
  </pivotTables>
  <data>
    <tabular pivotCacheId="1">
      <items count="12">
        <i x="3" s="1"/>
        <i x="4" s="1"/>
        <i x="9" s="1"/>
        <i x="5" s="1"/>
        <i x="7" s="1"/>
        <i x="2" s="1"/>
        <i x="6" s="1"/>
        <i x="0" s="1"/>
        <i x="1" s="1"/>
        <i x="8" s="1"/>
        <i x="11"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upplier ID" cache="Slicer_Supplier_ID" caption="Supplier ID" style="SlicerStyleOther2" rowHeight="241300"/>
  <slicer name="Warehouse ID" cache="Slicer_Warehouse_ID" caption="Warehouse ID" startItem="4" style="SlicerStyleOther2" rowHeight="241300"/>
  <slicer name="Seasonality" cache="Slicer_Seasonality" caption="Seasonality" style="SlicerStyleOther2" rowHeight="241300"/>
  <slicer name="Year" cache="Slicer_Year" caption="Year" style="SlicerStyleOther2" rowHeight="241300"/>
  <slicer name="Month" cache="Slicer_Month" caption="Month" style="SlicerStyleOther2" rowHeight="241300"/>
</slicers>
</file>

<file path=xl/tables/table1.xml><?xml version="1.0" encoding="utf-8"?>
<table xmlns="http://schemas.openxmlformats.org/spreadsheetml/2006/main" id="1" name="Table1" displayName="Table1" ref="A1:N5002" totalsRowCount="1" headerRowDxfId="9" headerRowBorderDxfId="8" tableBorderDxfId="7">
  <autoFilter ref="A1:N5001">
    <filterColumn colId="7">
      <filters>
        <filter val="Medium"/>
      </filters>
    </filterColumn>
  </autoFilter>
  <tableColumns count="14">
    <tableColumn id="1" name="Product ID" totalsRowLabel="Total"/>
    <tableColumn id="2" name="Date" dataDxfId="6"/>
    <tableColumn id="3" name="Inventory Level"/>
    <tableColumn id="4" name="Reorder Point"/>
    <tableColumn id="5" name="Lead Time" totalsRowFunction="average"/>
    <tableColumn id="6" name="Supplier ID"/>
    <tableColumn id="7" name="Warehouse ID"/>
    <tableColumn id="8" name="Seasonality" totalsRowFunction="count"/>
    <tableColumn id="9" name="Year" dataDxfId="5">
      <calculatedColumnFormula>YEAR(Table1[[#This Row],[Date]])</calculatedColumnFormula>
    </tableColumn>
    <tableColumn id="10" name="Month" dataDxfId="4">
      <calculatedColumnFormula>MONTH(Table1[[#This Row],[Date]])</calculatedColumnFormula>
    </tableColumn>
    <tableColumn id="11" name="Week Day" dataDxfId="3">
      <calculatedColumnFormula>WEEKDAY(Table1[[#This Row],[Date]])</calculatedColumnFormula>
    </tableColumn>
    <tableColumn id="12" name="Day" dataDxfId="2">
      <calculatedColumnFormula>DAY(Table1[[#This Row],[Date]])</calculatedColumnFormula>
    </tableColumn>
    <tableColumn id="14" name="Turnover Ratio" dataDxfId="1">
      <calculatedColumnFormula>Table1[[#This Row],[Inventory Level]]/Table1[[#This Row],[Reorder Point]]</calculatedColumnFormula>
    </tableColumn>
    <tableColumn id="15" name="Ratio" dataDxfId="0">
      <calculatedColumnFormula>ROUND(Table1[[#This Row],[Turnover Ratio]],2)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01"/>
  <sheetViews>
    <sheetView workbookViewId="0">
      <selection activeCell="N15" sqref="N15"/>
    </sheetView>
  </sheetViews>
  <sheetFormatPr defaultRowHeight="15" x14ac:dyDescent="0.25"/>
  <sheetData>
    <row r="1" spans="1:8" x14ac:dyDescent="0.25">
      <c r="A1" s="14" t="s">
        <v>0</v>
      </c>
      <c r="B1" s="14" t="s">
        <v>1</v>
      </c>
      <c r="C1" s="14" t="s">
        <v>2</v>
      </c>
      <c r="D1" s="14" t="s">
        <v>3</v>
      </c>
      <c r="E1" s="14" t="s">
        <v>4</v>
      </c>
      <c r="F1" s="14" t="s">
        <v>5</v>
      </c>
      <c r="G1" s="14" t="s">
        <v>6</v>
      </c>
      <c r="H1" s="14" t="s">
        <v>7</v>
      </c>
    </row>
    <row r="2" spans="1:8" x14ac:dyDescent="0.25">
      <c r="A2" t="s">
        <v>8</v>
      </c>
      <c r="B2" s="1">
        <v>45509</v>
      </c>
      <c r="C2">
        <v>305</v>
      </c>
      <c r="D2">
        <v>269</v>
      </c>
      <c r="E2">
        <v>28</v>
      </c>
      <c r="F2">
        <v>74</v>
      </c>
      <c r="G2">
        <v>43</v>
      </c>
      <c r="H2" t="s">
        <v>3949</v>
      </c>
    </row>
    <row r="3" spans="1:8" x14ac:dyDescent="0.25">
      <c r="A3" t="s">
        <v>9</v>
      </c>
      <c r="B3" s="1">
        <v>45198</v>
      </c>
      <c r="C3">
        <v>110</v>
      </c>
      <c r="D3">
        <v>58</v>
      </c>
      <c r="E3">
        <v>23</v>
      </c>
      <c r="F3">
        <v>79</v>
      </c>
      <c r="G3">
        <v>38</v>
      </c>
      <c r="H3" t="s">
        <v>3949</v>
      </c>
    </row>
    <row r="4" spans="1:8" x14ac:dyDescent="0.25">
      <c r="A4" t="s">
        <v>10</v>
      </c>
      <c r="B4" s="1">
        <v>45088</v>
      </c>
      <c r="C4">
        <v>647</v>
      </c>
      <c r="D4">
        <v>381</v>
      </c>
      <c r="E4">
        <v>27</v>
      </c>
      <c r="F4">
        <v>196</v>
      </c>
      <c r="G4">
        <v>15</v>
      </c>
      <c r="H4" t="s">
        <v>3950</v>
      </c>
    </row>
    <row r="5" spans="1:8" x14ac:dyDescent="0.25">
      <c r="A5" t="s">
        <v>11</v>
      </c>
      <c r="B5" s="1">
        <v>45322</v>
      </c>
      <c r="C5">
        <v>680</v>
      </c>
      <c r="D5">
        <v>444</v>
      </c>
      <c r="E5">
        <v>29</v>
      </c>
      <c r="F5">
        <v>41</v>
      </c>
      <c r="G5">
        <v>43</v>
      </c>
      <c r="H5" t="s">
        <v>3949</v>
      </c>
    </row>
    <row r="6" spans="1:8" x14ac:dyDescent="0.25">
      <c r="A6" t="s">
        <v>12</v>
      </c>
      <c r="B6" s="1">
        <v>45094</v>
      </c>
      <c r="C6">
        <v>422</v>
      </c>
      <c r="D6">
        <v>372</v>
      </c>
      <c r="E6">
        <v>1</v>
      </c>
      <c r="F6">
        <v>31</v>
      </c>
      <c r="G6">
        <v>45</v>
      </c>
      <c r="H6" t="s">
        <v>3949</v>
      </c>
    </row>
    <row r="7" spans="1:8" x14ac:dyDescent="0.25">
      <c r="A7" t="s">
        <v>13</v>
      </c>
      <c r="B7" s="1">
        <v>45689</v>
      </c>
      <c r="C7">
        <v>152</v>
      </c>
      <c r="D7">
        <v>83</v>
      </c>
      <c r="E7">
        <v>28</v>
      </c>
      <c r="F7">
        <v>66</v>
      </c>
      <c r="G7">
        <v>35</v>
      </c>
      <c r="H7" t="s">
        <v>3949</v>
      </c>
    </row>
    <row r="8" spans="1:8" x14ac:dyDescent="0.25">
      <c r="A8" t="s">
        <v>14</v>
      </c>
      <c r="B8" s="1">
        <v>45306</v>
      </c>
      <c r="C8">
        <v>676</v>
      </c>
      <c r="D8">
        <v>146</v>
      </c>
      <c r="E8">
        <v>3</v>
      </c>
      <c r="F8">
        <v>33</v>
      </c>
      <c r="G8">
        <v>49</v>
      </c>
      <c r="H8" t="s">
        <v>3950</v>
      </c>
    </row>
    <row r="9" spans="1:8" x14ac:dyDescent="0.25">
      <c r="A9" t="s">
        <v>15</v>
      </c>
      <c r="B9" s="1">
        <v>45401</v>
      </c>
      <c r="C9">
        <v>511</v>
      </c>
      <c r="D9">
        <v>59</v>
      </c>
      <c r="E9">
        <v>29</v>
      </c>
      <c r="F9">
        <v>100</v>
      </c>
      <c r="G9">
        <v>3</v>
      </c>
      <c r="H9" t="s">
        <v>3951</v>
      </c>
    </row>
    <row r="10" spans="1:8" x14ac:dyDescent="0.25">
      <c r="A10" t="s">
        <v>16</v>
      </c>
      <c r="B10" s="1">
        <v>45120</v>
      </c>
      <c r="C10">
        <v>187</v>
      </c>
      <c r="D10">
        <v>257</v>
      </c>
      <c r="E10">
        <v>16</v>
      </c>
      <c r="F10">
        <v>189</v>
      </c>
      <c r="G10">
        <v>35</v>
      </c>
      <c r="H10" t="s">
        <v>3949</v>
      </c>
    </row>
    <row r="11" spans="1:8" x14ac:dyDescent="0.25">
      <c r="A11" t="s">
        <v>17</v>
      </c>
      <c r="B11" s="1">
        <v>45300</v>
      </c>
      <c r="C11">
        <v>261</v>
      </c>
      <c r="D11">
        <v>322</v>
      </c>
      <c r="E11">
        <v>2</v>
      </c>
      <c r="F11">
        <v>1</v>
      </c>
      <c r="G11">
        <v>16</v>
      </c>
      <c r="H11" t="s">
        <v>3951</v>
      </c>
    </row>
    <row r="12" spans="1:8" x14ac:dyDescent="0.25">
      <c r="A12" t="s">
        <v>18</v>
      </c>
      <c r="B12" s="1">
        <v>45311</v>
      </c>
      <c r="C12">
        <v>241</v>
      </c>
      <c r="D12">
        <v>317</v>
      </c>
      <c r="E12">
        <v>10</v>
      </c>
      <c r="F12">
        <v>175</v>
      </c>
      <c r="G12">
        <v>3</v>
      </c>
      <c r="H12" t="s">
        <v>3951</v>
      </c>
    </row>
    <row r="13" spans="1:8" x14ac:dyDescent="0.25">
      <c r="A13" t="s">
        <v>19</v>
      </c>
      <c r="B13" s="1">
        <v>45070</v>
      </c>
      <c r="C13">
        <v>199</v>
      </c>
      <c r="D13">
        <v>104</v>
      </c>
      <c r="E13">
        <v>6</v>
      </c>
      <c r="F13">
        <v>174</v>
      </c>
      <c r="G13">
        <v>25</v>
      </c>
      <c r="H13" t="s">
        <v>3951</v>
      </c>
    </row>
    <row r="14" spans="1:8" x14ac:dyDescent="0.25">
      <c r="A14" t="s">
        <v>20</v>
      </c>
      <c r="B14" s="1">
        <v>45307</v>
      </c>
      <c r="C14">
        <v>601</v>
      </c>
      <c r="D14">
        <v>327</v>
      </c>
      <c r="E14">
        <v>3</v>
      </c>
      <c r="F14">
        <v>116</v>
      </c>
      <c r="G14">
        <v>17</v>
      </c>
      <c r="H14" t="s">
        <v>3949</v>
      </c>
    </row>
    <row r="15" spans="1:8" x14ac:dyDescent="0.25">
      <c r="A15" t="s">
        <v>21</v>
      </c>
      <c r="B15" s="1">
        <v>45082</v>
      </c>
      <c r="C15">
        <v>137</v>
      </c>
      <c r="D15">
        <v>462</v>
      </c>
      <c r="E15">
        <v>19</v>
      </c>
      <c r="F15">
        <v>21</v>
      </c>
      <c r="G15">
        <v>35</v>
      </c>
      <c r="H15" t="s">
        <v>3949</v>
      </c>
    </row>
    <row r="16" spans="1:8" x14ac:dyDescent="0.25">
      <c r="A16" t="s">
        <v>22</v>
      </c>
      <c r="B16" s="1">
        <v>45584</v>
      </c>
      <c r="C16">
        <v>820</v>
      </c>
      <c r="D16">
        <v>167</v>
      </c>
      <c r="E16">
        <v>25</v>
      </c>
      <c r="F16">
        <v>61</v>
      </c>
      <c r="G16">
        <v>2</v>
      </c>
      <c r="H16" t="s">
        <v>3951</v>
      </c>
    </row>
    <row r="17" spans="1:8" x14ac:dyDescent="0.25">
      <c r="A17" t="s">
        <v>23</v>
      </c>
      <c r="B17" s="1">
        <v>45322</v>
      </c>
      <c r="C17">
        <v>528</v>
      </c>
      <c r="D17">
        <v>372</v>
      </c>
      <c r="E17">
        <v>27</v>
      </c>
      <c r="F17">
        <v>106</v>
      </c>
      <c r="G17">
        <v>14</v>
      </c>
      <c r="H17" t="s">
        <v>3949</v>
      </c>
    </row>
    <row r="18" spans="1:8" x14ac:dyDescent="0.25">
      <c r="A18" t="s">
        <v>24</v>
      </c>
      <c r="B18" s="1">
        <v>45446</v>
      </c>
      <c r="C18">
        <v>133</v>
      </c>
      <c r="D18">
        <v>357</v>
      </c>
      <c r="E18">
        <v>24</v>
      </c>
      <c r="F18">
        <v>152</v>
      </c>
      <c r="G18">
        <v>33</v>
      </c>
      <c r="H18" t="s">
        <v>3950</v>
      </c>
    </row>
    <row r="19" spans="1:8" x14ac:dyDescent="0.25">
      <c r="A19" t="s">
        <v>25</v>
      </c>
      <c r="B19" s="1">
        <v>44987</v>
      </c>
      <c r="C19">
        <v>220</v>
      </c>
      <c r="D19">
        <v>239</v>
      </c>
      <c r="E19">
        <v>19</v>
      </c>
      <c r="F19">
        <v>12</v>
      </c>
      <c r="G19">
        <v>21</v>
      </c>
      <c r="H19" t="s">
        <v>3949</v>
      </c>
    </row>
    <row r="20" spans="1:8" x14ac:dyDescent="0.25">
      <c r="A20" t="s">
        <v>26</v>
      </c>
      <c r="B20" s="1">
        <v>45578</v>
      </c>
      <c r="C20">
        <v>490</v>
      </c>
      <c r="D20">
        <v>220</v>
      </c>
      <c r="E20">
        <v>10</v>
      </c>
      <c r="F20">
        <v>64</v>
      </c>
      <c r="G20">
        <v>3</v>
      </c>
      <c r="H20" t="s">
        <v>3950</v>
      </c>
    </row>
    <row r="21" spans="1:8" x14ac:dyDescent="0.25">
      <c r="A21" t="s">
        <v>27</v>
      </c>
      <c r="B21" s="1">
        <v>45503</v>
      </c>
      <c r="C21">
        <v>240</v>
      </c>
      <c r="D21">
        <v>277</v>
      </c>
      <c r="E21">
        <v>3</v>
      </c>
      <c r="F21">
        <v>192</v>
      </c>
      <c r="G21">
        <v>33</v>
      </c>
      <c r="H21" t="s">
        <v>3950</v>
      </c>
    </row>
    <row r="22" spans="1:8" x14ac:dyDescent="0.25">
      <c r="A22" t="s">
        <v>28</v>
      </c>
      <c r="B22" s="1">
        <v>45389</v>
      </c>
      <c r="C22">
        <v>169</v>
      </c>
      <c r="D22">
        <v>237</v>
      </c>
      <c r="E22">
        <v>15</v>
      </c>
      <c r="F22">
        <v>21</v>
      </c>
      <c r="G22">
        <v>48</v>
      </c>
      <c r="H22" t="s">
        <v>3950</v>
      </c>
    </row>
    <row r="23" spans="1:8" x14ac:dyDescent="0.25">
      <c r="A23" t="s">
        <v>29</v>
      </c>
      <c r="B23" s="1">
        <v>45348</v>
      </c>
      <c r="C23">
        <v>465</v>
      </c>
      <c r="D23">
        <v>440</v>
      </c>
      <c r="E23">
        <v>28</v>
      </c>
      <c r="F23">
        <v>3</v>
      </c>
      <c r="G23">
        <v>7</v>
      </c>
      <c r="H23" t="s">
        <v>3951</v>
      </c>
    </row>
    <row r="24" spans="1:8" x14ac:dyDescent="0.25">
      <c r="A24" t="s">
        <v>30</v>
      </c>
      <c r="B24" s="1">
        <v>45011</v>
      </c>
      <c r="C24">
        <v>900</v>
      </c>
      <c r="D24">
        <v>417</v>
      </c>
      <c r="E24">
        <v>1</v>
      </c>
      <c r="F24">
        <v>112</v>
      </c>
      <c r="G24">
        <v>18</v>
      </c>
      <c r="H24" t="s">
        <v>3951</v>
      </c>
    </row>
    <row r="25" spans="1:8" x14ac:dyDescent="0.25">
      <c r="A25" t="s">
        <v>31</v>
      </c>
      <c r="B25" s="1">
        <v>45643</v>
      </c>
      <c r="C25">
        <v>695</v>
      </c>
      <c r="D25">
        <v>166</v>
      </c>
      <c r="E25">
        <v>13</v>
      </c>
      <c r="F25">
        <v>151</v>
      </c>
      <c r="G25">
        <v>22</v>
      </c>
      <c r="H25" t="s">
        <v>3951</v>
      </c>
    </row>
    <row r="26" spans="1:8" x14ac:dyDescent="0.25">
      <c r="A26" t="s">
        <v>32</v>
      </c>
      <c r="B26" s="1">
        <v>45177</v>
      </c>
      <c r="C26">
        <v>677</v>
      </c>
      <c r="D26">
        <v>61</v>
      </c>
      <c r="E26">
        <v>19</v>
      </c>
      <c r="F26">
        <v>43</v>
      </c>
      <c r="G26">
        <v>37</v>
      </c>
      <c r="H26" t="s">
        <v>3949</v>
      </c>
    </row>
    <row r="27" spans="1:8" x14ac:dyDescent="0.25">
      <c r="A27" t="s">
        <v>33</v>
      </c>
      <c r="B27" s="1">
        <v>45115</v>
      </c>
      <c r="C27">
        <v>748</v>
      </c>
      <c r="D27">
        <v>352</v>
      </c>
      <c r="E27">
        <v>29</v>
      </c>
      <c r="F27">
        <v>26</v>
      </c>
      <c r="G27">
        <v>30</v>
      </c>
      <c r="H27" t="s">
        <v>3951</v>
      </c>
    </row>
    <row r="28" spans="1:8" x14ac:dyDescent="0.25">
      <c r="A28" t="s">
        <v>34</v>
      </c>
      <c r="B28" s="1">
        <v>45592</v>
      </c>
      <c r="C28">
        <v>685</v>
      </c>
      <c r="D28">
        <v>215</v>
      </c>
      <c r="E28">
        <v>19</v>
      </c>
      <c r="F28">
        <v>37</v>
      </c>
      <c r="G28">
        <v>31</v>
      </c>
      <c r="H28" t="s">
        <v>3951</v>
      </c>
    </row>
    <row r="29" spans="1:8" x14ac:dyDescent="0.25">
      <c r="A29" t="s">
        <v>35</v>
      </c>
      <c r="B29" s="1">
        <v>45609</v>
      </c>
      <c r="C29">
        <v>773</v>
      </c>
      <c r="D29">
        <v>485</v>
      </c>
      <c r="E29">
        <v>17</v>
      </c>
      <c r="F29">
        <v>148</v>
      </c>
      <c r="G29">
        <v>14</v>
      </c>
      <c r="H29" t="s">
        <v>3951</v>
      </c>
    </row>
    <row r="30" spans="1:8" x14ac:dyDescent="0.25">
      <c r="A30" t="s">
        <v>36</v>
      </c>
      <c r="B30" s="1">
        <v>45525</v>
      </c>
      <c r="C30">
        <v>535</v>
      </c>
      <c r="D30">
        <v>465</v>
      </c>
      <c r="E30">
        <v>11</v>
      </c>
      <c r="F30">
        <v>103</v>
      </c>
      <c r="G30">
        <v>25</v>
      </c>
      <c r="H30" t="s">
        <v>3951</v>
      </c>
    </row>
    <row r="31" spans="1:8" x14ac:dyDescent="0.25">
      <c r="A31" t="s">
        <v>37</v>
      </c>
      <c r="B31" s="1">
        <v>45573</v>
      </c>
      <c r="C31">
        <v>740</v>
      </c>
      <c r="D31">
        <v>352</v>
      </c>
      <c r="E31">
        <v>14</v>
      </c>
      <c r="F31">
        <v>180</v>
      </c>
      <c r="G31">
        <v>10</v>
      </c>
      <c r="H31" t="s">
        <v>3950</v>
      </c>
    </row>
    <row r="32" spans="1:8" x14ac:dyDescent="0.25">
      <c r="A32" t="s">
        <v>38</v>
      </c>
      <c r="B32" s="1">
        <v>45425</v>
      </c>
      <c r="C32">
        <v>243</v>
      </c>
      <c r="D32">
        <v>433</v>
      </c>
      <c r="E32">
        <v>5</v>
      </c>
      <c r="F32">
        <v>178</v>
      </c>
      <c r="G32">
        <v>14</v>
      </c>
      <c r="H32" t="s">
        <v>3951</v>
      </c>
    </row>
    <row r="33" spans="1:8" x14ac:dyDescent="0.25">
      <c r="A33" t="s">
        <v>39</v>
      </c>
      <c r="B33" s="1">
        <v>45305</v>
      </c>
      <c r="C33">
        <v>172</v>
      </c>
      <c r="D33">
        <v>147</v>
      </c>
      <c r="E33">
        <v>2</v>
      </c>
      <c r="F33">
        <v>100</v>
      </c>
      <c r="G33">
        <v>2</v>
      </c>
      <c r="H33" t="s">
        <v>3949</v>
      </c>
    </row>
    <row r="34" spans="1:8" x14ac:dyDescent="0.25">
      <c r="A34" t="s">
        <v>40</v>
      </c>
      <c r="B34" s="1">
        <v>45046</v>
      </c>
      <c r="C34">
        <v>268</v>
      </c>
      <c r="D34">
        <v>219</v>
      </c>
      <c r="E34">
        <v>27</v>
      </c>
      <c r="F34">
        <v>35</v>
      </c>
      <c r="G34">
        <v>4</v>
      </c>
      <c r="H34" t="s">
        <v>3949</v>
      </c>
    </row>
    <row r="35" spans="1:8" x14ac:dyDescent="0.25">
      <c r="A35" t="s">
        <v>41</v>
      </c>
      <c r="B35" s="1">
        <v>45617</v>
      </c>
      <c r="C35">
        <v>320</v>
      </c>
      <c r="D35">
        <v>419</v>
      </c>
      <c r="E35">
        <v>8</v>
      </c>
      <c r="F35">
        <v>21</v>
      </c>
      <c r="G35">
        <v>30</v>
      </c>
      <c r="H35" t="s">
        <v>3951</v>
      </c>
    </row>
    <row r="36" spans="1:8" x14ac:dyDescent="0.25">
      <c r="A36" t="s">
        <v>42</v>
      </c>
      <c r="B36" s="1">
        <v>45376</v>
      </c>
      <c r="C36">
        <v>741</v>
      </c>
      <c r="D36">
        <v>442</v>
      </c>
      <c r="E36">
        <v>9</v>
      </c>
      <c r="F36">
        <v>54</v>
      </c>
      <c r="G36">
        <v>8</v>
      </c>
      <c r="H36" t="s">
        <v>3951</v>
      </c>
    </row>
    <row r="37" spans="1:8" x14ac:dyDescent="0.25">
      <c r="A37" t="s">
        <v>43</v>
      </c>
      <c r="B37" s="1">
        <v>45630</v>
      </c>
      <c r="C37">
        <v>156</v>
      </c>
      <c r="D37">
        <v>443</v>
      </c>
      <c r="E37">
        <v>27</v>
      </c>
      <c r="F37">
        <v>96</v>
      </c>
      <c r="G37">
        <v>40</v>
      </c>
      <c r="H37" t="s">
        <v>3949</v>
      </c>
    </row>
    <row r="38" spans="1:8" x14ac:dyDescent="0.25">
      <c r="A38" t="s">
        <v>44</v>
      </c>
      <c r="B38" s="1">
        <v>44975</v>
      </c>
      <c r="C38">
        <v>863</v>
      </c>
      <c r="D38">
        <v>142</v>
      </c>
      <c r="E38">
        <v>7</v>
      </c>
      <c r="F38">
        <v>167</v>
      </c>
      <c r="G38">
        <v>27</v>
      </c>
      <c r="H38" t="s">
        <v>3950</v>
      </c>
    </row>
    <row r="39" spans="1:8" x14ac:dyDescent="0.25">
      <c r="A39" t="s">
        <v>45</v>
      </c>
      <c r="B39" s="1">
        <v>45689</v>
      </c>
      <c r="C39">
        <v>734</v>
      </c>
      <c r="D39">
        <v>194</v>
      </c>
      <c r="E39">
        <v>6</v>
      </c>
      <c r="F39">
        <v>184</v>
      </c>
      <c r="G39">
        <v>3</v>
      </c>
      <c r="H39" t="s">
        <v>3951</v>
      </c>
    </row>
    <row r="40" spans="1:8" x14ac:dyDescent="0.25">
      <c r="A40" t="s">
        <v>46</v>
      </c>
      <c r="B40" s="1">
        <v>45586</v>
      </c>
      <c r="C40">
        <v>194</v>
      </c>
      <c r="D40">
        <v>96</v>
      </c>
      <c r="E40">
        <v>22</v>
      </c>
      <c r="F40">
        <v>97</v>
      </c>
      <c r="G40">
        <v>7</v>
      </c>
      <c r="H40" t="s">
        <v>3951</v>
      </c>
    </row>
    <row r="41" spans="1:8" x14ac:dyDescent="0.25">
      <c r="A41" t="s">
        <v>47</v>
      </c>
      <c r="B41" s="1">
        <v>45309</v>
      </c>
      <c r="C41">
        <v>177</v>
      </c>
      <c r="D41">
        <v>404</v>
      </c>
      <c r="E41">
        <v>29</v>
      </c>
      <c r="F41">
        <v>122</v>
      </c>
      <c r="G41">
        <v>24</v>
      </c>
      <c r="H41" t="s">
        <v>3951</v>
      </c>
    </row>
    <row r="42" spans="1:8" x14ac:dyDescent="0.25">
      <c r="A42" t="s">
        <v>48</v>
      </c>
      <c r="B42" s="1">
        <v>45533</v>
      </c>
      <c r="C42">
        <v>395</v>
      </c>
      <c r="D42">
        <v>419</v>
      </c>
      <c r="E42">
        <v>26</v>
      </c>
      <c r="F42">
        <v>160</v>
      </c>
      <c r="G42">
        <v>19</v>
      </c>
      <c r="H42" t="s">
        <v>3950</v>
      </c>
    </row>
    <row r="43" spans="1:8" x14ac:dyDescent="0.25">
      <c r="A43" t="s">
        <v>49</v>
      </c>
      <c r="B43" s="1">
        <v>45527</v>
      </c>
      <c r="C43">
        <v>659</v>
      </c>
      <c r="D43">
        <v>167</v>
      </c>
      <c r="E43">
        <v>13</v>
      </c>
      <c r="F43">
        <v>10</v>
      </c>
      <c r="G43">
        <v>34</v>
      </c>
      <c r="H43" t="s">
        <v>3951</v>
      </c>
    </row>
    <row r="44" spans="1:8" x14ac:dyDescent="0.25">
      <c r="A44" t="s">
        <v>50</v>
      </c>
      <c r="B44" s="1">
        <v>45003</v>
      </c>
      <c r="C44">
        <v>195</v>
      </c>
      <c r="D44">
        <v>267</v>
      </c>
      <c r="E44">
        <v>29</v>
      </c>
      <c r="F44">
        <v>27</v>
      </c>
      <c r="G44">
        <v>28</v>
      </c>
      <c r="H44" t="s">
        <v>3949</v>
      </c>
    </row>
    <row r="45" spans="1:8" x14ac:dyDescent="0.25">
      <c r="A45" t="s">
        <v>27</v>
      </c>
      <c r="B45" s="1">
        <v>45376</v>
      </c>
      <c r="C45">
        <v>291</v>
      </c>
      <c r="D45">
        <v>124</v>
      </c>
      <c r="E45">
        <v>2</v>
      </c>
      <c r="F45">
        <v>72</v>
      </c>
      <c r="G45">
        <v>45</v>
      </c>
      <c r="H45" t="s">
        <v>3950</v>
      </c>
    </row>
    <row r="46" spans="1:8" x14ac:dyDescent="0.25">
      <c r="A46" t="s">
        <v>51</v>
      </c>
      <c r="B46" s="1">
        <v>44997</v>
      </c>
      <c r="C46">
        <v>236</v>
      </c>
      <c r="D46">
        <v>353</v>
      </c>
      <c r="E46">
        <v>14</v>
      </c>
      <c r="F46">
        <v>32</v>
      </c>
      <c r="G46">
        <v>34</v>
      </c>
      <c r="H46" t="s">
        <v>3950</v>
      </c>
    </row>
    <row r="47" spans="1:8" x14ac:dyDescent="0.25">
      <c r="A47" t="s">
        <v>52</v>
      </c>
      <c r="B47" s="1">
        <v>45560</v>
      </c>
      <c r="C47">
        <v>749</v>
      </c>
      <c r="D47">
        <v>302</v>
      </c>
      <c r="E47">
        <v>16</v>
      </c>
      <c r="F47">
        <v>120</v>
      </c>
      <c r="G47">
        <v>38</v>
      </c>
      <c r="H47" t="s">
        <v>3950</v>
      </c>
    </row>
    <row r="48" spans="1:8" x14ac:dyDescent="0.25">
      <c r="A48" t="s">
        <v>53</v>
      </c>
      <c r="B48" s="1">
        <v>45055</v>
      </c>
      <c r="C48">
        <v>901</v>
      </c>
      <c r="D48">
        <v>197</v>
      </c>
      <c r="E48">
        <v>8</v>
      </c>
      <c r="F48">
        <v>161</v>
      </c>
      <c r="G48">
        <v>44</v>
      </c>
      <c r="H48" t="s">
        <v>3950</v>
      </c>
    </row>
    <row r="49" spans="1:8" x14ac:dyDescent="0.25">
      <c r="A49" t="s">
        <v>54</v>
      </c>
      <c r="B49" s="1">
        <v>44995</v>
      </c>
      <c r="C49">
        <v>670</v>
      </c>
      <c r="D49">
        <v>50</v>
      </c>
      <c r="E49">
        <v>29</v>
      </c>
      <c r="F49">
        <v>24</v>
      </c>
      <c r="G49">
        <v>49</v>
      </c>
      <c r="H49" t="s">
        <v>3950</v>
      </c>
    </row>
    <row r="50" spans="1:8" x14ac:dyDescent="0.25">
      <c r="A50" t="s">
        <v>55</v>
      </c>
      <c r="B50" s="1">
        <v>45444</v>
      </c>
      <c r="C50">
        <v>354</v>
      </c>
      <c r="D50">
        <v>413</v>
      </c>
      <c r="E50">
        <v>14</v>
      </c>
      <c r="F50">
        <v>5</v>
      </c>
      <c r="G50">
        <v>32</v>
      </c>
      <c r="H50" t="s">
        <v>3949</v>
      </c>
    </row>
    <row r="51" spans="1:8" x14ac:dyDescent="0.25">
      <c r="A51" t="s">
        <v>56</v>
      </c>
      <c r="B51" s="1">
        <v>45562</v>
      </c>
      <c r="C51">
        <v>142</v>
      </c>
      <c r="D51">
        <v>494</v>
      </c>
      <c r="E51">
        <v>29</v>
      </c>
      <c r="F51">
        <v>87</v>
      </c>
      <c r="G51">
        <v>38</v>
      </c>
      <c r="H51" t="s">
        <v>3949</v>
      </c>
    </row>
    <row r="52" spans="1:8" x14ac:dyDescent="0.25">
      <c r="A52" t="s">
        <v>57</v>
      </c>
      <c r="B52" s="1">
        <v>45183</v>
      </c>
      <c r="C52">
        <v>337</v>
      </c>
      <c r="D52">
        <v>156</v>
      </c>
      <c r="E52">
        <v>29</v>
      </c>
      <c r="F52">
        <v>43</v>
      </c>
      <c r="G52">
        <v>8</v>
      </c>
      <c r="H52" t="s">
        <v>3950</v>
      </c>
    </row>
    <row r="53" spans="1:8" x14ac:dyDescent="0.25">
      <c r="A53" t="s">
        <v>58</v>
      </c>
      <c r="B53" s="1">
        <v>45670</v>
      </c>
      <c r="C53">
        <v>304</v>
      </c>
      <c r="D53">
        <v>87</v>
      </c>
      <c r="E53">
        <v>23</v>
      </c>
      <c r="F53">
        <v>67</v>
      </c>
      <c r="G53">
        <v>34</v>
      </c>
      <c r="H53" t="s">
        <v>3950</v>
      </c>
    </row>
    <row r="54" spans="1:8" x14ac:dyDescent="0.25">
      <c r="A54" t="s">
        <v>59</v>
      </c>
      <c r="B54" s="1">
        <v>45287</v>
      </c>
      <c r="C54">
        <v>430</v>
      </c>
      <c r="D54">
        <v>55</v>
      </c>
      <c r="E54">
        <v>28</v>
      </c>
      <c r="F54">
        <v>115</v>
      </c>
      <c r="G54">
        <v>50</v>
      </c>
      <c r="H54" t="s">
        <v>3951</v>
      </c>
    </row>
    <row r="55" spans="1:8" x14ac:dyDescent="0.25">
      <c r="A55" t="s">
        <v>60</v>
      </c>
      <c r="B55" s="1">
        <v>45390</v>
      </c>
      <c r="C55">
        <v>169</v>
      </c>
      <c r="D55">
        <v>220</v>
      </c>
      <c r="E55">
        <v>6</v>
      </c>
      <c r="F55">
        <v>139</v>
      </c>
      <c r="G55">
        <v>9</v>
      </c>
      <c r="H55" t="s">
        <v>3951</v>
      </c>
    </row>
    <row r="56" spans="1:8" x14ac:dyDescent="0.25">
      <c r="A56" t="s">
        <v>61</v>
      </c>
      <c r="B56" s="1">
        <v>45434</v>
      </c>
      <c r="C56">
        <v>620</v>
      </c>
      <c r="D56">
        <v>177</v>
      </c>
      <c r="E56">
        <v>5</v>
      </c>
      <c r="F56">
        <v>79</v>
      </c>
      <c r="G56">
        <v>49</v>
      </c>
      <c r="H56" t="s">
        <v>3950</v>
      </c>
    </row>
    <row r="57" spans="1:8" x14ac:dyDescent="0.25">
      <c r="A57" t="s">
        <v>62</v>
      </c>
      <c r="B57" s="1">
        <v>45452</v>
      </c>
      <c r="C57">
        <v>674</v>
      </c>
      <c r="D57">
        <v>232</v>
      </c>
      <c r="E57">
        <v>22</v>
      </c>
      <c r="F57">
        <v>146</v>
      </c>
      <c r="G57">
        <v>20</v>
      </c>
      <c r="H57" t="s">
        <v>3951</v>
      </c>
    </row>
    <row r="58" spans="1:8" x14ac:dyDescent="0.25">
      <c r="A58" t="s">
        <v>63</v>
      </c>
      <c r="B58" s="1">
        <v>45301</v>
      </c>
      <c r="C58">
        <v>957</v>
      </c>
      <c r="D58">
        <v>407</v>
      </c>
      <c r="E58">
        <v>9</v>
      </c>
      <c r="F58">
        <v>134</v>
      </c>
      <c r="G58">
        <v>41</v>
      </c>
      <c r="H58" t="s">
        <v>3951</v>
      </c>
    </row>
    <row r="59" spans="1:8" x14ac:dyDescent="0.25">
      <c r="A59" t="s">
        <v>64</v>
      </c>
      <c r="B59" s="1">
        <v>45081</v>
      </c>
      <c r="C59">
        <v>135</v>
      </c>
      <c r="D59">
        <v>306</v>
      </c>
      <c r="E59">
        <v>29</v>
      </c>
      <c r="F59">
        <v>1</v>
      </c>
      <c r="G59">
        <v>31</v>
      </c>
      <c r="H59" t="s">
        <v>3951</v>
      </c>
    </row>
    <row r="60" spans="1:8" x14ac:dyDescent="0.25">
      <c r="A60" t="s">
        <v>65</v>
      </c>
      <c r="B60" s="1">
        <v>45314</v>
      </c>
      <c r="C60">
        <v>724</v>
      </c>
      <c r="D60">
        <v>449</v>
      </c>
      <c r="E60">
        <v>25</v>
      </c>
      <c r="F60">
        <v>139</v>
      </c>
      <c r="G60">
        <v>17</v>
      </c>
      <c r="H60" t="s">
        <v>3949</v>
      </c>
    </row>
    <row r="61" spans="1:8" x14ac:dyDescent="0.25">
      <c r="A61" t="s">
        <v>66</v>
      </c>
      <c r="B61" s="1">
        <v>45581</v>
      </c>
      <c r="C61">
        <v>869</v>
      </c>
      <c r="D61">
        <v>123</v>
      </c>
      <c r="E61">
        <v>1</v>
      </c>
      <c r="F61">
        <v>174</v>
      </c>
      <c r="G61">
        <v>3</v>
      </c>
      <c r="H61" t="s">
        <v>3950</v>
      </c>
    </row>
    <row r="62" spans="1:8" x14ac:dyDescent="0.25">
      <c r="A62" t="s">
        <v>67</v>
      </c>
      <c r="B62" s="1">
        <v>45344</v>
      </c>
      <c r="C62">
        <v>693</v>
      </c>
      <c r="D62">
        <v>386</v>
      </c>
      <c r="E62">
        <v>21</v>
      </c>
      <c r="F62">
        <v>132</v>
      </c>
      <c r="G62">
        <v>47</v>
      </c>
      <c r="H62" t="s">
        <v>3951</v>
      </c>
    </row>
    <row r="63" spans="1:8" x14ac:dyDescent="0.25">
      <c r="A63" t="s">
        <v>68</v>
      </c>
      <c r="B63" s="1">
        <v>45080</v>
      </c>
      <c r="C63">
        <v>872</v>
      </c>
      <c r="D63">
        <v>275</v>
      </c>
      <c r="E63">
        <v>21</v>
      </c>
      <c r="F63">
        <v>149</v>
      </c>
      <c r="G63">
        <v>32</v>
      </c>
      <c r="H63" t="s">
        <v>3950</v>
      </c>
    </row>
    <row r="64" spans="1:8" x14ac:dyDescent="0.25">
      <c r="A64" t="s">
        <v>69</v>
      </c>
      <c r="B64" s="1">
        <v>45650</v>
      </c>
      <c r="C64">
        <v>250</v>
      </c>
      <c r="D64">
        <v>353</v>
      </c>
      <c r="E64">
        <v>7</v>
      </c>
      <c r="F64">
        <v>101</v>
      </c>
      <c r="G64">
        <v>15</v>
      </c>
      <c r="H64" t="s">
        <v>3951</v>
      </c>
    </row>
    <row r="65" spans="1:8" x14ac:dyDescent="0.25">
      <c r="A65" t="s">
        <v>70</v>
      </c>
      <c r="B65" s="1">
        <v>45666</v>
      </c>
      <c r="C65">
        <v>541</v>
      </c>
      <c r="D65">
        <v>404</v>
      </c>
      <c r="E65">
        <v>26</v>
      </c>
      <c r="F65">
        <v>160</v>
      </c>
      <c r="G65">
        <v>2</v>
      </c>
      <c r="H65" t="s">
        <v>3950</v>
      </c>
    </row>
    <row r="66" spans="1:8" x14ac:dyDescent="0.25">
      <c r="A66" t="s">
        <v>71</v>
      </c>
      <c r="B66" s="1">
        <v>45432</v>
      </c>
      <c r="C66">
        <v>762</v>
      </c>
      <c r="D66">
        <v>446</v>
      </c>
      <c r="E66">
        <v>22</v>
      </c>
      <c r="F66">
        <v>27</v>
      </c>
      <c r="G66">
        <v>13</v>
      </c>
      <c r="H66" t="s">
        <v>3950</v>
      </c>
    </row>
    <row r="67" spans="1:8" x14ac:dyDescent="0.25">
      <c r="A67" t="s">
        <v>72</v>
      </c>
      <c r="B67" s="1">
        <v>45498</v>
      </c>
      <c r="C67">
        <v>148</v>
      </c>
      <c r="D67">
        <v>86</v>
      </c>
      <c r="E67">
        <v>23</v>
      </c>
      <c r="F67">
        <v>57</v>
      </c>
      <c r="G67">
        <v>3</v>
      </c>
      <c r="H67" t="s">
        <v>3950</v>
      </c>
    </row>
    <row r="68" spans="1:8" x14ac:dyDescent="0.25">
      <c r="A68" t="s">
        <v>73</v>
      </c>
      <c r="B68" s="1">
        <v>45578</v>
      </c>
      <c r="C68">
        <v>636</v>
      </c>
      <c r="D68">
        <v>340</v>
      </c>
      <c r="E68">
        <v>17</v>
      </c>
      <c r="F68">
        <v>78</v>
      </c>
      <c r="G68">
        <v>9</v>
      </c>
      <c r="H68" t="s">
        <v>3951</v>
      </c>
    </row>
    <row r="69" spans="1:8" x14ac:dyDescent="0.25">
      <c r="A69" t="s">
        <v>74</v>
      </c>
      <c r="B69" s="1">
        <v>45122</v>
      </c>
      <c r="C69">
        <v>884</v>
      </c>
      <c r="D69">
        <v>495</v>
      </c>
      <c r="E69">
        <v>13</v>
      </c>
      <c r="F69">
        <v>141</v>
      </c>
      <c r="G69">
        <v>44</v>
      </c>
      <c r="H69" t="s">
        <v>3949</v>
      </c>
    </row>
    <row r="70" spans="1:8" x14ac:dyDescent="0.25">
      <c r="A70" t="s">
        <v>75</v>
      </c>
      <c r="B70" s="1">
        <v>45170</v>
      </c>
      <c r="C70">
        <v>626</v>
      </c>
      <c r="D70">
        <v>270</v>
      </c>
      <c r="E70">
        <v>29</v>
      </c>
      <c r="F70">
        <v>155</v>
      </c>
      <c r="G70">
        <v>42</v>
      </c>
      <c r="H70" t="s">
        <v>3951</v>
      </c>
    </row>
    <row r="71" spans="1:8" x14ac:dyDescent="0.25">
      <c r="A71" t="s">
        <v>76</v>
      </c>
      <c r="B71" s="1">
        <v>45540</v>
      </c>
      <c r="C71">
        <v>375</v>
      </c>
      <c r="D71">
        <v>394</v>
      </c>
      <c r="E71">
        <v>30</v>
      </c>
      <c r="F71">
        <v>65</v>
      </c>
      <c r="G71">
        <v>3</v>
      </c>
      <c r="H71" t="s">
        <v>3950</v>
      </c>
    </row>
    <row r="72" spans="1:8" x14ac:dyDescent="0.25">
      <c r="A72" t="s">
        <v>77</v>
      </c>
      <c r="B72" s="1">
        <v>45414</v>
      </c>
      <c r="C72">
        <v>435</v>
      </c>
      <c r="D72">
        <v>474</v>
      </c>
      <c r="E72">
        <v>20</v>
      </c>
      <c r="F72">
        <v>51</v>
      </c>
      <c r="G72">
        <v>30</v>
      </c>
      <c r="H72" t="s">
        <v>3950</v>
      </c>
    </row>
    <row r="73" spans="1:8" x14ac:dyDescent="0.25">
      <c r="A73" t="s">
        <v>78</v>
      </c>
      <c r="B73" s="1">
        <v>45347</v>
      </c>
      <c r="C73">
        <v>638</v>
      </c>
      <c r="D73">
        <v>426</v>
      </c>
      <c r="E73">
        <v>1</v>
      </c>
      <c r="F73">
        <v>55</v>
      </c>
      <c r="G73">
        <v>31</v>
      </c>
      <c r="H73" t="s">
        <v>3950</v>
      </c>
    </row>
    <row r="74" spans="1:8" x14ac:dyDescent="0.25">
      <c r="A74" t="s">
        <v>79</v>
      </c>
      <c r="B74" s="1">
        <v>45636</v>
      </c>
      <c r="C74">
        <v>244</v>
      </c>
      <c r="D74">
        <v>382</v>
      </c>
      <c r="E74">
        <v>13</v>
      </c>
      <c r="F74">
        <v>153</v>
      </c>
      <c r="G74">
        <v>50</v>
      </c>
      <c r="H74" t="s">
        <v>3951</v>
      </c>
    </row>
    <row r="75" spans="1:8" x14ac:dyDescent="0.25">
      <c r="A75" t="s">
        <v>80</v>
      </c>
      <c r="B75" s="1">
        <v>45700</v>
      </c>
      <c r="C75">
        <v>126</v>
      </c>
      <c r="D75">
        <v>274</v>
      </c>
      <c r="E75">
        <v>13</v>
      </c>
      <c r="F75">
        <v>124</v>
      </c>
      <c r="G75">
        <v>43</v>
      </c>
      <c r="H75" t="s">
        <v>3951</v>
      </c>
    </row>
    <row r="76" spans="1:8" x14ac:dyDescent="0.25">
      <c r="A76" t="s">
        <v>23</v>
      </c>
      <c r="B76" s="1">
        <v>45116</v>
      </c>
      <c r="C76">
        <v>583</v>
      </c>
      <c r="D76">
        <v>332</v>
      </c>
      <c r="E76">
        <v>27</v>
      </c>
      <c r="F76">
        <v>13</v>
      </c>
      <c r="G76">
        <v>16</v>
      </c>
      <c r="H76" t="s">
        <v>3951</v>
      </c>
    </row>
    <row r="77" spans="1:8" x14ac:dyDescent="0.25">
      <c r="A77" t="s">
        <v>81</v>
      </c>
      <c r="B77" s="1">
        <v>45581</v>
      </c>
      <c r="C77">
        <v>844</v>
      </c>
      <c r="D77">
        <v>287</v>
      </c>
      <c r="E77">
        <v>22</v>
      </c>
      <c r="F77">
        <v>124</v>
      </c>
      <c r="G77">
        <v>39</v>
      </c>
      <c r="H77" t="s">
        <v>3950</v>
      </c>
    </row>
    <row r="78" spans="1:8" x14ac:dyDescent="0.25">
      <c r="A78" t="s">
        <v>82</v>
      </c>
      <c r="B78" s="1">
        <v>45057</v>
      </c>
      <c r="C78">
        <v>938</v>
      </c>
      <c r="D78">
        <v>52</v>
      </c>
      <c r="E78">
        <v>18</v>
      </c>
      <c r="F78">
        <v>167</v>
      </c>
      <c r="G78">
        <v>15</v>
      </c>
      <c r="H78" t="s">
        <v>3950</v>
      </c>
    </row>
    <row r="79" spans="1:8" x14ac:dyDescent="0.25">
      <c r="A79" t="s">
        <v>83</v>
      </c>
      <c r="B79" s="1">
        <v>45223</v>
      </c>
      <c r="C79">
        <v>577</v>
      </c>
      <c r="D79">
        <v>117</v>
      </c>
      <c r="E79">
        <v>9</v>
      </c>
      <c r="F79">
        <v>170</v>
      </c>
      <c r="G79">
        <v>27</v>
      </c>
      <c r="H79" t="s">
        <v>3949</v>
      </c>
    </row>
    <row r="80" spans="1:8" x14ac:dyDescent="0.25">
      <c r="A80" t="s">
        <v>84</v>
      </c>
      <c r="B80" s="1">
        <v>45622</v>
      </c>
      <c r="C80">
        <v>508</v>
      </c>
      <c r="D80">
        <v>346</v>
      </c>
      <c r="E80">
        <v>11</v>
      </c>
      <c r="F80">
        <v>31</v>
      </c>
      <c r="G80">
        <v>41</v>
      </c>
      <c r="H80" t="s">
        <v>3949</v>
      </c>
    </row>
    <row r="81" spans="1:8" x14ac:dyDescent="0.25">
      <c r="A81" t="s">
        <v>85</v>
      </c>
      <c r="B81" s="1">
        <v>45193</v>
      </c>
      <c r="C81">
        <v>806</v>
      </c>
      <c r="D81">
        <v>388</v>
      </c>
      <c r="E81">
        <v>23</v>
      </c>
      <c r="F81">
        <v>35</v>
      </c>
      <c r="G81">
        <v>9</v>
      </c>
      <c r="H81" t="s">
        <v>3949</v>
      </c>
    </row>
    <row r="82" spans="1:8" x14ac:dyDescent="0.25">
      <c r="A82" t="s">
        <v>86</v>
      </c>
      <c r="B82" s="1">
        <v>45572</v>
      </c>
      <c r="C82">
        <v>147</v>
      </c>
      <c r="D82">
        <v>110</v>
      </c>
      <c r="E82">
        <v>9</v>
      </c>
      <c r="F82">
        <v>43</v>
      </c>
      <c r="G82">
        <v>15</v>
      </c>
      <c r="H82" t="s">
        <v>3949</v>
      </c>
    </row>
    <row r="83" spans="1:8" x14ac:dyDescent="0.25">
      <c r="A83" t="s">
        <v>87</v>
      </c>
      <c r="B83" s="1">
        <v>45629</v>
      </c>
      <c r="C83">
        <v>391</v>
      </c>
      <c r="D83">
        <v>77</v>
      </c>
      <c r="E83">
        <v>2</v>
      </c>
      <c r="F83">
        <v>2</v>
      </c>
      <c r="G83">
        <v>21</v>
      </c>
      <c r="H83" t="s">
        <v>3949</v>
      </c>
    </row>
    <row r="84" spans="1:8" x14ac:dyDescent="0.25">
      <c r="A84" t="s">
        <v>88</v>
      </c>
      <c r="B84" s="1">
        <v>45665</v>
      </c>
      <c r="C84">
        <v>421</v>
      </c>
      <c r="D84">
        <v>158</v>
      </c>
      <c r="E84">
        <v>5</v>
      </c>
      <c r="F84">
        <v>104</v>
      </c>
      <c r="G84">
        <v>27</v>
      </c>
      <c r="H84" t="s">
        <v>3950</v>
      </c>
    </row>
    <row r="85" spans="1:8" x14ac:dyDescent="0.25">
      <c r="A85" t="s">
        <v>89</v>
      </c>
      <c r="B85" s="1">
        <v>45566</v>
      </c>
      <c r="C85">
        <v>352</v>
      </c>
      <c r="D85">
        <v>283</v>
      </c>
      <c r="E85">
        <v>5</v>
      </c>
      <c r="F85">
        <v>152</v>
      </c>
      <c r="G85">
        <v>2</v>
      </c>
      <c r="H85" t="s">
        <v>3950</v>
      </c>
    </row>
    <row r="86" spans="1:8" x14ac:dyDescent="0.25">
      <c r="A86" t="s">
        <v>90</v>
      </c>
      <c r="B86" s="1">
        <v>45270</v>
      </c>
      <c r="C86">
        <v>229</v>
      </c>
      <c r="D86">
        <v>211</v>
      </c>
      <c r="E86">
        <v>15</v>
      </c>
      <c r="F86">
        <v>97</v>
      </c>
      <c r="G86">
        <v>7</v>
      </c>
      <c r="H86" t="s">
        <v>3951</v>
      </c>
    </row>
    <row r="87" spans="1:8" x14ac:dyDescent="0.25">
      <c r="A87" t="s">
        <v>91</v>
      </c>
      <c r="B87" s="1">
        <v>45452</v>
      </c>
      <c r="C87">
        <v>708</v>
      </c>
      <c r="D87">
        <v>325</v>
      </c>
      <c r="E87">
        <v>12</v>
      </c>
      <c r="F87">
        <v>106</v>
      </c>
      <c r="G87">
        <v>46</v>
      </c>
      <c r="H87" t="s">
        <v>3950</v>
      </c>
    </row>
    <row r="88" spans="1:8" x14ac:dyDescent="0.25">
      <c r="A88" t="s">
        <v>92</v>
      </c>
      <c r="B88" s="1">
        <v>45264</v>
      </c>
      <c r="C88">
        <v>235</v>
      </c>
      <c r="D88">
        <v>382</v>
      </c>
      <c r="E88">
        <v>4</v>
      </c>
      <c r="F88">
        <v>117</v>
      </c>
      <c r="G88">
        <v>41</v>
      </c>
      <c r="H88" t="s">
        <v>3949</v>
      </c>
    </row>
    <row r="89" spans="1:8" x14ac:dyDescent="0.25">
      <c r="A89" t="s">
        <v>93</v>
      </c>
      <c r="B89" s="1">
        <v>45146</v>
      </c>
      <c r="C89">
        <v>711</v>
      </c>
      <c r="D89">
        <v>220</v>
      </c>
      <c r="E89">
        <v>12</v>
      </c>
      <c r="F89">
        <v>139</v>
      </c>
      <c r="G89">
        <v>6</v>
      </c>
      <c r="H89" t="s">
        <v>3951</v>
      </c>
    </row>
    <row r="90" spans="1:8" x14ac:dyDescent="0.25">
      <c r="A90" t="s">
        <v>94</v>
      </c>
      <c r="B90" s="1">
        <v>45220</v>
      </c>
      <c r="C90">
        <v>926</v>
      </c>
      <c r="D90">
        <v>289</v>
      </c>
      <c r="E90">
        <v>23</v>
      </c>
      <c r="F90">
        <v>54</v>
      </c>
      <c r="G90">
        <v>37</v>
      </c>
      <c r="H90" t="s">
        <v>3951</v>
      </c>
    </row>
    <row r="91" spans="1:8" x14ac:dyDescent="0.25">
      <c r="A91" t="s">
        <v>95</v>
      </c>
      <c r="B91" s="1">
        <v>45453</v>
      </c>
      <c r="C91">
        <v>369</v>
      </c>
      <c r="D91">
        <v>380</v>
      </c>
      <c r="E91">
        <v>6</v>
      </c>
      <c r="F91">
        <v>88</v>
      </c>
      <c r="G91">
        <v>28</v>
      </c>
      <c r="H91" t="s">
        <v>3951</v>
      </c>
    </row>
    <row r="92" spans="1:8" x14ac:dyDescent="0.25">
      <c r="A92" t="s">
        <v>96</v>
      </c>
      <c r="B92" s="1">
        <v>45346</v>
      </c>
      <c r="C92">
        <v>422</v>
      </c>
      <c r="D92">
        <v>307</v>
      </c>
      <c r="E92">
        <v>12</v>
      </c>
      <c r="F92">
        <v>28</v>
      </c>
      <c r="G92">
        <v>40</v>
      </c>
      <c r="H92" t="s">
        <v>3950</v>
      </c>
    </row>
    <row r="93" spans="1:8" x14ac:dyDescent="0.25">
      <c r="A93" t="s">
        <v>97</v>
      </c>
      <c r="B93" s="1">
        <v>45381</v>
      </c>
      <c r="C93">
        <v>410</v>
      </c>
      <c r="D93">
        <v>398</v>
      </c>
      <c r="E93">
        <v>8</v>
      </c>
      <c r="F93">
        <v>36</v>
      </c>
      <c r="G93">
        <v>11</v>
      </c>
      <c r="H93" t="s">
        <v>3950</v>
      </c>
    </row>
    <row r="94" spans="1:8" x14ac:dyDescent="0.25">
      <c r="A94" t="s">
        <v>98</v>
      </c>
      <c r="B94" s="1">
        <v>45352</v>
      </c>
      <c r="C94">
        <v>638</v>
      </c>
      <c r="D94">
        <v>382</v>
      </c>
      <c r="E94">
        <v>12</v>
      </c>
      <c r="F94">
        <v>10</v>
      </c>
      <c r="G94">
        <v>9</v>
      </c>
      <c r="H94" t="s">
        <v>3950</v>
      </c>
    </row>
    <row r="95" spans="1:8" x14ac:dyDescent="0.25">
      <c r="A95" t="s">
        <v>99</v>
      </c>
      <c r="B95" s="1">
        <v>45297</v>
      </c>
      <c r="C95">
        <v>556</v>
      </c>
      <c r="D95">
        <v>98</v>
      </c>
      <c r="E95">
        <v>21</v>
      </c>
      <c r="F95">
        <v>32</v>
      </c>
      <c r="G95">
        <v>40</v>
      </c>
      <c r="H95" t="s">
        <v>3950</v>
      </c>
    </row>
    <row r="96" spans="1:8" x14ac:dyDescent="0.25">
      <c r="A96" t="s">
        <v>100</v>
      </c>
      <c r="B96" s="1">
        <v>45246</v>
      </c>
      <c r="C96">
        <v>932</v>
      </c>
      <c r="D96">
        <v>269</v>
      </c>
      <c r="E96">
        <v>12</v>
      </c>
      <c r="F96">
        <v>154</v>
      </c>
      <c r="G96">
        <v>9</v>
      </c>
      <c r="H96" t="s">
        <v>3950</v>
      </c>
    </row>
    <row r="97" spans="1:8" x14ac:dyDescent="0.25">
      <c r="A97" t="s">
        <v>101</v>
      </c>
      <c r="B97" s="1">
        <v>45407</v>
      </c>
      <c r="C97">
        <v>619</v>
      </c>
      <c r="D97">
        <v>351</v>
      </c>
      <c r="E97">
        <v>30</v>
      </c>
      <c r="F97">
        <v>38</v>
      </c>
      <c r="G97">
        <v>9</v>
      </c>
      <c r="H97" t="s">
        <v>3950</v>
      </c>
    </row>
    <row r="98" spans="1:8" x14ac:dyDescent="0.25">
      <c r="A98" t="s">
        <v>102</v>
      </c>
      <c r="B98" s="1">
        <v>45503</v>
      </c>
      <c r="C98">
        <v>283</v>
      </c>
      <c r="D98">
        <v>253</v>
      </c>
      <c r="E98">
        <v>1</v>
      </c>
      <c r="F98">
        <v>11</v>
      </c>
      <c r="G98">
        <v>21</v>
      </c>
      <c r="H98" t="s">
        <v>3950</v>
      </c>
    </row>
    <row r="99" spans="1:8" x14ac:dyDescent="0.25">
      <c r="A99" t="s">
        <v>24</v>
      </c>
      <c r="B99" s="1">
        <v>45451</v>
      </c>
      <c r="C99">
        <v>616</v>
      </c>
      <c r="D99">
        <v>320</v>
      </c>
      <c r="E99">
        <v>13</v>
      </c>
      <c r="F99">
        <v>31</v>
      </c>
      <c r="G99">
        <v>34</v>
      </c>
      <c r="H99" t="s">
        <v>3950</v>
      </c>
    </row>
    <row r="100" spans="1:8" x14ac:dyDescent="0.25">
      <c r="A100" t="s">
        <v>103</v>
      </c>
      <c r="B100" s="1">
        <v>45249</v>
      </c>
      <c r="C100">
        <v>164</v>
      </c>
      <c r="D100">
        <v>181</v>
      </c>
      <c r="E100">
        <v>29</v>
      </c>
      <c r="F100">
        <v>183</v>
      </c>
      <c r="G100">
        <v>14</v>
      </c>
      <c r="H100" t="s">
        <v>3949</v>
      </c>
    </row>
    <row r="101" spans="1:8" x14ac:dyDescent="0.25">
      <c r="A101" t="s">
        <v>104</v>
      </c>
      <c r="B101" s="1">
        <v>45577</v>
      </c>
      <c r="C101">
        <v>244</v>
      </c>
      <c r="D101">
        <v>52</v>
      </c>
      <c r="E101">
        <v>12</v>
      </c>
      <c r="F101">
        <v>157</v>
      </c>
      <c r="G101">
        <v>29</v>
      </c>
      <c r="H101" t="s">
        <v>3949</v>
      </c>
    </row>
    <row r="102" spans="1:8" x14ac:dyDescent="0.25">
      <c r="A102" t="s">
        <v>105</v>
      </c>
      <c r="B102" s="1">
        <v>45387</v>
      </c>
      <c r="C102">
        <v>628</v>
      </c>
      <c r="D102">
        <v>314</v>
      </c>
      <c r="E102">
        <v>13</v>
      </c>
      <c r="F102">
        <v>165</v>
      </c>
      <c r="G102">
        <v>39</v>
      </c>
      <c r="H102" t="s">
        <v>3949</v>
      </c>
    </row>
    <row r="103" spans="1:8" x14ac:dyDescent="0.25">
      <c r="A103" t="s">
        <v>106</v>
      </c>
      <c r="B103" s="1">
        <v>45132</v>
      </c>
      <c r="C103">
        <v>926</v>
      </c>
      <c r="D103">
        <v>412</v>
      </c>
      <c r="E103">
        <v>6</v>
      </c>
      <c r="F103">
        <v>3</v>
      </c>
      <c r="G103">
        <v>27</v>
      </c>
      <c r="H103" t="s">
        <v>3951</v>
      </c>
    </row>
    <row r="104" spans="1:8" x14ac:dyDescent="0.25">
      <c r="A104" t="s">
        <v>107</v>
      </c>
      <c r="B104" s="1">
        <v>45446</v>
      </c>
      <c r="C104">
        <v>296</v>
      </c>
      <c r="D104">
        <v>172</v>
      </c>
      <c r="E104">
        <v>5</v>
      </c>
      <c r="F104">
        <v>158</v>
      </c>
      <c r="G104">
        <v>46</v>
      </c>
      <c r="H104" t="s">
        <v>3949</v>
      </c>
    </row>
    <row r="105" spans="1:8" x14ac:dyDescent="0.25">
      <c r="A105" t="s">
        <v>108</v>
      </c>
      <c r="B105" s="1">
        <v>45573</v>
      </c>
      <c r="C105">
        <v>953</v>
      </c>
      <c r="D105">
        <v>113</v>
      </c>
      <c r="E105">
        <v>23</v>
      </c>
      <c r="F105">
        <v>129</v>
      </c>
      <c r="G105">
        <v>40</v>
      </c>
      <c r="H105" t="s">
        <v>3949</v>
      </c>
    </row>
    <row r="106" spans="1:8" x14ac:dyDescent="0.25">
      <c r="A106" t="s">
        <v>109</v>
      </c>
      <c r="B106" s="1">
        <v>45285</v>
      </c>
      <c r="C106">
        <v>289</v>
      </c>
      <c r="D106">
        <v>433</v>
      </c>
      <c r="E106">
        <v>27</v>
      </c>
      <c r="F106">
        <v>41</v>
      </c>
      <c r="G106">
        <v>29</v>
      </c>
      <c r="H106" t="s">
        <v>3949</v>
      </c>
    </row>
    <row r="107" spans="1:8" x14ac:dyDescent="0.25">
      <c r="A107" t="s">
        <v>110</v>
      </c>
      <c r="B107" s="1">
        <v>45614</v>
      </c>
      <c r="C107">
        <v>377</v>
      </c>
      <c r="D107">
        <v>58</v>
      </c>
      <c r="E107">
        <v>19</v>
      </c>
      <c r="F107">
        <v>171</v>
      </c>
      <c r="G107">
        <v>33</v>
      </c>
      <c r="H107" t="s">
        <v>3951</v>
      </c>
    </row>
    <row r="108" spans="1:8" x14ac:dyDescent="0.25">
      <c r="A108" t="s">
        <v>111</v>
      </c>
      <c r="B108" s="1">
        <v>45686</v>
      </c>
      <c r="C108">
        <v>990</v>
      </c>
      <c r="D108">
        <v>382</v>
      </c>
      <c r="E108">
        <v>25</v>
      </c>
      <c r="F108">
        <v>12</v>
      </c>
      <c r="G108">
        <v>2</v>
      </c>
      <c r="H108" t="s">
        <v>3949</v>
      </c>
    </row>
    <row r="109" spans="1:8" x14ac:dyDescent="0.25">
      <c r="A109" t="s">
        <v>112</v>
      </c>
      <c r="B109" s="1">
        <v>45341</v>
      </c>
      <c r="C109">
        <v>484</v>
      </c>
      <c r="D109">
        <v>366</v>
      </c>
      <c r="E109">
        <v>27</v>
      </c>
      <c r="F109">
        <v>182</v>
      </c>
      <c r="G109">
        <v>18</v>
      </c>
      <c r="H109" t="s">
        <v>3949</v>
      </c>
    </row>
    <row r="110" spans="1:8" x14ac:dyDescent="0.25">
      <c r="A110" t="s">
        <v>113</v>
      </c>
      <c r="B110" s="1">
        <v>45490</v>
      </c>
      <c r="C110">
        <v>870</v>
      </c>
      <c r="D110">
        <v>408</v>
      </c>
      <c r="E110">
        <v>8</v>
      </c>
      <c r="F110">
        <v>35</v>
      </c>
      <c r="G110">
        <v>36</v>
      </c>
      <c r="H110" t="s">
        <v>3949</v>
      </c>
    </row>
    <row r="111" spans="1:8" x14ac:dyDescent="0.25">
      <c r="A111" t="s">
        <v>114</v>
      </c>
      <c r="B111" s="1">
        <v>45001</v>
      </c>
      <c r="C111">
        <v>763</v>
      </c>
      <c r="D111">
        <v>405</v>
      </c>
      <c r="E111">
        <v>16</v>
      </c>
      <c r="F111">
        <v>16</v>
      </c>
      <c r="G111">
        <v>42</v>
      </c>
      <c r="H111" t="s">
        <v>3949</v>
      </c>
    </row>
    <row r="112" spans="1:8" x14ac:dyDescent="0.25">
      <c r="A112" t="s">
        <v>115</v>
      </c>
      <c r="B112" s="1">
        <v>45379</v>
      </c>
      <c r="C112">
        <v>184</v>
      </c>
      <c r="D112">
        <v>411</v>
      </c>
      <c r="E112">
        <v>24</v>
      </c>
      <c r="F112">
        <v>172</v>
      </c>
      <c r="G112">
        <v>5</v>
      </c>
      <c r="H112" t="s">
        <v>3951</v>
      </c>
    </row>
    <row r="113" spans="1:8" x14ac:dyDescent="0.25">
      <c r="A113" t="s">
        <v>116</v>
      </c>
      <c r="B113" s="1">
        <v>45521</v>
      </c>
      <c r="C113">
        <v>790</v>
      </c>
      <c r="D113">
        <v>283</v>
      </c>
      <c r="E113">
        <v>2</v>
      </c>
      <c r="F113">
        <v>189</v>
      </c>
      <c r="G113">
        <v>14</v>
      </c>
      <c r="H113" t="s">
        <v>3951</v>
      </c>
    </row>
    <row r="114" spans="1:8" x14ac:dyDescent="0.25">
      <c r="A114" t="s">
        <v>117</v>
      </c>
      <c r="B114" s="1">
        <v>45006</v>
      </c>
      <c r="C114">
        <v>413</v>
      </c>
      <c r="D114">
        <v>471</v>
      </c>
      <c r="E114">
        <v>3</v>
      </c>
      <c r="F114">
        <v>19</v>
      </c>
      <c r="G114">
        <v>19</v>
      </c>
      <c r="H114" t="s">
        <v>3949</v>
      </c>
    </row>
    <row r="115" spans="1:8" x14ac:dyDescent="0.25">
      <c r="A115" t="s">
        <v>118</v>
      </c>
      <c r="B115" s="1">
        <v>45058</v>
      </c>
      <c r="C115">
        <v>618</v>
      </c>
      <c r="D115">
        <v>460</v>
      </c>
      <c r="E115">
        <v>21</v>
      </c>
      <c r="F115">
        <v>194</v>
      </c>
      <c r="G115">
        <v>35</v>
      </c>
      <c r="H115" t="s">
        <v>3951</v>
      </c>
    </row>
    <row r="116" spans="1:8" x14ac:dyDescent="0.25">
      <c r="A116" t="s">
        <v>119</v>
      </c>
      <c r="B116" s="1">
        <v>45592</v>
      </c>
      <c r="C116">
        <v>903</v>
      </c>
      <c r="D116">
        <v>285</v>
      </c>
      <c r="E116">
        <v>21</v>
      </c>
      <c r="F116">
        <v>165</v>
      </c>
      <c r="G116">
        <v>7</v>
      </c>
      <c r="H116" t="s">
        <v>3951</v>
      </c>
    </row>
    <row r="117" spans="1:8" x14ac:dyDescent="0.25">
      <c r="A117" t="s">
        <v>120</v>
      </c>
      <c r="B117" s="1">
        <v>45529</v>
      </c>
      <c r="C117">
        <v>491</v>
      </c>
      <c r="D117">
        <v>268</v>
      </c>
      <c r="E117">
        <v>19</v>
      </c>
      <c r="F117">
        <v>161</v>
      </c>
      <c r="G117">
        <v>11</v>
      </c>
      <c r="H117" t="s">
        <v>3949</v>
      </c>
    </row>
    <row r="118" spans="1:8" x14ac:dyDescent="0.25">
      <c r="A118" t="s">
        <v>121</v>
      </c>
      <c r="B118" s="1">
        <v>45464</v>
      </c>
      <c r="C118">
        <v>819</v>
      </c>
      <c r="D118">
        <v>329</v>
      </c>
      <c r="E118">
        <v>26</v>
      </c>
      <c r="F118">
        <v>184</v>
      </c>
      <c r="G118">
        <v>47</v>
      </c>
      <c r="H118" t="s">
        <v>3950</v>
      </c>
    </row>
    <row r="119" spans="1:8" x14ac:dyDescent="0.25">
      <c r="A119" t="s">
        <v>122</v>
      </c>
      <c r="B119" s="1">
        <v>44987</v>
      </c>
      <c r="C119">
        <v>663</v>
      </c>
      <c r="D119">
        <v>486</v>
      </c>
      <c r="E119">
        <v>9</v>
      </c>
      <c r="F119">
        <v>56</v>
      </c>
      <c r="G119">
        <v>20</v>
      </c>
      <c r="H119" t="s">
        <v>3950</v>
      </c>
    </row>
    <row r="120" spans="1:8" x14ac:dyDescent="0.25">
      <c r="A120" t="s">
        <v>123</v>
      </c>
      <c r="B120" s="1">
        <v>45586</v>
      </c>
      <c r="C120">
        <v>465</v>
      </c>
      <c r="D120">
        <v>336</v>
      </c>
      <c r="E120">
        <v>3</v>
      </c>
      <c r="F120">
        <v>76</v>
      </c>
      <c r="G120">
        <v>17</v>
      </c>
      <c r="H120" t="s">
        <v>3949</v>
      </c>
    </row>
    <row r="121" spans="1:8" x14ac:dyDescent="0.25">
      <c r="A121" t="s">
        <v>124</v>
      </c>
      <c r="B121" s="1">
        <v>45173</v>
      </c>
      <c r="C121">
        <v>281</v>
      </c>
      <c r="D121">
        <v>293</v>
      </c>
      <c r="E121">
        <v>4</v>
      </c>
      <c r="F121">
        <v>162</v>
      </c>
      <c r="G121">
        <v>1</v>
      </c>
      <c r="H121" t="s">
        <v>3951</v>
      </c>
    </row>
    <row r="122" spans="1:8" x14ac:dyDescent="0.25">
      <c r="A122" t="s">
        <v>125</v>
      </c>
      <c r="B122" s="1">
        <v>45545</v>
      </c>
      <c r="C122">
        <v>384</v>
      </c>
      <c r="D122">
        <v>257</v>
      </c>
      <c r="E122">
        <v>15</v>
      </c>
      <c r="F122">
        <v>103</v>
      </c>
      <c r="G122">
        <v>45</v>
      </c>
      <c r="H122" t="s">
        <v>3949</v>
      </c>
    </row>
    <row r="123" spans="1:8" x14ac:dyDescent="0.25">
      <c r="A123" t="s">
        <v>126</v>
      </c>
      <c r="B123" s="1">
        <v>45316</v>
      </c>
      <c r="C123">
        <v>690</v>
      </c>
      <c r="D123">
        <v>182</v>
      </c>
      <c r="E123">
        <v>25</v>
      </c>
      <c r="F123">
        <v>32</v>
      </c>
      <c r="G123">
        <v>13</v>
      </c>
      <c r="H123" t="s">
        <v>3950</v>
      </c>
    </row>
    <row r="124" spans="1:8" x14ac:dyDescent="0.25">
      <c r="A124" t="s">
        <v>127</v>
      </c>
      <c r="B124" s="1">
        <v>45622</v>
      </c>
      <c r="C124">
        <v>699</v>
      </c>
      <c r="D124">
        <v>238</v>
      </c>
      <c r="E124">
        <v>16</v>
      </c>
      <c r="F124">
        <v>62</v>
      </c>
      <c r="G124">
        <v>44</v>
      </c>
      <c r="H124" t="s">
        <v>3951</v>
      </c>
    </row>
    <row r="125" spans="1:8" x14ac:dyDescent="0.25">
      <c r="A125" t="s">
        <v>128</v>
      </c>
      <c r="B125" s="1">
        <v>44999</v>
      </c>
      <c r="C125">
        <v>936</v>
      </c>
      <c r="D125">
        <v>426</v>
      </c>
      <c r="E125">
        <v>6</v>
      </c>
      <c r="F125">
        <v>24</v>
      </c>
      <c r="G125">
        <v>12</v>
      </c>
      <c r="H125" t="s">
        <v>3950</v>
      </c>
    </row>
    <row r="126" spans="1:8" x14ac:dyDescent="0.25">
      <c r="A126" t="s">
        <v>129</v>
      </c>
      <c r="B126" s="1">
        <v>45392</v>
      </c>
      <c r="C126">
        <v>889</v>
      </c>
      <c r="D126">
        <v>252</v>
      </c>
      <c r="E126">
        <v>12</v>
      </c>
      <c r="F126">
        <v>147</v>
      </c>
      <c r="G126">
        <v>6</v>
      </c>
      <c r="H126" t="s">
        <v>3951</v>
      </c>
    </row>
    <row r="127" spans="1:8" x14ac:dyDescent="0.25">
      <c r="A127" t="s">
        <v>130</v>
      </c>
      <c r="B127" s="1">
        <v>45188</v>
      </c>
      <c r="C127">
        <v>716</v>
      </c>
      <c r="D127">
        <v>342</v>
      </c>
      <c r="E127">
        <v>25</v>
      </c>
      <c r="F127">
        <v>61</v>
      </c>
      <c r="G127">
        <v>5</v>
      </c>
      <c r="H127" t="s">
        <v>3950</v>
      </c>
    </row>
    <row r="128" spans="1:8" x14ac:dyDescent="0.25">
      <c r="A128" t="s">
        <v>131</v>
      </c>
      <c r="B128" s="1">
        <v>45393</v>
      </c>
      <c r="C128">
        <v>729</v>
      </c>
      <c r="D128">
        <v>205</v>
      </c>
      <c r="E128">
        <v>22</v>
      </c>
      <c r="F128">
        <v>16</v>
      </c>
      <c r="G128">
        <v>41</v>
      </c>
      <c r="H128" t="s">
        <v>3949</v>
      </c>
    </row>
    <row r="129" spans="1:8" x14ac:dyDescent="0.25">
      <c r="A129" t="s">
        <v>132</v>
      </c>
      <c r="B129" s="1">
        <v>45625</v>
      </c>
      <c r="C129">
        <v>294</v>
      </c>
      <c r="D129">
        <v>420</v>
      </c>
      <c r="E129">
        <v>5</v>
      </c>
      <c r="F129">
        <v>36</v>
      </c>
      <c r="G129">
        <v>35</v>
      </c>
      <c r="H129" t="s">
        <v>3951</v>
      </c>
    </row>
    <row r="130" spans="1:8" x14ac:dyDescent="0.25">
      <c r="A130" t="s">
        <v>133</v>
      </c>
      <c r="B130" s="1">
        <v>45398</v>
      </c>
      <c r="C130">
        <v>429</v>
      </c>
      <c r="D130">
        <v>142</v>
      </c>
      <c r="E130">
        <v>15</v>
      </c>
      <c r="F130">
        <v>74</v>
      </c>
      <c r="G130">
        <v>29</v>
      </c>
      <c r="H130" t="s">
        <v>3950</v>
      </c>
    </row>
    <row r="131" spans="1:8" x14ac:dyDescent="0.25">
      <c r="A131" t="s">
        <v>134</v>
      </c>
      <c r="B131" s="1">
        <v>45606</v>
      </c>
      <c r="C131">
        <v>414</v>
      </c>
      <c r="D131">
        <v>320</v>
      </c>
      <c r="E131">
        <v>19</v>
      </c>
      <c r="F131">
        <v>175</v>
      </c>
      <c r="G131">
        <v>48</v>
      </c>
      <c r="H131" t="s">
        <v>3951</v>
      </c>
    </row>
    <row r="132" spans="1:8" x14ac:dyDescent="0.25">
      <c r="A132" t="s">
        <v>135</v>
      </c>
      <c r="B132" s="1">
        <v>45055</v>
      </c>
      <c r="C132">
        <v>638</v>
      </c>
      <c r="D132">
        <v>388</v>
      </c>
      <c r="E132">
        <v>8</v>
      </c>
      <c r="F132">
        <v>79</v>
      </c>
      <c r="G132">
        <v>31</v>
      </c>
      <c r="H132" t="s">
        <v>3949</v>
      </c>
    </row>
    <row r="133" spans="1:8" x14ac:dyDescent="0.25">
      <c r="A133" t="s">
        <v>136</v>
      </c>
      <c r="B133" s="1">
        <v>45351</v>
      </c>
      <c r="C133">
        <v>882</v>
      </c>
      <c r="D133">
        <v>62</v>
      </c>
      <c r="E133">
        <v>11</v>
      </c>
      <c r="F133">
        <v>179</v>
      </c>
      <c r="G133">
        <v>38</v>
      </c>
      <c r="H133" t="s">
        <v>3950</v>
      </c>
    </row>
    <row r="134" spans="1:8" x14ac:dyDescent="0.25">
      <c r="A134" t="s">
        <v>137</v>
      </c>
      <c r="B134" s="1">
        <v>45649</v>
      </c>
      <c r="C134">
        <v>247</v>
      </c>
      <c r="D134">
        <v>364</v>
      </c>
      <c r="E134">
        <v>10</v>
      </c>
      <c r="F134">
        <v>87</v>
      </c>
      <c r="G134">
        <v>10</v>
      </c>
      <c r="H134" t="s">
        <v>3951</v>
      </c>
    </row>
    <row r="135" spans="1:8" x14ac:dyDescent="0.25">
      <c r="A135" t="s">
        <v>138</v>
      </c>
      <c r="B135" s="1">
        <v>45432</v>
      </c>
      <c r="C135">
        <v>562</v>
      </c>
      <c r="D135">
        <v>438</v>
      </c>
      <c r="E135">
        <v>24</v>
      </c>
      <c r="F135">
        <v>188</v>
      </c>
      <c r="G135">
        <v>8</v>
      </c>
      <c r="H135" t="s">
        <v>3951</v>
      </c>
    </row>
    <row r="136" spans="1:8" x14ac:dyDescent="0.25">
      <c r="A136" t="s">
        <v>139</v>
      </c>
      <c r="B136" s="1">
        <v>45604</v>
      </c>
      <c r="C136">
        <v>634</v>
      </c>
      <c r="D136">
        <v>438</v>
      </c>
      <c r="E136">
        <v>29</v>
      </c>
      <c r="F136">
        <v>179</v>
      </c>
      <c r="G136">
        <v>31</v>
      </c>
      <c r="H136" t="s">
        <v>3949</v>
      </c>
    </row>
    <row r="137" spans="1:8" x14ac:dyDescent="0.25">
      <c r="A137" t="s">
        <v>140</v>
      </c>
      <c r="B137" s="1">
        <v>45109</v>
      </c>
      <c r="C137">
        <v>487</v>
      </c>
      <c r="D137">
        <v>80</v>
      </c>
      <c r="E137">
        <v>27</v>
      </c>
      <c r="F137">
        <v>136</v>
      </c>
      <c r="G137">
        <v>49</v>
      </c>
      <c r="H137" t="s">
        <v>3950</v>
      </c>
    </row>
    <row r="138" spans="1:8" x14ac:dyDescent="0.25">
      <c r="A138" t="s">
        <v>141</v>
      </c>
      <c r="B138" s="1">
        <v>45379</v>
      </c>
      <c r="C138">
        <v>452</v>
      </c>
      <c r="D138">
        <v>477</v>
      </c>
      <c r="E138">
        <v>9</v>
      </c>
      <c r="F138">
        <v>89</v>
      </c>
      <c r="G138">
        <v>36</v>
      </c>
      <c r="H138" t="s">
        <v>3949</v>
      </c>
    </row>
    <row r="139" spans="1:8" x14ac:dyDescent="0.25">
      <c r="A139" t="s">
        <v>142</v>
      </c>
      <c r="B139" s="1">
        <v>45489</v>
      </c>
      <c r="C139">
        <v>773</v>
      </c>
      <c r="D139">
        <v>300</v>
      </c>
      <c r="E139">
        <v>1</v>
      </c>
      <c r="F139">
        <v>83</v>
      </c>
      <c r="G139">
        <v>18</v>
      </c>
      <c r="H139" t="s">
        <v>3951</v>
      </c>
    </row>
    <row r="140" spans="1:8" x14ac:dyDescent="0.25">
      <c r="A140" t="s">
        <v>143</v>
      </c>
      <c r="B140" s="1">
        <v>45113</v>
      </c>
      <c r="C140">
        <v>967</v>
      </c>
      <c r="D140">
        <v>206</v>
      </c>
      <c r="E140">
        <v>22</v>
      </c>
      <c r="F140">
        <v>47</v>
      </c>
      <c r="G140">
        <v>38</v>
      </c>
      <c r="H140" t="s">
        <v>3949</v>
      </c>
    </row>
    <row r="141" spans="1:8" x14ac:dyDescent="0.25">
      <c r="A141" t="s">
        <v>144</v>
      </c>
      <c r="B141" s="1">
        <v>45273</v>
      </c>
      <c r="C141">
        <v>801</v>
      </c>
      <c r="D141">
        <v>448</v>
      </c>
      <c r="E141">
        <v>29</v>
      </c>
      <c r="F141">
        <v>71</v>
      </c>
      <c r="G141">
        <v>20</v>
      </c>
      <c r="H141" t="s">
        <v>3950</v>
      </c>
    </row>
    <row r="142" spans="1:8" x14ac:dyDescent="0.25">
      <c r="A142" t="s">
        <v>145</v>
      </c>
      <c r="B142" s="1">
        <v>45635</v>
      </c>
      <c r="C142">
        <v>108</v>
      </c>
      <c r="D142">
        <v>484</v>
      </c>
      <c r="E142">
        <v>15</v>
      </c>
      <c r="F142">
        <v>42</v>
      </c>
      <c r="G142">
        <v>3</v>
      </c>
      <c r="H142" t="s">
        <v>3951</v>
      </c>
    </row>
    <row r="143" spans="1:8" x14ac:dyDescent="0.25">
      <c r="A143" t="s">
        <v>146</v>
      </c>
      <c r="B143" s="1">
        <v>45182</v>
      </c>
      <c r="C143">
        <v>718</v>
      </c>
      <c r="D143">
        <v>419</v>
      </c>
      <c r="E143">
        <v>14</v>
      </c>
      <c r="F143">
        <v>128</v>
      </c>
      <c r="G143">
        <v>3</v>
      </c>
      <c r="H143" t="s">
        <v>3951</v>
      </c>
    </row>
    <row r="144" spans="1:8" x14ac:dyDescent="0.25">
      <c r="A144" t="s">
        <v>147</v>
      </c>
      <c r="B144" s="1">
        <v>45552</v>
      </c>
      <c r="C144">
        <v>410</v>
      </c>
      <c r="D144">
        <v>490</v>
      </c>
      <c r="E144">
        <v>17</v>
      </c>
      <c r="F144">
        <v>189</v>
      </c>
      <c r="G144">
        <v>34</v>
      </c>
      <c r="H144" t="s">
        <v>3949</v>
      </c>
    </row>
    <row r="145" spans="1:8" x14ac:dyDescent="0.25">
      <c r="A145" t="s">
        <v>148</v>
      </c>
      <c r="B145" s="1">
        <v>45490</v>
      </c>
      <c r="C145">
        <v>371</v>
      </c>
      <c r="D145">
        <v>333</v>
      </c>
      <c r="E145">
        <v>15</v>
      </c>
      <c r="F145">
        <v>74</v>
      </c>
      <c r="G145">
        <v>2</v>
      </c>
      <c r="H145" t="s">
        <v>3951</v>
      </c>
    </row>
    <row r="146" spans="1:8" x14ac:dyDescent="0.25">
      <c r="A146" t="s">
        <v>149</v>
      </c>
      <c r="B146" s="1">
        <v>45365</v>
      </c>
      <c r="C146">
        <v>442</v>
      </c>
      <c r="D146">
        <v>395</v>
      </c>
      <c r="E146">
        <v>7</v>
      </c>
      <c r="F146">
        <v>191</v>
      </c>
      <c r="G146">
        <v>17</v>
      </c>
      <c r="H146" t="s">
        <v>3950</v>
      </c>
    </row>
    <row r="147" spans="1:8" x14ac:dyDescent="0.25">
      <c r="A147" t="s">
        <v>150</v>
      </c>
      <c r="B147" s="1">
        <v>45663</v>
      </c>
      <c r="C147">
        <v>257</v>
      </c>
      <c r="D147">
        <v>303</v>
      </c>
      <c r="E147">
        <v>22</v>
      </c>
      <c r="F147">
        <v>89</v>
      </c>
      <c r="G147">
        <v>16</v>
      </c>
      <c r="H147" t="s">
        <v>3950</v>
      </c>
    </row>
    <row r="148" spans="1:8" x14ac:dyDescent="0.25">
      <c r="A148" t="s">
        <v>151</v>
      </c>
      <c r="B148" s="1">
        <v>45601</v>
      </c>
      <c r="C148">
        <v>999</v>
      </c>
      <c r="D148">
        <v>424</v>
      </c>
      <c r="E148">
        <v>9</v>
      </c>
      <c r="F148">
        <v>123</v>
      </c>
      <c r="G148">
        <v>38</v>
      </c>
      <c r="H148" t="s">
        <v>3949</v>
      </c>
    </row>
    <row r="149" spans="1:8" x14ac:dyDescent="0.25">
      <c r="A149" t="s">
        <v>152</v>
      </c>
      <c r="B149" s="1">
        <v>45294</v>
      </c>
      <c r="C149">
        <v>340</v>
      </c>
      <c r="D149">
        <v>263</v>
      </c>
      <c r="E149">
        <v>28</v>
      </c>
      <c r="F149">
        <v>53</v>
      </c>
      <c r="G149">
        <v>48</v>
      </c>
      <c r="H149" t="s">
        <v>3950</v>
      </c>
    </row>
    <row r="150" spans="1:8" x14ac:dyDescent="0.25">
      <c r="A150" t="s">
        <v>153</v>
      </c>
      <c r="B150" s="1">
        <v>45351</v>
      </c>
      <c r="C150">
        <v>958</v>
      </c>
      <c r="D150">
        <v>140</v>
      </c>
      <c r="E150">
        <v>20</v>
      </c>
      <c r="F150">
        <v>125</v>
      </c>
      <c r="G150">
        <v>14</v>
      </c>
      <c r="H150" t="s">
        <v>3951</v>
      </c>
    </row>
    <row r="151" spans="1:8" x14ac:dyDescent="0.25">
      <c r="A151" t="s">
        <v>154</v>
      </c>
      <c r="B151" s="1">
        <v>45406</v>
      </c>
      <c r="C151">
        <v>904</v>
      </c>
      <c r="D151">
        <v>274</v>
      </c>
      <c r="E151">
        <v>30</v>
      </c>
      <c r="F151">
        <v>104</v>
      </c>
      <c r="G151">
        <v>12</v>
      </c>
      <c r="H151" t="s">
        <v>3950</v>
      </c>
    </row>
    <row r="152" spans="1:8" x14ac:dyDescent="0.25">
      <c r="A152" t="s">
        <v>155</v>
      </c>
      <c r="B152" s="1">
        <v>45686</v>
      </c>
      <c r="C152">
        <v>573</v>
      </c>
      <c r="D152">
        <v>127</v>
      </c>
      <c r="E152">
        <v>23</v>
      </c>
      <c r="F152">
        <v>60</v>
      </c>
      <c r="G152">
        <v>41</v>
      </c>
      <c r="H152" t="s">
        <v>3951</v>
      </c>
    </row>
    <row r="153" spans="1:8" x14ac:dyDescent="0.25">
      <c r="A153" t="s">
        <v>156</v>
      </c>
      <c r="B153" s="1">
        <v>45215</v>
      </c>
      <c r="C153">
        <v>983</v>
      </c>
      <c r="D153">
        <v>157</v>
      </c>
      <c r="E153">
        <v>19</v>
      </c>
      <c r="F153">
        <v>48</v>
      </c>
      <c r="G153">
        <v>24</v>
      </c>
      <c r="H153" t="s">
        <v>3951</v>
      </c>
    </row>
    <row r="154" spans="1:8" x14ac:dyDescent="0.25">
      <c r="A154" t="s">
        <v>157</v>
      </c>
      <c r="B154" s="1">
        <v>45433</v>
      </c>
      <c r="C154">
        <v>318</v>
      </c>
      <c r="D154">
        <v>134</v>
      </c>
      <c r="E154">
        <v>20</v>
      </c>
      <c r="F154">
        <v>45</v>
      </c>
      <c r="G154">
        <v>8</v>
      </c>
      <c r="H154" t="s">
        <v>3951</v>
      </c>
    </row>
    <row r="155" spans="1:8" x14ac:dyDescent="0.25">
      <c r="A155" t="s">
        <v>158</v>
      </c>
      <c r="B155" s="1">
        <v>45584</v>
      </c>
      <c r="C155">
        <v>348</v>
      </c>
      <c r="D155">
        <v>182</v>
      </c>
      <c r="E155">
        <v>4</v>
      </c>
      <c r="F155">
        <v>143</v>
      </c>
      <c r="G155">
        <v>11</v>
      </c>
      <c r="H155" t="s">
        <v>3951</v>
      </c>
    </row>
    <row r="156" spans="1:8" x14ac:dyDescent="0.25">
      <c r="A156" t="s">
        <v>159</v>
      </c>
      <c r="B156" s="1">
        <v>45012</v>
      </c>
      <c r="C156">
        <v>384</v>
      </c>
      <c r="D156">
        <v>201</v>
      </c>
      <c r="E156">
        <v>13</v>
      </c>
      <c r="F156">
        <v>11</v>
      </c>
      <c r="G156">
        <v>37</v>
      </c>
      <c r="H156" t="s">
        <v>3949</v>
      </c>
    </row>
    <row r="157" spans="1:8" x14ac:dyDescent="0.25">
      <c r="A157" t="s">
        <v>160</v>
      </c>
      <c r="B157" s="1">
        <v>45541</v>
      </c>
      <c r="C157">
        <v>945</v>
      </c>
      <c r="D157">
        <v>168</v>
      </c>
      <c r="E157">
        <v>13</v>
      </c>
      <c r="F157">
        <v>118</v>
      </c>
      <c r="G157">
        <v>20</v>
      </c>
      <c r="H157" t="s">
        <v>3951</v>
      </c>
    </row>
    <row r="158" spans="1:8" x14ac:dyDescent="0.25">
      <c r="A158" t="s">
        <v>161</v>
      </c>
      <c r="B158" s="1">
        <v>45374</v>
      </c>
      <c r="C158">
        <v>809</v>
      </c>
      <c r="D158">
        <v>51</v>
      </c>
      <c r="E158">
        <v>28</v>
      </c>
      <c r="F158">
        <v>38</v>
      </c>
      <c r="G158">
        <v>3</v>
      </c>
      <c r="H158" t="s">
        <v>3951</v>
      </c>
    </row>
    <row r="159" spans="1:8" x14ac:dyDescent="0.25">
      <c r="A159" t="s">
        <v>162</v>
      </c>
      <c r="B159" s="1">
        <v>45499</v>
      </c>
      <c r="C159">
        <v>259</v>
      </c>
      <c r="D159">
        <v>235</v>
      </c>
      <c r="E159">
        <v>28</v>
      </c>
      <c r="F159">
        <v>78</v>
      </c>
      <c r="G159">
        <v>12</v>
      </c>
      <c r="H159" t="s">
        <v>3949</v>
      </c>
    </row>
    <row r="160" spans="1:8" x14ac:dyDescent="0.25">
      <c r="A160" t="s">
        <v>163</v>
      </c>
      <c r="B160" s="1">
        <v>45356</v>
      </c>
      <c r="C160">
        <v>440</v>
      </c>
      <c r="D160">
        <v>408</v>
      </c>
      <c r="E160">
        <v>25</v>
      </c>
      <c r="F160">
        <v>8</v>
      </c>
      <c r="G160">
        <v>37</v>
      </c>
      <c r="H160" t="s">
        <v>3951</v>
      </c>
    </row>
    <row r="161" spans="1:8" x14ac:dyDescent="0.25">
      <c r="A161" t="s">
        <v>164</v>
      </c>
      <c r="B161" s="1">
        <v>45515</v>
      </c>
      <c r="C161">
        <v>662</v>
      </c>
      <c r="D161">
        <v>370</v>
      </c>
      <c r="E161">
        <v>25</v>
      </c>
      <c r="F161">
        <v>97</v>
      </c>
      <c r="G161">
        <v>41</v>
      </c>
      <c r="H161" t="s">
        <v>3950</v>
      </c>
    </row>
    <row r="162" spans="1:8" x14ac:dyDescent="0.25">
      <c r="A162" t="s">
        <v>165</v>
      </c>
      <c r="B162" s="1">
        <v>45185</v>
      </c>
      <c r="C162">
        <v>436</v>
      </c>
      <c r="D162">
        <v>345</v>
      </c>
      <c r="E162">
        <v>6</v>
      </c>
      <c r="F162">
        <v>61</v>
      </c>
      <c r="G162">
        <v>47</v>
      </c>
      <c r="H162" t="s">
        <v>3950</v>
      </c>
    </row>
    <row r="163" spans="1:8" x14ac:dyDescent="0.25">
      <c r="A163" t="s">
        <v>166</v>
      </c>
      <c r="B163" s="1">
        <v>45386</v>
      </c>
      <c r="C163">
        <v>422</v>
      </c>
      <c r="D163">
        <v>134</v>
      </c>
      <c r="E163">
        <v>16</v>
      </c>
      <c r="F163">
        <v>129</v>
      </c>
      <c r="G163">
        <v>23</v>
      </c>
      <c r="H163" t="s">
        <v>3950</v>
      </c>
    </row>
    <row r="164" spans="1:8" x14ac:dyDescent="0.25">
      <c r="A164" t="s">
        <v>167</v>
      </c>
      <c r="B164" s="1">
        <v>45113</v>
      </c>
      <c r="C164">
        <v>696</v>
      </c>
      <c r="D164">
        <v>299</v>
      </c>
      <c r="E164">
        <v>27</v>
      </c>
      <c r="F164">
        <v>71</v>
      </c>
      <c r="G164">
        <v>27</v>
      </c>
      <c r="H164" t="s">
        <v>3950</v>
      </c>
    </row>
    <row r="165" spans="1:8" x14ac:dyDescent="0.25">
      <c r="A165" t="s">
        <v>168</v>
      </c>
      <c r="B165" s="1">
        <v>45445</v>
      </c>
      <c r="C165">
        <v>864</v>
      </c>
      <c r="D165">
        <v>312</v>
      </c>
      <c r="E165">
        <v>3</v>
      </c>
      <c r="F165">
        <v>157</v>
      </c>
      <c r="G165">
        <v>18</v>
      </c>
      <c r="H165" t="s">
        <v>3951</v>
      </c>
    </row>
    <row r="166" spans="1:8" x14ac:dyDescent="0.25">
      <c r="A166" t="s">
        <v>169</v>
      </c>
      <c r="B166" s="1">
        <v>45666</v>
      </c>
      <c r="C166">
        <v>880</v>
      </c>
      <c r="D166">
        <v>360</v>
      </c>
      <c r="E166">
        <v>7</v>
      </c>
      <c r="F166">
        <v>83</v>
      </c>
      <c r="G166">
        <v>45</v>
      </c>
      <c r="H166" t="s">
        <v>3949</v>
      </c>
    </row>
    <row r="167" spans="1:8" x14ac:dyDescent="0.25">
      <c r="A167" t="s">
        <v>170</v>
      </c>
      <c r="B167" s="1">
        <v>45086</v>
      </c>
      <c r="C167">
        <v>814</v>
      </c>
      <c r="D167">
        <v>211</v>
      </c>
      <c r="E167">
        <v>26</v>
      </c>
      <c r="F167">
        <v>59</v>
      </c>
      <c r="G167">
        <v>40</v>
      </c>
      <c r="H167" t="s">
        <v>3950</v>
      </c>
    </row>
    <row r="168" spans="1:8" x14ac:dyDescent="0.25">
      <c r="A168" t="s">
        <v>171</v>
      </c>
      <c r="B168" s="1">
        <v>45380</v>
      </c>
      <c r="C168">
        <v>653</v>
      </c>
      <c r="D168">
        <v>344</v>
      </c>
      <c r="E168">
        <v>23</v>
      </c>
      <c r="F168">
        <v>117</v>
      </c>
      <c r="G168">
        <v>40</v>
      </c>
      <c r="H168" t="s">
        <v>3951</v>
      </c>
    </row>
    <row r="169" spans="1:8" x14ac:dyDescent="0.25">
      <c r="A169" t="s">
        <v>172</v>
      </c>
      <c r="B169" s="1">
        <v>45500</v>
      </c>
      <c r="C169">
        <v>728</v>
      </c>
      <c r="D169">
        <v>420</v>
      </c>
      <c r="E169">
        <v>15</v>
      </c>
      <c r="F169">
        <v>173</v>
      </c>
      <c r="G169">
        <v>9</v>
      </c>
      <c r="H169" t="s">
        <v>3949</v>
      </c>
    </row>
    <row r="170" spans="1:8" x14ac:dyDescent="0.25">
      <c r="A170" t="s">
        <v>173</v>
      </c>
      <c r="B170" s="1">
        <v>45340</v>
      </c>
      <c r="C170">
        <v>286</v>
      </c>
      <c r="D170">
        <v>367</v>
      </c>
      <c r="E170">
        <v>30</v>
      </c>
      <c r="F170">
        <v>28</v>
      </c>
      <c r="G170">
        <v>1</v>
      </c>
      <c r="H170" t="s">
        <v>3950</v>
      </c>
    </row>
    <row r="171" spans="1:8" x14ac:dyDescent="0.25">
      <c r="A171" t="s">
        <v>174</v>
      </c>
      <c r="B171" s="1">
        <v>45298</v>
      </c>
      <c r="C171">
        <v>827</v>
      </c>
      <c r="D171">
        <v>59</v>
      </c>
      <c r="E171">
        <v>8</v>
      </c>
      <c r="F171">
        <v>26</v>
      </c>
      <c r="G171">
        <v>37</v>
      </c>
      <c r="H171" t="s">
        <v>3951</v>
      </c>
    </row>
    <row r="172" spans="1:8" x14ac:dyDescent="0.25">
      <c r="A172" t="s">
        <v>175</v>
      </c>
      <c r="B172" s="1">
        <v>45121</v>
      </c>
      <c r="C172">
        <v>476</v>
      </c>
      <c r="D172">
        <v>54</v>
      </c>
      <c r="E172">
        <v>14</v>
      </c>
      <c r="F172">
        <v>36</v>
      </c>
      <c r="G172">
        <v>23</v>
      </c>
      <c r="H172" t="s">
        <v>3951</v>
      </c>
    </row>
    <row r="173" spans="1:8" x14ac:dyDescent="0.25">
      <c r="A173" t="s">
        <v>176</v>
      </c>
      <c r="B173" s="1">
        <v>45034</v>
      </c>
      <c r="C173">
        <v>406</v>
      </c>
      <c r="D173">
        <v>486</v>
      </c>
      <c r="E173">
        <v>11</v>
      </c>
      <c r="F173">
        <v>2</v>
      </c>
      <c r="G173">
        <v>8</v>
      </c>
      <c r="H173" t="s">
        <v>3950</v>
      </c>
    </row>
    <row r="174" spans="1:8" x14ac:dyDescent="0.25">
      <c r="A174" t="s">
        <v>177</v>
      </c>
      <c r="B174" s="1">
        <v>45259</v>
      </c>
      <c r="C174">
        <v>276</v>
      </c>
      <c r="D174">
        <v>371</v>
      </c>
      <c r="E174">
        <v>7</v>
      </c>
      <c r="F174">
        <v>73</v>
      </c>
      <c r="G174">
        <v>28</v>
      </c>
      <c r="H174" t="s">
        <v>3949</v>
      </c>
    </row>
    <row r="175" spans="1:8" x14ac:dyDescent="0.25">
      <c r="A175" t="s">
        <v>178</v>
      </c>
      <c r="B175" s="1">
        <v>44983</v>
      </c>
      <c r="C175">
        <v>659</v>
      </c>
      <c r="D175">
        <v>164</v>
      </c>
      <c r="E175">
        <v>3</v>
      </c>
      <c r="F175">
        <v>177</v>
      </c>
      <c r="G175">
        <v>9</v>
      </c>
      <c r="H175" t="s">
        <v>3951</v>
      </c>
    </row>
    <row r="176" spans="1:8" x14ac:dyDescent="0.25">
      <c r="A176" t="s">
        <v>179</v>
      </c>
      <c r="B176" s="1">
        <v>45076</v>
      </c>
      <c r="C176">
        <v>556</v>
      </c>
      <c r="D176">
        <v>64</v>
      </c>
      <c r="E176">
        <v>14</v>
      </c>
      <c r="F176">
        <v>15</v>
      </c>
      <c r="G176">
        <v>15</v>
      </c>
      <c r="H176" t="s">
        <v>3951</v>
      </c>
    </row>
    <row r="177" spans="1:8" x14ac:dyDescent="0.25">
      <c r="A177" t="s">
        <v>180</v>
      </c>
      <c r="B177" s="1">
        <v>45046</v>
      </c>
      <c r="C177">
        <v>299</v>
      </c>
      <c r="D177">
        <v>226</v>
      </c>
      <c r="E177">
        <v>23</v>
      </c>
      <c r="F177">
        <v>28</v>
      </c>
      <c r="G177">
        <v>34</v>
      </c>
      <c r="H177" t="s">
        <v>3950</v>
      </c>
    </row>
    <row r="178" spans="1:8" x14ac:dyDescent="0.25">
      <c r="A178" t="s">
        <v>181</v>
      </c>
      <c r="B178" s="1">
        <v>45572</v>
      </c>
      <c r="C178">
        <v>183</v>
      </c>
      <c r="D178">
        <v>388</v>
      </c>
      <c r="E178">
        <v>10</v>
      </c>
      <c r="F178">
        <v>17</v>
      </c>
      <c r="G178">
        <v>29</v>
      </c>
      <c r="H178" t="s">
        <v>3949</v>
      </c>
    </row>
    <row r="179" spans="1:8" x14ac:dyDescent="0.25">
      <c r="A179" t="s">
        <v>182</v>
      </c>
      <c r="B179" s="1">
        <v>45077</v>
      </c>
      <c r="C179">
        <v>479</v>
      </c>
      <c r="D179">
        <v>387</v>
      </c>
      <c r="E179">
        <v>19</v>
      </c>
      <c r="F179">
        <v>52</v>
      </c>
      <c r="G179">
        <v>23</v>
      </c>
      <c r="H179" t="s">
        <v>3949</v>
      </c>
    </row>
    <row r="180" spans="1:8" x14ac:dyDescent="0.25">
      <c r="A180" t="s">
        <v>183</v>
      </c>
      <c r="B180" s="1">
        <v>45237</v>
      </c>
      <c r="C180">
        <v>993</v>
      </c>
      <c r="D180">
        <v>372</v>
      </c>
      <c r="E180">
        <v>13</v>
      </c>
      <c r="F180">
        <v>69</v>
      </c>
      <c r="G180">
        <v>43</v>
      </c>
      <c r="H180" t="s">
        <v>3950</v>
      </c>
    </row>
    <row r="181" spans="1:8" x14ac:dyDescent="0.25">
      <c r="A181" t="s">
        <v>184</v>
      </c>
      <c r="B181" s="1">
        <v>45499</v>
      </c>
      <c r="C181">
        <v>166</v>
      </c>
      <c r="D181">
        <v>397</v>
      </c>
      <c r="E181">
        <v>19</v>
      </c>
      <c r="F181">
        <v>133</v>
      </c>
      <c r="G181">
        <v>44</v>
      </c>
      <c r="H181" t="s">
        <v>3949</v>
      </c>
    </row>
    <row r="182" spans="1:8" x14ac:dyDescent="0.25">
      <c r="A182" t="s">
        <v>185</v>
      </c>
      <c r="B182" s="1">
        <v>45158</v>
      </c>
      <c r="C182">
        <v>396</v>
      </c>
      <c r="D182">
        <v>431</v>
      </c>
      <c r="E182">
        <v>20</v>
      </c>
      <c r="F182">
        <v>183</v>
      </c>
      <c r="G182">
        <v>13</v>
      </c>
      <c r="H182" t="s">
        <v>3950</v>
      </c>
    </row>
    <row r="183" spans="1:8" x14ac:dyDescent="0.25">
      <c r="A183" t="s">
        <v>186</v>
      </c>
      <c r="B183" s="1">
        <v>45474</v>
      </c>
      <c r="C183">
        <v>177</v>
      </c>
      <c r="D183">
        <v>205</v>
      </c>
      <c r="E183">
        <v>2</v>
      </c>
      <c r="F183">
        <v>197</v>
      </c>
      <c r="G183">
        <v>41</v>
      </c>
      <c r="H183" t="s">
        <v>3950</v>
      </c>
    </row>
    <row r="184" spans="1:8" x14ac:dyDescent="0.25">
      <c r="A184" t="s">
        <v>187</v>
      </c>
      <c r="B184" s="1">
        <v>45686</v>
      </c>
      <c r="C184">
        <v>844</v>
      </c>
      <c r="D184">
        <v>72</v>
      </c>
      <c r="E184">
        <v>3</v>
      </c>
      <c r="F184">
        <v>190</v>
      </c>
      <c r="G184">
        <v>34</v>
      </c>
      <c r="H184" t="s">
        <v>3950</v>
      </c>
    </row>
    <row r="185" spans="1:8" x14ac:dyDescent="0.25">
      <c r="A185" t="s">
        <v>188</v>
      </c>
      <c r="B185" s="1">
        <v>44997</v>
      </c>
      <c r="C185">
        <v>158</v>
      </c>
      <c r="D185">
        <v>484</v>
      </c>
      <c r="E185">
        <v>30</v>
      </c>
      <c r="F185">
        <v>89</v>
      </c>
      <c r="G185">
        <v>6</v>
      </c>
      <c r="H185" t="s">
        <v>3950</v>
      </c>
    </row>
    <row r="186" spans="1:8" x14ac:dyDescent="0.25">
      <c r="A186" t="s">
        <v>189</v>
      </c>
      <c r="B186" s="1">
        <v>45422</v>
      </c>
      <c r="C186">
        <v>588</v>
      </c>
      <c r="D186">
        <v>253</v>
      </c>
      <c r="E186">
        <v>6</v>
      </c>
      <c r="F186">
        <v>181</v>
      </c>
      <c r="G186">
        <v>41</v>
      </c>
      <c r="H186" t="s">
        <v>3950</v>
      </c>
    </row>
    <row r="187" spans="1:8" x14ac:dyDescent="0.25">
      <c r="A187" t="s">
        <v>190</v>
      </c>
      <c r="B187" s="1">
        <v>45650</v>
      </c>
      <c r="C187">
        <v>877</v>
      </c>
      <c r="D187">
        <v>335</v>
      </c>
      <c r="E187">
        <v>12</v>
      </c>
      <c r="F187">
        <v>170</v>
      </c>
      <c r="G187">
        <v>42</v>
      </c>
      <c r="H187" t="s">
        <v>3949</v>
      </c>
    </row>
    <row r="188" spans="1:8" x14ac:dyDescent="0.25">
      <c r="A188" t="s">
        <v>191</v>
      </c>
      <c r="B188" s="1">
        <v>44991</v>
      </c>
      <c r="C188">
        <v>868</v>
      </c>
      <c r="D188">
        <v>243</v>
      </c>
      <c r="E188">
        <v>23</v>
      </c>
      <c r="F188">
        <v>199</v>
      </c>
      <c r="G188">
        <v>5</v>
      </c>
      <c r="H188" t="s">
        <v>3950</v>
      </c>
    </row>
    <row r="189" spans="1:8" x14ac:dyDescent="0.25">
      <c r="A189" t="s">
        <v>192</v>
      </c>
      <c r="B189" s="1">
        <v>45512</v>
      </c>
      <c r="C189">
        <v>472</v>
      </c>
      <c r="D189">
        <v>319</v>
      </c>
      <c r="E189">
        <v>30</v>
      </c>
      <c r="F189">
        <v>82</v>
      </c>
      <c r="G189">
        <v>5</v>
      </c>
      <c r="H189" t="s">
        <v>3949</v>
      </c>
    </row>
    <row r="190" spans="1:8" x14ac:dyDescent="0.25">
      <c r="A190" t="s">
        <v>193</v>
      </c>
      <c r="B190" s="1">
        <v>45613</v>
      </c>
      <c r="C190">
        <v>614</v>
      </c>
      <c r="D190">
        <v>179</v>
      </c>
      <c r="E190">
        <v>11</v>
      </c>
      <c r="F190">
        <v>68</v>
      </c>
      <c r="G190">
        <v>45</v>
      </c>
      <c r="H190" t="s">
        <v>3949</v>
      </c>
    </row>
    <row r="191" spans="1:8" x14ac:dyDescent="0.25">
      <c r="A191" t="s">
        <v>194</v>
      </c>
      <c r="B191" s="1">
        <v>45581</v>
      </c>
      <c r="C191">
        <v>721</v>
      </c>
      <c r="D191">
        <v>61</v>
      </c>
      <c r="E191">
        <v>12</v>
      </c>
      <c r="F191">
        <v>62</v>
      </c>
      <c r="G191">
        <v>37</v>
      </c>
      <c r="H191" t="s">
        <v>3949</v>
      </c>
    </row>
    <row r="192" spans="1:8" x14ac:dyDescent="0.25">
      <c r="A192" t="s">
        <v>195</v>
      </c>
      <c r="B192" s="1">
        <v>45640</v>
      </c>
      <c r="C192">
        <v>748</v>
      </c>
      <c r="D192">
        <v>362</v>
      </c>
      <c r="E192">
        <v>19</v>
      </c>
      <c r="F192">
        <v>139</v>
      </c>
      <c r="G192">
        <v>10</v>
      </c>
      <c r="H192" t="s">
        <v>3950</v>
      </c>
    </row>
    <row r="193" spans="1:8" x14ac:dyDescent="0.25">
      <c r="A193" t="s">
        <v>196</v>
      </c>
      <c r="B193" s="1">
        <v>45444</v>
      </c>
      <c r="C193">
        <v>964</v>
      </c>
      <c r="D193">
        <v>311</v>
      </c>
      <c r="E193">
        <v>6</v>
      </c>
      <c r="F193">
        <v>143</v>
      </c>
      <c r="G193">
        <v>33</v>
      </c>
      <c r="H193" t="s">
        <v>3951</v>
      </c>
    </row>
    <row r="194" spans="1:8" x14ac:dyDescent="0.25">
      <c r="A194" t="s">
        <v>197</v>
      </c>
      <c r="B194" s="1">
        <v>45551</v>
      </c>
      <c r="C194">
        <v>202</v>
      </c>
      <c r="D194">
        <v>210</v>
      </c>
      <c r="E194">
        <v>9</v>
      </c>
      <c r="F194">
        <v>47</v>
      </c>
      <c r="G194">
        <v>29</v>
      </c>
      <c r="H194" t="s">
        <v>3951</v>
      </c>
    </row>
    <row r="195" spans="1:8" x14ac:dyDescent="0.25">
      <c r="A195" t="s">
        <v>198</v>
      </c>
      <c r="B195" s="1">
        <v>45329</v>
      </c>
      <c r="C195">
        <v>336</v>
      </c>
      <c r="D195">
        <v>366</v>
      </c>
      <c r="E195">
        <v>24</v>
      </c>
      <c r="F195">
        <v>176</v>
      </c>
      <c r="G195">
        <v>26</v>
      </c>
      <c r="H195" t="s">
        <v>3949</v>
      </c>
    </row>
    <row r="196" spans="1:8" x14ac:dyDescent="0.25">
      <c r="A196" t="s">
        <v>199</v>
      </c>
      <c r="B196" s="1">
        <v>45328</v>
      </c>
      <c r="C196">
        <v>609</v>
      </c>
      <c r="D196">
        <v>162</v>
      </c>
      <c r="E196">
        <v>11</v>
      </c>
      <c r="F196">
        <v>120</v>
      </c>
      <c r="G196">
        <v>27</v>
      </c>
      <c r="H196" t="s">
        <v>3950</v>
      </c>
    </row>
    <row r="197" spans="1:8" x14ac:dyDescent="0.25">
      <c r="A197" t="s">
        <v>200</v>
      </c>
      <c r="B197" s="1">
        <v>45096</v>
      </c>
      <c r="C197">
        <v>511</v>
      </c>
      <c r="D197">
        <v>400</v>
      </c>
      <c r="E197">
        <v>26</v>
      </c>
      <c r="F197">
        <v>145</v>
      </c>
      <c r="G197">
        <v>42</v>
      </c>
      <c r="H197" t="s">
        <v>3949</v>
      </c>
    </row>
    <row r="198" spans="1:8" x14ac:dyDescent="0.25">
      <c r="A198" t="s">
        <v>201</v>
      </c>
      <c r="B198" s="1">
        <v>45343</v>
      </c>
      <c r="C198">
        <v>492</v>
      </c>
      <c r="D198">
        <v>421</v>
      </c>
      <c r="E198">
        <v>13</v>
      </c>
      <c r="F198">
        <v>39</v>
      </c>
      <c r="G198">
        <v>7</v>
      </c>
      <c r="H198" t="s">
        <v>3950</v>
      </c>
    </row>
    <row r="199" spans="1:8" x14ac:dyDescent="0.25">
      <c r="A199" t="s">
        <v>202</v>
      </c>
      <c r="B199" s="1">
        <v>45655</v>
      </c>
      <c r="C199">
        <v>774</v>
      </c>
      <c r="D199">
        <v>247</v>
      </c>
      <c r="E199">
        <v>23</v>
      </c>
      <c r="F199">
        <v>194</v>
      </c>
      <c r="G199">
        <v>5</v>
      </c>
      <c r="H199" t="s">
        <v>3951</v>
      </c>
    </row>
    <row r="200" spans="1:8" x14ac:dyDescent="0.25">
      <c r="A200" t="s">
        <v>203</v>
      </c>
      <c r="B200" s="1">
        <v>45621</v>
      </c>
      <c r="C200">
        <v>428</v>
      </c>
      <c r="D200">
        <v>456</v>
      </c>
      <c r="E200">
        <v>18</v>
      </c>
      <c r="F200">
        <v>123</v>
      </c>
      <c r="G200">
        <v>47</v>
      </c>
      <c r="H200" t="s">
        <v>3949</v>
      </c>
    </row>
    <row r="201" spans="1:8" x14ac:dyDescent="0.25">
      <c r="A201" t="s">
        <v>204</v>
      </c>
      <c r="B201" s="1">
        <v>45125</v>
      </c>
      <c r="C201">
        <v>869</v>
      </c>
      <c r="D201">
        <v>422</v>
      </c>
      <c r="E201">
        <v>3</v>
      </c>
      <c r="F201">
        <v>136</v>
      </c>
      <c r="G201">
        <v>38</v>
      </c>
      <c r="H201" t="s">
        <v>3949</v>
      </c>
    </row>
    <row r="202" spans="1:8" x14ac:dyDescent="0.25">
      <c r="A202" t="s">
        <v>205</v>
      </c>
      <c r="B202" s="1">
        <v>45355</v>
      </c>
      <c r="C202">
        <v>397</v>
      </c>
      <c r="D202">
        <v>378</v>
      </c>
      <c r="E202">
        <v>24</v>
      </c>
      <c r="F202">
        <v>134</v>
      </c>
      <c r="G202">
        <v>49</v>
      </c>
      <c r="H202" t="s">
        <v>3951</v>
      </c>
    </row>
    <row r="203" spans="1:8" x14ac:dyDescent="0.25">
      <c r="A203" t="s">
        <v>206</v>
      </c>
      <c r="B203" s="1">
        <v>45476</v>
      </c>
      <c r="C203">
        <v>948</v>
      </c>
      <c r="D203">
        <v>212</v>
      </c>
      <c r="E203">
        <v>3</v>
      </c>
      <c r="F203">
        <v>12</v>
      </c>
      <c r="G203">
        <v>46</v>
      </c>
      <c r="H203" t="s">
        <v>3949</v>
      </c>
    </row>
    <row r="204" spans="1:8" x14ac:dyDescent="0.25">
      <c r="A204" t="s">
        <v>207</v>
      </c>
      <c r="B204" s="1">
        <v>45550</v>
      </c>
      <c r="C204">
        <v>920</v>
      </c>
      <c r="D204">
        <v>90</v>
      </c>
      <c r="E204">
        <v>15</v>
      </c>
      <c r="F204">
        <v>143</v>
      </c>
      <c r="G204">
        <v>50</v>
      </c>
      <c r="H204" t="s">
        <v>3949</v>
      </c>
    </row>
    <row r="205" spans="1:8" x14ac:dyDescent="0.25">
      <c r="A205" t="s">
        <v>208</v>
      </c>
      <c r="B205" s="1">
        <v>45581</v>
      </c>
      <c r="C205">
        <v>771</v>
      </c>
      <c r="D205">
        <v>325</v>
      </c>
      <c r="E205">
        <v>15</v>
      </c>
      <c r="F205">
        <v>128</v>
      </c>
      <c r="G205">
        <v>31</v>
      </c>
      <c r="H205" t="s">
        <v>3949</v>
      </c>
    </row>
    <row r="206" spans="1:8" x14ac:dyDescent="0.25">
      <c r="A206" t="s">
        <v>209</v>
      </c>
      <c r="B206" s="1">
        <v>45252</v>
      </c>
      <c r="C206">
        <v>679</v>
      </c>
      <c r="D206">
        <v>113</v>
      </c>
      <c r="E206">
        <v>1</v>
      </c>
      <c r="F206">
        <v>136</v>
      </c>
      <c r="G206">
        <v>17</v>
      </c>
      <c r="H206" t="s">
        <v>3950</v>
      </c>
    </row>
    <row r="207" spans="1:8" x14ac:dyDescent="0.25">
      <c r="A207" t="s">
        <v>210</v>
      </c>
      <c r="B207" s="1">
        <v>45480</v>
      </c>
      <c r="C207">
        <v>167</v>
      </c>
      <c r="D207">
        <v>102</v>
      </c>
      <c r="E207">
        <v>5</v>
      </c>
      <c r="F207">
        <v>9</v>
      </c>
      <c r="G207">
        <v>17</v>
      </c>
      <c r="H207" t="s">
        <v>3950</v>
      </c>
    </row>
    <row r="208" spans="1:8" x14ac:dyDescent="0.25">
      <c r="A208" t="s">
        <v>211</v>
      </c>
      <c r="B208" s="1">
        <v>45300</v>
      </c>
      <c r="C208">
        <v>111</v>
      </c>
      <c r="D208">
        <v>115</v>
      </c>
      <c r="E208">
        <v>3</v>
      </c>
      <c r="F208">
        <v>140</v>
      </c>
      <c r="G208">
        <v>18</v>
      </c>
      <c r="H208" t="s">
        <v>3951</v>
      </c>
    </row>
    <row r="209" spans="1:8" x14ac:dyDescent="0.25">
      <c r="A209" t="s">
        <v>212</v>
      </c>
      <c r="B209" s="1">
        <v>45522</v>
      </c>
      <c r="C209">
        <v>707</v>
      </c>
      <c r="D209">
        <v>101</v>
      </c>
      <c r="E209">
        <v>28</v>
      </c>
      <c r="F209">
        <v>13</v>
      </c>
      <c r="G209">
        <v>45</v>
      </c>
      <c r="H209" t="s">
        <v>3951</v>
      </c>
    </row>
    <row r="210" spans="1:8" x14ac:dyDescent="0.25">
      <c r="A210" t="s">
        <v>213</v>
      </c>
      <c r="B210" s="1">
        <v>45140</v>
      </c>
      <c r="C210">
        <v>275</v>
      </c>
      <c r="D210">
        <v>431</v>
      </c>
      <c r="E210">
        <v>2</v>
      </c>
      <c r="F210">
        <v>160</v>
      </c>
      <c r="G210">
        <v>25</v>
      </c>
      <c r="H210" t="s">
        <v>3950</v>
      </c>
    </row>
    <row r="211" spans="1:8" x14ac:dyDescent="0.25">
      <c r="A211" t="s">
        <v>214</v>
      </c>
      <c r="B211" s="1">
        <v>45163</v>
      </c>
      <c r="C211">
        <v>920</v>
      </c>
      <c r="D211">
        <v>87</v>
      </c>
      <c r="E211">
        <v>5</v>
      </c>
      <c r="F211">
        <v>95</v>
      </c>
      <c r="G211">
        <v>11</v>
      </c>
      <c r="H211" t="s">
        <v>3949</v>
      </c>
    </row>
    <row r="212" spans="1:8" x14ac:dyDescent="0.25">
      <c r="A212" t="s">
        <v>215</v>
      </c>
      <c r="B212" s="1">
        <v>44994</v>
      </c>
      <c r="C212">
        <v>751</v>
      </c>
      <c r="D212">
        <v>158</v>
      </c>
      <c r="E212">
        <v>29</v>
      </c>
      <c r="F212">
        <v>106</v>
      </c>
      <c r="G212">
        <v>13</v>
      </c>
      <c r="H212" t="s">
        <v>3949</v>
      </c>
    </row>
    <row r="213" spans="1:8" x14ac:dyDescent="0.25">
      <c r="A213" t="s">
        <v>216</v>
      </c>
      <c r="B213" s="1">
        <v>45565</v>
      </c>
      <c r="C213">
        <v>835</v>
      </c>
      <c r="D213">
        <v>296</v>
      </c>
      <c r="E213">
        <v>7</v>
      </c>
      <c r="F213">
        <v>196</v>
      </c>
      <c r="G213">
        <v>31</v>
      </c>
      <c r="H213" t="s">
        <v>3949</v>
      </c>
    </row>
    <row r="214" spans="1:8" x14ac:dyDescent="0.25">
      <c r="A214" t="s">
        <v>217</v>
      </c>
      <c r="B214" s="1">
        <v>45052</v>
      </c>
      <c r="C214">
        <v>421</v>
      </c>
      <c r="D214">
        <v>185</v>
      </c>
      <c r="E214">
        <v>13</v>
      </c>
      <c r="F214">
        <v>153</v>
      </c>
      <c r="G214">
        <v>19</v>
      </c>
      <c r="H214" t="s">
        <v>3951</v>
      </c>
    </row>
    <row r="215" spans="1:8" x14ac:dyDescent="0.25">
      <c r="A215" t="s">
        <v>218</v>
      </c>
      <c r="B215" s="1">
        <v>44994</v>
      </c>
      <c r="C215">
        <v>722</v>
      </c>
      <c r="D215">
        <v>131</v>
      </c>
      <c r="E215">
        <v>19</v>
      </c>
      <c r="F215">
        <v>122</v>
      </c>
      <c r="G215">
        <v>18</v>
      </c>
      <c r="H215" t="s">
        <v>3950</v>
      </c>
    </row>
    <row r="216" spans="1:8" x14ac:dyDescent="0.25">
      <c r="A216" t="s">
        <v>219</v>
      </c>
      <c r="B216" s="1">
        <v>45596</v>
      </c>
      <c r="C216">
        <v>773</v>
      </c>
      <c r="D216">
        <v>461</v>
      </c>
      <c r="E216">
        <v>19</v>
      </c>
      <c r="F216">
        <v>188</v>
      </c>
      <c r="G216">
        <v>34</v>
      </c>
      <c r="H216" t="s">
        <v>3950</v>
      </c>
    </row>
    <row r="217" spans="1:8" x14ac:dyDescent="0.25">
      <c r="A217" t="s">
        <v>178</v>
      </c>
      <c r="B217" s="1">
        <v>45303</v>
      </c>
      <c r="C217">
        <v>449</v>
      </c>
      <c r="D217">
        <v>277</v>
      </c>
      <c r="E217">
        <v>30</v>
      </c>
      <c r="F217">
        <v>52</v>
      </c>
      <c r="G217">
        <v>12</v>
      </c>
      <c r="H217" t="s">
        <v>3951</v>
      </c>
    </row>
    <row r="218" spans="1:8" x14ac:dyDescent="0.25">
      <c r="A218" t="s">
        <v>220</v>
      </c>
      <c r="B218" s="1">
        <v>45217</v>
      </c>
      <c r="C218">
        <v>343</v>
      </c>
      <c r="D218">
        <v>114</v>
      </c>
      <c r="E218">
        <v>17</v>
      </c>
      <c r="F218">
        <v>180</v>
      </c>
      <c r="G218">
        <v>32</v>
      </c>
      <c r="H218" t="s">
        <v>3949</v>
      </c>
    </row>
    <row r="219" spans="1:8" x14ac:dyDescent="0.25">
      <c r="A219" t="s">
        <v>221</v>
      </c>
      <c r="B219" s="1">
        <v>45497</v>
      </c>
      <c r="C219">
        <v>481</v>
      </c>
      <c r="D219">
        <v>393</v>
      </c>
      <c r="E219">
        <v>16</v>
      </c>
      <c r="F219">
        <v>4</v>
      </c>
      <c r="G219">
        <v>25</v>
      </c>
      <c r="H219" t="s">
        <v>3951</v>
      </c>
    </row>
    <row r="220" spans="1:8" x14ac:dyDescent="0.25">
      <c r="A220" t="s">
        <v>177</v>
      </c>
      <c r="B220" s="1">
        <v>45622</v>
      </c>
      <c r="C220">
        <v>578</v>
      </c>
      <c r="D220">
        <v>105</v>
      </c>
      <c r="E220">
        <v>13</v>
      </c>
      <c r="F220">
        <v>73</v>
      </c>
      <c r="G220">
        <v>39</v>
      </c>
      <c r="H220" t="s">
        <v>3950</v>
      </c>
    </row>
    <row r="221" spans="1:8" x14ac:dyDescent="0.25">
      <c r="A221" t="s">
        <v>222</v>
      </c>
      <c r="B221" s="1">
        <v>45232</v>
      </c>
      <c r="C221">
        <v>716</v>
      </c>
      <c r="D221">
        <v>161</v>
      </c>
      <c r="E221">
        <v>7</v>
      </c>
      <c r="F221">
        <v>61</v>
      </c>
      <c r="G221">
        <v>12</v>
      </c>
      <c r="H221" t="s">
        <v>3950</v>
      </c>
    </row>
    <row r="222" spans="1:8" x14ac:dyDescent="0.25">
      <c r="A222" t="s">
        <v>223</v>
      </c>
      <c r="B222" s="1">
        <v>45178</v>
      </c>
      <c r="C222">
        <v>234</v>
      </c>
      <c r="D222">
        <v>177</v>
      </c>
      <c r="E222">
        <v>7</v>
      </c>
      <c r="F222">
        <v>53</v>
      </c>
      <c r="G222">
        <v>48</v>
      </c>
      <c r="H222" t="s">
        <v>3950</v>
      </c>
    </row>
    <row r="223" spans="1:8" x14ac:dyDescent="0.25">
      <c r="A223" t="s">
        <v>224</v>
      </c>
      <c r="B223" s="1">
        <v>45387</v>
      </c>
      <c r="C223">
        <v>838</v>
      </c>
      <c r="D223">
        <v>171</v>
      </c>
      <c r="E223">
        <v>26</v>
      </c>
      <c r="F223">
        <v>199</v>
      </c>
      <c r="G223">
        <v>23</v>
      </c>
      <c r="H223" t="s">
        <v>3951</v>
      </c>
    </row>
    <row r="224" spans="1:8" x14ac:dyDescent="0.25">
      <c r="A224" t="s">
        <v>225</v>
      </c>
      <c r="B224" s="1">
        <v>45082</v>
      </c>
      <c r="C224">
        <v>846</v>
      </c>
      <c r="D224">
        <v>181</v>
      </c>
      <c r="E224">
        <v>24</v>
      </c>
      <c r="F224">
        <v>160</v>
      </c>
      <c r="G224">
        <v>31</v>
      </c>
      <c r="H224" t="s">
        <v>3949</v>
      </c>
    </row>
    <row r="225" spans="1:8" x14ac:dyDescent="0.25">
      <c r="A225" t="s">
        <v>99</v>
      </c>
      <c r="B225" s="1">
        <v>45534</v>
      </c>
      <c r="C225">
        <v>107</v>
      </c>
      <c r="D225">
        <v>167</v>
      </c>
      <c r="E225">
        <v>7</v>
      </c>
      <c r="F225">
        <v>34</v>
      </c>
      <c r="G225">
        <v>12</v>
      </c>
      <c r="H225" t="s">
        <v>3950</v>
      </c>
    </row>
    <row r="226" spans="1:8" x14ac:dyDescent="0.25">
      <c r="A226" t="s">
        <v>226</v>
      </c>
      <c r="B226" s="1">
        <v>45357</v>
      </c>
      <c r="C226">
        <v>247</v>
      </c>
      <c r="D226">
        <v>400</v>
      </c>
      <c r="E226">
        <v>20</v>
      </c>
      <c r="F226">
        <v>79</v>
      </c>
      <c r="G226">
        <v>18</v>
      </c>
      <c r="H226" t="s">
        <v>3949</v>
      </c>
    </row>
    <row r="227" spans="1:8" x14ac:dyDescent="0.25">
      <c r="A227" t="s">
        <v>227</v>
      </c>
      <c r="B227" s="1">
        <v>45681</v>
      </c>
      <c r="C227">
        <v>246</v>
      </c>
      <c r="D227">
        <v>307</v>
      </c>
      <c r="E227">
        <v>9</v>
      </c>
      <c r="F227">
        <v>157</v>
      </c>
      <c r="G227">
        <v>35</v>
      </c>
      <c r="H227" t="s">
        <v>3951</v>
      </c>
    </row>
    <row r="228" spans="1:8" x14ac:dyDescent="0.25">
      <c r="A228" t="s">
        <v>228</v>
      </c>
      <c r="B228" s="1">
        <v>45571</v>
      </c>
      <c r="C228">
        <v>411</v>
      </c>
      <c r="D228">
        <v>427</v>
      </c>
      <c r="E228">
        <v>9</v>
      </c>
      <c r="F228">
        <v>67</v>
      </c>
      <c r="G228">
        <v>48</v>
      </c>
      <c r="H228" t="s">
        <v>3950</v>
      </c>
    </row>
    <row r="229" spans="1:8" x14ac:dyDescent="0.25">
      <c r="A229" t="s">
        <v>229</v>
      </c>
      <c r="B229" s="1">
        <v>45098</v>
      </c>
      <c r="C229">
        <v>390</v>
      </c>
      <c r="D229">
        <v>179</v>
      </c>
      <c r="E229">
        <v>6</v>
      </c>
      <c r="F229">
        <v>56</v>
      </c>
      <c r="G229">
        <v>40</v>
      </c>
      <c r="H229" t="s">
        <v>3951</v>
      </c>
    </row>
    <row r="230" spans="1:8" x14ac:dyDescent="0.25">
      <c r="A230" t="s">
        <v>230</v>
      </c>
      <c r="B230" s="1">
        <v>45388</v>
      </c>
      <c r="C230">
        <v>538</v>
      </c>
      <c r="D230">
        <v>335</v>
      </c>
      <c r="E230">
        <v>20</v>
      </c>
      <c r="F230">
        <v>170</v>
      </c>
      <c r="G230">
        <v>16</v>
      </c>
      <c r="H230" t="s">
        <v>3950</v>
      </c>
    </row>
    <row r="231" spans="1:8" x14ac:dyDescent="0.25">
      <c r="A231" t="s">
        <v>231</v>
      </c>
      <c r="B231" s="1">
        <v>45214</v>
      </c>
      <c r="C231">
        <v>248</v>
      </c>
      <c r="D231">
        <v>220</v>
      </c>
      <c r="E231">
        <v>5</v>
      </c>
      <c r="F231">
        <v>170</v>
      </c>
      <c r="G231">
        <v>4</v>
      </c>
      <c r="H231" t="s">
        <v>3950</v>
      </c>
    </row>
    <row r="232" spans="1:8" x14ac:dyDescent="0.25">
      <c r="A232" t="s">
        <v>232</v>
      </c>
      <c r="B232" s="1">
        <v>45540</v>
      </c>
      <c r="C232">
        <v>634</v>
      </c>
      <c r="D232">
        <v>408</v>
      </c>
      <c r="E232">
        <v>1</v>
      </c>
      <c r="F232">
        <v>105</v>
      </c>
      <c r="G232">
        <v>11</v>
      </c>
      <c r="H232" t="s">
        <v>3950</v>
      </c>
    </row>
    <row r="233" spans="1:8" x14ac:dyDescent="0.25">
      <c r="A233" t="s">
        <v>233</v>
      </c>
      <c r="B233" s="1">
        <v>45359</v>
      </c>
      <c r="C233">
        <v>910</v>
      </c>
      <c r="D233">
        <v>61</v>
      </c>
      <c r="E233">
        <v>24</v>
      </c>
      <c r="F233">
        <v>140</v>
      </c>
      <c r="G233">
        <v>33</v>
      </c>
      <c r="H233" t="s">
        <v>3949</v>
      </c>
    </row>
    <row r="234" spans="1:8" x14ac:dyDescent="0.25">
      <c r="A234" t="s">
        <v>234</v>
      </c>
      <c r="B234" s="1">
        <v>45431</v>
      </c>
      <c r="C234">
        <v>386</v>
      </c>
      <c r="D234">
        <v>281</v>
      </c>
      <c r="E234">
        <v>30</v>
      </c>
      <c r="F234">
        <v>20</v>
      </c>
      <c r="G234">
        <v>14</v>
      </c>
      <c r="H234" t="s">
        <v>3950</v>
      </c>
    </row>
    <row r="235" spans="1:8" x14ac:dyDescent="0.25">
      <c r="A235" t="s">
        <v>235</v>
      </c>
      <c r="B235" s="1">
        <v>45533</v>
      </c>
      <c r="C235">
        <v>692</v>
      </c>
      <c r="D235">
        <v>96</v>
      </c>
      <c r="E235">
        <v>13</v>
      </c>
      <c r="F235">
        <v>68</v>
      </c>
      <c r="G235">
        <v>40</v>
      </c>
      <c r="H235" t="s">
        <v>3949</v>
      </c>
    </row>
    <row r="236" spans="1:8" x14ac:dyDescent="0.25">
      <c r="A236" t="s">
        <v>236</v>
      </c>
      <c r="B236" s="1">
        <v>45186</v>
      </c>
      <c r="C236">
        <v>938</v>
      </c>
      <c r="D236">
        <v>333</v>
      </c>
      <c r="E236">
        <v>27</v>
      </c>
      <c r="F236">
        <v>136</v>
      </c>
      <c r="G236">
        <v>8</v>
      </c>
      <c r="H236" t="s">
        <v>3951</v>
      </c>
    </row>
    <row r="237" spans="1:8" x14ac:dyDescent="0.25">
      <c r="A237" t="s">
        <v>237</v>
      </c>
      <c r="B237" s="1">
        <v>45235</v>
      </c>
      <c r="C237">
        <v>772</v>
      </c>
      <c r="D237">
        <v>460</v>
      </c>
      <c r="E237">
        <v>15</v>
      </c>
      <c r="F237">
        <v>57</v>
      </c>
      <c r="G237">
        <v>40</v>
      </c>
      <c r="H237" t="s">
        <v>3949</v>
      </c>
    </row>
    <row r="238" spans="1:8" x14ac:dyDescent="0.25">
      <c r="A238" t="s">
        <v>238</v>
      </c>
      <c r="B238" s="1">
        <v>45164</v>
      </c>
      <c r="C238">
        <v>363</v>
      </c>
      <c r="D238">
        <v>452</v>
      </c>
      <c r="E238">
        <v>16</v>
      </c>
      <c r="F238">
        <v>176</v>
      </c>
      <c r="G238">
        <v>14</v>
      </c>
      <c r="H238" t="s">
        <v>3950</v>
      </c>
    </row>
    <row r="239" spans="1:8" x14ac:dyDescent="0.25">
      <c r="A239" t="s">
        <v>239</v>
      </c>
      <c r="B239" s="1">
        <v>45408</v>
      </c>
      <c r="C239">
        <v>793</v>
      </c>
      <c r="D239">
        <v>235</v>
      </c>
      <c r="E239">
        <v>20</v>
      </c>
      <c r="F239">
        <v>167</v>
      </c>
      <c r="G239">
        <v>42</v>
      </c>
      <c r="H239" t="s">
        <v>3949</v>
      </c>
    </row>
    <row r="240" spans="1:8" x14ac:dyDescent="0.25">
      <c r="A240" t="s">
        <v>240</v>
      </c>
      <c r="B240" s="1">
        <v>45363</v>
      </c>
      <c r="C240">
        <v>800</v>
      </c>
      <c r="D240">
        <v>223</v>
      </c>
      <c r="E240">
        <v>4</v>
      </c>
      <c r="F240">
        <v>23</v>
      </c>
      <c r="G240">
        <v>2</v>
      </c>
      <c r="H240" t="s">
        <v>3950</v>
      </c>
    </row>
    <row r="241" spans="1:8" x14ac:dyDescent="0.25">
      <c r="A241" t="s">
        <v>241</v>
      </c>
      <c r="B241" s="1">
        <v>45349</v>
      </c>
      <c r="C241">
        <v>411</v>
      </c>
      <c r="D241">
        <v>427</v>
      </c>
      <c r="E241">
        <v>19</v>
      </c>
      <c r="F241">
        <v>186</v>
      </c>
      <c r="G241">
        <v>46</v>
      </c>
      <c r="H241" t="s">
        <v>3949</v>
      </c>
    </row>
    <row r="242" spans="1:8" x14ac:dyDescent="0.25">
      <c r="A242" t="s">
        <v>242</v>
      </c>
      <c r="B242" s="1">
        <v>45609</v>
      </c>
      <c r="C242">
        <v>218</v>
      </c>
      <c r="D242">
        <v>394</v>
      </c>
      <c r="E242">
        <v>9</v>
      </c>
      <c r="F242">
        <v>22</v>
      </c>
      <c r="G242">
        <v>31</v>
      </c>
      <c r="H242" t="s">
        <v>3951</v>
      </c>
    </row>
    <row r="243" spans="1:8" x14ac:dyDescent="0.25">
      <c r="A243" t="s">
        <v>243</v>
      </c>
      <c r="B243" s="1">
        <v>45124</v>
      </c>
      <c r="C243">
        <v>308</v>
      </c>
      <c r="D243">
        <v>103</v>
      </c>
      <c r="E243">
        <v>21</v>
      </c>
      <c r="F243">
        <v>110</v>
      </c>
      <c r="G243">
        <v>28</v>
      </c>
      <c r="H243" t="s">
        <v>3951</v>
      </c>
    </row>
    <row r="244" spans="1:8" x14ac:dyDescent="0.25">
      <c r="A244" t="s">
        <v>244</v>
      </c>
      <c r="B244" s="1">
        <v>44988</v>
      </c>
      <c r="C244">
        <v>942</v>
      </c>
      <c r="D244">
        <v>381</v>
      </c>
      <c r="E244">
        <v>5</v>
      </c>
      <c r="F244">
        <v>63</v>
      </c>
      <c r="G244">
        <v>6</v>
      </c>
      <c r="H244" t="s">
        <v>3949</v>
      </c>
    </row>
    <row r="245" spans="1:8" x14ac:dyDescent="0.25">
      <c r="A245" t="s">
        <v>245</v>
      </c>
      <c r="B245" s="1">
        <v>45187</v>
      </c>
      <c r="C245">
        <v>762</v>
      </c>
      <c r="D245">
        <v>87</v>
      </c>
      <c r="E245">
        <v>24</v>
      </c>
      <c r="F245">
        <v>52</v>
      </c>
      <c r="G245">
        <v>34</v>
      </c>
      <c r="H245" t="s">
        <v>3949</v>
      </c>
    </row>
    <row r="246" spans="1:8" x14ac:dyDescent="0.25">
      <c r="A246" t="s">
        <v>246</v>
      </c>
      <c r="B246" s="1">
        <v>45592</v>
      </c>
      <c r="C246">
        <v>965</v>
      </c>
      <c r="D246">
        <v>299</v>
      </c>
      <c r="E246">
        <v>26</v>
      </c>
      <c r="F246">
        <v>4</v>
      </c>
      <c r="G246">
        <v>21</v>
      </c>
      <c r="H246" t="s">
        <v>3950</v>
      </c>
    </row>
    <row r="247" spans="1:8" x14ac:dyDescent="0.25">
      <c r="A247" t="s">
        <v>247</v>
      </c>
      <c r="B247" s="1">
        <v>45472</v>
      </c>
      <c r="C247">
        <v>552</v>
      </c>
      <c r="D247">
        <v>131</v>
      </c>
      <c r="E247">
        <v>7</v>
      </c>
      <c r="F247">
        <v>185</v>
      </c>
      <c r="G247">
        <v>9</v>
      </c>
      <c r="H247" t="s">
        <v>3949</v>
      </c>
    </row>
    <row r="248" spans="1:8" x14ac:dyDescent="0.25">
      <c r="A248" t="s">
        <v>248</v>
      </c>
      <c r="B248" s="1">
        <v>45570</v>
      </c>
      <c r="C248">
        <v>140</v>
      </c>
      <c r="D248">
        <v>323</v>
      </c>
      <c r="E248">
        <v>11</v>
      </c>
      <c r="F248">
        <v>105</v>
      </c>
      <c r="G248">
        <v>5</v>
      </c>
      <c r="H248" t="s">
        <v>3950</v>
      </c>
    </row>
    <row r="249" spans="1:8" x14ac:dyDescent="0.25">
      <c r="A249" t="s">
        <v>249</v>
      </c>
      <c r="B249" s="1">
        <v>45149</v>
      </c>
      <c r="C249">
        <v>833</v>
      </c>
      <c r="D249">
        <v>424</v>
      </c>
      <c r="E249">
        <v>30</v>
      </c>
      <c r="F249">
        <v>95</v>
      </c>
      <c r="G249">
        <v>22</v>
      </c>
      <c r="H249" t="s">
        <v>3949</v>
      </c>
    </row>
    <row r="250" spans="1:8" x14ac:dyDescent="0.25">
      <c r="A250" t="s">
        <v>250</v>
      </c>
      <c r="B250" s="1">
        <v>44990</v>
      </c>
      <c r="C250">
        <v>983</v>
      </c>
      <c r="D250">
        <v>86</v>
      </c>
      <c r="E250">
        <v>25</v>
      </c>
      <c r="F250">
        <v>168</v>
      </c>
      <c r="G250">
        <v>29</v>
      </c>
      <c r="H250" t="s">
        <v>3949</v>
      </c>
    </row>
    <row r="251" spans="1:8" x14ac:dyDescent="0.25">
      <c r="A251" t="s">
        <v>251</v>
      </c>
      <c r="B251" s="1">
        <v>45155</v>
      </c>
      <c r="C251">
        <v>924</v>
      </c>
      <c r="D251">
        <v>141</v>
      </c>
      <c r="E251">
        <v>27</v>
      </c>
      <c r="F251">
        <v>187</v>
      </c>
      <c r="G251">
        <v>31</v>
      </c>
      <c r="H251" t="s">
        <v>3949</v>
      </c>
    </row>
    <row r="252" spans="1:8" x14ac:dyDescent="0.25">
      <c r="A252" t="s">
        <v>109</v>
      </c>
      <c r="B252" s="1">
        <v>45134</v>
      </c>
      <c r="C252">
        <v>766</v>
      </c>
      <c r="D252">
        <v>201</v>
      </c>
      <c r="E252">
        <v>21</v>
      </c>
      <c r="F252">
        <v>39</v>
      </c>
      <c r="G252">
        <v>9</v>
      </c>
      <c r="H252" t="s">
        <v>3950</v>
      </c>
    </row>
    <row r="253" spans="1:8" x14ac:dyDescent="0.25">
      <c r="A253" t="s">
        <v>252</v>
      </c>
      <c r="B253" s="1">
        <v>45620</v>
      </c>
      <c r="C253">
        <v>685</v>
      </c>
      <c r="D253">
        <v>116</v>
      </c>
      <c r="E253">
        <v>1</v>
      </c>
      <c r="F253">
        <v>85</v>
      </c>
      <c r="G253">
        <v>40</v>
      </c>
      <c r="H253" t="s">
        <v>3950</v>
      </c>
    </row>
    <row r="254" spans="1:8" x14ac:dyDescent="0.25">
      <c r="A254" t="s">
        <v>253</v>
      </c>
      <c r="B254" s="1">
        <v>45487</v>
      </c>
      <c r="C254">
        <v>848</v>
      </c>
      <c r="D254">
        <v>328</v>
      </c>
      <c r="E254">
        <v>26</v>
      </c>
      <c r="F254">
        <v>120</v>
      </c>
      <c r="G254">
        <v>10</v>
      </c>
      <c r="H254" t="s">
        <v>3949</v>
      </c>
    </row>
    <row r="255" spans="1:8" x14ac:dyDescent="0.25">
      <c r="A255" t="s">
        <v>254</v>
      </c>
      <c r="B255" s="1">
        <v>45452</v>
      </c>
      <c r="C255">
        <v>996</v>
      </c>
      <c r="D255">
        <v>395</v>
      </c>
      <c r="E255">
        <v>7</v>
      </c>
      <c r="F255">
        <v>26</v>
      </c>
      <c r="G255">
        <v>11</v>
      </c>
      <c r="H255" t="s">
        <v>3951</v>
      </c>
    </row>
    <row r="256" spans="1:8" x14ac:dyDescent="0.25">
      <c r="A256" t="s">
        <v>255</v>
      </c>
      <c r="B256" s="1">
        <v>44985</v>
      </c>
      <c r="C256">
        <v>320</v>
      </c>
      <c r="D256">
        <v>61</v>
      </c>
      <c r="E256">
        <v>15</v>
      </c>
      <c r="F256">
        <v>132</v>
      </c>
      <c r="G256">
        <v>43</v>
      </c>
      <c r="H256" t="s">
        <v>3951</v>
      </c>
    </row>
    <row r="257" spans="1:8" x14ac:dyDescent="0.25">
      <c r="A257" t="s">
        <v>256</v>
      </c>
      <c r="B257" s="1">
        <v>45648</v>
      </c>
      <c r="C257">
        <v>330</v>
      </c>
      <c r="D257">
        <v>212</v>
      </c>
      <c r="E257">
        <v>1</v>
      </c>
      <c r="F257">
        <v>43</v>
      </c>
      <c r="G257">
        <v>1</v>
      </c>
      <c r="H257" t="s">
        <v>3950</v>
      </c>
    </row>
    <row r="258" spans="1:8" x14ac:dyDescent="0.25">
      <c r="A258" t="s">
        <v>257</v>
      </c>
      <c r="B258" s="1">
        <v>45529</v>
      </c>
      <c r="C258">
        <v>698</v>
      </c>
      <c r="D258">
        <v>161</v>
      </c>
      <c r="E258">
        <v>28</v>
      </c>
      <c r="F258">
        <v>20</v>
      </c>
      <c r="G258">
        <v>30</v>
      </c>
      <c r="H258" t="s">
        <v>3949</v>
      </c>
    </row>
    <row r="259" spans="1:8" x14ac:dyDescent="0.25">
      <c r="A259" t="s">
        <v>258</v>
      </c>
      <c r="B259" s="1">
        <v>45098</v>
      </c>
      <c r="C259">
        <v>646</v>
      </c>
      <c r="D259">
        <v>233</v>
      </c>
      <c r="E259">
        <v>28</v>
      </c>
      <c r="F259">
        <v>73</v>
      </c>
      <c r="G259">
        <v>5</v>
      </c>
      <c r="H259" t="s">
        <v>3951</v>
      </c>
    </row>
    <row r="260" spans="1:8" x14ac:dyDescent="0.25">
      <c r="A260" t="s">
        <v>259</v>
      </c>
      <c r="B260" s="1">
        <v>45543</v>
      </c>
      <c r="C260">
        <v>787</v>
      </c>
      <c r="D260">
        <v>324</v>
      </c>
      <c r="E260">
        <v>28</v>
      </c>
      <c r="F260">
        <v>75</v>
      </c>
      <c r="G260">
        <v>40</v>
      </c>
      <c r="H260" t="s">
        <v>3949</v>
      </c>
    </row>
    <row r="261" spans="1:8" x14ac:dyDescent="0.25">
      <c r="A261" t="s">
        <v>260</v>
      </c>
      <c r="B261" s="1">
        <v>45644</v>
      </c>
      <c r="C261">
        <v>125</v>
      </c>
      <c r="D261">
        <v>211</v>
      </c>
      <c r="E261">
        <v>1</v>
      </c>
      <c r="F261">
        <v>172</v>
      </c>
      <c r="G261">
        <v>43</v>
      </c>
      <c r="H261" t="s">
        <v>3950</v>
      </c>
    </row>
    <row r="262" spans="1:8" x14ac:dyDescent="0.25">
      <c r="A262" t="s">
        <v>261</v>
      </c>
      <c r="B262" s="1">
        <v>45075</v>
      </c>
      <c r="C262">
        <v>587</v>
      </c>
      <c r="D262">
        <v>346</v>
      </c>
      <c r="E262">
        <v>16</v>
      </c>
      <c r="F262">
        <v>25</v>
      </c>
      <c r="G262">
        <v>21</v>
      </c>
      <c r="H262" t="s">
        <v>3951</v>
      </c>
    </row>
    <row r="263" spans="1:8" x14ac:dyDescent="0.25">
      <c r="A263" t="s">
        <v>262</v>
      </c>
      <c r="B263" s="1">
        <v>45628</v>
      </c>
      <c r="C263">
        <v>758</v>
      </c>
      <c r="D263">
        <v>232</v>
      </c>
      <c r="E263">
        <v>6</v>
      </c>
      <c r="F263">
        <v>12</v>
      </c>
      <c r="G263">
        <v>13</v>
      </c>
      <c r="H263" t="s">
        <v>3950</v>
      </c>
    </row>
    <row r="264" spans="1:8" x14ac:dyDescent="0.25">
      <c r="A264" t="s">
        <v>263</v>
      </c>
      <c r="B264" s="1">
        <v>45158</v>
      </c>
      <c r="C264">
        <v>820</v>
      </c>
      <c r="D264">
        <v>241</v>
      </c>
      <c r="E264">
        <v>19</v>
      </c>
      <c r="F264">
        <v>200</v>
      </c>
      <c r="G264">
        <v>37</v>
      </c>
      <c r="H264" t="s">
        <v>3951</v>
      </c>
    </row>
    <row r="265" spans="1:8" x14ac:dyDescent="0.25">
      <c r="A265" t="s">
        <v>264</v>
      </c>
      <c r="B265" s="1">
        <v>45430</v>
      </c>
      <c r="C265">
        <v>887</v>
      </c>
      <c r="D265">
        <v>148</v>
      </c>
      <c r="E265">
        <v>16</v>
      </c>
      <c r="F265">
        <v>188</v>
      </c>
      <c r="G265">
        <v>42</v>
      </c>
      <c r="H265" t="s">
        <v>3949</v>
      </c>
    </row>
    <row r="266" spans="1:8" x14ac:dyDescent="0.25">
      <c r="A266" t="s">
        <v>265</v>
      </c>
      <c r="B266" s="1">
        <v>44972</v>
      </c>
      <c r="C266">
        <v>748</v>
      </c>
      <c r="D266">
        <v>244</v>
      </c>
      <c r="E266">
        <v>15</v>
      </c>
      <c r="F266">
        <v>138</v>
      </c>
      <c r="G266">
        <v>17</v>
      </c>
      <c r="H266" t="s">
        <v>3950</v>
      </c>
    </row>
    <row r="267" spans="1:8" x14ac:dyDescent="0.25">
      <c r="A267" t="s">
        <v>266</v>
      </c>
      <c r="B267" s="1">
        <v>45347</v>
      </c>
      <c r="C267">
        <v>769</v>
      </c>
      <c r="D267">
        <v>496</v>
      </c>
      <c r="E267">
        <v>19</v>
      </c>
      <c r="F267">
        <v>172</v>
      </c>
      <c r="G267">
        <v>12</v>
      </c>
      <c r="H267" t="s">
        <v>3951</v>
      </c>
    </row>
    <row r="268" spans="1:8" x14ac:dyDescent="0.25">
      <c r="A268" t="s">
        <v>267</v>
      </c>
      <c r="B268" s="1">
        <v>45308</v>
      </c>
      <c r="C268">
        <v>539</v>
      </c>
      <c r="D268">
        <v>404</v>
      </c>
      <c r="E268">
        <v>18</v>
      </c>
      <c r="F268">
        <v>193</v>
      </c>
      <c r="G268">
        <v>31</v>
      </c>
      <c r="H268" t="s">
        <v>3951</v>
      </c>
    </row>
    <row r="269" spans="1:8" x14ac:dyDescent="0.25">
      <c r="A269" t="s">
        <v>268</v>
      </c>
      <c r="B269" s="1">
        <v>45610</v>
      </c>
      <c r="C269">
        <v>600</v>
      </c>
      <c r="D269">
        <v>241</v>
      </c>
      <c r="E269">
        <v>16</v>
      </c>
      <c r="F269">
        <v>56</v>
      </c>
      <c r="G269">
        <v>14</v>
      </c>
      <c r="H269" t="s">
        <v>3949</v>
      </c>
    </row>
    <row r="270" spans="1:8" x14ac:dyDescent="0.25">
      <c r="A270" t="s">
        <v>269</v>
      </c>
      <c r="B270" s="1">
        <v>45625</v>
      </c>
      <c r="C270">
        <v>646</v>
      </c>
      <c r="D270">
        <v>424</v>
      </c>
      <c r="E270">
        <v>29</v>
      </c>
      <c r="F270">
        <v>182</v>
      </c>
      <c r="G270">
        <v>5</v>
      </c>
      <c r="H270" t="s">
        <v>3949</v>
      </c>
    </row>
    <row r="271" spans="1:8" x14ac:dyDescent="0.25">
      <c r="A271" t="s">
        <v>270</v>
      </c>
      <c r="B271" s="1">
        <v>45077</v>
      </c>
      <c r="C271">
        <v>276</v>
      </c>
      <c r="D271">
        <v>322</v>
      </c>
      <c r="E271">
        <v>5</v>
      </c>
      <c r="F271">
        <v>15</v>
      </c>
      <c r="G271">
        <v>33</v>
      </c>
      <c r="H271" t="s">
        <v>3950</v>
      </c>
    </row>
    <row r="272" spans="1:8" x14ac:dyDescent="0.25">
      <c r="A272" t="s">
        <v>271</v>
      </c>
      <c r="B272" s="1">
        <v>45248</v>
      </c>
      <c r="C272">
        <v>609</v>
      </c>
      <c r="D272">
        <v>305</v>
      </c>
      <c r="E272">
        <v>19</v>
      </c>
      <c r="F272">
        <v>126</v>
      </c>
      <c r="G272">
        <v>34</v>
      </c>
      <c r="H272" t="s">
        <v>3950</v>
      </c>
    </row>
    <row r="273" spans="1:8" x14ac:dyDescent="0.25">
      <c r="A273" t="s">
        <v>272</v>
      </c>
      <c r="B273" s="1">
        <v>45525</v>
      </c>
      <c r="C273">
        <v>755</v>
      </c>
      <c r="D273">
        <v>383</v>
      </c>
      <c r="E273">
        <v>28</v>
      </c>
      <c r="F273">
        <v>84</v>
      </c>
      <c r="G273">
        <v>14</v>
      </c>
      <c r="H273" t="s">
        <v>3950</v>
      </c>
    </row>
    <row r="274" spans="1:8" x14ac:dyDescent="0.25">
      <c r="A274" t="s">
        <v>273</v>
      </c>
      <c r="B274" s="1">
        <v>45588</v>
      </c>
      <c r="C274">
        <v>593</v>
      </c>
      <c r="D274">
        <v>441</v>
      </c>
      <c r="E274">
        <v>23</v>
      </c>
      <c r="F274">
        <v>101</v>
      </c>
      <c r="G274">
        <v>38</v>
      </c>
      <c r="H274" t="s">
        <v>3951</v>
      </c>
    </row>
    <row r="275" spans="1:8" x14ac:dyDescent="0.25">
      <c r="A275" t="s">
        <v>274</v>
      </c>
      <c r="B275" s="1">
        <v>45103</v>
      </c>
      <c r="C275">
        <v>932</v>
      </c>
      <c r="D275">
        <v>262</v>
      </c>
      <c r="E275">
        <v>5</v>
      </c>
      <c r="F275">
        <v>35</v>
      </c>
      <c r="G275">
        <v>44</v>
      </c>
      <c r="H275" t="s">
        <v>3950</v>
      </c>
    </row>
    <row r="276" spans="1:8" x14ac:dyDescent="0.25">
      <c r="A276" t="s">
        <v>275</v>
      </c>
      <c r="B276" s="1">
        <v>44996</v>
      </c>
      <c r="C276">
        <v>399</v>
      </c>
      <c r="D276">
        <v>254</v>
      </c>
      <c r="E276">
        <v>7</v>
      </c>
      <c r="F276">
        <v>139</v>
      </c>
      <c r="G276">
        <v>16</v>
      </c>
      <c r="H276" t="s">
        <v>3949</v>
      </c>
    </row>
    <row r="277" spans="1:8" x14ac:dyDescent="0.25">
      <c r="A277" t="s">
        <v>276</v>
      </c>
      <c r="B277" s="1">
        <v>45323</v>
      </c>
      <c r="C277">
        <v>774</v>
      </c>
      <c r="D277">
        <v>195</v>
      </c>
      <c r="E277">
        <v>2</v>
      </c>
      <c r="F277">
        <v>149</v>
      </c>
      <c r="G277">
        <v>5</v>
      </c>
      <c r="H277" t="s">
        <v>3950</v>
      </c>
    </row>
    <row r="278" spans="1:8" x14ac:dyDescent="0.25">
      <c r="A278" t="s">
        <v>277</v>
      </c>
      <c r="B278" s="1">
        <v>45550</v>
      </c>
      <c r="C278">
        <v>253</v>
      </c>
      <c r="D278">
        <v>285</v>
      </c>
      <c r="E278">
        <v>28</v>
      </c>
      <c r="F278">
        <v>79</v>
      </c>
      <c r="G278">
        <v>49</v>
      </c>
      <c r="H278" t="s">
        <v>3949</v>
      </c>
    </row>
    <row r="279" spans="1:8" x14ac:dyDescent="0.25">
      <c r="A279" t="s">
        <v>278</v>
      </c>
      <c r="B279" s="1">
        <v>45016</v>
      </c>
      <c r="C279">
        <v>823</v>
      </c>
      <c r="D279">
        <v>72</v>
      </c>
      <c r="E279">
        <v>19</v>
      </c>
      <c r="F279">
        <v>45</v>
      </c>
      <c r="G279">
        <v>37</v>
      </c>
      <c r="H279" t="s">
        <v>3949</v>
      </c>
    </row>
    <row r="280" spans="1:8" x14ac:dyDescent="0.25">
      <c r="A280" t="s">
        <v>279</v>
      </c>
      <c r="B280" s="1">
        <v>45586</v>
      </c>
      <c r="C280">
        <v>219</v>
      </c>
      <c r="D280">
        <v>185</v>
      </c>
      <c r="E280">
        <v>8</v>
      </c>
      <c r="F280">
        <v>127</v>
      </c>
      <c r="G280">
        <v>37</v>
      </c>
      <c r="H280" t="s">
        <v>3951</v>
      </c>
    </row>
    <row r="281" spans="1:8" x14ac:dyDescent="0.25">
      <c r="A281" t="s">
        <v>280</v>
      </c>
      <c r="B281" s="1">
        <v>45469</v>
      </c>
      <c r="C281">
        <v>628</v>
      </c>
      <c r="D281">
        <v>344</v>
      </c>
      <c r="E281">
        <v>6</v>
      </c>
      <c r="F281">
        <v>77</v>
      </c>
      <c r="G281">
        <v>15</v>
      </c>
      <c r="H281" t="s">
        <v>3950</v>
      </c>
    </row>
    <row r="282" spans="1:8" x14ac:dyDescent="0.25">
      <c r="A282" t="s">
        <v>157</v>
      </c>
      <c r="B282" s="1">
        <v>45287</v>
      </c>
      <c r="C282">
        <v>356</v>
      </c>
      <c r="D282">
        <v>194</v>
      </c>
      <c r="E282">
        <v>26</v>
      </c>
      <c r="F282">
        <v>139</v>
      </c>
      <c r="G282">
        <v>13</v>
      </c>
      <c r="H282" t="s">
        <v>3950</v>
      </c>
    </row>
    <row r="283" spans="1:8" x14ac:dyDescent="0.25">
      <c r="A283" t="s">
        <v>281</v>
      </c>
      <c r="B283" s="1">
        <v>45181</v>
      </c>
      <c r="C283">
        <v>900</v>
      </c>
      <c r="D283">
        <v>152</v>
      </c>
      <c r="E283">
        <v>7</v>
      </c>
      <c r="F283">
        <v>42</v>
      </c>
      <c r="G283">
        <v>47</v>
      </c>
      <c r="H283" t="s">
        <v>3949</v>
      </c>
    </row>
    <row r="284" spans="1:8" x14ac:dyDescent="0.25">
      <c r="A284" t="s">
        <v>282</v>
      </c>
      <c r="B284" s="1">
        <v>44994</v>
      </c>
      <c r="C284">
        <v>341</v>
      </c>
      <c r="D284">
        <v>462</v>
      </c>
      <c r="E284">
        <v>24</v>
      </c>
      <c r="F284">
        <v>44</v>
      </c>
      <c r="G284">
        <v>48</v>
      </c>
      <c r="H284" t="s">
        <v>3949</v>
      </c>
    </row>
    <row r="285" spans="1:8" x14ac:dyDescent="0.25">
      <c r="A285" t="s">
        <v>88</v>
      </c>
      <c r="B285" s="1">
        <v>45252</v>
      </c>
      <c r="C285">
        <v>600</v>
      </c>
      <c r="D285">
        <v>236</v>
      </c>
      <c r="E285">
        <v>25</v>
      </c>
      <c r="F285">
        <v>30</v>
      </c>
      <c r="G285">
        <v>18</v>
      </c>
      <c r="H285" t="s">
        <v>3951</v>
      </c>
    </row>
    <row r="286" spans="1:8" x14ac:dyDescent="0.25">
      <c r="A286" t="s">
        <v>283</v>
      </c>
      <c r="B286" s="1">
        <v>45468</v>
      </c>
      <c r="C286">
        <v>838</v>
      </c>
      <c r="D286">
        <v>184</v>
      </c>
      <c r="E286">
        <v>13</v>
      </c>
      <c r="F286">
        <v>15</v>
      </c>
      <c r="G286">
        <v>3</v>
      </c>
      <c r="H286" t="s">
        <v>3951</v>
      </c>
    </row>
    <row r="287" spans="1:8" x14ac:dyDescent="0.25">
      <c r="A287" t="s">
        <v>284</v>
      </c>
      <c r="B287" s="1">
        <v>45415</v>
      </c>
      <c r="C287">
        <v>208</v>
      </c>
      <c r="D287">
        <v>319</v>
      </c>
      <c r="E287">
        <v>16</v>
      </c>
      <c r="F287">
        <v>97</v>
      </c>
      <c r="G287">
        <v>27</v>
      </c>
      <c r="H287" t="s">
        <v>3950</v>
      </c>
    </row>
    <row r="288" spans="1:8" x14ac:dyDescent="0.25">
      <c r="A288" t="s">
        <v>285</v>
      </c>
      <c r="B288" s="1">
        <v>45291</v>
      </c>
      <c r="C288">
        <v>506</v>
      </c>
      <c r="D288">
        <v>426</v>
      </c>
      <c r="E288">
        <v>28</v>
      </c>
      <c r="F288">
        <v>15</v>
      </c>
      <c r="G288">
        <v>46</v>
      </c>
      <c r="H288" t="s">
        <v>3951</v>
      </c>
    </row>
    <row r="289" spans="1:8" x14ac:dyDescent="0.25">
      <c r="A289" t="s">
        <v>286</v>
      </c>
      <c r="B289" s="1">
        <v>45503</v>
      </c>
      <c r="C289">
        <v>435</v>
      </c>
      <c r="D289">
        <v>368</v>
      </c>
      <c r="E289">
        <v>23</v>
      </c>
      <c r="F289">
        <v>108</v>
      </c>
      <c r="G289">
        <v>12</v>
      </c>
      <c r="H289" t="s">
        <v>3949</v>
      </c>
    </row>
    <row r="290" spans="1:8" x14ac:dyDescent="0.25">
      <c r="A290" t="s">
        <v>287</v>
      </c>
      <c r="B290" s="1">
        <v>45269</v>
      </c>
      <c r="C290">
        <v>154</v>
      </c>
      <c r="D290">
        <v>115</v>
      </c>
      <c r="E290">
        <v>4</v>
      </c>
      <c r="F290">
        <v>131</v>
      </c>
      <c r="G290">
        <v>25</v>
      </c>
      <c r="H290" t="s">
        <v>3951</v>
      </c>
    </row>
    <row r="291" spans="1:8" x14ac:dyDescent="0.25">
      <c r="A291" t="s">
        <v>288</v>
      </c>
      <c r="B291" s="1">
        <v>45603</v>
      </c>
      <c r="C291">
        <v>993</v>
      </c>
      <c r="D291">
        <v>143</v>
      </c>
      <c r="E291">
        <v>12</v>
      </c>
      <c r="F291">
        <v>71</v>
      </c>
      <c r="G291">
        <v>2</v>
      </c>
      <c r="H291" t="s">
        <v>3949</v>
      </c>
    </row>
    <row r="292" spans="1:8" x14ac:dyDescent="0.25">
      <c r="A292" t="s">
        <v>17</v>
      </c>
      <c r="B292" s="1">
        <v>45677</v>
      </c>
      <c r="C292">
        <v>941</v>
      </c>
      <c r="D292">
        <v>248</v>
      </c>
      <c r="E292">
        <v>27</v>
      </c>
      <c r="F292">
        <v>134</v>
      </c>
      <c r="G292">
        <v>26</v>
      </c>
      <c r="H292" t="s">
        <v>3949</v>
      </c>
    </row>
    <row r="293" spans="1:8" x14ac:dyDescent="0.25">
      <c r="A293" t="s">
        <v>289</v>
      </c>
      <c r="B293" s="1">
        <v>45198</v>
      </c>
      <c r="C293">
        <v>894</v>
      </c>
      <c r="D293">
        <v>257</v>
      </c>
      <c r="E293">
        <v>27</v>
      </c>
      <c r="F293">
        <v>50</v>
      </c>
      <c r="G293">
        <v>23</v>
      </c>
      <c r="H293" t="s">
        <v>3949</v>
      </c>
    </row>
    <row r="294" spans="1:8" x14ac:dyDescent="0.25">
      <c r="A294" t="s">
        <v>290</v>
      </c>
      <c r="B294" s="1">
        <v>45083</v>
      </c>
      <c r="C294">
        <v>104</v>
      </c>
      <c r="D294">
        <v>67</v>
      </c>
      <c r="E294">
        <v>27</v>
      </c>
      <c r="F294">
        <v>22</v>
      </c>
      <c r="G294">
        <v>16</v>
      </c>
      <c r="H294" t="s">
        <v>3950</v>
      </c>
    </row>
    <row r="295" spans="1:8" x14ac:dyDescent="0.25">
      <c r="A295" t="s">
        <v>291</v>
      </c>
      <c r="B295" s="1">
        <v>45159</v>
      </c>
      <c r="C295">
        <v>319</v>
      </c>
      <c r="D295">
        <v>190</v>
      </c>
      <c r="E295">
        <v>18</v>
      </c>
      <c r="F295">
        <v>25</v>
      </c>
      <c r="G295">
        <v>28</v>
      </c>
      <c r="H295" t="s">
        <v>3951</v>
      </c>
    </row>
    <row r="296" spans="1:8" x14ac:dyDescent="0.25">
      <c r="A296" t="s">
        <v>292</v>
      </c>
      <c r="B296" s="1">
        <v>45645</v>
      </c>
      <c r="C296">
        <v>782</v>
      </c>
      <c r="D296">
        <v>251</v>
      </c>
      <c r="E296">
        <v>15</v>
      </c>
      <c r="F296">
        <v>83</v>
      </c>
      <c r="G296">
        <v>7</v>
      </c>
      <c r="H296" t="s">
        <v>3951</v>
      </c>
    </row>
    <row r="297" spans="1:8" x14ac:dyDescent="0.25">
      <c r="A297" t="s">
        <v>293</v>
      </c>
      <c r="B297" s="1">
        <v>44978</v>
      </c>
      <c r="C297">
        <v>182</v>
      </c>
      <c r="D297">
        <v>93</v>
      </c>
      <c r="E297">
        <v>15</v>
      </c>
      <c r="F297">
        <v>24</v>
      </c>
      <c r="G297">
        <v>24</v>
      </c>
      <c r="H297" t="s">
        <v>3949</v>
      </c>
    </row>
    <row r="298" spans="1:8" x14ac:dyDescent="0.25">
      <c r="A298" t="s">
        <v>294</v>
      </c>
      <c r="B298" s="1">
        <v>45579</v>
      </c>
      <c r="C298">
        <v>795</v>
      </c>
      <c r="D298">
        <v>145</v>
      </c>
      <c r="E298">
        <v>22</v>
      </c>
      <c r="F298">
        <v>99</v>
      </c>
      <c r="G298">
        <v>8</v>
      </c>
      <c r="H298" t="s">
        <v>3950</v>
      </c>
    </row>
    <row r="299" spans="1:8" x14ac:dyDescent="0.25">
      <c r="A299" t="s">
        <v>295</v>
      </c>
      <c r="B299" s="1">
        <v>45350</v>
      </c>
      <c r="C299">
        <v>511</v>
      </c>
      <c r="D299">
        <v>101</v>
      </c>
      <c r="E299">
        <v>13</v>
      </c>
      <c r="F299">
        <v>103</v>
      </c>
      <c r="G299">
        <v>32</v>
      </c>
      <c r="H299" t="s">
        <v>3951</v>
      </c>
    </row>
    <row r="300" spans="1:8" x14ac:dyDescent="0.25">
      <c r="A300" t="s">
        <v>296</v>
      </c>
      <c r="B300" s="1">
        <v>45438</v>
      </c>
      <c r="C300">
        <v>307</v>
      </c>
      <c r="D300">
        <v>466</v>
      </c>
      <c r="E300">
        <v>8</v>
      </c>
      <c r="F300">
        <v>34</v>
      </c>
      <c r="G300">
        <v>31</v>
      </c>
      <c r="H300" t="s">
        <v>3949</v>
      </c>
    </row>
    <row r="301" spans="1:8" x14ac:dyDescent="0.25">
      <c r="A301" t="s">
        <v>297</v>
      </c>
      <c r="B301" s="1">
        <v>45485</v>
      </c>
      <c r="C301">
        <v>315</v>
      </c>
      <c r="D301">
        <v>476</v>
      </c>
      <c r="E301">
        <v>21</v>
      </c>
      <c r="F301">
        <v>121</v>
      </c>
      <c r="G301">
        <v>46</v>
      </c>
      <c r="H301" t="s">
        <v>3950</v>
      </c>
    </row>
    <row r="302" spans="1:8" x14ac:dyDescent="0.25">
      <c r="A302" t="s">
        <v>298</v>
      </c>
      <c r="B302" s="1">
        <v>45483</v>
      </c>
      <c r="C302">
        <v>441</v>
      </c>
      <c r="D302">
        <v>218</v>
      </c>
      <c r="E302">
        <v>26</v>
      </c>
      <c r="F302">
        <v>143</v>
      </c>
      <c r="G302">
        <v>29</v>
      </c>
      <c r="H302" t="s">
        <v>3950</v>
      </c>
    </row>
    <row r="303" spans="1:8" x14ac:dyDescent="0.25">
      <c r="A303" t="s">
        <v>299</v>
      </c>
      <c r="B303" s="1">
        <v>45108</v>
      </c>
      <c r="C303">
        <v>397</v>
      </c>
      <c r="D303">
        <v>89</v>
      </c>
      <c r="E303">
        <v>8</v>
      </c>
      <c r="F303">
        <v>63</v>
      </c>
      <c r="G303">
        <v>24</v>
      </c>
      <c r="H303" t="s">
        <v>3949</v>
      </c>
    </row>
    <row r="304" spans="1:8" x14ac:dyDescent="0.25">
      <c r="A304" t="s">
        <v>300</v>
      </c>
      <c r="B304" s="1">
        <v>45584</v>
      </c>
      <c r="C304">
        <v>947</v>
      </c>
      <c r="D304">
        <v>80</v>
      </c>
      <c r="E304">
        <v>25</v>
      </c>
      <c r="F304">
        <v>69</v>
      </c>
      <c r="G304">
        <v>13</v>
      </c>
      <c r="H304" t="s">
        <v>3950</v>
      </c>
    </row>
    <row r="305" spans="1:8" x14ac:dyDescent="0.25">
      <c r="A305" t="s">
        <v>301</v>
      </c>
      <c r="B305" s="1">
        <v>45367</v>
      </c>
      <c r="C305">
        <v>845</v>
      </c>
      <c r="D305">
        <v>480</v>
      </c>
      <c r="E305">
        <v>7</v>
      </c>
      <c r="F305">
        <v>51</v>
      </c>
      <c r="G305">
        <v>5</v>
      </c>
      <c r="H305" t="s">
        <v>3949</v>
      </c>
    </row>
    <row r="306" spans="1:8" x14ac:dyDescent="0.25">
      <c r="A306" t="s">
        <v>302</v>
      </c>
      <c r="B306" s="1">
        <v>45239</v>
      </c>
      <c r="C306">
        <v>176</v>
      </c>
      <c r="D306">
        <v>487</v>
      </c>
      <c r="E306">
        <v>3</v>
      </c>
      <c r="F306">
        <v>145</v>
      </c>
      <c r="G306">
        <v>15</v>
      </c>
      <c r="H306" t="s">
        <v>3951</v>
      </c>
    </row>
    <row r="307" spans="1:8" x14ac:dyDescent="0.25">
      <c r="A307" t="s">
        <v>303</v>
      </c>
      <c r="B307" s="1">
        <v>45486</v>
      </c>
      <c r="C307">
        <v>792</v>
      </c>
      <c r="D307">
        <v>274</v>
      </c>
      <c r="E307">
        <v>28</v>
      </c>
      <c r="F307">
        <v>117</v>
      </c>
      <c r="G307">
        <v>37</v>
      </c>
      <c r="H307" t="s">
        <v>3950</v>
      </c>
    </row>
    <row r="308" spans="1:8" x14ac:dyDescent="0.25">
      <c r="A308" t="s">
        <v>304</v>
      </c>
      <c r="B308" s="1">
        <v>45249</v>
      </c>
      <c r="C308">
        <v>440</v>
      </c>
      <c r="D308">
        <v>76</v>
      </c>
      <c r="E308">
        <v>21</v>
      </c>
      <c r="F308">
        <v>165</v>
      </c>
      <c r="G308">
        <v>13</v>
      </c>
      <c r="H308" t="s">
        <v>3951</v>
      </c>
    </row>
    <row r="309" spans="1:8" x14ac:dyDescent="0.25">
      <c r="A309" t="s">
        <v>305</v>
      </c>
      <c r="B309" s="1">
        <v>45075</v>
      </c>
      <c r="C309">
        <v>634</v>
      </c>
      <c r="D309">
        <v>194</v>
      </c>
      <c r="E309">
        <v>8</v>
      </c>
      <c r="F309">
        <v>13</v>
      </c>
      <c r="G309">
        <v>2</v>
      </c>
      <c r="H309" t="s">
        <v>3950</v>
      </c>
    </row>
    <row r="310" spans="1:8" x14ac:dyDescent="0.25">
      <c r="A310" t="s">
        <v>306</v>
      </c>
      <c r="B310" s="1">
        <v>45360</v>
      </c>
      <c r="C310">
        <v>137</v>
      </c>
      <c r="D310">
        <v>328</v>
      </c>
      <c r="E310">
        <v>11</v>
      </c>
      <c r="F310">
        <v>43</v>
      </c>
      <c r="G310">
        <v>2</v>
      </c>
      <c r="H310" t="s">
        <v>3949</v>
      </c>
    </row>
    <row r="311" spans="1:8" x14ac:dyDescent="0.25">
      <c r="A311" t="s">
        <v>307</v>
      </c>
      <c r="B311" s="1">
        <v>45230</v>
      </c>
      <c r="C311">
        <v>914</v>
      </c>
      <c r="D311">
        <v>334</v>
      </c>
      <c r="E311">
        <v>19</v>
      </c>
      <c r="F311">
        <v>95</v>
      </c>
      <c r="G311">
        <v>50</v>
      </c>
      <c r="H311" t="s">
        <v>3951</v>
      </c>
    </row>
    <row r="312" spans="1:8" x14ac:dyDescent="0.25">
      <c r="A312" t="s">
        <v>308</v>
      </c>
      <c r="B312" s="1">
        <v>45375</v>
      </c>
      <c r="C312">
        <v>217</v>
      </c>
      <c r="D312">
        <v>313</v>
      </c>
      <c r="E312">
        <v>15</v>
      </c>
      <c r="F312">
        <v>148</v>
      </c>
      <c r="G312">
        <v>25</v>
      </c>
      <c r="H312" t="s">
        <v>3950</v>
      </c>
    </row>
    <row r="313" spans="1:8" x14ac:dyDescent="0.25">
      <c r="A313" t="s">
        <v>309</v>
      </c>
      <c r="B313" s="1">
        <v>45320</v>
      </c>
      <c r="C313">
        <v>486</v>
      </c>
      <c r="D313">
        <v>218</v>
      </c>
      <c r="E313">
        <v>8</v>
      </c>
      <c r="F313">
        <v>195</v>
      </c>
      <c r="G313">
        <v>26</v>
      </c>
      <c r="H313" t="s">
        <v>3951</v>
      </c>
    </row>
    <row r="314" spans="1:8" x14ac:dyDescent="0.25">
      <c r="A314" t="s">
        <v>310</v>
      </c>
      <c r="B314" s="1">
        <v>45395</v>
      </c>
      <c r="C314">
        <v>836</v>
      </c>
      <c r="D314">
        <v>63</v>
      </c>
      <c r="E314">
        <v>20</v>
      </c>
      <c r="F314">
        <v>142</v>
      </c>
      <c r="G314">
        <v>13</v>
      </c>
      <c r="H314" t="s">
        <v>3950</v>
      </c>
    </row>
    <row r="315" spans="1:8" x14ac:dyDescent="0.25">
      <c r="A315" t="s">
        <v>311</v>
      </c>
      <c r="B315" s="1">
        <v>45596</v>
      </c>
      <c r="C315">
        <v>459</v>
      </c>
      <c r="D315">
        <v>376</v>
      </c>
      <c r="E315">
        <v>15</v>
      </c>
      <c r="F315">
        <v>105</v>
      </c>
      <c r="G315">
        <v>2</v>
      </c>
      <c r="H315" t="s">
        <v>3950</v>
      </c>
    </row>
    <row r="316" spans="1:8" x14ac:dyDescent="0.25">
      <c r="A316" t="s">
        <v>312</v>
      </c>
      <c r="B316" s="1">
        <v>45692</v>
      </c>
      <c r="C316">
        <v>188</v>
      </c>
      <c r="D316">
        <v>161</v>
      </c>
      <c r="E316">
        <v>17</v>
      </c>
      <c r="F316">
        <v>21</v>
      </c>
      <c r="G316">
        <v>31</v>
      </c>
      <c r="H316" t="s">
        <v>3950</v>
      </c>
    </row>
    <row r="317" spans="1:8" x14ac:dyDescent="0.25">
      <c r="A317" t="s">
        <v>313</v>
      </c>
      <c r="B317" s="1">
        <v>44999</v>
      </c>
      <c r="C317">
        <v>420</v>
      </c>
      <c r="D317">
        <v>226</v>
      </c>
      <c r="E317">
        <v>10</v>
      </c>
      <c r="F317">
        <v>102</v>
      </c>
      <c r="G317">
        <v>34</v>
      </c>
      <c r="H317" t="s">
        <v>3950</v>
      </c>
    </row>
    <row r="318" spans="1:8" x14ac:dyDescent="0.25">
      <c r="A318" t="s">
        <v>314</v>
      </c>
      <c r="B318" s="1">
        <v>45579</v>
      </c>
      <c r="C318">
        <v>602</v>
      </c>
      <c r="D318">
        <v>392</v>
      </c>
      <c r="E318">
        <v>5</v>
      </c>
      <c r="F318">
        <v>189</v>
      </c>
      <c r="G318">
        <v>43</v>
      </c>
      <c r="H318" t="s">
        <v>3950</v>
      </c>
    </row>
    <row r="319" spans="1:8" x14ac:dyDescent="0.25">
      <c r="A319" t="s">
        <v>315</v>
      </c>
      <c r="B319" s="1">
        <v>44972</v>
      </c>
      <c r="C319">
        <v>168</v>
      </c>
      <c r="D319">
        <v>69</v>
      </c>
      <c r="E319">
        <v>6</v>
      </c>
      <c r="F319">
        <v>160</v>
      </c>
      <c r="G319">
        <v>25</v>
      </c>
      <c r="H319" t="s">
        <v>3951</v>
      </c>
    </row>
    <row r="320" spans="1:8" x14ac:dyDescent="0.25">
      <c r="A320" t="s">
        <v>316</v>
      </c>
      <c r="B320" s="1">
        <v>45443</v>
      </c>
      <c r="C320">
        <v>253</v>
      </c>
      <c r="D320">
        <v>322</v>
      </c>
      <c r="E320">
        <v>30</v>
      </c>
      <c r="F320">
        <v>3</v>
      </c>
      <c r="G320">
        <v>3</v>
      </c>
      <c r="H320" t="s">
        <v>3949</v>
      </c>
    </row>
    <row r="321" spans="1:8" x14ac:dyDescent="0.25">
      <c r="A321" t="s">
        <v>317</v>
      </c>
      <c r="B321" s="1">
        <v>45684</v>
      </c>
      <c r="C321">
        <v>598</v>
      </c>
      <c r="D321">
        <v>371</v>
      </c>
      <c r="E321">
        <v>15</v>
      </c>
      <c r="F321">
        <v>128</v>
      </c>
      <c r="G321">
        <v>2</v>
      </c>
      <c r="H321" t="s">
        <v>3950</v>
      </c>
    </row>
    <row r="322" spans="1:8" x14ac:dyDescent="0.25">
      <c r="A322" t="s">
        <v>318</v>
      </c>
      <c r="B322" s="1">
        <v>45695</v>
      </c>
      <c r="C322">
        <v>314</v>
      </c>
      <c r="D322">
        <v>321</v>
      </c>
      <c r="E322">
        <v>25</v>
      </c>
      <c r="F322">
        <v>40</v>
      </c>
      <c r="G322">
        <v>6</v>
      </c>
      <c r="H322" t="s">
        <v>3949</v>
      </c>
    </row>
    <row r="323" spans="1:8" x14ac:dyDescent="0.25">
      <c r="A323" t="s">
        <v>319</v>
      </c>
      <c r="B323" s="1">
        <v>45141</v>
      </c>
      <c r="C323">
        <v>892</v>
      </c>
      <c r="D323">
        <v>379</v>
      </c>
      <c r="E323">
        <v>23</v>
      </c>
      <c r="F323">
        <v>30</v>
      </c>
      <c r="G323">
        <v>9</v>
      </c>
      <c r="H323" t="s">
        <v>3951</v>
      </c>
    </row>
    <row r="324" spans="1:8" x14ac:dyDescent="0.25">
      <c r="A324" t="s">
        <v>320</v>
      </c>
      <c r="B324" s="1">
        <v>45185</v>
      </c>
      <c r="C324">
        <v>261</v>
      </c>
      <c r="D324">
        <v>477</v>
      </c>
      <c r="E324">
        <v>6</v>
      </c>
      <c r="F324">
        <v>81</v>
      </c>
      <c r="G324">
        <v>12</v>
      </c>
      <c r="H324" t="s">
        <v>3951</v>
      </c>
    </row>
    <row r="325" spans="1:8" x14ac:dyDescent="0.25">
      <c r="A325" t="s">
        <v>321</v>
      </c>
      <c r="B325" s="1">
        <v>45371</v>
      </c>
      <c r="C325">
        <v>214</v>
      </c>
      <c r="D325">
        <v>59</v>
      </c>
      <c r="E325">
        <v>6</v>
      </c>
      <c r="F325">
        <v>200</v>
      </c>
      <c r="G325">
        <v>44</v>
      </c>
      <c r="H325" t="s">
        <v>3951</v>
      </c>
    </row>
    <row r="326" spans="1:8" x14ac:dyDescent="0.25">
      <c r="A326" t="s">
        <v>322</v>
      </c>
      <c r="B326" s="1">
        <v>45340</v>
      </c>
      <c r="C326">
        <v>825</v>
      </c>
      <c r="D326">
        <v>428</v>
      </c>
      <c r="E326">
        <v>27</v>
      </c>
      <c r="F326">
        <v>193</v>
      </c>
      <c r="G326">
        <v>17</v>
      </c>
      <c r="H326" t="s">
        <v>3949</v>
      </c>
    </row>
    <row r="327" spans="1:8" x14ac:dyDescent="0.25">
      <c r="A327" t="s">
        <v>323</v>
      </c>
      <c r="B327" s="1">
        <v>45190</v>
      </c>
      <c r="C327">
        <v>599</v>
      </c>
      <c r="D327">
        <v>379</v>
      </c>
      <c r="E327">
        <v>1</v>
      </c>
      <c r="F327">
        <v>198</v>
      </c>
      <c r="G327">
        <v>19</v>
      </c>
      <c r="H327" t="s">
        <v>3950</v>
      </c>
    </row>
    <row r="328" spans="1:8" x14ac:dyDescent="0.25">
      <c r="A328" t="s">
        <v>324</v>
      </c>
      <c r="B328" s="1">
        <v>45388</v>
      </c>
      <c r="C328">
        <v>717</v>
      </c>
      <c r="D328">
        <v>474</v>
      </c>
      <c r="E328">
        <v>23</v>
      </c>
      <c r="F328">
        <v>105</v>
      </c>
      <c r="G328">
        <v>33</v>
      </c>
      <c r="H328" t="s">
        <v>3949</v>
      </c>
    </row>
    <row r="329" spans="1:8" x14ac:dyDescent="0.25">
      <c r="A329" t="s">
        <v>325</v>
      </c>
      <c r="B329" s="1">
        <v>45095</v>
      </c>
      <c r="C329">
        <v>815</v>
      </c>
      <c r="D329">
        <v>236</v>
      </c>
      <c r="E329">
        <v>19</v>
      </c>
      <c r="F329">
        <v>197</v>
      </c>
      <c r="G329">
        <v>14</v>
      </c>
      <c r="H329" t="s">
        <v>3949</v>
      </c>
    </row>
    <row r="330" spans="1:8" x14ac:dyDescent="0.25">
      <c r="A330" t="s">
        <v>326</v>
      </c>
      <c r="B330" s="1">
        <v>45100</v>
      </c>
      <c r="C330">
        <v>946</v>
      </c>
      <c r="D330">
        <v>410</v>
      </c>
      <c r="E330">
        <v>17</v>
      </c>
      <c r="F330">
        <v>162</v>
      </c>
      <c r="G330">
        <v>26</v>
      </c>
      <c r="H330" t="s">
        <v>3951</v>
      </c>
    </row>
    <row r="331" spans="1:8" x14ac:dyDescent="0.25">
      <c r="A331" t="s">
        <v>327</v>
      </c>
      <c r="B331" s="1">
        <v>45099</v>
      </c>
      <c r="C331">
        <v>912</v>
      </c>
      <c r="D331">
        <v>454</v>
      </c>
      <c r="E331">
        <v>14</v>
      </c>
      <c r="F331">
        <v>22</v>
      </c>
      <c r="G331">
        <v>48</v>
      </c>
      <c r="H331" t="s">
        <v>3949</v>
      </c>
    </row>
    <row r="332" spans="1:8" x14ac:dyDescent="0.25">
      <c r="A332" t="s">
        <v>328</v>
      </c>
      <c r="B332" s="1">
        <v>45608</v>
      </c>
      <c r="C332">
        <v>764</v>
      </c>
      <c r="D332">
        <v>84</v>
      </c>
      <c r="E332">
        <v>29</v>
      </c>
      <c r="F332">
        <v>140</v>
      </c>
      <c r="G332">
        <v>42</v>
      </c>
      <c r="H332" t="s">
        <v>3951</v>
      </c>
    </row>
    <row r="333" spans="1:8" x14ac:dyDescent="0.25">
      <c r="A333" t="s">
        <v>329</v>
      </c>
      <c r="B333" s="1">
        <v>45066</v>
      </c>
      <c r="C333">
        <v>261</v>
      </c>
      <c r="D333">
        <v>185</v>
      </c>
      <c r="E333">
        <v>5</v>
      </c>
      <c r="F333">
        <v>123</v>
      </c>
      <c r="G333">
        <v>1</v>
      </c>
      <c r="H333" t="s">
        <v>3950</v>
      </c>
    </row>
    <row r="334" spans="1:8" x14ac:dyDescent="0.25">
      <c r="A334" t="s">
        <v>330</v>
      </c>
      <c r="B334" s="1">
        <v>45180</v>
      </c>
      <c r="C334">
        <v>702</v>
      </c>
      <c r="D334">
        <v>394</v>
      </c>
      <c r="E334">
        <v>25</v>
      </c>
      <c r="F334">
        <v>123</v>
      </c>
      <c r="G334">
        <v>49</v>
      </c>
      <c r="H334" t="s">
        <v>3949</v>
      </c>
    </row>
    <row r="335" spans="1:8" x14ac:dyDescent="0.25">
      <c r="A335" t="s">
        <v>331</v>
      </c>
      <c r="B335" s="1">
        <v>45240</v>
      </c>
      <c r="C335">
        <v>808</v>
      </c>
      <c r="D335">
        <v>471</v>
      </c>
      <c r="E335">
        <v>23</v>
      </c>
      <c r="F335">
        <v>174</v>
      </c>
      <c r="G335">
        <v>22</v>
      </c>
      <c r="H335" t="s">
        <v>3951</v>
      </c>
    </row>
    <row r="336" spans="1:8" x14ac:dyDescent="0.25">
      <c r="A336" t="s">
        <v>332</v>
      </c>
      <c r="B336" s="1">
        <v>44993</v>
      </c>
      <c r="C336">
        <v>616</v>
      </c>
      <c r="D336">
        <v>147</v>
      </c>
      <c r="E336">
        <v>3</v>
      </c>
      <c r="F336">
        <v>64</v>
      </c>
      <c r="G336">
        <v>45</v>
      </c>
      <c r="H336" t="s">
        <v>3950</v>
      </c>
    </row>
    <row r="337" spans="1:8" x14ac:dyDescent="0.25">
      <c r="A337" t="s">
        <v>333</v>
      </c>
      <c r="B337" s="1">
        <v>45218</v>
      </c>
      <c r="C337">
        <v>697</v>
      </c>
      <c r="D337">
        <v>499</v>
      </c>
      <c r="E337">
        <v>22</v>
      </c>
      <c r="F337">
        <v>175</v>
      </c>
      <c r="G337">
        <v>18</v>
      </c>
      <c r="H337" t="s">
        <v>3951</v>
      </c>
    </row>
    <row r="338" spans="1:8" x14ac:dyDescent="0.25">
      <c r="A338" t="s">
        <v>334</v>
      </c>
      <c r="B338" s="1">
        <v>45327</v>
      </c>
      <c r="C338">
        <v>329</v>
      </c>
      <c r="D338">
        <v>202</v>
      </c>
      <c r="E338">
        <v>8</v>
      </c>
      <c r="F338">
        <v>63</v>
      </c>
      <c r="G338">
        <v>28</v>
      </c>
      <c r="H338" t="s">
        <v>3951</v>
      </c>
    </row>
    <row r="339" spans="1:8" x14ac:dyDescent="0.25">
      <c r="A339" t="s">
        <v>335</v>
      </c>
      <c r="B339" s="1">
        <v>45699</v>
      </c>
      <c r="C339">
        <v>932</v>
      </c>
      <c r="D339">
        <v>477</v>
      </c>
      <c r="E339">
        <v>21</v>
      </c>
      <c r="F339">
        <v>184</v>
      </c>
      <c r="G339">
        <v>4</v>
      </c>
      <c r="H339" t="s">
        <v>3949</v>
      </c>
    </row>
    <row r="340" spans="1:8" x14ac:dyDescent="0.25">
      <c r="A340" t="s">
        <v>325</v>
      </c>
      <c r="B340" s="1">
        <v>45159</v>
      </c>
      <c r="C340">
        <v>557</v>
      </c>
      <c r="D340">
        <v>51</v>
      </c>
      <c r="E340">
        <v>7</v>
      </c>
      <c r="F340">
        <v>174</v>
      </c>
      <c r="G340">
        <v>14</v>
      </c>
      <c r="H340" t="s">
        <v>3950</v>
      </c>
    </row>
    <row r="341" spans="1:8" x14ac:dyDescent="0.25">
      <c r="A341" t="s">
        <v>336</v>
      </c>
      <c r="B341" s="1">
        <v>44978</v>
      </c>
      <c r="C341">
        <v>422</v>
      </c>
      <c r="D341">
        <v>325</v>
      </c>
      <c r="E341">
        <v>26</v>
      </c>
      <c r="F341">
        <v>20</v>
      </c>
      <c r="G341">
        <v>15</v>
      </c>
      <c r="H341" t="s">
        <v>3951</v>
      </c>
    </row>
    <row r="342" spans="1:8" x14ac:dyDescent="0.25">
      <c r="A342" t="s">
        <v>337</v>
      </c>
      <c r="B342" s="1">
        <v>45638</v>
      </c>
      <c r="C342">
        <v>653</v>
      </c>
      <c r="D342">
        <v>452</v>
      </c>
      <c r="E342">
        <v>13</v>
      </c>
      <c r="F342">
        <v>96</v>
      </c>
      <c r="G342">
        <v>11</v>
      </c>
      <c r="H342" t="s">
        <v>3951</v>
      </c>
    </row>
    <row r="343" spans="1:8" x14ac:dyDescent="0.25">
      <c r="A343" t="s">
        <v>338</v>
      </c>
      <c r="B343" s="1">
        <v>45322</v>
      </c>
      <c r="C343">
        <v>731</v>
      </c>
      <c r="D343">
        <v>225</v>
      </c>
      <c r="E343">
        <v>25</v>
      </c>
      <c r="F343">
        <v>48</v>
      </c>
      <c r="G343">
        <v>20</v>
      </c>
      <c r="H343" t="s">
        <v>3950</v>
      </c>
    </row>
    <row r="344" spans="1:8" x14ac:dyDescent="0.25">
      <c r="A344" t="s">
        <v>339</v>
      </c>
      <c r="B344" s="1">
        <v>45134</v>
      </c>
      <c r="C344">
        <v>715</v>
      </c>
      <c r="D344">
        <v>343</v>
      </c>
      <c r="E344">
        <v>18</v>
      </c>
      <c r="F344">
        <v>103</v>
      </c>
      <c r="G344">
        <v>17</v>
      </c>
      <c r="H344" t="s">
        <v>3951</v>
      </c>
    </row>
    <row r="345" spans="1:8" x14ac:dyDescent="0.25">
      <c r="A345" t="s">
        <v>340</v>
      </c>
      <c r="B345" s="1">
        <v>45261</v>
      </c>
      <c r="C345">
        <v>766</v>
      </c>
      <c r="D345">
        <v>66</v>
      </c>
      <c r="E345">
        <v>8</v>
      </c>
      <c r="F345">
        <v>128</v>
      </c>
      <c r="G345">
        <v>50</v>
      </c>
      <c r="H345" t="s">
        <v>3950</v>
      </c>
    </row>
    <row r="346" spans="1:8" x14ac:dyDescent="0.25">
      <c r="A346" t="s">
        <v>341</v>
      </c>
      <c r="B346" s="1">
        <v>45156</v>
      </c>
      <c r="C346">
        <v>149</v>
      </c>
      <c r="D346">
        <v>78</v>
      </c>
      <c r="E346">
        <v>5</v>
      </c>
      <c r="F346">
        <v>82</v>
      </c>
      <c r="G346">
        <v>12</v>
      </c>
      <c r="H346" t="s">
        <v>3951</v>
      </c>
    </row>
    <row r="347" spans="1:8" x14ac:dyDescent="0.25">
      <c r="A347" t="s">
        <v>342</v>
      </c>
      <c r="B347" s="1">
        <v>45135</v>
      </c>
      <c r="C347">
        <v>498</v>
      </c>
      <c r="D347">
        <v>469</v>
      </c>
      <c r="E347">
        <v>28</v>
      </c>
      <c r="F347">
        <v>119</v>
      </c>
      <c r="G347">
        <v>27</v>
      </c>
      <c r="H347" t="s">
        <v>3949</v>
      </c>
    </row>
    <row r="348" spans="1:8" x14ac:dyDescent="0.25">
      <c r="A348" t="s">
        <v>343</v>
      </c>
      <c r="B348" s="1">
        <v>45346</v>
      </c>
      <c r="C348">
        <v>150</v>
      </c>
      <c r="D348">
        <v>169</v>
      </c>
      <c r="E348">
        <v>18</v>
      </c>
      <c r="F348">
        <v>189</v>
      </c>
      <c r="G348">
        <v>24</v>
      </c>
      <c r="H348" t="s">
        <v>3950</v>
      </c>
    </row>
    <row r="349" spans="1:8" x14ac:dyDescent="0.25">
      <c r="A349" t="s">
        <v>344</v>
      </c>
      <c r="B349" s="1">
        <v>45413</v>
      </c>
      <c r="C349">
        <v>575</v>
      </c>
      <c r="D349">
        <v>427</v>
      </c>
      <c r="E349">
        <v>17</v>
      </c>
      <c r="F349">
        <v>139</v>
      </c>
      <c r="G349">
        <v>2</v>
      </c>
      <c r="H349" t="s">
        <v>3951</v>
      </c>
    </row>
    <row r="350" spans="1:8" x14ac:dyDescent="0.25">
      <c r="A350" t="s">
        <v>345</v>
      </c>
      <c r="B350" s="1">
        <v>45212</v>
      </c>
      <c r="C350">
        <v>792</v>
      </c>
      <c r="D350">
        <v>325</v>
      </c>
      <c r="E350">
        <v>6</v>
      </c>
      <c r="F350">
        <v>13</v>
      </c>
      <c r="G350">
        <v>43</v>
      </c>
      <c r="H350" t="s">
        <v>3949</v>
      </c>
    </row>
    <row r="351" spans="1:8" x14ac:dyDescent="0.25">
      <c r="A351" t="s">
        <v>346</v>
      </c>
      <c r="B351" s="1">
        <v>45616</v>
      </c>
      <c r="C351">
        <v>257</v>
      </c>
      <c r="D351">
        <v>261</v>
      </c>
      <c r="E351">
        <v>3</v>
      </c>
      <c r="F351">
        <v>126</v>
      </c>
      <c r="G351">
        <v>9</v>
      </c>
      <c r="H351" t="s">
        <v>3950</v>
      </c>
    </row>
    <row r="352" spans="1:8" x14ac:dyDescent="0.25">
      <c r="A352" t="s">
        <v>347</v>
      </c>
      <c r="B352" s="1">
        <v>45664</v>
      </c>
      <c r="C352">
        <v>392</v>
      </c>
      <c r="D352">
        <v>402</v>
      </c>
      <c r="E352">
        <v>2</v>
      </c>
      <c r="F352">
        <v>118</v>
      </c>
      <c r="G352">
        <v>35</v>
      </c>
      <c r="H352" t="s">
        <v>3951</v>
      </c>
    </row>
    <row r="353" spans="1:8" x14ac:dyDescent="0.25">
      <c r="A353" t="s">
        <v>348</v>
      </c>
      <c r="B353" s="1">
        <v>45054</v>
      </c>
      <c r="C353">
        <v>496</v>
      </c>
      <c r="D353">
        <v>340</v>
      </c>
      <c r="E353">
        <v>14</v>
      </c>
      <c r="F353">
        <v>179</v>
      </c>
      <c r="G353">
        <v>19</v>
      </c>
      <c r="H353" t="s">
        <v>3950</v>
      </c>
    </row>
    <row r="354" spans="1:8" x14ac:dyDescent="0.25">
      <c r="A354" t="s">
        <v>349</v>
      </c>
      <c r="B354" s="1">
        <v>45086</v>
      </c>
      <c r="C354">
        <v>206</v>
      </c>
      <c r="D354">
        <v>140</v>
      </c>
      <c r="E354">
        <v>19</v>
      </c>
      <c r="F354">
        <v>165</v>
      </c>
      <c r="G354">
        <v>31</v>
      </c>
      <c r="H354" t="s">
        <v>3949</v>
      </c>
    </row>
    <row r="355" spans="1:8" x14ac:dyDescent="0.25">
      <c r="A355" t="s">
        <v>350</v>
      </c>
      <c r="B355" s="1">
        <v>45015</v>
      </c>
      <c r="C355">
        <v>799</v>
      </c>
      <c r="D355">
        <v>298</v>
      </c>
      <c r="E355">
        <v>11</v>
      </c>
      <c r="F355">
        <v>89</v>
      </c>
      <c r="G355">
        <v>42</v>
      </c>
      <c r="H355" t="s">
        <v>3949</v>
      </c>
    </row>
    <row r="356" spans="1:8" x14ac:dyDescent="0.25">
      <c r="A356" t="s">
        <v>351</v>
      </c>
      <c r="B356" s="1">
        <v>45215</v>
      </c>
      <c r="C356">
        <v>106</v>
      </c>
      <c r="D356">
        <v>383</v>
      </c>
      <c r="E356">
        <v>8</v>
      </c>
      <c r="F356">
        <v>148</v>
      </c>
      <c r="G356">
        <v>28</v>
      </c>
      <c r="H356" t="s">
        <v>3950</v>
      </c>
    </row>
    <row r="357" spans="1:8" x14ac:dyDescent="0.25">
      <c r="A357" t="s">
        <v>352</v>
      </c>
      <c r="B357" s="1">
        <v>45133</v>
      </c>
      <c r="C357">
        <v>494</v>
      </c>
      <c r="D357">
        <v>274</v>
      </c>
      <c r="E357">
        <v>27</v>
      </c>
      <c r="F357">
        <v>128</v>
      </c>
      <c r="G357">
        <v>37</v>
      </c>
      <c r="H357" t="s">
        <v>3950</v>
      </c>
    </row>
    <row r="358" spans="1:8" x14ac:dyDescent="0.25">
      <c r="A358" t="s">
        <v>353</v>
      </c>
      <c r="B358" s="1">
        <v>45336</v>
      </c>
      <c r="C358">
        <v>593</v>
      </c>
      <c r="D358">
        <v>275</v>
      </c>
      <c r="E358">
        <v>3</v>
      </c>
      <c r="F358">
        <v>33</v>
      </c>
      <c r="G358">
        <v>10</v>
      </c>
      <c r="H358" t="s">
        <v>3949</v>
      </c>
    </row>
    <row r="359" spans="1:8" x14ac:dyDescent="0.25">
      <c r="A359" t="s">
        <v>354</v>
      </c>
      <c r="B359" s="1">
        <v>45078</v>
      </c>
      <c r="C359">
        <v>413</v>
      </c>
      <c r="D359">
        <v>206</v>
      </c>
      <c r="E359">
        <v>20</v>
      </c>
      <c r="F359">
        <v>2</v>
      </c>
      <c r="G359">
        <v>5</v>
      </c>
      <c r="H359" t="s">
        <v>3949</v>
      </c>
    </row>
    <row r="360" spans="1:8" x14ac:dyDescent="0.25">
      <c r="A360" t="s">
        <v>355</v>
      </c>
      <c r="B360" s="1">
        <v>45300</v>
      </c>
      <c r="C360">
        <v>800</v>
      </c>
      <c r="D360">
        <v>243</v>
      </c>
      <c r="E360">
        <v>3</v>
      </c>
      <c r="F360">
        <v>18</v>
      </c>
      <c r="G360">
        <v>29</v>
      </c>
      <c r="H360" t="s">
        <v>3950</v>
      </c>
    </row>
    <row r="361" spans="1:8" x14ac:dyDescent="0.25">
      <c r="A361" t="s">
        <v>356</v>
      </c>
      <c r="B361" s="1">
        <v>45428</v>
      </c>
      <c r="C361">
        <v>156</v>
      </c>
      <c r="D361">
        <v>335</v>
      </c>
      <c r="E361">
        <v>24</v>
      </c>
      <c r="F361">
        <v>84</v>
      </c>
      <c r="G361">
        <v>30</v>
      </c>
      <c r="H361" t="s">
        <v>3951</v>
      </c>
    </row>
    <row r="362" spans="1:8" x14ac:dyDescent="0.25">
      <c r="A362" t="s">
        <v>357</v>
      </c>
      <c r="B362" s="1">
        <v>45014</v>
      </c>
      <c r="C362">
        <v>469</v>
      </c>
      <c r="D362">
        <v>357</v>
      </c>
      <c r="E362">
        <v>15</v>
      </c>
      <c r="F362">
        <v>107</v>
      </c>
      <c r="G362">
        <v>28</v>
      </c>
      <c r="H362" t="s">
        <v>3951</v>
      </c>
    </row>
    <row r="363" spans="1:8" x14ac:dyDescent="0.25">
      <c r="A363" t="s">
        <v>358</v>
      </c>
      <c r="B363" s="1">
        <v>45588</v>
      </c>
      <c r="C363">
        <v>132</v>
      </c>
      <c r="D363">
        <v>106</v>
      </c>
      <c r="E363">
        <v>28</v>
      </c>
      <c r="F363">
        <v>53</v>
      </c>
      <c r="G363">
        <v>11</v>
      </c>
      <c r="H363" t="s">
        <v>3951</v>
      </c>
    </row>
    <row r="364" spans="1:8" x14ac:dyDescent="0.25">
      <c r="A364" t="s">
        <v>153</v>
      </c>
      <c r="B364" s="1">
        <v>45220</v>
      </c>
      <c r="C364">
        <v>335</v>
      </c>
      <c r="D364">
        <v>119</v>
      </c>
      <c r="E364">
        <v>23</v>
      </c>
      <c r="F364">
        <v>22</v>
      </c>
      <c r="G364">
        <v>39</v>
      </c>
      <c r="H364" t="s">
        <v>3949</v>
      </c>
    </row>
    <row r="365" spans="1:8" x14ac:dyDescent="0.25">
      <c r="A365" t="s">
        <v>359</v>
      </c>
      <c r="B365" s="1">
        <v>45616</v>
      </c>
      <c r="C365">
        <v>554</v>
      </c>
      <c r="D365">
        <v>156</v>
      </c>
      <c r="E365">
        <v>28</v>
      </c>
      <c r="F365">
        <v>73</v>
      </c>
      <c r="G365">
        <v>44</v>
      </c>
      <c r="H365" t="s">
        <v>3951</v>
      </c>
    </row>
    <row r="366" spans="1:8" x14ac:dyDescent="0.25">
      <c r="A366" t="s">
        <v>360</v>
      </c>
      <c r="B366" s="1">
        <v>45309</v>
      </c>
      <c r="C366">
        <v>901</v>
      </c>
      <c r="D366">
        <v>156</v>
      </c>
      <c r="E366">
        <v>20</v>
      </c>
      <c r="F366">
        <v>143</v>
      </c>
      <c r="G366">
        <v>30</v>
      </c>
      <c r="H366" t="s">
        <v>3949</v>
      </c>
    </row>
    <row r="367" spans="1:8" x14ac:dyDescent="0.25">
      <c r="A367" t="s">
        <v>361</v>
      </c>
      <c r="B367" s="1">
        <v>45150</v>
      </c>
      <c r="C367">
        <v>200</v>
      </c>
      <c r="D367">
        <v>489</v>
      </c>
      <c r="E367">
        <v>28</v>
      </c>
      <c r="F367">
        <v>7</v>
      </c>
      <c r="G367">
        <v>7</v>
      </c>
      <c r="H367" t="s">
        <v>3951</v>
      </c>
    </row>
    <row r="368" spans="1:8" x14ac:dyDescent="0.25">
      <c r="A368" t="s">
        <v>362</v>
      </c>
      <c r="B368" s="1">
        <v>45267</v>
      </c>
      <c r="C368">
        <v>828</v>
      </c>
      <c r="D368">
        <v>103</v>
      </c>
      <c r="E368">
        <v>28</v>
      </c>
      <c r="F368">
        <v>8</v>
      </c>
      <c r="G368">
        <v>11</v>
      </c>
      <c r="H368" t="s">
        <v>3950</v>
      </c>
    </row>
    <row r="369" spans="1:8" x14ac:dyDescent="0.25">
      <c r="A369" t="s">
        <v>363</v>
      </c>
      <c r="B369" s="1">
        <v>45200</v>
      </c>
      <c r="C369">
        <v>463</v>
      </c>
      <c r="D369">
        <v>361</v>
      </c>
      <c r="E369">
        <v>1</v>
      </c>
      <c r="F369">
        <v>57</v>
      </c>
      <c r="G369">
        <v>21</v>
      </c>
      <c r="H369" t="s">
        <v>3949</v>
      </c>
    </row>
    <row r="370" spans="1:8" x14ac:dyDescent="0.25">
      <c r="A370" t="s">
        <v>364</v>
      </c>
      <c r="B370" s="1">
        <v>45144</v>
      </c>
      <c r="C370">
        <v>363</v>
      </c>
      <c r="D370">
        <v>209</v>
      </c>
      <c r="E370">
        <v>18</v>
      </c>
      <c r="F370">
        <v>160</v>
      </c>
      <c r="G370">
        <v>42</v>
      </c>
      <c r="H370" t="s">
        <v>3951</v>
      </c>
    </row>
    <row r="371" spans="1:8" x14ac:dyDescent="0.25">
      <c r="A371" t="s">
        <v>314</v>
      </c>
      <c r="B371" s="1">
        <v>45184</v>
      </c>
      <c r="C371">
        <v>793</v>
      </c>
      <c r="D371">
        <v>308</v>
      </c>
      <c r="E371">
        <v>5</v>
      </c>
      <c r="F371">
        <v>37</v>
      </c>
      <c r="G371">
        <v>11</v>
      </c>
      <c r="H371" t="s">
        <v>3950</v>
      </c>
    </row>
    <row r="372" spans="1:8" x14ac:dyDescent="0.25">
      <c r="A372" t="s">
        <v>365</v>
      </c>
      <c r="B372" s="1">
        <v>45269</v>
      </c>
      <c r="C372">
        <v>165</v>
      </c>
      <c r="D372">
        <v>66</v>
      </c>
      <c r="E372">
        <v>14</v>
      </c>
      <c r="F372">
        <v>122</v>
      </c>
      <c r="G372">
        <v>14</v>
      </c>
      <c r="H372" t="s">
        <v>3950</v>
      </c>
    </row>
    <row r="373" spans="1:8" x14ac:dyDescent="0.25">
      <c r="A373" t="s">
        <v>366</v>
      </c>
      <c r="B373" s="1">
        <v>45331</v>
      </c>
      <c r="C373">
        <v>849</v>
      </c>
      <c r="D373">
        <v>231</v>
      </c>
      <c r="E373">
        <v>3</v>
      </c>
      <c r="F373">
        <v>63</v>
      </c>
      <c r="G373">
        <v>38</v>
      </c>
      <c r="H373" t="s">
        <v>3949</v>
      </c>
    </row>
    <row r="374" spans="1:8" x14ac:dyDescent="0.25">
      <c r="A374" t="s">
        <v>367</v>
      </c>
      <c r="B374" s="1">
        <v>45484</v>
      </c>
      <c r="C374">
        <v>468</v>
      </c>
      <c r="D374">
        <v>413</v>
      </c>
      <c r="E374">
        <v>20</v>
      </c>
      <c r="F374">
        <v>171</v>
      </c>
      <c r="G374">
        <v>12</v>
      </c>
      <c r="H374" t="s">
        <v>3950</v>
      </c>
    </row>
    <row r="375" spans="1:8" x14ac:dyDescent="0.25">
      <c r="A375" t="s">
        <v>368</v>
      </c>
      <c r="B375" s="1">
        <v>45542</v>
      </c>
      <c r="C375">
        <v>547</v>
      </c>
      <c r="D375">
        <v>65</v>
      </c>
      <c r="E375">
        <v>7</v>
      </c>
      <c r="F375">
        <v>118</v>
      </c>
      <c r="G375">
        <v>18</v>
      </c>
      <c r="H375" t="s">
        <v>3951</v>
      </c>
    </row>
    <row r="376" spans="1:8" x14ac:dyDescent="0.25">
      <c r="A376" t="s">
        <v>369</v>
      </c>
      <c r="B376" s="1">
        <v>45261</v>
      </c>
      <c r="C376">
        <v>303</v>
      </c>
      <c r="D376">
        <v>179</v>
      </c>
      <c r="E376">
        <v>13</v>
      </c>
      <c r="F376">
        <v>145</v>
      </c>
      <c r="G376">
        <v>45</v>
      </c>
      <c r="H376" t="s">
        <v>3951</v>
      </c>
    </row>
    <row r="377" spans="1:8" x14ac:dyDescent="0.25">
      <c r="A377" t="s">
        <v>370</v>
      </c>
      <c r="B377" s="1">
        <v>45680</v>
      </c>
      <c r="C377">
        <v>219</v>
      </c>
      <c r="D377">
        <v>421</v>
      </c>
      <c r="E377">
        <v>22</v>
      </c>
      <c r="F377">
        <v>67</v>
      </c>
      <c r="G377">
        <v>28</v>
      </c>
      <c r="H377" t="s">
        <v>3950</v>
      </c>
    </row>
    <row r="378" spans="1:8" x14ac:dyDescent="0.25">
      <c r="A378" t="s">
        <v>371</v>
      </c>
      <c r="B378" s="1">
        <v>45147</v>
      </c>
      <c r="C378">
        <v>941</v>
      </c>
      <c r="D378">
        <v>424</v>
      </c>
      <c r="E378">
        <v>6</v>
      </c>
      <c r="F378">
        <v>46</v>
      </c>
      <c r="G378">
        <v>38</v>
      </c>
      <c r="H378" t="s">
        <v>3951</v>
      </c>
    </row>
    <row r="379" spans="1:8" x14ac:dyDescent="0.25">
      <c r="A379" t="s">
        <v>372</v>
      </c>
      <c r="B379" s="1">
        <v>45664</v>
      </c>
      <c r="C379">
        <v>415</v>
      </c>
      <c r="D379">
        <v>445</v>
      </c>
      <c r="E379">
        <v>5</v>
      </c>
      <c r="F379">
        <v>199</v>
      </c>
      <c r="G379">
        <v>23</v>
      </c>
      <c r="H379" t="s">
        <v>3949</v>
      </c>
    </row>
    <row r="380" spans="1:8" x14ac:dyDescent="0.25">
      <c r="A380" t="s">
        <v>373</v>
      </c>
      <c r="B380" s="1">
        <v>45376</v>
      </c>
      <c r="C380">
        <v>816</v>
      </c>
      <c r="D380">
        <v>139</v>
      </c>
      <c r="E380">
        <v>20</v>
      </c>
      <c r="F380">
        <v>194</v>
      </c>
      <c r="G380">
        <v>12</v>
      </c>
      <c r="H380" t="s">
        <v>3950</v>
      </c>
    </row>
    <row r="381" spans="1:8" x14ac:dyDescent="0.25">
      <c r="A381" t="s">
        <v>374</v>
      </c>
      <c r="B381" s="1">
        <v>45496</v>
      </c>
      <c r="C381">
        <v>231</v>
      </c>
      <c r="D381">
        <v>371</v>
      </c>
      <c r="E381">
        <v>17</v>
      </c>
      <c r="F381">
        <v>42</v>
      </c>
      <c r="G381">
        <v>37</v>
      </c>
      <c r="H381" t="s">
        <v>3951</v>
      </c>
    </row>
    <row r="382" spans="1:8" x14ac:dyDescent="0.25">
      <c r="A382" t="s">
        <v>375</v>
      </c>
      <c r="B382" s="1">
        <v>45182</v>
      </c>
      <c r="C382">
        <v>494</v>
      </c>
      <c r="D382">
        <v>405</v>
      </c>
      <c r="E382">
        <v>1</v>
      </c>
      <c r="F382">
        <v>199</v>
      </c>
      <c r="G382">
        <v>16</v>
      </c>
      <c r="H382" t="s">
        <v>3949</v>
      </c>
    </row>
    <row r="383" spans="1:8" x14ac:dyDescent="0.25">
      <c r="A383" t="s">
        <v>376</v>
      </c>
      <c r="B383" s="1">
        <v>45446</v>
      </c>
      <c r="C383">
        <v>840</v>
      </c>
      <c r="D383">
        <v>225</v>
      </c>
      <c r="E383">
        <v>22</v>
      </c>
      <c r="F383">
        <v>7</v>
      </c>
      <c r="G383">
        <v>23</v>
      </c>
      <c r="H383" t="s">
        <v>3949</v>
      </c>
    </row>
    <row r="384" spans="1:8" x14ac:dyDescent="0.25">
      <c r="A384" t="s">
        <v>377</v>
      </c>
      <c r="B384" s="1">
        <v>45607</v>
      </c>
      <c r="C384">
        <v>515</v>
      </c>
      <c r="D384">
        <v>218</v>
      </c>
      <c r="E384">
        <v>25</v>
      </c>
      <c r="F384">
        <v>120</v>
      </c>
      <c r="G384">
        <v>40</v>
      </c>
      <c r="H384" t="s">
        <v>3949</v>
      </c>
    </row>
    <row r="385" spans="1:8" x14ac:dyDescent="0.25">
      <c r="A385" t="s">
        <v>378</v>
      </c>
      <c r="B385" s="1">
        <v>45362</v>
      </c>
      <c r="C385">
        <v>223</v>
      </c>
      <c r="D385">
        <v>137</v>
      </c>
      <c r="E385">
        <v>28</v>
      </c>
      <c r="F385">
        <v>107</v>
      </c>
      <c r="G385">
        <v>46</v>
      </c>
      <c r="H385" t="s">
        <v>3950</v>
      </c>
    </row>
    <row r="386" spans="1:8" x14ac:dyDescent="0.25">
      <c r="A386" t="s">
        <v>379</v>
      </c>
      <c r="B386" s="1">
        <v>45145</v>
      </c>
      <c r="C386">
        <v>191</v>
      </c>
      <c r="D386">
        <v>245</v>
      </c>
      <c r="E386">
        <v>25</v>
      </c>
      <c r="F386">
        <v>108</v>
      </c>
      <c r="G386">
        <v>5</v>
      </c>
      <c r="H386" t="s">
        <v>3951</v>
      </c>
    </row>
    <row r="387" spans="1:8" x14ac:dyDescent="0.25">
      <c r="A387" t="s">
        <v>380</v>
      </c>
      <c r="B387" s="1">
        <v>45624</v>
      </c>
      <c r="C387">
        <v>208</v>
      </c>
      <c r="D387">
        <v>240</v>
      </c>
      <c r="E387">
        <v>10</v>
      </c>
      <c r="F387">
        <v>183</v>
      </c>
      <c r="G387">
        <v>18</v>
      </c>
      <c r="H387" t="s">
        <v>3951</v>
      </c>
    </row>
    <row r="388" spans="1:8" x14ac:dyDescent="0.25">
      <c r="A388" t="s">
        <v>381</v>
      </c>
      <c r="B388" s="1">
        <v>45503</v>
      </c>
      <c r="C388">
        <v>696</v>
      </c>
      <c r="D388">
        <v>70</v>
      </c>
      <c r="E388">
        <v>30</v>
      </c>
      <c r="F388">
        <v>141</v>
      </c>
      <c r="G388">
        <v>33</v>
      </c>
      <c r="H388" t="s">
        <v>3950</v>
      </c>
    </row>
    <row r="389" spans="1:8" x14ac:dyDescent="0.25">
      <c r="A389" t="s">
        <v>382</v>
      </c>
      <c r="B389" s="1">
        <v>44989</v>
      </c>
      <c r="C389">
        <v>363</v>
      </c>
      <c r="D389">
        <v>80</v>
      </c>
      <c r="E389">
        <v>19</v>
      </c>
      <c r="F389">
        <v>155</v>
      </c>
      <c r="G389">
        <v>47</v>
      </c>
      <c r="H389" t="s">
        <v>3951</v>
      </c>
    </row>
    <row r="390" spans="1:8" x14ac:dyDescent="0.25">
      <c r="A390" t="s">
        <v>383</v>
      </c>
      <c r="B390" s="1">
        <v>45384</v>
      </c>
      <c r="C390">
        <v>842</v>
      </c>
      <c r="D390">
        <v>325</v>
      </c>
      <c r="E390">
        <v>23</v>
      </c>
      <c r="F390">
        <v>94</v>
      </c>
      <c r="G390">
        <v>38</v>
      </c>
      <c r="H390" t="s">
        <v>3950</v>
      </c>
    </row>
    <row r="391" spans="1:8" x14ac:dyDescent="0.25">
      <c r="A391" t="s">
        <v>384</v>
      </c>
      <c r="B391" s="1">
        <v>45157</v>
      </c>
      <c r="C391">
        <v>880</v>
      </c>
      <c r="D391">
        <v>473</v>
      </c>
      <c r="E391">
        <v>17</v>
      </c>
      <c r="F391">
        <v>176</v>
      </c>
      <c r="G391">
        <v>32</v>
      </c>
      <c r="H391" t="s">
        <v>3949</v>
      </c>
    </row>
    <row r="392" spans="1:8" x14ac:dyDescent="0.25">
      <c r="A392" t="s">
        <v>385</v>
      </c>
      <c r="B392" s="1">
        <v>45681</v>
      </c>
      <c r="C392">
        <v>837</v>
      </c>
      <c r="D392">
        <v>298</v>
      </c>
      <c r="E392">
        <v>18</v>
      </c>
      <c r="F392">
        <v>150</v>
      </c>
      <c r="G392">
        <v>48</v>
      </c>
      <c r="H392" t="s">
        <v>3951</v>
      </c>
    </row>
    <row r="393" spans="1:8" x14ac:dyDescent="0.25">
      <c r="A393" t="s">
        <v>386</v>
      </c>
      <c r="B393" s="1">
        <v>45633</v>
      </c>
      <c r="C393">
        <v>751</v>
      </c>
      <c r="D393">
        <v>336</v>
      </c>
      <c r="E393">
        <v>21</v>
      </c>
      <c r="F393">
        <v>76</v>
      </c>
      <c r="G393">
        <v>1</v>
      </c>
      <c r="H393" t="s">
        <v>3950</v>
      </c>
    </row>
    <row r="394" spans="1:8" x14ac:dyDescent="0.25">
      <c r="A394" t="s">
        <v>387</v>
      </c>
      <c r="B394" s="1">
        <v>45481</v>
      </c>
      <c r="C394">
        <v>783</v>
      </c>
      <c r="D394">
        <v>247</v>
      </c>
      <c r="E394">
        <v>29</v>
      </c>
      <c r="F394">
        <v>36</v>
      </c>
      <c r="G394">
        <v>16</v>
      </c>
      <c r="H394" t="s">
        <v>3950</v>
      </c>
    </row>
    <row r="395" spans="1:8" x14ac:dyDescent="0.25">
      <c r="A395" t="s">
        <v>388</v>
      </c>
      <c r="B395" s="1">
        <v>45101</v>
      </c>
      <c r="C395">
        <v>730</v>
      </c>
      <c r="D395">
        <v>452</v>
      </c>
      <c r="E395">
        <v>29</v>
      </c>
      <c r="F395">
        <v>198</v>
      </c>
      <c r="G395">
        <v>48</v>
      </c>
      <c r="H395" t="s">
        <v>3951</v>
      </c>
    </row>
    <row r="396" spans="1:8" x14ac:dyDescent="0.25">
      <c r="A396" t="s">
        <v>389</v>
      </c>
      <c r="B396" s="1">
        <v>45420</v>
      </c>
      <c r="C396">
        <v>403</v>
      </c>
      <c r="D396">
        <v>163</v>
      </c>
      <c r="E396">
        <v>30</v>
      </c>
      <c r="F396">
        <v>47</v>
      </c>
      <c r="G396">
        <v>19</v>
      </c>
      <c r="H396" t="s">
        <v>3951</v>
      </c>
    </row>
    <row r="397" spans="1:8" x14ac:dyDescent="0.25">
      <c r="A397" t="s">
        <v>390</v>
      </c>
      <c r="B397" s="1">
        <v>45010</v>
      </c>
      <c r="C397">
        <v>707</v>
      </c>
      <c r="D397">
        <v>278</v>
      </c>
      <c r="E397">
        <v>4</v>
      </c>
      <c r="F397">
        <v>118</v>
      </c>
      <c r="G397">
        <v>39</v>
      </c>
      <c r="H397" t="s">
        <v>3951</v>
      </c>
    </row>
    <row r="398" spans="1:8" x14ac:dyDescent="0.25">
      <c r="A398" t="s">
        <v>391</v>
      </c>
      <c r="B398" s="1">
        <v>45141</v>
      </c>
      <c r="C398">
        <v>837</v>
      </c>
      <c r="D398">
        <v>347</v>
      </c>
      <c r="E398">
        <v>2</v>
      </c>
      <c r="F398">
        <v>59</v>
      </c>
      <c r="G398">
        <v>40</v>
      </c>
      <c r="H398" t="s">
        <v>3950</v>
      </c>
    </row>
    <row r="399" spans="1:8" x14ac:dyDescent="0.25">
      <c r="A399" t="s">
        <v>274</v>
      </c>
      <c r="B399" s="1">
        <v>45234</v>
      </c>
      <c r="C399">
        <v>506</v>
      </c>
      <c r="D399">
        <v>307</v>
      </c>
      <c r="E399">
        <v>24</v>
      </c>
      <c r="F399">
        <v>98</v>
      </c>
      <c r="G399">
        <v>18</v>
      </c>
      <c r="H399" t="s">
        <v>3950</v>
      </c>
    </row>
    <row r="400" spans="1:8" x14ac:dyDescent="0.25">
      <c r="A400" t="s">
        <v>392</v>
      </c>
      <c r="B400" s="1">
        <v>45343</v>
      </c>
      <c r="C400">
        <v>988</v>
      </c>
      <c r="D400">
        <v>194</v>
      </c>
      <c r="E400">
        <v>28</v>
      </c>
      <c r="F400">
        <v>124</v>
      </c>
      <c r="G400">
        <v>20</v>
      </c>
      <c r="H400" t="s">
        <v>3951</v>
      </c>
    </row>
    <row r="401" spans="1:8" x14ac:dyDescent="0.25">
      <c r="A401" t="s">
        <v>393</v>
      </c>
      <c r="B401" s="1">
        <v>45093</v>
      </c>
      <c r="C401">
        <v>523</v>
      </c>
      <c r="D401">
        <v>246</v>
      </c>
      <c r="E401">
        <v>11</v>
      </c>
      <c r="F401">
        <v>54</v>
      </c>
      <c r="G401">
        <v>39</v>
      </c>
      <c r="H401" t="s">
        <v>3949</v>
      </c>
    </row>
    <row r="402" spans="1:8" x14ac:dyDescent="0.25">
      <c r="A402" t="s">
        <v>394</v>
      </c>
      <c r="B402" s="1">
        <v>45672</v>
      </c>
      <c r="C402">
        <v>684</v>
      </c>
      <c r="D402">
        <v>357</v>
      </c>
      <c r="E402">
        <v>7</v>
      </c>
      <c r="F402">
        <v>190</v>
      </c>
      <c r="G402">
        <v>9</v>
      </c>
      <c r="H402" t="s">
        <v>3950</v>
      </c>
    </row>
    <row r="403" spans="1:8" x14ac:dyDescent="0.25">
      <c r="A403" t="s">
        <v>395</v>
      </c>
      <c r="B403" s="1">
        <v>45320</v>
      </c>
      <c r="C403">
        <v>912</v>
      </c>
      <c r="D403">
        <v>396</v>
      </c>
      <c r="E403">
        <v>8</v>
      </c>
      <c r="F403">
        <v>30</v>
      </c>
      <c r="G403">
        <v>44</v>
      </c>
      <c r="H403" t="s">
        <v>3949</v>
      </c>
    </row>
    <row r="404" spans="1:8" x14ac:dyDescent="0.25">
      <c r="A404" t="s">
        <v>396</v>
      </c>
      <c r="B404" s="1">
        <v>45029</v>
      </c>
      <c r="C404">
        <v>494</v>
      </c>
      <c r="D404">
        <v>87</v>
      </c>
      <c r="E404">
        <v>18</v>
      </c>
      <c r="F404">
        <v>53</v>
      </c>
      <c r="G404">
        <v>1</v>
      </c>
      <c r="H404" t="s">
        <v>3951</v>
      </c>
    </row>
    <row r="405" spans="1:8" x14ac:dyDescent="0.25">
      <c r="A405" t="s">
        <v>397</v>
      </c>
      <c r="B405" s="1">
        <v>45616</v>
      </c>
      <c r="C405">
        <v>651</v>
      </c>
      <c r="D405">
        <v>407</v>
      </c>
      <c r="E405">
        <v>7</v>
      </c>
      <c r="F405">
        <v>88</v>
      </c>
      <c r="G405">
        <v>16</v>
      </c>
      <c r="H405" t="s">
        <v>3950</v>
      </c>
    </row>
    <row r="406" spans="1:8" x14ac:dyDescent="0.25">
      <c r="A406" t="s">
        <v>398</v>
      </c>
      <c r="B406" s="1">
        <v>45558</v>
      </c>
      <c r="C406">
        <v>897</v>
      </c>
      <c r="D406">
        <v>81</v>
      </c>
      <c r="E406">
        <v>28</v>
      </c>
      <c r="F406">
        <v>146</v>
      </c>
      <c r="G406">
        <v>41</v>
      </c>
      <c r="H406" t="s">
        <v>3949</v>
      </c>
    </row>
    <row r="407" spans="1:8" x14ac:dyDescent="0.25">
      <c r="A407" t="s">
        <v>399</v>
      </c>
      <c r="B407" s="1">
        <v>45627</v>
      </c>
      <c r="C407">
        <v>892</v>
      </c>
      <c r="D407">
        <v>241</v>
      </c>
      <c r="E407">
        <v>28</v>
      </c>
      <c r="F407">
        <v>77</v>
      </c>
      <c r="G407">
        <v>22</v>
      </c>
      <c r="H407" t="s">
        <v>3949</v>
      </c>
    </row>
    <row r="408" spans="1:8" x14ac:dyDescent="0.25">
      <c r="A408" t="s">
        <v>400</v>
      </c>
      <c r="B408" s="1">
        <v>45541</v>
      </c>
      <c r="C408">
        <v>241</v>
      </c>
      <c r="D408">
        <v>385</v>
      </c>
      <c r="E408">
        <v>26</v>
      </c>
      <c r="F408">
        <v>56</v>
      </c>
      <c r="G408">
        <v>22</v>
      </c>
      <c r="H408" t="s">
        <v>3950</v>
      </c>
    </row>
    <row r="409" spans="1:8" x14ac:dyDescent="0.25">
      <c r="A409" t="s">
        <v>401</v>
      </c>
      <c r="B409" s="1">
        <v>45358</v>
      </c>
      <c r="C409">
        <v>182</v>
      </c>
      <c r="D409">
        <v>395</v>
      </c>
      <c r="E409">
        <v>16</v>
      </c>
      <c r="F409">
        <v>40</v>
      </c>
      <c r="G409">
        <v>35</v>
      </c>
      <c r="H409" t="s">
        <v>3950</v>
      </c>
    </row>
    <row r="410" spans="1:8" x14ac:dyDescent="0.25">
      <c r="A410" t="s">
        <v>402</v>
      </c>
      <c r="B410" s="1">
        <v>45173</v>
      </c>
      <c r="C410">
        <v>129</v>
      </c>
      <c r="D410">
        <v>219</v>
      </c>
      <c r="E410">
        <v>21</v>
      </c>
      <c r="F410">
        <v>157</v>
      </c>
      <c r="G410">
        <v>25</v>
      </c>
      <c r="H410" t="s">
        <v>3949</v>
      </c>
    </row>
    <row r="411" spans="1:8" x14ac:dyDescent="0.25">
      <c r="A411" t="s">
        <v>403</v>
      </c>
      <c r="B411" s="1">
        <v>45134</v>
      </c>
      <c r="C411">
        <v>507</v>
      </c>
      <c r="D411">
        <v>214</v>
      </c>
      <c r="E411">
        <v>1</v>
      </c>
      <c r="F411">
        <v>21</v>
      </c>
      <c r="G411">
        <v>37</v>
      </c>
      <c r="H411" t="s">
        <v>3951</v>
      </c>
    </row>
    <row r="412" spans="1:8" x14ac:dyDescent="0.25">
      <c r="A412" t="s">
        <v>404</v>
      </c>
      <c r="B412" s="1">
        <v>45173</v>
      </c>
      <c r="C412">
        <v>565</v>
      </c>
      <c r="D412">
        <v>230</v>
      </c>
      <c r="E412">
        <v>1</v>
      </c>
      <c r="F412">
        <v>177</v>
      </c>
      <c r="G412">
        <v>39</v>
      </c>
      <c r="H412" t="s">
        <v>3949</v>
      </c>
    </row>
    <row r="413" spans="1:8" x14ac:dyDescent="0.25">
      <c r="A413" t="s">
        <v>405</v>
      </c>
      <c r="B413" s="1">
        <v>45503</v>
      </c>
      <c r="C413">
        <v>286</v>
      </c>
      <c r="D413">
        <v>136</v>
      </c>
      <c r="E413">
        <v>2</v>
      </c>
      <c r="F413">
        <v>111</v>
      </c>
      <c r="G413">
        <v>36</v>
      </c>
      <c r="H413" t="s">
        <v>3950</v>
      </c>
    </row>
    <row r="414" spans="1:8" x14ac:dyDescent="0.25">
      <c r="A414" t="s">
        <v>406</v>
      </c>
      <c r="B414" s="1">
        <v>45616</v>
      </c>
      <c r="C414">
        <v>334</v>
      </c>
      <c r="D414">
        <v>82</v>
      </c>
      <c r="E414">
        <v>21</v>
      </c>
      <c r="F414">
        <v>75</v>
      </c>
      <c r="G414">
        <v>3</v>
      </c>
      <c r="H414" t="s">
        <v>3949</v>
      </c>
    </row>
    <row r="415" spans="1:8" x14ac:dyDescent="0.25">
      <c r="A415" t="s">
        <v>407</v>
      </c>
      <c r="B415" s="1">
        <v>45023</v>
      </c>
      <c r="C415">
        <v>522</v>
      </c>
      <c r="D415">
        <v>467</v>
      </c>
      <c r="E415">
        <v>9</v>
      </c>
      <c r="F415">
        <v>25</v>
      </c>
      <c r="G415">
        <v>42</v>
      </c>
      <c r="H415" t="s">
        <v>3951</v>
      </c>
    </row>
    <row r="416" spans="1:8" x14ac:dyDescent="0.25">
      <c r="A416" t="s">
        <v>408</v>
      </c>
      <c r="B416" s="1">
        <v>44970</v>
      </c>
      <c r="C416">
        <v>329</v>
      </c>
      <c r="D416">
        <v>464</v>
      </c>
      <c r="E416">
        <v>9</v>
      </c>
      <c r="F416">
        <v>79</v>
      </c>
      <c r="G416">
        <v>43</v>
      </c>
      <c r="H416" t="s">
        <v>3949</v>
      </c>
    </row>
    <row r="417" spans="1:8" x14ac:dyDescent="0.25">
      <c r="A417" t="s">
        <v>409</v>
      </c>
      <c r="B417" s="1">
        <v>45252</v>
      </c>
      <c r="C417">
        <v>881</v>
      </c>
      <c r="D417">
        <v>211</v>
      </c>
      <c r="E417">
        <v>4</v>
      </c>
      <c r="F417">
        <v>129</v>
      </c>
      <c r="G417">
        <v>7</v>
      </c>
      <c r="H417" t="s">
        <v>3950</v>
      </c>
    </row>
    <row r="418" spans="1:8" x14ac:dyDescent="0.25">
      <c r="A418" t="s">
        <v>410</v>
      </c>
      <c r="B418" s="1">
        <v>45601</v>
      </c>
      <c r="C418">
        <v>702</v>
      </c>
      <c r="D418">
        <v>138</v>
      </c>
      <c r="E418">
        <v>14</v>
      </c>
      <c r="F418">
        <v>175</v>
      </c>
      <c r="G418">
        <v>42</v>
      </c>
      <c r="H418" t="s">
        <v>3951</v>
      </c>
    </row>
    <row r="419" spans="1:8" x14ac:dyDescent="0.25">
      <c r="A419" t="s">
        <v>411</v>
      </c>
      <c r="B419" s="1">
        <v>45553</v>
      </c>
      <c r="C419">
        <v>381</v>
      </c>
      <c r="D419">
        <v>299</v>
      </c>
      <c r="E419">
        <v>13</v>
      </c>
      <c r="F419">
        <v>89</v>
      </c>
      <c r="G419">
        <v>44</v>
      </c>
      <c r="H419" t="s">
        <v>3951</v>
      </c>
    </row>
    <row r="420" spans="1:8" x14ac:dyDescent="0.25">
      <c r="A420" t="s">
        <v>412</v>
      </c>
      <c r="B420" s="1">
        <v>45209</v>
      </c>
      <c r="C420">
        <v>247</v>
      </c>
      <c r="D420">
        <v>247</v>
      </c>
      <c r="E420">
        <v>29</v>
      </c>
      <c r="F420">
        <v>50</v>
      </c>
      <c r="G420">
        <v>41</v>
      </c>
      <c r="H420" t="s">
        <v>3949</v>
      </c>
    </row>
    <row r="421" spans="1:8" x14ac:dyDescent="0.25">
      <c r="A421" t="s">
        <v>413</v>
      </c>
      <c r="B421" s="1">
        <v>45541</v>
      </c>
      <c r="C421">
        <v>120</v>
      </c>
      <c r="D421">
        <v>365</v>
      </c>
      <c r="E421">
        <v>25</v>
      </c>
      <c r="F421">
        <v>99</v>
      </c>
      <c r="G421">
        <v>36</v>
      </c>
      <c r="H421" t="s">
        <v>3950</v>
      </c>
    </row>
    <row r="422" spans="1:8" x14ac:dyDescent="0.25">
      <c r="A422" t="s">
        <v>414</v>
      </c>
      <c r="B422" s="1">
        <v>45019</v>
      </c>
      <c r="C422">
        <v>556</v>
      </c>
      <c r="D422">
        <v>300</v>
      </c>
      <c r="E422">
        <v>23</v>
      </c>
      <c r="F422">
        <v>30</v>
      </c>
      <c r="G422">
        <v>48</v>
      </c>
      <c r="H422" t="s">
        <v>3951</v>
      </c>
    </row>
    <row r="423" spans="1:8" x14ac:dyDescent="0.25">
      <c r="A423" t="s">
        <v>415</v>
      </c>
      <c r="B423" s="1">
        <v>45588</v>
      </c>
      <c r="C423">
        <v>246</v>
      </c>
      <c r="D423">
        <v>329</v>
      </c>
      <c r="E423">
        <v>24</v>
      </c>
      <c r="F423">
        <v>7</v>
      </c>
      <c r="G423">
        <v>31</v>
      </c>
      <c r="H423" t="s">
        <v>3951</v>
      </c>
    </row>
    <row r="424" spans="1:8" x14ac:dyDescent="0.25">
      <c r="A424" t="s">
        <v>416</v>
      </c>
      <c r="B424" s="1">
        <v>45226</v>
      </c>
      <c r="C424">
        <v>379</v>
      </c>
      <c r="D424">
        <v>241</v>
      </c>
      <c r="E424">
        <v>30</v>
      </c>
      <c r="F424">
        <v>96</v>
      </c>
      <c r="G424">
        <v>10</v>
      </c>
      <c r="H424" t="s">
        <v>3949</v>
      </c>
    </row>
    <row r="425" spans="1:8" x14ac:dyDescent="0.25">
      <c r="A425" t="s">
        <v>251</v>
      </c>
      <c r="B425" s="1">
        <v>44977</v>
      </c>
      <c r="C425">
        <v>759</v>
      </c>
      <c r="D425">
        <v>101</v>
      </c>
      <c r="E425">
        <v>17</v>
      </c>
      <c r="F425">
        <v>100</v>
      </c>
      <c r="G425">
        <v>47</v>
      </c>
      <c r="H425" t="s">
        <v>3949</v>
      </c>
    </row>
    <row r="426" spans="1:8" x14ac:dyDescent="0.25">
      <c r="A426" t="s">
        <v>417</v>
      </c>
      <c r="B426" s="1">
        <v>45698</v>
      </c>
      <c r="C426">
        <v>827</v>
      </c>
      <c r="D426">
        <v>75</v>
      </c>
      <c r="E426">
        <v>3</v>
      </c>
      <c r="F426">
        <v>97</v>
      </c>
      <c r="G426">
        <v>8</v>
      </c>
      <c r="H426" t="s">
        <v>3951</v>
      </c>
    </row>
    <row r="427" spans="1:8" x14ac:dyDescent="0.25">
      <c r="A427" t="s">
        <v>418</v>
      </c>
      <c r="B427" s="1">
        <v>45240</v>
      </c>
      <c r="C427">
        <v>781</v>
      </c>
      <c r="D427">
        <v>152</v>
      </c>
      <c r="E427">
        <v>6</v>
      </c>
      <c r="F427">
        <v>116</v>
      </c>
      <c r="G427">
        <v>34</v>
      </c>
      <c r="H427" t="s">
        <v>3950</v>
      </c>
    </row>
    <row r="428" spans="1:8" x14ac:dyDescent="0.25">
      <c r="A428" t="s">
        <v>221</v>
      </c>
      <c r="B428" s="1">
        <v>45217</v>
      </c>
      <c r="C428">
        <v>268</v>
      </c>
      <c r="D428">
        <v>170</v>
      </c>
      <c r="E428">
        <v>17</v>
      </c>
      <c r="F428">
        <v>74</v>
      </c>
      <c r="G428">
        <v>28</v>
      </c>
      <c r="H428" t="s">
        <v>3950</v>
      </c>
    </row>
    <row r="429" spans="1:8" x14ac:dyDescent="0.25">
      <c r="A429" t="s">
        <v>419</v>
      </c>
      <c r="B429" s="1">
        <v>45237</v>
      </c>
      <c r="C429">
        <v>120</v>
      </c>
      <c r="D429">
        <v>260</v>
      </c>
      <c r="E429">
        <v>8</v>
      </c>
      <c r="F429">
        <v>133</v>
      </c>
      <c r="G429">
        <v>1</v>
      </c>
      <c r="H429" t="s">
        <v>3949</v>
      </c>
    </row>
    <row r="430" spans="1:8" x14ac:dyDescent="0.25">
      <c r="A430" t="s">
        <v>420</v>
      </c>
      <c r="B430" s="1">
        <v>45620</v>
      </c>
      <c r="C430">
        <v>900</v>
      </c>
      <c r="D430">
        <v>262</v>
      </c>
      <c r="E430">
        <v>19</v>
      </c>
      <c r="F430">
        <v>38</v>
      </c>
      <c r="G430">
        <v>50</v>
      </c>
      <c r="H430" t="s">
        <v>3951</v>
      </c>
    </row>
    <row r="431" spans="1:8" x14ac:dyDescent="0.25">
      <c r="A431" t="s">
        <v>287</v>
      </c>
      <c r="B431" s="1">
        <v>45455</v>
      </c>
      <c r="C431">
        <v>577</v>
      </c>
      <c r="D431">
        <v>230</v>
      </c>
      <c r="E431">
        <v>11</v>
      </c>
      <c r="F431">
        <v>5</v>
      </c>
      <c r="G431">
        <v>47</v>
      </c>
      <c r="H431" t="s">
        <v>3949</v>
      </c>
    </row>
    <row r="432" spans="1:8" x14ac:dyDescent="0.25">
      <c r="A432" t="s">
        <v>421</v>
      </c>
      <c r="B432" s="1">
        <v>45021</v>
      </c>
      <c r="C432">
        <v>522</v>
      </c>
      <c r="D432">
        <v>187</v>
      </c>
      <c r="E432">
        <v>28</v>
      </c>
      <c r="F432">
        <v>5</v>
      </c>
      <c r="G432">
        <v>10</v>
      </c>
      <c r="H432" t="s">
        <v>3950</v>
      </c>
    </row>
    <row r="433" spans="1:8" x14ac:dyDescent="0.25">
      <c r="A433" t="s">
        <v>422</v>
      </c>
      <c r="B433" s="1">
        <v>45632</v>
      </c>
      <c r="C433">
        <v>705</v>
      </c>
      <c r="D433">
        <v>230</v>
      </c>
      <c r="E433">
        <v>6</v>
      </c>
      <c r="F433">
        <v>38</v>
      </c>
      <c r="G433">
        <v>49</v>
      </c>
      <c r="H433" t="s">
        <v>3949</v>
      </c>
    </row>
    <row r="434" spans="1:8" x14ac:dyDescent="0.25">
      <c r="A434" t="s">
        <v>423</v>
      </c>
      <c r="B434" s="1">
        <v>45400</v>
      </c>
      <c r="C434">
        <v>472</v>
      </c>
      <c r="D434">
        <v>484</v>
      </c>
      <c r="E434">
        <v>5</v>
      </c>
      <c r="F434">
        <v>28</v>
      </c>
      <c r="G434">
        <v>21</v>
      </c>
      <c r="H434" t="s">
        <v>3950</v>
      </c>
    </row>
    <row r="435" spans="1:8" x14ac:dyDescent="0.25">
      <c r="A435" t="s">
        <v>424</v>
      </c>
      <c r="B435" s="1">
        <v>45551</v>
      </c>
      <c r="C435">
        <v>470</v>
      </c>
      <c r="D435">
        <v>453</v>
      </c>
      <c r="E435">
        <v>23</v>
      </c>
      <c r="F435">
        <v>173</v>
      </c>
      <c r="G435">
        <v>23</v>
      </c>
      <c r="H435" t="s">
        <v>3950</v>
      </c>
    </row>
    <row r="436" spans="1:8" x14ac:dyDescent="0.25">
      <c r="A436" t="s">
        <v>236</v>
      </c>
      <c r="B436" s="1">
        <v>45172</v>
      </c>
      <c r="C436">
        <v>678</v>
      </c>
      <c r="D436">
        <v>180</v>
      </c>
      <c r="E436">
        <v>11</v>
      </c>
      <c r="F436">
        <v>27</v>
      </c>
      <c r="G436">
        <v>50</v>
      </c>
      <c r="H436" t="s">
        <v>3951</v>
      </c>
    </row>
    <row r="437" spans="1:8" x14ac:dyDescent="0.25">
      <c r="A437" t="s">
        <v>425</v>
      </c>
      <c r="B437" s="1">
        <v>45372</v>
      </c>
      <c r="C437">
        <v>660</v>
      </c>
      <c r="D437">
        <v>278</v>
      </c>
      <c r="E437">
        <v>12</v>
      </c>
      <c r="F437">
        <v>32</v>
      </c>
      <c r="G437">
        <v>15</v>
      </c>
      <c r="H437" t="s">
        <v>3951</v>
      </c>
    </row>
    <row r="438" spans="1:8" x14ac:dyDescent="0.25">
      <c r="A438" t="s">
        <v>426</v>
      </c>
      <c r="B438" s="1">
        <v>45408</v>
      </c>
      <c r="C438">
        <v>551</v>
      </c>
      <c r="D438">
        <v>109</v>
      </c>
      <c r="E438">
        <v>15</v>
      </c>
      <c r="F438">
        <v>84</v>
      </c>
      <c r="G438">
        <v>40</v>
      </c>
      <c r="H438" t="s">
        <v>3949</v>
      </c>
    </row>
    <row r="439" spans="1:8" x14ac:dyDescent="0.25">
      <c r="A439" t="s">
        <v>427</v>
      </c>
      <c r="B439" s="1">
        <v>45091</v>
      </c>
      <c r="C439">
        <v>187</v>
      </c>
      <c r="D439">
        <v>65</v>
      </c>
      <c r="E439">
        <v>4</v>
      </c>
      <c r="F439">
        <v>145</v>
      </c>
      <c r="G439">
        <v>37</v>
      </c>
      <c r="H439" t="s">
        <v>3951</v>
      </c>
    </row>
    <row r="440" spans="1:8" x14ac:dyDescent="0.25">
      <c r="A440" t="s">
        <v>428</v>
      </c>
      <c r="B440" s="1">
        <v>45330</v>
      </c>
      <c r="C440">
        <v>204</v>
      </c>
      <c r="D440">
        <v>154</v>
      </c>
      <c r="E440">
        <v>9</v>
      </c>
      <c r="F440">
        <v>85</v>
      </c>
      <c r="G440">
        <v>38</v>
      </c>
      <c r="H440" t="s">
        <v>3950</v>
      </c>
    </row>
    <row r="441" spans="1:8" x14ac:dyDescent="0.25">
      <c r="A441" t="s">
        <v>429</v>
      </c>
      <c r="B441" s="1">
        <v>45131</v>
      </c>
      <c r="C441">
        <v>315</v>
      </c>
      <c r="D441">
        <v>400</v>
      </c>
      <c r="E441">
        <v>2</v>
      </c>
      <c r="F441">
        <v>192</v>
      </c>
      <c r="G441">
        <v>9</v>
      </c>
      <c r="H441" t="s">
        <v>3949</v>
      </c>
    </row>
    <row r="442" spans="1:8" x14ac:dyDescent="0.25">
      <c r="A442" t="s">
        <v>430</v>
      </c>
      <c r="B442" s="1">
        <v>45165</v>
      </c>
      <c r="C442">
        <v>174</v>
      </c>
      <c r="D442">
        <v>249</v>
      </c>
      <c r="E442">
        <v>11</v>
      </c>
      <c r="F442">
        <v>48</v>
      </c>
      <c r="G442">
        <v>7</v>
      </c>
      <c r="H442" t="s">
        <v>3950</v>
      </c>
    </row>
    <row r="443" spans="1:8" x14ac:dyDescent="0.25">
      <c r="A443" t="s">
        <v>431</v>
      </c>
      <c r="B443" s="1">
        <v>45004</v>
      </c>
      <c r="C443">
        <v>922</v>
      </c>
      <c r="D443">
        <v>321</v>
      </c>
      <c r="E443">
        <v>8</v>
      </c>
      <c r="F443">
        <v>23</v>
      </c>
      <c r="G443">
        <v>28</v>
      </c>
      <c r="H443" t="s">
        <v>3951</v>
      </c>
    </row>
    <row r="444" spans="1:8" x14ac:dyDescent="0.25">
      <c r="A444" t="s">
        <v>432</v>
      </c>
      <c r="B444" s="1">
        <v>45297</v>
      </c>
      <c r="C444">
        <v>612</v>
      </c>
      <c r="D444">
        <v>486</v>
      </c>
      <c r="E444">
        <v>18</v>
      </c>
      <c r="F444">
        <v>6</v>
      </c>
      <c r="G444">
        <v>25</v>
      </c>
      <c r="H444" t="s">
        <v>3949</v>
      </c>
    </row>
    <row r="445" spans="1:8" x14ac:dyDescent="0.25">
      <c r="A445" t="s">
        <v>433</v>
      </c>
      <c r="B445" s="1">
        <v>45419</v>
      </c>
      <c r="C445">
        <v>764</v>
      </c>
      <c r="D445">
        <v>491</v>
      </c>
      <c r="E445">
        <v>5</v>
      </c>
      <c r="F445">
        <v>104</v>
      </c>
      <c r="G445">
        <v>13</v>
      </c>
      <c r="H445" t="s">
        <v>3949</v>
      </c>
    </row>
    <row r="446" spans="1:8" x14ac:dyDescent="0.25">
      <c r="A446" t="s">
        <v>79</v>
      </c>
      <c r="B446" s="1">
        <v>45270</v>
      </c>
      <c r="C446">
        <v>310</v>
      </c>
      <c r="D446">
        <v>385</v>
      </c>
      <c r="E446">
        <v>14</v>
      </c>
      <c r="F446">
        <v>44</v>
      </c>
      <c r="G446">
        <v>17</v>
      </c>
      <c r="H446" t="s">
        <v>3949</v>
      </c>
    </row>
    <row r="447" spans="1:8" x14ac:dyDescent="0.25">
      <c r="A447" t="s">
        <v>434</v>
      </c>
      <c r="B447" s="1">
        <v>45656</v>
      </c>
      <c r="C447">
        <v>785</v>
      </c>
      <c r="D447">
        <v>244</v>
      </c>
      <c r="E447">
        <v>6</v>
      </c>
      <c r="F447">
        <v>83</v>
      </c>
      <c r="G447">
        <v>47</v>
      </c>
      <c r="H447" t="s">
        <v>3951</v>
      </c>
    </row>
    <row r="448" spans="1:8" x14ac:dyDescent="0.25">
      <c r="A448" t="s">
        <v>435</v>
      </c>
      <c r="B448" s="1">
        <v>45267</v>
      </c>
      <c r="C448">
        <v>387</v>
      </c>
      <c r="D448">
        <v>60</v>
      </c>
      <c r="E448">
        <v>25</v>
      </c>
      <c r="F448">
        <v>139</v>
      </c>
      <c r="G448">
        <v>11</v>
      </c>
      <c r="H448" t="s">
        <v>3950</v>
      </c>
    </row>
    <row r="449" spans="1:8" x14ac:dyDescent="0.25">
      <c r="A449" t="s">
        <v>436</v>
      </c>
      <c r="B449" s="1">
        <v>45395</v>
      </c>
      <c r="C449">
        <v>256</v>
      </c>
      <c r="D449">
        <v>329</v>
      </c>
      <c r="E449">
        <v>4</v>
      </c>
      <c r="F449">
        <v>24</v>
      </c>
      <c r="G449">
        <v>13</v>
      </c>
      <c r="H449" t="s">
        <v>3949</v>
      </c>
    </row>
    <row r="450" spans="1:8" x14ac:dyDescent="0.25">
      <c r="A450" t="s">
        <v>437</v>
      </c>
      <c r="B450" s="1">
        <v>45168</v>
      </c>
      <c r="C450">
        <v>110</v>
      </c>
      <c r="D450">
        <v>435</v>
      </c>
      <c r="E450">
        <v>6</v>
      </c>
      <c r="F450">
        <v>139</v>
      </c>
      <c r="G450">
        <v>2</v>
      </c>
      <c r="H450" t="s">
        <v>3950</v>
      </c>
    </row>
    <row r="451" spans="1:8" x14ac:dyDescent="0.25">
      <c r="A451" t="s">
        <v>438</v>
      </c>
      <c r="B451" s="1">
        <v>45059</v>
      </c>
      <c r="C451">
        <v>602</v>
      </c>
      <c r="D451">
        <v>102</v>
      </c>
      <c r="E451">
        <v>28</v>
      </c>
      <c r="F451">
        <v>127</v>
      </c>
      <c r="G451">
        <v>45</v>
      </c>
      <c r="H451" t="s">
        <v>3951</v>
      </c>
    </row>
    <row r="452" spans="1:8" x14ac:dyDescent="0.25">
      <c r="A452" t="s">
        <v>439</v>
      </c>
      <c r="B452" s="1">
        <v>45659</v>
      </c>
      <c r="C452">
        <v>670</v>
      </c>
      <c r="D452">
        <v>189</v>
      </c>
      <c r="E452">
        <v>19</v>
      </c>
      <c r="F452">
        <v>5</v>
      </c>
      <c r="G452">
        <v>47</v>
      </c>
      <c r="H452" t="s">
        <v>3951</v>
      </c>
    </row>
    <row r="453" spans="1:8" x14ac:dyDescent="0.25">
      <c r="A453" t="s">
        <v>440</v>
      </c>
      <c r="B453" s="1">
        <v>45116</v>
      </c>
      <c r="C453">
        <v>836</v>
      </c>
      <c r="D453">
        <v>253</v>
      </c>
      <c r="E453">
        <v>3</v>
      </c>
      <c r="F453">
        <v>87</v>
      </c>
      <c r="G453">
        <v>5</v>
      </c>
      <c r="H453" t="s">
        <v>3949</v>
      </c>
    </row>
    <row r="454" spans="1:8" x14ac:dyDescent="0.25">
      <c r="A454" t="s">
        <v>441</v>
      </c>
      <c r="B454" s="1">
        <v>45105</v>
      </c>
      <c r="C454">
        <v>849</v>
      </c>
      <c r="D454">
        <v>378</v>
      </c>
      <c r="E454">
        <v>12</v>
      </c>
      <c r="F454">
        <v>180</v>
      </c>
      <c r="G454">
        <v>17</v>
      </c>
      <c r="H454" t="s">
        <v>3950</v>
      </c>
    </row>
    <row r="455" spans="1:8" x14ac:dyDescent="0.25">
      <c r="A455" t="s">
        <v>442</v>
      </c>
      <c r="B455" s="1">
        <v>45444</v>
      </c>
      <c r="C455">
        <v>263</v>
      </c>
      <c r="D455">
        <v>438</v>
      </c>
      <c r="E455">
        <v>24</v>
      </c>
      <c r="F455">
        <v>134</v>
      </c>
      <c r="G455">
        <v>7</v>
      </c>
      <c r="H455" t="s">
        <v>3950</v>
      </c>
    </row>
    <row r="456" spans="1:8" x14ac:dyDescent="0.25">
      <c r="A456" t="s">
        <v>443</v>
      </c>
      <c r="B456" s="1">
        <v>45363</v>
      </c>
      <c r="C456">
        <v>679</v>
      </c>
      <c r="D456">
        <v>324</v>
      </c>
      <c r="E456">
        <v>11</v>
      </c>
      <c r="F456">
        <v>130</v>
      </c>
      <c r="G456">
        <v>18</v>
      </c>
      <c r="H456" t="s">
        <v>3949</v>
      </c>
    </row>
    <row r="457" spans="1:8" x14ac:dyDescent="0.25">
      <c r="A457" t="s">
        <v>444</v>
      </c>
      <c r="B457" s="1">
        <v>45036</v>
      </c>
      <c r="C457">
        <v>162</v>
      </c>
      <c r="D457">
        <v>317</v>
      </c>
      <c r="E457">
        <v>23</v>
      </c>
      <c r="F457">
        <v>89</v>
      </c>
      <c r="G457">
        <v>7</v>
      </c>
      <c r="H457" t="s">
        <v>3951</v>
      </c>
    </row>
    <row r="458" spans="1:8" x14ac:dyDescent="0.25">
      <c r="A458" t="s">
        <v>445</v>
      </c>
      <c r="B458" s="1">
        <v>45196</v>
      </c>
      <c r="C458">
        <v>731</v>
      </c>
      <c r="D458">
        <v>258</v>
      </c>
      <c r="E458">
        <v>5</v>
      </c>
      <c r="F458">
        <v>197</v>
      </c>
      <c r="G458">
        <v>30</v>
      </c>
      <c r="H458" t="s">
        <v>3950</v>
      </c>
    </row>
    <row r="459" spans="1:8" x14ac:dyDescent="0.25">
      <c r="A459" t="s">
        <v>446</v>
      </c>
      <c r="B459" s="1">
        <v>45344</v>
      </c>
      <c r="C459">
        <v>109</v>
      </c>
      <c r="D459">
        <v>143</v>
      </c>
      <c r="E459">
        <v>5</v>
      </c>
      <c r="F459">
        <v>187</v>
      </c>
      <c r="G459">
        <v>10</v>
      </c>
      <c r="H459" t="s">
        <v>3951</v>
      </c>
    </row>
    <row r="460" spans="1:8" x14ac:dyDescent="0.25">
      <c r="A460" t="s">
        <v>279</v>
      </c>
      <c r="B460" s="1">
        <v>45619</v>
      </c>
      <c r="C460">
        <v>221</v>
      </c>
      <c r="D460">
        <v>426</v>
      </c>
      <c r="E460">
        <v>2</v>
      </c>
      <c r="F460">
        <v>85</v>
      </c>
      <c r="G460">
        <v>31</v>
      </c>
      <c r="H460" t="s">
        <v>3951</v>
      </c>
    </row>
    <row r="461" spans="1:8" x14ac:dyDescent="0.25">
      <c r="A461" t="s">
        <v>447</v>
      </c>
      <c r="B461" s="1">
        <v>45181</v>
      </c>
      <c r="C461">
        <v>595</v>
      </c>
      <c r="D461">
        <v>495</v>
      </c>
      <c r="E461">
        <v>30</v>
      </c>
      <c r="F461">
        <v>123</v>
      </c>
      <c r="G461">
        <v>24</v>
      </c>
      <c r="H461" t="s">
        <v>3949</v>
      </c>
    </row>
    <row r="462" spans="1:8" x14ac:dyDescent="0.25">
      <c r="A462" t="s">
        <v>448</v>
      </c>
      <c r="B462" s="1">
        <v>45378</v>
      </c>
      <c r="C462">
        <v>432</v>
      </c>
      <c r="D462">
        <v>240</v>
      </c>
      <c r="E462">
        <v>6</v>
      </c>
      <c r="F462">
        <v>195</v>
      </c>
      <c r="G462">
        <v>27</v>
      </c>
      <c r="H462" t="s">
        <v>3949</v>
      </c>
    </row>
    <row r="463" spans="1:8" x14ac:dyDescent="0.25">
      <c r="A463" t="s">
        <v>449</v>
      </c>
      <c r="B463" s="1">
        <v>45025</v>
      </c>
      <c r="C463">
        <v>639</v>
      </c>
      <c r="D463">
        <v>463</v>
      </c>
      <c r="E463">
        <v>10</v>
      </c>
      <c r="F463">
        <v>15</v>
      </c>
      <c r="G463">
        <v>30</v>
      </c>
      <c r="H463" t="s">
        <v>3950</v>
      </c>
    </row>
    <row r="464" spans="1:8" x14ac:dyDescent="0.25">
      <c r="A464" t="s">
        <v>450</v>
      </c>
      <c r="B464" s="1">
        <v>45095</v>
      </c>
      <c r="C464">
        <v>255</v>
      </c>
      <c r="D464">
        <v>100</v>
      </c>
      <c r="E464">
        <v>17</v>
      </c>
      <c r="F464">
        <v>51</v>
      </c>
      <c r="G464">
        <v>39</v>
      </c>
      <c r="H464" t="s">
        <v>3951</v>
      </c>
    </row>
    <row r="465" spans="1:8" x14ac:dyDescent="0.25">
      <c r="A465" t="s">
        <v>451</v>
      </c>
      <c r="B465" s="1">
        <v>45204</v>
      </c>
      <c r="C465">
        <v>180</v>
      </c>
      <c r="D465">
        <v>499</v>
      </c>
      <c r="E465">
        <v>22</v>
      </c>
      <c r="F465">
        <v>13</v>
      </c>
      <c r="G465">
        <v>6</v>
      </c>
      <c r="H465" t="s">
        <v>3951</v>
      </c>
    </row>
    <row r="466" spans="1:8" x14ac:dyDescent="0.25">
      <c r="A466" t="s">
        <v>452</v>
      </c>
      <c r="B466" s="1">
        <v>45394</v>
      </c>
      <c r="C466">
        <v>871</v>
      </c>
      <c r="D466">
        <v>191</v>
      </c>
      <c r="E466">
        <v>30</v>
      </c>
      <c r="F466">
        <v>173</v>
      </c>
      <c r="G466">
        <v>21</v>
      </c>
      <c r="H466" t="s">
        <v>3950</v>
      </c>
    </row>
    <row r="467" spans="1:8" x14ac:dyDescent="0.25">
      <c r="A467" t="s">
        <v>453</v>
      </c>
      <c r="B467" s="1">
        <v>45617</v>
      </c>
      <c r="C467">
        <v>181</v>
      </c>
      <c r="D467">
        <v>335</v>
      </c>
      <c r="E467">
        <v>4</v>
      </c>
      <c r="F467">
        <v>27</v>
      </c>
      <c r="G467">
        <v>17</v>
      </c>
      <c r="H467" t="s">
        <v>3949</v>
      </c>
    </row>
    <row r="468" spans="1:8" x14ac:dyDescent="0.25">
      <c r="A468" t="s">
        <v>454</v>
      </c>
      <c r="B468" s="1">
        <v>45477</v>
      </c>
      <c r="C468">
        <v>606</v>
      </c>
      <c r="D468">
        <v>292</v>
      </c>
      <c r="E468">
        <v>28</v>
      </c>
      <c r="F468">
        <v>55</v>
      </c>
      <c r="G468">
        <v>20</v>
      </c>
      <c r="H468" t="s">
        <v>3949</v>
      </c>
    </row>
    <row r="469" spans="1:8" x14ac:dyDescent="0.25">
      <c r="A469" t="s">
        <v>455</v>
      </c>
      <c r="B469" s="1">
        <v>45060</v>
      </c>
      <c r="C469">
        <v>828</v>
      </c>
      <c r="D469">
        <v>421</v>
      </c>
      <c r="E469">
        <v>28</v>
      </c>
      <c r="F469">
        <v>69</v>
      </c>
      <c r="G469">
        <v>27</v>
      </c>
      <c r="H469" t="s">
        <v>3951</v>
      </c>
    </row>
    <row r="470" spans="1:8" x14ac:dyDescent="0.25">
      <c r="A470" t="s">
        <v>177</v>
      </c>
      <c r="B470" s="1">
        <v>45295</v>
      </c>
      <c r="C470">
        <v>461</v>
      </c>
      <c r="D470">
        <v>316</v>
      </c>
      <c r="E470">
        <v>26</v>
      </c>
      <c r="F470">
        <v>38</v>
      </c>
      <c r="G470">
        <v>4</v>
      </c>
      <c r="H470" t="s">
        <v>3950</v>
      </c>
    </row>
    <row r="471" spans="1:8" x14ac:dyDescent="0.25">
      <c r="A471" t="s">
        <v>456</v>
      </c>
      <c r="B471" s="1">
        <v>45230</v>
      </c>
      <c r="C471">
        <v>279</v>
      </c>
      <c r="D471">
        <v>187</v>
      </c>
      <c r="E471">
        <v>7</v>
      </c>
      <c r="F471">
        <v>134</v>
      </c>
      <c r="G471">
        <v>8</v>
      </c>
      <c r="H471" t="s">
        <v>3949</v>
      </c>
    </row>
    <row r="472" spans="1:8" x14ac:dyDescent="0.25">
      <c r="A472" t="s">
        <v>457</v>
      </c>
      <c r="B472" s="1">
        <v>45326</v>
      </c>
      <c r="C472">
        <v>432</v>
      </c>
      <c r="D472">
        <v>406</v>
      </c>
      <c r="E472">
        <v>15</v>
      </c>
      <c r="F472">
        <v>162</v>
      </c>
      <c r="G472">
        <v>39</v>
      </c>
      <c r="H472" t="s">
        <v>3950</v>
      </c>
    </row>
    <row r="473" spans="1:8" x14ac:dyDescent="0.25">
      <c r="A473" t="s">
        <v>458</v>
      </c>
      <c r="B473" s="1">
        <v>45035</v>
      </c>
      <c r="C473">
        <v>132</v>
      </c>
      <c r="D473">
        <v>449</v>
      </c>
      <c r="E473">
        <v>29</v>
      </c>
      <c r="F473">
        <v>52</v>
      </c>
      <c r="G473">
        <v>27</v>
      </c>
      <c r="H473" t="s">
        <v>3950</v>
      </c>
    </row>
    <row r="474" spans="1:8" x14ac:dyDescent="0.25">
      <c r="A474" t="s">
        <v>459</v>
      </c>
      <c r="B474" s="1">
        <v>45343</v>
      </c>
      <c r="C474">
        <v>630</v>
      </c>
      <c r="D474">
        <v>81</v>
      </c>
      <c r="E474">
        <v>8</v>
      </c>
      <c r="F474">
        <v>195</v>
      </c>
      <c r="G474">
        <v>16</v>
      </c>
      <c r="H474" t="s">
        <v>3949</v>
      </c>
    </row>
    <row r="475" spans="1:8" x14ac:dyDescent="0.25">
      <c r="A475" t="s">
        <v>460</v>
      </c>
      <c r="B475" s="1">
        <v>45586</v>
      </c>
      <c r="C475">
        <v>764</v>
      </c>
      <c r="D475">
        <v>443</v>
      </c>
      <c r="E475">
        <v>17</v>
      </c>
      <c r="F475">
        <v>17</v>
      </c>
      <c r="G475">
        <v>1</v>
      </c>
      <c r="H475" t="s">
        <v>3951</v>
      </c>
    </row>
    <row r="476" spans="1:8" x14ac:dyDescent="0.25">
      <c r="A476" t="s">
        <v>461</v>
      </c>
      <c r="B476" s="1">
        <v>45400</v>
      </c>
      <c r="C476">
        <v>984</v>
      </c>
      <c r="D476">
        <v>97</v>
      </c>
      <c r="E476">
        <v>28</v>
      </c>
      <c r="F476">
        <v>181</v>
      </c>
      <c r="G476">
        <v>21</v>
      </c>
      <c r="H476" t="s">
        <v>3951</v>
      </c>
    </row>
    <row r="477" spans="1:8" x14ac:dyDescent="0.25">
      <c r="A477" t="s">
        <v>462</v>
      </c>
      <c r="B477" s="1">
        <v>45205</v>
      </c>
      <c r="C477">
        <v>377</v>
      </c>
      <c r="D477">
        <v>246</v>
      </c>
      <c r="E477">
        <v>28</v>
      </c>
      <c r="F477">
        <v>172</v>
      </c>
      <c r="G477">
        <v>24</v>
      </c>
      <c r="H477" t="s">
        <v>3951</v>
      </c>
    </row>
    <row r="478" spans="1:8" x14ac:dyDescent="0.25">
      <c r="A478" t="s">
        <v>211</v>
      </c>
      <c r="B478" s="1">
        <v>45238</v>
      </c>
      <c r="C478">
        <v>685</v>
      </c>
      <c r="D478">
        <v>234</v>
      </c>
      <c r="E478">
        <v>6</v>
      </c>
      <c r="F478">
        <v>125</v>
      </c>
      <c r="G478">
        <v>29</v>
      </c>
      <c r="H478" t="s">
        <v>3949</v>
      </c>
    </row>
    <row r="479" spans="1:8" x14ac:dyDescent="0.25">
      <c r="A479" t="s">
        <v>463</v>
      </c>
      <c r="B479" s="1">
        <v>45414</v>
      </c>
      <c r="C479">
        <v>934</v>
      </c>
      <c r="D479">
        <v>461</v>
      </c>
      <c r="E479">
        <v>15</v>
      </c>
      <c r="F479">
        <v>10</v>
      </c>
      <c r="G479">
        <v>19</v>
      </c>
      <c r="H479" t="s">
        <v>3949</v>
      </c>
    </row>
    <row r="480" spans="1:8" x14ac:dyDescent="0.25">
      <c r="A480" t="s">
        <v>464</v>
      </c>
      <c r="B480" s="1">
        <v>45500</v>
      </c>
      <c r="C480">
        <v>300</v>
      </c>
      <c r="D480">
        <v>88</v>
      </c>
      <c r="E480">
        <v>9</v>
      </c>
      <c r="F480">
        <v>169</v>
      </c>
      <c r="G480">
        <v>37</v>
      </c>
      <c r="H480" t="s">
        <v>3949</v>
      </c>
    </row>
    <row r="481" spans="1:8" x14ac:dyDescent="0.25">
      <c r="A481" t="s">
        <v>465</v>
      </c>
      <c r="B481" s="1">
        <v>45436</v>
      </c>
      <c r="C481">
        <v>610</v>
      </c>
      <c r="D481">
        <v>499</v>
      </c>
      <c r="E481">
        <v>27</v>
      </c>
      <c r="F481">
        <v>84</v>
      </c>
      <c r="G481">
        <v>39</v>
      </c>
      <c r="H481" t="s">
        <v>3949</v>
      </c>
    </row>
    <row r="482" spans="1:8" x14ac:dyDescent="0.25">
      <c r="A482" t="s">
        <v>466</v>
      </c>
      <c r="B482" s="1">
        <v>45533</v>
      </c>
      <c r="C482">
        <v>360</v>
      </c>
      <c r="D482">
        <v>267</v>
      </c>
      <c r="E482">
        <v>13</v>
      </c>
      <c r="F482">
        <v>27</v>
      </c>
      <c r="G482">
        <v>14</v>
      </c>
      <c r="H482" t="s">
        <v>3950</v>
      </c>
    </row>
    <row r="483" spans="1:8" x14ac:dyDescent="0.25">
      <c r="A483" t="s">
        <v>467</v>
      </c>
      <c r="B483" s="1">
        <v>45093</v>
      </c>
      <c r="C483">
        <v>687</v>
      </c>
      <c r="D483">
        <v>410</v>
      </c>
      <c r="E483">
        <v>23</v>
      </c>
      <c r="F483">
        <v>60</v>
      </c>
      <c r="G483">
        <v>48</v>
      </c>
      <c r="H483" t="s">
        <v>3951</v>
      </c>
    </row>
    <row r="484" spans="1:8" x14ac:dyDescent="0.25">
      <c r="A484" t="s">
        <v>468</v>
      </c>
      <c r="B484" s="1">
        <v>45560</v>
      </c>
      <c r="C484">
        <v>642</v>
      </c>
      <c r="D484">
        <v>100</v>
      </c>
      <c r="E484">
        <v>19</v>
      </c>
      <c r="F484">
        <v>2</v>
      </c>
      <c r="G484">
        <v>32</v>
      </c>
      <c r="H484" t="s">
        <v>3950</v>
      </c>
    </row>
    <row r="485" spans="1:8" x14ac:dyDescent="0.25">
      <c r="A485" t="s">
        <v>469</v>
      </c>
      <c r="B485" s="1">
        <v>45430</v>
      </c>
      <c r="C485">
        <v>142</v>
      </c>
      <c r="D485">
        <v>437</v>
      </c>
      <c r="E485">
        <v>28</v>
      </c>
      <c r="F485">
        <v>199</v>
      </c>
      <c r="G485">
        <v>18</v>
      </c>
      <c r="H485" t="s">
        <v>3950</v>
      </c>
    </row>
    <row r="486" spans="1:8" x14ac:dyDescent="0.25">
      <c r="A486" t="s">
        <v>470</v>
      </c>
      <c r="B486" s="1">
        <v>45260</v>
      </c>
      <c r="C486">
        <v>414</v>
      </c>
      <c r="D486">
        <v>164</v>
      </c>
      <c r="E486">
        <v>15</v>
      </c>
      <c r="F486">
        <v>79</v>
      </c>
      <c r="G486">
        <v>46</v>
      </c>
      <c r="H486" t="s">
        <v>3950</v>
      </c>
    </row>
    <row r="487" spans="1:8" x14ac:dyDescent="0.25">
      <c r="A487" t="s">
        <v>471</v>
      </c>
      <c r="B487" s="1">
        <v>45665</v>
      </c>
      <c r="C487">
        <v>587</v>
      </c>
      <c r="D487">
        <v>391</v>
      </c>
      <c r="E487">
        <v>25</v>
      </c>
      <c r="F487">
        <v>132</v>
      </c>
      <c r="G487">
        <v>15</v>
      </c>
      <c r="H487" t="s">
        <v>3951</v>
      </c>
    </row>
    <row r="488" spans="1:8" x14ac:dyDescent="0.25">
      <c r="A488" t="s">
        <v>472</v>
      </c>
      <c r="B488" s="1">
        <v>45093</v>
      </c>
      <c r="C488">
        <v>736</v>
      </c>
      <c r="D488">
        <v>294</v>
      </c>
      <c r="E488">
        <v>17</v>
      </c>
      <c r="F488">
        <v>110</v>
      </c>
      <c r="G488">
        <v>31</v>
      </c>
      <c r="H488" t="s">
        <v>3950</v>
      </c>
    </row>
    <row r="489" spans="1:8" x14ac:dyDescent="0.25">
      <c r="A489" t="s">
        <v>473</v>
      </c>
      <c r="B489" s="1">
        <v>44997</v>
      </c>
      <c r="C489">
        <v>922</v>
      </c>
      <c r="D489">
        <v>204</v>
      </c>
      <c r="E489">
        <v>16</v>
      </c>
      <c r="F489">
        <v>34</v>
      </c>
      <c r="G489">
        <v>9</v>
      </c>
      <c r="H489" t="s">
        <v>3951</v>
      </c>
    </row>
    <row r="490" spans="1:8" x14ac:dyDescent="0.25">
      <c r="A490" t="s">
        <v>474</v>
      </c>
      <c r="B490" s="1">
        <v>45586</v>
      </c>
      <c r="C490">
        <v>677</v>
      </c>
      <c r="D490">
        <v>460</v>
      </c>
      <c r="E490">
        <v>29</v>
      </c>
      <c r="F490">
        <v>43</v>
      </c>
      <c r="G490">
        <v>20</v>
      </c>
      <c r="H490" t="s">
        <v>3949</v>
      </c>
    </row>
    <row r="491" spans="1:8" x14ac:dyDescent="0.25">
      <c r="A491" t="s">
        <v>475</v>
      </c>
      <c r="B491" s="1">
        <v>45022</v>
      </c>
      <c r="C491">
        <v>199</v>
      </c>
      <c r="D491">
        <v>322</v>
      </c>
      <c r="E491">
        <v>17</v>
      </c>
      <c r="F491">
        <v>40</v>
      </c>
      <c r="G491">
        <v>42</v>
      </c>
      <c r="H491" t="s">
        <v>3950</v>
      </c>
    </row>
    <row r="492" spans="1:8" x14ac:dyDescent="0.25">
      <c r="A492" t="s">
        <v>476</v>
      </c>
      <c r="B492" s="1">
        <v>45529</v>
      </c>
      <c r="C492">
        <v>463</v>
      </c>
      <c r="D492">
        <v>65</v>
      </c>
      <c r="E492">
        <v>23</v>
      </c>
      <c r="F492">
        <v>33</v>
      </c>
      <c r="G492">
        <v>20</v>
      </c>
      <c r="H492" t="s">
        <v>3949</v>
      </c>
    </row>
    <row r="493" spans="1:8" x14ac:dyDescent="0.25">
      <c r="A493" t="s">
        <v>477</v>
      </c>
      <c r="B493" s="1">
        <v>45246</v>
      </c>
      <c r="C493">
        <v>663</v>
      </c>
      <c r="D493">
        <v>243</v>
      </c>
      <c r="E493">
        <v>10</v>
      </c>
      <c r="F493">
        <v>26</v>
      </c>
      <c r="G493">
        <v>34</v>
      </c>
      <c r="H493" t="s">
        <v>3951</v>
      </c>
    </row>
    <row r="494" spans="1:8" x14ac:dyDescent="0.25">
      <c r="A494" t="s">
        <v>478</v>
      </c>
      <c r="B494" s="1">
        <v>45566</v>
      </c>
      <c r="C494">
        <v>472</v>
      </c>
      <c r="D494">
        <v>248</v>
      </c>
      <c r="E494">
        <v>1</v>
      </c>
      <c r="F494">
        <v>28</v>
      </c>
      <c r="G494">
        <v>49</v>
      </c>
      <c r="H494" t="s">
        <v>3949</v>
      </c>
    </row>
    <row r="495" spans="1:8" x14ac:dyDescent="0.25">
      <c r="A495" t="s">
        <v>479</v>
      </c>
      <c r="B495" s="1">
        <v>45606</v>
      </c>
      <c r="C495">
        <v>907</v>
      </c>
      <c r="D495">
        <v>412</v>
      </c>
      <c r="E495">
        <v>13</v>
      </c>
      <c r="F495">
        <v>195</v>
      </c>
      <c r="G495">
        <v>24</v>
      </c>
      <c r="H495" t="s">
        <v>3951</v>
      </c>
    </row>
    <row r="496" spans="1:8" x14ac:dyDescent="0.25">
      <c r="A496" t="s">
        <v>480</v>
      </c>
      <c r="B496" s="1">
        <v>45200</v>
      </c>
      <c r="C496">
        <v>732</v>
      </c>
      <c r="D496">
        <v>226</v>
      </c>
      <c r="E496">
        <v>28</v>
      </c>
      <c r="F496">
        <v>41</v>
      </c>
      <c r="G496">
        <v>42</v>
      </c>
      <c r="H496" t="s">
        <v>3950</v>
      </c>
    </row>
    <row r="497" spans="1:8" x14ac:dyDescent="0.25">
      <c r="A497" t="s">
        <v>481</v>
      </c>
      <c r="B497" s="1">
        <v>45284</v>
      </c>
      <c r="C497">
        <v>467</v>
      </c>
      <c r="D497">
        <v>60</v>
      </c>
      <c r="E497">
        <v>15</v>
      </c>
      <c r="F497">
        <v>37</v>
      </c>
      <c r="G497">
        <v>36</v>
      </c>
      <c r="H497" t="s">
        <v>3951</v>
      </c>
    </row>
    <row r="498" spans="1:8" x14ac:dyDescent="0.25">
      <c r="A498" t="s">
        <v>482</v>
      </c>
      <c r="B498" s="1">
        <v>45129</v>
      </c>
      <c r="C498">
        <v>936</v>
      </c>
      <c r="D498">
        <v>481</v>
      </c>
      <c r="E498">
        <v>29</v>
      </c>
      <c r="F498">
        <v>183</v>
      </c>
      <c r="G498">
        <v>26</v>
      </c>
      <c r="H498" t="s">
        <v>3949</v>
      </c>
    </row>
    <row r="499" spans="1:8" x14ac:dyDescent="0.25">
      <c r="A499" t="s">
        <v>483</v>
      </c>
      <c r="B499" s="1">
        <v>45380</v>
      </c>
      <c r="C499">
        <v>140</v>
      </c>
      <c r="D499">
        <v>411</v>
      </c>
      <c r="E499">
        <v>16</v>
      </c>
      <c r="F499">
        <v>133</v>
      </c>
      <c r="G499">
        <v>29</v>
      </c>
      <c r="H499" t="s">
        <v>3950</v>
      </c>
    </row>
    <row r="500" spans="1:8" x14ac:dyDescent="0.25">
      <c r="A500" t="s">
        <v>484</v>
      </c>
      <c r="B500" s="1">
        <v>45065</v>
      </c>
      <c r="C500">
        <v>955</v>
      </c>
      <c r="D500">
        <v>351</v>
      </c>
      <c r="E500">
        <v>21</v>
      </c>
      <c r="F500">
        <v>49</v>
      </c>
      <c r="G500">
        <v>49</v>
      </c>
      <c r="H500" t="s">
        <v>3951</v>
      </c>
    </row>
    <row r="501" spans="1:8" x14ac:dyDescent="0.25">
      <c r="A501" t="s">
        <v>485</v>
      </c>
      <c r="B501" s="1">
        <v>45584</v>
      </c>
      <c r="C501">
        <v>139</v>
      </c>
      <c r="D501">
        <v>481</v>
      </c>
      <c r="E501">
        <v>29</v>
      </c>
      <c r="F501">
        <v>141</v>
      </c>
      <c r="G501">
        <v>37</v>
      </c>
      <c r="H501" t="s">
        <v>3950</v>
      </c>
    </row>
    <row r="502" spans="1:8" x14ac:dyDescent="0.25">
      <c r="A502" t="s">
        <v>486</v>
      </c>
      <c r="B502" s="1">
        <v>45698</v>
      </c>
      <c r="C502">
        <v>418</v>
      </c>
      <c r="D502">
        <v>364</v>
      </c>
      <c r="E502">
        <v>4</v>
      </c>
      <c r="F502">
        <v>36</v>
      </c>
      <c r="G502">
        <v>46</v>
      </c>
      <c r="H502" t="s">
        <v>3949</v>
      </c>
    </row>
    <row r="503" spans="1:8" x14ac:dyDescent="0.25">
      <c r="A503" t="s">
        <v>487</v>
      </c>
      <c r="B503" s="1">
        <v>45201</v>
      </c>
      <c r="C503">
        <v>113</v>
      </c>
      <c r="D503">
        <v>493</v>
      </c>
      <c r="E503">
        <v>29</v>
      </c>
      <c r="F503">
        <v>79</v>
      </c>
      <c r="G503">
        <v>16</v>
      </c>
      <c r="H503" t="s">
        <v>3950</v>
      </c>
    </row>
    <row r="504" spans="1:8" x14ac:dyDescent="0.25">
      <c r="A504" t="s">
        <v>488</v>
      </c>
      <c r="B504" s="1">
        <v>45159</v>
      </c>
      <c r="C504">
        <v>345</v>
      </c>
      <c r="D504">
        <v>171</v>
      </c>
      <c r="E504">
        <v>2</v>
      </c>
      <c r="F504">
        <v>35</v>
      </c>
      <c r="G504">
        <v>49</v>
      </c>
      <c r="H504" t="s">
        <v>3950</v>
      </c>
    </row>
    <row r="505" spans="1:8" x14ac:dyDescent="0.25">
      <c r="A505" t="s">
        <v>489</v>
      </c>
      <c r="B505" s="1">
        <v>45147</v>
      </c>
      <c r="C505">
        <v>880</v>
      </c>
      <c r="D505">
        <v>72</v>
      </c>
      <c r="E505">
        <v>11</v>
      </c>
      <c r="F505">
        <v>76</v>
      </c>
      <c r="G505">
        <v>23</v>
      </c>
      <c r="H505" t="s">
        <v>3949</v>
      </c>
    </row>
    <row r="506" spans="1:8" x14ac:dyDescent="0.25">
      <c r="A506" t="s">
        <v>490</v>
      </c>
      <c r="B506" s="1">
        <v>44971</v>
      </c>
      <c r="C506">
        <v>481</v>
      </c>
      <c r="D506">
        <v>117</v>
      </c>
      <c r="E506">
        <v>29</v>
      </c>
      <c r="F506">
        <v>147</v>
      </c>
      <c r="G506">
        <v>47</v>
      </c>
      <c r="H506" t="s">
        <v>3951</v>
      </c>
    </row>
    <row r="507" spans="1:8" x14ac:dyDescent="0.25">
      <c r="A507" t="s">
        <v>491</v>
      </c>
      <c r="B507" s="1">
        <v>45036</v>
      </c>
      <c r="C507">
        <v>190</v>
      </c>
      <c r="D507">
        <v>227</v>
      </c>
      <c r="E507">
        <v>21</v>
      </c>
      <c r="F507">
        <v>34</v>
      </c>
      <c r="G507">
        <v>14</v>
      </c>
      <c r="H507" t="s">
        <v>3949</v>
      </c>
    </row>
    <row r="508" spans="1:8" x14ac:dyDescent="0.25">
      <c r="A508" t="s">
        <v>492</v>
      </c>
      <c r="B508" s="1">
        <v>45369</v>
      </c>
      <c r="C508">
        <v>317</v>
      </c>
      <c r="D508">
        <v>65</v>
      </c>
      <c r="E508">
        <v>19</v>
      </c>
      <c r="F508">
        <v>134</v>
      </c>
      <c r="G508">
        <v>45</v>
      </c>
      <c r="H508" t="s">
        <v>3949</v>
      </c>
    </row>
    <row r="509" spans="1:8" x14ac:dyDescent="0.25">
      <c r="A509" t="s">
        <v>493</v>
      </c>
      <c r="B509" s="1">
        <v>45323</v>
      </c>
      <c r="C509">
        <v>827</v>
      </c>
      <c r="D509">
        <v>51</v>
      </c>
      <c r="E509">
        <v>29</v>
      </c>
      <c r="F509">
        <v>155</v>
      </c>
      <c r="G509">
        <v>2</v>
      </c>
      <c r="H509" t="s">
        <v>3950</v>
      </c>
    </row>
    <row r="510" spans="1:8" x14ac:dyDescent="0.25">
      <c r="A510" t="s">
        <v>494</v>
      </c>
      <c r="B510" s="1">
        <v>45388</v>
      </c>
      <c r="C510">
        <v>235</v>
      </c>
      <c r="D510">
        <v>234</v>
      </c>
      <c r="E510">
        <v>20</v>
      </c>
      <c r="F510">
        <v>129</v>
      </c>
      <c r="G510">
        <v>3</v>
      </c>
      <c r="H510" t="s">
        <v>3949</v>
      </c>
    </row>
    <row r="511" spans="1:8" x14ac:dyDescent="0.25">
      <c r="A511" t="s">
        <v>495</v>
      </c>
      <c r="B511" s="1">
        <v>45341</v>
      </c>
      <c r="C511">
        <v>252</v>
      </c>
      <c r="D511">
        <v>493</v>
      </c>
      <c r="E511">
        <v>24</v>
      </c>
      <c r="F511">
        <v>52</v>
      </c>
      <c r="G511">
        <v>28</v>
      </c>
      <c r="H511" t="s">
        <v>3951</v>
      </c>
    </row>
    <row r="512" spans="1:8" x14ac:dyDescent="0.25">
      <c r="A512" t="s">
        <v>496</v>
      </c>
      <c r="B512" s="1">
        <v>45039</v>
      </c>
      <c r="C512">
        <v>996</v>
      </c>
      <c r="D512">
        <v>309</v>
      </c>
      <c r="E512">
        <v>14</v>
      </c>
      <c r="F512">
        <v>134</v>
      </c>
      <c r="G512">
        <v>2</v>
      </c>
      <c r="H512" t="s">
        <v>3949</v>
      </c>
    </row>
    <row r="513" spans="1:8" x14ac:dyDescent="0.25">
      <c r="A513" t="s">
        <v>497</v>
      </c>
      <c r="B513" s="1">
        <v>45497</v>
      </c>
      <c r="C513">
        <v>791</v>
      </c>
      <c r="D513">
        <v>317</v>
      </c>
      <c r="E513">
        <v>8</v>
      </c>
      <c r="F513">
        <v>152</v>
      </c>
      <c r="G513">
        <v>23</v>
      </c>
      <c r="H513" t="s">
        <v>3950</v>
      </c>
    </row>
    <row r="514" spans="1:8" x14ac:dyDescent="0.25">
      <c r="A514" t="s">
        <v>498</v>
      </c>
      <c r="B514" s="1">
        <v>45500</v>
      </c>
      <c r="C514">
        <v>517</v>
      </c>
      <c r="D514">
        <v>490</v>
      </c>
      <c r="E514">
        <v>6</v>
      </c>
      <c r="F514">
        <v>74</v>
      </c>
      <c r="G514">
        <v>19</v>
      </c>
      <c r="H514" t="s">
        <v>3950</v>
      </c>
    </row>
    <row r="515" spans="1:8" x14ac:dyDescent="0.25">
      <c r="A515" t="s">
        <v>499</v>
      </c>
      <c r="B515" s="1">
        <v>45685</v>
      </c>
      <c r="C515">
        <v>616</v>
      </c>
      <c r="D515">
        <v>124</v>
      </c>
      <c r="E515">
        <v>21</v>
      </c>
      <c r="F515">
        <v>140</v>
      </c>
      <c r="G515">
        <v>6</v>
      </c>
      <c r="H515" t="s">
        <v>3949</v>
      </c>
    </row>
    <row r="516" spans="1:8" x14ac:dyDescent="0.25">
      <c r="A516" t="s">
        <v>500</v>
      </c>
      <c r="B516" s="1">
        <v>44987</v>
      </c>
      <c r="C516">
        <v>887</v>
      </c>
      <c r="D516">
        <v>103</v>
      </c>
      <c r="E516">
        <v>7</v>
      </c>
      <c r="F516">
        <v>159</v>
      </c>
      <c r="G516">
        <v>5</v>
      </c>
      <c r="H516" t="s">
        <v>3949</v>
      </c>
    </row>
    <row r="517" spans="1:8" x14ac:dyDescent="0.25">
      <c r="A517" t="s">
        <v>501</v>
      </c>
      <c r="B517" s="1">
        <v>45123</v>
      </c>
      <c r="C517">
        <v>314</v>
      </c>
      <c r="D517">
        <v>355</v>
      </c>
      <c r="E517">
        <v>18</v>
      </c>
      <c r="F517">
        <v>101</v>
      </c>
      <c r="G517">
        <v>23</v>
      </c>
      <c r="H517" t="s">
        <v>3951</v>
      </c>
    </row>
    <row r="518" spans="1:8" x14ac:dyDescent="0.25">
      <c r="A518" t="s">
        <v>502</v>
      </c>
      <c r="B518" s="1">
        <v>45320</v>
      </c>
      <c r="C518">
        <v>938</v>
      </c>
      <c r="D518">
        <v>430</v>
      </c>
      <c r="E518">
        <v>14</v>
      </c>
      <c r="F518">
        <v>153</v>
      </c>
      <c r="G518">
        <v>17</v>
      </c>
      <c r="H518" t="s">
        <v>3951</v>
      </c>
    </row>
    <row r="519" spans="1:8" x14ac:dyDescent="0.25">
      <c r="A519" t="s">
        <v>503</v>
      </c>
      <c r="B519" s="1">
        <v>45507</v>
      </c>
      <c r="C519">
        <v>865</v>
      </c>
      <c r="D519">
        <v>315</v>
      </c>
      <c r="E519">
        <v>12</v>
      </c>
      <c r="F519">
        <v>149</v>
      </c>
      <c r="G519">
        <v>39</v>
      </c>
      <c r="H519" t="s">
        <v>3951</v>
      </c>
    </row>
    <row r="520" spans="1:8" x14ac:dyDescent="0.25">
      <c r="A520" t="s">
        <v>504</v>
      </c>
      <c r="B520" s="1">
        <v>45430</v>
      </c>
      <c r="C520">
        <v>534</v>
      </c>
      <c r="D520">
        <v>488</v>
      </c>
      <c r="E520">
        <v>27</v>
      </c>
      <c r="F520">
        <v>193</v>
      </c>
      <c r="G520">
        <v>40</v>
      </c>
      <c r="H520" t="s">
        <v>3950</v>
      </c>
    </row>
    <row r="521" spans="1:8" x14ac:dyDescent="0.25">
      <c r="A521" t="s">
        <v>505</v>
      </c>
      <c r="B521" s="1">
        <v>45271</v>
      </c>
      <c r="C521">
        <v>990</v>
      </c>
      <c r="D521">
        <v>317</v>
      </c>
      <c r="E521">
        <v>1</v>
      </c>
      <c r="F521">
        <v>142</v>
      </c>
      <c r="G521">
        <v>15</v>
      </c>
      <c r="H521" t="s">
        <v>3951</v>
      </c>
    </row>
    <row r="522" spans="1:8" x14ac:dyDescent="0.25">
      <c r="A522" t="s">
        <v>506</v>
      </c>
      <c r="B522" s="1">
        <v>45080</v>
      </c>
      <c r="C522">
        <v>850</v>
      </c>
      <c r="D522">
        <v>243</v>
      </c>
      <c r="E522">
        <v>4</v>
      </c>
      <c r="F522">
        <v>187</v>
      </c>
      <c r="G522">
        <v>38</v>
      </c>
      <c r="H522" t="s">
        <v>3949</v>
      </c>
    </row>
    <row r="523" spans="1:8" x14ac:dyDescent="0.25">
      <c r="A523" t="s">
        <v>507</v>
      </c>
      <c r="B523" s="1">
        <v>45439</v>
      </c>
      <c r="C523">
        <v>391</v>
      </c>
      <c r="D523">
        <v>324</v>
      </c>
      <c r="E523">
        <v>27</v>
      </c>
      <c r="F523">
        <v>183</v>
      </c>
      <c r="G523">
        <v>23</v>
      </c>
      <c r="H523" t="s">
        <v>3951</v>
      </c>
    </row>
    <row r="524" spans="1:8" x14ac:dyDescent="0.25">
      <c r="A524" t="s">
        <v>508</v>
      </c>
      <c r="B524" s="1">
        <v>45108</v>
      </c>
      <c r="C524">
        <v>491</v>
      </c>
      <c r="D524">
        <v>276</v>
      </c>
      <c r="E524">
        <v>18</v>
      </c>
      <c r="F524">
        <v>48</v>
      </c>
      <c r="G524">
        <v>35</v>
      </c>
      <c r="H524" t="s">
        <v>3951</v>
      </c>
    </row>
    <row r="525" spans="1:8" x14ac:dyDescent="0.25">
      <c r="A525" t="s">
        <v>509</v>
      </c>
      <c r="B525" s="1">
        <v>45315</v>
      </c>
      <c r="C525">
        <v>556</v>
      </c>
      <c r="D525">
        <v>84</v>
      </c>
      <c r="E525">
        <v>30</v>
      </c>
      <c r="F525">
        <v>162</v>
      </c>
      <c r="G525">
        <v>45</v>
      </c>
      <c r="H525" t="s">
        <v>3951</v>
      </c>
    </row>
    <row r="526" spans="1:8" x14ac:dyDescent="0.25">
      <c r="A526" t="s">
        <v>288</v>
      </c>
      <c r="B526" s="1">
        <v>45164</v>
      </c>
      <c r="C526">
        <v>819</v>
      </c>
      <c r="D526">
        <v>427</v>
      </c>
      <c r="E526">
        <v>13</v>
      </c>
      <c r="F526">
        <v>195</v>
      </c>
      <c r="G526">
        <v>3</v>
      </c>
      <c r="H526" t="s">
        <v>3951</v>
      </c>
    </row>
    <row r="527" spans="1:8" x14ac:dyDescent="0.25">
      <c r="A527" t="s">
        <v>510</v>
      </c>
      <c r="B527" s="1">
        <v>45162</v>
      </c>
      <c r="C527">
        <v>726</v>
      </c>
      <c r="D527">
        <v>71</v>
      </c>
      <c r="E527">
        <v>20</v>
      </c>
      <c r="F527">
        <v>185</v>
      </c>
      <c r="G527">
        <v>32</v>
      </c>
      <c r="H527" t="s">
        <v>3950</v>
      </c>
    </row>
    <row r="528" spans="1:8" x14ac:dyDescent="0.25">
      <c r="A528" t="s">
        <v>511</v>
      </c>
      <c r="B528" s="1">
        <v>45416</v>
      </c>
      <c r="C528">
        <v>552</v>
      </c>
      <c r="D528">
        <v>204</v>
      </c>
      <c r="E528">
        <v>20</v>
      </c>
      <c r="F528">
        <v>49</v>
      </c>
      <c r="G528">
        <v>11</v>
      </c>
      <c r="H528" t="s">
        <v>3950</v>
      </c>
    </row>
    <row r="529" spans="1:8" x14ac:dyDescent="0.25">
      <c r="A529" t="s">
        <v>512</v>
      </c>
      <c r="B529" s="1">
        <v>45375</v>
      </c>
      <c r="C529">
        <v>821</v>
      </c>
      <c r="D529">
        <v>212</v>
      </c>
      <c r="E529">
        <v>30</v>
      </c>
      <c r="F529">
        <v>83</v>
      </c>
      <c r="G529">
        <v>48</v>
      </c>
      <c r="H529" t="s">
        <v>3949</v>
      </c>
    </row>
    <row r="530" spans="1:8" x14ac:dyDescent="0.25">
      <c r="A530" t="s">
        <v>513</v>
      </c>
      <c r="B530" s="1">
        <v>45598</v>
      </c>
      <c r="C530">
        <v>702</v>
      </c>
      <c r="D530">
        <v>449</v>
      </c>
      <c r="E530">
        <v>29</v>
      </c>
      <c r="F530">
        <v>190</v>
      </c>
      <c r="G530">
        <v>23</v>
      </c>
      <c r="H530" t="s">
        <v>3950</v>
      </c>
    </row>
    <row r="531" spans="1:8" x14ac:dyDescent="0.25">
      <c r="A531" t="s">
        <v>514</v>
      </c>
      <c r="B531" s="1">
        <v>45217</v>
      </c>
      <c r="C531">
        <v>380</v>
      </c>
      <c r="D531">
        <v>426</v>
      </c>
      <c r="E531">
        <v>12</v>
      </c>
      <c r="F531">
        <v>122</v>
      </c>
      <c r="G531">
        <v>24</v>
      </c>
      <c r="H531" t="s">
        <v>3951</v>
      </c>
    </row>
    <row r="532" spans="1:8" x14ac:dyDescent="0.25">
      <c r="A532" t="s">
        <v>515</v>
      </c>
      <c r="B532" s="1">
        <v>45018</v>
      </c>
      <c r="C532">
        <v>712</v>
      </c>
      <c r="D532">
        <v>115</v>
      </c>
      <c r="E532">
        <v>11</v>
      </c>
      <c r="F532">
        <v>160</v>
      </c>
      <c r="G532">
        <v>12</v>
      </c>
      <c r="H532" t="s">
        <v>3949</v>
      </c>
    </row>
    <row r="533" spans="1:8" x14ac:dyDescent="0.25">
      <c r="A533" t="s">
        <v>516</v>
      </c>
      <c r="B533" s="1">
        <v>45002</v>
      </c>
      <c r="C533">
        <v>893</v>
      </c>
      <c r="D533">
        <v>348</v>
      </c>
      <c r="E533">
        <v>16</v>
      </c>
      <c r="F533">
        <v>173</v>
      </c>
      <c r="G533">
        <v>14</v>
      </c>
      <c r="H533" t="s">
        <v>3951</v>
      </c>
    </row>
    <row r="534" spans="1:8" x14ac:dyDescent="0.25">
      <c r="A534" t="s">
        <v>517</v>
      </c>
      <c r="B534" s="1">
        <v>45665</v>
      </c>
      <c r="C534">
        <v>849</v>
      </c>
      <c r="D534">
        <v>125</v>
      </c>
      <c r="E534">
        <v>8</v>
      </c>
      <c r="F534">
        <v>32</v>
      </c>
      <c r="G534">
        <v>6</v>
      </c>
      <c r="H534" t="s">
        <v>3950</v>
      </c>
    </row>
    <row r="535" spans="1:8" x14ac:dyDescent="0.25">
      <c r="A535" t="s">
        <v>518</v>
      </c>
      <c r="B535" s="1">
        <v>45006</v>
      </c>
      <c r="C535">
        <v>824</v>
      </c>
      <c r="D535">
        <v>81</v>
      </c>
      <c r="E535">
        <v>15</v>
      </c>
      <c r="F535">
        <v>131</v>
      </c>
      <c r="G535">
        <v>8</v>
      </c>
      <c r="H535" t="s">
        <v>3951</v>
      </c>
    </row>
    <row r="536" spans="1:8" x14ac:dyDescent="0.25">
      <c r="A536" t="s">
        <v>519</v>
      </c>
      <c r="B536" s="1">
        <v>45156</v>
      </c>
      <c r="C536">
        <v>760</v>
      </c>
      <c r="D536">
        <v>198</v>
      </c>
      <c r="E536">
        <v>14</v>
      </c>
      <c r="F536">
        <v>32</v>
      </c>
      <c r="G536">
        <v>8</v>
      </c>
      <c r="H536" t="s">
        <v>3950</v>
      </c>
    </row>
    <row r="537" spans="1:8" x14ac:dyDescent="0.25">
      <c r="A537" t="s">
        <v>520</v>
      </c>
      <c r="B537" s="1">
        <v>45215</v>
      </c>
      <c r="C537">
        <v>959</v>
      </c>
      <c r="D537">
        <v>190</v>
      </c>
      <c r="E537">
        <v>21</v>
      </c>
      <c r="F537">
        <v>161</v>
      </c>
      <c r="G537">
        <v>30</v>
      </c>
      <c r="H537" t="s">
        <v>3949</v>
      </c>
    </row>
    <row r="538" spans="1:8" x14ac:dyDescent="0.25">
      <c r="A538" t="s">
        <v>521</v>
      </c>
      <c r="B538" s="1">
        <v>45357</v>
      </c>
      <c r="C538">
        <v>418</v>
      </c>
      <c r="D538">
        <v>476</v>
      </c>
      <c r="E538">
        <v>22</v>
      </c>
      <c r="F538">
        <v>142</v>
      </c>
      <c r="G538">
        <v>4</v>
      </c>
      <c r="H538" t="s">
        <v>3949</v>
      </c>
    </row>
    <row r="539" spans="1:8" x14ac:dyDescent="0.25">
      <c r="A539" t="s">
        <v>522</v>
      </c>
      <c r="B539" s="1">
        <v>45352</v>
      </c>
      <c r="C539">
        <v>756</v>
      </c>
      <c r="D539">
        <v>179</v>
      </c>
      <c r="E539">
        <v>21</v>
      </c>
      <c r="F539">
        <v>108</v>
      </c>
      <c r="G539">
        <v>17</v>
      </c>
      <c r="H539" t="s">
        <v>3950</v>
      </c>
    </row>
    <row r="540" spans="1:8" x14ac:dyDescent="0.25">
      <c r="A540" t="s">
        <v>523</v>
      </c>
      <c r="B540" s="1">
        <v>45225</v>
      </c>
      <c r="C540">
        <v>121</v>
      </c>
      <c r="D540">
        <v>178</v>
      </c>
      <c r="E540">
        <v>22</v>
      </c>
      <c r="F540">
        <v>121</v>
      </c>
      <c r="G540">
        <v>24</v>
      </c>
      <c r="H540" t="s">
        <v>3949</v>
      </c>
    </row>
    <row r="541" spans="1:8" x14ac:dyDescent="0.25">
      <c r="A541" t="s">
        <v>524</v>
      </c>
      <c r="B541" s="1">
        <v>45625</v>
      </c>
      <c r="C541">
        <v>205</v>
      </c>
      <c r="D541">
        <v>465</v>
      </c>
      <c r="E541">
        <v>13</v>
      </c>
      <c r="F541">
        <v>71</v>
      </c>
      <c r="G541">
        <v>45</v>
      </c>
      <c r="H541" t="s">
        <v>3949</v>
      </c>
    </row>
    <row r="542" spans="1:8" x14ac:dyDescent="0.25">
      <c r="A542" t="s">
        <v>525</v>
      </c>
      <c r="B542" s="1">
        <v>45060</v>
      </c>
      <c r="C542">
        <v>825</v>
      </c>
      <c r="D542">
        <v>235</v>
      </c>
      <c r="E542">
        <v>26</v>
      </c>
      <c r="F542">
        <v>107</v>
      </c>
      <c r="G542">
        <v>29</v>
      </c>
      <c r="H542" t="s">
        <v>3949</v>
      </c>
    </row>
    <row r="543" spans="1:8" x14ac:dyDescent="0.25">
      <c r="A543" t="s">
        <v>526</v>
      </c>
      <c r="B543" s="1">
        <v>45059</v>
      </c>
      <c r="C543">
        <v>102</v>
      </c>
      <c r="D543">
        <v>160</v>
      </c>
      <c r="E543">
        <v>14</v>
      </c>
      <c r="F543">
        <v>185</v>
      </c>
      <c r="G543">
        <v>16</v>
      </c>
      <c r="H543" t="s">
        <v>3951</v>
      </c>
    </row>
    <row r="544" spans="1:8" x14ac:dyDescent="0.25">
      <c r="A544" t="s">
        <v>527</v>
      </c>
      <c r="B544" s="1">
        <v>45234</v>
      </c>
      <c r="C544">
        <v>982</v>
      </c>
      <c r="D544">
        <v>169</v>
      </c>
      <c r="E544">
        <v>18</v>
      </c>
      <c r="F544">
        <v>77</v>
      </c>
      <c r="G544">
        <v>10</v>
      </c>
      <c r="H544" t="s">
        <v>3951</v>
      </c>
    </row>
    <row r="545" spans="1:8" x14ac:dyDescent="0.25">
      <c r="A545" t="s">
        <v>528</v>
      </c>
      <c r="B545" s="1">
        <v>45461</v>
      </c>
      <c r="C545">
        <v>500</v>
      </c>
      <c r="D545">
        <v>495</v>
      </c>
      <c r="E545">
        <v>4</v>
      </c>
      <c r="F545">
        <v>29</v>
      </c>
      <c r="G545">
        <v>44</v>
      </c>
      <c r="H545" t="s">
        <v>3951</v>
      </c>
    </row>
    <row r="546" spans="1:8" x14ac:dyDescent="0.25">
      <c r="A546" t="s">
        <v>529</v>
      </c>
      <c r="B546" s="1">
        <v>45253</v>
      </c>
      <c r="C546">
        <v>523</v>
      </c>
      <c r="D546">
        <v>361</v>
      </c>
      <c r="E546">
        <v>4</v>
      </c>
      <c r="F546">
        <v>200</v>
      </c>
      <c r="G546">
        <v>21</v>
      </c>
      <c r="H546" t="s">
        <v>3949</v>
      </c>
    </row>
    <row r="547" spans="1:8" x14ac:dyDescent="0.25">
      <c r="A547" t="s">
        <v>530</v>
      </c>
      <c r="B547" s="1">
        <v>45223</v>
      </c>
      <c r="C547">
        <v>903</v>
      </c>
      <c r="D547">
        <v>434</v>
      </c>
      <c r="E547">
        <v>21</v>
      </c>
      <c r="F547">
        <v>18</v>
      </c>
      <c r="G547">
        <v>32</v>
      </c>
      <c r="H547" t="s">
        <v>3950</v>
      </c>
    </row>
    <row r="548" spans="1:8" x14ac:dyDescent="0.25">
      <c r="A548" t="s">
        <v>531</v>
      </c>
      <c r="B548" s="1">
        <v>45120</v>
      </c>
      <c r="C548">
        <v>800</v>
      </c>
      <c r="D548">
        <v>425</v>
      </c>
      <c r="E548">
        <v>12</v>
      </c>
      <c r="F548">
        <v>177</v>
      </c>
      <c r="G548">
        <v>33</v>
      </c>
      <c r="H548" t="s">
        <v>3950</v>
      </c>
    </row>
    <row r="549" spans="1:8" x14ac:dyDescent="0.25">
      <c r="A549" t="s">
        <v>532</v>
      </c>
      <c r="B549" s="1">
        <v>45491</v>
      </c>
      <c r="C549">
        <v>466</v>
      </c>
      <c r="D549">
        <v>173</v>
      </c>
      <c r="E549">
        <v>28</v>
      </c>
      <c r="F549">
        <v>189</v>
      </c>
      <c r="G549">
        <v>3</v>
      </c>
      <c r="H549" t="s">
        <v>3949</v>
      </c>
    </row>
    <row r="550" spans="1:8" x14ac:dyDescent="0.25">
      <c r="A550" t="s">
        <v>533</v>
      </c>
      <c r="B550" s="1">
        <v>45028</v>
      </c>
      <c r="C550">
        <v>797</v>
      </c>
      <c r="D550">
        <v>362</v>
      </c>
      <c r="E550">
        <v>21</v>
      </c>
      <c r="F550">
        <v>28</v>
      </c>
      <c r="G550">
        <v>38</v>
      </c>
      <c r="H550" t="s">
        <v>3951</v>
      </c>
    </row>
    <row r="551" spans="1:8" x14ac:dyDescent="0.25">
      <c r="A551" t="s">
        <v>534</v>
      </c>
      <c r="B551" s="1">
        <v>45422</v>
      </c>
      <c r="C551">
        <v>906</v>
      </c>
      <c r="D551">
        <v>253</v>
      </c>
      <c r="E551">
        <v>9</v>
      </c>
      <c r="F551">
        <v>123</v>
      </c>
      <c r="G551">
        <v>15</v>
      </c>
      <c r="H551" t="s">
        <v>3949</v>
      </c>
    </row>
    <row r="552" spans="1:8" x14ac:dyDescent="0.25">
      <c r="A552" t="s">
        <v>535</v>
      </c>
      <c r="B552" s="1">
        <v>45700</v>
      </c>
      <c r="C552">
        <v>394</v>
      </c>
      <c r="D552">
        <v>212</v>
      </c>
      <c r="E552">
        <v>14</v>
      </c>
      <c r="F552">
        <v>33</v>
      </c>
      <c r="G552">
        <v>9</v>
      </c>
      <c r="H552" t="s">
        <v>3951</v>
      </c>
    </row>
    <row r="553" spans="1:8" x14ac:dyDescent="0.25">
      <c r="A553" t="s">
        <v>492</v>
      </c>
      <c r="B553" s="1">
        <v>45474</v>
      </c>
      <c r="C553">
        <v>618</v>
      </c>
      <c r="D553">
        <v>180</v>
      </c>
      <c r="E553">
        <v>10</v>
      </c>
      <c r="F553">
        <v>68</v>
      </c>
      <c r="G553">
        <v>45</v>
      </c>
      <c r="H553" t="s">
        <v>3950</v>
      </c>
    </row>
    <row r="554" spans="1:8" x14ac:dyDescent="0.25">
      <c r="A554" t="s">
        <v>536</v>
      </c>
      <c r="B554" s="1">
        <v>45418</v>
      </c>
      <c r="C554">
        <v>278</v>
      </c>
      <c r="D554">
        <v>129</v>
      </c>
      <c r="E554">
        <v>13</v>
      </c>
      <c r="F554">
        <v>141</v>
      </c>
      <c r="G554">
        <v>25</v>
      </c>
      <c r="H554" t="s">
        <v>3949</v>
      </c>
    </row>
    <row r="555" spans="1:8" x14ac:dyDescent="0.25">
      <c r="A555" t="s">
        <v>537</v>
      </c>
      <c r="B555" s="1">
        <v>45526</v>
      </c>
      <c r="C555">
        <v>807</v>
      </c>
      <c r="D555">
        <v>144</v>
      </c>
      <c r="E555">
        <v>28</v>
      </c>
      <c r="F555">
        <v>26</v>
      </c>
      <c r="G555">
        <v>29</v>
      </c>
      <c r="H555" t="s">
        <v>3949</v>
      </c>
    </row>
    <row r="556" spans="1:8" x14ac:dyDescent="0.25">
      <c r="A556" t="s">
        <v>538</v>
      </c>
      <c r="B556" s="1">
        <v>44981</v>
      </c>
      <c r="C556">
        <v>199</v>
      </c>
      <c r="D556">
        <v>462</v>
      </c>
      <c r="E556">
        <v>23</v>
      </c>
      <c r="F556">
        <v>72</v>
      </c>
      <c r="G556">
        <v>33</v>
      </c>
      <c r="H556" t="s">
        <v>3949</v>
      </c>
    </row>
    <row r="557" spans="1:8" x14ac:dyDescent="0.25">
      <c r="A557" t="s">
        <v>539</v>
      </c>
      <c r="B557" s="1">
        <v>45651</v>
      </c>
      <c r="C557">
        <v>888</v>
      </c>
      <c r="D557">
        <v>445</v>
      </c>
      <c r="E557">
        <v>27</v>
      </c>
      <c r="F557">
        <v>23</v>
      </c>
      <c r="G557">
        <v>36</v>
      </c>
      <c r="H557" t="s">
        <v>3949</v>
      </c>
    </row>
    <row r="558" spans="1:8" x14ac:dyDescent="0.25">
      <c r="A558" t="s">
        <v>540</v>
      </c>
      <c r="B558" s="1">
        <v>45549</v>
      </c>
      <c r="C558">
        <v>981</v>
      </c>
      <c r="D558">
        <v>491</v>
      </c>
      <c r="E558">
        <v>12</v>
      </c>
      <c r="F558">
        <v>26</v>
      </c>
      <c r="G558">
        <v>15</v>
      </c>
      <c r="H558" t="s">
        <v>3951</v>
      </c>
    </row>
    <row r="559" spans="1:8" x14ac:dyDescent="0.25">
      <c r="A559" t="s">
        <v>300</v>
      </c>
      <c r="B559" s="1">
        <v>45434</v>
      </c>
      <c r="C559">
        <v>741</v>
      </c>
      <c r="D559">
        <v>400</v>
      </c>
      <c r="E559">
        <v>13</v>
      </c>
      <c r="F559">
        <v>199</v>
      </c>
      <c r="G559">
        <v>16</v>
      </c>
      <c r="H559" t="s">
        <v>3951</v>
      </c>
    </row>
    <row r="560" spans="1:8" x14ac:dyDescent="0.25">
      <c r="A560" t="s">
        <v>541</v>
      </c>
      <c r="B560" s="1">
        <v>45266</v>
      </c>
      <c r="C560">
        <v>431</v>
      </c>
      <c r="D560">
        <v>316</v>
      </c>
      <c r="E560">
        <v>4</v>
      </c>
      <c r="F560">
        <v>200</v>
      </c>
      <c r="G560">
        <v>11</v>
      </c>
      <c r="H560" t="s">
        <v>3949</v>
      </c>
    </row>
    <row r="561" spans="1:8" x14ac:dyDescent="0.25">
      <c r="A561" t="s">
        <v>542</v>
      </c>
      <c r="B561" s="1">
        <v>45645</v>
      </c>
      <c r="C561">
        <v>775</v>
      </c>
      <c r="D561">
        <v>277</v>
      </c>
      <c r="E561">
        <v>17</v>
      </c>
      <c r="F561">
        <v>84</v>
      </c>
      <c r="G561">
        <v>19</v>
      </c>
      <c r="H561" t="s">
        <v>3950</v>
      </c>
    </row>
    <row r="562" spans="1:8" x14ac:dyDescent="0.25">
      <c r="A562" t="s">
        <v>543</v>
      </c>
      <c r="B562" s="1">
        <v>45397</v>
      </c>
      <c r="C562">
        <v>210</v>
      </c>
      <c r="D562">
        <v>252</v>
      </c>
      <c r="E562">
        <v>5</v>
      </c>
      <c r="F562">
        <v>117</v>
      </c>
      <c r="G562">
        <v>23</v>
      </c>
      <c r="H562" t="s">
        <v>3949</v>
      </c>
    </row>
    <row r="563" spans="1:8" x14ac:dyDescent="0.25">
      <c r="A563" t="s">
        <v>544</v>
      </c>
      <c r="B563" s="1">
        <v>45263</v>
      </c>
      <c r="C563">
        <v>339</v>
      </c>
      <c r="D563">
        <v>173</v>
      </c>
      <c r="E563">
        <v>5</v>
      </c>
      <c r="F563">
        <v>48</v>
      </c>
      <c r="G563">
        <v>38</v>
      </c>
      <c r="H563" t="s">
        <v>3950</v>
      </c>
    </row>
    <row r="564" spans="1:8" x14ac:dyDescent="0.25">
      <c r="A564" t="s">
        <v>545</v>
      </c>
      <c r="B564" s="1">
        <v>45234</v>
      </c>
      <c r="C564">
        <v>617</v>
      </c>
      <c r="D564">
        <v>215</v>
      </c>
      <c r="E564">
        <v>5</v>
      </c>
      <c r="F564">
        <v>152</v>
      </c>
      <c r="G564">
        <v>44</v>
      </c>
      <c r="H564" t="s">
        <v>3951</v>
      </c>
    </row>
    <row r="565" spans="1:8" x14ac:dyDescent="0.25">
      <c r="A565" t="s">
        <v>546</v>
      </c>
      <c r="B565" s="1">
        <v>45501</v>
      </c>
      <c r="C565">
        <v>919</v>
      </c>
      <c r="D565">
        <v>220</v>
      </c>
      <c r="E565">
        <v>1</v>
      </c>
      <c r="F565">
        <v>115</v>
      </c>
      <c r="G565">
        <v>22</v>
      </c>
      <c r="H565" t="s">
        <v>3951</v>
      </c>
    </row>
    <row r="566" spans="1:8" x14ac:dyDescent="0.25">
      <c r="A566" t="s">
        <v>547</v>
      </c>
      <c r="B566" s="1">
        <v>45174</v>
      </c>
      <c r="C566">
        <v>728</v>
      </c>
      <c r="D566">
        <v>331</v>
      </c>
      <c r="E566">
        <v>3</v>
      </c>
      <c r="F566">
        <v>166</v>
      </c>
      <c r="G566">
        <v>8</v>
      </c>
      <c r="H566" t="s">
        <v>3949</v>
      </c>
    </row>
    <row r="567" spans="1:8" x14ac:dyDescent="0.25">
      <c r="A567" t="s">
        <v>548</v>
      </c>
      <c r="B567" s="1">
        <v>45061</v>
      </c>
      <c r="C567">
        <v>190</v>
      </c>
      <c r="D567">
        <v>235</v>
      </c>
      <c r="E567">
        <v>7</v>
      </c>
      <c r="F567">
        <v>52</v>
      </c>
      <c r="G567">
        <v>3</v>
      </c>
      <c r="H567" t="s">
        <v>3949</v>
      </c>
    </row>
    <row r="568" spans="1:8" x14ac:dyDescent="0.25">
      <c r="A568" t="s">
        <v>549</v>
      </c>
      <c r="B568" s="1">
        <v>45290</v>
      </c>
      <c r="C568">
        <v>873</v>
      </c>
      <c r="D568">
        <v>494</v>
      </c>
      <c r="E568">
        <v>9</v>
      </c>
      <c r="F568">
        <v>123</v>
      </c>
      <c r="G568">
        <v>36</v>
      </c>
      <c r="H568" t="s">
        <v>3951</v>
      </c>
    </row>
    <row r="569" spans="1:8" x14ac:dyDescent="0.25">
      <c r="A569" t="s">
        <v>550</v>
      </c>
      <c r="B569" s="1">
        <v>45685</v>
      </c>
      <c r="C569">
        <v>791</v>
      </c>
      <c r="D569">
        <v>135</v>
      </c>
      <c r="E569">
        <v>13</v>
      </c>
      <c r="F569">
        <v>47</v>
      </c>
      <c r="G569">
        <v>41</v>
      </c>
      <c r="H569" t="s">
        <v>3951</v>
      </c>
    </row>
    <row r="570" spans="1:8" x14ac:dyDescent="0.25">
      <c r="A570" t="s">
        <v>551</v>
      </c>
      <c r="B570" s="1">
        <v>45064</v>
      </c>
      <c r="C570">
        <v>526</v>
      </c>
      <c r="D570">
        <v>221</v>
      </c>
      <c r="E570">
        <v>2</v>
      </c>
      <c r="F570">
        <v>148</v>
      </c>
      <c r="G570">
        <v>5</v>
      </c>
      <c r="H570" t="s">
        <v>3949</v>
      </c>
    </row>
    <row r="571" spans="1:8" x14ac:dyDescent="0.25">
      <c r="A571" t="s">
        <v>316</v>
      </c>
      <c r="B571" s="1">
        <v>45067</v>
      </c>
      <c r="C571">
        <v>357</v>
      </c>
      <c r="D571">
        <v>228</v>
      </c>
      <c r="E571">
        <v>14</v>
      </c>
      <c r="F571">
        <v>76</v>
      </c>
      <c r="G571">
        <v>2</v>
      </c>
      <c r="H571" t="s">
        <v>3950</v>
      </c>
    </row>
    <row r="572" spans="1:8" x14ac:dyDescent="0.25">
      <c r="A572" t="s">
        <v>552</v>
      </c>
      <c r="B572" s="1">
        <v>45581</v>
      </c>
      <c r="C572">
        <v>505</v>
      </c>
      <c r="D572">
        <v>169</v>
      </c>
      <c r="E572">
        <v>15</v>
      </c>
      <c r="F572">
        <v>82</v>
      </c>
      <c r="G572">
        <v>41</v>
      </c>
      <c r="H572" t="s">
        <v>3950</v>
      </c>
    </row>
    <row r="573" spans="1:8" x14ac:dyDescent="0.25">
      <c r="A573" t="s">
        <v>553</v>
      </c>
      <c r="B573" s="1">
        <v>45453</v>
      </c>
      <c r="C573">
        <v>692</v>
      </c>
      <c r="D573">
        <v>305</v>
      </c>
      <c r="E573">
        <v>8</v>
      </c>
      <c r="F573">
        <v>39</v>
      </c>
      <c r="G573">
        <v>6</v>
      </c>
      <c r="H573" t="s">
        <v>3950</v>
      </c>
    </row>
    <row r="574" spans="1:8" x14ac:dyDescent="0.25">
      <c r="A574" t="s">
        <v>554</v>
      </c>
      <c r="B574" s="1">
        <v>45220</v>
      </c>
      <c r="C574">
        <v>712</v>
      </c>
      <c r="D574">
        <v>135</v>
      </c>
      <c r="E574">
        <v>28</v>
      </c>
      <c r="F574">
        <v>4</v>
      </c>
      <c r="G574">
        <v>17</v>
      </c>
      <c r="H574" t="s">
        <v>3950</v>
      </c>
    </row>
    <row r="575" spans="1:8" x14ac:dyDescent="0.25">
      <c r="A575" t="s">
        <v>555</v>
      </c>
      <c r="B575" s="1">
        <v>45643</v>
      </c>
      <c r="C575">
        <v>523</v>
      </c>
      <c r="D575">
        <v>83</v>
      </c>
      <c r="E575">
        <v>15</v>
      </c>
      <c r="F575">
        <v>134</v>
      </c>
      <c r="G575">
        <v>15</v>
      </c>
      <c r="H575" t="s">
        <v>3951</v>
      </c>
    </row>
    <row r="576" spans="1:8" x14ac:dyDescent="0.25">
      <c r="A576" t="s">
        <v>556</v>
      </c>
      <c r="B576" s="1">
        <v>45012</v>
      </c>
      <c r="C576">
        <v>161</v>
      </c>
      <c r="D576">
        <v>396</v>
      </c>
      <c r="E576">
        <v>20</v>
      </c>
      <c r="F576">
        <v>181</v>
      </c>
      <c r="G576">
        <v>47</v>
      </c>
      <c r="H576" t="s">
        <v>3949</v>
      </c>
    </row>
    <row r="577" spans="1:8" x14ac:dyDescent="0.25">
      <c r="A577" t="s">
        <v>557</v>
      </c>
      <c r="B577" s="1">
        <v>45071</v>
      </c>
      <c r="C577">
        <v>924</v>
      </c>
      <c r="D577">
        <v>130</v>
      </c>
      <c r="E577">
        <v>15</v>
      </c>
      <c r="F577">
        <v>59</v>
      </c>
      <c r="G577">
        <v>15</v>
      </c>
      <c r="H577" t="s">
        <v>3951</v>
      </c>
    </row>
    <row r="578" spans="1:8" x14ac:dyDescent="0.25">
      <c r="A578" t="s">
        <v>558</v>
      </c>
      <c r="B578" s="1">
        <v>45629</v>
      </c>
      <c r="C578">
        <v>430</v>
      </c>
      <c r="D578">
        <v>495</v>
      </c>
      <c r="E578">
        <v>13</v>
      </c>
      <c r="F578">
        <v>40</v>
      </c>
      <c r="G578">
        <v>8</v>
      </c>
      <c r="H578" t="s">
        <v>3950</v>
      </c>
    </row>
    <row r="579" spans="1:8" x14ac:dyDescent="0.25">
      <c r="A579" t="s">
        <v>559</v>
      </c>
      <c r="B579" s="1">
        <v>45020</v>
      </c>
      <c r="C579">
        <v>956</v>
      </c>
      <c r="D579">
        <v>193</v>
      </c>
      <c r="E579">
        <v>22</v>
      </c>
      <c r="F579">
        <v>50</v>
      </c>
      <c r="G579">
        <v>50</v>
      </c>
      <c r="H579" t="s">
        <v>3951</v>
      </c>
    </row>
    <row r="580" spans="1:8" x14ac:dyDescent="0.25">
      <c r="A580" t="s">
        <v>560</v>
      </c>
      <c r="B580" s="1">
        <v>45464</v>
      </c>
      <c r="C580">
        <v>498</v>
      </c>
      <c r="D580">
        <v>465</v>
      </c>
      <c r="E580">
        <v>9</v>
      </c>
      <c r="F580">
        <v>85</v>
      </c>
      <c r="G580">
        <v>22</v>
      </c>
      <c r="H580" t="s">
        <v>3949</v>
      </c>
    </row>
    <row r="581" spans="1:8" x14ac:dyDescent="0.25">
      <c r="A581" t="s">
        <v>561</v>
      </c>
      <c r="B581" s="1">
        <v>45312</v>
      </c>
      <c r="C581">
        <v>369</v>
      </c>
      <c r="D581">
        <v>290</v>
      </c>
      <c r="E581">
        <v>2</v>
      </c>
      <c r="F581">
        <v>24</v>
      </c>
      <c r="G581">
        <v>39</v>
      </c>
      <c r="H581" t="s">
        <v>3949</v>
      </c>
    </row>
    <row r="582" spans="1:8" x14ac:dyDescent="0.25">
      <c r="A582" t="s">
        <v>562</v>
      </c>
      <c r="B582" s="1">
        <v>45569</v>
      </c>
      <c r="C582">
        <v>762</v>
      </c>
      <c r="D582">
        <v>240</v>
      </c>
      <c r="E582">
        <v>18</v>
      </c>
      <c r="F582">
        <v>197</v>
      </c>
      <c r="G582">
        <v>27</v>
      </c>
      <c r="H582" t="s">
        <v>3949</v>
      </c>
    </row>
    <row r="583" spans="1:8" x14ac:dyDescent="0.25">
      <c r="A583" t="s">
        <v>563</v>
      </c>
      <c r="B583" s="1">
        <v>45108</v>
      </c>
      <c r="C583">
        <v>567</v>
      </c>
      <c r="D583">
        <v>398</v>
      </c>
      <c r="E583">
        <v>15</v>
      </c>
      <c r="F583">
        <v>121</v>
      </c>
      <c r="G583">
        <v>9</v>
      </c>
      <c r="H583" t="s">
        <v>3951</v>
      </c>
    </row>
    <row r="584" spans="1:8" x14ac:dyDescent="0.25">
      <c r="A584" t="s">
        <v>564</v>
      </c>
      <c r="B584" s="1">
        <v>45347</v>
      </c>
      <c r="C584">
        <v>339</v>
      </c>
      <c r="D584">
        <v>464</v>
      </c>
      <c r="E584">
        <v>17</v>
      </c>
      <c r="F584">
        <v>62</v>
      </c>
      <c r="G584">
        <v>5</v>
      </c>
      <c r="H584" t="s">
        <v>3949</v>
      </c>
    </row>
    <row r="585" spans="1:8" x14ac:dyDescent="0.25">
      <c r="A585" t="s">
        <v>565</v>
      </c>
      <c r="B585" s="1">
        <v>45125</v>
      </c>
      <c r="C585">
        <v>174</v>
      </c>
      <c r="D585">
        <v>128</v>
      </c>
      <c r="E585">
        <v>17</v>
      </c>
      <c r="F585">
        <v>168</v>
      </c>
      <c r="G585">
        <v>37</v>
      </c>
      <c r="H585" t="s">
        <v>3951</v>
      </c>
    </row>
    <row r="586" spans="1:8" x14ac:dyDescent="0.25">
      <c r="A586" t="s">
        <v>566</v>
      </c>
      <c r="B586" s="1">
        <v>45184</v>
      </c>
      <c r="C586">
        <v>126</v>
      </c>
      <c r="D586">
        <v>245</v>
      </c>
      <c r="E586">
        <v>11</v>
      </c>
      <c r="F586">
        <v>136</v>
      </c>
      <c r="G586">
        <v>39</v>
      </c>
      <c r="H586" t="s">
        <v>3951</v>
      </c>
    </row>
    <row r="587" spans="1:8" x14ac:dyDescent="0.25">
      <c r="A587" t="s">
        <v>567</v>
      </c>
      <c r="B587" s="1">
        <v>45362</v>
      </c>
      <c r="C587">
        <v>237</v>
      </c>
      <c r="D587">
        <v>91</v>
      </c>
      <c r="E587">
        <v>19</v>
      </c>
      <c r="F587">
        <v>160</v>
      </c>
      <c r="G587">
        <v>22</v>
      </c>
      <c r="H587" t="s">
        <v>3950</v>
      </c>
    </row>
    <row r="588" spans="1:8" x14ac:dyDescent="0.25">
      <c r="A588" t="s">
        <v>568</v>
      </c>
      <c r="B588" s="1">
        <v>45388</v>
      </c>
      <c r="C588">
        <v>158</v>
      </c>
      <c r="D588">
        <v>328</v>
      </c>
      <c r="E588">
        <v>6</v>
      </c>
      <c r="F588">
        <v>147</v>
      </c>
      <c r="G588">
        <v>50</v>
      </c>
      <c r="H588" t="s">
        <v>3950</v>
      </c>
    </row>
    <row r="589" spans="1:8" x14ac:dyDescent="0.25">
      <c r="A589" t="s">
        <v>569</v>
      </c>
      <c r="B589" s="1">
        <v>45432</v>
      </c>
      <c r="C589">
        <v>283</v>
      </c>
      <c r="D589">
        <v>492</v>
      </c>
      <c r="E589">
        <v>18</v>
      </c>
      <c r="F589">
        <v>62</v>
      </c>
      <c r="G589">
        <v>49</v>
      </c>
      <c r="H589" t="s">
        <v>3950</v>
      </c>
    </row>
    <row r="590" spans="1:8" x14ac:dyDescent="0.25">
      <c r="A590" t="s">
        <v>570</v>
      </c>
      <c r="B590" s="1">
        <v>45383</v>
      </c>
      <c r="C590">
        <v>451</v>
      </c>
      <c r="D590">
        <v>380</v>
      </c>
      <c r="E590">
        <v>4</v>
      </c>
      <c r="F590">
        <v>88</v>
      </c>
      <c r="G590">
        <v>47</v>
      </c>
      <c r="H590" t="s">
        <v>3950</v>
      </c>
    </row>
    <row r="591" spans="1:8" x14ac:dyDescent="0.25">
      <c r="A591" t="s">
        <v>571</v>
      </c>
      <c r="B591" s="1">
        <v>45471</v>
      </c>
      <c r="C591">
        <v>550</v>
      </c>
      <c r="D591">
        <v>323</v>
      </c>
      <c r="E591">
        <v>30</v>
      </c>
      <c r="F591">
        <v>127</v>
      </c>
      <c r="G591">
        <v>19</v>
      </c>
      <c r="H591" t="s">
        <v>3950</v>
      </c>
    </row>
    <row r="592" spans="1:8" x14ac:dyDescent="0.25">
      <c r="A592" t="s">
        <v>572</v>
      </c>
      <c r="B592" s="1">
        <v>45531</v>
      </c>
      <c r="C592">
        <v>877</v>
      </c>
      <c r="D592">
        <v>176</v>
      </c>
      <c r="E592">
        <v>15</v>
      </c>
      <c r="F592">
        <v>45</v>
      </c>
      <c r="G592">
        <v>10</v>
      </c>
      <c r="H592" t="s">
        <v>3949</v>
      </c>
    </row>
    <row r="593" spans="1:8" x14ac:dyDescent="0.25">
      <c r="A593" t="s">
        <v>573</v>
      </c>
      <c r="B593" s="1">
        <v>45092</v>
      </c>
      <c r="C593">
        <v>806</v>
      </c>
      <c r="D593">
        <v>211</v>
      </c>
      <c r="E593">
        <v>1</v>
      </c>
      <c r="F593">
        <v>92</v>
      </c>
      <c r="G593">
        <v>32</v>
      </c>
      <c r="H593" t="s">
        <v>3950</v>
      </c>
    </row>
    <row r="594" spans="1:8" x14ac:dyDescent="0.25">
      <c r="A594" t="s">
        <v>574</v>
      </c>
      <c r="B594" s="1">
        <v>45403</v>
      </c>
      <c r="C594">
        <v>153</v>
      </c>
      <c r="D594">
        <v>109</v>
      </c>
      <c r="E594">
        <v>15</v>
      </c>
      <c r="F594">
        <v>177</v>
      </c>
      <c r="G594">
        <v>42</v>
      </c>
      <c r="H594" t="s">
        <v>3950</v>
      </c>
    </row>
    <row r="595" spans="1:8" x14ac:dyDescent="0.25">
      <c r="A595" t="s">
        <v>575</v>
      </c>
      <c r="B595" s="1">
        <v>45209</v>
      </c>
      <c r="C595">
        <v>687</v>
      </c>
      <c r="D595">
        <v>135</v>
      </c>
      <c r="E595">
        <v>15</v>
      </c>
      <c r="F595">
        <v>195</v>
      </c>
      <c r="G595">
        <v>36</v>
      </c>
      <c r="H595" t="s">
        <v>3949</v>
      </c>
    </row>
    <row r="596" spans="1:8" x14ac:dyDescent="0.25">
      <c r="A596" t="s">
        <v>576</v>
      </c>
      <c r="B596" s="1">
        <v>45442</v>
      </c>
      <c r="C596">
        <v>992</v>
      </c>
      <c r="D596">
        <v>443</v>
      </c>
      <c r="E596">
        <v>13</v>
      </c>
      <c r="F596">
        <v>179</v>
      </c>
      <c r="G596">
        <v>35</v>
      </c>
      <c r="H596" t="s">
        <v>3951</v>
      </c>
    </row>
    <row r="597" spans="1:8" x14ac:dyDescent="0.25">
      <c r="A597" t="s">
        <v>577</v>
      </c>
      <c r="B597" s="1">
        <v>45249</v>
      </c>
      <c r="C597">
        <v>374</v>
      </c>
      <c r="D597">
        <v>89</v>
      </c>
      <c r="E597">
        <v>1</v>
      </c>
      <c r="F597">
        <v>129</v>
      </c>
      <c r="G597">
        <v>14</v>
      </c>
      <c r="H597" t="s">
        <v>3951</v>
      </c>
    </row>
    <row r="598" spans="1:8" x14ac:dyDescent="0.25">
      <c r="A598" t="s">
        <v>578</v>
      </c>
      <c r="B598" s="1">
        <v>45590</v>
      </c>
      <c r="C598">
        <v>149</v>
      </c>
      <c r="D598">
        <v>231</v>
      </c>
      <c r="E598">
        <v>25</v>
      </c>
      <c r="F598">
        <v>2</v>
      </c>
      <c r="G598">
        <v>26</v>
      </c>
      <c r="H598" t="s">
        <v>3950</v>
      </c>
    </row>
    <row r="599" spans="1:8" x14ac:dyDescent="0.25">
      <c r="A599" t="s">
        <v>579</v>
      </c>
      <c r="B599" s="1">
        <v>44980</v>
      </c>
      <c r="C599">
        <v>159</v>
      </c>
      <c r="D599">
        <v>76</v>
      </c>
      <c r="E599">
        <v>21</v>
      </c>
      <c r="F599">
        <v>139</v>
      </c>
      <c r="G599">
        <v>45</v>
      </c>
      <c r="H599" t="s">
        <v>3949</v>
      </c>
    </row>
    <row r="600" spans="1:8" x14ac:dyDescent="0.25">
      <c r="A600" t="s">
        <v>580</v>
      </c>
      <c r="B600" s="1">
        <v>45377</v>
      </c>
      <c r="C600">
        <v>689</v>
      </c>
      <c r="D600">
        <v>332</v>
      </c>
      <c r="E600">
        <v>15</v>
      </c>
      <c r="F600">
        <v>179</v>
      </c>
      <c r="G600">
        <v>27</v>
      </c>
      <c r="H600" t="s">
        <v>3949</v>
      </c>
    </row>
    <row r="601" spans="1:8" x14ac:dyDescent="0.25">
      <c r="A601" t="s">
        <v>581</v>
      </c>
      <c r="B601" s="1">
        <v>45152</v>
      </c>
      <c r="C601">
        <v>267</v>
      </c>
      <c r="D601">
        <v>458</v>
      </c>
      <c r="E601">
        <v>18</v>
      </c>
      <c r="F601">
        <v>194</v>
      </c>
      <c r="G601">
        <v>17</v>
      </c>
      <c r="H601" t="s">
        <v>3950</v>
      </c>
    </row>
    <row r="602" spans="1:8" x14ac:dyDescent="0.25">
      <c r="A602" t="s">
        <v>582</v>
      </c>
      <c r="B602" s="1">
        <v>45546</v>
      </c>
      <c r="C602">
        <v>413</v>
      </c>
      <c r="D602">
        <v>271</v>
      </c>
      <c r="E602">
        <v>25</v>
      </c>
      <c r="F602">
        <v>2</v>
      </c>
      <c r="G602">
        <v>9</v>
      </c>
      <c r="H602" t="s">
        <v>3951</v>
      </c>
    </row>
    <row r="603" spans="1:8" x14ac:dyDescent="0.25">
      <c r="A603" t="s">
        <v>583</v>
      </c>
      <c r="B603" s="1">
        <v>44987</v>
      </c>
      <c r="C603">
        <v>580</v>
      </c>
      <c r="D603">
        <v>172</v>
      </c>
      <c r="E603">
        <v>19</v>
      </c>
      <c r="F603">
        <v>122</v>
      </c>
      <c r="G603">
        <v>35</v>
      </c>
      <c r="H603" t="s">
        <v>3951</v>
      </c>
    </row>
    <row r="604" spans="1:8" x14ac:dyDescent="0.25">
      <c r="A604" t="s">
        <v>584</v>
      </c>
      <c r="B604" s="1">
        <v>44978</v>
      </c>
      <c r="C604">
        <v>802</v>
      </c>
      <c r="D604">
        <v>192</v>
      </c>
      <c r="E604">
        <v>18</v>
      </c>
      <c r="F604">
        <v>135</v>
      </c>
      <c r="G604">
        <v>43</v>
      </c>
      <c r="H604" t="s">
        <v>3949</v>
      </c>
    </row>
    <row r="605" spans="1:8" x14ac:dyDescent="0.25">
      <c r="A605" t="s">
        <v>585</v>
      </c>
      <c r="B605" s="1">
        <v>45692</v>
      </c>
      <c r="C605">
        <v>524</v>
      </c>
      <c r="D605">
        <v>200</v>
      </c>
      <c r="E605">
        <v>26</v>
      </c>
      <c r="F605">
        <v>12</v>
      </c>
      <c r="G605">
        <v>25</v>
      </c>
      <c r="H605" t="s">
        <v>3949</v>
      </c>
    </row>
    <row r="606" spans="1:8" x14ac:dyDescent="0.25">
      <c r="A606" t="s">
        <v>586</v>
      </c>
      <c r="B606" s="1">
        <v>45198</v>
      </c>
      <c r="C606">
        <v>440</v>
      </c>
      <c r="D606">
        <v>64</v>
      </c>
      <c r="E606">
        <v>13</v>
      </c>
      <c r="F606">
        <v>59</v>
      </c>
      <c r="G606">
        <v>11</v>
      </c>
      <c r="H606" t="s">
        <v>3949</v>
      </c>
    </row>
    <row r="607" spans="1:8" x14ac:dyDescent="0.25">
      <c r="A607" t="s">
        <v>587</v>
      </c>
      <c r="B607" s="1">
        <v>45090</v>
      </c>
      <c r="C607">
        <v>769</v>
      </c>
      <c r="D607">
        <v>196</v>
      </c>
      <c r="E607">
        <v>5</v>
      </c>
      <c r="F607">
        <v>35</v>
      </c>
      <c r="G607">
        <v>40</v>
      </c>
      <c r="H607" t="s">
        <v>3949</v>
      </c>
    </row>
    <row r="608" spans="1:8" x14ac:dyDescent="0.25">
      <c r="A608" t="s">
        <v>588</v>
      </c>
      <c r="B608" s="1">
        <v>45061</v>
      </c>
      <c r="C608">
        <v>307</v>
      </c>
      <c r="D608">
        <v>216</v>
      </c>
      <c r="E608">
        <v>2</v>
      </c>
      <c r="F608">
        <v>192</v>
      </c>
      <c r="G608">
        <v>38</v>
      </c>
      <c r="H608" t="s">
        <v>3951</v>
      </c>
    </row>
    <row r="609" spans="1:8" x14ac:dyDescent="0.25">
      <c r="A609" t="s">
        <v>589</v>
      </c>
      <c r="B609" s="1">
        <v>44999</v>
      </c>
      <c r="C609">
        <v>213</v>
      </c>
      <c r="D609">
        <v>190</v>
      </c>
      <c r="E609">
        <v>21</v>
      </c>
      <c r="F609">
        <v>117</v>
      </c>
      <c r="G609">
        <v>42</v>
      </c>
      <c r="H609" t="s">
        <v>3951</v>
      </c>
    </row>
    <row r="610" spans="1:8" x14ac:dyDescent="0.25">
      <c r="A610" t="s">
        <v>590</v>
      </c>
      <c r="B610" s="1">
        <v>45303</v>
      </c>
      <c r="C610">
        <v>857</v>
      </c>
      <c r="D610">
        <v>217</v>
      </c>
      <c r="E610">
        <v>30</v>
      </c>
      <c r="F610">
        <v>58</v>
      </c>
      <c r="G610">
        <v>13</v>
      </c>
      <c r="H610" t="s">
        <v>3950</v>
      </c>
    </row>
    <row r="611" spans="1:8" x14ac:dyDescent="0.25">
      <c r="A611" t="s">
        <v>591</v>
      </c>
      <c r="B611" s="1">
        <v>45192</v>
      </c>
      <c r="C611">
        <v>898</v>
      </c>
      <c r="D611">
        <v>351</v>
      </c>
      <c r="E611">
        <v>10</v>
      </c>
      <c r="F611">
        <v>122</v>
      </c>
      <c r="G611">
        <v>31</v>
      </c>
      <c r="H611" t="s">
        <v>3950</v>
      </c>
    </row>
    <row r="612" spans="1:8" x14ac:dyDescent="0.25">
      <c r="A612" t="s">
        <v>592</v>
      </c>
      <c r="B612" s="1">
        <v>45168</v>
      </c>
      <c r="C612">
        <v>909</v>
      </c>
      <c r="D612">
        <v>390</v>
      </c>
      <c r="E612">
        <v>18</v>
      </c>
      <c r="F612">
        <v>117</v>
      </c>
      <c r="G612">
        <v>8</v>
      </c>
      <c r="H612" t="s">
        <v>3950</v>
      </c>
    </row>
    <row r="613" spans="1:8" x14ac:dyDescent="0.25">
      <c r="A613" t="s">
        <v>593</v>
      </c>
      <c r="B613" s="1">
        <v>45321</v>
      </c>
      <c r="C613">
        <v>789</v>
      </c>
      <c r="D613">
        <v>156</v>
      </c>
      <c r="E613">
        <v>5</v>
      </c>
      <c r="F613">
        <v>130</v>
      </c>
      <c r="G613">
        <v>26</v>
      </c>
      <c r="H613" t="s">
        <v>3950</v>
      </c>
    </row>
    <row r="614" spans="1:8" x14ac:dyDescent="0.25">
      <c r="A614" t="s">
        <v>594</v>
      </c>
      <c r="B614" s="1">
        <v>45002</v>
      </c>
      <c r="C614">
        <v>645</v>
      </c>
      <c r="D614">
        <v>403</v>
      </c>
      <c r="E614">
        <v>10</v>
      </c>
      <c r="F614">
        <v>46</v>
      </c>
      <c r="G614">
        <v>4</v>
      </c>
      <c r="H614" t="s">
        <v>3950</v>
      </c>
    </row>
    <row r="615" spans="1:8" x14ac:dyDescent="0.25">
      <c r="A615" t="s">
        <v>595</v>
      </c>
      <c r="B615" s="1">
        <v>45532</v>
      </c>
      <c r="C615">
        <v>367</v>
      </c>
      <c r="D615">
        <v>141</v>
      </c>
      <c r="E615">
        <v>18</v>
      </c>
      <c r="F615">
        <v>157</v>
      </c>
      <c r="G615">
        <v>37</v>
      </c>
      <c r="H615" t="s">
        <v>3951</v>
      </c>
    </row>
    <row r="616" spans="1:8" x14ac:dyDescent="0.25">
      <c r="A616" t="s">
        <v>596</v>
      </c>
      <c r="B616" s="1">
        <v>45525</v>
      </c>
      <c r="C616">
        <v>1000</v>
      </c>
      <c r="D616">
        <v>245</v>
      </c>
      <c r="E616">
        <v>27</v>
      </c>
      <c r="F616">
        <v>35</v>
      </c>
      <c r="G616">
        <v>28</v>
      </c>
      <c r="H616" t="s">
        <v>3950</v>
      </c>
    </row>
    <row r="617" spans="1:8" x14ac:dyDescent="0.25">
      <c r="A617" t="s">
        <v>597</v>
      </c>
      <c r="B617" s="1">
        <v>45052</v>
      </c>
      <c r="C617">
        <v>717</v>
      </c>
      <c r="D617">
        <v>251</v>
      </c>
      <c r="E617">
        <v>23</v>
      </c>
      <c r="F617">
        <v>144</v>
      </c>
      <c r="G617">
        <v>22</v>
      </c>
      <c r="H617" t="s">
        <v>3950</v>
      </c>
    </row>
    <row r="618" spans="1:8" x14ac:dyDescent="0.25">
      <c r="A618" t="s">
        <v>598</v>
      </c>
      <c r="B618" s="1">
        <v>45432</v>
      </c>
      <c r="C618">
        <v>739</v>
      </c>
      <c r="D618">
        <v>197</v>
      </c>
      <c r="E618">
        <v>17</v>
      </c>
      <c r="F618">
        <v>58</v>
      </c>
      <c r="G618">
        <v>20</v>
      </c>
      <c r="H618" t="s">
        <v>3951</v>
      </c>
    </row>
    <row r="619" spans="1:8" x14ac:dyDescent="0.25">
      <c r="A619" t="s">
        <v>599</v>
      </c>
      <c r="B619" s="1">
        <v>45690</v>
      </c>
      <c r="C619">
        <v>638</v>
      </c>
      <c r="D619">
        <v>242</v>
      </c>
      <c r="E619">
        <v>26</v>
      </c>
      <c r="F619">
        <v>196</v>
      </c>
      <c r="G619">
        <v>12</v>
      </c>
      <c r="H619" t="s">
        <v>3951</v>
      </c>
    </row>
    <row r="620" spans="1:8" x14ac:dyDescent="0.25">
      <c r="A620" t="s">
        <v>556</v>
      </c>
      <c r="B620" s="1">
        <v>45625</v>
      </c>
      <c r="C620">
        <v>896</v>
      </c>
      <c r="D620">
        <v>134</v>
      </c>
      <c r="E620">
        <v>18</v>
      </c>
      <c r="F620">
        <v>7</v>
      </c>
      <c r="G620">
        <v>5</v>
      </c>
      <c r="H620" t="s">
        <v>3949</v>
      </c>
    </row>
    <row r="621" spans="1:8" x14ac:dyDescent="0.25">
      <c r="A621" t="s">
        <v>600</v>
      </c>
      <c r="B621" s="1">
        <v>45368</v>
      </c>
      <c r="C621">
        <v>694</v>
      </c>
      <c r="D621">
        <v>391</v>
      </c>
      <c r="E621">
        <v>16</v>
      </c>
      <c r="F621">
        <v>109</v>
      </c>
      <c r="G621">
        <v>12</v>
      </c>
      <c r="H621" t="s">
        <v>3950</v>
      </c>
    </row>
    <row r="622" spans="1:8" x14ac:dyDescent="0.25">
      <c r="A622" t="s">
        <v>601</v>
      </c>
      <c r="B622" s="1">
        <v>45455</v>
      </c>
      <c r="C622">
        <v>696</v>
      </c>
      <c r="D622">
        <v>292</v>
      </c>
      <c r="E622">
        <v>18</v>
      </c>
      <c r="F622">
        <v>108</v>
      </c>
      <c r="G622">
        <v>10</v>
      </c>
      <c r="H622" t="s">
        <v>3950</v>
      </c>
    </row>
    <row r="623" spans="1:8" x14ac:dyDescent="0.25">
      <c r="A623" t="s">
        <v>602</v>
      </c>
      <c r="B623" s="1">
        <v>45075</v>
      </c>
      <c r="C623">
        <v>715</v>
      </c>
      <c r="D623">
        <v>239</v>
      </c>
      <c r="E623">
        <v>24</v>
      </c>
      <c r="F623">
        <v>171</v>
      </c>
      <c r="G623">
        <v>10</v>
      </c>
      <c r="H623" t="s">
        <v>3949</v>
      </c>
    </row>
    <row r="624" spans="1:8" x14ac:dyDescent="0.25">
      <c r="A624" t="s">
        <v>603</v>
      </c>
      <c r="B624" s="1">
        <v>45371</v>
      </c>
      <c r="C624">
        <v>170</v>
      </c>
      <c r="D624">
        <v>95</v>
      </c>
      <c r="E624">
        <v>1</v>
      </c>
      <c r="F624">
        <v>113</v>
      </c>
      <c r="G624">
        <v>11</v>
      </c>
      <c r="H624" t="s">
        <v>3951</v>
      </c>
    </row>
    <row r="625" spans="1:8" x14ac:dyDescent="0.25">
      <c r="A625" t="s">
        <v>604</v>
      </c>
      <c r="B625" s="1">
        <v>45210</v>
      </c>
      <c r="C625">
        <v>650</v>
      </c>
      <c r="D625">
        <v>477</v>
      </c>
      <c r="E625">
        <v>20</v>
      </c>
      <c r="F625">
        <v>12</v>
      </c>
      <c r="G625">
        <v>19</v>
      </c>
      <c r="H625" t="s">
        <v>3950</v>
      </c>
    </row>
    <row r="626" spans="1:8" x14ac:dyDescent="0.25">
      <c r="A626" t="s">
        <v>605</v>
      </c>
      <c r="B626" s="1">
        <v>45260</v>
      </c>
      <c r="C626">
        <v>631</v>
      </c>
      <c r="D626">
        <v>324</v>
      </c>
      <c r="E626">
        <v>21</v>
      </c>
      <c r="F626">
        <v>199</v>
      </c>
      <c r="G626">
        <v>40</v>
      </c>
      <c r="H626" t="s">
        <v>3950</v>
      </c>
    </row>
    <row r="627" spans="1:8" x14ac:dyDescent="0.25">
      <c r="A627" t="s">
        <v>606</v>
      </c>
      <c r="B627" s="1">
        <v>45527</v>
      </c>
      <c r="C627">
        <v>992</v>
      </c>
      <c r="D627">
        <v>224</v>
      </c>
      <c r="E627">
        <v>15</v>
      </c>
      <c r="F627">
        <v>178</v>
      </c>
      <c r="G627">
        <v>1</v>
      </c>
      <c r="H627" t="s">
        <v>3949</v>
      </c>
    </row>
    <row r="628" spans="1:8" x14ac:dyDescent="0.25">
      <c r="A628" t="s">
        <v>607</v>
      </c>
      <c r="B628" s="1">
        <v>45426</v>
      </c>
      <c r="C628">
        <v>956</v>
      </c>
      <c r="D628">
        <v>421</v>
      </c>
      <c r="E628">
        <v>10</v>
      </c>
      <c r="F628">
        <v>167</v>
      </c>
      <c r="G628">
        <v>21</v>
      </c>
      <c r="H628" t="s">
        <v>3951</v>
      </c>
    </row>
    <row r="629" spans="1:8" x14ac:dyDescent="0.25">
      <c r="A629" t="s">
        <v>608</v>
      </c>
      <c r="B629" s="1">
        <v>45120</v>
      </c>
      <c r="C629">
        <v>661</v>
      </c>
      <c r="D629">
        <v>465</v>
      </c>
      <c r="E629">
        <v>19</v>
      </c>
      <c r="F629">
        <v>33</v>
      </c>
      <c r="G629">
        <v>41</v>
      </c>
      <c r="H629" t="s">
        <v>3951</v>
      </c>
    </row>
    <row r="630" spans="1:8" x14ac:dyDescent="0.25">
      <c r="A630" t="s">
        <v>609</v>
      </c>
      <c r="B630" s="1">
        <v>45548</v>
      </c>
      <c r="C630">
        <v>864</v>
      </c>
      <c r="D630">
        <v>399</v>
      </c>
      <c r="E630">
        <v>18</v>
      </c>
      <c r="F630">
        <v>99</v>
      </c>
      <c r="G630">
        <v>2</v>
      </c>
      <c r="H630" t="s">
        <v>3951</v>
      </c>
    </row>
    <row r="631" spans="1:8" x14ac:dyDescent="0.25">
      <c r="A631" t="s">
        <v>610</v>
      </c>
      <c r="B631" s="1">
        <v>45009</v>
      </c>
      <c r="C631">
        <v>556</v>
      </c>
      <c r="D631">
        <v>477</v>
      </c>
      <c r="E631">
        <v>6</v>
      </c>
      <c r="F631">
        <v>73</v>
      </c>
      <c r="G631">
        <v>43</v>
      </c>
      <c r="H631" t="s">
        <v>3949</v>
      </c>
    </row>
    <row r="632" spans="1:8" x14ac:dyDescent="0.25">
      <c r="A632" t="s">
        <v>611</v>
      </c>
      <c r="B632" s="1">
        <v>45271</v>
      </c>
      <c r="C632">
        <v>737</v>
      </c>
      <c r="D632">
        <v>251</v>
      </c>
      <c r="E632">
        <v>25</v>
      </c>
      <c r="F632">
        <v>187</v>
      </c>
      <c r="G632">
        <v>30</v>
      </c>
      <c r="H632" t="s">
        <v>3950</v>
      </c>
    </row>
    <row r="633" spans="1:8" x14ac:dyDescent="0.25">
      <c r="A633" t="s">
        <v>612</v>
      </c>
      <c r="B633" s="1">
        <v>45401</v>
      </c>
      <c r="C633">
        <v>711</v>
      </c>
      <c r="D633">
        <v>171</v>
      </c>
      <c r="E633">
        <v>1</v>
      </c>
      <c r="F633">
        <v>115</v>
      </c>
      <c r="G633">
        <v>45</v>
      </c>
      <c r="H633" t="s">
        <v>3951</v>
      </c>
    </row>
    <row r="634" spans="1:8" x14ac:dyDescent="0.25">
      <c r="A634" t="s">
        <v>613</v>
      </c>
      <c r="B634" s="1">
        <v>45416</v>
      </c>
      <c r="C634">
        <v>219</v>
      </c>
      <c r="D634">
        <v>481</v>
      </c>
      <c r="E634">
        <v>10</v>
      </c>
      <c r="F634">
        <v>17</v>
      </c>
      <c r="G634">
        <v>48</v>
      </c>
      <c r="H634" t="s">
        <v>3949</v>
      </c>
    </row>
    <row r="635" spans="1:8" x14ac:dyDescent="0.25">
      <c r="A635" t="s">
        <v>614</v>
      </c>
      <c r="B635" s="1">
        <v>45357</v>
      </c>
      <c r="C635">
        <v>242</v>
      </c>
      <c r="D635">
        <v>96</v>
      </c>
      <c r="E635">
        <v>17</v>
      </c>
      <c r="F635">
        <v>63</v>
      </c>
      <c r="G635">
        <v>21</v>
      </c>
      <c r="H635" t="s">
        <v>3951</v>
      </c>
    </row>
    <row r="636" spans="1:8" x14ac:dyDescent="0.25">
      <c r="A636" t="s">
        <v>615</v>
      </c>
      <c r="B636" s="1">
        <v>45474</v>
      </c>
      <c r="C636">
        <v>815</v>
      </c>
      <c r="D636">
        <v>113</v>
      </c>
      <c r="E636">
        <v>12</v>
      </c>
      <c r="F636">
        <v>39</v>
      </c>
      <c r="G636">
        <v>46</v>
      </c>
      <c r="H636" t="s">
        <v>3950</v>
      </c>
    </row>
    <row r="637" spans="1:8" x14ac:dyDescent="0.25">
      <c r="A637" t="s">
        <v>616</v>
      </c>
      <c r="B637" s="1">
        <v>45357</v>
      </c>
      <c r="C637">
        <v>974</v>
      </c>
      <c r="D637">
        <v>138</v>
      </c>
      <c r="E637">
        <v>25</v>
      </c>
      <c r="F637">
        <v>57</v>
      </c>
      <c r="G637">
        <v>5</v>
      </c>
      <c r="H637" t="s">
        <v>3949</v>
      </c>
    </row>
    <row r="638" spans="1:8" x14ac:dyDescent="0.25">
      <c r="A638" t="s">
        <v>617</v>
      </c>
      <c r="B638" s="1">
        <v>45661</v>
      </c>
      <c r="C638">
        <v>114</v>
      </c>
      <c r="D638">
        <v>385</v>
      </c>
      <c r="E638">
        <v>2</v>
      </c>
      <c r="F638">
        <v>174</v>
      </c>
      <c r="G638">
        <v>1</v>
      </c>
      <c r="H638" t="s">
        <v>3950</v>
      </c>
    </row>
    <row r="639" spans="1:8" x14ac:dyDescent="0.25">
      <c r="A639" t="s">
        <v>241</v>
      </c>
      <c r="B639" s="1">
        <v>45311</v>
      </c>
      <c r="C639">
        <v>908</v>
      </c>
      <c r="D639">
        <v>369</v>
      </c>
      <c r="E639">
        <v>26</v>
      </c>
      <c r="F639">
        <v>2</v>
      </c>
      <c r="G639">
        <v>24</v>
      </c>
      <c r="H639" t="s">
        <v>3951</v>
      </c>
    </row>
    <row r="640" spans="1:8" x14ac:dyDescent="0.25">
      <c r="A640" t="s">
        <v>618</v>
      </c>
      <c r="B640" s="1">
        <v>45690</v>
      </c>
      <c r="C640">
        <v>496</v>
      </c>
      <c r="D640">
        <v>114</v>
      </c>
      <c r="E640">
        <v>29</v>
      </c>
      <c r="F640">
        <v>129</v>
      </c>
      <c r="G640">
        <v>26</v>
      </c>
      <c r="H640" t="s">
        <v>3949</v>
      </c>
    </row>
    <row r="641" spans="1:8" x14ac:dyDescent="0.25">
      <c r="A641" t="s">
        <v>619</v>
      </c>
      <c r="B641" s="1">
        <v>45697</v>
      </c>
      <c r="C641">
        <v>607</v>
      </c>
      <c r="D641">
        <v>438</v>
      </c>
      <c r="E641">
        <v>28</v>
      </c>
      <c r="F641">
        <v>188</v>
      </c>
      <c r="G641">
        <v>37</v>
      </c>
      <c r="H641" t="s">
        <v>3949</v>
      </c>
    </row>
    <row r="642" spans="1:8" x14ac:dyDescent="0.25">
      <c r="A642" t="s">
        <v>620</v>
      </c>
      <c r="B642" s="1">
        <v>45132</v>
      </c>
      <c r="C642">
        <v>563</v>
      </c>
      <c r="D642">
        <v>415</v>
      </c>
      <c r="E642">
        <v>18</v>
      </c>
      <c r="F642">
        <v>200</v>
      </c>
      <c r="G642">
        <v>24</v>
      </c>
      <c r="H642" t="s">
        <v>3951</v>
      </c>
    </row>
    <row r="643" spans="1:8" x14ac:dyDescent="0.25">
      <c r="A643" t="s">
        <v>621</v>
      </c>
      <c r="B643" s="1">
        <v>45394</v>
      </c>
      <c r="C643">
        <v>468</v>
      </c>
      <c r="D643">
        <v>68</v>
      </c>
      <c r="E643">
        <v>26</v>
      </c>
      <c r="F643">
        <v>145</v>
      </c>
      <c r="G643">
        <v>29</v>
      </c>
      <c r="H643" t="s">
        <v>3950</v>
      </c>
    </row>
    <row r="644" spans="1:8" x14ac:dyDescent="0.25">
      <c r="A644" t="s">
        <v>622</v>
      </c>
      <c r="B644" s="1">
        <v>45092</v>
      </c>
      <c r="C644">
        <v>707</v>
      </c>
      <c r="D644">
        <v>155</v>
      </c>
      <c r="E644">
        <v>6</v>
      </c>
      <c r="F644">
        <v>18</v>
      </c>
      <c r="G644">
        <v>13</v>
      </c>
      <c r="H644" t="s">
        <v>3951</v>
      </c>
    </row>
    <row r="645" spans="1:8" x14ac:dyDescent="0.25">
      <c r="A645" t="s">
        <v>623</v>
      </c>
      <c r="B645" s="1">
        <v>44997</v>
      </c>
      <c r="C645">
        <v>229</v>
      </c>
      <c r="D645">
        <v>427</v>
      </c>
      <c r="E645">
        <v>13</v>
      </c>
      <c r="F645">
        <v>151</v>
      </c>
      <c r="G645">
        <v>26</v>
      </c>
      <c r="H645" t="s">
        <v>3950</v>
      </c>
    </row>
    <row r="646" spans="1:8" x14ac:dyDescent="0.25">
      <c r="A646" t="s">
        <v>624</v>
      </c>
      <c r="B646" s="1">
        <v>45227</v>
      </c>
      <c r="C646">
        <v>184</v>
      </c>
      <c r="D646">
        <v>373</v>
      </c>
      <c r="E646">
        <v>10</v>
      </c>
      <c r="F646">
        <v>42</v>
      </c>
      <c r="G646">
        <v>40</v>
      </c>
      <c r="H646" t="s">
        <v>3949</v>
      </c>
    </row>
    <row r="647" spans="1:8" x14ac:dyDescent="0.25">
      <c r="A647" t="s">
        <v>625</v>
      </c>
      <c r="B647" s="1">
        <v>45598</v>
      </c>
      <c r="C647">
        <v>311</v>
      </c>
      <c r="D647">
        <v>493</v>
      </c>
      <c r="E647">
        <v>18</v>
      </c>
      <c r="F647">
        <v>106</v>
      </c>
      <c r="G647">
        <v>16</v>
      </c>
      <c r="H647" t="s">
        <v>3949</v>
      </c>
    </row>
    <row r="648" spans="1:8" x14ac:dyDescent="0.25">
      <c r="A648" t="s">
        <v>626</v>
      </c>
      <c r="B648" s="1">
        <v>44983</v>
      </c>
      <c r="C648">
        <v>217</v>
      </c>
      <c r="D648">
        <v>139</v>
      </c>
      <c r="E648">
        <v>29</v>
      </c>
      <c r="F648">
        <v>101</v>
      </c>
      <c r="G648">
        <v>48</v>
      </c>
      <c r="H648" t="s">
        <v>3949</v>
      </c>
    </row>
    <row r="649" spans="1:8" x14ac:dyDescent="0.25">
      <c r="A649" t="s">
        <v>627</v>
      </c>
      <c r="B649" s="1">
        <v>45049</v>
      </c>
      <c r="C649">
        <v>695</v>
      </c>
      <c r="D649">
        <v>257</v>
      </c>
      <c r="E649">
        <v>2</v>
      </c>
      <c r="F649">
        <v>21</v>
      </c>
      <c r="G649">
        <v>3</v>
      </c>
      <c r="H649" t="s">
        <v>3951</v>
      </c>
    </row>
    <row r="650" spans="1:8" x14ac:dyDescent="0.25">
      <c r="A650" t="s">
        <v>628</v>
      </c>
      <c r="B650" s="1">
        <v>45469</v>
      </c>
      <c r="C650">
        <v>863</v>
      </c>
      <c r="D650">
        <v>107</v>
      </c>
      <c r="E650">
        <v>2</v>
      </c>
      <c r="F650">
        <v>68</v>
      </c>
      <c r="G650">
        <v>27</v>
      </c>
      <c r="H650" t="s">
        <v>3949</v>
      </c>
    </row>
    <row r="651" spans="1:8" x14ac:dyDescent="0.25">
      <c r="A651" t="s">
        <v>629</v>
      </c>
      <c r="B651" s="1">
        <v>45659</v>
      </c>
      <c r="C651">
        <v>964</v>
      </c>
      <c r="D651">
        <v>489</v>
      </c>
      <c r="E651">
        <v>4</v>
      </c>
      <c r="F651">
        <v>85</v>
      </c>
      <c r="G651">
        <v>3</v>
      </c>
      <c r="H651" t="s">
        <v>3949</v>
      </c>
    </row>
    <row r="652" spans="1:8" x14ac:dyDescent="0.25">
      <c r="A652" t="s">
        <v>630</v>
      </c>
      <c r="B652" s="1">
        <v>45507</v>
      </c>
      <c r="C652">
        <v>235</v>
      </c>
      <c r="D652">
        <v>240</v>
      </c>
      <c r="E652">
        <v>10</v>
      </c>
      <c r="F652">
        <v>82</v>
      </c>
      <c r="G652">
        <v>46</v>
      </c>
      <c r="H652" t="s">
        <v>3951</v>
      </c>
    </row>
    <row r="653" spans="1:8" x14ac:dyDescent="0.25">
      <c r="A653" t="s">
        <v>135</v>
      </c>
      <c r="B653" s="1">
        <v>45332</v>
      </c>
      <c r="C653">
        <v>242</v>
      </c>
      <c r="D653">
        <v>72</v>
      </c>
      <c r="E653">
        <v>26</v>
      </c>
      <c r="F653">
        <v>114</v>
      </c>
      <c r="G653">
        <v>9</v>
      </c>
      <c r="H653" t="s">
        <v>3949</v>
      </c>
    </row>
    <row r="654" spans="1:8" x14ac:dyDescent="0.25">
      <c r="A654" t="s">
        <v>631</v>
      </c>
      <c r="B654" s="1">
        <v>45628</v>
      </c>
      <c r="C654">
        <v>313</v>
      </c>
      <c r="D654">
        <v>274</v>
      </c>
      <c r="E654">
        <v>6</v>
      </c>
      <c r="F654">
        <v>71</v>
      </c>
      <c r="G654">
        <v>4</v>
      </c>
      <c r="H654" t="s">
        <v>3949</v>
      </c>
    </row>
    <row r="655" spans="1:8" x14ac:dyDescent="0.25">
      <c r="A655" t="s">
        <v>632</v>
      </c>
      <c r="B655" s="1">
        <v>45606</v>
      </c>
      <c r="C655">
        <v>972</v>
      </c>
      <c r="D655">
        <v>271</v>
      </c>
      <c r="E655">
        <v>14</v>
      </c>
      <c r="F655">
        <v>25</v>
      </c>
      <c r="G655">
        <v>20</v>
      </c>
      <c r="H655" t="s">
        <v>3950</v>
      </c>
    </row>
    <row r="656" spans="1:8" x14ac:dyDescent="0.25">
      <c r="A656" t="s">
        <v>633</v>
      </c>
      <c r="B656" s="1">
        <v>45132</v>
      </c>
      <c r="C656">
        <v>744</v>
      </c>
      <c r="D656">
        <v>498</v>
      </c>
      <c r="E656">
        <v>17</v>
      </c>
      <c r="F656">
        <v>77</v>
      </c>
      <c r="G656">
        <v>20</v>
      </c>
      <c r="H656" t="s">
        <v>3951</v>
      </c>
    </row>
    <row r="657" spans="1:8" x14ac:dyDescent="0.25">
      <c r="A657" t="s">
        <v>592</v>
      </c>
      <c r="B657" s="1">
        <v>45688</v>
      </c>
      <c r="C657">
        <v>365</v>
      </c>
      <c r="D657">
        <v>53</v>
      </c>
      <c r="E657">
        <v>11</v>
      </c>
      <c r="F657">
        <v>166</v>
      </c>
      <c r="G657">
        <v>21</v>
      </c>
      <c r="H657" t="s">
        <v>3950</v>
      </c>
    </row>
    <row r="658" spans="1:8" x14ac:dyDescent="0.25">
      <c r="A658" t="s">
        <v>634</v>
      </c>
      <c r="B658" s="1">
        <v>45635</v>
      </c>
      <c r="C658">
        <v>477</v>
      </c>
      <c r="D658">
        <v>466</v>
      </c>
      <c r="E658">
        <v>4</v>
      </c>
      <c r="F658">
        <v>92</v>
      </c>
      <c r="G658">
        <v>13</v>
      </c>
      <c r="H658" t="s">
        <v>3950</v>
      </c>
    </row>
    <row r="659" spans="1:8" x14ac:dyDescent="0.25">
      <c r="A659" t="s">
        <v>635</v>
      </c>
      <c r="B659" s="1">
        <v>45134</v>
      </c>
      <c r="C659">
        <v>828</v>
      </c>
      <c r="D659">
        <v>418</v>
      </c>
      <c r="E659">
        <v>15</v>
      </c>
      <c r="F659">
        <v>90</v>
      </c>
      <c r="G659">
        <v>47</v>
      </c>
      <c r="H659" t="s">
        <v>3951</v>
      </c>
    </row>
    <row r="660" spans="1:8" x14ac:dyDescent="0.25">
      <c r="A660" t="s">
        <v>636</v>
      </c>
      <c r="B660" s="1">
        <v>45686</v>
      </c>
      <c r="C660">
        <v>844</v>
      </c>
      <c r="D660">
        <v>442</v>
      </c>
      <c r="E660">
        <v>8</v>
      </c>
      <c r="F660">
        <v>150</v>
      </c>
      <c r="G660">
        <v>2</v>
      </c>
      <c r="H660" t="s">
        <v>3950</v>
      </c>
    </row>
    <row r="661" spans="1:8" x14ac:dyDescent="0.25">
      <c r="A661" t="s">
        <v>637</v>
      </c>
      <c r="B661" s="1">
        <v>45095</v>
      </c>
      <c r="C661">
        <v>847</v>
      </c>
      <c r="D661">
        <v>384</v>
      </c>
      <c r="E661">
        <v>21</v>
      </c>
      <c r="F661">
        <v>195</v>
      </c>
      <c r="G661">
        <v>7</v>
      </c>
      <c r="H661" t="s">
        <v>3950</v>
      </c>
    </row>
    <row r="662" spans="1:8" x14ac:dyDescent="0.25">
      <c r="A662" t="s">
        <v>638</v>
      </c>
      <c r="B662" s="1">
        <v>45137</v>
      </c>
      <c r="C662">
        <v>463</v>
      </c>
      <c r="D662">
        <v>314</v>
      </c>
      <c r="E662">
        <v>27</v>
      </c>
      <c r="F662">
        <v>14</v>
      </c>
      <c r="G662">
        <v>31</v>
      </c>
      <c r="H662" t="s">
        <v>3950</v>
      </c>
    </row>
    <row r="663" spans="1:8" x14ac:dyDescent="0.25">
      <c r="A663" t="s">
        <v>639</v>
      </c>
      <c r="B663" s="1">
        <v>45010</v>
      </c>
      <c r="C663">
        <v>722</v>
      </c>
      <c r="D663">
        <v>475</v>
      </c>
      <c r="E663">
        <v>21</v>
      </c>
      <c r="F663">
        <v>22</v>
      </c>
      <c r="G663">
        <v>37</v>
      </c>
      <c r="H663" t="s">
        <v>3950</v>
      </c>
    </row>
    <row r="664" spans="1:8" x14ac:dyDescent="0.25">
      <c r="A664" t="s">
        <v>640</v>
      </c>
      <c r="B664" s="1">
        <v>45104</v>
      </c>
      <c r="C664">
        <v>242</v>
      </c>
      <c r="D664">
        <v>91</v>
      </c>
      <c r="E664">
        <v>18</v>
      </c>
      <c r="F664">
        <v>44</v>
      </c>
      <c r="G664">
        <v>10</v>
      </c>
      <c r="H664" t="s">
        <v>3951</v>
      </c>
    </row>
    <row r="665" spans="1:8" x14ac:dyDescent="0.25">
      <c r="A665" t="s">
        <v>641</v>
      </c>
      <c r="B665" s="1">
        <v>45577</v>
      </c>
      <c r="C665">
        <v>663</v>
      </c>
      <c r="D665">
        <v>266</v>
      </c>
      <c r="E665">
        <v>16</v>
      </c>
      <c r="F665">
        <v>118</v>
      </c>
      <c r="G665">
        <v>19</v>
      </c>
      <c r="H665" t="s">
        <v>3951</v>
      </c>
    </row>
    <row r="666" spans="1:8" x14ac:dyDescent="0.25">
      <c r="A666" t="s">
        <v>642</v>
      </c>
      <c r="B666" s="1">
        <v>44971</v>
      </c>
      <c r="C666">
        <v>791</v>
      </c>
      <c r="D666">
        <v>360</v>
      </c>
      <c r="E666">
        <v>25</v>
      </c>
      <c r="F666">
        <v>172</v>
      </c>
      <c r="G666">
        <v>16</v>
      </c>
      <c r="H666" t="s">
        <v>3949</v>
      </c>
    </row>
    <row r="667" spans="1:8" x14ac:dyDescent="0.25">
      <c r="A667" t="s">
        <v>643</v>
      </c>
      <c r="B667" s="1">
        <v>45331</v>
      </c>
      <c r="C667">
        <v>888</v>
      </c>
      <c r="D667">
        <v>166</v>
      </c>
      <c r="E667">
        <v>18</v>
      </c>
      <c r="F667">
        <v>88</v>
      </c>
      <c r="G667">
        <v>17</v>
      </c>
      <c r="H667" t="s">
        <v>3951</v>
      </c>
    </row>
    <row r="668" spans="1:8" x14ac:dyDescent="0.25">
      <c r="A668" t="s">
        <v>644</v>
      </c>
      <c r="B668" s="1">
        <v>45046</v>
      </c>
      <c r="C668">
        <v>173</v>
      </c>
      <c r="D668">
        <v>270</v>
      </c>
      <c r="E668">
        <v>5</v>
      </c>
      <c r="F668">
        <v>200</v>
      </c>
      <c r="G668">
        <v>21</v>
      </c>
      <c r="H668" t="s">
        <v>3951</v>
      </c>
    </row>
    <row r="669" spans="1:8" x14ac:dyDescent="0.25">
      <c r="A669" t="s">
        <v>568</v>
      </c>
      <c r="B669" s="1">
        <v>45090</v>
      </c>
      <c r="C669">
        <v>496</v>
      </c>
      <c r="D669">
        <v>150</v>
      </c>
      <c r="E669">
        <v>24</v>
      </c>
      <c r="F669">
        <v>63</v>
      </c>
      <c r="G669">
        <v>9</v>
      </c>
      <c r="H669" t="s">
        <v>3950</v>
      </c>
    </row>
    <row r="670" spans="1:8" x14ac:dyDescent="0.25">
      <c r="A670" t="s">
        <v>645</v>
      </c>
      <c r="B670" s="1">
        <v>45168</v>
      </c>
      <c r="C670">
        <v>203</v>
      </c>
      <c r="D670">
        <v>221</v>
      </c>
      <c r="E670">
        <v>22</v>
      </c>
      <c r="F670">
        <v>63</v>
      </c>
      <c r="G670">
        <v>36</v>
      </c>
      <c r="H670" t="s">
        <v>3950</v>
      </c>
    </row>
    <row r="671" spans="1:8" x14ac:dyDescent="0.25">
      <c r="A671" t="s">
        <v>646</v>
      </c>
      <c r="B671" s="1">
        <v>45568</v>
      </c>
      <c r="C671">
        <v>664</v>
      </c>
      <c r="D671">
        <v>469</v>
      </c>
      <c r="E671">
        <v>26</v>
      </c>
      <c r="F671">
        <v>31</v>
      </c>
      <c r="G671">
        <v>47</v>
      </c>
      <c r="H671" t="s">
        <v>3951</v>
      </c>
    </row>
    <row r="672" spans="1:8" x14ac:dyDescent="0.25">
      <c r="A672" t="s">
        <v>647</v>
      </c>
      <c r="B672" s="1">
        <v>45228</v>
      </c>
      <c r="C672">
        <v>934</v>
      </c>
      <c r="D672">
        <v>378</v>
      </c>
      <c r="E672">
        <v>10</v>
      </c>
      <c r="F672">
        <v>13</v>
      </c>
      <c r="G672">
        <v>38</v>
      </c>
      <c r="H672" t="s">
        <v>3949</v>
      </c>
    </row>
    <row r="673" spans="1:8" x14ac:dyDescent="0.25">
      <c r="A673" t="s">
        <v>648</v>
      </c>
      <c r="B673" s="1">
        <v>45161</v>
      </c>
      <c r="C673">
        <v>175</v>
      </c>
      <c r="D673">
        <v>194</v>
      </c>
      <c r="E673">
        <v>13</v>
      </c>
      <c r="F673">
        <v>68</v>
      </c>
      <c r="G673">
        <v>6</v>
      </c>
      <c r="H673" t="s">
        <v>3951</v>
      </c>
    </row>
    <row r="674" spans="1:8" x14ac:dyDescent="0.25">
      <c r="A674" t="s">
        <v>649</v>
      </c>
      <c r="B674" s="1">
        <v>45574</v>
      </c>
      <c r="C674">
        <v>500</v>
      </c>
      <c r="D674">
        <v>326</v>
      </c>
      <c r="E674">
        <v>6</v>
      </c>
      <c r="F674">
        <v>8</v>
      </c>
      <c r="G674">
        <v>13</v>
      </c>
      <c r="H674" t="s">
        <v>3949</v>
      </c>
    </row>
    <row r="675" spans="1:8" x14ac:dyDescent="0.25">
      <c r="A675" t="s">
        <v>650</v>
      </c>
      <c r="B675" s="1">
        <v>44976</v>
      </c>
      <c r="C675">
        <v>304</v>
      </c>
      <c r="D675">
        <v>426</v>
      </c>
      <c r="E675">
        <v>23</v>
      </c>
      <c r="F675">
        <v>56</v>
      </c>
      <c r="G675">
        <v>16</v>
      </c>
      <c r="H675" t="s">
        <v>3949</v>
      </c>
    </row>
    <row r="676" spans="1:8" x14ac:dyDescent="0.25">
      <c r="A676" t="s">
        <v>651</v>
      </c>
      <c r="B676" s="1">
        <v>45467</v>
      </c>
      <c r="C676">
        <v>450</v>
      </c>
      <c r="D676">
        <v>173</v>
      </c>
      <c r="E676">
        <v>13</v>
      </c>
      <c r="F676">
        <v>104</v>
      </c>
      <c r="G676">
        <v>26</v>
      </c>
      <c r="H676" t="s">
        <v>3949</v>
      </c>
    </row>
    <row r="677" spans="1:8" x14ac:dyDescent="0.25">
      <c r="A677" t="s">
        <v>652</v>
      </c>
      <c r="B677" s="1">
        <v>45088</v>
      </c>
      <c r="C677">
        <v>966</v>
      </c>
      <c r="D677">
        <v>139</v>
      </c>
      <c r="E677">
        <v>23</v>
      </c>
      <c r="F677">
        <v>166</v>
      </c>
      <c r="G677">
        <v>48</v>
      </c>
      <c r="H677" t="s">
        <v>3950</v>
      </c>
    </row>
    <row r="678" spans="1:8" x14ac:dyDescent="0.25">
      <c r="A678" t="s">
        <v>653</v>
      </c>
      <c r="B678" s="1">
        <v>45324</v>
      </c>
      <c r="C678">
        <v>132</v>
      </c>
      <c r="D678">
        <v>143</v>
      </c>
      <c r="E678">
        <v>7</v>
      </c>
      <c r="F678">
        <v>91</v>
      </c>
      <c r="G678">
        <v>21</v>
      </c>
      <c r="H678" t="s">
        <v>3950</v>
      </c>
    </row>
    <row r="679" spans="1:8" x14ac:dyDescent="0.25">
      <c r="A679" t="s">
        <v>654</v>
      </c>
      <c r="B679" s="1">
        <v>45062</v>
      </c>
      <c r="C679">
        <v>222</v>
      </c>
      <c r="D679">
        <v>311</v>
      </c>
      <c r="E679">
        <v>3</v>
      </c>
      <c r="F679">
        <v>106</v>
      </c>
      <c r="G679">
        <v>21</v>
      </c>
      <c r="H679" t="s">
        <v>3951</v>
      </c>
    </row>
    <row r="680" spans="1:8" x14ac:dyDescent="0.25">
      <c r="A680" t="s">
        <v>655</v>
      </c>
      <c r="B680" s="1">
        <v>45068</v>
      </c>
      <c r="C680">
        <v>715</v>
      </c>
      <c r="D680">
        <v>378</v>
      </c>
      <c r="E680">
        <v>21</v>
      </c>
      <c r="F680">
        <v>70</v>
      </c>
      <c r="G680">
        <v>34</v>
      </c>
      <c r="H680" t="s">
        <v>3949</v>
      </c>
    </row>
    <row r="681" spans="1:8" x14ac:dyDescent="0.25">
      <c r="A681" t="s">
        <v>656</v>
      </c>
      <c r="B681" s="1">
        <v>45512</v>
      </c>
      <c r="C681">
        <v>324</v>
      </c>
      <c r="D681">
        <v>285</v>
      </c>
      <c r="E681">
        <v>8</v>
      </c>
      <c r="F681">
        <v>129</v>
      </c>
      <c r="G681">
        <v>48</v>
      </c>
      <c r="H681" t="s">
        <v>3950</v>
      </c>
    </row>
    <row r="682" spans="1:8" x14ac:dyDescent="0.25">
      <c r="A682" t="s">
        <v>657</v>
      </c>
      <c r="B682" s="1">
        <v>45283</v>
      </c>
      <c r="C682">
        <v>787</v>
      </c>
      <c r="D682">
        <v>208</v>
      </c>
      <c r="E682">
        <v>1</v>
      </c>
      <c r="F682">
        <v>2</v>
      </c>
      <c r="G682">
        <v>41</v>
      </c>
      <c r="H682" t="s">
        <v>3950</v>
      </c>
    </row>
    <row r="683" spans="1:8" x14ac:dyDescent="0.25">
      <c r="A683" t="s">
        <v>658</v>
      </c>
      <c r="B683" s="1">
        <v>45057</v>
      </c>
      <c r="C683">
        <v>834</v>
      </c>
      <c r="D683">
        <v>132</v>
      </c>
      <c r="E683">
        <v>16</v>
      </c>
      <c r="F683">
        <v>113</v>
      </c>
      <c r="G683">
        <v>22</v>
      </c>
      <c r="H683" t="s">
        <v>3951</v>
      </c>
    </row>
    <row r="684" spans="1:8" x14ac:dyDescent="0.25">
      <c r="A684" t="s">
        <v>659</v>
      </c>
      <c r="B684" s="1">
        <v>45263</v>
      </c>
      <c r="C684">
        <v>636</v>
      </c>
      <c r="D684">
        <v>154</v>
      </c>
      <c r="E684">
        <v>1</v>
      </c>
      <c r="F684">
        <v>115</v>
      </c>
      <c r="G684">
        <v>11</v>
      </c>
      <c r="H684" t="s">
        <v>3949</v>
      </c>
    </row>
    <row r="685" spans="1:8" x14ac:dyDescent="0.25">
      <c r="A685" t="s">
        <v>491</v>
      </c>
      <c r="B685" s="1">
        <v>45185</v>
      </c>
      <c r="C685">
        <v>524</v>
      </c>
      <c r="D685">
        <v>337</v>
      </c>
      <c r="E685">
        <v>20</v>
      </c>
      <c r="F685">
        <v>129</v>
      </c>
      <c r="G685">
        <v>47</v>
      </c>
      <c r="H685" t="s">
        <v>3950</v>
      </c>
    </row>
    <row r="686" spans="1:8" x14ac:dyDescent="0.25">
      <c r="A686" t="s">
        <v>660</v>
      </c>
      <c r="B686" s="1">
        <v>45106</v>
      </c>
      <c r="C686">
        <v>307</v>
      </c>
      <c r="D686">
        <v>220</v>
      </c>
      <c r="E686">
        <v>26</v>
      </c>
      <c r="F686">
        <v>80</v>
      </c>
      <c r="G686">
        <v>11</v>
      </c>
      <c r="H686" t="s">
        <v>3950</v>
      </c>
    </row>
    <row r="687" spans="1:8" x14ac:dyDescent="0.25">
      <c r="A687" t="s">
        <v>661</v>
      </c>
      <c r="B687" s="1">
        <v>45018</v>
      </c>
      <c r="C687">
        <v>464</v>
      </c>
      <c r="D687">
        <v>138</v>
      </c>
      <c r="E687">
        <v>9</v>
      </c>
      <c r="F687">
        <v>48</v>
      </c>
      <c r="G687">
        <v>36</v>
      </c>
      <c r="H687" t="s">
        <v>3951</v>
      </c>
    </row>
    <row r="688" spans="1:8" x14ac:dyDescent="0.25">
      <c r="A688" t="s">
        <v>662</v>
      </c>
      <c r="B688" s="1">
        <v>45625</v>
      </c>
      <c r="C688">
        <v>442</v>
      </c>
      <c r="D688">
        <v>336</v>
      </c>
      <c r="E688">
        <v>5</v>
      </c>
      <c r="F688">
        <v>53</v>
      </c>
      <c r="G688">
        <v>43</v>
      </c>
      <c r="H688" t="s">
        <v>3949</v>
      </c>
    </row>
    <row r="689" spans="1:8" x14ac:dyDescent="0.25">
      <c r="A689" t="s">
        <v>663</v>
      </c>
      <c r="B689" s="1">
        <v>45207</v>
      </c>
      <c r="C689">
        <v>791</v>
      </c>
      <c r="D689">
        <v>497</v>
      </c>
      <c r="E689">
        <v>7</v>
      </c>
      <c r="F689">
        <v>69</v>
      </c>
      <c r="G689">
        <v>40</v>
      </c>
      <c r="H689" t="s">
        <v>3951</v>
      </c>
    </row>
    <row r="690" spans="1:8" x14ac:dyDescent="0.25">
      <c r="A690" t="s">
        <v>664</v>
      </c>
      <c r="B690" s="1">
        <v>45271</v>
      </c>
      <c r="C690">
        <v>444</v>
      </c>
      <c r="D690">
        <v>60</v>
      </c>
      <c r="E690">
        <v>11</v>
      </c>
      <c r="F690">
        <v>134</v>
      </c>
      <c r="G690">
        <v>33</v>
      </c>
      <c r="H690" t="s">
        <v>3951</v>
      </c>
    </row>
    <row r="691" spans="1:8" x14ac:dyDescent="0.25">
      <c r="A691" t="s">
        <v>48</v>
      </c>
      <c r="B691" s="1">
        <v>45368</v>
      </c>
      <c r="C691">
        <v>796</v>
      </c>
      <c r="D691">
        <v>245</v>
      </c>
      <c r="E691">
        <v>10</v>
      </c>
      <c r="F691">
        <v>110</v>
      </c>
      <c r="G691">
        <v>50</v>
      </c>
      <c r="H691" t="s">
        <v>3951</v>
      </c>
    </row>
    <row r="692" spans="1:8" x14ac:dyDescent="0.25">
      <c r="A692" t="s">
        <v>665</v>
      </c>
      <c r="B692" s="1">
        <v>45299</v>
      </c>
      <c r="C692">
        <v>493</v>
      </c>
      <c r="D692">
        <v>325</v>
      </c>
      <c r="E692">
        <v>6</v>
      </c>
      <c r="F692">
        <v>59</v>
      </c>
      <c r="G692">
        <v>6</v>
      </c>
      <c r="H692" t="s">
        <v>3951</v>
      </c>
    </row>
    <row r="693" spans="1:8" x14ac:dyDescent="0.25">
      <c r="A693" t="s">
        <v>666</v>
      </c>
      <c r="B693" s="1">
        <v>45248</v>
      </c>
      <c r="C693">
        <v>699</v>
      </c>
      <c r="D693">
        <v>180</v>
      </c>
      <c r="E693">
        <v>28</v>
      </c>
      <c r="F693">
        <v>153</v>
      </c>
      <c r="G693">
        <v>47</v>
      </c>
      <c r="H693" t="s">
        <v>3950</v>
      </c>
    </row>
    <row r="694" spans="1:8" x14ac:dyDescent="0.25">
      <c r="A694" t="s">
        <v>667</v>
      </c>
      <c r="B694" s="1">
        <v>45167</v>
      </c>
      <c r="C694">
        <v>264</v>
      </c>
      <c r="D694">
        <v>241</v>
      </c>
      <c r="E694">
        <v>23</v>
      </c>
      <c r="F694">
        <v>8</v>
      </c>
      <c r="G694">
        <v>36</v>
      </c>
      <c r="H694" t="s">
        <v>3951</v>
      </c>
    </row>
    <row r="695" spans="1:8" x14ac:dyDescent="0.25">
      <c r="A695" t="s">
        <v>668</v>
      </c>
      <c r="B695" s="1">
        <v>45126</v>
      </c>
      <c r="C695">
        <v>866</v>
      </c>
      <c r="D695">
        <v>198</v>
      </c>
      <c r="E695">
        <v>29</v>
      </c>
      <c r="F695">
        <v>147</v>
      </c>
      <c r="G695">
        <v>26</v>
      </c>
      <c r="H695" t="s">
        <v>3949</v>
      </c>
    </row>
    <row r="696" spans="1:8" x14ac:dyDescent="0.25">
      <c r="A696" t="s">
        <v>669</v>
      </c>
      <c r="B696" s="1">
        <v>45322</v>
      </c>
      <c r="C696">
        <v>925</v>
      </c>
      <c r="D696">
        <v>292</v>
      </c>
      <c r="E696">
        <v>1</v>
      </c>
      <c r="F696">
        <v>24</v>
      </c>
      <c r="G696">
        <v>24</v>
      </c>
      <c r="H696" t="s">
        <v>3951</v>
      </c>
    </row>
    <row r="697" spans="1:8" x14ac:dyDescent="0.25">
      <c r="A697" t="s">
        <v>670</v>
      </c>
      <c r="B697" s="1">
        <v>45425</v>
      </c>
      <c r="C697">
        <v>467</v>
      </c>
      <c r="D697">
        <v>459</v>
      </c>
      <c r="E697">
        <v>3</v>
      </c>
      <c r="F697">
        <v>74</v>
      </c>
      <c r="G697">
        <v>32</v>
      </c>
      <c r="H697" t="s">
        <v>3949</v>
      </c>
    </row>
    <row r="698" spans="1:8" x14ac:dyDescent="0.25">
      <c r="A698" t="s">
        <v>671</v>
      </c>
      <c r="B698" s="1">
        <v>45636</v>
      </c>
      <c r="C698">
        <v>457</v>
      </c>
      <c r="D698">
        <v>282</v>
      </c>
      <c r="E698">
        <v>19</v>
      </c>
      <c r="F698">
        <v>182</v>
      </c>
      <c r="G698">
        <v>36</v>
      </c>
      <c r="H698" t="s">
        <v>3951</v>
      </c>
    </row>
    <row r="699" spans="1:8" x14ac:dyDescent="0.25">
      <c r="A699" t="s">
        <v>672</v>
      </c>
      <c r="B699" s="1">
        <v>45546</v>
      </c>
      <c r="C699">
        <v>279</v>
      </c>
      <c r="D699">
        <v>184</v>
      </c>
      <c r="E699">
        <v>29</v>
      </c>
      <c r="F699">
        <v>146</v>
      </c>
      <c r="G699">
        <v>46</v>
      </c>
      <c r="H699" t="s">
        <v>3950</v>
      </c>
    </row>
    <row r="700" spans="1:8" x14ac:dyDescent="0.25">
      <c r="A700" t="s">
        <v>673</v>
      </c>
      <c r="B700" s="1">
        <v>45291</v>
      </c>
      <c r="C700">
        <v>539</v>
      </c>
      <c r="D700">
        <v>304</v>
      </c>
      <c r="E700">
        <v>9</v>
      </c>
      <c r="F700">
        <v>195</v>
      </c>
      <c r="G700">
        <v>50</v>
      </c>
      <c r="H700" t="s">
        <v>3950</v>
      </c>
    </row>
    <row r="701" spans="1:8" x14ac:dyDescent="0.25">
      <c r="A701" t="s">
        <v>674</v>
      </c>
      <c r="B701" s="1">
        <v>45627</v>
      </c>
      <c r="C701">
        <v>112</v>
      </c>
      <c r="D701">
        <v>348</v>
      </c>
      <c r="E701">
        <v>3</v>
      </c>
      <c r="F701">
        <v>48</v>
      </c>
      <c r="G701">
        <v>3</v>
      </c>
      <c r="H701" t="s">
        <v>3950</v>
      </c>
    </row>
    <row r="702" spans="1:8" x14ac:dyDescent="0.25">
      <c r="A702" t="s">
        <v>675</v>
      </c>
      <c r="B702" s="1">
        <v>45607</v>
      </c>
      <c r="C702">
        <v>443</v>
      </c>
      <c r="D702">
        <v>219</v>
      </c>
      <c r="E702">
        <v>20</v>
      </c>
      <c r="F702">
        <v>193</v>
      </c>
      <c r="G702">
        <v>13</v>
      </c>
      <c r="H702" t="s">
        <v>3951</v>
      </c>
    </row>
    <row r="703" spans="1:8" x14ac:dyDescent="0.25">
      <c r="A703" t="s">
        <v>676</v>
      </c>
      <c r="B703" s="1">
        <v>45511</v>
      </c>
      <c r="C703">
        <v>657</v>
      </c>
      <c r="D703">
        <v>359</v>
      </c>
      <c r="E703">
        <v>22</v>
      </c>
      <c r="F703">
        <v>113</v>
      </c>
      <c r="G703">
        <v>23</v>
      </c>
      <c r="H703" t="s">
        <v>3951</v>
      </c>
    </row>
    <row r="704" spans="1:8" x14ac:dyDescent="0.25">
      <c r="A704" t="s">
        <v>677</v>
      </c>
      <c r="B704" s="1">
        <v>45189</v>
      </c>
      <c r="C704">
        <v>626</v>
      </c>
      <c r="D704">
        <v>310</v>
      </c>
      <c r="E704">
        <v>24</v>
      </c>
      <c r="F704">
        <v>57</v>
      </c>
      <c r="G704">
        <v>24</v>
      </c>
      <c r="H704" t="s">
        <v>3949</v>
      </c>
    </row>
    <row r="705" spans="1:8" x14ac:dyDescent="0.25">
      <c r="A705" t="s">
        <v>678</v>
      </c>
      <c r="B705" s="1">
        <v>45209</v>
      </c>
      <c r="C705">
        <v>572</v>
      </c>
      <c r="D705">
        <v>149</v>
      </c>
      <c r="E705">
        <v>17</v>
      </c>
      <c r="F705">
        <v>172</v>
      </c>
      <c r="G705">
        <v>6</v>
      </c>
      <c r="H705" t="s">
        <v>3949</v>
      </c>
    </row>
    <row r="706" spans="1:8" x14ac:dyDescent="0.25">
      <c r="A706" t="s">
        <v>679</v>
      </c>
      <c r="B706" s="1">
        <v>45651</v>
      </c>
      <c r="C706">
        <v>736</v>
      </c>
      <c r="D706">
        <v>157</v>
      </c>
      <c r="E706">
        <v>8</v>
      </c>
      <c r="F706">
        <v>196</v>
      </c>
      <c r="G706">
        <v>48</v>
      </c>
      <c r="H706" t="s">
        <v>3950</v>
      </c>
    </row>
    <row r="707" spans="1:8" x14ac:dyDescent="0.25">
      <c r="A707" t="s">
        <v>680</v>
      </c>
      <c r="B707" s="1">
        <v>44986</v>
      </c>
      <c r="C707">
        <v>447</v>
      </c>
      <c r="D707">
        <v>73</v>
      </c>
      <c r="E707">
        <v>13</v>
      </c>
      <c r="F707">
        <v>159</v>
      </c>
      <c r="G707">
        <v>13</v>
      </c>
      <c r="H707" t="s">
        <v>3950</v>
      </c>
    </row>
    <row r="708" spans="1:8" x14ac:dyDescent="0.25">
      <c r="A708" t="s">
        <v>361</v>
      </c>
      <c r="B708" s="1">
        <v>45137</v>
      </c>
      <c r="C708">
        <v>780</v>
      </c>
      <c r="D708">
        <v>252</v>
      </c>
      <c r="E708">
        <v>23</v>
      </c>
      <c r="F708">
        <v>133</v>
      </c>
      <c r="G708">
        <v>10</v>
      </c>
      <c r="H708" t="s">
        <v>3949</v>
      </c>
    </row>
    <row r="709" spans="1:8" x14ac:dyDescent="0.25">
      <c r="A709" t="s">
        <v>681</v>
      </c>
      <c r="B709" s="1">
        <v>45595</v>
      </c>
      <c r="C709">
        <v>231</v>
      </c>
      <c r="D709">
        <v>152</v>
      </c>
      <c r="E709">
        <v>27</v>
      </c>
      <c r="F709">
        <v>63</v>
      </c>
      <c r="G709">
        <v>11</v>
      </c>
      <c r="H709" t="s">
        <v>3950</v>
      </c>
    </row>
    <row r="710" spans="1:8" x14ac:dyDescent="0.25">
      <c r="A710" t="s">
        <v>682</v>
      </c>
      <c r="B710" s="1">
        <v>45206</v>
      </c>
      <c r="C710">
        <v>632</v>
      </c>
      <c r="D710">
        <v>207</v>
      </c>
      <c r="E710">
        <v>6</v>
      </c>
      <c r="F710">
        <v>4</v>
      </c>
      <c r="G710">
        <v>46</v>
      </c>
      <c r="H710" t="s">
        <v>3950</v>
      </c>
    </row>
    <row r="711" spans="1:8" x14ac:dyDescent="0.25">
      <c r="A711" t="s">
        <v>683</v>
      </c>
      <c r="B711" s="1">
        <v>45401</v>
      </c>
      <c r="C711">
        <v>695</v>
      </c>
      <c r="D711">
        <v>392</v>
      </c>
      <c r="E711">
        <v>30</v>
      </c>
      <c r="F711">
        <v>65</v>
      </c>
      <c r="G711">
        <v>4</v>
      </c>
      <c r="H711" t="s">
        <v>3950</v>
      </c>
    </row>
    <row r="712" spans="1:8" x14ac:dyDescent="0.25">
      <c r="A712" t="s">
        <v>684</v>
      </c>
      <c r="B712" s="1">
        <v>45529</v>
      </c>
      <c r="C712">
        <v>527</v>
      </c>
      <c r="D712">
        <v>336</v>
      </c>
      <c r="E712">
        <v>9</v>
      </c>
      <c r="F712">
        <v>115</v>
      </c>
      <c r="G712">
        <v>13</v>
      </c>
      <c r="H712" t="s">
        <v>3949</v>
      </c>
    </row>
    <row r="713" spans="1:8" x14ac:dyDescent="0.25">
      <c r="A713" t="s">
        <v>685</v>
      </c>
      <c r="B713" s="1">
        <v>45594</v>
      </c>
      <c r="C713">
        <v>996</v>
      </c>
      <c r="D713">
        <v>113</v>
      </c>
      <c r="E713">
        <v>18</v>
      </c>
      <c r="F713">
        <v>134</v>
      </c>
      <c r="G713">
        <v>30</v>
      </c>
      <c r="H713" t="s">
        <v>3951</v>
      </c>
    </row>
    <row r="714" spans="1:8" x14ac:dyDescent="0.25">
      <c r="A714" t="s">
        <v>686</v>
      </c>
      <c r="B714" s="1">
        <v>45406</v>
      </c>
      <c r="C714">
        <v>375</v>
      </c>
      <c r="D714">
        <v>171</v>
      </c>
      <c r="E714">
        <v>12</v>
      </c>
      <c r="F714">
        <v>75</v>
      </c>
      <c r="G714">
        <v>13</v>
      </c>
      <c r="H714" t="s">
        <v>3949</v>
      </c>
    </row>
    <row r="715" spans="1:8" x14ac:dyDescent="0.25">
      <c r="A715" t="s">
        <v>687</v>
      </c>
      <c r="B715" s="1">
        <v>45412</v>
      </c>
      <c r="C715">
        <v>244</v>
      </c>
      <c r="D715">
        <v>186</v>
      </c>
      <c r="E715">
        <v>5</v>
      </c>
      <c r="F715">
        <v>79</v>
      </c>
      <c r="G715">
        <v>6</v>
      </c>
      <c r="H715" t="s">
        <v>3950</v>
      </c>
    </row>
    <row r="716" spans="1:8" x14ac:dyDescent="0.25">
      <c r="A716" t="s">
        <v>688</v>
      </c>
      <c r="B716" s="1">
        <v>45673</v>
      </c>
      <c r="C716">
        <v>287</v>
      </c>
      <c r="D716">
        <v>335</v>
      </c>
      <c r="E716">
        <v>10</v>
      </c>
      <c r="F716">
        <v>57</v>
      </c>
      <c r="G716">
        <v>21</v>
      </c>
      <c r="H716" t="s">
        <v>3949</v>
      </c>
    </row>
    <row r="717" spans="1:8" x14ac:dyDescent="0.25">
      <c r="A717" t="s">
        <v>689</v>
      </c>
      <c r="B717" s="1">
        <v>44972</v>
      </c>
      <c r="C717">
        <v>623</v>
      </c>
      <c r="D717">
        <v>64</v>
      </c>
      <c r="E717">
        <v>15</v>
      </c>
      <c r="F717">
        <v>87</v>
      </c>
      <c r="G717">
        <v>37</v>
      </c>
      <c r="H717" t="s">
        <v>3949</v>
      </c>
    </row>
    <row r="718" spans="1:8" x14ac:dyDescent="0.25">
      <c r="A718" t="s">
        <v>690</v>
      </c>
      <c r="B718" s="1">
        <v>45033</v>
      </c>
      <c r="C718">
        <v>858</v>
      </c>
      <c r="D718">
        <v>475</v>
      </c>
      <c r="E718">
        <v>17</v>
      </c>
      <c r="F718">
        <v>69</v>
      </c>
      <c r="G718">
        <v>21</v>
      </c>
      <c r="H718" t="s">
        <v>3950</v>
      </c>
    </row>
    <row r="719" spans="1:8" x14ac:dyDescent="0.25">
      <c r="A719" t="s">
        <v>691</v>
      </c>
      <c r="B719" s="1">
        <v>45328</v>
      </c>
      <c r="C719">
        <v>739</v>
      </c>
      <c r="D719">
        <v>326</v>
      </c>
      <c r="E719">
        <v>17</v>
      </c>
      <c r="F719">
        <v>189</v>
      </c>
      <c r="G719">
        <v>2</v>
      </c>
      <c r="H719" t="s">
        <v>3950</v>
      </c>
    </row>
    <row r="720" spans="1:8" x14ac:dyDescent="0.25">
      <c r="A720" t="s">
        <v>692</v>
      </c>
      <c r="B720" s="1">
        <v>45538</v>
      </c>
      <c r="C720">
        <v>261</v>
      </c>
      <c r="D720">
        <v>222</v>
      </c>
      <c r="E720">
        <v>14</v>
      </c>
      <c r="F720">
        <v>32</v>
      </c>
      <c r="G720">
        <v>14</v>
      </c>
      <c r="H720" t="s">
        <v>3950</v>
      </c>
    </row>
    <row r="721" spans="1:8" x14ac:dyDescent="0.25">
      <c r="A721" t="s">
        <v>693</v>
      </c>
      <c r="B721" s="1">
        <v>45486</v>
      </c>
      <c r="C721">
        <v>114</v>
      </c>
      <c r="D721">
        <v>306</v>
      </c>
      <c r="E721">
        <v>13</v>
      </c>
      <c r="F721">
        <v>38</v>
      </c>
      <c r="G721">
        <v>30</v>
      </c>
      <c r="H721" t="s">
        <v>3951</v>
      </c>
    </row>
    <row r="722" spans="1:8" x14ac:dyDescent="0.25">
      <c r="A722" t="s">
        <v>694</v>
      </c>
      <c r="B722" s="1">
        <v>45184</v>
      </c>
      <c r="C722">
        <v>966</v>
      </c>
      <c r="D722">
        <v>418</v>
      </c>
      <c r="E722">
        <v>14</v>
      </c>
      <c r="F722">
        <v>41</v>
      </c>
      <c r="G722">
        <v>20</v>
      </c>
      <c r="H722" t="s">
        <v>3950</v>
      </c>
    </row>
    <row r="723" spans="1:8" x14ac:dyDescent="0.25">
      <c r="A723" t="s">
        <v>695</v>
      </c>
      <c r="B723" s="1">
        <v>45576</v>
      </c>
      <c r="C723">
        <v>501</v>
      </c>
      <c r="D723">
        <v>431</v>
      </c>
      <c r="E723">
        <v>7</v>
      </c>
      <c r="F723">
        <v>85</v>
      </c>
      <c r="G723">
        <v>17</v>
      </c>
      <c r="H723" t="s">
        <v>3951</v>
      </c>
    </row>
    <row r="724" spans="1:8" x14ac:dyDescent="0.25">
      <c r="A724" t="s">
        <v>696</v>
      </c>
      <c r="B724" s="1">
        <v>44979</v>
      </c>
      <c r="C724">
        <v>844</v>
      </c>
      <c r="D724">
        <v>273</v>
      </c>
      <c r="E724">
        <v>21</v>
      </c>
      <c r="F724">
        <v>181</v>
      </c>
      <c r="G724">
        <v>35</v>
      </c>
      <c r="H724" t="s">
        <v>3951</v>
      </c>
    </row>
    <row r="725" spans="1:8" x14ac:dyDescent="0.25">
      <c r="A725" t="s">
        <v>697</v>
      </c>
      <c r="B725" s="1">
        <v>45235</v>
      </c>
      <c r="C725">
        <v>325</v>
      </c>
      <c r="D725">
        <v>179</v>
      </c>
      <c r="E725">
        <v>1</v>
      </c>
      <c r="F725">
        <v>18</v>
      </c>
      <c r="G725">
        <v>2</v>
      </c>
      <c r="H725" t="s">
        <v>3949</v>
      </c>
    </row>
    <row r="726" spans="1:8" x14ac:dyDescent="0.25">
      <c r="A726" t="s">
        <v>698</v>
      </c>
      <c r="B726" s="1">
        <v>45489</v>
      </c>
      <c r="C726">
        <v>483</v>
      </c>
      <c r="D726">
        <v>157</v>
      </c>
      <c r="E726">
        <v>23</v>
      </c>
      <c r="F726">
        <v>77</v>
      </c>
      <c r="G726">
        <v>12</v>
      </c>
      <c r="H726" t="s">
        <v>3950</v>
      </c>
    </row>
    <row r="727" spans="1:8" x14ac:dyDescent="0.25">
      <c r="A727" t="s">
        <v>699</v>
      </c>
      <c r="B727" s="1">
        <v>45211</v>
      </c>
      <c r="C727">
        <v>937</v>
      </c>
      <c r="D727">
        <v>104</v>
      </c>
      <c r="E727">
        <v>4</v>
      </c>
      <c r="F727">
        <v>133</v>
      </c>
      <c r="G727">
        <v>33</v>
      </c>
      <c r="H727" t="s">
        <v>3950</v>
      </c>
    </row>
    <row r="728" spans="1:8" x14ac:dyDescent="0.25">
      <c r="A728" t="s">
        <v>700</v>
      </c>
      <c r="B728" s="1">
        <v>45052</v>
      </c>
      <c r="C728">
        <v>575</v>
      </c>
      <c r="D728">
        <v>465</v>
      </c>
      <c r="E728">
        <v>15</v>
      </c>
      <c r="F728">
        <v>141</v>
      </c>
      <c r="G728">
        <v>14</v>
      </c>
      <c r="H728" t="s">
        <v>3951</v>
      </c>
    </row>
    <row r="729" spans="1:8" x14ac:dyDescent="0.25">
      <c r="A729" t="s">
        <v>701</v>
      </c>
      <c r="B729" s="1">
        <v>45333</v>
      </c>
      <c r="C729">
        <v>652</v>
      </c>
      <c r="D729">
        <v>468</v>
      </c>
      <c r="E729">
        <v>29</v>
      </c>
      <c r="F729">
        <v>24</v>
      </c>
      <c r="G729">
        <v>44</v>
      </c>
      <c r="H729" t="s">
        <v>3951</v>
      </c>
    </row>
    <row r="730" spans="1:8" x14ac:dyDescent="0.25">
      <c r="A730" t="s">
        <v>702</v>
      </c>
      <c r="B730" s="1">
        <v>45293</v>
      </c>
      <c r="C730">
        <v>664</v>
      </c>
      <c r="D730">
        <v>63</v>
      </c>
      <c r="E730">
        <v>11</v>
      </c>
      <c r="F730">
        <v>79</v>
      </c>
      <c r="G730">
        <v>20</v>
      </c>
      <c r="H730" t="s">
        <v>3951</v>
      </c>
    </row>
    <row r="731" spans="1:8" x14ac:dyDescent="0.25">
      <c r="A731" t="s">
        <v>703</v>
      </c>
      <c r="B731" s="1">
        <v>45691</v>
      </c>
      <c r="C731">
        <v>634</v>
      </c>
      <c r="D731">
        <v>221</v>
      </c>
      <c r="E731">
        <v>7</v>
      </c>
      <c r="F731">
        <v>122</v>
      </c>
      <c r="G731">
        <v>35</v>
      </c>
      <c r="H731" t="s">
        <v>3951</v>
      </c>
    </row>
    <row r="732" spans="1:8" x14ac:dyDescent="0.25">
      <c r="A732" t="s">
        <v>704</v>
      </c>
      <c r="B732" s="1">
        <v>45656</v>
      </c>
      <c r="C732">
        <v>454</v>
      </c>
      <c r="D732">
        <v>310</v>
      </c>
      <c r="E732">
        <v>7</v>
      </c>
      <c r="F732">
        <v>97</v>
      </c>
      <c r="G732">
        <v>23</v>
      </c>
      <c r="H732" t="s">
        <v>3950</v>
      </c>
    </row>
    <row r="733" spans="1:8" x14ac:dyDescent="0.25">
      <c r="A733" t="s">
        <v>705</v>
      </c>
      <c r="B733" s="1">
        <v>44987</v>
      </c>
      <c r="C733">
        <v>882</v>
      </c>
      <c r="D733">
        <v>343</v>
      </c>
      <c r="E733">
        <v>8</v>
      </c>
      <c r="F733">
        <v>36</v>
      </c>
      <c r="G733">
        <v>33</v>
      </c>
      <c r="H733" t="s">
        <v>3950</v>
      </c>
    </row>
    <row r="734" spans="1:8" x14ac:dyDescent="0.25">
      <c r="A734" t="s">
        <v>706</v>
      </c>
      <c r="B734" s="1">
        <v>45613</v>
      </c>
      <c r="C734">
        <v>717</v>
      </c>
      <c r="D734">
        <v>188</v>
      </c>
      <c r="E734">
        <v>14</v>
      </c>
      <c r="F734">
        <v>40</v>
      </c>
      <c r="G734">
        <v>26</v>
      </c>
      <c r="H734" t="s">
        <v>3951</v>
      </c>
    </row>
    <row r="735" spans="1:8" x14ac:dyDescent="0.25">
      <c r="A735" t="s">
        <v>707</v>
      </c>
      <c r="B735" s="1">
        <v>45194</v>
      </c>
      <c r="C735">
        <v>736</v>
      </c>
      <c r="D735">
        <v>288</v>
      </c>
      <c r="E735">
        <v>29</v>
      </c>
      <c r="F735">
        <v>30</v>
      </c>
      <c r="G735">
        <v>22</v>
      </c>
      <c r="H735" t="s">
        <v>3950</v>
      </c>
    </row>
    <row r="736" spans="1:8" x14ac:dyDescent="0.25">
      <c r="A736" t="s">
        <v>708</v>
      </c>
      <c r="B736" s="1">
        <v>45176</v>
      </c>
      <c r="C736">
        <v>417</v>
      </c>
      <c r="D736">
        <v>349</v>
      </c>
      <c r="E736">
        <v>9</v>
      </c>
      <c r="F736">
        <v>61</v>
      </c>
      <c r="G736">
        <v>31</v>
      </c>
      <c r="H736" t="s">
        <v>3950</v>
      </c>
    </row>
    <row r="737" spans="1:8" x14ac:dyDescent="0.25">
      <c r="A737" t="s">
        <v>709</v>
      </c>
      <c r="B737" s="1">
        <v>45230</v>
      </c>
      <c r="C737">
        <v>614</v>
      </c>
      <c r="D737">
        <v>340</v>
      </c>
      <c r="E737">
        <v>14</v>
      </c>
      <c r="F737">
        <v>164</v>
      </c>
      <c r="G737">
        <v>27</v>
      </c>
      <c r="H737" t="s">
        <v>3951</v>
      </c>
    </row>
    <row r="738" spans="1:8" x14ac:dyDescent="0.25">
      <c r="A738" t="s">
        <v>710</v>
      </c>
      <c r="B738" s="1">
        <v>45628</v>
      </c>
      <c r="C738">
        <v>281</v>
      </c>
      <c r="D738">
        <v>498</v>
      </c>
      <c r="E738">
        <v>7</v>
      </c>
      <c r="F738">
        <v>89</v>
      </c>
      <c r="G738">
        <v>50</v>
      </c>
      <c r="H738" t="s">
        <v>3950</v>
      </c>
    </row>
    <row r="739" spans="1:8" x14ac:dyDescent="0.25">
      <c r="A739" t="s">
        <v>711</v>
      </c>
      <c r="B739" s="1">
        <v>45293</v>
      </c>
      <c r="C739">
        <v>376</v>
      </c>
      <c r="D739">
        <v>126</v>
      </c>
      <c r="E739">
        <v>26</v>
      </c>
      <c r="F739">
        <v>164</v>
      </c>
      <c r="G739">
        <v>43</v>
      </c>
      <c r="H739" t="s">
        <v>3950</v>
      </c>
    </row>
    <row r="740" spans="1:8" x14ac:dyDescent="0.25">
      <c r="A740" t="s">
        <v>712</v>
      </c>
      <c r="B740" s="1">
        <v>45476</v>
      </c>
      <c r="C740">
        <v>167</v>
      </c>
      <c r="D740">
        <v>80</v>
      </c>
      <c r="E740">
        <v>17</v>
      </c>
      <c r="F740">
        <v>39</v>
      </c>
      <c r="G740">
        <v>33</v>
      </c>
      <c r="H740" t="s">
        <v>3950</v>
      </c>
    </row>
    <row r="741" spans="1:8" x14ac:dyDescent="0.25">
      <c r="A741" t="s">
        <v>713</v>
      </c>
      <c r="B741" s="1">
        <v>45329</v>
      </c>
      <c r="C741">
        <v>398</v>
      </c>
      <c r="D741">
        <v>307</v>
      </c>
      <c r="E741">
        <v>25</v>
      </c>
      <c r="F741">
        <v>160</v>
      </c>
      <c r="G741">
        <v>12</v>
      </c>
      <c r="H741" t="s">
        <v>3949</v>
      </c>
    </row>
    <row r="742" spans="1:8" x14ac:dyDescent="0.25">
      <c r="A742" t="s">
        <v>714</v>
      </c>
      <c r="B742" s="1">
        <v>45618</v>
      </c>
      <c r="C742">
        <v>235</v>
      </c>
      <c r="D742">
        <v>155</v>
      </c>
      <c r="E742">
        <v>21</v>
      </c>
      <c r="F742">
        <v>50</v>
      </c>
      <c r="G742">
        <v>45</v>
      </c>
      <c r="H742" t="s">
        <v>3951</v>
      </c>
    </row>
    <row r="743" spans="1:8" x14ac:dyDescent="0.25">
      <c r="A743" t="s">
        <v>715</v>
      </c>
      <c r="B743" s="1">
        <v>45464</v>
      </c>
      <c r="C743">
        <v>589</v>
      </c>
      <c r="D743">
        <v>231</v>
      </c>
      <c r="E743">
        <v>19</v>
      </c>
      <c r="F743">
        <v>70</v>
      </c>
      <c r="G743">
        <v>31</v>
      </c>
      <c r="H743" t="s">
        <v>3951</v>
      </c>
    </row>
    <row r="744" spans="1:8" x14ac:dyDescent="0.25">
      <c r="A744" t="s">
        <v>716</v>
      </c>
      <c r="B744" s="1">
        <v>45585</v>
      </c>
      <c r="C744">
        <v>566</v>
      </c>
      <c r="D744">
        <v>380</v>
      </c>
      <c r="E744">
        <v>12</v>
      </c>
      <c r="F744">
        <v>112</v>
      </c>
      <c r="G744">
        <v>9</v>
      </c>
      <c r="H744" t="s">
        <v>3949</v>
      </c>
    </row>
    <row r="745" spans="1:8" x14ac:dyDescent="0.25">
      <c r="A745" t="s">
        <v>717</v>
      </c>
      <c r="B745" s="1">
        <v>45102</v>
      </c>
      <c r="C745">
        <v>339</v>
      </c>
      <c r="D745">
        <v>476</v>
      </c>
      <c r="E745">
        <v>23</v>
      </c>
      <c r="F745">
        <v>193</v>
      </c>
      <c r="G745">
        <v>16</v>
      </c>
      <c r="H745" t="s">
        <v>3949</v>
      </c>
    </row>
    <row r="746" spans="1:8" x14ac:dyDescent="0.25">
      <c r="A746" t="s">
        <v>718</v>
      </c>
      <c r="B746" s="1">
        <v>45008</v>
      </c>
      <c r="C746">
        <v>140</v>
      </c>
      <c r="D746">
        <v>413</v>
      </c>
      <c r="E746">
        <v>16</v>
      </c>
      <c r="F746">
        <v>100</v>
      </c>
      <c r="G746">
        <v>10</v>
      </c>
      <c r="H746" t="s">
        <v>3951</v>
      </c>
    </row>
    <row r="747" spans="1:8" x14ac:dyDescent="0.25">
      <c r="A747" t="s">
        <v>719</v>
      </c>
      <c r="B747" s="1">
        <v>45133</v>
      </c>
      <c r="C747">
        <v>469</v>
      </c>
      <c r="D747">
        <v>500</v>
      </c>
      <c r="E747">
        <v>28</v>
      </c>
      <c r="F747">
        <v>25</v>
      </c>
      <c r="G747">
        <v>47</v>
      </c>
      <c r="H747" t="s">
        <v>3951</v>
      </c>
    </row>
    <row r="748" spans="1:8" x14ac:dyDescent="0.25">
      <c r="A748" t="s">
        <v>720</v>
      </c>
      <c r="B748" s="1">
        <v>45072</v>
      </c>
      <c r="C748">
        <v>633</v>
      </c>
      <c r="D748">
        <v>424</v>
      </c>
      <c r="E748">
        <v>30</v>
      </c>
      <c r="F748">
        <v>58</v>
      </c>
      <c r="G748">
        <v>19</v>
      </c>
      <c r="H748" t="s">
        <v>3951</v>
      </c>
    </row>
    <row r="749" spans="1:8" x14ac:dyDescent="0.25">
      <c r="A749" t="s">
        <v>721</v>
      </c>
      <c r="B749" s="1">
        <v>45454</v>
      </c>
      <c r="C749">
        <v>665</v>
      </c>
      <c r="D749">
        <v>347</v>
      </c>
      <c r="E749">
        <v>14</v>
      </c>
      <c r="F749">
        <v>15</v>
      </c>
      <c r="G749">
        <v>20</v>
      </c>
      <c r="H749" t="s">
        <v>3949</v>
      </c>
    </row>
    <row r="750" spans="1:8" x14ac:dyDescent="0.25">
      <c r="A750" t="s">
        <v>722</v>
      </c>
      <c r="B750" s="1">
        <v>45396</v>
      </c>
      <c r="C750">
        <v>425</v>
      </c>
      <c r="D750">
        <v>345</v>
      </c>
      <c r="E750">
        <v>28</v>
      </c>
      <c r="F750">
        <v>31</v>
      </c>
      <c r="G750">
        <v>32</v>
      </c>
      <c r="H750" t="s">
        <v>3950</v>
      </c>
    </row>
    <row r="751" spans="1:8" x14ac:dyDescent="0.25">
      <c r="A751" t="s">
        <v>723</v>
      </c>
      <c r="B751" s="1">
        <v>45237</v>
      </c>
      <c r="C751">
        <v>905</v>
      </c>
      <c r="D751">
        <v>495</v>
      </c>
      <c r="E751">
        <v>28</v>
      </c>
      <c r="F751">
        <v>78</v>
      </c>
      <c r="G751">
        <v>16</v>
      </c>
      <c r="H751" t="s">
        <v>3950</v>
      </c>
    </row>
    <row r="752" spans="1:8" x14ac:dyDescent="0.25">
      <c r="A752" t="s">
        <v>724</v>
      </c>
      <c r="B752" s="1">
        <v>45634</v>
      </c>
      <c r="C752">
        <v>594</v>
      </c>
      <c r="D752">
        <v>243</v>
      </c>
      <c r="E752">
        <v>22</v>
      </c>
      <c r="F752">
        <v>145</v>
      </c>
      <c r="G752">
        <v>4</v>
      </c>
      <c r="H752" t="s">
        <v>3949</v>
      </c>
    </row>
    <row r="753" spans="1:8" x14ac:dyDescent="0.25">
      <c r="A753" t="s">
        <v>725</v>
      </c>
      <c r="B753" s="1">
        <v>45584</v>
      </c>
      <c r="C753">
        <v>129</v>
      </c>
      <c r="D753">
        <v>256</v>
      </c>
      <c r="E753">
        <v>11</v>
      </c>
      <c r="F753">
        <v>71</v>
      </c>
      <c r="G753">
        <v>29</v>
      </c>
      <c r="H753" t="s">
        <v>3949</v>
      </c>
    </row>
    <row r="754" spans="1:8" x14ac:dyDescent="0.25">
      <c r="A754" t="s">
        <v>726</v>
      </c>
      <c r="B754" s="1">
        <v>45421</v>
      </c>
      <c r="C754">
        <v>235</v>
      </c>
      <c r="D754">
        <v>133</v>
      </c>
      <c r="E754">
        <v>19</v>
      </c>
      <c r="F754">
        <v>28</v>
      </c>
      <c r="G754">
        <v>28</v>
      </c>
      <c r="H754" t="s">
        <v>3949</v>
      </c>
    </row>
    <row r="755" spans="1:8" x14ac:dyDescent="0.25">
      <c r="A755" t="s">
        <v>727</v>
      </c>
      <c r="B755" s="1">
        <v>45653</v>
      </c>
      <c r="C755">
        <v>126</v>
      </c>
      <c r="D755">
        <v>278</v>
      </c>
      <c r="E755">
        <v>22</v>
      </c>
      <c r="F755">
        <v>144</v>
      </c>
      <c r="G755">
        <v>27</v>
      </c>
      <c r="H755" t="s">
        <v>3949</v>
      </c>
    </row>
    <row r="756" spans="1:8" x14ac:dyDescent="0.25">
      <c r="A756" t="s">
        <v>728</v>
      </c>
      <c r="B756" s="1">
        <v>45077</v>
      </c>
      <c r="C756">
        <v>353</v>
      </c>
      <c r="D756">
        <v>139</v>
      </c>
      <c r="E756">
        <v>20</v>
      </c>
      <c r="F756">
        <v>162</v>
      </c>
      <c r="G756">
        <v>4</v>
      </c>
      <c r="H756" t="s">
        <v>3949</v>
      </c>
    </row>
    <row r="757" spans="1:8" x14ac:dyDescent="0.25">
      <c r="A757" t="s">
        <v>729</v>
      </c>
      <c r="B757" s="1">
        <v>45638</v>
      </c>
      <c r="C757">
        <v>626</v>
      </c>
      <c r="D757">
        <v>165</v>
      </c>
      <c r="E757">
        <v>23</v>
      </c>
      <c r="F757">
        <v>103</v>
      </c>
      <c r="G757">
        <v>8</v>
      </c>
      <c r="H757" t="s">
        <v>3950</v>
      </c>
    </row>
    <row r="758" spans="1:8" x14ac:dyDescent="0.25">
      <c r="A758" t="s">
        <v>730</v>
      </c>
      <c r="B758" s="1">
        <v>45209</v>
      </c>
      <c r="C758">
        <v>345</v>
      </c>
      <c r="D758">
        <v>191</v>
      </c>
      <c r="E758">
        <v>11</v>
      </c>
      <c r="F758">
        <v>125</v>
      </c>
      <c r="G758">
        <v>42</v>
      </c>
      <c r="H758" t="s">
        <v>3950</v>
      </c>
    </row>
    <row r="759" spans="1:8" x14ac:dyDescent="0.25">
      <c r="A759" t="s">
        <v>731</v>
      </c>
      <c r="B759" s="1">
        <v>45648</v>
      </c>
      <c r="C759">
        <v>726</v>
      </c>
      <c r="D759">
        <v>138</v>
      </c>
      <c r="E759">
        <v>23</v>
      </c>
      <c r="F759">
        <v>128</v>
      </c>
      <c r="G759">
        <v>30</v>
      </c>
      <c r="H759" t="s">
        <v>3950</v>
      </c>
    </row>
    <row r="760" spans="1:8" x14ac:dyDescent="0.25">
      <c r="A760" t="s">
        <v>732</v>
      </c>
      <c r="B760" s="1">
        <v>45592</v>
      </c>
      <c r="C760">
        <v>136</v>
      </c>
      <c r="D760">
        <v>454</v>
      </c>
      <c r="E760">
        <v>19</v>
      </c>
      <c r="F760">
        <v>169</v>
      </c>
      <c r="G760">
        <v>1</v>
      </c>
      <c r="H760" t="s">
        <v>3949</v>
      </c>
    </row>
    <row r="761" spans="1:8" x14ac:dyDescent="0.25">
      <c r="A761" t="s">
        <v>733</v>
      </c>
      <c r="B761" s="1">
        <v>45682</v>
      </c>
      <c r="C761">
        <v>778</v>
      </c>
      <c r="D761">
        <v>466</v>
      </c>
      <c r="E761">
        <v>1</v>
      </c>
      <c r="F761">
        <v>149</v>
      </c>
      <c r="G761">
        <v>40</v>
      </c>
      <c r="H761" t="s">
        <v>3951</v>
      </c>
    </row>
    <row r="762" spans="1:8" x14ac:dyDescent="0.25">
      <c r="A762" t="s">
        <v>734</v>
      </c>
      <c r="B762" s="1">
        <v>45214</v>
      </c>
      <c r="C762">
        <v>215</v>
      </c>
      <c r="D762">
        <v>186</v>
      </c>
      <c r="E762">
        <v>28</v>
      </c>
      <c r="F762">
        <v>11</v>
      </c>
      <c r="G762">
        <v>47</v>
      </c>
      <c r="H762" t="s">
        <v>3949</v>
      </c>
    </row>
    <row r="763" spans="1:8" x14ac:dyDescent="0.25">
      <c r="A763" t="s">
        <v>735</v>
      </c>
      <c r="B763" s="1">
        <v>45488</v>
      </c>
      <c r="C763">
        <v>520</v>
      </c>
      <c r="D763">
        <v>307</v>
      </c>
      <c r="E763">
        <v>24</v>
      </c>
      <c r="F763">
        <v>176</v>
      </c>
      <c r="G763">
        <v>32</v>
      </c>
      <c r="H763" t="s">
        <v>3951</v>
      </c>
    </row>
    <row r="764" spans="1:8" x14ac:dyDescent="0.25">
      <c r="A764" t="s">
        <v>736</v>
      </c>
      <c r="B764" s="1">
        <v>45013</v>
      </c>
      <c r="C764">
        <v>247</v>
      </c>
      <c r="D764">
        <v>88</v>
      </c>
      <c r="E764">
        <v>26</v>
      </c>
      <c r="F764">
        <v>99</v>
      </c>
      <c r="G764">
        <v>40</v>
      </c>
      <c r="H764" t="s">
        <v>3950</v>
      </c>
    </row>
    <row r="765" spans="1:8" x14ac:dyDescent="0.25">
      <c r="A765" t="s">
        <v>185</v>
      </c>
      <c r="B765" s="1">
        <v>45326</v>
      </c>
      <c r="C765">
        <v>518</v>
      </c>
      <c r="D765">
        <v>148</v>
      </c>
      <c r="E765">
        <v>28</v>
      </c>
      <c r="F765">
        <v>113</v>
      </c>
      <c r="G765">
        <v>18</v>
      </c>
      <c r="H765" t="s">
        <v>3950</v>
      </c>
    </row>
    <row r="766" spans="1:8" x14ac:dyDescent="0.25">
      <c r="A766" t="s">
        <v>737</v>
      </c>
      <c r="B766" s="1">
        <v>45132</v>
      </c>
      <c r="C766">
        <v>416</v>
      </c>
      <c r="D766">
        <v>268</v>
      </c>
      <c r="E766">
        <v>15</v>
      </c>
      <c r="F766">
        <v>88</v>
      </c>
      <c r="G766">
        <v>33</v>
      </c>
      <c r="H766" t="s">
        <v>3951</v>
      </c>
    </row>
    <row r="767" spans="1:8" x14ac:dyDescent="0.25">
      <c r="A767" t="s">
        <v>738</v>
      </c>
      <c r="B767" s="1">
        <v>45457</v>
      </c>
      <c r="C767">
        <v>274</v>
      </c>
      <c r="D767">
        <v>229</v>
      </c>
      <c r="E767">
        <v>6</v>
      </c>
      <c r="F767">
        <v>167</v>
      </c>
      <c r="G767">
        <v>41</v>
      </c>
      <c r="H767" t="s">
        <v>3949</v>
      </c>
    </row>
    <row r="768" spans="1:8" x14ac:dyDescent="0.25">
      <c r="A768" t="s">
        <v>739</v>
      </c>
      <c r="B768" s="1">
        <v>45697</v>
      </c>
      <c r="C768">
        <v>413</v>
      </c>
      <c r="D768">
        <v>472</v>
      </c>
      <c r="E768">
        <v>26</v>
      </c>
      <c r="F768">
        <v>195</v>
      </c>
      <c r="G768">
        <v>38</v>
      </c>
      <c r="H768" t="s">
        <v>3950</v>
      </c>
    </row>
    <row r="769" spans="1:8" x14ac:dyDescent="0.25">
      <c r="A769" t="s">
        <v>740</v>
      </c>
      <c r="B769" s="1">
        <v>45223</v>
      </c>
      <c r="C769">
        <v>196</v>
      </c>
      <c r="D769">
        <v>69</v>
      </c>
      <c r="E769">
        <v>26</v>
      </c>
      <c r="F769">
        <v>174</v>
      </c>
      <c r="G769">
        <v>5</v>
      </c>
      <c r="H769" t="s">
        <v>3949</v>
      </c>
    </row>
    <row r="770" spans="1:8" x14ac:dyDescent="0.25">
      <c r="A770" t="s">
        <v>741</v>
      </c>
      <c r="B770" s="1">
        <v>45540</v>
      </c>
      <c r="C770">
        <v>346</v>
      </c>
      <c r="D770">
        <v>426</v>
      </c>
      <c r="E770">
        <v>27</v>
      </c>
      <c r="F770">
        <v>139</v>
      </c>
      <c r="G770">
        <v>27</v>
      </c>
      <c r="H770" t="s">
        <v>3949</v>
      </c>
    </row>
    <row r="771" spans="1:8" x14ac:dyDescent="0.25">
      <c r="A771" t="s">
        <v>742</v>
      </c>
      <c r="B771" s="1">
        <v>45549</v>
      </c>
      <c r="C771">
        <v>970</v>
      </c>
      <c r="D771">
        <v>474</v>
      </c>
      <c r="E771">
        <v>24</v>
      </c>
      <c r="F771">
        <v>25</v>
      </c>
      <c r="G771">
        <v>4</v>
      </c>
      <c r="H771" t="s">
        <v>3949</v>
      </c>
    </row>
    <row r="772" spans="1:8" x14ac:dyDescent="0.25">
      <c r="A772" t="s">
        <v>743</v>
      </c>
      <c r="B772" s="1">
        <v>45547</v>
      </c>
      <c r="C772">
        <v>474</v>
      </c>
      <c r="D772">
        <v>125</v>
      </c>
      <c r="E772">
        <v>18</v>
      </c>
      <c r="F772">
        <v>145</v>
      </c>
      <c r="G772">
        <v>25</v>
      </c>
      <c r="H772" t="s">
        <v>3949</v>
      </c>
    </row>
    <row r="773" spans="1:8" x14ac:dyDescent="0.25">
      <c r="A773" t="s">
        <v>744</v>
      </c>
      <c r="B773" s="1">
        <v>45090</v>
      </c>
      <c r="C773">
        <v>147</v>
      </c>
      <c r="D773">
        <v>487</v>
      </c>
      <c r="E773">
        <v>19</v>
      </c>
      <c r="F773">
        <v>59</v>
      </c>
      <c r="G773">
        <v>18</v>
      </c>
      <c r="H773" t="s">
        <v>3950</v>
      </c>
    </row>
    <row r="774" spans="1:8" x14ac:dyDescent="0.25">
      <c r="A774" t="s">
        <v>745</v>
      </c>
      <c r="B774" s="1">
        <v>45309</v>
      </c>
      <c r="C774">
        <v>138</v>
      </c>
      <c r="D774">
        <v>261</v>
      </c>
      <c r="E774">
        <v>22</v>
      </c>
      <c r="F774">
        <v>102</v>
      </c>
      <c r="G774">
        <v>24</v>
      </c>
      <c r="H774" t="s">
        <v>3949</v>
      </c>
    </row>
    <row r="775" spans="1:8" x14ac:dyDescent="0.25">
      <c r="A775" t="s">
        <v>746</v>
      </c>
      <c r="B775" s="1">
        <v>45691</v>
      </c>
      <c r="C775">
        <v>884</v>
      </c>
      <c r="D775">
        <v>446</v>
      </c>
      <c r="E775">
        <v>14</v>
      </c>
      <c r="F775">
        <v>119</v>
      </c>
      <c r="G775">
        <v>12</v>
      </c>
      <c r="H775" t="s">
        <v>3950</v>
      </c>
    </row>
    <row r="776" spans="1:8" x14ac:dyDescent="0.25">
      <c r="A776" t="s">
        <v>747</v>
      </c>
      <c r="B776" s="1">
        <v>45094</v>
      </c>
      <c r="C776">
        <v>177</v>
      </c>
      <c r="D776">
        <v>91</v>
      </c>
      <c r="E776">
        <v>25</v>
      </c>
      <c r="F776">
        <v>95</v>
      </c>
      <c r="G776">
        <v>5</v>
      </c>
      <c r="H776" t="s">
        <v>3949</v>
      </c>
    </row>
    <row r="777" spans="1:8" x14ac:dyDescent="0.25">
      <c r="A777" t="s">
        <v>748</v>
      </c>
      <c r="B777" s="1">
        <v>45410</v>
      </c>
      <c r="C777">
        <v>292</v>
      </c>
      <c r="D777">
        <v>418</v>
      </c>
      <c r="E777">
        <v>12</v>
      </c>
      <c r="F777">
        <v>87</v>
      </c>
      <c r="G777">
        <v>1</v>
      </c>
      <c r="H777" t="s">
        <v>3949</v>
      </c>
    </row>
    <row r="778" spans="1:8" x14ac:dyDescent="0.25">
      <c r="A778" t="s">
        <v>749</v>
      </c>
      <c r="B778" s="1">
        <v>45697</v>
      </c>
      <c r="C778">
        <v>863</v>
      </c>
      <c r="D778">
        <v>155</v>
      </c>
      <c r="E778">
        <v>10</v>
      </c>
      <c r="F778">
        <v>143</v>
      </c>
      <c r="G778">
        <v>21</v>
      </c>
      <c r="H778" t="s">
        <v>3949</v>
      </c>
    </row>
    <row r="779" spans="1:8" x14ac:dyDescent="0.25">
      <c r="A779" t="s">
        <v>750</v>
      </c>
      <c r="B779" s="1">
        <v>45681</v>
      </c>
      <c r="C779">
        <v>947</v>
      </c>
      <c r="D779">
        <v>421</v>
      </c>
      <c r="E779">
        <v>29</v>
      </c>
      <c r="F779">
        <v>193</v>
      </c>
      <c r="G779">
        <v>44</v>
      </c>
      <c r="H779" t="s">
        <v>3951</v>
      </c>
    </row>
    <row r="780" spans="1:8" x14ac:dyDescent="0.25">
      <c r="A780" t="s">
        <v>415</v>
      </c>
      <c r="B780" s="1">
        <v>45286</v>
      </c>
      <c r="C780">
        <v>434</v>
      </c>
      <c r="D780">
        <v>497</v>
      </c>
      <c r="E780">
        <v>25</v>
      </c>
      <c r="F780">
        <v>94</v>
      </c>
      <c r="G780">
        <v>4</v>
      </c>
      <c r="H780" t="s">
        <v>3950</v>
      </c>
    </row>
    <row r="781" spans="1:8" x14ac:dyDescent="0.25">
      <c r="A781" t="s">
        <v>441</v>
      </c>
      <c r="B781" s="1">
        <v>45404</v>
      </c>
      <c r="C781">
        <v>124</v>
      </c>
      <c r="D781">
        <v>403</v>
      </c>
      <c r="E781">
        <v>17</v>
      </c>
      <c r="F781">
        <v>127</v>
      </c>
      <c r="G781">
        <v>8</v>
      </c>
      <c r="H781" t="s">
        <v>3951</v>
      </c>
    </row>
    <row r="782" spans="1:8" x14ac:dyDescent="0.25">
      <c r="A782" t="s">
        <v>751</v>
      </c>
      <c r="B782" s="1">
        <v>45345</v>
      </c>
      <c r="C782">
        <v>566</v>
      </c>
      <c r="D782">
        <v>65</v>
      </c>
      <c r="E782">
        <v>19</v>
      </c>
      <c r="F782">
        <v>59</v>
      </c>
      <c r="G782">
        <v>1</v>
      </c>
      <c r="H782" t="s">
        <v>3949</v>
      </c>
    </row>
    <row r="783" spans="1:8" x14ac:dyDescent="0.25">
      <c r="A783" t="s">
        <v>752</v>
      </c>
      <c r="B783" s="1">
        <v>45252</v>
      </c>
      <c r="C783">
        <v>157</v>
      </c>
      <c r="D783">
        <v>125</v>
      </c>
      <c r="E783">
        <v>7</v>
      </c>
      <c r="F783">
        <v>68</v>
      </c>
      <c r="G783">
        <v>31</v>
      </c>
      <c r="H783" t="s">
        <v>3949</v>
      </c>
    </row>
    <row r="784" spans="1:8" x14ac:dyDescent="0.25">
      <c r="A784" t="s">
        <v>753</v>
      </c>
      <c r="B784" s="1">
        <v>45590</v>
      </c>
      <c r="C784">
        <v>873</v>
      </c>
      <c r="D784">
        <v>50</v>
      </c>
      <c r="E784">
        <v>24</v>
      </c>
      <c r="F784">
        <v>9</v>
      </c>
      <c r="G784">
        <v>45</v>
      </c>
      <c r="H784" t="s">
        <v>3950</v>
      </c>
    </row>
    <row r="785" spans="1:8" x14ac:dyDescent="0.25">
      <c r="A785" t="s">
        <v>754</v>
      </c>
      <c r="B785" s="1">
        <v>45255</v>
      </c>
      <c r="C785">
        <v>510</v>
      </c>
      <c r="D785">
        <v>231</v>
      </c>
      <c r="E785">
        <v>16</v>
      </c>
      <c r="F785">
        <v>79</v>
      </c>
      <c r="G785">
        <v>10</v>
      </c>
      <c r="H785" t="s">
        <v>3951</v>
      </c>
    </row>
    <row r="786" spans="1:8" x14ac:dyDescent="0.25">
      <c r="A786" t="s">
        <v>755</v>
      </c>
      <c r="B786" s="1">
        <v>45118</v>
      </c>
      <c r="C786">
        <v>424</v>
      </c>
      <c r="D786">
        <v>193</v>
      </c>
      <c r="E786">
        <v>13</v>
      </c>
      <c r="F786">
        <v>196</v>
      </c>
      <c r="G786">
        <v>20</v>
      </c>
      <c r="H786" t="s">
        <v>3950</v>
      </c>
    </row>
    <row r="787" spans="1:8" x14ac:dyDescent="0.25">
      <c r="A787" t="s">
        <v>756</v>
      </c>
      <c r="B787" s="1">
        <v>45363</v>
      </c>
      <c r="C787">
        <v>874</v>
      </c>
      <c r="D787">
        <v>303</v>
      </c>
      <c r="E787">
        <v>30</v>
      </c>
      <c r="F787">
        <v>113</v>
      </c>
      <c r="G787">
        <v>10</v>
      </c>
      <c r="H787" t="s">
        <v>3950</v>
      </c>
    </row>
    <row r="788" spans="1:8" x14ac:dyDescent="0.25">
      <c r="A788" t="s">
        <v>757</v>
      </c>
      <c r="B788" s="1">
        <v>45224</v>
      </c>
      <c r="C788">
        <v>526</v>
      </c>
      <c r="D788">
        <v>427</v>
      </c>
      <c r="E788">
        <v>28</v>
      </c>
      <c r="F788">
        <v>185</v>
      </c>
      <c r="G788">
        <v>44</v>
      </c>
      <c r="H788" t="s">
        <v>3950</v>
      </c>
    </row>
    <row r="789" spans="1:8" x14ac:dyDescent="0.25">
      <c r="A789" t="s">
        <v>758</v>
      </c>
      <c r="B789" s="1">
        <v>45215</v>
      </c>
      <c r="C789">
        <v>249</v>
      </c>
      <c r="D789">
        <v>272</v>
      </c>
      <c r="E789">
        <v>19</v>
      </c>
      <c r="F789">
        <v>40</v>
      </c>
      <c r="G789">
        <v>30</v>
      </c>
      <c r="H789" t="s">
        <v>3951</v>
      </c>
    </row>
    <row r="790" spans="1:8" x14ac:dyDescent="0.25">
      <c r="A790" t="s">
        <v>759</v>
      </c>
      <c r="B790" s="1">
        <v>45611</v>
      </c>
      <c r="C790">
        <v>823</v>
      </c>
      <c r="D790">
        <v>98</v>
      </c>
      <c r="E790">
        <v>19</v>
      </c>
      <c r="F790">
        <v>118</v>
      </c>
      <c r="G790">
        <v>18</v>
      </c>
      <c r="H790" t="s">
        <v>3949</v>
      </c>
    </row>
    <row r="791" spans="1:8" x14ac:dyDescent="0.25">
      <c r="A791" t="s">
        <v>760</v>
      </c>
      <c r="B791" s="1">
        <v>45634</v>
      </c>
      <c r="C791">
        <v>740</v>
      </c>
      <c r="D791">
        <v>140</v>
      </c>
      <c r="E791">
        <v>21</v>
      </c>
      <c r="F791">
        <v>64</v>
      </c>
      <c r="G791">
        <v>10</v>
      </c>
      <c r="H791" t="s">
        <v>3950</v>
      </c>
    </row>
    <row r="792" spans="1:8" x14ac:dyDescent="0.25">
      <c r="A792" t="s">
        <v>761</v>
      </c>
      <c r="B792" s="1">
        <v>45126</v>
      </c>
      <c r="C792">
        <v>250</v>
      </c>
      <c r="D792">
        <v>217</v>
      </c>
      <c r="E792">
        <v>1</v>
      </c>
      <c r="F792">
        <v>9</v>
      </c>
      <c r="G792">
        <v>14</v>
      </c>
      <c r="H792" t="s">
        <v>3949</v>
      </c>
    </row>
    <row r="793" spans="1:8" x14ac:dyDescent="0.25">
      <c r="A793" t="s">
        <v>762</v>
      </c>
      <c r="B793" s="1">
        <v>45118</v>
      </c>
      <c r="C793">
        <v>270</v>
      </c>
      <c r="D793">
        <v>134</v>
      </c>
      <c r="E793">
        <v>22</v>
      </c>
      <c r="F793">
        <v>24</v>
      </c>
      <c r="G793">
        <v>7</v>
      </c>
      <c r="H793" t="s">
        <v>3950</v>
      </c>
    </row>
    <row r="794" spans="1:8" x14ac:dyDescent="0.25">
      <c r="A794" t="s">
        <v>763</v>
      </c>
      <c r="B794" s="1">
        <v>45329</v>
      </c>
      <c r="C794">
        <v>992</v>
      </c>
      <c r="D794">
        <v>466</v>
      </c>
      <c r="E794">
        <v>4</v>
      </c>
      <c r="F794">
        <v>84</v>
      </c>
      <c r="G794">
        <v>27</v>
      </c>
      <c r="H794" t="s">
        <v>3949</v>
      </c>
    </row>
    <row r="795" spans="1:8" x14ac:dyDescent="0.25">
      <c r="A795" t="s">
        <v>764</v>
      </c>
      <c r="B795" s="1">
        <v>45541</v>
      </c>
      <c r="C795">
        <v>685</v>
      </c>
      <c r="D795">
        <v>241</v>
      </c>
      <c r="E795">
        <v>12</v>
      </c>
      <c r="F795">
        <v>186</v>
      </c>
      <c r="G795">
        <v>37</v>
      </c>
      <c r="H795" t="s">
        <v>3950</v>
      </c>
    </row>
    <row r="796" spans="1:8" x14ac:dyDescent="0.25">
      <c r="A796" t="s">
        <v>765</v>
      </c>
      <c r="B796" s="1">
        <v>45131</v>
      </c>
      <c r="C796">
        <v>133</v>
      </c>
      <c r="D796">
        <v>442</v>
      </c>
      <c r="E796">
        <v>22</v>
      </c>
      <c r="F796">
        <v>25</v>
      </c>
      <c r="G796">
        <v>2</v>
      </c>
      <c r="H796" t="s">
        <v>3949</v>
      </c>
    </row>
    <row r="797" spans="1:8" x14ac:dyDescent="0.25">
      <c r="A797" t="s">
        <v>766</v>
      </c>
      <c r="B797" s="1">
        <v>45309</v>
      </c>
      <c r="C797">
        <v>683</v>
      </c>
      <c r="D797">
        <v>396</v>
      </c>
      <c r="E797">
        <v>3</v>
      </c>
      <c r="F797">
        <v>166</v>
      </c>
      <c r="G797">
        <v>13</v>
      </c>
      <c r="H797" t="s">
        <v>3950</v>
      </c>
    </row>
    <row r="798" spans="1:8" x14ac:dyDescent="0.25">
      <c r="A798" t="s">
        <v>767</v>
      </c>
      <c r="B798" s="1">
        <v>45326</v>
      </c>
      <c r="C798">
        <v>524</v>
      </c>
      <c r="D798">
        <v>487</v>
      </c>
      <c r="E798">
        <v>25</v>
      </c>
      <c r="F798">
        <v>168</v>
      </c>
      <c r="G798">
        <v>45</v>
      </c>
      <c r="H798" t="s">
        <v>3950</v>
      </c>
    </row>
    <row r="799" spans="1:8" x14ac:dyDescent="0.25">
      <c r="A799" t="s">
        <v>768</v>
      </c>
      <c r="B799" s="1">
        <v>45424</v>
      </c>
      <c r="C799">
        <v>809</v>
      </c>
      <c r="D799">
        <v>287</v>
      </c>
      <c r="E799">
        <v>4</v>
      </c>
      <c r="F799">
        <v>11</v>
      </c>
      <c r="G799">
        <v>11</v>
      </c>
      <c r="H799" t="s">
        <v>3951</v>
      </c>
    </row>
    <row r="800" spans="1:8" x14ac:dyDescent="0.25">
      <c r="A800" t="s">
        <v>769</v>
      </c>
      <c r="B800" s="1">
        <v>45578</v>
      </c>
      <c r="C800">
        <v>576</v>
      </c>
      <c r="D800">
        <v>426</v>
      </c>
      <c r="E800">
        <v>1</v>
      </c>
      <c r="F800">
        <v>190</v>
      </c>
      <c r="G800">
        <v>18</v>
      </c>
      <c r="H800" t="s">
        <v>3949</v>
      </c>
    </row>
    <row r="801" spans="1:8" x14ac:dyDescent="0.25">
      <c r="A801" t="s">
        <v>770</v>
      </c>
      <c r="B801" s="1">
        <v>45516</v>
      </c>
      <c r="C801">
        <v>267</v>
      </c>
      <c r="D801">
        <v>310</v>
      </c>
      <c r="E801">
        <v>25</v>
      </c>
      <c r="F801">
        <v>173</v>
      </c>
      <c r="G801">
        <v>23</v>
      </c>
      <c r="H801" t="s">
        <v>3950</v>
      </c>
    </row>
    <row r="802" spans="1:8" x14ac:dyDescent="0.25">
      <c r="A802" t="s">
        <v>771</v>
      </c>
      <c r="B802" s="1">
        <v>45470</v>
      </c>
      <c r="C802">
        <v>407</v>
      </c>
      <c r="D802">
        <v>421</v>
      </c>
      <c r="E802">
        <v>23</v>
      </c>
      <c r="F802">
        <v>81</v>
      </c>
      <c r="G802">
        <v>48</v>
      </c>
      <c r="H802" t="s">
        <v>3950</v>
      </c>
    </row>
    <row r="803" spans="1:8" x14ac:dyDescent="0.25">
      <c r="A803" t="s">
        <v>772</v>
      </c>
      <c r="B803" s="1">
        <v>45195</v>
      </c>
      <c r="C803">
        <v>596</v>
      </c>
      <c r="D803">
        <v>294</v>
      </c>
      <c r="E803">
        <v>3</v>
      </c>
      <c r="F803">
        <v>101</v>
      </c>
      <c r="G803">
        <v>12</v>
      </c>
      <c r="H803" t="s">
        <v>3950</v>
      </c>
    </row>
    <row r="804" spans="1:8" x14ac:dyDescent="0.25">
      <c r="A804" t="s">
        <v>773</v>
      </c>
      <c r="B804" s="1">
        <v>45112</v>
      </c>
      <c r="C804">
        <v>565</v>
      </c>
      <c r="D804">
        <v>330</v>
      </c>
      <c r="E804">
        <v>11</v>
      </c>
      <c r="F804">
        <v>65</v>
      </c>
      <c r="G804">
        <v>15</v>
      </c>
      <c r="H804" t="s">
        <v>3949</v>
      </c>
    </row>
    <row r="805" spans="1:8" x14ac:dyDescent="0.25">
      <c r="A805" t="s">
        <v>774</v>
      </c>
      <c r="B805" s="1">
        <v>45336</v>
      </c>
      <c r="C805">
        <v>200</v>
      </c>
      <c r="D805">
        <v>108</v>
      </c>
      <c r="E805">
        <v>15</v>
      </c>
      <c r="F805">
        <v>136</v>
      </c>
      <c r="G805">
        <v>11</v>
      </c>
      <c r="H805" t="s">
        <v>3950</v>
      </c>
    </row>
    <row r="806" spans="1:8" x14ac:dyDescent="0.25">
      <c r="A806" t="s">
        <v>775</v>
      </c>
      <c r="B806" s="1">
        <v>45540</v>
      </c>
      <c r="C806">
        <v>791</v>
      </c>
      <c r="D806">
        <v>334</v>
      </c>
      <c r="E806">
        <v>14</v>
      </c>
      <c r="F806">
        <v>117</v>
      </c>
      <c r="G806">
        <v>5</v>
      </c>
      <c r="H806" t="s">
        <v>3949</v>
      </c>
    </row>
    <row r="807" spans="1:8" x14ac:dyDescent="0.25">
      <c r="A807" t="s">
        <v>776</v>
      </c>
      <c r="B807" s="1">
        <v>45031</v>
      </c>
      <c r="C807">
        <v>214</v>
      </c>
      <c r="D807">
        <v>248</v>
      </c>
      <c r="E807">
        <v>6</v>
      </c>
      <c r="F807">
        <v>131</v>
      </c>
      <c r="G807">
        <v>47</v>
      </c>
      <c r="H807" t="s">
        <v>3951</v>
      </c>
    </row>
    <row r="808" spans="1:8" x14ac:dyDescent="0.25">
      <c r="A808" t="s">
        <v>777</v>
      </c>
      <c r="B808" s="1">
        <v>45089</v>
      </c>
      <c r="C808">
        <v>619</v>
      </c>
      <c r="D808">
        <v>119</v>
      </c>
      <c r="E808">
        <v>30</v>
      </c>
      <c r="F808">
        <v>33</v>
      </c>
      <c r="G808">
        <v>8</v>
      </c>
      <c r="H808" t="s">
        <v>3951</v>
      </c>
    </row>
    <row r="809" spans="1:8" x14ac:dyDescent="0.25">
      <c r="A809" t="s">
        <v>778</v>
      </c>
      <c r="B809" s="1">
        <v>45496</v>
      </c>
      <c r="C809">
        <v>362</v>
      </c>
      <c r="D809">
        <v>62</v>
      </c>
      <c r="E809">
        <v>13</v>
      </c>
      <c r="F809">
        <v>154</v>
      </c>
      <c r="G809">
        <v>38</v>
      </c>
      <c r="H809" t="s">
        <v>3950</v>
      </c>
    </row>
    <row r="810" spans="1:8" x14ac:dyDescent="0.25">
      <c r="A810" t="s">
        <v>457</v>
      </c>
      <c r="B810" s="1">
        <v>45258</v>
      </c>
      <c r="C810">
        <v>534</v>
      </c>
      <c r="D810">
        <v>407</v>
      </c>
      <c r="E810">
        <v>14</v>
      </c>
      <c r="F810">
        <v>35</v>
      </c>
      <c r="G810">
        <v>22</v>
      </c>
      <c r="H810" t="s">
        <v>3950</v>
      </c>
    </row>
    <row r="811" spans="1:8" x14ac:dyDescent="0.25">
      <c r="A811" t="s">
        <v>779</v>
      </c>
      <c r="B811" s="1">
        <v>45409</v>
      </c>
      <c r="C811">
        <v>486</v>
      </c>
      <c r="D811">
        <v>469</v>
      </c>
      <c r="E811">
        <v>26</v>
      </c>
      <c r="F811">
        <v>52</v>
      </c>
      <c r="G811">
        <v>50</v>
      </c>
      <c r="H811" t="s">
        <v>3950</v>
      </c>
    </row>
    <row r="812" spans="1:8" x14ac:dyDescent="0.25">
      <c r="A812" t="s">
        <v>780</v>
      </c>
      <c r="B812" s="1">
        <v>45220</v>
      </c>
      <c r="C812">
        <v>586</v>
      </c>
      <c r="D812">
        <v>430</v>
      </c>
      <c r="E812">
        <v>11</v>
      </c>
      <c r="F812">
        <v>199</v>
      </c>
      <c r="G812">
        <v>44</v>
      </c>
      <c r="H812" t="s">
        <v>3950</v>
      </c>
    </row>
    <row r="813" spans="1:8" x14ac:dyDescent="0.25">
      <c r="A813" t="s">
        <v>781</v>
      </c>
      <c r="B813" s="1">
        <v>45682</v>
      </c>
      <c r="C813">
        <v>129</v>
      </c>
      <c r="D813">
        <v>198</v>
      </c>
      <c r="E813">
        <v>3</v>
      </c>
      <c r="F813">
        <v>44</v>
      </c>
      <c r="G813">
        <v>14</v>
      </c>
      <c r="H813" t="s">
        <v>3949</v>
      </c>
    </row>
    <row r="814" spans="1:8" x14ac:dyDescent="0.25">
      <c r="A814" t="s">
        <v>782</v>
      </c>
      <c r="B814" s="1">
        <v>45339</v>
      </c>
      <c r="C814">
        <v>697</v>
      </c>
      <c r="D814">
        <v>229</v>
      </c>
      <c r="E814">
        <v>16</v>
      </c>
      <c r="F814">
        <v>50</v>
      </c>
      <c r="G814">
        <v>27</v>
      </c>
      <c r="H814" t="s">
        <v>3951</v>
      </c>
    </row>
    <row r="815" spans="1:8" x14ac:dyDescent="0.25">
      <c r="A815" t="s">
        <v>783</v>
      </c>
      <c r="B815" s="1">
        <v>45052</v>
      </c>
      <c r="C815">
        <v>727</v>
      </c>
      <c r="D815">
        <v>350</v>
      </c>
      <c r="E815">
        <v>18</v>
      </c>
      <c r="F815">
        <v>86</v>
      </c>
      <c r="G815">
        <v>39</v>
      </c>
      <c r="H815" t="s">
        <v>3950</v>
      </c>
    </row>
    <row r="816" spans="1:8" x14ac:dyDescent="0.25">
      <c r="A816" t="s">
        <v>784</v>
      </c>
      <c r="B816" s="1">
        <v>45044</v>
      </c>
      <c r="C816">
        <v>709</v>
      </c>
      <c r="D816">
        <v>157</v>
      </c>
      <c r="E816">
        <v>19</v>
      </c>
      <c r="F816">
        <v>89</v>
      </c>
      <c r="G816">
        <v>36</v>
      </c>
      <c r="H816" t="s">
        <v>3951</v>
      </c>
    </row>
    <row r="817" spans="1:8" x14ac:dyDescent="0.25">
      <c r="A817" t="s">
        <v>785</v>
      </c>
      <c r="B817" s="1">
        <v>45379</v>
      </c>
      <c r="C817">
        <v>184</v>
      </c>
      <c r="D817">
        <v>177</v>
      </c>
      <c r="E817">
        <v>2</v>
      </c>
      <c r="F817">
        <v>32</v>
      </c>
      <c r="G817">
        <v>33</v>
      </c>
      <c r="H817" t="s">
        <v>3951</v>
      </c>
    </row>
    <row r="818" spans="1:8" x14ac:dyDescent="0.25">
      <c r="A818" t="s">
        <v>786</v>
      </c>
      <c r="B818" s="1">
        <v>45077</v>
      </c>
      <c r="C818">
        <v>461</v>
      </c>
      <c r="D818">
        <v>497</v>
      </c>
      <c r="E818">
        <v>18</v>
      </c>
      <c r="F818">
        <v>125</v>
      </c>
      <c r="G818">
        <v>25</v>
      </c>
      <c r="H818" t="s">
        <v>3951</v>
      </c>
    </row>
    <row r="819" spans="1:8" x14ac:dyDescent="0.25">
      <c r="A819" t="s">
        <v>787</v>
      </c>
      <c r="B819" s="1">
        <v>45602</v>
      </c>
      <c r="C819">
        <v>391</v>
      </c>
      <c r="D819">
        <v>58</v>
      </c>
      <c r="E819">
        <v>15</v>
      </c>
      <c r="F819">
        <v>45</v>
      </c>
      <c r="G819">
        <v>4</v>
      </c>
      <c r="H819" t="s">
        <v>3949</v>
      </c>
    </row>
    <row r="820" spans="1:8" x14ac:dyDescent="0.25">
      <c r="A820" t="s">
        <v>788</v>
      </c>
      <c r="B820" s="1">
        <v>45095</v>
      </c>
      <c r="C820">
        <v>339</v>
      </c>
      <c r="D820">
        <v>294</v>
      </c>
      <c r="E820">
        <v>23</v>
      </c>
      <c r="F820">
        <v>108</v>
      </c>
      <c r="G820">
        <v>39</v>
      </c>
      <c r="H820" t="s">
        <v>3951</v>
      </c>
    </row>
    <row r="821" spans="1:8" x14ac:dyDescent="0.25">
      <c r="A821" t="s">
        <v>789</v>
      </c>
      <c r="B821" s="1">
        <v>45580</v>
      </c>
      <c r="C821">
        <v>426</v>
      </c>
      <c r="D821">
        <v>216</v>
      </c>
      <c r="E821">
        <v>2</v>
      </c>
      <c r="F821">
        <v>162</v>
      </c>
      <c r="G821">
        <v>47</v>
      </c>
      <c r="H821" t="s">
        <v>3949</v>
      </c>
    </row>
    <row r="822" spans="1:8" x14ac:dyDescent="0.25">
      <c r="A822" t="s">
        <v>790</v>
      </c>
      <c r="B822" s="1">
        <v>45598</v>
      </c>
      <c r="C822">
        <v>219</v>
      </c>
      <c r="D822">
        <v>194</v>
      </c>
      <c r="E822">
        <v>12</v>
      </c>
      <c r="F822">
        <v>139</v>
      </c>
      <c r="G822">
        <v>8</v>
      </c>
      <c r="H822" t="s">
        <v>3949</v>
      </c>
    </row>
    <row r="823" spans="1:8" x14ac:dyDescent="0.25">
      <c r="A823" t="s">
        <v>791</v>
      </c>
      <c r="B823" s="1">
        <v>45675</v>
      </c>
      <c r="C823">
        <v>971</v>
      </c>
      <c r="D823">
        <v>256</v>
      </c>
      <c r="E823">
        <v>26</v>
      </c>
      <c r="F823">
        <v>173</v>
      </c>
      <c r="G823">
        <v>44</v>
      </c>
      <c r="H823" t="s">
        <v>3951</v>
      </c>
    </row>
    <row r="824" spans="1:8" x14ac:dyDescent="0.25">
      <c r="A824" t="s">
        <v>792</v>
      </c>
      <c r="B824" s="1">
        <v>45491</v>
      </c>
      <c r="C824">
        <v>267</v>
      </c>
      <c r="D824">
        <v>176</v>
      </c>
      <c r="E824">
        <v>14</v>
      </c>
      <c r="F824">
        <v>117</v>
      </c>
      <c r="G824">
        <v>8</v>
      </c>
      <c r="H824" t="s">
        <v>3949</v>
      </c>
    </row>
    <row r="825" spans="1:8" x14ac:dyDescent="0.25">
      <c r="A825" t="s">
        <v>793</v>
      </c>
      <c r="B825" s="1">
        <v>45089</v>
      </c>
      <c r="C825">
        <v>984</v>
      </c>
      <c r="D825">
        <v>92</v>
      </c>
      <c r="E825">
        <v>1</v>
      </c>
      <c r="F825">
        <v>159</v>
      </c>
      <c r="G825">
        <v>12</v>
      </c>
      <c r="H825" t="s">
        <v>3951</v>
      </c>
    </row>
    <row r="826" spans="1:8" x14ac:dyDescent="0.25">
      <c r="A826" t="s">
        <v>794</v>
      </c>
      <c r="B826" s="1">
        <v>45401</v>
      </c>
      <c r="C826">
        <v>638</v>
      </c>
      <c r="D826">
        <v>181</v>
      </c>
      <c r="E826">
        <v>10</v>
      </c>
      <c r="F826">
        <v>44</v>
      </c>
      <c r="G826">
        <v>14</v>
      </c>
      <c r="H826" t="s">
        <v>3950</v>
      </c>
    </row>
    <row r="827" spans="1:8" x14ac:dyDescent="0.25">
      <c r="A827" t="s">
        <v>224</v>
      </c>
      <c r="B827" s="1">
        <v>45410</v>
      </c>
      <c r="C827">
        <v>303</v>
      </c>
      <c r="D827">
        <v>306</v>
      </c>
      <c r="E827">
        <v>18</v>
      </c>
      <c r="F827">
        <v>84</v>
      </c>
      <c r="G827">
        <v>45</v>
      </c>
      <c r="H827" t="s">
        <v>3949</v>
      </c>
    </row>
    <row r="828" spans="1:8" x14ac:dyDescent="0.25">
      <c r="A828" t="s">
        <v>795</v>
      </c>
      <c r="B828" s="1">
        <v>44998</v>
      </c>
      <c r="C828">
        <v>703</v>
      </c>
      <c r="D828">
        <v>211</v>
      </c>
      <c r="E828">
        <v>25</v>
      </c>
      <c r="F828">
        <v>198</v>
      </c>
      <c r="G828">
        <v>49</v>
      </c>
      <c r="H828" t="s">
        <v>3950</v>
      </c>
    </row>
    <row r="829" spans="1:8" x14ac:dyDescent="0.25">
      <c r="A829" t="s">
        <v>796</v>
      </c>
      <c r="B829" s="1">
        <v>45453</v>
      </c>
      <c r="C829">
        <v>220</v>
      </c>
      <c r="D829">
        <v>292</v>
      </c>
      <c r="E829">
        <v>25</v>
      </c>
      <c r="F829">
        <v>25</v>
      </c>
      <c r="G829">
        <v>15</v>
      </c>
      <c r="H829" t="s">
        <v>3951</v>
      </c>
    </row>
    <row r="830" spans="1:8" x14ac:dyDescent="0.25">
      <c r="A830" t="s">
        <v>797</v>
      </c>
      <c r="B830" s="1">
        <v>45525</v>
      </c>
      <c r="C830">
        <v>746</v>
      </c>
      <c r="D830">
        <v>459</v>
      </c>
      <c r="E830">
        <v>30</v>
      </c>
      <c r="F830">
        <v>183</v>
      </c>
      <c r="G830">
        <v>4</v>
      </c>
      <c r="H830" t="s">
        <v>3950</v>
      </c>
    </row>
    <row r="831" spans="1:8" x14ac:dyDescent="0.25">
      <c r="A831" t="s">
        <v>798</v>
      </c>
      <c r="B831" s="1">
        <v>44999</v>
      </c>
      <c r="C831">
        <v>478</v>
      </c>
      <c r="D831">
        <v>412</v>
      </c>
      <c r="E831">
        <v>13</v>
      </c>
      <c r="F831">
        <v>189</v>
      </c>
      <c r="G831">
        <v>2</v>
      </c>
      <c r="H831" t="s">
        <v>3949</v>
      </c>
    </row>
    <row r="832" spans="1:8" x14ac:dyDescent="0.25">
      <c r="A832" t="s">
        <v>799</v>
      </c>
      <c r="B832" s="1">
        <v>45206</v>
      </c>
      <c r="C832">
        <v>590</v>
      </c>
      <c r="D832">
        <v>406</v>
      </c>
      <c r="E832">
        <v>1</v>
      </c>
      <c r="F832">
        <v>157</v>
      </c>
      <c r="G832">
        <v>15</v>
      </c>
      <c r="H832" t="s">
        <v>3951</v>
      </c>
    </row>
    <row r="833" spans="1:8" x14ac:dyDescent="0.25">
      <c r="A833" t="s">
        <v>800</v>
      </c>
      <c r="B833" s="1">
        <v>45495</v>
      </c>
      <c r="C833">
        <v>498</v>
      </c>
      <c r="D833">
        <v>385</v>
      </c>
      <c r="E833">
        <v>21</v>
      </c>
      <c r="F833">
        <v>114</v>
      </c>
      <c r="G833">
        <v>45</v>
      </c>
      <c r="H833" t="s">
        <v>3950</v>
      </c>
    </row>
    <row r="834" spans="1:8" x14ac:dyDescent="0.25">
      <c r="A834" t="s">
        <v>532</v>
      </c>
      <c r="B834" s="1">
        <v>45666</v>
      </c>
      <c r="C834">
        <v>219</v>
      </c>
      <c r="D834">
        <v>245</v>
      </c>
      <c r="E834">
        <v>26</v>
      </c>
      <c r="F834">
        <v>123</v>
      </c>
      <c r="G834">
        <v>3</v>
      </c>
      <c r="H834" t="s">
        <v>3949</v>
      </c>
    </row>
    <row r="835" spans="1:8" x14ac:dyDescent="0.25">
      <c r="A835" t="s">
        <v>801</v>
      </c>
      <c r="B835" s="1">
        <v>45311</v>
      </c>
      <c r="C835">
        <v>347</v>
      </c>
      <c r="D835">
        <v>234</v>
      </c>
      <c r="E835">
        <v>23</v>
      </c>
      <c r="F835">
        <v>42</v>
      </c>
      <c r="G835">
        <v>9</v>
      </c>
      <c r="H835" t="s">
        <v>3951</v>
      </c>
    </row>
    <row r="836" spans="1:8" x14ac:dyDescent="0.25">
      <c r="A836" t="s">
        <v>802</v>
      </c>
      <c r="B836" s="1">
        <v>45370</v>
      </c>
      <c r="C836">
        <v>686</v>
      </c>
      <c r="D836">
        <v>425</v>
      </c>
      <c r="E836">
        <v>13</v>
      </c>
      <c r="F836">
        <v>55</v>
      </c>
      <c r="G836">
        <v>6</v>
      </c>
      <c r="H836" t="s">
        <v>3951</v>
      </c>
    </row>
    <row r="837" spans="1:8" x14ac:dyDescent="0.25">
      <c r="A837" t="s">
        <v>803</v>
      </c>
      <c r="B837" s="1">
        <v>45279</v>
      </c>
      <c r="C837">
        <v>141</v>
      </c>
      <c r="D837">
        <v>376</v>
      </c>
      <c r="E837">
        <v>4</v>
      </c>
      <c r="F837">
        <v>44</v>
      </c>
      <c r="G837">
        <v>42</v>
      </c>
      <c r="H837" t="s">
        <v>3950</v>
      </c>
    </row>
    <row r="838" spans="1:8" x14ac:dyDescent="0.25">
      <c r="A838" t="s">
        <v>804</v>
      </c>
      <c r="B838" s="1">
        <v>45597</v>
      </c>
      <c r="C838">
        <v>723</v>
      </c>
      <c r="D838">
        <v>424</v>
      </c>
      <c r="E838">
        <v>16</v>
      </c>
      <c r="F838">
        <v>154</v>
      </c>
      <c r="G838">
        <v>11</v>
      </c>
      <c r="H838" t="s">
        <v>3951</v>
      </c>
    </row>
    <row r="839" spans="1:8" x14ac:dyDescent="0.25">
      <c r="A839" t="s">
        <v>805</v>
      </c>
      <c r="B839" s="1">
        <v>45041</v>
      </c>
      <c r="C839">
        <v>165</v>
      </c>
      <c r="D839">
        <v>74</v>
      </c>
      <c r="E839">
        <v>19</v>
      </c>
      <c r="F839">
        <v>62</v>
      </c>
      <c r="G839">
        <v>3</v>
      </c>
      <c r="H839" t="s">
        <v>3949</v>
      </c>
    </row>
    <row r="840" spans="1:8" x14ac:dyDescent="0.25">
      <c r="A840" t="s">
        <v>806</v>
      </c>
      <c r="B840" s="1">
        <v>45357</v>
      </c>
      <c r="C840">
        <v>833</v>
      </c>
      <c r="D840">
        <v>239</v>
      </c>
      <c r="E840">
        <v>23</v>
      </c>
      <c r="F840">
        <v>194</v>
      </c>
      <c r="G840">
        <v>25</v>
      </c>
      <c r="H840" t="s">
        <v>3950</v>
      </c>
    </row>
    <row r="841" spans="1:8" x14ac:dyDescent="0.25">
      <c r="A841" t="s">
        <v>807</v>
      </c>
      <c r="B841" s="1">
        <v>45459</v>
      </c>
      <c r="C841">
        <v>780</v>
      </c>
      <c r="D841">
        <v>231</v>
      </c>
      <c r="E841">
        <v>1</v>
      </c>
      <c r="F841">
        <v>46</v>
      </c>
      <c r="G841">
        <v>14</v>
      </c>
      <c r="H841" t="s">
        <v>3950</v>
      </c>
    </row>
    <row r="842" spans="1:8" x14ac:dyDescent="0.25">
      <c r="A842" t="s">
        <v>808</v>
      </c>
      <c r="B842" s="1">
        <v>45325</v>
      </c>
      <c r="C842">
        <v>613</v>
      </c>
      <c r="D842">
        <v>191</v>
      </c>
      <c r="E842">
        <v>18</v>
      </c>
      <c r="F842">
        <v>65</v>
      </c>
      <c r="G842">
        <v>42</v>
      </c>
      <c r="H842" t="s">
        <v>3950</v>
      </c>
    </row>
    <row r="843" spans="1:8" x14ac:dyDescent="0.25">
      <c r="A843" t="s">
        <v>44</v>
      </c>
      <c r="B843" s="1">
        <v>45162</v>
      </c>
      <c r="C843">
        <v>253</v>
      </c>
      <c r="D843">
        <v>242</v>
      </c>
      <c r="E843">
        <v>5</v>
      </c>
      <c r="F843">
        <v>127</v>
      </c>
      <c r="G843">
        <v>6</v>
      </c>
      <c r="H843" t="s">
        <v>3951</v>
      </c>
    </row>
    <row r="844" spans="1:8" x14ac:dyDescent="0.25">
      <c r="A844" t="s">
        <v>809</v>
      </c>
      <c r="B844" s="1">
        <v>45068</v>
      </c>
      <c r="C844">
        <v>870</v>
      </c>
      <c r="D844">
        <v>264</v>
      </c>
      <c r="E844">
        <v>19</v>
      </c>
      <c r="F844">
        <v>108</v>
      </c>
      <c r="G844">
        <v>44</v>
      </c>
      <c r="H844" t="s">
        <v>3950</v>
      </c>
    </row>
    <row r="845" spans="1:8" x14ac:dyDescent="0.25">
      <c r="A845" t="s">
        <v>810</v>
      </c>
      <c r="B845" s="1">
        <v>45496</v>
      </c>
      <c r="C845">
        <v>398</v>
      </c>
      <c r="D845">
        <v>258</v>
      </c>
      <c r="E845">
        <v>18</v>
      </c>
      <c r="F845">
        <v>37</v>
      </c>
      <c r="G845">
        <v>48</v>
      </c>
      <c r="H845" t="s">
        <v>3951</v>
      </c>
    </row>
    <row r="846" spans="1:8" x14ac:dyDescent="0.25">
      <c r="A846" t="s">
        <v>811</v>
      </c>
      <c r="B846" s="1">
        <v>45603</v>
      </c>
      <c r="C846">
        <v>355</v>
      </c>
      <c r="D846">
        <v>318</v>
      </c>
      <c r="E846">
        <v>3</v>
      </c>
      <c r="F846">
        <v>143</v>
      </c>
      <c r="G846">
        <v>45</v>
      </c>
      <c r="H846" t="s">
        <v>3950</v>
      </c>
    </row>
    <row r="847" spans="1:8" x14ac:dyDescent="0.25">
      <c r="A847" t="s">
        <v>812</v>
      </c>
      <c r="B847" s="1">
        <v>45104</v>
      </c>
      <c r="C847">
        <v>538</v>
      </c>
      <c r="D847">
        <v>245</v>
      </c>
      <c r="E847">
        <v>15</v>
      </c>
      <c r="F847">
        <v>143</v>
      </c>
      <c r="G847">
        <v>6</v>
      </c>
      <c r="H847" t="s">
        <v>3950</v>
      </c>
    </row>
    <row r="848" spans="1:8" x14ac:dyDescent="0.25">
      <c r="A848" t="s">
        <v>813</v>
      </c>
      <c r="B848" s="1">
        <v>45592</v>
      </c>
      <c r="C848">
        <v>748</v>
      </c>
      <c r="D848">
        <v>170</v>
      </c>
      <c r="E848">
        <v>1</v>
      </c>
      <c r="F848">
        <v>156</v>
      </c>
      <c r="G848">
        <v>17</v>
      </c>
      <c r="H848" t="s">
        <v>3949</v>
      </c>
    </row>
    <row r="849" spans="1:8" x14ac:dyDescent="0.25">
      <c r="A849" t="s">
        <v>814</v>
      </c>
      <c r="B849" s="1">
        <v>45686</v>
      </c>
      <c r="C849">
        <v>548</v>
      </c>
      <c r="D849">
        <v>399</v>
      </c>
      <c r="E849">
        <v>15</v>
      </c>
      <c r="F849">
        <v>56</v>
      </c>
      <c r="G849">
        <v>6</v>
      </c>
      <c r="H849" t="s">
        <v>3949</v>
      </c>
    </row>
    <row r="850" spans="1:8" x14ac:dyDescent="0.25">
      <c r="A850" t="s">
        <v>112</v>
      </c>
      <c r="B850" s="1">
        <v>45206</v>
      </c>
      <c r="C850">
        <v>852</v>
      </c>
      <c r="D850">
        <v>429</v>
      </c>
      <c r="E850">
        <v>6</v>
      </c>
      <c r="F850">
        <v>200</v>
      </c>
      <c r="G850">
        <v>20</v>
      </c>
      <c r="H850" t="s">
        <v>3951</v>
      </c>
    </row>
    <row r="851" spans="1:8" x14ac:dyDescent="0.25">
      <c r="A851" t="s">
        <v>520</v>
      </c>
      <c r="B851" s="1">
        <v>45035</v>
      </c>
      <c r="C851">
        <v>901</v>
      </c>
      <c r="D851">
        <v>425</v>
      </c>
      <c r="E851">
        <v>17</v>
      </c>
      <c r="F851">
        <v>52</v>
      </c>
      <c r="G851">
        <v>46</v>
      </c>
      <c r="H851" t="s">
        <v>3951</v>
      </c>
    </row>
    <row r="852" spans="1:8" x14ac:dyDescent="0.25">
      <c r="A852" t="s">
        <v>815</v>
      </c>
      <c r="B852" s="1">
        <v>45452</v>
      </c>
      <c r="C852">
        <v>238</v>
      </c>
      <c r="D852">
        <v>298</v>
      </c>
      <c r="E852">
        <v>19</v>
      </c>
      <c r="F852">
        <v>163</v>
      </c>
      <c r="G852">
        <v>11</v>
      </c>
      <c r="H852" t="s">
        <v>3950</v>
      </c>
    </row>
    <row r="853" spans="1:8" x14ac:dyDescent="0.25">
      <c r="A853" t="s">
        <v>816</v>
      </c>
      <c r="B853" s="1">
        <v>44989</v>
      </c>
      <c r="C853">
        <v>282</v>
      </c>
      <c r="D853">
        <v>159</v>
      </c>
      <c r="E853">
        <v>25</v>
      </c>
      <c r="F853">
        <v>30</v>
      </c>
      <c r="G853">
        <v>20</v>
      </c>
      <c r="H853" t="s">
        <v>3950</v>
      </c>
    </row>
    <row r="854" spans="1:8" x14ac:dyDescent="0.25">
      <c r="A854" t="s">
        <v>817</v>
      </c>
      <c r="B854" s="1">
        <v>45174</v>
      </c>
      <c r="C854">
        <v>697</v>
      </c>
      <c r="D854">
        <v>388</v>
      </c>
      <c r="E854">
        <v>26</v>
      </c>
      <c r="F854">
        <v>67</v>
      </c>
      <c r="G854">
        <v>39</v>
      </c>
      <c r="H854" t="s">
        <v>3950</v>
      </c>
    </row>
    <row r="855" spans="1:8" x14ac:dyDescent="0.25">
      <c r="A855" t="s">
        <v>818</v>
      </c>
      <c r="B855" s="1">
        <v>45626</v>
      </c>
      <c r="C855">
        <v>667</v>
      </c>
      <c r="D855">
        <v>484</v>
      </c>
      <c r="E855">
        <v>13</v>
      </c>
      <c r="F855">
        <v>49</v>
      </c>
      <c r="G855">
        <v>24</v>
      </c>
      <c r="H855" t="s">
        <v>3949</v>
      </c>
    </row>
    <row r="856" spans="1:8" x14ac:dyDescent="0.25">
      <c r="A856" t="s">
        <v>819</v>
      </c>
      <c r="B856" s="1">
        <v>45063</v>
      </c>
      <c r="C856">
        <v>344</v>
      </c>
      <c r="D856">
        <v>467</v>
      </c>
      <c r="E856">
        <v>12</v>
      </c>
      <c r="F856">
        <v>127</v>
      </c>
      <c r="G856">
        <v>30</v>
      </c>
      <c r="H856" t="s">
        <v>3949</v>
      </c>
    </row>
    <row r="857" spans="1:8" x14ac:dyDescent="0.25">
      <c r="A857" t="s">
        <v>820</v>
      </c>
      <c r="B857" s="1">
        <v>45351</v>
      </c>
      <c r="C857">
        <v>346</v>
      </c>
      <c r="D857">
        <v>271</v>
      </c>
      <c r="E857">
        <v>5</v>
      </c>
      <c r="F857">
        <v>93</v>
      </c>
      <c r="G857">
        <v>23</v>
      </c>
      <c r="H857" t="s">
        <v>3949</v>
      </c>
    </row>
    <row r="858" spans="1:8" x14ac:dyDescent="0.25">
      <c r="A858" t="s">
        <v>821</v>
      </c>
      <c r="B858" s="1">
        <v>45236</v>
      </c>
      <c r="C858">
        <v>405</v>
      </c>
      <c r="D858">
        <v>489</v>
      </c>
      <c r="E858">
        <v>2</v>
      </c>
      <c r="F858">
        <v>156</v>
      </c>
      <c r="G858">
        <v>24</v>
      </c>
      <c r="H858" t="s">
        <v>3950</v>
      </c>
    </row>
    <row r="859" spans="1:8" x14ac:dyDescent="0.25">
      <c r="A859" t="s">
        <v>822</v>
      </c>
      <c r="B859" s="1">
        <v>45465</v>
      </c>
      <c r="C859">
        <v>188</v>
      </c>
      <c r="D859">
        <v>267</v>
      </c>
      <c r="E859">
        <v>9</v>
      </c>
      <c r="F859">
        <v>168</v>
      </c>
      <c r="G859">
        <v>1</v>
      </c>
      <c r="H859" t="s">
        <v>3951</v>
      </c>
    </row>
    <row r="860" spans="1:8" x14ac:dyDescent="0.25">
      <c r="A860" t="s">
        <v>823</v>
      </c>
      <c r="B860" s="1">
        <v>45531</v>
      </c>
      <c r="C860">
        <v>445</v>
      </c>
      <c r="D860">
        <v>115</v>
      </c>
      <c r="E860">
        <v>27</v>
      </c>
      <c r="F860">
        <v>11</v>
      </c>
      <c r="G860">
        <v>24</v>
      </c>
      <c r="H860" t="s">
        <v>3950</v>
      </c>
    </row>
    <row r="861" spans="1:8" x14ac:dyDescent="0.25">
      <c r="A861" t="s">
        <v>824</v>
      </c>
      <c r="B861" s="1">
        <v>45531</v>
      </c>
      <c r="C861">
        <v>449</v>
      </c>
      <c r="D861">
        <v>321</v>
      </c>
      <c r="E861">
        <v>21</v>
      </c>
      <c r="F861">
        <v>158</v>
      </c>
      <c r="G861">
        <v>3</v>
      </c>
      <c r="H861" t="s">
        <v>3951</v>
      </c>
    </row>
    <row r="862" spans="1:8" x14ac:dyDescent="0.25">
      <c r="A862" t="s">
        <v>825</v>
      </c>
      <c r="B862" s="1">
        <v>45054</v>
      </c>
      <c r="C862">
        <v>619</v>
      </c>
      <c r="D862">
        <v>224</v>
      </c>
      <c r="E862">
        <v>18</v>
      </c>
      <c r="F862">
        <v>151</v>
      </c>
      <c r="G862">
        <v>23</v>
      </c>
      <c r="H862" t="s">
        <v>3951</v>
      </c>
    </row>
    <row r="863" spans="1:8" x14ac:dyDescent="0.25">
      <c r="A863" t="s">
        <v>826</v>
      </c>
      <c r="B863" s="1">
        <v>45329</v>
      </c>
      <c r="C863">
        <v>374</v>
      </c>
      <c r="D863">
        <v>143</v>
      </c>
      <c r="E863">
        <v>3</v>
      </c>
      <c r="F863">
        <v>47</v>
      </c>
      <c r="G863">
        <v>2</v>
      </c>
      <c r="H863" t="s">
        <v>3951</v>
      </c>
    </row>
    <row r="864" spans="1:8" x14ac:dyDescent="0.25">
      <c r="A864" t="s">
        <v>827</v>
      </c>
      <c r="B864" s="1">
        <v>45467</v>
      </c>
      <c r="C864">
        <v>318</v>
      </c>
      <c r="D864">
        <v>131</v>
      </c>
      <c r="E864">
        <v>22</v>
      </c>
      <c r="F864">
        <v>54</v>
      </c>
      <c r="G864">
        <v>11</v>
      </c>
      <c r="H864" t="s">
        <v>3949</v>
      </c>
    </row>
    <row r="865" spans="1:8" x14ac:dyDescent="0.25">
      <c r="A865" t="s">
        <v>828</v>
      </c>
      <c r="B865" s="1">
        <v>45336</v>
      </c>
      <c r="C865">
        <v>693</v>
      </c>
      <c r="D865">
        <v>224</v>
      </c>
      <c r="E865">
        <v>10</v>
      </c>
      <c r="F865">
        <v>81</v>
      </c>
      <c r="G865">
        <v>37</v>
      </c>
      <c r="H865" t="s">
        <v>3949</v>
      </c>
    </row>
    <row r="866" spans="1:8" x14ac:dyDescent="0.25">
      <c r="A866" t="s">
        <v>472</v>
      </c>
      <c r="B866" s="1">
        <v>45593</v>
      </c>
      <c r="C866">
        <v>745</v>
      </c>
      <c r="D866">
        <v>50</v>
      </c>
      <c r="E866">
        <v>13</v>
      </c>
      <c r="F866">
        <v>11</v>
      </c>
      <c r="G866">
        <v>43</v>
      </c>
      <c r="H866" t="s">
        <v>3950</v>
      </c>
    </row>
    <row r="867" spans="1:8" x14ac:dyDescent="0.25">
      <c r="A867" t="s">
        <v>736</v>
      </c>
      <c r="B867" s="1">
        <v>45554</v>
      </c>
      <c r="C867">
        <v>207</v>
      </c>
      <c r="D867">
        <v>371</v>
      </c>
      <c r="E867">
        <v>5</v>
      </c>
      <c r="F867">
        <v>116</v>
      </c>
      <c r="G867">
        <v>37</v>
      </c>
      <c r="H867" t="s">
        <v>3951</v>
      </c>
    </row>
    <row r="868" spans="1:8" x14ac:dyDescent="0.25">
      <c r="A868" t="s">
        <v>829</v>
      </c>
      <c r="B868" s="1">
        <v>45139</v>
      </c>
      <c r="C868">
        <v>770</v>
      </c>
      <c r="D868">
        <v>225</v>
      </c>
      <c r="E868">
        <v>21</v>
      </c>
      <c r="F868">
        <v>23</v>
      </c>
      <c r="G868">
        <v>8</v>
      </c>
      <c r="H868" t="s">
        <v>3950</v>
      </c>
    </row>
    <row r="869" spans="1:8" x14ac:dyDescent="0.25">
      <c r="A869" t="s">
        <v>830</v>
      </c>
      <c r="B869" s="1">
        <v>45534</v>
      </c>
      <c r="C869">
        <v>274</v>
      </c>
      <c r="D869">
        <v>160</v>
      </c>
      <c r="E869">
        <v>24</v>
      </c>
      <c r="F869">
        <v>98</v>
      </c>
      <c r="G869">
        <v>36</v>
      </c>
      <c r="H869" t="s">
        <v>3950</v>
      </c>
    </row>
    <row r="870" spans="1:8" x14ac:dyDescent="0.25">
      <c r="A870" t="s">
        <v>831</v>
      </c>
      <c r="B870" s="1">
        <v>44997</v>
      </c>
      <c r="C870">
        <v>295</v>
      </c>
      <c r="D870">
        <v>242</v>
      </c>
      <c r="E870">
        <v>25</v>
      </c>
      <c r="F870">
        <v>153</v>
      </c>
      <c r="G870">
        <v>13</v>
      </c>
      <c r="H870" t="s">
        <v>3951</v>
      </c>
    </row>
    <row r="871" spans="1:8" x14ac:dyDescent="0.25">
      <c r="A871" t="s">
        <v>832</v>
      </c>
      <c r="B871" s="1">
        <v>45477</v>
      </c>
      <c r="C871">
        <v>723</v>
      </c>
      <c r="D871">
        <v>438</v>
      </c>
      <c r="E871">
        <v>5</v>
      </c>
      <c r="F871">
        <v>108</v>
      </c>
      <c r="G871">
        <v>1</v>
      </c>
      <c r="H871" t="s">
        <v>3949</v>
      </c>
    </row>
    <row r="872" spans="1:8" x14ac:dyDescent="0.25">
      <c r="A872" t="s">
        <v>833</v>
      </c>
      <c r="B872" s="1">
        <v>45655</v>
      </c>
      <c r="C872">
        <v>666</v>
      </c>
      <c r="D872">
        <v>363</v>
      </c>
      <c r="E872">
        <v>1</v>
      </c>
      <c r="F872">
        <v>25</v>
      </c>
      <c r="G872">
        <v>27</v>
      </c>
      <c r="H872" t="s">
        <v>3950</v>
      </c>
    </row>
    <row r="873" spans="1:8" x14ac:dyDescent="0.25">
      <c r="A873" t="s">
        <v>834</v>
      </c>
      <c r="B873" s="1">
        <v>45441</v>
      </c>
      <c r="C873">
        <v>147</v>
      </c>
      <c r="D873">
        <v>247</v>
      </c>
      <c r="E873">
        <v>10</v>
      </c>
      <c r="F873">
        <v>35</v>
      </c>
      <c r="G873">
        <v>22</v>
      </c>
      <c r="H873" t="s">
        <v>3949</v>
      </c>
    </row>
    <row r="874" spans="1:8" x14ac:dyDescent="0.25">
      <c r="A874" t="s">
        <v>773</v>
      </c>
      <c r="B874" s="1">
        <v>45304</v>
      </c>
      <c r="C874">
        <v>763</v>
      </c>
      <c r="D874">
        <v>126</v>
      </c>
      <c r="E874">
        <v>18</v>
      </c>
      <c r="F874">
        <v>118</v>
      </c>
      <c r="G874">
        <v>1</v>
      </c>
      <c r="H874" t="s">
        <v>3949</v>
      </c>
    </row>
    <row r="875" spans="1:8" x14ac:dyDescent="0.25">
      <c r="A875" t="s">
        <v>835</v>
      </c>
      <c r="B875" s="1">
        <v>45127</v>
      </c>
      <c r="C875">
        <v>774</v>
      </c>
      <c r="D875">
        <v>473</v>
      </c>
      <c r="E875">
        <v>10</v>
      </c>
      <c r="F875">
        <v>137</v>
      </c>
      <c r="G875">
        <v>28</v>
      </c>
      <c r="H875" t="s">
        <v>3949</v>
      </c>
    </row>
    <row r="876" spans="1:8" x14ac:dyDescent="0.25">
      <c r="A876" t="s">
        <v>836</v>
      </c>
      <c r="B876" s="1">
        <v>45402</v>
      </c>
      <c r="C876">
        <v>970</v>
      </c>
      <c r="D876">
        <v>463</v>
      </c>
      <c r="E876">
        <v>13</v>
      </c>
      <c r="F876">
        <v>16</v>
      </c>
      <c r="G876">
        <v>9</v>
      </c>
      <c r="H876" t="s">
        <v>3951</v>
      </c>
    </row>
    <row r="877" spans="1:8" x14ac:dyDescent="0.25">
      <c r="A877" t="s">
        <v>837</v>
      </c>
      <c r="B877" s="1">
        <v>45573</v>
      </c>
      <c r="C877">
        <v>256</v>
      </c>
      <c r="D877">
        <v>463</v>
      </c>
      <c r="E877">
        <v>18</v>
      </c>
      <c r="F877">
        <v>66</v>
      </c>
      <c r="G877">
        <v>20</v>
      </c>
      <c r="H877" t="s">
        <v>3949</v>
      </c>
    </row>
    <row r="878" spans="1:8" x14ac:dyDescent="0.25">
      <c r="A878" t="s">
        <v>838</v>
      </c>
      <c r="B878" s="1">
        <v>45374</v>
      </c>
      <c r="C878">
        <v>240</v>
      </c>
      <c r="D878">
        <v>265</v>
      </c>
      <c r="E878">
        <v>9</v>
      </c>
      <c r="F878">
        <v>106</v>
      </c>
      <c r="G878">
        <v>18</v>
      </c>
      <c r="H878" t="s">
        <v>3949</v>
      </c>
    </row>
    <row r="879" spans="1:8" x14ac:dyDescent="0.25">
      <c r="A879" t="s">
        <v>839</v>
      </c>
      <c r="B879" s="1">
        <v>45461</v>
      </c>
      <c r="C879">
        <v>507</v>
      </c>
      <c r="D879">
        <v>314</v>
      </c>
      <c r="E879">
        <v>29</v>
      </c>
      <c r="F879">
        <v>75</v>
      </c>
      <c r="G879">
        <v>24</v>
      </c>
      <c r="H879" t="s">
        <v>3949</v>
      </c>
    </row>
    <row r="880" spans="1:8" x14ac:dyDescent="0.25">
      <c r="A880" t="s">
        <v>627</v>
      </c>
      <c r="B880" s="1">
        <v>45342</v>
      </c>
      <c r="C880">
        <v>199</v>
      </c>
      <c r="D880">
        <v>398</v>
      </c>
      <c r="E880">
        <v>15</v>
      </c>
      <c r="F880">
        <v>54</v>
      </c>
      <c r="G880">
        <v>42</v>
      </c>
      <c r="H880" t="s">
        <v>3950</v>
      </c>
    </row>
    <row r="881" spans="1:8" x14ac:dyDescent="0.25">
      <c r="A881" t="s">
        <v>840</v>
      </c>
      <c r="B881" s="1">
        <v>45150</v>
      </c>
      <c r="C881">
        <v>562</v>
      </c>
      <c r="D881">
        <v>152</v>
      </c>
      <c r="E881">
        <v>22</v>
      </c>
      <c r="F881">
        <v>189</v>
      </c>
      <c r="G881">
        <v>32</v>
      </c>
      <c r="H881" t="s">
        <v>3949</v>
      </c>
    </row>
    <row r="882" spans="1:8" x14ac:dyDescent="0.25">
      <c r="A882" t="s">
        <v>841</v>
      </c>
      <c r="B882" s="1">
        <v>45475</v>
      </c>
      <c r="C882">
        <v>454</v>
      </c>
      <c r="D882">
        <v>277</v>
      </c>
      <c r="E882">
        <v>25</v>
      </c>
      <c r="F882">
        <v>47</v>
      </c>
      <c r="G882">
        <v>20</v>
      </c>
      <c r="H882" t="s">
        <v>3949</v>
      </c>
    </row>
    <row r="883" spans="1:8" x14ac:dyDescent="0.25">
      <c r="A883" t="s">
        <v>842</v>
      </c>
      <c r="B883" s="1">
        <v>45397</v>
      </c>
      <c r="C883">
        <v>953</v>
      </c>
      <c r="D883">
        <v>170</v>
      </c>
      <c r="E883">
        <v>10</v>
      </c>
      <c r="F883">
        <v>2</v>
      </c>
      <c r="G883">
        <v>11</v>
      </c>
      <c r="H883" t="s">
        <v>3951</v>
      </c>
    </row>
    <row r="884" spans="1:8" x14ac:dyDescent="0.25">
      <c r="A884" t="s">
        <v>340</v>
      </c>
      <c r="B884" s="1">
        <v>45157</v>
      </c>
      <c r="C884">
        <v>198</v>
      </c>
      <c r="D884">
        <v>445</v>
      </c>
      <c r="E884">
        <v>11</v>
      </c>
      <c r="F884">
        <v>30</v>
      </c>
      <c r="G884">
        <v>15</v>
      </c>
      <c r="H884" t="s">
        <v>3950</v>
      </c>
    </row>
    <row r="885" spans="1:8" x14ac:dyDescent="0.25">
      <c r="A885" t="s">
        <v>843</v>
      </c>
      <c r="B885" s="1">
        <v>45301</v>
      </c>
      <c r="C885">
        <v>685</v>
      </c>
      <c r="D885">
        <v>319</v>
      </c>
      <c r="E885">
        <v>22</v>
      </c>
      <c r="F885">
        <v>116</v>
      </c>
      <c r="G885">
        <v>50</v>
      </c>
      <c r="H885" t="s">
        <v>3950</v>
      </c>
    </row>
    <row r="886" spans="1:8" x14ac:dyDescent="0.25">
      <c r="A886" t="s">
        <v>844</v>
      </c>
      <c r="B886" s="1">
        <v>45398</v>
      </c>
      <c r="C886">
        <v>771</v>
      </c>
      <c r="D886">
        <v>135</v>
      </c>
      <c r="E886">
        <v>22</v>
      </c>
      <c r="F886">
        <v>86</v>
      </c>
      <c r="G886">
        <v>32</v>
      </c>
      <c r="H886" t="s">
        <v>3950</v>
      </c>
    </row>
    <row r="887" spans="1:8" x14ac:dyDescent="0.25">
      <c r="A887" t="s">
        <v>713</v>
      </c>
      <c r="B887" s="1">
        <v>45015</v>
      </c>
      <c r="C887">
        <v>567</v>
      </c>
      <c r="D887">
        <v>149</v>
      </c>
      <c r="E887">
        <v>4</v>
      </c>
      <c r="F887">
        <v>103</v>
      </c>
      <c r="G887">
        <v>3</v>
      </c>
      <c r="H887" t="s">
        <v>3950</v>
      </c>
    </row>
    <row r="888" spans="1:8" x14ac:dyDescent="0.25">
      <c r="A888" t="s">
        <v>845</v>
      </c>
      <c r="B888" s="1">
        <v>45524</v>
      </c>
      <c r="C888">
        <v>341</v>
      </c>
      <c r="D888">
        <v>151</v>
      </c>
      <c r="E888">
        <v>26</v>
      </c>
      <c r="F888">
        <v>147</v>
      </c>
      <c r="G888">
        <v>11</v>
      </c>
      <c r="H888" t="s">
        <v>3951</v>
      </c>
    </row>
    <row r="889" spans="1:8" x14ac:dyDescent="0.25">
      <c r="A889" t="s">
        <v>846</v>
      </c>
      <c r="B889" s="1">
        <v>45113</v>
      </c>
      <c r="C889">
        <v>771</v>
      </c>
      <c r="D889">
        <v>377</v>
      </c>
      <c r="E889">
        <v>19</v>
      </c>
      <c r="F889">
        <v>83</v>
      </c>
      <c r="G889">
        <v>24</v>
      </c>
      <c r="H889" t="s">
        <v>3950</v>
      </c>
    </row>
    <row r="890" spans="1:8" x14ac:dyDescent="0.25">
      <c r="A890" t="s">
        <v>847</v>
      </c>
      <c r="B890" s="1">
        <v>45654</v>
      </c>
      <c r="C890">
        <v>340</v>
      </c>
      <c r="D890">
        <v>80</v>
      </c>
      <c r="E890">
        <v>28</v>
      </c>
      <c r="F890">
        <v>197</v>
      </c>
      <c r="G890">
        <v>37</v>
      </c>
      <c r="H890" t="s">
        <v>3950</v>
      </c>
    </row>
    <row r="891" spans="1:8" x14ac:dyDescent="0.25">
      <c r="A891" t="s">
        <v>848</v>
      </c>
      <c r="B891" s="1">
        <v>45234</v>
      </c>
      <c r="C891">
        <v>329</v>
      </c>
      <c r="D891">
        <v>60</v>
      </c>
      <c r="E891">
        <v>10</v>
      </c>
      <c r="F891">
        <v>49</v>
      </c>
      <c r="G891">
        <v>50</v>
      </c>
      <c r="H891" t="s">
        <v>3950</v>
      </c>
    </row>
    <row r="892" spans="1:8" x14ac:dyDescent="0.25">
      <c r="A892" t="s">
        <v>849</v>
      </c>
      <c r="B892" s="1">
        <v>45265</v>
      </c>
      <c r="C892">
        <v>613</v>
      </c>
      <c r="D892">
        <v>273</v>
      </c>
      <c r="E892">
        <v>7</v>
      </c>
      <c r="F892">
        <v>156</v>
      </c>
      <c r="G892">
        <v>21</v>
      </c>
      <c r="H892" t="s">
        <v>3950</v>
      </c>
    </row>
    <row r="893" spans="1:8" x14ac:dyDescent="0.25">
      <c r="A893" t="s">
        <v>850</v>
      </c>
      <c r="B893" s="1">
        <v>45205</v>
      </c>
      <c r="C893">
        <v>435</v>
      </c>
      <c r="D893">
        <v>159</v>
      </c>
      <c r="E893">
        <v>20</v>
      </c>
      <c r="F893">
        <v>191</v>
      </c>
      <c r="G893">
        <v>40</v>
      </c>
      <c r="H893" t="s">
        <v>3950</v>
      </c>
    </row>
    <row r="894" spans="1:8" x14ac:dyDescent="0.25">
      <c r="A894" t="s">
        <v>851</v>
      </c>
      <c r="B894" s="1">
        <v>45022</v>
      </c>
      <c r="C894">
        <v>642</v>
      </c>
      <c r="D894">
        <v>219</v>
      </c>
      <c r="E894">
        <v>20</v>
      </c>
      <c r="F894">
        <v>38</v>
      </c>
      <c r="G894">
        <v>30</v>
      </c>
      <c r="H894" t="s">
        <v>3950</v>
      </c>
    </row>
    <row r="895" spans="1:8" x14ac:dyDescent="0.25">
      <c r="A895" t="s">
        <v>852</v>
      </c>
      <c r="B895" s="1">
        <v>45413</v>
      </c>
      <c r="C895">
        <v>888</v>
      </c>
      <c r="D895">
        <v>391</v>
      </c>
      <c r="E895">
        <v>12</v>
      </c>
      <c r="F895">
        <v>138</v>
      </c>
      <c r="G895">
        <v>28</v>
      </c>
      <c r="H895" t="s">
        <v>3950</v>
      </c>
    </row>
    <row r="896" spans="1:8" x14ac:dyDescent="0.25">
      <c r="A896" t="s">
        <v>853</v>
      </c>
      <c r="B896" s="1">
        <v>45310</v>
      </c>
      <c r="C896">
        <v>388</v>
      </c>
      <c r="D896">
        <v>422</v>
      </c>
      <c r="E896">
        <v>13</v>
      </c>
      <c r="F896">
        <v>26</v>
      </c>
      <c r="G896">
        <v>45</v>
      </c>
      <c r="H896" t="s">
        <v>3950</v>
      </c>
    </row>
    <row r="897" spans="1:8" x14ac:dyDescent="0.25">
      <c r="A897" t="s">
        <v>854</v>
      </c>
      <c r="B897" s="1">
        <v>45169</v>
      </c>
      <c r="C897">
        <v>723</v>
      </c>
      <c r="D897">
        <v>380</v>
      </c>
      <c r="E897">
        <v>14</v>
      </c>
      <c r="F897">
        <v>50</v>
      </c>
      <c r="G897">
        <v>49</v>
      </c>
      <c r="H897" t="s">
        <v>3949</v>
      </c>
    </row>
    <row r="898" spans="1:8" x14ac:dyDescent="0.25">
      <c r="A898" t="s">
        <v>855</v>
      </c>
      <c r="B898" s="1">
        <v>45266</v>
      </c>
      <c r="C898">
        <v>154</v>
      </c>
      <c r="D898">
        <v>484</v>
      </c>
      <c r="E898">
        <v>27</v>
      </c>
      <c r="F898">
        <v>12</v>
      </c>
      <c r="G898">
        <v>24</v>
      </c>
      <c r="H898" t="s">
        <v>3949</v>
      </c>
    </row>
    <row r="899" spans="1:8" x14ac:dyDescent="0.25">
      <c r="A899" t="s">
        <v>856</v>
      </c>
      <c r="B899" s="1">
        <v>45244</v>
      </c>
      <c r="C899">
        <v>209</v>
      </c>
      <c r="D899">
        <v>78</v>
      </c>
      <c r="E899">
        <v>17</v>
      </c>
      <c r="F899">
        <v>166</v>
      </c>
      <c r="G899">
        <v>26</v>
      </c>
      <c r="H899" t="s">
        <v>3949</v>
      </c>
    </row>
    <row r="900" spans="1:8" x14ac:dyDescent="0.25">
      <c r="A900" t="s">
        <v>857</v>
      </c>
      <c r="B900" s="1">
        <v>45567</v>
      </c>
      <c r="C900">
        <v>769</v>
      </c>
      <c r="D900">
        <v>463</v>
      </c>
      <c r="E900">
        <v>4</v>
      </c>
      <c r="F900">
        <v>41</v>
      </c>
      <c r="G900">
        <v>7</v>
      </c>
      <c r="H900" t="s">
        <v>3950</v>
      </c>
    </row>
    <row r="901" spans="1:8" x14ac:dyDescent="0.25">
      <c r="A901" t="s">
        <v>858</v>
      </c>
      <c r="B901" s="1">
        <v>45057</v>
      </c>
      <c r="C901">
        <v>682</v>
      </c>
      <c r="D901">
        <v>397</v>
      </c>
      <c r="E901">
        <v>19</v>
      </c>
      <c r="F901">
        <v>139</v>
      </c>
      <c r="G901">
        <v>18</v>
      </c>
      <c r="H901" t="s">
        <v>3949</v>
      </c>
    </row>
    <row r="902" spans="1:8" x14ac:dyDescent="0.25">
      <c r="A902" t="s">
        <v>859</v>
      </c>
      <c r="B902" s="1">
        <v>45033</v>
      </c>
      <c r="C902">
        <v>930</v>
      </c>
      <c r="D902">
        <v>71</v>
      </c>
      <c r="E902">
        <v>11</v>
      </c>
      <c r="F902">
        <v>5</v>
      </c>
      <c r="G902">
        <v>8</v>
      </c>
      <c r="H902" t="s">
        <v>3951</v>
      </c>
    </row>
    <row r="903" spans="1:8" x14ac:dyDescent="0.25">
      <c r="A903" t="s">
        <v>860</v>
      </c>
      <c r="B903" s="1">
        <v>45465</v>
      </c>
      <c r="C903">
        <v>570</v>
      </c>
      <c r="D903">
        <v>88</v>
      </c>
      <c r="E903">
        <v>6</v>
      </c>
      <c r="F903">
        <v>199</v>
      </c>
      <c r="G903">
        <v>42</v>
      </c>
      <c r="H903" t="s">
        <v>3949</v>
      </c>
    </row>
    <row r="904" spans="1:8" x14ac:dyDescent="0.25">
      <c r="A904" t="s">
        <v>861</v>
      </c>
      <c r="B904" s="1">
        <v>45546</v>
      </c>
      <c r="C904">
        <v>787</v>
      </c>
      <c r="D904">
        <v>232</v>
      </c>
      <c r="E904">
        <v>19</v>
      </c>
      <c r="F904">
        <v>196</v>
      </c>
      <c r="G904">
        <v>4</v>
      </c>
      <c r="H904" t="s">
        <v>3950</v>
      </c>
    </row>
    <row r="905" spans="1:8" x14ac:dyDescent="0.25">
      <c r="A905" t="s">
        <v>862</v>
      </c>
      <c r="B905" s="1">
        <v>45343</v>
      </c>
      <c r="C905">
        <v>673</v>
      </c>
      <c r="D905">
        <v>209</v>
      </c>
      <c r="E905">
        <v>5</v>
      </c>
      <c r="F905">
        <v>152</v>
      </c>
      <c r="G905">
        <v>4</v>
      </c>
      <c r="H905" t="s">
        <v>3949</v>
      </c>
    </row>
    <row r="906" spans="1:8" x14ac:dyDescent="0.25">
      <c r="A906" t="s">
        <v>863</v>
      </c>
      <c r="B906" s="1">
        <v>45674</v>
      </c>
      <c r="C906">
        <v>120</v>
      </c>
      <c r="D906">
        <v>297</v>
      </c>
      <c r="E906">
        <v>14</v>
      </c>
      <c r="F906">
        <v>96</v>
      </c>
      <c r="G906">
        <v>12</v>
      </c>
      <c r="H906" t="s">
        <v>3951</v>
      </c>
    </row>
    <row r="907" spans="1:8" x14ac:dyDescent="0.25">
      <c r="A907" t="s">
        <v>864</v>
      </c>
      <c r="B907" s="1">
        <v>44981</v>
      </c>
      <c r="C907">
        <v>143</v>
      </c>
      <c r="D907">
        <v>398</v>
      </c>
      <c r="E907">
        <v>18</v>
      </c>
      <c r="F907">
        <v>65</v>
      </c>
      <c r="G907">
        <v>19</v>
      </c>
      <c r="H907" t="s">
        <v>3949</v>
      </c>
    </row>
    <row r="908" spans="1:8" x14ac:dyDescent="0.25">
      <c r="A908" t="s">
        <v>865</v>
      </c>
      <c r="B908" s="1">
        <v>45375</v>
      </c>
      <c r="C908">
        <v>378</v>
      </c>
      <c r="D908">
        <v>461</v>
      </c>
      <c r="E908">
        <v>12</v>
      </c>
      <c r="F908">
        <v>47</v>
      </c>
      <c r="G908">
        <v>19</v>
      </c>
      <c r="H908" t="s">
        <v>3950</v>
      </c>
    </row>
    <row r="909" spans="1:8" x14ac:dyDescent="0.25">
      <c r="A909" t="s">
        <v>866</v>
      </c>
      <c r="B909" s="1">
        <v>45278</v>
      </c>
      <c r="C909">
        <v>474</v>
      </c>
      <c r="D909">
        <v>100</v>
      </c>
      <c r="E909">
        <v>19</v>
      </c>
      <c r="F909">
        <v>43</v>
      </c>
      <c r="G909">
        <v>15</v>
      </c>
      <c r="H909" t="s">
        <v>3950</v>
      </c>
    </row>
    <row r="910" spans="1:8" x14ac:dyDescent="0.25">
      <c r="A910" t="s">
        <v>867</v>
      </c>
      <c r="B910" s="1">
        <v>45241</v>
      </c>
      <c r="C910">
        <v>753</v>
      </c>
      <c r="D910">
        <v>449</v>
      </c>
      <c r="E910">
        <v>16</v>
      </c>
      <c r="F910">
        <v>66</v>
      </c>
      <c r="G910">
        <v>15</v>
      </c>
      <c r="H910" t="s">
        <v>3950</v>
      </c>
    </row>
    <row r="911" spans="1:8" x14ac:dyDescent="0.25">
      <c r="A911" t="s">
        <v>868</v>
      </c>
      <c r="B911" s="1">
        <v>45222</v>
      </c>
      <c r="C911">
        <v>618</v>
      </c>
      <c r="D911">
        <v>183</v>
      </c>
      <c r="E911">
        <v>8</v>
      </c>
      <c r="F911">
        <v>142</v>
      </c>
      <c r="G911">
        <v>10</v>
      </c>
      <c r="H911" t="s">
        <v>3949</v>
      </c>
    </row>
    <row r="912" spans="1:8" x14ac:dyDescent="0.25">
      <c r="A912" t="s">
        <v>869</v>
      </c>
      <c r="B912" s="1">
        <v>45245</v>
      </c>
      <c r="C912">
        <v>626</v>
      </c>
      <c r="D912">
        <v>317</v>
      </c>
      <c r="E912">
        <v>16</v>
      </c>
      <c r="F912">
        <v>57</v>
      </c>
      <c r="G912">
        <v>24</v>
      </c>
      <c r="H912" t="s">
        <v>3949</v>
      </c>
    </row>
    <row r="913" spans="1:8" x14ac:dyDescent="0.25">
      <c r="A913" t="s">
        <v>870</v>
      </c>
      <c r="B913" s="1">
        <v>45688</v>
      </c>
      <c r="C913">
        <v>403</v>
      </c>
      <c r="D913">
        <v>99</v>
      </c>
      <c r="E913">
        <v>12</v>
      </c>
      <c r="F913">
        <v>150</v>
      </c>
      <c r="G913">
        <v>24</v>
      </c>
      <c r="H913" t="s">
        <v>3950</v>
      </c>
    </row>
    <row r="914" spans="1:8" x14ac:dyDescent="0.25">
      <c r="A914" t="s">
        <v>871</v>
      </c>
      <c r="B914" s="1">
        <v>45346</v>
      </c>
      <c r="C914">
        <v>832</v>
      </c>
      <c r="D914">
        <v>422</v>
      </c>
      <c r="E914">
        <v>1</v>
      </c>
      <c r="F914">
        <v>152</v>
      </c>
      <c r="G914">
        <v>35</v>
      </c>
      <c r="H914" t="s">
        <v>3950</v>
      </c>
    </row>
    <row r="915" spans="1:8" x14ac:dyDescent="0.25">
      <c r="A915" t="s">
        <v>872</v>
      </c>
      <c r="B915" s="1">
        <v>45168</v>
      </c>
      <c r="C915">
        <v>495</v>
      </c>
      <c r="D915">
        <v>136</v>
      </c>
      <c r="E915">
        <v>8</v>
      </c>
      <c r="F915">
        <v>60</v>
      </c>
      <c r="G915">
        <v>22</v>
      </c>
      <c r="H915" t="s">
        <v>3949</v>
      </c>
    </row>
    <row r="916" spans="1:8" x14ac:dyDescent="0.25">
      <c r="A916" t="s">
        <v>873</v>
      </c>
      <c r="B916" s="1">
        <v>45444</v>
      </c>
      <c r="C916">
        <v>104</v>
      </c>
      <c r="D916">
        <v>260</v>
      </c>
      <c r="E916">
        <v>24</v>
      </c>
      <c r="F916">
        <v>150</v>
      </c>
      <c r="G916">
        <v>15</v>
      </c>
      <c r="H916" t="s">
        <v>3950</v>
      </c>
    </row>
    <row r="917" spans="1:8" x14ac:dyDescent="0.25">
      <c r="A917" t="s">
        <v>874</v>
      </c>
      <c r="B917" s="1">
        <v>45198</v>
      </c>
      <c r="C917">
        <v>279</v>
      </c>
      <c r="D917">
        <v>296</v>
      </c>
      <c r="E917">
        <v>16</v>
      </c>
      <c r="F917">
        <v>142</v>
      </c>
      <c r="G917">
        <v>44</v>
      </c>
      <c r="H917" t="s">
        <v>3950</v>
      </c>
    </row>
    <row r="918" spans="1:8" x14ac:dyDescent="0.25">
      <c r="A918" t="s">
        <v>875</v>
      </c>
      <c r="B918" s="1">
        <v>45519</v>
      </c>
      <c r="C918">
        <v>872</v>
      </c>
      <c r="D918">
        <v>309</v>
      </c>
      <c r="E918">
        <v>13</v>
      </c>
      <c r="F918">
        <v>156</v>
      </c>
      <c r="G918">
        <v>43</v>
      </c>
      <c r="H918" t="s">
        <v>3950</v>
      </c>
    </row>
    <row r="919" spans="1:8" x14ac:dyDescent="0.25">
      <c r="A919" t="s">
        <v>876</v>
      </c>
      <c r="B919" s="1">
        <v>45158</v>
      </c>
      <c r="C919">
        <v>520</v>
      </c>
      <c r="D919">
        <v>371</v>
      </c>
      <c r="E919">
        <v>14</v>
      </c>
      <c r="F919">
        <v>76</v>
      </c>
      <c r="G919">
        <v>42</v>
      </c>
      <c r="H919" t="s">
        <v>3951</v>
      </c>
    </row>
    <row r="920" spans="1:8" x14ac:dyDescent="0.25">
      <c r="A920" t="s">
        <v>877</v>
      </c>
      <c r="B920" s="1">
        <v>45046</v>
      </c>
      <c r="C920">
        <v>290</v>
      </c>
      <c r="D920">
        <v>396</v>
      </c>
      <c r="E920">
        <v>24</v>
      </c>
      <c r="F920">
        <v>40</v>
      </c>
      <c r="G920">
        <v>6</v>
      </c>
      <c r="H920" t="s">
        <v>3950</v>
      </c>
    </row>
    <row r="921" spans="1:8" x14ac:dyDescent="0.25">
      <c r="A921" t="s">
        <v>878</v>
      </c>
      <c r="B921" s="1">
        <v>45460</v>
      </c>
      <c r="C921">
        <v>615</v>
      </c>
      <c r="D921">
        <v>122</v>
      </c>
      <c r="E921">
        <v>1</v>
      </c>
      <c r="F921">
        <v>25</v>
      </c>
      <c r="G921">
        <v>20</v>
      </c>
      <c r="H921" t="s">
        <v>3949</v>
      </c>
    </row>
    <row r="922" spans="1:8" x14ac:dyDescent="0.25">
      <c r="A922" t="s">
        <v>879</v>
      </c>
      <c r="B922" s="1">
        <v>45123</v>
      </c>
      <c r="C922">
        <v>449</v>
      </c>
      <c r="D922">
        <v>207</v>
      </c>
      <c r="E922">
        <v>7</v>
      </c>
      <c r="F922">
        <v>89</v>
      </c>
      <c r="G922">
        <v>25</v>
      </c>
      <c r="H922" t="s">
        <v>3951</v>
      </c>
    </row>
    <row r="923" spans="1:8" x14ac:dyDescent="0.25">
      <c r="A923" t="s">
        <v>880</v>
      </c>
      <c r="B923" s="1">
        <v>45116</v>
      </c>
      <c r="C923">
        <v>290</v>
      </c>
      <c r="D923">
        <v>152</v>
      </c>
      <c r="E923">
        <v>21</v>
      </c>
      <c r="F923">
        <v>103</v>
      </c>
      <c r="G923">
        <v>19</v>
      </c>
      <c r="H923" t="s">
        <v>3951</v>
      </c>
    </row>
    <row r="924" spans="1:8" x14ac:dyDescent="0.25">
      <c r="A924" t="s">
        <v>881</v>
      </c>
      <c r="B924" s="1">
        <v>45329</v>
      </c>
      <c r="C924">
        <v>190</v>
      </c>
      <c r="D924">
        <v>150</v>
      </c>
      <c r="E924">
        <v>23</v>
      </c>
      <c r="F924">
        <v>196</v>
      </c>
      <c r="G924">
        <v>26</v>
      </c>
      <c r="H924" t="s">
        <v>3951</v>
      </c>
    </row>
    <row r="925" spans="1:8" x14ac:dyDescent="0.25">
      <c r="A925" t="s">
        <v>882</v>
      </c>
      <c r="B925" s="1">
        <v>45542</v>
      </c>
      <c r="C925">
        <v>842</v>
      </c>
      <c r="D925">
        <v>459</v>
      </c>
      <c r="E925">
        <v>20</v>
      </c>
      <c r="F925">
        <v>65</v>
      </c>
      <c r="G925">
        <v>40</v>
      </c>
      <c r="H925" t="s">
        <v>3951</v>
      </c>
    </row>
    <row r="926" spans="1:8" x14ac:dyDescent="0.25">
      <c r="A926" t="s">
        <v>883</v>
      </c>
      <c r="B926" s="1">
        <v>45541</v>
      </c>
      <c r="C926">
        <v>140</v>
      </c>
      <c r="D926">
        <v>122</v>
      </c>
      <c r="E926">
        <v>14</v>
      </c>
      <c r="F926">
        <v>183</v>
      </c>
      <c r="G926">
        <v>19</v>
      </c>
      <c r="H926" t="s">
        <v>3951</v>
      </c>
    </row>
    <row r="927" spans="1:8" x14ac:dyDescent="0.25">
      <c r="A927" t="s">
        <v>884</v>
      </c>
      <c r="B927" s="1">
        <v>45019</v>
      </c>
      <c r="C927">
        <v>165</v>
      </c>
      <c r="D927">
        <v>348</v>
      </c>
      <c r="E927">
        <v>30</v>
      </c>
      <c r="F927">
        <v>145</v>
      </c>
      <c r="G927">
        <v>29</v>
      </c>
      <c r="H927" t="s">
        <v>3951</v>
      </c>
    </row>
    <row r="928" spans="1:8" x14ac:dyDescent="0.25">
      <c r="A928" t="s">
        <v>885</v>
      </c>
      <c r="B928" s="1">
        <v>45076</v>
      </c>
      <c r="C928">
        <v>603</v>
      </c>
      <c r="D928">
        <v>337</v>
      </c>
      <c r="E928">
        <v>24</v>
      </c>
      <c r="F928">
        <v>123</v>
      </c>
      <c r="G928">
        <v>12</v>
      </c>
      <c r="H928" t="s">
        <v>3950</v>
      </c>
    </row>
    <row r="929" spans="1:8" x14ac:dyDescent="0.25">
      <c r="A929" t="s">
        <v>886</v>
      </c>
      <c r="B929" s="1">
        <v>45559</v>
      </c>
      <c r="C929">
        <v>426</v>
      </c>
      <c r="D929">
        <v>67</v>
      </c>
      <c r="E929">
        <v>18</v>
      </c>
      <c r="F929">
        <v>182</v>
      </c>
      <c r="G929">
        <v>33</v>
      </c>
      <c r="H929" t="s">
        <v>3950</v>
      </c>
    </row>
    <row r="930" spans="1:8" x14ac:dyDescent="0.25">
      <c r="A930" t="s">
        <v>887</v>
      </c>
      <c r="B930" s="1">
        <v>45352</v>
      </c>
      <c r="C930">
        <v>504</v>
      </c>
      <c r="D930">
        <v>440</v>
      </c>
      <c r="E930">
        <v>5</v>
      </c>
      <c r="F930">
        <v>56</v>
      </c>
      <c r="G930">
        <v>35</v>
      </c>
      <c r="H930" t="s">
        <v>3949</v>
      </c>
    </row>
    <row r="931" spans="1:8" x14ac:dyDescent="0.25">
      <c r="A931" t="s">
        <v>888</v>
      </c>
      <c r="B931" s="1">
        <v>45044</v>
      </c>
      <c r="C931">
        <v>609</v>
      </c>
      <c r="D931">
        <v>355</v>
      </c>
      <c r="E931">
        <v>5</v>
      </c>
      <c r="F931">
        <v>20</v>
      </c>
      <c r="G931">
        <v>28</v>
      </c>
      <c r="H931" t="s">
        <v>3950</v>
      </c>
    </row>
    <row r="932" spans="1:8" x14ac:dyDescent="0.25">
      <c r="A932" t="s">
        <v>889</v>
      </c>
      <c r="B932" s="1">
        <v>45634</v>
      </c>
      <c r="C932">
        <v>844</v>
      </c>
      <c r="D932">
        <v>260</v>
      </c>
      <c r="E932">
        <v>8</v>
      </c>
      <c r="F932">
        <v>98</v>
      </c>
      <c r="G932">
        <v>11</v>
      </c>
      <c r="H932" t="s">
        <v>3950</v>
      </c>
    </row>
    <row r="933" spans="1:8" x14ac:dyDescent="0.25">
      <c r="A933" t="s">
        <v>890</v>
      </c>
      <c r="B933" s="1">
        <v>45167</v>
      </c>
      <c r="C933">
        <v>869</v>
      </c>
      <c r="D933">
        <v>333</v>
      </c>
      <c r="E933">
        <v>13</v>
      </c>
      <c r="F933">
        <v>179</v>
      </c>
      <c r="G933">
        <v>48</v>
      </c>
      <c r="H933" t="s">
        <v>3951</v>
      </c>
    </row>
    <row r="934" spans="1:8" x14ac:dyDescent="0.25">
      <c r="A934" t="s">
        <v>891</v>
      </c>
      <c r="B934" s="1">
        <v>44978</v>
      </c>
      <c r="C934">
        <v>689</v>
      </c>
      <c r="D934">
        <v>469</v>
      </c>
      <c r="E934">
        <v>28</v>
      </c>
      <c r="F934">
        <v>88</v>
      </c>
      <c r="G934">
        <v>27</v>
      </c>
      <c r="H934" t="s">
        <v>3951</v>
      </c>
    </row>
    <row r="935" spans="1:8" x14ac:dyDescent="0.25">
      <c r="A935" t="s">
        <v>892</v>
      </c>
      <c r="B935" s="1">
        <v>45414</v>
      </c>
      <c r="C935">
        <v>129</v>
      </c>
      <c r="D935">
        <v>61</v>
      </c>
      <c r="E935">
        <v>9</v>
      </c>
      <c r="F935">
        <v>49</v>
      </c>
      <c r="G935">
        <v>32</v>
      </c>
      <c r="H935" t="s">
        <v>3950</v>
      </c>
    </row>
    <row r="936" spans="1:8" x14ac:dyDescent="0.25">
      <c r="A936" t="s">
        <v>893</v>
      </c>
      <c r="B936" s="1">
        <v>45036</v>
      </c>
      <c r="C936">
        <v>296</v>
      </c>
      <c r="D936">
        <v>265</v>
      </c>
      <c r="E936">
        <v>18</v>
      </c>
      <c r="F936">
        <v>100</v>
      </c>
      <c r="G936">
        <v>44</v>
      </c>
      <c r="H936" t="s">
        <v>3949</v>
      </c>
    </row>
    <row r="937" spans="1:8" x14ac:dyDescent="0.25">
      <c r="A937" t="s">
        <v>894</v>
      </c>
      <c r="B937" s="1">
        <v>45116</v>
      </c>
      <c r="C937">
        <v>737</v>
      </c>
      <c r="D937">
        <v>476</v>
      </c>
      <c r="E937">
        <v>13</v>
      </c>
      <c r="F937">
        <v>75</v>
      </c>
      <c r="G937">
        <v>21</v>
      </c>
      <c r="H937" t="s">
        <v>3950</v>
      </c>
    </row>
    <row r="938" spans="1:8" x14ac:dyDescent="0.25">
      <c r="A938" t="s">
        <v>895</v>
      </c>
      <c r="B938" s="1">
        <v>45595</v>
      </c>
      <c r="C938">
        <v>797</v>
      </c>
      <c r="D938">
        <v>119</v>
      </c>
      <c r="E938">
        <v>23</v>
      </c>
      <c r="F938">
        <v>95</v>
      </c>
      <c r="G938">
        <v>42</v>
      </c>
      <c r="H938" t="s">
        <v>3949</v>
      </c>
    </row>
    <row r="939" spans="1:8" x14ac:dyDescent="0.25">
      <c r="A939" t="s">
        <v>896</v>
      </c>
      <c r="B939" s="1">
        <v>45085</v>
      </c>
      <c r="C939">
        <v>965</v>
      </c>
      <c r="D939">
        <v>212</v>
      </c>
      <c r="E939">
        <v>1</v>
      </c>
      <c r="F939">
        <v>70</v>
      </c>
      <c r="G939">
        <v>34</v>
      </c>
      <c r="H939" t="s">
        <v>3951</v>
      </c>
    </row>
    <row r="940" spans="1:8" x14ac:dyDescent="0.25">
      <c r="A940" t="s">
        <v>897</v>
      </c>
      <c r="B940" s="1">
        <v>45004</v>
      </c>
      <c r="C940">
        <v>422</v>
      </c>
      <c r="D940">
        <v>130</v>
      </c>
      <c r="E940">
        <v>28</v>
      </c>
      <c r="F940">
        <v>141</v>
      </c>
      <c r="G940">
        <v>39</v>
      </c>
      <c r="H940" t="s">
        <v>3950</v>
      </c>
    </row>
    <row r="941" spans="1:8" x14ac:dyDescent="0.25">
      <c r="A941" t="s">
        <v>898</v>
      </c>
      <c r="B941" s="1">
        <v>45082</v>
      </c>
      <c r="C941">
        <v>206</v>
      </c>
      <c r="D941">
        <v>380</v>
      </c>
      <c r="E941">
        <v>3</v>
      </c>
      <c r="F941">
        <v>172</v>
      </c>
      <c r="G941">
        <v>11</v>
      </c>
      <c r="H941" t="s">
        <v>3951</v>
      </c>
    </row>
    <row r="942" spans="1:8" x14ac:dyDescent="0.25">
      <c r="A942" t="s">
        <v>899</v>
      </c>
      <c r="B942" s="1">
        <v>45203</v>
      </c>
      <c r="C942">
        <v>949</v>
      </c>
      <c r="D942">
        <v>58</v>
      </c>
      <c r="E942">
        <v>28</v>
      </c>
      <c r="F942">
        <v>15</v>
      </c>
      <c r="G942">
        <v>50</v>
      </c>
      <c r="H942" t="s">
        <v>3949</v>
      </c>
    </row>
    <row r="943" spans="1:8" x14ac:dyDescent="0.25">
      <c r="A943" t="s">
        <v>813</v>
      </c>
      <c r="B943" s="1">
        <v>45009</v>
      </c>
      <c r="C943">
        <v>118</v>
      </c>
      <c r="D943">
        <v>178</v>
      </c>
      <c r="E943">
        <v>23</v>
      </c>
      <c r="F943">
        <v>161</v>
      </c>
      <c r="G943">
        <v>38</v>
      </c>
      <c r="H943" t="s">
        <v>3950</v>
      </c>
    </row>
    <row r="944" spans="1:8" x14ac:dyDescent="0.25">
      <c r="A944" t="s">
        <v>900</v>
      </c>
      <c r="B944" s="1">
        <v>45044</v>
      </c>
      <c r="C944">
        <v>746</v>
      </c>
      <c r="D944">
        <v>271</v>
      </c>
      <c r="E944">
        <v>8</v>
      </c>
      <c r="F944">
        <v>33</v>
      </c>
      <c r="G944">
        <v>34</v>
      </c>
      <c r="H944" t="s">
        <v>3949</v>
      </c>
    </row>
    <row r="945" spans="1:8" x14ac:dyDescent="0.25">
      <c r="A945" t="s">
        <v>901</v>
      </c>
      <c r="B945" s="1">
        <v>45293</v>
      </c>
      <c r="C945">
        <v>892</v>
      </c>
      <c r="D945">
        <v>440</v>
      </c>
      <c r="E945">
        <v>1</v>
      </c>
      <c r="F945">
        <v>64</v>
      </c>
      <c r="G945">
        <v>39</v>
      </c>
      <c r="H945" t="s">
        <v>3951</v>
      </c>
    </row>
    <row r="946" spans="1:8" x14ac:dyDescent="0.25">
      <c r="A946" t="s">
        <v>902</v>
      </c>
      <c r="B946" s="1">
        <v>45307</v>
      </c>
      <c r="C946">
        <v>162</v>
      </c>
      <c r="D946">
        <v>203</v>
      </c>
      <c r="E946">
        <v>3</v>
      </c>
      <c r="F946">
        <v>81</v>
      </c>
      <c r="G946">
        <v>41</v>
      </c>
      <c r="H946" t="s">
        <v>3949</v>
      </c>
    </row>
    <row r="947" spans="1:8" x14ac:dyDescent="0.25">
      <c r="A947" t="s">
        <v>903</v>
      </c>
      <c r="B947" s="1">
        <v>45300</v>
      </c>
      <c r="C947">
        <v>876</v>
      </c>
      <c r="D947">
        <v>207</v>
      </c>
      <c r="E947">
        <v>30</v>
      </c>
      <c r="F947">
        <v>10</v>
      </c>
      <c r="G947">
        <v>47</v>
      </c>
      <c r="H947" t="s">
        <v>3951</v>
      </c>
    </row>
    <row r="948" spans="1:8" x14ac:dyDescent="0.25">
      <c r="A948" t="s">
        <v>904</v>
      </c>
      <c r="B948" s="1">
        <v>45591</v>
      </c>
      <c r="C948">
        <v>231</v>
      </c>
      <c r="D948">
        <v>449</v>
      </c>
      <c r="E948">
        <v>14</v>
      </c>
      <c r="F948">
        <v>200</v>
      </c>
      <c r="G948">
        <v>28</v>
      </c>
      <c r="H948" t="s">
        <v>3949</v>
      </c>
    </row>
    <row r="949" spans="1:8" x14ac:dyDescent="0.25">
      <c r="A949" t="s">
        <v>905</v>
      </c>
      <c r="B949" s="1">
        <v>45196</v>
      </c>
      <c r="C949">
        <v>526</v>
      </c>
      <c r="D949">
        <v>144</v>
      </c>
      <c r="E949">
        <v>7</v>
      </c>
      <c r="F949">
        <v>138</v>
      </c>
      <c r="G949">
        <v>28</v>
      </c>
      <c r="H949" t="s">
        <v>3950</v>
      </c>
    </row>
    <row r="950" spans="1:8" x14ac:dyDescent="0.25">
      <c r="A950" t="s">
        <v>906</v>
      </c>
      <c r="B950" s="1">
        <v>45459</v>
      </c>
      <c r="C950">
        <v>346</v>
      </c>
      <c r="D950">
        <v>79</v>
      </c>
      <c r="E950">
        <v>5</v>
      </c>
      <c r="F950">
        <v>141</v>
      </c>
      <c r="G950">
        <v>11</v>
      </c>
      <c r="H950" t="s">
        <v>3949</v>
      </c>
    </row>
    <row r="951" spans="1:8" x14ac:dyDescent="0.25">
      <c r="A951" t="s">
        <v>907</v>
      </c>
      <c r="B951" s="1">
        <v>45675</v>
      </c>
      <c r="C951">
        <v>110</v>
      </c>
      <c r="D951">
        <v>280</v>
      </c>
      <c r="E951">
        <v>23</v>
      </c>
      <c r="F951">
        <v>86</v>
      </c>
      <c r="G951">
        <v>44</v>
      </c>
      <c r="H951" t="s">
        <v>3949</v>
      </c>
    </row>
    <row r="952" spans="1:8" x14ac:dyDescent="0.25">
      <c r="A952" t="s">
        <v>908</v>
      </c>
      <c r="B952" s="1">
        <v>45606</v>
      </c>
      <c r="C952">
        <v>808</v>
      </c>
      <c r="D952">
        <v>469</v>
      </c>
      <c r="E952">
        <v>22</v>
      </c>
      <c r="F952">
        <v>103</v>
      </c>
      <c r="G952">
        <v>43</v>
      </c>
      <c r="H952" t="s">
        <v>3951</v>
      </c>
    </row>
    <row r="953" spans="1:8" x14ac:dyDescent="0.25">
      <c r="A953" t="s">
        <v>909</v>
      </c>
      <c r="B953" s="1">
        <v>45419</v>
      </c>
      <c r="C953">
        <v>793</v>
      </c>
      <c r="D953">
        <v>98</v>
      </c>
      <c r="E953">
        <v>19</v>
      </c>
      <c r="F953">
        <v>23</v>
      </c>
      <c r="G953">
        <v>34</v>
      </c>
      <c r="H953" t="s">
        <v>3950</v>
      </c>
    </row>
    <row r="954" spans="1:8" x14ac:dyDescent="0.25">
      <c r="A954" t="s">
        <v>910</v>
      </c>
      <c r="B954" s="1">
        <v>45170</v>
      </c>
      <c r="C954">
        <v>490</v>
      </c>
      <c r="D954">
        <v>294</v>
      </c>
      <c r="E954">
        <v>21</v>
      </c>
      <c r="F954">
        <v>38</v>
      </c>
      <c r="G954">
        <v>32</v>
      </c>
      <c r="H954" t="s">
        <v>3950</v>
      </c>
    </row>
    <row r="955" spans="1:8" x14ac:dyDescent="0.25">
      <c r="A955" t="s">
        <v>911</v>
      </c>
      <c r="B955" s="1">
        <v>45401</v>
      </c>
      <c r="C955">
        <v>326</v>
      </c>
      <c r="D955">
        <v>489</v>
      </c>
      <c r="E955">
        <v>13</v>
      </c>
      <c r="F955">
        <v>156</v>
      </c>
      <c r="G955">
        <v>5</v>
      </c>
      <c r="H955" t="s">
        <v>3949</v>
      </c>
    </row>
    <row r="956" spans="1:8" x14ac:dyDescent="0.25">
      <c r="A956" t="s">
        <v>912</v>
      </c>
      <c r="B956" s="1">
        <v>45589</v>
      </c>
      <c r="C956">
        <v>972</v>
      </c>
      <c r="D956">
        <v>385</v>
      </c>
      <c r="E956">
        <v>30</v>
      </c>
      <c r="F956">
        <v>64</v>
      </c>
      <c r="G956">
        <v>12</v>
      </c>
      <c r="H956" t="s">
        <v>3949</v>
      </c>
    </row>
    <row r="957" spans="1:8" x14ac:dyDescent="0.25">
      <c r="A957" t="s">
        <v>913</v>
      </c>
      <c r="B957" s="1">
        <v>45690</v>
      </c>
      <c r="C957">
        <v>824</v>
      </c>
      <c r="D957">
        <v>326</v>
      </c>
      <c r="E957">
        <v>11</v>
      </c>
      <c r="F957">
        <v>78</v>
      </c>
      <c r="G957">
        <v>30</v>
      </c>
      <c r="H957" t="s">
        <v>3950</v>
      </c>
    </row>
    <row r="958" spans="1:8" x14ac:dyDescent="0.25">
      <c r="A958" t="s">
        <v>914</v>
      </c>
      <c r="B958" s="1">
        <v>45020</v>
      </c>
      <c r="C958">
        <v>890</v>
      </c>
      <c r="D958">
        <v>65</v>
      </c>
      <c r="E958">
        <v>10</v>
      </c>
      <c r="F958">
        <v>159</v>
      </c>
      <c r="G958">
        <v>19</v>
      </c>
      <c r="H958" t="s">
        <v>3949</v>
      </c>
    </row>
    <row r="959" spans="1:8" x14ac:dyDescent="0.25">
      <c r="A959" t="s">
        <v>915</v>
      </c>
      <c r="B959" s="1">
        <v>45648</v>
      </c>
      <c r="C959">
        <v>201</v>
      </c>
      <c r="D959">
        <v>386</v>
      </c>
      <c r="E959">
        <v>21</v>
      </c>
      <c r="F959">
        <v>175</v>
      </c>
      <c r="G959">
        <v>5</v>
      </c>
      <c r="H959" t="s">
        <v>3950</v>
      </c>
    </row>
    <row r="960" spans="1:8" x14ac:dyDescent="0.25">
      <c r="A960" t="s">
        <v>916</v>
      </c>
      <c r="B960" s="1">
        <v>45372</v>
      </c>
      <c r="C960">
        <v>578</v>
      </c>
      <c r="D960">
        <v>385</v>
      </c>
      <c r="E960">
        <v>10</v>
      </c>
      <c r="F960">
        <v>37</v>
      </c>
      <c r="G960">
        <v>40</v>
      </c>
      <c r="H960" t="s">
        <v>3949</v>
      </c>
    </row>
    <row r="961" spans="1:8" x14ac:dyDescent="0.25">
      <c r="A961" t="s">
        <v>917</v>
      </c>
      <c r="B961" s="1">
        <v>45065</v>
      </c>
      <c r="C961">
        <v>839</v>
      </c>
      <c r="D961">
        <v>85</v>
      </c>
      <c r="E961">
        <v>29</v>
      </c>
      <c r="F961">
        <v>42</v>
      </c>
      <c r="G961">
        <v>34</v>
      </c>
      <c r="H961" t="s">
        <v>3951</v>
      </c>
    </row>
    <row r="962" spans="1:8" x14ac:dyDescent="0.25">
      <c r="A962" t="s">
        <v>292</v>
      </c>
      <c r="B962" s="1">
        <v>45301</v>
      </c>
      <c r="C962">
        <v>991</v>
      </c>
      <c r="D962">
        <v>487</v>
      </c>
      <c r="E962">
        <v>9</v>
      </c>
      <c r="F962">
        <v>110</v>
      </c>
      <c r="G962">
        <v>26</v>
      </c>
      <c r="H962" t="s">
        <v>3950</v>
      </c>
    </row>
    <row r="963" spans="1:8" x14ac:dyDescent="0.25">
      <c r="A963" t="s">
        <v>918</v>
      </c>
      <c r="B963" s="1">
        <v>45000</v>
      </c>
      <c r="C963">
        <v>411</v>
      </c>
      <c r="D963">
        <v>470</v>
      </c>
      <c r="E963">
        <v>13</v>
      </c>
      <c r="F963">
        <v>188</v>
      </c>
      <c r="G963">
        <v>11</v>
      </c>
      <c r="H963" t="s">
        <v>3951</v>
      </c>
    </row>
    <row r="964" spans="1:8" x14ac:dyDescent="0.25">
      <c r="A964" t="s">
        <v>919</v>
      </c>
      <c r="B964" s="1">
        <v>45685</v>
      </c>
      <c r="C964">
        <v>495</v>
      </c>
      <c r="D964">
        <v>369</v>
      </c>
      <c r="E964">
        <v>9</v>
      </c>
      <c r="F964">
        <v>79</v>
      </c>
      <c r="G964">
        <v>35</v>
      </c>
      <c r="H964" t="s">
        <v>3949</v>
      </c>
    </row>
    <row r="965" spans="1:8" x14ac:dyDescent="0.25">
      <c r="A965" t="s">
        <v>920</v>
      </c>
      <c r="B965" s="1">
        <v>45669</v>
      </c>
      <c r="C965">
        <v>106</v>
      </c>
      <c r="D965">
        <v>300</v>
      </c>
      <c r="E965">
        <v>10</v>
      </c>
      <c r="F965">
        <v>119</v>
      </c>
      <c r="G965">
        <v>23</v>
      </c>
      <c r="H965" t="s">
        <v>3950</v>
      </c>
    </row>
    <row r="966" spans="1:8" x14ac:dyDescent="0.25">
      <c r="A966" t="s">
        <v>921</v>
      </c>
      <c r="B966" s="1">
        <v>45531</v>
      </c>
      <c r="C966">
        <v>212</v>
      </c>
      <c r="D966">
        <v>289</v>
      </c>
      <c r="E966">
        <v>9</v>
      </c>
      <c r="F966">
        <v>147</v>
      </c>
      <c r="G966">
        <v>5</v>
      </c>
      <c r="H966" t="s">
        <v>3949</v>
      </c>
    </row>
    <row r="967" spans="1:8" x14ac:dyDescent="0.25">
      <c r="A967" t="s">
        <v>922</v>
      </c>
      <c r="B967" s="1">
        <v>45311</v>
      </c>
      <c r="C967">
        <v>670</v>
      </c>
      <c r="D967">
        <v>51</v>
      </c>
      <c r="E967">
        <v>25</v>
      </c>
      <c r="F967">
        <v>52</v>
      </c>
      <c r="G967">
        <v>36</v>
      </c>
      <c r="H967" t="s">
        <v>3949</v>
      </c>
    </row>
    <row r="968" spans="1:8" x14ac:dyDescent="0.25">
      <c r="A968" t="s">
        <v>923</v>
      </c>
      <c r="B968" s="1">
        <v>45636</v>
      </c>
      <c r="C968">
        <v>560</v>
      </c>
      <c r="D968">
        <v>180</v>
      </c>
      <c r="E968">
        <v>26</v>
      </c>
      <c r="F968">
        <v>100</v>
      </c>
      <c r="G968">
        <v>40</v>
      </c>
      <c r="H968" t="s">
        <v>3949</v>
      </c>
    </row>
    <row r="969" spans="1:8" x14ac:dyDescent="0.25">
      <c r="A969" t="s">
        <v>924</v>
      </c>
      <c r="B969" s="1">
        <v>45081</v>
      </c>
      <c r="C969">
        <v>132</v>
      </c>
      <c r="D969">
        <v>252</v>
      </c>
      <c r="E969">
        <v>13</v>
      </c>
      <c r="F969">
        <v>99</v>
      </c>
      <c r="G969">
        <v>20</v>
      </c>
      <c r="H969" t="s">
        <v>3949</v>
      </c>
    </row>
    <row r="970" spans="1:8" x14ac:dyDescent="0.25">
      <c r="A970" t="s">
        <v>925</v>
      </c>
      <c r="B970" s="1">
        <v>45536</v>
      </c>
      <c r="C970">
        <v>148</v>
      </c>
      <c r="D970">
        <v>113</v>
      </c>
      <c r="E970">
        <v>3</v>
      </c>
      <c r="F970">
        <v>177</v>
      </c>
      <c r="G970">
        <v>27</v>
      </c>
      <c r="H970" t="s">
        <v>3949</v>
      </c>
    </row>
    <row r="971" spans="1:8" x14ac:dyDescent="0.25">
      <c r="A971" t="s">
        <v>926</v>
      </c>
      <c r="B971" s="1">
        <v>45207</v>
      </c>
      <c r="C971">
        <v>909</v>
      </c>
      <c r="D971">
        <v>67</v>
      </c>
      <c r="E971">
        <v>10</v>
      </c>
      <c r="F971">
        <v>131</v>
      </c>
      <c r="G971">
        <v>43</v>
      </c>
      <c r="H971" t="s">
        <v>3951</v>
      </c>
    </row>
    <row r="972" spans="1:8" x14ac:dyDescent="0.25">
      <c r="A972" t="s">
        <v>927</v>
      </c>
      <c r="B972" s="1">
        <v>45265</v>
      </c>
      <c r="C972">
        <v>241</v>
      </c>
      <c r="D972">
        <v>475</v>
      </c>
      <c r="E972">
        <v>11</v>
      </c>
      <c r="F972">
        <v>53</v>
      </c>
      <c r="G972">
        <v>18</v>
      </c>
      <c r="H972" t="s">
        <v>3949</v>
      </c>
    </row>
    <row r="973" spans="1:8" x14ac:dyDescent="0.25">
      <c r="A973" t="s">
        <v>156</v>
      </c>
      <c r="B973" s="1">
        <v>45501</v>
      </c>
      <c r="C973">
        <v>168</v>
      </c>
      <c r="D973">
        <v>243</v>
      </c>
      <c r="E973">
        <v>6</v>
      </c>
      <c r="F973">
        <v>159</v>
      </c>
      <c r="G973">
        <v>20</v>
      </c>
      <c r="H973" t="s">
        <v>3950</v>
      </c>
    </row>
    <row r="974" spans="1:8" x14ac:dyDescent="0.25">
      <c r="A974" t="s">
        <v>928</v>
      </c>
      <c r="B974" s="1">
        <v>45006</v>
      </c>
      <c r="C974">
        <v>926</v>
      </c>
      <c r="D974">
        <v>306</v>
      </c>
      <c r="E974">
        <v>19</v>
      </c>
      <c r="F974">
        <v>67</v>
      </c>
      <c r="G974">
        <v>20</v>
      </c>
      <c r="H974" t="s">
        <v>3951</v>
      </c>
    </row>
    <row r="975" spans="1:8" x14ac:dyDescent="0.25">
      <c r="A975" t="s">
        <v>929</v>
      </c>
      <c r="B975" s="1">
        <v>45643</v>
      </c>
      <c r="C975">
        <v>740</v>
      </c>
      <c r="D975">
        <v>456</v>
      </c>
      <c r="E975">
        <v>7</v>
      </c>
      <c r="F975">
        <v>170</v>
      </c>
      <c r="G975">
        <v>11</v>
      </c>
      <c r="H975" t="s">
        <v>3951</v>
      </c>
    </row>
    <row r="976" spans="1:8" x14ac:dyDescent="0.25">
      <c r="A976" t="s">
        <v>930</v>
      </c>
      <c r="B976" s="1">
        <v>45488</v>
      </c>
      <c r="C976">
        <v>514</v>
      </c>
      <c r="D976">
        <v>221</v>
      </c>
      <c r="E976">
        <v>9</v>
      </c>
      <c r="F976">
        <v>100</v>
      </c>
      <c r="G976">
        <v>42</v>
      </c>
      <c r="H976" t="s">
        <v>3949</v>
      </c>
    </row>
    <row r="977" spans="1:8" x14ac:dyDescent="0.25">
      <c r="A977" t="s">
        <v>931</v>
      </c>
      <c r="B977" s="1">
        <v>45599</v>
      </c>
      <c r="C977">
        <v>583</v>
      </c>
      <c r="D977">
        <v>310</v>
      </c>
      <c r="E977">
        <v>6</v>
      </c>
      <c r="F977">
        <v>47</v>
      </c>
      <c r="G977">
        <v>6</v>
      </c>
      <c r="H977" t="s">
        <v>3951</v>
      </c>
    </row>
    <row r="978" spans="1:8" x14ac:dyDescent="0.25">
      <c r="A978" t="s">
        <v>932</v>
      </c>
      <c r="B978" s="1">
        <v>45179</v>
      </c>
      <c r="C978">
        <v>553</v>
      </c>
      <c r="D978">
        <v>435</v>
      </c>
      <c r="E978">
        <v>26</v>
      </c>
      <c r="F978">
        <v>178</v>
      </c>
      <c r="G978">
        <v>4</v>
      </c>
      <c r="H978" t="s">
        <v>3949</v>
      </c>
    </row>
    <row r="979" spans="1:8" x14ac:dyDescent="0.25">
      <c r="A979" t="s">
        <v>933</v>
      </c>
      <c r="B979" s="1">
        <v>45366</v>
      </c>
      <c r="C979">
        <v>613</v>
      </c>
      <c r="D979">
        <v>104</v>
      </c>
      <c r="E979">
        <v>14</v>
      </c>
      <c r="F979">
        <v>152</v>
      </c>
      <c r="G979">
        <v>38</v>
      </c>
      <c r="H979" t="s">
        <v>3951</v>
      </c>
    </row>
    <row r="980" spans="1:8" x14ac:dyDescent="0.25">
      <c r="A980" t="s">
        <v>934</v>
      </c>
      <c r="B980" s="1">
        <v>45187</v>
      </c>
      <c r="C980">
        <v>469</v>
      </c>
      <c r="D980">
        <v>77</v>
      </c>
      <c r="E980">
        <v>28</v>
      </c>
      <c r="F980">
        <v>142</v>
      </c>
      <c r="G980">
        <v>17</v>
      </c>
      <c r="H980" t="s">
        <v>3951</v>
      </c>
    </row>
    <row r="981" spans="1:8" x14ac:dyDescent="0.25">
      <c r="A981" t="s">
        <v>935</v>
      </c>
      <c r="B981" s="1">
        <v>45209</v>
      </c>
      <c r="C981">
        <v>775</v>
      </c>
      <c r="D981">
        <v>351</v>
      </c>
      <c r="E981">
        <v>25</v>
      </c>
      <c r="F981">
        <v>178</v>
      </c>
      <c r="G981">
        <v>12</v>
      </c>
      <c r="H981" t="s">
        <v>3950</v>
      </c>
    </row>
    <row r="982" spans="1:8" x14ac:dyDescent="0.25">
      <c r="A982" t="s">
        <v>936</v>
      </c>
      <c r="B982" s="1">
        <v>45374</v>
      </c>
      <c r="C982">
        <v>325</v>
      </c>
      <c r="D982">
        <v>323</v>
      </c>
      <c r="E982">
        <v>27</v>
      </c>
      <c r="F982">
        <v>25</v>
      </c>
      <c r="G982">
        <v>20</v>
      </c>
      <c r="H982" t="s">
        <v>3951</v>
      </c>
    </row>
    <row r="983" spans="1:8" x14ac:dyDescent="0.25">
      <c r="A983" t="s">
        <v>937</v>
      </c>
      <c r="B983" s="1">
        <v>45433</v>
      </c>
      <c r="C983">
        <v>955</v>
      </c>
      <c r="D983">
        <v>311</v>
      </c>
      <c r="E983">
        <v>9</v>
      </c>
      <c r="F983">
        <v>194</v>
      </c>
      <c r="G983">
        <v>7</v>
      </c>
      <c r="H983" t="s">
        <v>3950</v>
      </c>
    </row>
    <row r="984" spans="1:8" x14ac:dyDescent="0.25">
      <c r="A984" t="s">
        <v>938</v>
      </c>
      <c r="B984" s="1">
        <v>45052</v>
      </c>
      <c r="C984">
        <v>767</v>
      </c>
      <c r="D984">
        <v>443</v>
      </c>
      <c r="E984">
        <v>26</v>
      </c>
      <c r="F984">
        <v>135</v>
      </c>
      <c r="G984">
        <v>19</v>
      </c>
      <c r="H984" t="s">
        <v>3949</v>
      </c>
    </row>
    <row r="985" spans="1:8" x14ac:dyDescent="0.25">
      <c r="A985" t="s">
        <v>939</v>
      </c>
      <c r="B985" s="1">
        <v>45210</v>
      </c>
      <c r="C985">
        <v>170</v>
      </c>
      <c r="D985">
        <v>313</v>
      </c>
      <c r="E985">
        <v>26</v>
      </c>
      <c r="F985">
        <v>27</v>
      </c>
      <c r="G985">
        <v>34</v>
      </c>
      <c r="H985" t="s">
        <v>3949</v>
      </c>
    </row>
    <row r="986" spans="1:8" x14ac:dyDescent="0.25">
      <c r="A986" t="s">
        <v>940</v>
      </c>
      <c r="B986" s="1">
        <v>45257</v>
      </c>
      <c r="C986">
        <v>436</v>
      </c>
      <c r="D986">
        <v>180</v>
      </c>
      <c r="E986">
        <v>26</v>
      </c>
      <c r="F986">
        <v>62</v>
      </c>
      <c r="G986">
        <v>9</v>
      </c>
      <c r="H986" t="s">
        <v>3951</v>
      </c>
    </row>
    <row r="987" spans="1:8" x14ac:dyDescent="0.25">
      <c r="A987" t="s">
        <v>941</v>
      </c>
      <c r="B987" s="1">
        <v>45688</v>
      </c>
      <c r="C987">
        <v>801</v>
      </c>
      <c r="D987">
        <v>184</v>
      </c>
      <c r="E987">
        <v>23</v>
      </c>
      <c r="F987">
        <v>85</v>
      </c>
      <c r="G987">
        <v>22</v>
      </c>
      <c r="H987" t="s">
        <v>3951</v>
      </c>
    </row>
    <row r="988" spans="1:8" x14ac:dyDescent="0.25">
      <c r="A988" t="s">
        <v>942</v>
      </c>
      <c r="B988" s="1">
        <v>45226</v>
      </c>
      <c r="C988">
        <v>676</v>
      </c>
      <c r="D988">
        <v>227</v>
      </c>
      <c r="E988">
        <v>11</v>
      </c>
      <c r="F988">
        <v>69</v>
      </c>
      <c r="G988">
        <v>33</v>
      </c>
      <c r="H988" t="s">
        <v>3950</v>
      </c>
    </row>
    <row r="989" spans="1:8" x14ac:dyDescent="0.25">
      <c r="A989" t="s">
        <v>943</v>
      </c>
      <c r="B989" s="1">
        <v>45166</v>
      </c>
      <c r="C989">
        <v>685</v>
      </c>
      <c r="D989">
        <v>469</v>
      </c>
      <c r="E989">
        <v>13</v>
      </c>
      <c r="F989">
        <v>89</v>
      </c>
      <c r="G989">
        <v>47</v>
      </c>
      <c r="H989" t="s">
        <v>3949</v>
      </c>
    </row>
    <row r="990" spans="1:8" x14ac:dyDescent="0.25">
      <c r="A990" t="s">
        <v>944</v>
      </c>
      <c r="B990" s="1">
        <v>45529</v>
      </c>
      <c r="C990">
        <v>533</v>
      </c>
      <c r="D990">
        <v>262</v>
      </c>
      <c r="E990">
        <v>30</v>
      </c>
      <c r="F990">
        <v>83</v>
      </c>
      <c r="G990">
        <v>23</v>
      </c>
      <c r="H990" t="s">
        <v>3951</v>
      </c>
    </row>
    <row r="991" spans="1:8" x14ac:dyDescent="0.25">
      <c r="A991" t="s">
        <v>945</v>
      </c>
      <c r="B991" s="1">
        <v>45380</v>
      </c>
      <c r="C991">
        <v>194</v>
      </c>
      <c r="D991">
        <v>472</v>
      </c>
      <c r="E991">
        <v>28</v>
      </c>
      <c r="F991">
        <v>75</v>
      </c>
      <c r="G991">
        <v>22</v>
      </c>
      <c r="H991" t="s">
        <v>3949</v>
      </c>
    </row>
    <row r="992" spans="1:8" x14ac:dyDescent="0.25">
      <c r="A992" t="s">
        <v>946</v>
      </c>
      <c r="B992" s="1">
        <v>45363</v>
      </c>
      <c r="C992">
        <v>897</v>
      </c>
      <c r="D992">
        <v>235</v>
      </c>
      <c r="E992">
        <v>13</v>
      </c>
      <c r="F992">
        <v>170</v>
      </c>
      <c r="G992">
        <v>18</v>
      </c>
      <c r="H992" t="s">
        <v>3951</v>
      </c>
    </row>
    <row r="993" spans="1:8" x14ac:dyDescent="0.25">
      <c r="A993" t="s">
        <v>947</v>
      </c>
      <c r="B993" s="1">
        <v>45309</v>
      </c>
      <c r="C993">
        <v>807</v>
      </c>
      <c r="D993">
        <v>221</v>
      </c>
      <c r="E993">
        <v>14</v>
      </c>
      <c r="F993">
        <v>15</v>
      </c>
      <c r="G993">
        <v>9</v>
      </c>
      <c r="H993" t="s">
        <v>3949</v>
      </c>
    </row>
    <row r="994" spans="1:8" x14ac:dyDescent="0.25">
      <c r="A994" t="s">
        <v>948</v>
      </c>
      <c r="B994" s="1">
        <v>45378</v>
      </c>
      <c r="C994">
        <v>319</v>
      </c>
      <c r="D994">
        <v>273</v>
      </c>
      <c r="E994">
        <v>27</v>
      </c>
      <c r="F994">
        <v>32</v>
      </c>
      <c r="G994">
        <v>27</v>
      </c>
      <c r="H994" t="s">
        <v>3950</v>
      </c>
    </row>
    <row r="995" spans="1:8" x14ac:dyDescent="0.25">
      <c r="A995" t="s">
        <v>949</v>
      </c>
      <c r="B995" s="1">
        <v>45003</v>
      </c>
      <c r="C995">
        <v>204</v>
      </c>
      <c r="D995">
        <v>93</v>
      </c>
      <c r="E995">
        <v>25</v>
      </c>
      <c r="F995">
        <v>137</v>
      </c>
      <c r="G995">
        <v>49</v>
      </c>
      <c r="H995" t="s">
        <v>3950</v>
      </c>
    </row>
    <row r="996" spans="1:8" x14ac:dyDescent="0.25">
      <c r="A996" t="s">
        <v>950</v>
      </c>
      <c r="B996" s="1">
        <v>45233</v>
      </c>
      <c r="C996">
        <v>822</v>
      </c>
      <c r="D996">
        <v>300</v>
      </c>
      <c r="E996">
        <v>8</v>
      </c>
      <c r="F996">
        <v>107</v>
      </c>
      <c r="G996">
        <v>37</v>
      </c>
      <c r="H996" t="s">
        <v>3950</v>
      </c>
    </row>
    <row r="997" spans="1:8" x14ac:dyDescent="0.25">
      <c r="A997" t="s">
        <v>951</v>
      </c>
      <c r="B997" s="1">
        <v>45352</v>
      </c>
      <c r="C997">
        <v>358</v>
      </c>
      <c r="D997">
        <v>91</v>
      </c>
      <c r="E997">
        <v>24</v>
      </c>
      <c r="F997">
        <v>29</v>
      </c>
      <c r="G997">
        <v>6</v>
      </c>
      <c r="H997" t="s">
        <v>3949</v>
      </c>
    </row>
    <row r="998" spans="1:8" x14ac:dyDescent="0.25">
      <c r="A998" t="s">
        <v>952</v>
      </c>
      <c r="B998" s="1">
        <v>45607</v>
      </c>
      <c r="C998">
        <v>812</v>
      </c>
      <c r="D998">
        <v>81</v>
      </c>
      <c r="E998">
        <v>25</v>
      </c>
      <c r="F998">
        <v>92</v>
      </c>
      <c r="G998">
        <v>48</v>
      </c>
      <c r="H998" t="s">
        <v>3949</v>
      </c>
    </row>
    <row r="999" spans="1:8" x14ac:dyDescent="0.25">
      <c r="A999" t="s">
        <v>953</v>
      </c>
      <c r="B999" s="1">
        <v>45555</v>
      </c>
      <c r="C999">
        <v>328</v>
      </c>
      <c r="D999">
        <v>341</v>
      </c>
      <c r="E999">
        <v>17</v>
      </c>
      <c r="F999">
        <v>160</v>
      </c>
      <c r="G999">
        <v>29</v>
      </c>
      <c r="H999" t="s">
        <v>3949</v>
      </c>
    </row>
    <row r="1000" spans="1:8" x14ac:dyDescent="0.25">
      <c r="A1000" t="s">
        <v>954</v>
      </c>
      <c r="B1000" s="1">
        <v>45689</v>
      </c>
      <c r="C1000">
        <v>157</v>
      </c>
      <c r="D1000">
        <v>471</v>
      </c>
      <c r="E1000">
        <v>4</v>
      </c>
      <c r="F1000">
        <v>117</v>
      </c>
      <c r="G1000">
        <v>23</v>
      </c>
      <c r="H1000" t="s">
        <v>3950</v>
      </c>
    </row>
    <row r="1001" spans="1:8" x14ac:dyDescent="0.25">
      <c r="A1001" t="s">
        <v>955</v>
      </c>
      <c r="B1001" s="1">
        <v>45204</v>
      </c>
      <c r="C1001">
        <v>656</v>
      </c>
      <c r="D1001">
        <v>189</v>
      </c>
      <c r="E1001">
        <v>18</v>
      </c>
      <c r="F1001">
        <v>26</v>
      </c>
      <c r="G1001">
        <v>40</v>
      </c>
      <c r="H1001" t="s">
        <v>3949</v>
      </c>
    </row>
    <row r="1002" spans="1:8" x14ac:dyDescent="0.25">
      <c r="A1002" t="s">
        <v>956</v>
      </c>
      <c r="B1002" s="1">
        <v>45517</v>
      </c>
      <c r="C1002">
        <v>161</v>
      </c>
      <c r="D1002">
        <v>406</v>
      </c>
      <c r="E1002">
        <v>9</v>
      </c>
      <c r="F1002">
        <v>33</v>
      </c>
      <c r="G1002">
        <v>30</v>
      </c>
      <c r="H1002" t="s">
        <v>3950</v>
      </c>
    </row>
    <row r="1003" spans="1:8" x14ac:dyDescent="0.25">
      <c r="A1003" t="s">
        <v>957</v>
      </c>
      <c r="B1003" s="1">
        <v>45332</v>
      </c>
      <c r="C1003">
        <v>896</v>
      </c>
      <c r="D1003">
        <v>279</v>
      </c>
      <c r="E1003">
        <v>3</v>
      </c>
      <c r="F1003">
        <v>17</v>
      </c>
      <c r="G1003">
        <v>34</v>
      </c>
      <c r="H1003" t="s">
        <v>3950</v>
      </c>
    </row>
    <row r="1004" spans="1:8" x14ac:dyDescent="0.25">
      <c r="A1004" t="s">
        <v>958</v>
      </c>
      <c r="B1004" s="1">
        <v>45173</v>
      </c>
      <c r="C1004">
        <v>877</v>
      </c>
      <c r="D1004">
        <v>143</v>
      </c>
      <c r="E1004">
        <v>27</v>
      </c>
      <c r="F1004">
        <v>191</v>
      </c>
      <c r="G1004">
        <v>34</v>
      </c>
      <c r="H1004" t="s">
        <v>3951</v>
      </c>
    </row>
    <row r="1005" spans="1:8" x14ac:dyDescent="0.25">
      <c r="A1005" t="s">
        <v>959</v>
      </c>
      <c r="B1005" s="1">
        <v>45287</v>
      </c>
      <c r="C1005">
        <v>863</v>
      </c>
      <c r="D1005">
        <v>375</v>
      </c>
      <c r="E1005">
        <v>23</v>
      </c>
      <c r="F1005">
        <v>59</v>
      </c>
      <c r="G1005">
        <v>36</v>
      </c>
      <c r="H1005" t="s">
        <v>3950</v>
      </c>
    </row>
    <row r="1006" spans="1:8" x14ac:dyDescent="0.25">
      <c r="A1006" t="s">
        <v>514</v>
      </c>
      <c r="B1006" s="1">
        <v>45403</v>
      </c>
      <c r="C1006">
        <v>335</v>
      </c>
      <c r="D1006">
        <v>169</v>
      </c>
      <c r="E1006">
        <v>25</v>
      </c>
      <c r="F1006">
        <v>83</v>
      </c>
      <c r="G1006">
        <v>15</v>
      </c>
      <c r="H1006" t="s">
        <v>3951</v>
      </c>
    </row>
    <row r="1007" spans="1:8" x14ac:dyDescent="0.25">
      <c r="A1007" t="s">
        <v>960</v>
      </c>
      <c r="B1007" s="1">
        <v>45442</v>
      </c>
      <c r="C1007">
        <v>249</v>
      </c>
      <c r="D1007">
        <v>178</v>
      </c>
      <c r="E1007">
        <v>16</v>
      </c>
      <c r="F1007">
        <v>131</v>
      </c>
      <c r="G1007">
        <v>37</v>
      </c>
      <c r="H1007" t="s">
        <v>3951</v>
      </c>
    </row>
    <row r="1008" spans="1:8" x14ac:dyDescent="0.25">
      <c r="A1008" t="s">
        <v>961</v>
      </c>
      <c r="B1008" s="1">
        <v>45273</v>
      </c>
      <c r="C1008">
        <v>924</v>
      </c>
      <c r="D1008">
        <v>438</v>
      </c>
      <c r="E1008">
        <v>27</v>
      </c>
      <c r="F1008">
        <v>125</v>
      </c>
      <c r="G1008">
        <v>41</v>
      </c>
      <c r="H1008" t="s">
        <v>3949</v>
      </c>
    </row>
    <row r="1009" spans="1:8" x14ac:dyDescent="0.25">
      <c r="A1009" t="s">
        <v>962</v>
      </c>
      <c r="B1009" s="1">
        <v>45011</v>
      </c>
      <c r="C1009">
        <v>347</v>
      </c>
      <c r="D1009">
        <v>462</v>
      </c>
      <c r="E1009">
        <v>5</v>
      </c>
      <c r="F1009">
        <v>46</v>
      </c>
      <c r="G1009">
        <v>3</v>
      </c>
      <c r="H1009" t="s">
        <v>3949</v>
      </c>
    </row>
    <row r="1010" spans="1:8" x14ac:dyDescent="0.25">
      <c r="A1010" t="s">
        <v>963</v>
      </c>
      <c r="B1010" s="1">
        <v>45448</v>
      </c>
      <c r="C1010">
        <v>983</v>
      </c>
      <c r="D1010">
        <v>276</v>
      </c>
      <c r="E1010">
        <v>24</v>
      </c>
      <c r="F1010">
        <v>99</v>
      </c>
      <c r="G1010">
        <v>15</v>
      </c>
      <c r="H1010" t="s">
        <v>3949</v>
      </c>
    </row>
    <row r="1011" spans="1:8" x14ac:dyDescent="0.25">
      <c r="A1011" t="s">
        <v>964</v>
      </c>
      <c r="B1011" s="1">
        <v>45537</v>
      </c>
      <c r="C1011">
        <v>107</v>
      </c>
      <c r="D1011">
        <v>156</v>
      </c>
      <c r="E1011">
        <v>18</v>
      </c>
      <c r="F1011">
        <v>137</v>
      </c>
      <c r="G1011">
        <v>23</v>
      </c>
      <c r="H1011" t="s">
        <v>3950</v>
      </c>
    </row>
    <row r="1012" spans="1:8" x14ac:dyDescent="0.25">
      <c r="A1012" t="s">
        <v>965</v>
      </c>
      <c r="B1012" s="1">
        <v>45118</v>
      </c>
      <c r="C1012">
        <v>749</v>
      </c>
      <c r="D1012">
        <v>152</v>
      </c>
      <c r="E1012">
        <v>28</v>
      </c>
      <c r="F1012">
        <v>123</v>
      </c>
      <c r="G1012">
        <v>23</v>
      </c>
      <c r="H1012" t="s">
        <v>3951</v>
      </c>
    </row>
    <row r="1013" spans="1:8" x14ac:dyDescent="0.25">
      <c r="A1013" t="s">
        <v>966</v>
      </c>
      <c r="B1013" s="1">
        <v>45159</v>
      </c>
      <c r="C1013">
        <v>382</v>
      </c>
      <c r="D1013">
        <v>259</v>
      </c>
      <c r="E1013">
        <v>28</v>
      </c>
      <c r="F1013">
        <v>195</v>
      </c>
      <c r="G1013">
        <v>39</v>
      </c>
      <c r="H1013" t="s">
        <v>3950</v>
      </c>
    </row>
    <row r="1014" spans="1:8" x14ac:dyDescent="0.25">
      <c r="A1014" t="s">
        <v>967</v>
      </c>
      <c r="B1014" s="1">
        <v>45273</v>
      </c>
      <c r="C1014">
        <v>970</v>
      </c>
      <c r="D1014">
        <v>454</v>
      </c>
      <c r="E1014">
        <v>14</v>
      </c>
      <c r="F1014">
        <v>168</v>
      </c>
      <c r="G1014">
        <v>30</v>
      </c>
      <c r="H1014" t="s">
        <v>3949</v>
      </c>
    </row>
    <row r="1015" spans="1:8" x14ac:dyDescent="0.25">
      <c r="A1015" t="s">
        <v>968</v>
      </c>
      <c r="B1015" s="1">
        <v>45366</v>
      </c>
      <c r="C1015">
        <v>898</v>
      </c>
      <c r="D1015">
        <v>179</v>
      </c>
      <c r="E1015">
        <v>6</v>
      </c>
      <c r="F1015">
        <v>47</v>
      </c>
      <c r="G1015">
        <v>23</v>
      </c>
      <c r="H1015" t="s">
        <v>3951</v>
      </c>
    </row>
    <row r="1016" spans="1:8" x14ac:dyDescent="0.25">
      <c r="A1016" t="s">
        <v>705</v>
      </c>
      <c r="B1016" s="1">
        <v>45496</v>
      </c>
      <c r="C1016">
        <v>716</v>
      </c>
      <c r="D1016">
        <v>98</v>
      </c>
      <c r="E1016">
        <v>8</v>
      </c>
      <c r="F1016">
        <v>81</v>
      </c>
      <c r="G1016">
        <v>47</v>
      </c>
      <c r="H1016" t="s">
        <v>3950</v>
      </c>
    </row>
    <row r="1017" spans="1:8" x14ac:dyDescent="0.25">
      <c r="A1017" t="s">
        <v>654</v>
      </c>
      <c r="B1017" s="1">
        <v>45648</v>
      </c>
      <c r="C1017">
        <v>195</v>
      </c>
      <c r="D1017">
        <v>253</v>
      </c>
      <c r="E1017">
        <v>24</v>
      </c>
      <c r="F1017">
        <v>73</v>
      </c>
      <c r="G1017">
        <v>48</v>
      </c>
      <c r="H1017" t="s">
        <v>3951</v>
      </c>
    </row>
    <row r="1018" spans="1:8" x14ac:dyDescent="0.25">
      <c r="A1018" t="s">
        <v>969</v>
      </c>
      <c r="B1018" s="1">
        <v>45600</v>
      </c>
      <c r="C1018">
        <v>877</v>
      </c>
      <c r="D1018">
        <v>254</v>
      </c>
      <c r="E1018">
        <v>20</v>
      </c>
      <c r="F1018">
        <v>5</v>
      </c>
      <c r="G1018">
        <v>43</v>
      </c>
      <c r="H1018" t="s">
        <v>3949</v>
      </c>
    </row>
    <row r="1019" spans="1:8" x14ac:dyDescent="0.25">
      <c r="A1019" t="s">
        <v>197</v>
      </c>
      <c r="B1019" s="1">
        <v>45315</v>
      </c>
      <c r="C1019">
        <v>759</v>
      </c>
      <c r="D1019">
        <v>58</v>
      </c>
      <c r="E1019">
        <v>30</v>
      </c>
      <c r="F1019">
        <v>134</v>
      </c>
      <c r="G1019">
        <v>19</v>
      </c>
      <c r="H1019" t="s">
        <v>3950</v>
      </c>
    </row>
    <row r="1020" spans="1:8" x14ac:dyDescent="0.25">
      <c r="A1020" t="s">
        <v>970</v>
      </c>
      <c r="B1020" s="1">
        <v>45604</v>
      </c>
      <c r="C1020">
        <v>102</v>
      </c>
      <c r="D1020">
        <v>375</v>
      </c>
      <c r="E1020">
        <v>25</v>
      </c>
      <c r="F1020">
        <v>70</v>
      </c>
      <c r="G1020">
        <v>26</v>
      </c>
      <c r="H1020" t="s">
        <v>3949</v>
      </c>
    </row>
    <row r="1021" spans="1:8" x14ac:dyDescent="0.25">
      <c r="A1021" t="s">
        <v>971</v>
      </c>
      <c r="B1021" s="1">
        <v>45166</v>
      </c>
      <c r="C1021">
        <v>881</v>
      </c>
      <c r="D1021">
        <v>393</v>
      </c>
      <c r="E1021">
        <v>19</v>
      </c>
      <c r="F1021">
        <v>22</v>
      </c>
      <c r="G1021">
        <v>3</v>
      </c>
      <c r="H1021" t="s">
        <v>3951</v>
      </c>
    </row>
    <row r="1022" spans="1:8" x14ac:dyDescent="0.25">
      <c r="A1022" t="s">
        <v>972</v>
      </c>
      <c r="B1022" s="1">
        <v>45489</v>
      </c>
      <c r="C1022">
        <v>103</v>
      </c>
      <c r="D1022">
        <v>478</v>
      </c>
      <c r="E1022">
        <v>9</v>
      </c>
      <c r="F1022">
        <v>25</v>
      </c>
      <c r="G1022">
        <v>34</v>
      </c>
      <c r="H1022" t="s">
        <v>3949</v>
      </c>
    </row>
    <row r="1023" spans="1:8" x14ac:dyDescent="0.25">
      <c r="A1023" t="s">
        <v>973</v>
      </c>
      <c r="B1023" s="1">
        <v>45297</v>
      </c>
      <c r="C1023">
        <v>806</v>
      </c>
      <c r="D1023">
        <v>346</v>
      </c>
      <c r="E1023">
        <v>2</v>
      </c>
      <c r="F1023">
        <v>179</v>
      </c>
      <c r="G1023">
        <v>3</v>
      </c>
      <c r="H1023" t="s">
        <v>3951</v>
      </c>
    </row>
    <row r="1024" spans="1:8" x14ac:dyDescent="0.25">
      <c r="A1024" t="s">
        <v>974</v>
      </c>
      <c r="B1024" s="1">
        <v>45265</v>
      </c>
      <c r="C1024">
        <v>869</v>
      </c>
      <c r="D1024">
        <v>302</v>
      </c>
      <c r="E1024">
        <v>3</v>
      </c>
      <c r="F1024">
        <v>145</v>
      </c>
      <c r="G1024">
        <v>41</v>
      </c>
      <c r="H1024" t="s">
        <v>3949</v>
      </c>
    </row>
    <row r="1025" spans="1:8" x14ac:dyDescent="0.25">
      <c r="A1025" t="s">
        <v>975</v>
      </c>
      <c r="B1025" s="1">
        <v>45135</v>
      </c>
      <c r="C1025">
        <v>723</v>
      </c>
      <c r="D1025">
        <v>244</v>
      </c>
      <c r="E1025">
        <v>25</v>
      </c>
      <c r="F1025">
        <v>151</v>
      </c>
      <c r="G1025">
        <v>17</v>
      </c>
      <c r="H1025" t="s">
        <v>3949</v>
      </c>
    </row>
    <row r="1026" spans="1:8" x14ac:dyDescent="0.25">
      <c r="A1026" t="s">
        <v>976</v>
      </c>
      <c r="B1026" s="1">
        <v>45648</v>
      </c>
      <c r="C1026">
        <v>867</v>
      </c>
      <c r="D1026">
        <v>366</v>
      </c>
      <c r="E1026">
        <v>5</v>
      </c>
      <c r="F1026">
        <v>13</v>
      </c>
      <c r="G1026">
        <v>2</v>
      </c>
      <c r="H1026" t="s">
        <v>3950</v>
      </c>
    </row>
    <row r="1027" spans="1:8" x14ac:dyDescent="0.25">
      <c r="A1027" t="s">
        <v>977</v>
      </c>
      <c r="B1027" s="1">
        <v>45596</v>
      </c>
      <c r="C1027">
        <v>364</v>
      </c>
      <c r="D1027">
        <v>73</v>
      </c>
      <c r="E1027">
        <v>12</v>
      </c>
      <c r="F1027">
        <v>177</v>
      </c>
      <c r="G1027">
        <v>12</v>
      </c>
      <c r="H1027" t="s">
        <v>3951</v>
      </c>
    </row>
    <row r="1028" spans="1:8" x14ac:dyDescent="0.25">
      <c r="A1028" t="s">
        <v>978</v>
      </c>
      <c r="B1028" s="1">
        <v>44994</v>
      </c>
      <c r="C1028">
        <v>640</v>
      </c>
      <c r="D1028">
        <v>235</v>
      </c>
      <c r="E1028">
        <v>8</v>
      </c>
      <c r="F1028">
        <v>183</v>
      </c>
      <c r="G1028">
        <v>14</v>
      </c>
      <c r="H1028" t="s">
        <v>3951</v>
      </c>
    </row>
    <row r="1029" spans="1:8" x14ac:dyDescent="0.25">
      <c r="A1029" t="s">
        <v>979</v>
      </c>
      <c r="B1029" s="1">
        <v>45624</v>
      </c>
      <c r="C1029">
        <v>900</v>
      </c>
      <c r="D1029">
        <v>341</v>
      </c>
      <c r="E1029">
        <v>7</v>
      </c>
      <c r="F1029">
        <v>97</v>
      </c>
      <c r="G1029">
        <v>1</v>
      </c>
      <c r="H1029" t="s">
        <v>3950</v>
      </c>
    </row>
    <row r="1030" spans="1:8" x14ac:dyDescent="0.25">
      <c r="A1030" t="s">
        <v>980</v>
      </c>
      <c r="B1030" s="1">
        <v>45017</v>
      </c>
      <c r="C1030">
        <v>538</v>
      </c>
      <c r="D1030">
        <v>479</v>
      </c>
      <c r="E1030">
        <v>4</v>
      </c>
      <c r="F1030">
        <v>172</v>
      </c>
      <c r="G1030">
        <v>9</v>
      </c>
      <c r="H1030" t="s">
        <v>3951</v>
      </c>
    </row>
    <row r="1031" spans="1:8" x14ac:dyDescent="0.25">
      <c r="A1031" t="s">
        <v>981</v>
      </c>
      <c r="B1031" s="1">
        <v>45346</v>
      </c>
      <c r="C1031">
        <v>755</v>
      </c>
      <c r="D1031">
        <v>212</v>
      </c>
      <c r="E1031">
        <v>15</v>
      </c>
      <c r="F1031">
        <v>102</v>
      </c>
      <c r="G1031">
        <v>13</v>
      </c>
      <c r="H1031" t="s">
        <v>3950</v>
      </c>
    </row>
    <row r="1032" spans="1:8" x14ac:dyDescent="0.25">
      <c r="A1032" t="s">
        <v>982</v>
      </c>
      <c r="B1032" s="1">
        <v>45025</v>
      </c>
      <c r="C1032">
        <v>575</v>
      </c>
      <c r="D1032">
        <v>51</v>
      </c>
      <c r="E1032">
        <v>1</v>
      </c>
      <c r="F1032">
        <v>66</v>
      </c>
      <c r="G1032">
        <v>28</v>
      </c>
      <c r="H1032" t="s">
        <v>3950</v>
      </c>
    </row>
    <row r="1033" spans="1:8" x14ac:dyDescent="0.25">
      <c r="A1033" t="s">
        <v>983</v>
      </c>
      <c r="B1033" s="1">
        <v>45499</v>
      </c>
      <c r="C1033">
        <v>734</v>
      </c>
      <c r="D1033">
        <v>236</v>
      </c>
      <c r="E1033">
        <v>4</v>
      </c>
      <c r="F1033">
        <v>137</v>
      </c>
      <c r="G1033">
        <v>13</v>
      </c>
      <c r="H1033" t="s">
        <v>3949</v>
      </c>
    </row>
    <row r="1034" spans="1:8" x14ac:dyDescent="0.25">
      <c r="A1034" t="s">
        <v>984</v>
      </c>
      <c r="B1034" s="1">
        <v>45407</v>
      </c>
      <c r="C1034">
        <v>462</v>
      </c>
      <c r="D1034">
        <v>435</v>
      </c>
      <c r="E1034">
        <v>20</v>
      </c>
      <c r="F1034">
        <v>168</v>
      </c>
      <c r="G1034">
        <v>18</v>
      </c>
      <c r="H1034" t="s">
        <v>3951</v>
      </c>
    </row>
    <row r="1035" spans="1:8" x14ac:dyDescent="0.25">
      <c r="A1035" t="s">
        <v>985</v>
      </c>
      <c r="B1035" s="1">
        <v>45038</v>
      </c>
      <c r="C1035">
        <v>736</v>
      </c>
      <c r="D1035">
        <v>151</v>
      </c>
      <c r="E1035">
        <v>30</v>
      </c>
      <c r="F1035">
        <v>67</v>
      </c>
      <c r="G1035">
        <v>1</v>
      </c>
      <c r="H1035" t="s">
        <v>3949</v>
      </c>
    </row>
    <row r="1036" spans="1:8" x14ac:dyDescent="0.25">
      <c r="A1036" t="s">
        <v>986</v>
      </c>
      <c r="B1036" s="1">
        <v>45497</v>
      </c>
      <c r="C1036">
        <v>390</v>
      </c>
      <c r="D1036">
        <v>331</v>
      </c>
      <c r="E1036">
        <v>9</v>
      </c>
      <c r="F1036">
        <v>7</v>
      </c>
      <c r="G1036">
        <v>9</v>
      </c>
      <c r="H1036" t="s">
        <v>3950</v>
      </c>
    </row>
    <row r="1037" spans="1:8" x14ac:dyDescent="0.25">
      <c r="A1037" t="s">
        <v>987</v>
      </c>
      <c r="B1037" s="1">
        <v>45670</v>
      </c>
      <c r="C1037">
        <v>545</v>
      </c>
      <c r="D1037">
        <v>441</v>
      </c>
      <c r="E1037">
        <v>30</v>
      </c>
      <c r="F1037">
        <v>84</v>
      </c>
      <c r="G1037">
        <v>7</v>
      </c>
      <c r="H1037" t="s">
        <v>3951</v>
      </c>
    </row>
    <row r="1038" spans="1:8" x14ac:dyDescent="0.25">
      <c r="A1038" t="s">
        <v>988</v>
      </c>
      <c r="B1038" s="1">
        <v>45469</v>
      </c>
      <c r="C1038">
        <v>327</v>
      </c>
      <c r="D1038">
        <v>281</v>
      </c>
      <c r="E1038">
        <v>27</v>
      </c>
      <c r="F1038">
        <v>12</v>
      </c>
      <c r="G1038">
        <v>30</v>
      </c>
      <c r="H1038" t="s">
        <v>3950</v>
      </c>
    </row>
    <row r="1039" spans="1:8" x14ac:dyDescent="0.25">
      <c r="A1039" t="s">
        <v>989</v>
      </c>
      <c r="B1039" s="1">
        <v>45692</v>
      </c>
      <c r="C1039">
        <v>472</v>
      </c>
      <c r="D1039">
        <v>243</v>
      </c>
      <c r="E1039">
        <v>7</v>
      </c>
      <c r="F1039">
        <v>139</v>
      </c>
      <c r="G1039">
        <v>49</v>
      </c>
      <c r="H1039" t="s">
        <v>3950</v>
      </c>
    </row>
    <row r="1040" spans="1:8" x14ac:dyDescent="0.25">
      <c r="A1040" t="s">
        <v>159</v>
      </c>
      <c r="B1040" s="1">
        <v>45419</v>
      </c>
      <c r="C1040">
        <v>115</v>
      </c>
      <c r="D1040">
        <v>221</v>
      </c>
      <c r="E1040">
        <v>29</v>
      </c>
      <c r="F1040">
        <v>172</v>
      </c>
      <c r="G1040">
        <v>17</v>
      </c>
      <c r="H1040" t="s">
        <v>3951</v>
      </c>
    </row>
    <row r="1041" spans="1:8" x14ac:dyDescent="0.25">
      <c r="A1041" t="s">
        <v>990</v>
      </c>
      <c r="B1041" s="1">
        <v>45085</v>
      </c>
      <c r="C1041">
        <v>274</v>
      </c>
      <c r="D1041">
        <v>133</v>
      </c>
      <c r="E1041">
        <v>16</v>
      </c>
      <c r="F1041">
        <v>22</v>
      </c>
      <c r="G1041">
        <v>29</v>
      </c>
      <c r="H1041" t="s">
        <v>3951</v>
      </c>
    </row>
    <row r="1042" spans="1:8" x14ac:dyDescent="0.25">
      <c r="A1042" t="s">
        <v>991</v>
      </c>
      <c r="B1042" s="1">
        <v>45451</v>
      </c>
      <c r="C1042">
        <v>244</v>
      </c>
      <c r="D1042">
        <v>292</v>
      </c>
      <c r="E1042">
        <v>19</v>
      </c>
      <c r="F1042">
        <v>24</v>
      </c>
      <c r="G1042">
        <v>34</v>
      </c>
      <c r="H1042" t="s">
        <v>3949</v>
      </c>
    </row>
    <row r="1043" spans="1:8" x14ac:dyDescent="0.25">
      <c r="A1043" t="s">
        <v>992</v>
      </c>
      <c r="B1043" s="1">
        <v>45680</v>
      </c>
      <c r="C1043">
        <v>414</v>
      </c>
      <c r="D1043">
        <v>360</v>
      </c>
      <c r="E1043">
        <v>11</v>
      </c>
      <c r="F1043">
        <v>185</v>
      </c>
      <c r="G1043">
        <v>17</v>
      </c>
      <c r="H1043" t="s">
        <v>3949</v>
      </c>
    </row>
    <row r="1044" spans="1:8" x14ac:dyDescent="0.25">
      <c r="A1044" t="s">
        <v>993</v>
      </c>
      <c r="B1044" s="1">
        <v>45223</v>
      </c>
      <c r="C1044">
        <v>897</v>
      </c>
      <c r="D1044">
        <v>433</v>
      </c>
      <c r="E1044">
        <v>1</v>
      </c>
      <c r="F1044">
        <v>183</v>
      </c>
      <c r="G1044">
        <v>3</v>
      </c>
      <c r="H1044" t="s">
        <v>3949</v>
      </c>
    </row>
    <row r="1045" spans="1:8" x14ac:dyDescent="0.25">
      <c r="A1045" t="s">
        <v>994</v>
      </c>
      <c r="B1045" s="1">
        <v>45253</v>
      </c>
      <c r="C1045">
        <v>541</v>
      </c>
      <c r="D1045">
        <v>292</v>
      </c>
      <c r="E1045">
        <v>9</v>
      </c>
      <c r="F1045">
        <v>92</v>
      </c>
      <c r="G1045">
        <v>22</v>
      </c>
      <c r="H1045" t="s">
        <v>3949</v>
      </c>
    </row>
    <row r="1046" spans="1:8" x14ac:dyDescent="0.25">
      <c r="A1046" t="s">
        <v>995</v>
      </c>
      <c r="B1046" s="1">
        <v>45067</v>
      </c>
      <c r="C1046">
        <v>764</v>
      </c>
      <c r="D1046">
        <v>241</v>
      </c>
      <c r="E1046">
        <v>21</v>
      </c>
      <c r="F1046">
        <v>104</v>
      </c>
      <c r="G1046">
        <v>38</v>
      </c>
      <c r="H1046" t="s">
        <v>3951</v>
      </c>
    </row>
    <row r="1047" spans="1:8" x14ac:dyDescent="0.25">
      <c r="A1047" t="s">
        <v>996</v>
      </c>
      <c r="B1047" s="1">
        <v>45435</v>
      </c>
      <c r="C1047">
        <v>245</v>
      </c>
      <c r="D1047">
        <v>380</v>
      </c>
      <c r="E1047">
        <v>29</v>
      </c>
      <c r="F1047">
        <v>159</v>
      </c>
      <c r="G1047">
        <v>25</v>
      </c>
      <c r="H1047" t="s">
        <v>3950</v>
      </c>
    </row>
    <row r="1048" spans="1:8" x14ac:dyDescent="0.25">
      <c r="A1048" t="s">
        <v>997</v>
      </c>
      <c r="B1048" s="1">
        <v>45343</v>
      </c>
      <c r="C1048">
        <v>396</v>
      </c>
      <c r="D1048">
        <v>154</v>
      </c>
      <c r="E1048">
        <v>8</v>
      </c>
      <c r="F1048">
        <v>13</v>
      </c>
      <c r="G1048">
        <v>6</v>
      </c>
      <c r="H1048" t="s">
        <v>3949</v>
      </c>
    </row>
    <row r="1049" spans="1:8" x14ac:dyDescent="0.25">
      <c r="A1049" t="s">
        <v>998</v>
      </c>
      <c r="B1049" s="1">
        <v>45487</v>
      </c>
      <c r="C1049">
        <v>405</v>
      </c>
      <c r="D1049">
        <v>223</v>
      </c>
      <c r="E1049">
        <v>15</v>
      </c>
      <c r="F1049">
        <v>109</v>
      </c>
      <c r="G1049">
        <v>31</v>
      </c>
      <c r="H1049" t="s">
        <v>3949</v>
      </c>
    </row>
    <row r="1050" spans="1:8" x14ac:dyDescent="0.25">
      <c r="A1050" t="s">
        <v>999</v>
      </c>
      <c r="B1050" s="1">
        <v>45597</v>
      </c>
      <c r="C1050">
        <v>757</v>
      </c>
      <c r="D1050">
        <v>243</v>
      </c>
      <c r="E1050">
        <v>4</v>
      </c>
      <c r="F1050">
        <v>64</v>
      </c>
      <c r="G1050">
        <v>31</v>
      </c>
      <c r="H1050" t="s">
        <v>3949</v>
      </c>
    </row>
    <row r="1051" spans="1:8" x14ac:dyDescent="0.25">
      <c r="A1051" t="s">
        <v>1000</v>
      </c>
      <c r="B1051" s="1">
        <v>45129</v>
      </c>
      <c r="C1051">
        <v>185</v>
      </c>
      <c r="D1051">
        <v>344</v>
      </c>
      <c r="E1051">
        <v>10</v>
      </c>
      <c r="F1051">
        <v>30</v>
      </c>
      <c r="G1051">
        <v>3</v>
      </c>
      <c r="H1051" t="s">
        <v>3949</v>
      </c>
    </row>
    <row r="1052" spans="1:8" x14ac:dyDescent="0.25">
      <c r="A1052" t="s">
        <v>1001</v>
      </c>
      <c r="B1052" s="1">
        <v>45190</v>
      </c>
      <c r="C1052">
        <v>363</v>
      </c>
      <c r="D1052">
        <v>335</v>
      </c>
      <c r="E1052">
        <v>1</v>
      </c>
      <c r="F1052">
        <v>117</v>
      </c>
      <c r="G1052">
        <v>30</v>
      </c>
      <c r="H1052" t="s">
        <v>3951</v>
      </c>
    </row>
    <row r="1053" spans="1:8" x14ac:dyDescent="0.25">
      <c r="A1053" t="s">
        <v>1002</v>
      </c>
      <c r="B1053" s="1">
        <v>45646</v>
      </c>
      <c r="C1053">
        <v>371</v>
      </c>
      <c r="D1053">
        <v>153</v>
      </c>
      <c r="E1053">
        <v>16</v>
      </c>
      <c r="F1053">
        <v>133</v>
      </c>
      <c r="G1053">
        <v>14</v>
      </c>
      <c r="H1053" t="s">
        <v>3950</v>
      </c>
    </row>
    <row r="1054" spans="1:8" x14ac:dyDescent="0.25">
      <c r="A1054" t="s">
        <v>1003</v>
      </c>
      <c r="B1054" s="1">
        <v>45564</v>
      </c>
      <c r="C1054">
        <v>156</v>
      </c>
      <c r="D1054">
        <v>121</v>
      </c>
      <c r="E1054">
        <v>30</v>
      </c>
      <c r="F1054">
        <v>186</v>
      </c>
      <c r="G1054">
        <v>16</v>
      </c>
      <c r="H1054" t="s">
        <v>3951</v>
      </c>
    </row>
    <row r="1055" spans="1:8" x14ac:dyDescent="0.25">
      <c r="A1055" t="s">
        <v>1004</v>
      </c>
      <c r="B1055" s="1">
        <v>45169</v>
      </c>
      <c r="C1055">
        <v>270</v>
      </c>
      <c r="D1055">
        <v>236</v>
      </c>
      <c r="E1055">
        <v>28</v>
      </c>
      <c r="F1055">
        <v>162</v>
      </c>
      <c r="G1055">
        <v>47</v>
      </c>
      <c r="H1055" t="s">
        <v>3951</v>
      </c>
    </row>
    <row r="1056" spans="1:8" x14ac:dyDescent="0.25">
      <c r="A1056" t="s">
        <v>1005</v>
      </c>
      <c r="B1056" s="1">
        <v>45463</v>
      </c>
      <c r="C1056">
        <v>251</v>
      </c>
      <c r="D1056">
        <v>135</v>
      </c>
      <c r="E1056">
        <v>14</v>
      </c>
      <c r="F1056">
        <v>67</v>
      </c>
      <c r="G1056">
        <v>3</v>
      </c>
      <c r="H1056" t="s">
        <v>3950</v>
      </c>
    </row>
    <row r="1057" spans="1:8" x14ac:dyDescent="0.25">
      <c r="A1057" t="s">
        <v>1006</v>
      </c>
      <c r="B1057" s="1">
        <v>45056</v>
      </c>
      <c r="C1057">
        <v>628</v>
      </c>
      <c r="D1057">
        <v>106</v>
      </c>
      <c r="E1057">
        <v>21</v>
      </c>
      <c r="F1057">
        <v>190</v>
      </c>
      <c r="G1057">
        <v>29</v>
      </c>
      <c r="H1057" t="s">
        <v>3949</v>
      </c>
    </row>
    <row r="1058" spans="1:8" x14ac:dyDescent="0.25">
      <c r="A1058" t="s">
        <v>1007</v>
      </c>
      <c r="B1058" s="1">
        <v>45141</v>
      </c>
      <c r="C1058">
        <v>867</v>
      </c>
      <c r="D1058">
        <v>154</v>
      </c>
      <c r="E1058">
        <v>21</v>
      </c>
      <c r="F1058">
        <v>53</v>
      </c>
      <c r="G1058">
        <v>23</v>
      </c>
      <c r="H1058" t="s">
        <v>3950</v>
      </c>
    </row>
    <row r="1059" spans="1:8" x14ac:dyDescent="0.25">
      <c r="A1059" t="s">
        <v>1008</v>
      </c>
      <c r="B1059" s="1">
        <v>45033</v>
      </c>
      <c r="C1059">
        <v>400</v>
      </c>
      <c r="D1059">
        <v>164</v>
      </c>
      <c r="E1059">
        <v>19</v>
      </c>
      <c r="F1059">
        <v>54</v>
      </c>
      <c r="G1059">
        <v>27</v>
      </c>
      <c r="H1059" t="s">
        <v>3950</v>
      </c>
    </row>
    <row r="1060" spans="1:8" x14ac:dyDescent="0.25">
      <c r="A1060" t="s">
        <v>1009</v>
      </c>
      <c r="B1060" s="1">
        <v>45279</v>
      </c>
      <c r="C1060">
        <v>133</v>
      </c>
      <c r="D1060">
        <v>239</v>
      </c>
      <c r="E1060">
        <v>8</v>
      </c>
      <c r="F1060">
        <v>53</v>
      </c>
      <c r="G1060">
        <v>34</v>
      </c>
      <c r="H1060" t="s">
        <v>3950</v>
      </c>
    </row>
    <row r="1061" spans="1:8" x14ac:dyDescent="0.25">
      <c r="A1061" t="s">
        <v>1010</v>
      </c>
      <c r="B1061" s="1">
        <v>45402</v>
      </c>
      <c r="C1061">
        <v>274</v>
      </c>
      <c r="D1061">
        <v>297</v>
      </c>
      <c r="E1061">
        <v>18</v>
      </c>
      <c r="F1061">
        <v>31</v>
      </c>
      <c r="G1061">
        <v>46</v>
      </c>
      <c r="H1061" t="s">
        <v>3951</v>
      </c>
    </row>
    <row r="1062" spans="1:8" x14ac:dyDescent="0.25">
      <c r="A1062" t="s">
        <v>813</v>
      </c>
      <c r="B1062" s="1">
        <v>45571</v>
      </c>
      <c r="C1062">
        <v>316</v>
      </c>
      <c r="D1062">
        <v>104</v>
      </c>
      <c r="E1062">
        <v>10</v>
      </c>
      <c r="F1062">
        <v>9</v>
      </c>
      <c r="G1062">
        <v>6</v>
      </c>
      <c r="H1062" t="s">
        <v>3949</v>
      </c>
    </row>
    <row r="1063" spans="1:8" x14ac:dyDescent="0.25">
      <c r="A1063" t="s">
        <v>1011</v>
      </c>
      <c r="B1063" s="1">
        <v>45678</v>
      </c>
      <c r="C1063">
        <v>410</v>
      </c>
      <c r="D1063">
        <v>346</v>
      </c>
      <c r="E1063">
        <v>15</v>
      </c>
      <c r="F1063">
        <v>90</v>
      </c>
      <c r="G1063">
        <v>41</v>
      </c>
      <c r="H1063" t="s">
        <v>3950</v>
      </c>
    </row>
    <row r="1064" spans="1:8" x14ac:dyDescent="0.25">
      <c r="A1064" t="s">
        <v>1012</v>
      </c>
      <c r="B1064" s="1">
        <v>45544</v>
      </c>
      <c r="C1064">
        <v>408</v>
      </c>
      <c r="D1064">
        <v>141</v>
      </c>
      <c r="E1064">
        <v>4</v>
      </c>
      <c r="F1064">
        <v>57</v>
      </c>
      <c r="G1064">
        <v>31</v>
      </c>
      <c r="H1064" t="s">
        <v>3949</v>
      </c>
    </row>
    <row r="1065" spans="1:8" x14ac:dyDescent="0.25">
      <c r="A1065" t="s">
        <v>1013</v>
      </c>
      <c r="B1065" s="1">
        <v>45284</v>
      </c>
      <c r="C1065">
        <v>820</v>
      </c>
      <c r="D1065">
        <v>110</v>
      </c>
      <c r="E1065">
        <v>21</v>
      </c>
      <c r="F1065">
        <v>130</v>
      </c>
      <c r="G1065">
        <v>37</v>
      </c>
      <c r="H1065" t="s">
        <v>3951</v>
      </c>
    </row>
    <row r="1066" spans="1:8" x14ac:dyDescent="0.25">
      <c r="A1066" t="s">
        <v>1014</v>
      </c>
      <c r="B1066" s="1">
        <v>45232</v>
      </c>
      <c r="C1066">
        <v>999</v>
      </c>
      <c r="D1066">
        <v>278</v>
      </c>
      <c r="E1066">
        <v>29</v>
      </c>
      <c r="F1066">
        <v>102</v>
      </c>
      <c r="G1066">
        <v>34</v>
      </c>
      <c r="H1066" t="s">
        <v>3950</v>
      </c>
    </row>
    <row r="1067" spans="1:8" x14ac:dyDescent="0.25">
      <c r="A1067" t="s">
        <v>1015</v>
      </c>
      <c r="B1067" s="1">
        <v>45317</v>
      </c>
      <c r="C1067">
        <v>551</v>
      </c>
      <c r="D1067">
        <v>370</v>
      </c>
      <c r="E1067">
        <v>30</v>
      </c>
      <c r="F1067">
        <v>37</v>
      </c>
      <c r="G1067">
        <v>1</v>
      </c>
      <c r="H1067" t="s">
        <v>3951</v>
      </c>
    </row>
    <row r="1068" spans="1:8" x14ac:dyDescent="0.25">
      <c r="A1068" t="s">
        <v>557</v>
      </c>
      <c r="B1068" s="1">
        <v>45115</v>
      </c>
      <c r="C1068">
        <v>218</v>
      </c>
      <c r="D1068">
        <v>82</v>
      </c>
      <c r="E1068">
        <v>6</v>
      </c>
      <c r="F1068">
        <v>178</v>
      </c>
      <c r="G1068">
        <v>30</v>
      </c>
      <c r="H1068" t="s">
        <v>3949</v>
      </c>
    </row>
    <row r="1069" spans="1:8" x14ac:dyDescent="0.25">
      <c r="A1069" t="s">
        <v>1016</v>
      </c>
      <c r="B1069" s="1">
        <v>45054</v>
      </c>
      <c r="C1069">
        <v>332</v>
      </c>
      <c r="D1069">
        <v>69</v>
      </c>
      <c r="E1069">
        <v>24</v>
      </c>
      <c r="F1069">
        <v>84</v>
      </c>
      <c r="G1069">
        <v>50</v>
      </c>
      <c r="H1069" t="s">
        <v>3951</v>
      </c>
    </row>
    <row r="1070" spans="1:8" x14ac:dyDescent="0.25">
      <c r="A1070" t="s">
        <v>1017</v>
      </c>
      <c r="B1070" s="1">
        <v>45237</v>
      </c>
      <c r="C1070">
        <v>910</v>
      </c>
      <c r="D1070">
        <v>481</v>
      </c>
      <c r="E1070">
        <v>8</v>
      </c>
      <c r="F1070">
        <v>144</v>
      </c>
      <c r="G1070">
        <v>34</v>
      </c>
      <c r="H1070" t="s">
        <v>3951</v>
      </c>
    </row>
    <row r="1071" spans="1:8" x14ac:dyDescent="0.25">
      <c r="A1071" t="s">
        <v>323</v>
      </c>
      <c r="B1071" s="1">
        <v>45071</v>
      </c>
      <c r="C1071">
        <v>513</v>
      </c>
      <c r="D1071">
        <v>458</v>
      </c>
      <c r="E1071">
        <v>4</v>
      </c>
      <c r="F1071">
        <v>137</v>
      </c>
      <c r="G1071">
        <v>25</v>
      </c>
      <c r="H1071" t="s">
        <v>3950</v>
      </c>
    </row>
    <row r="1072" spans="1:8" x14ac:dyDescent="0.25">
      <c r="A1072" t="s">
        <v>1018</v>
      </c>
      <c r="B1072" s="1">
        <v>45199</v>
      </c>
      <c r="C1072">
        <v>759</v>
      </c>
      <c r="D1072">
        <v>480</v>
      </c>
      <c r="E1072">
        <v>16</v>
      </c>
      <c r="F1072">
        <v>66</v>
      </c>
      <c r="G1072">
        <v>46</v>
      </c>
      <c r="H1072" t="s">
        <v>3950</v>
      </c>
    </row>
    <row r="1073" spans="1:8" x14ac:dyDescent="0.25">
      <c r="A1073" t="s">
        <v>1019</v>
      </c>
      <c r="B1073" s="1">
        <v>45463</v>
      </c>
      <c r="C1073">
        <v>455</v>
      </c>
      <c r="D1073">
        <v>254</v>
      </c>
      <c r="E1073">
        <v>22</v>
      </c>
      <c r="F1073">
        <v>149</v>
      </c>
      <c r="G1073">
        <v>12</v>
      </c>
      <c r="H1073" t="s">
        <v>3951</v>
      </c>
    </row>
    <row r="1074" spans="1:8" x14ac:dyDescent="0.25">
      <c r="A1074" t="s">
        <v>1020</v>
      </c>
      <c r="B1074" s="1">
        <v>45380</v>
      </c>
      <c r="C1074">
        <v>898</v>
      </c>
      <c r="D1074">
        <v>226</v>
      </c>
      <c r="E1074">
        <v>6</v>
      </c>
      <c r="F1074">
        <v>153</v>
      </c>
      <c r="G1074">
        <v>43</v>
      </c>
      <c r="H1074" t="s">
        <v>3949</v>
      </c>
    </row>
    <row r="1075" spans="1:8" x14ac:dyDescent="0.25">
      <c r="A1075" t="s">
        <v>1021</v>
      </c>
      <c r="B1075" s="1">
        <v>45392</v>
      </c>
      <c r="C1075">
        <v>861</v>
      </c>
      <c r="D1075">
        <v>464</v>
      </c>
      <c r="E1075">
        <v>27</v>
      </c>
      <c r="F1075">
        <v>30</v>
      </c>
      <c r="G1075">
        <v>37</v>
      </c>
      <c r="H1075" t="s">
        <v>3950</v>
      </c>
    </row>
    <row r="1076" spans="1:8" x14ac:dyDescent="0.25">
      <c r="A1076" t="s">
        <v>1022</v>
      </c>
      <c r="B1076" s="1">
        <v>45051</v>
      </c>
      <c r="C1076">
        <v>595</v>
      </c>
      <c r="D1076">
        <v>427</v>
      </c>
      <c r="E1076">
        <v>23</v>
      </c>
      <c r="F1076">
        <v>124</v>
      </c>
      <c r="G1076">
        <v>38</v>
      </c>
      <c r="H1076" t="s">
        <v>3950</v>
      </c>
    </row>
    <row r="1077" spans="1:8" x14ac:dyDescent="0.25">
      <c r="A1077" t="s">
        <v>699</v>
      </c>
      <c r="B1077" s="1">
        <v>45511</v>
      </c>
      <c r="C1077">
        <v>732</v>
      </c>
      <c r="D1077">
        <v>348</v>
      </c>
      <c r="E1077">
        <v>17</v>
      </c>
      <c r="F1077">
        <v>85</v>
      </c>
      <c r="G1077">
        <v>8</v>
      </c>
      <c r="H1077" t="s">
        <v>3950</v>
      </c>
    </row>
    <row r="1078" spans="1:8" x14ac:dyDescent="0.25">
      <c r="A1078" t="s">
        <v>1023</v>
      </c>
      <c r="B1078" s="1">
        <v>45500</v>
      </c>
      <c r="C1078">
        <v>750</v>
      </c>
      <c r="D1078">
        <v>463</v>
      </c>
      <c r="E1078">
        <v>18</v>
      </c>
      <c r="F1078">
        <v>180</v>
      </c>
      <c r="G1078">
        <v>26</v>
      </c>
      <c r="H1078" t="s">
        <v>3951</v>
      </c>
    </row>
    <row r="1079" spans="1:8" x14ac:dyDescent="0.25">
      <c r="A1079" t="s">
        <v>296</v>
      </c>
      <c r="B1079" s="1">
        <v>45251</v>
      </c>
      <c r="C1079">
        <v>941</v>
      </c>
      <c r="D1079">
        <v>393</v>
      </c>
      <c r="E1079">
        <v>10</v>
      </c>
      <c r="F1079">
        <v>164</v>
      </c>
      <c r="G1079">
        <v>45</v>
      </c>
      <c r="H1079" t="s">
        <v>3950</v>
      </c>
    </row>
    <row r="1080" spans="1:8" x14ac:dyDescent="0.25">
      <c r="A1080" t="s">
        <v>1024</v>
      </c>
      <c r="B1080" s="1">
        <v>45224</v>
      </c>
      <c r="C1080">
        <v>326</v>
      </c>
      <c r="D1080">
        <v>452</v>
      </c>
      <c r="E1080">
        <v>20</v>
      </c>
      <c r="F1080">
        <v>140</v>
      </c>
      <c r="G1080">
        <v>48</v>
      </c>
      <c r="H1080" t="s">
        <v>3949</v>
      </c>
    </row>
    <row r="1081" spans="1:8" x14ac:dyDescent="0.25">
      <c r="A1081" t="s">
        <v>414</v>
      </c>
      <c r="B1081" s="1">
        <v>45033</v>
      </c>
      <c r="C1081">
        <v>476</v>
      </c>
      <c r="D1081">
        <v>118</v>
      </c>
      <c r="E1081">
        <v>16</v>
      </c>
      <c r="F1081">
        <v>38</v>
      </c>
      <c r="G1081">
        <v>33</v>
      </c>
      <c r="H1081" t="s">
        <v>3949</v>
      </c>
    </row>
    <row r="1082" spans="1:8" x14ac:dyDescent="0.25">
      <c r="A1082" t="s">
        <v>1025</v>
      </c>
      <c r="B1082" s="1">
        <v>45138</v>
      </c>
      <c r="C1082">
        <v>233</v>
      </c>
      <c r="D1082">
        <v>482</v>
      </c>
      <c r="E1082">
        <v>4</v>
      </c>
      <c r="F1082">
        <v>73</v>
      </c>
      <c r="G1082">
        <v>22</v>
      </c>
      <c r="H1082" t="s">
        <v>3951</v>
      </c>
    </row>
    <row r="1083" spans="1:8" x14ac:dyDescent="0.25">
      <c r="A1083" t="s">
        <v>1026</v>
      </c>
      <c r="B1083" s="1">
        <v>45243</v>
      </c>
      <c r="C1083">
        <v>394</v>
      </c>
      <c r="D1083">
        <v>77</v>
      </c>
      <c r="E1083">
        <v>19</v>
      </c>
      <c r="F1083">
        <v>67</v>
      </c>
      <c r="G1083">
        <v>16</v>
      </c>
      <c r="H1083" t="s">
        <v>3949</v>
      </c>
    </row>
    <row r="1084" spans="1:8" x14ac:dyDescent="0.25">
      <c r="A1084" t="s">
        <v>1027</v>
      </c>
      <c r="B1084" s="1">
        <v>45136</v>
      </c>
      <c r="C1084">
        <v>427</v>
      </c>
      <c r="D1084">
        <v>212</v>
      </c>
      <c r="E1084">
        <v>30</v>
      </c>
      <c r="F1084">
        <v>27</v>
      </c>
      <c r="G1084">
        <v>14</v>
      </c>
      <c r="H1084" t="s">
        <v>3949</v>
      </c>
    </row>
    <row r="1085" spans="1:8" x14ac:dyDescent="0.25">
      <c r="A1085" t="s">
        <v>1028</v>
      </c>
      <c r="B1085" s="1">
        <v>45515</v>
      </c>
      <c r="C1085">
        <v>277</v>
      </c>
      <c r="D1085">
        <v>78</v>
      </c>
      <c r="E1085">
        <v>15</v>
      </c>
      <c r="F1085">
        <v>43</v>
      </c>
      <c r="G1085">
        <v>10</v>
      </c>
      <c r="H1085" t="s">
        <v>3949</v>
      </c>
    </row>
    <row r="1086" spans="1:8" x14ac:dyDescent="0.25">
      <c r="A1086" t="s">
        <v>898</v>
      </c>
      <c r="B1086" s="1">
        <v>45015</v>
      </c>
      <c r="C1086">
        <v>653</v>
      </c>
      <c r="D1086">
        <v>249</v>
      </c>
      <c r="E1086">
        <v>28</v>
      </c>
      <c r="F1086">
        <v>92</v>
      </c>
      <c r="G1086">
        <v>33</v>
      </c>
      <c r="H1086" t="s">
        <v>3949</v>
      </c>
    </row>
    <row r="1087" spans="1:8" x14ac:dyDescent="0.25">
      <c r="A1087" t="s">
        <v>1029</v>
      </c>
      <c r="B1087" s="1">
        <v>45315</v>
      </c>
      <c r="C1087">
        <v>179</v>
      </c>
      <c r="D1087">
        <v>366</v>
      </c>
      <c r="E1087">
        <v>3</v>
      </c>
      <c r="F1087">
        <v>63</v>
      </c>
      <c r="G1087">
        <v>49</v>
      </c>
      <c r="H1087" t="s">
        <v>3950</v>
      </c>
    </row>
    <row r="1088" spans="1:8" x14ac:dyDescent="0.25">
      <c r="A1088" t="s">
        <v>1030</v>
      </c>
      <c r="B1088" s="1">
        <v>45142</v>
      </c>
      <c r="C1088">
        <v>349</v>
      </c>
      <c r="D1088">
        <v>268</v>
      </c>
      <c r="E1088">
        <v>17</v>
      </c>
      <c r="F1088">
        <v>16</v>
      </c>
      <c r="G1088">
        <v>21</v>
      </c>
      <c r="H1088" t="s">
        <v>3951</v>
      </c>
    </row>
    <row r="1089" spans="1:8" x14ac:dyDescent="0.25">
      <c r="A1089" t="s">
        <v>1031</v>
      </c>
      <c r="B1089" s="1">
        <v>45337</v>
      </c>
      <c r="C1089">
        <v>842</v>
      </c>
      <c r="D1089">
        <v>113</v>
      </c>
      <c r="E1089">
        <v>10</v>
      </c>
      <c r="F1089">
        <v>96</v>
      </c>
      <c r="G1089">
        <v>41</v>
      </c>
      <c r="H1089" t="s">
        <v>3950</v>
      </c>
    </row>
    <row r="1090" spans="1:8" x14ac:dyDescent="0.25">
      <c r="A1090" t="s">
        <v>1032</v>
      </c>
      <c r="B1090" s="1">
        <v>45530</v>
      </c>
      <c r="C1090">
        <v>945</v>
      </c>
      <c r="D1090">
        <v>150</v>
      </c>
      <c r="E1090">
        <v>25</v>
      </c>
      <c r="F1090">
        <v>101</v>
      </c>
      <c r="G1090">
        <v>37</v>
      </c>
      <c r="H1090" t="s">
        <v>3951</v>
      </c>
    </row>
    <row r="1091" spans="1:8" x14ac:dyDescent="0.25">
      <c r="A1091" t="s">
        <v>1033</v>
      </c>
      <c r="B1091" s="1">
        <v>45691</v>
      </c>
      <c r="C1091">
        <v>607</v>
      </c>
      <c r="D1091">
        <v>456</v>
      </c>
      <c r="E1091">
        <v>6</v>
      </c>
      <c r="F1091">
        <v>14</v>
      </c>
      <c r="G1091">
        <v>50</v>
      </c>
      <c r="H1091" t="s">
        <v>3949</v>
      </c>
    </row>
    <row r="1092" spans="1:8" x14ac:dyDescent="0.25">
      <c r="A1092" t="s">
        <v>1034</v>
      </c>
      <c r="B1092" s="1">
        <v>45559</v>
      </c>
      <c r="C1092">
        <v>809</v>
      </c>
      <c r="D1092">
        <v>379</v>
      </c>
      <c r="E1092">
        <v>23</v>
      </c>
      <c r="F1092">
        <v>146</v>
      </c>
      <c r="G1092">
        <v>7</v>
      </c>
      <c r="H1092" t="s">
        <v>3950</v>
      </c>
    </row>
    <row r="1093" spans="1:8" x14ac:dyDescent="0.25">
      <c r="A1093" t="s">
        <v>1035</v>
      </c>
      <c r="B1093" s="1">
        <v>45569</v>
      </c>
      <c r="C1093">
        <v>577</v>
      </c>
      <c r="D1093">
        <v>281</v>
      </c>
      <c r="E1093">
        <v>2</v>
      </c>
      <c r="F1093">
        <v>156</v>
      </c>
      <c r="G1093">
        <v>37</v>
      </c>
      <c r="H1093" t="s">
        <v>3951</v>
      </c>
    </row>
    <row r="1094" spans="1:8" x14ac:dyDescent="0.25">
      <c r="A1094" t="s">
        <v>1036</v>
      </c>
      <c r="B1094" s="1">
        <v>45056</v>
      </c>
      <c r="C1094">
        <v>182</v>
      </c>
      <c r="D1094">
        <v>180</v>
      </c>
      <c r="E1094">
        <v>3</v>
      </c>
      <c r="F1094">
        <v>165</v>
      </c>
      <c r="G1094">
        <v>29</v>
      </c>
      <c r="H1094" t="s">
        <v>3950</v>
      </c>
    </row>
    <row r="1095" spans="1:8" x14ac:dyDescent="0.25">
      <c r="A1095" t="s">
        <v>1037</v>
      </c>
      <c r="B1095" s="1">
        <v>45410</v>
      </c>
      <c r="C1095">
        <v>666</v>
      </c>
      <c r="D1095">
        <v>464</v>
      </c>
      <c r="E1095">
        <v>11</v>
      </c>
      <c r="F1095">
        <v>8</v>
      </c>
      <c r="G1095">
        <v>44</v>
      </c>
      <c r="H1095" t="s">
        <v>3951</v>
      </c>
    </row>
    <row r="1096" spans="1:8" x14ac:dyDescent="0.25">
      <c r="A1096" t="s">
        <v>500</v>
      </c>
      <c r="B1096" s="1">
        <v>45446</v>
      </c>
      <c r="C1096">
        <v>444</v>
      </c>
      <c r="D1096">
        <v>235</v>
      </c>
      <c r="E1096">
        <v>20</v>
      </c>
      <c r="F1096">
        <v>23</v>
      </c>
      <c r="G1096">
        <v>1</v>
      </c>
      <c r="H1096" t="s">
        <v>3950</v>
      </c>
    </row>
    <row r="1097" spans="1:8" x14ac:dyDescent="0.25">
      <c r="A1097" t="s">
        <v>1038</v>
      </c>
      <c r="B1097" s="1">
        <v>45463</v>
      </c>
      <c r="C1097">
        <v>317</v>
      </c>
      <c r="D1097">
        <v>323</v>
      </c>
      <c r="E1097">
        <v>16</v>
      </c>
      <c r="F1097">
        <v>5</v>
      </c>
      <c r="G1097">
        <v>7</v>
      </c>
      <c r="H1097" t="s">
        <v>3951</v>
      </c>
    </row>
    <row r="1098" spans="1:8" x14ac:dyDescent="0.25">
      <c r="A1098" t="s">
        <v>1039</v>
      </c>
      <c r="B1098" s="1">
        <v>45554</v>
      </c>
      <c r="C1098">
        <v>749</v>
      </c>
      <c r="D1098">
        <v>223</v>
      </c>
      <c r="E1098">
        <v>15</v>
      </c>
      <c r="F1098">
        <v>105</v>
      </c>
      <c r="G1098">
        <v>16</v>
      </c>
      <c r="H1098" t="s">
        <v>3950</v>
      </c>
    </row>
    <row r="1099" spans="1:8" x14ac:dyDescent="0.25">
      <c r="A1099" t="s">
        <v>1040</v>
      </c>
      <c r="B1099" s="1">
        <v>45362</v>
      </c>
      <c r="C1099">
        <v>469</v>
      </c>
      <c r="D1099">
        <v>120</v>
      </c>
      <c r="E1099">
        <v>14</v>
      </c>
      <c r="F1099">
        <v>116</v>
      </c>
      <c r="G1099">
        <v>9</v>
      </c>
      <c r="H1099" t="s">
        <v>3951</v>
      </c>
    </row>
    <row r="1100" spans="1:8" x14ac:dyDescent="0.25">
      <c r="A1100" t="s">
        <v>1041</v>
      </c>
      <c r="B1100" s="1">
        <v>45646</v>
      </c>
      <c r="C1100">
        <v>248</v>
      </c>
      <c r="D1100">
        <v>263</v>
      </c>
      <c r="E1100">
        <v>13</v>
      </c>
      <c r="F1100">
        <v>161</v>
      </c>
      <c r="G1100">
        <v>4</v>
      </c>
      <c r="H1100" t="s">
        <v>3949</v>
      </c>
    </row>
    <row r="1101" spans="1:8" x14ac:dyDescent="0.25">
      <c r="A1101" t="s">
        <v>1042</v>
      </c>
      <c r="B1101" s="1">
        <v>45603</v>
      </c>
      <c r="C1101">
        <v>709</v>
      </c>
      <c r="D1101">
        <v>77</v>
      </c>
      <c r="E1101">
        <v>17</v>
      </c>
      <c r="F1101">
        <v>79</v>
      </c>
      <c r="G1101">
        <v>21</v>
      </c>
      <c r="H1101" t="s">
        <v>3951</v>
      </c>
    </row>
    <row r="1102" spans="1:8" x14ac:dyDescent="0.25">
      <c r="A1102" t="s">
        <v>1043</v>
      </c>
      <c r="B1102" s="1">
        <v>45605</v>
      </c>
      <c r="C1102">
        <v>840</v>
      </c>
      <c r="D1102">
        <v>222</v>
      </c>
      <c r="E1102">
        <v>7</v>
      </c>
      <c r="F1102">
        <v>197</v>
      </c>
      <c r="G1102">
        <v>38</v>
      </c>
      <c r="H1102" t="s">
        <v>3950</v>
      </c>
    </row>
    <row r="1103" spans="1:8" x14ac:dyDescent="0.25">
      <c r="A1103" t="s">
        <v>1044</v>
      </c>
      <c r="B1103" s="1">
        <v>45541</v>
      </c>
      <c r="C1103">
        <v>367</v>
      </c>
      <c r="D1103">
        <v>365</v>
      </c>
      <c r="E1103">
        <v>17</v>
      </c>
      <c r="F1103">
        <v>125</v>
      </c>
      <c r="G1103">
        <v>34</v>
      </c>
      <c r="H1103" t="s">
        <v>3949</v>
      </c>
    </row>
    <row r="1104" spans="1:8" x14ac:dyDescent="0.25">
      <c r="A1104" t="s">
        <v>1045</v>
      </c>
      <c r="B1104" s="1">
        <v>45494</v>
      </c>
      <c r="C1104">
        <v>869</v>
      </c>
      <c r="D1104">
        <v>75</v>
      </c>
      <c r="E1104">
        <v>12</v>
      </c>
      <c r="F1104">
        <v>11</v>
      </c>
      <c r="G1104">
        <v>48</v>
      </c>
      <c r="H1104" t="s">
        <v>3951</v>
      </c>
    </row>
    <row r="1105" spans="1:8" x14ac:dyDescent="0.25">
      <c r="A1105" t="s">
        <v>435</v>
      </c>
      <c r="B1105" s="1">
        <v>45630</v>
      </c>
      <c r="C1105">
        <v>330</v>
      </c>
      <c r="D1105">
        <v>392</v>
      </c>
      <c r="E1105">
        <v>13</v>
      </c>
      <c r="F1105">
        <v>189</v>
      </c>
      <c r="G1105">
        <v>38</v>
      </c>
      <c r="H1105" t="s">
        <v>3950</v>
      </c>
    </row>
    <row r="1106" spans="1:8" x14ac:dyDescent="0.25">
      <c r="A1106" t="s">
        <v>1046</v>
      </c>
      <c r="B1106" s="1">
        <v>45059</v>
      </c>
      <c r="C1106">
        <v>712</v>
      </c>
      <c r="D1106">
        <v>107</v>
      </c>
      <c r="E1106">
        <v>30</v>
      </c>
      <c r="F1106">
        <v>43</v>
      </c>
      <c r="G1106">
        <v>38</v>
      </c>
      <c r="H1106" t="s">
        <v>3950</v>
      </c>
    </row>
    <row r="1107" spans="1:8" x14ac:dyDescent="0.25">
      <c r="A1107" t="s">
        <v>1047</v>
      </c>
      <c r="B1107" s="1">
        <v>45119</v>
      </c>
      <c r="C1107">
        <v>636</v>
      </c>
      <c r="D1107">
        <v>319</v>
      </c>
      <c r="E1107">
        <v>29</v>
      </c>
      <c r="F1107">
        <v>50</v>
      </c>
      <c r="G1107">
        <v>18</v>
      </c>
      <c r="H1107" t="s">
        <v>3949</v>
      </c>
    </row>
    <row r="1108" spans="1:8" x14ac:dyDescent="0.25">
      <c r="A1108" t="s">
        <v>1048</v>
      </c>
      <c r="B1108" s="1">
        <v>45576</v>
      </c>
      <c r="C1108">
        <v>269</v>
      </c>
      <c r="D1108">
        <v>335</v>
      </c>
      <c r="E1108">
        <v>15</v>
      </c>
      <c r="F1108">
        <v>89</v>
      </c>
      <c r="G1108">
        <v>13</v>
      </c>
      <c r="H1108" t="s">
        <v>3949</v>
      </c>
    </row>
    <row r="1109" spans="1:8" x14ac:dyDescent="0.25">
      <c r="A1109" t="s">
        <v>1049</v>
      </c>
      <c r="B1109" s="1">
        <v>45271</v>
      </c>
      <c r="C1109">
        <v>352</v>
      </c>
      <c r="D1109">
        <v>479</v>
      </c>
      <c r="E1109">
        <v>5</v>
      </c>
      <c r="F1109">
        <v>158</v>
      </c>
      <c r="G1109">
        <v>7</v>
      </c>
      <c r="H1109" t="s">
        <v>3949</v>
      </c>
    </row>
    <row r="1110" spans="1:8" x14ac:dyDescent="0.25">
      <c r="A1110" t="s">
        <v>1050</v>
      </c>
      <c r="B1110" s="1">
        <v>45515</v>
      </c>
      <c r="C1110">
        <v>706</v>
      </c>
      <c r="D1110">
        <v>435</v>
      </c>
      <c r="E1110">
        <v>23</v>
      </c>
      <c r="F1110">
        <v>30</v>
      </c>
      <c r="G1110">
        <v>48</v>
      </c>
      <c r="H1110" t="s">
        <v>3951</v>
      </c>
    </row>
    <row r="1111" spans="1:8" x14ac:dyDescent="0.25">
      <c r="A1111" t="s">
        <v>1051</v>
      </c>
      <c r="B1111" s="1">
        <v>45403</v>
      </c>
      <c r="C1111">
        <v>103</v>
      </c>
      <c r="D1111">
        <v>353</v>
      </c>
      <c r="E1111">
        <v>2</v>
      </c>
      <c r="F1111">
        <v>180</v>
      </c>
      <c r="G1111">
        <v>34</v>
      </c>
      <c r="H1111" t="s">
        <v>3951</v>
      </c>
    </row>
    <row r="1112" spans="1:8" x14ac:dyDescent="0.25">
      <c r="A1112" t="s">
        <v>1052</v>
      </c>
      <c r="B1112" s="1">
        <v>45280</v>
      </c>
      <c r="C1112">
        <v>980</v>
      </c>
      <c r="D1112">
        <v>496</v>
      </c>
      <c r="E1112">
        <v>1</v>
      </c>
      <c r="F1112">
        <v>26</v>
      </c>
      <c r="G1112">
        <v>21</v>
      </c>
      <c r="H1112" t="s">
        <v>3950</v>
      </c>
    </row>
    <row r="1113" spans="1:8" x14ac:dyDescent="0.25">
      <c r="A1113" t="s">
        <v>1053</v>
      </c>
      <c r="B1113" s="1">
        <v>45006</v>
      </c>
      <c r="C1113">
        <v>552</v>
      </c>
      <c r="D1113">
        <v>192</v>
      </c>
      <c r="E1113">
        <v>27</v>
      </c>
      <c r="F1113">
        <v>83</v>
      </c>
      <c r="G1113">
        <v>14</v>
      </c>
      <c r="H1113" t="s">
        <v>3950</v>
      </c>
    </row>
    <row r="1114" spans="1:8" x14ac:dyDescent="0.25">
      <c r="A1114" t="s">
        <v>1054</v>
      </c>
      <c r="B1114" s="1">
        <v>45457</v>
      </c>
      <c r="C1114">
        <v>497</v>
      </c>
      <c r="D1114">
        <v>409</v>
      </c>
      <c r="E1114">
        <v>12</v>
      </c>
      <c r="F1114">
        <v>183</v>
      </c>
      <c r="G1114">
        <v>12</v>
      </c>
      <c r="H1114" t="s">
        <v>3951</v>
      </c>
    </row>
    <row r="1115" spans="1:8" x14ac:dyDescent="0.25">
      <c r="A1115" t="s">
        <v>1055</v>
      </c>
      <c r="B1115" s="1">
        <v>45083</v>
      </c>
      <c r="C1115">
        <v>570</v>
      </c>
      <c r="D1115">
        <v>358</v>
      </c>
      <c r="E1115">
        <v>26</v>
      </c>
      <c r="F1115">
        <v>173</v>
      </c>
      <c r="G1115">
        <v>20</v>
      </c>
      <c r="H1115" t="s">
        <v>3951</v>
      </c>
    </row>
    <row r="1116" spans="1:8" x14ac:dyDescent="0.25">
      <c r="A1116" t="s">
        <v>1056</v>
      </c>
      <c r="B1116" s="1">
        <v>45231</v>
      </c>
      <c r="C1116">
        <v>436</v>
      </c>
      <c r="D1116">
        <v>440</v>
      </c>
      <c r="E1116">
        <v>2</v>
      </c>
      <c r="F1116">
        <v>82</v>
      </c>
      <c r="G1116">
        <v>48</v>
      </c>
      <c r="H1116" t="s">
        <v>3950</v>
      </c>
    </row>
    <row r="1117" spans="1:8" x14ac:dyDescent="0.25">
      <c r="A1117" t="s">
        <v>1057</v>
      </c>
      <c r="B1117" s="1">
        <v>45563</v>
      </c>
      <c r="C1117">
        <v>370</v>
      </c>
      <c r="D1117">
        <v>443</v>
      </c>
      <c r="E1117">
        <v>21</v>
      </c>
      <c r="F1117">
        <v>171</v>
      </c>
      <c r="G1117">
        <v>3</v>
      </c>
      <c r="H1117" t="s">
        <v>3949</v>
      </c>
    </row>
    <row r="1118" spans="1:8" x14ac:dyDescent="0.25">
      <c r="A1118" t="s">
        <v>1058</v>
      </c>
      <c r="B1118" s="1">
        <v>45520</v>
      </c>
      <c r="C1118">
        <v>991</v>
      </c>
      <c r="D1118">
        <v>343</v>
      </c>
      <c r="E1118">
        <v>26</v>
      </c>
      <c r="F1118">
        <v>48</v>
      </c>
      <c r="G1118">
        <v>5</v>
      </c>
      <c r="H1118" t="s">
        <v>3951</v>
      </c>
    </row>
    <row r="1119" spans="1:8" x14ac:dyDescent="0.25">
      <c r="A1119" t="s">
        <v>1059</v>
      </c>
      <c r="B1119" s="1">
        <v>45685</v>
      </c>
      <c r="C1119">
        <v>831</v>
      </c>
      <c r="D1119">
        <v>88</v>
      </c>
      <c r="E1119">
        <v>20</v>
      </c>
      <c r="F1119">
        <v>125</v>
      </c>
      <c r="G1119">
        <v>20</v>
      </c>
      <c r="H1119" t="s">
        <v>3951</v>
      </c>
    </row>
    <row r="1120" spans="1:8" x14ac:dyDescent="0.25">
      <c r="A1120" t="s">
        <v>1060</v>
      </c>
      <c r="B1120" s="1">
        <v>45562</v>
      </c>
      <c r="C1120">
        <v>287</v>
      </c>
      <c r="D1120">
        <v>398</v>
      </c>
      <c r="E1120">
        <v>5</v>
      </c>
      <c r="F1120">
        <v>153</v>
      </c>
      <c r="G1120">
        <v>13</v>
      </c>
      <c r="H1120" t="s">
        <v>3950</v>
      </c>
    </row>
    <row r="1121" spans="1:8" x14ac:dyDescent="0.25">
      <c r="A1121" t="s">
        <v>1061</v>
      </c>
      <c r="B1121" s="1">
        <v>45232</v>
      </c>
      <c r="C1121">
        <v>417</v>
      </c>
      <c r="D1121">
        <v>237</v>
      </c>
      <c r="E1121">
        <v>23</v>
      </c>
      <c r="F1121">
        <v>111</v>
      </c>
      <c r="G1121">
        <v>7</v>
      </c>
      <c r="H1121" t="s">
        <v>3951</v>
      </c>
    </row>
    <row r="1122" spans="1:8" x14ac:dyDescent="0.25">
      <c r="A1122" t="s">
        <v>1062</v>
      </c>
      <c r="B1122" s="1">
        <v>45425</v>
      </c>
      <c r="C1122">
        <v>583</v>
      </c>
      <c r="D1122">
        <v>391</v>
      </c>
      <c r="E1122">
        <v>29</v>
      </c>
      <c r="F1122">
        <v>124</v>
      </c>
      <c r="G1122">
        <v>8</v>
      </c>
      <c r="H1122" t="s">
        <v>3949</v>
      </c>
    </row>
    <row r="1123" spans="1:8" x14ac:dyDescent="0.25">
      <c r="A1123" t="s">
        <v>1063</v>
      </c>
      <c r="B1123" s="1">
        <v>45645</v>
      </c>
      <c r="C1123">
        <v>562</v>
      </c>
      <c r="D1123">
        <v>480</v>
      </c>
      <c r="E1123">
        <v>16</v>
      </c>
      <c r="F1123">
        <v>34</v>
      </c>
      <c r="G1123">
        <v>26</v>
      </c>
      <c r="H1123" t="s">
        <v>3950</v>
      </c>
    </row>
    <row r="1124" spans="1:8" x14ac:dyDescent="0.25">
      <c r="A1124" t="s">
        <v>1064</v>
      </c>
      <c r="B1124" s="1">
        <v>45444</v>
      </c>
      <c r="C1124">
        <v>649</v>
      </c>
      <c r="D1124">
        <v>478</v>
      </c>
      <c r="E1124">
        <v>15</v>
      </c>
      <c r="F1124">
        <v>185</v>
      </c>
      <c r="G1124">
        <v>2</v>
      </c>
      <c r="H1124" t="s">
        <v>3950</v>
      </c>
    </row>
    <row r="1125" spans="1:8" x14ac:dyDescent="0.25">
      <c r="A1125" t="s">
        <v>1065</v>
      </c>
      <c r="B1125" s="1">
        <v>45464</v>
      </c>
      <c r="C1125">
        <v>954</v>
      </c>
      <c r="D1125">
        <v>447</v>
      </c>
      <c r="E1125">
        <v>22</v>
      </c>
      <c r="F1125">
        <v>180</v>
      </c>
      <c r="G1125">
        <v>3</v>
      </c>
      <c r="H1125" t="s">
        <v>3949</v>
      </c>
    </row>
    <row r="1126" spans="1:8" x14ac:dyDescent="0.25">
      <c r="A1126" t="s">
        <v>1066</v>
      </c>
      <c r="B1126" s="1">
        <v>45637</v>
      </c>
      <c r="C1126">
        <v>110</v>
      </c>
      <c r="D1126">
        <v>174</v>
      </c>
      <c r="E1126">
        <v>16</v>
      </c>
      <c r="F1126">
        <v>135</v>
      </c>
      <c r="G1126">
        <v>2</v>
      </c>
      <c r="H1126" t="s">
        <v>3950</v>
      </c>
    </row>
    <row r="1127" spans="1:8" x14ac:dyDescent="0.25">
      <c r="A1127" t="s">
        <v>1067</v>
      </c>
      <c r="B1127" s="1">
        <v>45332</v>
      </c>
      <c r="C1127">
        <v>585</v>
      </c>
      <c r="D1127">
        <v>280</v>
      </c>
      <c r="E1127">
        <v>13</v>
      </c>
      <c r="F1127">
        <v>52</v>
      </c>
      <c r="G1127">
        <v>23</v>
      </c>
      <c r="H1127" t="s">
        <v>3951</v>
      </c>
    </row>
    <row r="1128" spans="1:8" x14ac:dyDescent="0.25">
      <c r="A1128" t="s">
        <v>1068</v>
      </c>
      <c r="B1128" s="1">
        <v>45652</v>
      </c>
      <c r="C1128">
        <v>457</v>
      </c>
      <c r="D1128">
        <v>223</v>
      </c>
      <c r="E1128">
        <v>23</v>
      </c>
      <c r="F1128">
        <v>29</v>
      </c>
      <c r="G1128">
        <v>26</v>
      </c>
      <c r="H1128" t="s">
        <v>3950</v>
      </c>
    </row>
    <row r="1129" spans="1:8" x14ac:dyDescent="0.25">
      <c r="A1129" t="s">
        <v>1069</v>
      </c>
      <c r="B1129" s="1">
        <v>45400</v>
      </c>
      <c r="C1129">
        <v>832</v>
      </c>
      <c r="D1129">
        <v>265</v>
      </c>
      <c r="E1129">
        <v>28</v>
      </c>
      <c r="F1129">
        <v>36</v>
      </c>
      <c r="G1129">
        <v>49</v>
      </c>
      <c r="H1129" t="s">
        <v>3951</v>
      </c>
    </row>
    <row r="1130" spans="1:8" x14ac:dyDescent="0.25">
      <c r="A1130" t="s">
        <v>1070</v>
      </c>
      <c r="B1130" s="1">
        <v>45005</v>
      </c>
      <c r="C1130">
        <v>327</v>
      </c>
      <c r="D1130">
        <v>279</v>
      </c>
      <c r="E1130">
        <v>7</v>
      </c>
      <c r="F1130">
        <v>26</v>
      </c>
      <c r="G1130">
        <v>34</v>
      </c>
      <c r="H1130" t="s">
        <v>3951</v>
      </c>
    </row>
    <row r="1131" spans="1:8" x14ac:dyDescent="0.25">
      <c r="A1131" t="s">
        <v>1071</v>
      </c>
      <c r="B1131" s="1">
        <v>45631</v>
      </c>
      <c r="C1131">
        <v>498</v>
      </c>
      <c r="D1131">
        <v>139</v>
      </c>
      <c r="E1131">
        <v>12</v>
      </c>
      <c r="F1131">
        <v>47</v>
      </c>
      <c r="G1131">
        <v>6</v>
      </c>
      <c r="H1131" t="s">
        <v>3950</v>
      </c>
    </row>
    <row r="1132" spans="1:8" x14ac:dyDescent="0.25">
      <c r="A1132" t="s">
        <v>1072</v>
      </c>
      <c r="B1132" s="1">
        <v>44992</v>
      </c>
      <c r="C1132">
        <v>911</v>
      </c>
      <c r="D1132">
        <v>149</v>
      </c>
      <c r="E1132">
        <v>1</v>
      </c>
      <c r="F1132">
        <v>172</v>
      </c>
      <c r="G1132">
        <v>40</v>
      </c>
      <c r="H1132" t="s">
        <v>3951</v>
      </c>
    </row>
    <row r="1133" spans="1:8" x14ac:dyDescent="0.25">
      <c r="A1133" t="s">
        <v>1073</v>
      </c>
      <c r="B1133" s="1">
        <v>45010</v>
      </c>
      <c r="C1133">
        <v>972</v>
      </c>
      <c r="D1133">
        <v>398</v>
      </c>
      <c r="E1133">
        <v>10</v>
      </c>
      <c r="F1133">
        <v>10</v>
      </c>
      <c r="G1133">
        <v>14</v>
      </c>
      <c r="H1133" t="s">
        <v>3951</v>
      </c>
    </row>
    <row r="1134" spans="1:8" x14ac:dyDescent="0.25">
      <c r="A1134" t="s">
        <v>1074</v>
      </c>
      <c r="B1134" s="1">
        <v>45016</v>
      </c>
      <c r="C1134">
        <v>604</v>
      </c>
      <c r="D1134">
        <v>51</v>
      </c>
      <c r="E1134">
        <v>19</v>
      </c>
      <c r="F1134">
        <v>148</v>
      </c>
      <c r="G1134">
        <v>10</v>
      </c>
      <c r="H1134" t="s">
        <v>3949</v>
      </c>
    </row>
    <row r="1135" spans="1:8" x14ac:dyDescent="0.25">
      <c r="A1135" t="s">
        <v>1075</v>
      </c>
      <c r="B1135" s="1">
        <v>45095</v>
      </c>
      <c r="C1135">
        <v>554</v>
      </c>
      <c r="D1135">
        <v>356</v>
      </c>
      <c r="E1135">
        <v>21</v>
      </c>
      <c r="F1135">
        <v>115</v>
      </c>
      <c r="G1135">
        <v>20</v>
      </c>
      <c r="H1135" t="s">
        <v>3951</v>
      </c>
    </row>
    <row r="1136" spans="1:8" x14ac:dyDescent="0.25">
      <c r="A1136" t="s">
        <v>1076</v>
      </c>
      <c r="B1136" s="1">
        <v>45040</v>
      </c>
      <c r="C1136">
        <v>775</v>
      </c>
      <c r="D1136">
        <v>68</v>
      </c>
      <c r="E1136">
        <v>30</v>
      </c>
      <c r="F1136">
        <v>17</v>
      </c>
      <c r="G1136">
        <v>32</v>
      </c>
      <c r="H1136" t="s">
        <v>3950</v>
      </c>
    </row>
    <row r="1137" spans="1:8" x14ac:dyDescent="0.25">
      <c r="A1137" t="s">
        <v>1077</v>
      </c>
      <c r="B1137" s="1">
        <v>45421</v>
      </c>
      <c r="C1137">
        <v>779</v>
      </c>
      <c r="D1137">
        <v>363</v>
      </c>
      <c r="E1137">
        <v>28</v>
      </c>
      <c r="F1137">
        <v>117</v>
      </c>
      <c r="G1137">
        <v>33</v>
      </c>
      <c r="H1137" t="s">
        <v>3951</v>
      </c>
    </row>
    <row r="1138" spans="1:8" x14ac:dyDescent="0.25">
      <c r="A1138" t="s">
        <v>1078</v>
      </c>
      <c r="B1138" s="1">
        <v>45405</v>
      </c>
      <c r="C1138">
        <v>242</v>
      </c>
      <c r="D1138">
        <v>484</v>
      </c>
      <c r="E1138">
        <v>30</v>
      </c>
      <c r="F1138">
        <v>6</v>
      </c>
      <c r="G1138">
        <v>12</v>
      </c>
      <c r="H1138" t="s">
        <v>3950</v>
      </c>
    </row>
    <row r="1139" spans="1:8" x14ac:dyDescent="0.25">
      <c r="A1139" t="s">
        <v>1079</v>
      </c>
      <c r="B1139" s="1">
        <v>45490</v>
      </c>
      <c r="C1139">
        <v>342</v>
      </c>
      <c r="D1139">
        <v>105</v>
      </c>
      <c r="E1139">
        <v>4</v>
      </c>
      <c r="F1139">
        <v>98</v>
      </c>
      <c r="G1139">
        <v>17</v>
      </c>
      <c r="H1139" t="s">
        <v>3951</v>
      </c>
    </row>
    <row r="1140" spans="1:8" x14ac:dyDescent="0.25">
      <c r="A1140" t="s">
        <v>1080</v>
      </c>
      <c r="B1140" s="1">
        <v>45281</v>
      </c>
      <c r="C1140">
        <v>886</v>
      </c>
      <c r="D1140">
        <v>284</v>
      </c>
      <c r="E1140">
        <v>4</v>
      </c>
      <c r="F1140">
        <v>75</v>
      </c>
      <c r="G1140">
        <v>33</v>
      </c>
      <c r="H1140" t="s">
        <v>3949</v>
      </c>
    </row>
    <row r="1141" spans="1:8" x14ac:dyDescent="0.25">
      <c r="A1141" t="s">
        <v>864</v>
      </c>
      <c r="B1141" s="1">
        <v>45134</v>
      </c>
      <c r="C1141">
        <v>978</v>
      </c>
      <c r="D1141">
        <v>163</v>
      </c>
      <c r="E1141">
        <v>23</v>
      </c>
      <c r="F1141">
        <v>106</v>
      </c>
      <c r="G1141">
        <v>7</v>
      </c>
      <c r="H1141" t="s">
        <v>3950</v>
      </c>
    </row>
    <row r="1142" spans="1:8" x14ac:dyDescent="0.25">
      <c r="A1142" t="s">
        <v>1081</v>
      </c>
      <c r="B1142" s="1">
        <v>45527</v>
      </c>
      <c r="C1142">
        <v>100</v>
      </c>
      <c r="D1142">
        <v>216</v>
      </c>
      <c r="E1142">
        <v>4</v>
      </c>
      <c r="F1142">
        <v>64</v>
      </c>
      <c r="G1142">
        <v>46</v>
      </c>
      <c r="H1142" t="s">
        <v>3951</v>
      </c>
    </row>
    <row r="1143" spans="1:8" x14ac:dyDescent="0.25">
      <c r="A1143" t="s">
        <v>1082</v>
      </c>
      <c r="B1143" s="1">
        <v>45505</v>
      </c>
      <c r="C1143">
        <v>480</v>
      </c>
      <c r="D1143">
        <v>229</v>
      </c>
      <c r="E1143">
        <v>13</v>
      </c>
      <c r="F1143">
        <v>119</v>
      </c>
      <c r="G1143">
        <v>46</v>
      </c>
      <c r="H1143" t="s">
        <v>3950</v>
      </c>
    </row>
    <row r="1144" spans="1:8" x14ac:dyDescent="0.25">
      <c r="A1144" t="s">
        <v>1083</v>
      </c>
      <c r="B1144" s="1">
        <v>45119</v>
      </c>
      <c r="C1144">
        <v>951</v>
      </c>
      <c r="D1144">
        <v>463</v>
      </c>
      <c r="E1144">
        <v>18</v>
      </c>
      <c r="F1144">
        <v>171</v>
      </c>
      <c r="G1144">
        <v>17</v>
      </c>
      <c r="H1144" t="s">
        <v>3950</v>
      </c>
    </row>
    <row r="1145" spans="1:8" x14ac:dyDescent="0.25">
      <c r="A1145" t="s">
        <v>1084</v>
      </c>
      <c r="B1145" s="1">
        <v>45676</v>
      </c>
      <c r="C1145">
        <v>871</v>
      </c>
      <c r="D1145">
        <v>433</v>
      </c>
      <c r="E1145">
        <v>3</v>
      </c>
      <c r="F1145">
        <v>36</v>
      </c>
      <c r="G1145">
        <v>28</v>
      </c>
      <c r="H1145" t="s">
        <v>3950</v>
      </c>
    </row>
    <row r="1146" spans="1:8" x14ac:dyDescent="0.25">
      <c r="A1146" t="s">
        <v>1085</v>
      </c>
      <c r="B1146" s="1">
        <v>45499</v>
      </c>
      <c r="C1146">
        <v>417</v>
      </c>
      <c r="D1146">
        <v>470</v>
      </c>
      <c r="E1146">
        <v>16</v>
      </c>
      <c r="F1146">
        <v>182</v>
      </c>
      <c r="G1146">
        <v>35</v>
      </c>
      <c r="H1146" t="s">
        <v>3949</v>
      </c>
    </row>
    <row r="1147" spans="1:8" x14ac:dyDescent="0.25">
      <c r="A1147" t="s">
        <v>1086</v>
      </c>
      <c r="B1147" s="1">
        <v>45384</v>
      </c>
      <c r="C1147">
        <v>168</v>
      </c>
      <c r="D1147">
        <v>315</v>
      </c>
      <c r="E1147">
        <v>28</v>
      </c>
      <c r="F1147">
        <v>108</v>
      </c>
      <c r="G1147">
        <v>14</v>
      </c>
      <c r="H1147" t="s">
        <v>3950</v>
      </c>
    </row>
    <row r="1148" spans="1:8" x14ac:dyDescent="0.25">
      <c r="A1148" t="s">
        <v>1087</v>
      </c>
      <c r="B1148" s="1">
        <v>45402</v>
      </c>
      <c r="C1148">
        <v>186</v>
      </c>
      <c r="D1148">
        <v>74</v>
      </c>
      <c r="E1148">
        <v>8</v>
      </c>
      <c r="F1148">
        <v>8</v>
      </c>
      <c r="G1148">
        <v>22</v>
      </c>
      <c r="H1148" t="s">
        <v>3949</v>
      </c>
    </row>
    <row r="1149" spans="1:8" x14ac:dyDescent="0.25">
      <c r="A1149" t="s">
        <v>1088</v>
      </c>
      <c r="B1149" s="1">
        <v>45582</v>
      </c>
      <c r="C1149">
        <v>669</v>
      </c>
      <c r="D1149">
        <v>89</v>
      </c>
      <c r="E1149">
        <v>18</v>
      </c>
      <c r="F1149">
        <v>121</v>
      </c>
      <c r="G1149">
        <v>5</v>
      </c>
      <c r="H1149" t="s">
        <v>3951</v>
      </c>
    </row>
    <row r="1150" spans="1:8" x14ac:dyDescent="0.25">
      <c r="A1150" t="s">
        <v>1089</v>
      </c>
      <c r="B1150" s="1">
        <v>45121</v>
      </c>
      <c r="C1150">
        <v>761</v>
      </c>
      <c r="D1150">
        <v>129</v>
      </c>
      <c r="E1150">
        <v>4</v>
      </c>
      <c r="F1150">
        <v>86</v>
      </c>
      <c r="G1150">
        <v>3</v>
      </c>
      <c r="H1150" t="s">
        <v>3950</v>
      </c>
    </row>
    <row r="1151" spans="1:8" x14ac:dyDescent="0.25">
      <c r="A1151" t="s">
        <v>1090</v>
      </c>
      <c r="B1151" s="1">
        <v>45270</v>
      </c>
      <c r="C1151">
        <v>371</v>
      </c>
      <c r="D1151">
        <v>213</v>
      </c>
      <c r="E1151">
        <v>30</v>
      </c>
      <c r="F1151">
        <v>162</v>
      </c>
      <c r="G1151">
        <v>29</v>
      </c>
      <c r="H1151" t="s">
        <v>3951</v>
      </c>
    </row>
    <row r="1152" spans="1:8" x14ac:dyDescent="0.25">
      <c r="A1152" t="s">
        <v>1091</v>
      </c>
      <c r="B1152" s="1">
        <v>45186</v>
      </c>
      <c r="C1152">
        <v>547</v>
      </c>
      <c r="D1152">
        <v>436</v>
      </c>
      <c r="E1152">
        <v>24</v>
      </c>
      <c r="F1152">
        <v>104</v>
      </c>
      <c r="G1152">
        <v>22</v>
      </c>
      <c r="H1152" t="s">
        <v>3950</v>
      </c>
    </row>
    <row r="1153" spans="1:8" x14ac:dyDescent="0.25">
      <c r="A1153" t="s">
        <v>1092</v>
      </c>
      <c r="B1153" s="1">
        <v>45396</v>
      </c>
      <c r="C1153">
        <v>1000</v>
      </c>
      <c r="D1153">
        <v>467</v>
      </c>
      <c r="E1153">
        <v>8</v>
      </c>
      <c r="F1153">
        <v>166</v>
      </c>
      <c r="G1153">
        <v>11</v>
      </c>
      <c r="H1153" t="s">
        <v>3951</v>
      </c>
    </row>
    <row r="1154" spans="1:8" x14ac:dyDescent="0.25">
      <c r="A1154" t="s">
        <v>1093</v>
      </c>
      <c r="B1154" s="1">
        <v>45006</v>
      </c>
      <c r="C1154">
        <v>370</v>
      </c>
      <c r="D1154">
        <v>177</v>
      </c>
      <c r="E1154">
        <v>30</v>
      </c>
      <c r="F1154">
        <v>182</v>
      </c>
      <c r="G1154">
        <v>12</v>
      </c>
      <c r="H1154" t="s">
        <v>3951</v>
      </c>
    </row>
    <row r="1155" spans="1:8" x14ac:dyDescent="0.25">
      <c r="A1155" t="s">
        <v>1094</v>
      </c>
      <c r="B1155" s="1">
        <v>45300</v>
      </c>
      <c r="C1155">
        <v>182</v>
      </c>
      <c r="D1155">
        <v>147</v>
      </c>
      <c r="E1155">
        <v>15</v>
      </c>
      <c r="F1155">
        <v>123</v>
      </c>
      <c r="G1155">
        <v>36</v>
      </c>
      <c r="H1155" t="s">
        <v>3951</v>
      </c>
    </row>
    <row r="1156" spans="1:8" x14ac:dyDescent="0.25">
      <c r="A1156" t="s">
        <v>1095</v>
      </c>
      <c r="B1156" s="1">
        <v>45277</v>
      </c>
      <c r="C1156">
        <v>374</v>
      </c>
      <c r="D1156">
        <v>146</v>
      </c>
      <c r="E1156">
        <v>22</v>
      </c>
      <c r="F1156">
        <v>72</v>
      </c>
      <c r="G1156">
        <v>29</v>
      </c>
      <c r="H1156" t="s">
        <v>3951</v>
      </c>
    </row>
    <row r="1157" spans="1:8" x14ac:dyDescent="0.25">
      <c r="A1157" t="s">
        <v>1096</v>
      </c>
      <c r="B1157" s="1">
        <v>45019</v>
      </c>
      <c r="C1157">
        <v>847</v>
      </c>
      <c r="D1157">
        <v>60</v>
      </c>
      <c r="E1157">
        <v>3</v>
      </c>
      <c r="F1157">
        <v>152</v>
      </c>
      <c r="G1157">
        <v>27</v>
      </c>
      <c r="H1157" t="s">
        <v>3951</v>
      </c>
    </row>
    <row r="1158" spans="1:8" x14ac:dyDescent="0.25">
      <c r="A1158" t="s">
        <v>586</v>
      </c>
      <c r="B1158" s="1">
        <v>45071</v>
      </c>
      <c r="C1158">
        <v>634</v>
      </c>
      <c r="D1158">
        <v>198</v>
      </c>
      <c r="E1158">
        <v>28</v>
      </c>
      <c r="F1158">
        <v>65</v>
      </c>
      <c r="G1158">
        <v>21</v>
      </c>
      <c r="H1158" t="s">
        <v>3949</v>
      </c>
    </row>
    <row r="1159" spans="1:8" x14ac:dyDescent="0.25">
      <c r="A1159" t="s">
        <v>1097</v>
      </c>
      <c r="B1159" s="1">
        <v>45603</v>
      </c>
      <c r="C1159">
        <v>235</v>
      </c>
      <c r="D1159">
        <v>428</v>
      </c>
      <c r="E1159">
        <v>28</v>
      </c>
      <c r="F1159">
        <v>194</v>
      </c>
      <c r="G1159">
        <v>30</v>
      </c>
      <c r="H1159" t="s">
        <v>3950</v>
      </c>
    </row>
    <row r="1160" spans="1:8" x14ac:dyDescent="0.25">
      <c r="A1160" t="s">
        <v>1098</v>
      </c>
      <c r="B1160" s="1">
        <v>45036</v>
      </c>
      <c r="C1160">
        <v>637</v>
      </c>
      <c r="D1160">
        <v>167</v>
      </c>
      <c r="E1160">
        <v>25</v>
      </c>
      <c r="F1160">
        <v>128</v>
      </c>
      <c r="G1160">
        <v>12</v>
      </c>
      <c r="H1160" t="s">
        <v>3950</v>
      </c>
    </row>
    <row r="1161" spans="1:8" x14ac:dyDescent="0.25">
      <c r="A1161" t="s">
        <v>1099</v>
      </c>
      <c r="B1161" s="1">
        <v>45540</v>
      </c>
      <c r="C1161">
        <v>747</v>
      </c>
      <c r="D1161">
        <v>199</v>
      </c>
      <c r="E1161">
        <v>10</v>
      </c>
      <c r="F1161">
        <v>7</v>
      </c>
      <c r="G1161">
        <v>18</v>
      </c>
      <c r="H1161" t="s">
        <v>3950</v>
      </c>
    </row>
    <row r="1162" spans="1:8" x14ac:dyDescent="0.25">
      <c r="A1162" t="s">
        <v>1100</v>
      </c>
      <c r="B1162" s="1">
        <v>45010</v>
      </c>
      <c r="C1162">
        <v>945</v>
      </c>
      <c r="D1162">
        <v>141</v>
      </c>
      <c r="E1162">
        <v>19</v>
      </c>
      <c r="F1162">
        <v>68</v>
      </c>
      <c r="G1162">
        <v>5</v>
      </c>
      <c r="H1162" t="s">
        <v>3950</v>
      </c>
    </row>
    <row r="1163" spans="1:8" x14ac:dyDescent="0.25">
      <c r="A1163" t="s">
        <v>1101</v>
      </c>
      <c r="B1163" s="1">
        <v>45016</v>
      </c>
      <c r="C1163">
        <v>220</v>
      </c>
      <c r="D1163">
        <v>91</v>
      </c>
      <c r="E1163">
        <v>14</v>
      </c>
      <c r="F1163">
        <v>115</v>
      </c>
      <c r="G1163">
        <v>11</v>
      </c>
      <c r="H1163" t="s">
        <v>3950</v>
      </c>
    </row>
    <row r="1164" spans="1:8" x14ac:dyDescent="0.25">
      <c r="A1164" t="s">
        <v>1102</v>
      </c>
      <c r="B1164" s="1">
        <v>45099</v>
      </c>
      <c r="C1164">
        <v>912</v>
      </c>
      <c r="D1164">
        <v>443</v>
      </c>
      <c r="E1164">
        <v>19</v>
      </c>
      <c r="F1164">
        <v>115</v>
      </c>
      <c r="G1164">
        <v>50</v>
      </c>
      <c r="H1164" t="s">
        <v>3950</v>
      </c>
    </row>
    <row r="1165" spans="1:8" x14ac:dyDescent="0.25">
      <c r="A1165" t="s">
        <v>665</v>
      </c>
      <c r="B1165" s="1">
        <v>45029</v>
      </c>
      <c r="C1165">
        <v>641</v>
      </c>
      <c r="D1165">
        <v>73</v>
      </c>
      <c r="E1165">
        <v>30</v>
      </c>
      <c r="F1165">
        <v>10</v>
      </c>
      <c r="G1165">
        <v>8</v>
      </c>
      <c r="H1165" t="s">
        <v>3950</v>
      </c>
    </row>
    <row r="1166" spans="1:8" x14ac:dyDescent="0.25">
      <c r="A1166" t="s">
        <v>1103</v>
      </c>
      <c r="B1166" s="1">
        <v>45030</v>
      </c>
      <c r="C1166">
        <v>543</v>
      </c>
      <c r="D1166">
        <v>454</v>
      </c>
      <c r="E1166">
        <v>10</v>
      </c>
      <c r="F1166">
        <v>113</v>
      </c>
      <c r="G1166">
        <v>10</v>
      </c>
      <c r="H1166" t="s">
        <v>3949</v>
      </c>
    </row>
    <row r="1167" spans="1:8" x14ac:dyDescent="0.25">
      <c r="A1167" t="s">
        <v>1104</v>
      </c>
      <c r="B1167" s="1">
        <v>45371</v>
      </c>
      <c r="C1167">
        <v>619</v>
      </c>
      <c r="D1167">
        <v>128</v>
      </c>
      <c r="E1167">
        <v>14</v>
      </c>
      <c r="F1167">
        <v>125</v>
      </c>
      <c r="G1167">
        <v>28</v>
      </c>
      <c r="H1167" t="s">
        <v>3949</v>
      </c>
    </row>
    <row r="1168" spans="1:8" x14ac:dyDescent="0.25">
      <c r="A1168" t="s">
        <v>1105</v>
      </c>
      <c r="B1168" s="1">
        <v>45590</v>
      </c>
      <c r="C1168">
        <v>477</v>
      </c>
      <c r="D1168">
        <v>220</v>
      </c>
      <c r="E1168">
        <v>26</v>
      </c>
      <c r="F1168">
        <v>107</v>
      </c>
      <c r="G1168">
        <v>7</v>
      </c>
      <c r="H1168" t="s">
        <v>3950</v>
      </c>
    </row>
    <row r="1169" spans="1:8" x14ac:dyDescent="0.25">
      <c r="A1169" t="s">
        <v>1106</v>
      </c>
      <c r="B1169" s="1">
        <v>45284</v>
      </c>
      <c r="C1169">
        <v>702</v>
      </c>
      <c r="D1169">
        <v>121</v>
      </c>
      <c r="E1169">
        <v>5</v>
      </c>
      <c r="F1169">
        <v>155</v>
      </c>
      <c r="G1169">
        <v>9</v>
      </c>
      <c r="H1169" t="s">
        <v>3951</v>
      </c>
    </row>
    <row r="1170" spans="1:8" x14ac:dyDescent="0.25">
      <c r="A1170" t="s">
        <v>1107</v>
      </c>
      <c r="B1170" s="1">
        <v>45212</v>
      </c>
      <c r="C1170">
        <v>655</v>
      </c>
      <c r="D1170">
        <v>97</v>
      </c>
      <c r="E1170">
        <v>18</v>
      </c>
      <c r="F1170">
        <v>113</v>
      </c>
      <c r="G1170">
        <v>7</v>
      </c>
      <c r="H1170" t="s">
        <v>3949</v>
      </c>
    </row>
    <row r="1171" spans="1:8" x14ac:dyDescent="0.25">
      <c r="A1171" t="s">
        <v>1108</v>
      </c>
      <c r="B1171" s="1">
        <v>45165</v>
      </c>
      <c r="C1171">
        <v>268</v>
      </c>
      <c r="D1171">
        <v>316</v>
      </c>
      <c r="E1171">
        <v>23</v>
      </c>
      <c r="F1171">
        <v>25</v>
      </c>
      <c r="G1171">
        <v>33</v>
      </c>
      <c r="H1171" t="s">
        <v>3950</v>
      </c>
    </row>
    <row r="1172" spans="1:8" x14ac:dyDescent="0.25">
      <c r="A1172" t="s">
        <v>1109</v>
      </c>
      <c r="B1172" s="1">
        <v>45334</v>
      </c>
      <c r="C1172">
        <v>428</v>
      </c>
      <c r="D1172">
        <v>104</v>
      </c>
      <c r="E1172">
        <v>9</v>
      </c>
      <c r="F1172">
        <v>96</v>
      </c>
      <c r="G1172">
        <v>26</v>
      </c>
      <c r="H1172" t="s">
        <v>3950</v>
      </c>
    </row>
    <row r="1173" spans="1:8" x14ac:dyDescent="0.25">
      <c r="A1173" t="s">
        <v>1110</v>
      </c>
      <c r="B1173" s="1">
        <v>45680</v>
      </c>
      <c r="C1173">
        <v>428</v>
      </c>
      <c r="D1173">
        <v>387</v>
      </c>
      <c r="E1173">
        <v>12</v>
      </c>
      <c r="F1173">
        <v>176</v>
      </c>
      <c r="G1173">
        <v>2</v>
      </c>
      <c r="H1173" t="s">
        <v>3950</v>
      </c>
    </row>
    <row r="1174" spans="1:8" x14ac:dyDescent="0.25">
      <c r="A1174" t="s">
        <v>1111</v>
      </c>
      <c r="B1174" s="1">
        <v>45612</v>
      </c>
      <c r="C1174">
        <v>153</v>
      </c>
      <c r="D1174">
        <v>57</v>
      </c>
      <c r="E1174">
        <v>9</v>
      </c>
      <c r="F1174">
        <v>57</v>
      </c>
      <c r="G1174">
        <v>45</v>
      </c>
      <c r="H1174" t="s">
        <v>3950</v>
      </c>
    </row>
    <row r="1175" spans="1:8" x14ac:dyDescent="0.25">
      <c r="A1175" t="s">
        <v>1112</v>
      </c>
      <c r="B1175" s="1">
        <v>45061</v>
      </c>
      <c r="C1175">
        <v>825</v>
      </c>
      <c r="D1175">
        <v>80</v>
      </c>
      <c r="E1175">
        <v>20</v>
      </c>
      <c r="F1175">
        <v>28</v>
      </c>
      <c r="G1175">
        <v>10</v>
      </c>
      <c r="H1175" t="s">
        <v>3950</v>
      </c>
    </row>
    <row r="1176" spans="1:8" x14ac:dyDescent="0.25">
      <c r="A1176" t="s">
        <v>1113</v>
      </c>
      <c r="B1176" s="1">
        <v>45649</v>
      </c>
      <c r="C1176">
        <v>414</v>
      </c>
      <c r="D1176">
        <v>360</v>
      </c>
      <c r="E1176">
        <v>7</v>
      </c>
      <c r="F1176">
        <v>178</v>
      </c>
      <c r="G1176">
        <v>29</v>
      </c>
      <c r="H1176" t="s">
        <v>3950</v>
      </c>
    </row>
    <row r="1177" spans="1:8" x14ac:dyDescent="0.25">
      <c r="A1177" t="s">
        <v>1114</v>
      </c>
      <c r="B1177" s="1">
        <v>45437</v>
      </c>
      <c r="C1177">
        <v>529</v>
      </c>
      <c r="D1177">
        <v>337</v>
      </c>
      <c r="E1177">
        <v>27</v>
      </c>
      <c r="F1177">
        <v>175</v>
      </c>
      <c r="G1177">
        <v>29</v>
      </c>
      <c r="H1177" t="s">
        <v>3951</v>
      </c>
    </row>
    <row r="1178" spans="1:8" x14ac:dyDescent="0.25">
      <c r="A1178" t="s">
        <v>1115</v>
      </c>
      <c r="B1178" s="1">
        <v>45541</v>
      </c>
      <c r="C1178">
        <v>177</v>
      </c>
      <c r="D1178">
        <v>457</v>
      </c>
      <c r="E1178">
        <v>16</v>
      </c>
      <c r="F1178">
        <v>88</v>
      </c>
      <c r="G1178">
        <v>16</v>
      </c>
      <c r="H1178" t="s">
        <v>3951</v>
      </c>
    </row>
    <row r="1179" spans="1:8" x14ac:dyDescent="0.25">
      <c r="A1179" t="s">
        <v>1116</v>
      </c>
      <c r="B1179" s="1">
        <v>45001</v>
      </c>
      <c r="C1179">
        <v>758</v>
      </c>
      <c r="D1179">
        <v>111</v>
      </c>
      <c r="E1179">
        <v>12</v>
      </c>
      <c r="F1179">
        <v>2</v>
      </c>
      <c r="G1179">
        <v>39</v>
      </c>
      <c r="H1179" t="s">
        <v>3951</v>
      </c>
    </row>
    <row r="1180" spans="1:8" x14ac:dyDescent="0.25">
      <c r="A1180" t="s">
        <v>1117</v>
      </c>
      <c r="B1180" s="1">
        <v>45479</v>
      </c>
      <c r="C1180">
        <v>986</v>
      </c>
      <c r="D1180">
        <v>275</v>
      </c>
      <c r="E1180">
        <v>2</v>
      </c>
      <c r="F1180">
        <v>131</v>
      </c>
      <c r="G1180">
        <v>6</v>
      </c>
      <c r="H1180" t="s">
        <v>3949</v>
      </c>
    </row>
    <row r="1181" spans="1:8" x14ac:dyDescent="0.25">
      <c r="A1181" t="s">
        <v>1116</v>
      </c>
      <c r="B1181" s="1">
        <v>45638</v>
      </c>
      <c r="C1181">
        <v>302</v>
      </c>
      <c r="D1181">
        <v>233</v>
      </c>
      <c r="E1181">
        <v>27</v>
      </c>
      <c r="F1181">
        <v>7</v>
      </c>
      <c r="G1181">
        <v>3</v>
      </c>
      <c r="H1181" t="s">
        <v>3949</v>
      </c>
    </row>
    <row r="1182" spans="1:8" x14ac:dyDescent="0.25">
      <c r="A1182" t="s">
        <v>1118</v>
      </c>
      <c r="B1182" s="1">
        <v>45553</v>
      </c>
      <c r="C1182">
        <v>378</v>
      </c>
      <c r="D1182">
        <v>384</v>
      </c>
      <c r="E1182">
        <v>28</v>
      </c>
      <c r="F1182">
        <v>177</v>
      </c>
      <c r="G1182">
        <v>27</v>
      </c>
      <c r="H1182" t="s">
        <v>3950</v>
      </c>
    </row>
    <row r="1183" spans="1:8" x14ac:dyDescent="0.25">
      <c r="A1183" t="s">
        <v>886</v>
      </c>
      <c r="B1183" s="1">
        <v>45003</v>
      </c>
      <c r="C1183">
        <v>218</v>
      </c>
      <c r="D1183">
        <v>330</v>
      </c>
      <c r="E1183">
        <v>12</v>
      </c>
      <c r="F1183">
        <v>83</v>
      </c>
      <c r="G1183">
        <v>8</v>
      </c>
      <c r="H1183" t="s">
        <v>3951</v>
      </c>
    </row>
    <row r="1184" spans="1:8" x14ac:dyDescent="0.25">
      <c r="A1184" t="s">
        <v>1119</v>
      </c>
      <c r="B1184" s="1">
        <v>45595</v>
      </c>
      <c r="C1184">
        <v>917</v>
      </c>
      <c r="D1184">
        <v>74</v>
      </c>
      <c r="E1184">
        <v>12</v>
      </c>
      <c r="F1184">
        <v>135</v>
      </c>
      <c r="G1184">
        <v>20</v>
      </c>
      <c r="H1184" t="s">
        <v>3951</v>
      </c>
    </row>
    <row r="1185" spans="1:8" x14ac:dyDescent="0.25">
      <c r="A1185" t="s">
        <v>1120</v>
      </c>
      <c r="B1185" s="1">
        <v>45569</v>
      </c>
      <c r="C1185">
        <v>925</v>
      </c>
      <c r="D1185">
        <v>221</v>
      </c>
      <c r="E1185">
        <v>18</v>
      </c>
      <c r="F1185">
        <v>68</v>
      </c>
      <c r="G1185">
        <v>4</v>
      </c>
      <c r="H1185" t="s">
        <v>3950</v>
      </c>
    </row>
    <row r="1186" spans="1:8" x14ac:dyDescent="0.25">
      <c r="A1186" t="s">
        <v>1121</v>
      </c>
      <c r="B1186" s="1">
        <v>45635</v>
      </c>
      <c r="C1186">
        <v>377</v>
      </c>
      <c r="D1186">
        <v>137</v>
      </c>
      <c r="E1186">
        <v>27</v>
      </c>
      <c r="F1186">
        <v>5</v>
      </c>
      <c r="G1186">
        <v>27</v>
      </c>
      <c r="H1186" t="s">
        <v>3950</v>
      </c>
    </row>
    <row r="1187" spans="1:8" x14ac:dyDescent="0.25">
      <c r="A1187" t="s">
        <v>1122</v>
      </c>
      <c r="B1187" s="1">
        <v>45212</v>
      </c>
      <c r="C1187">
        <v>600</v>
      </c>
      <c r="D1187">
        <v>90</v>
      </c>
      <c r="E1187">
        <v>30</v>
      </c>
      <c r="F1187">
        <v>164</v>
      </c>
      <c r="G1187">
        <v>28</v>
      </c>
      <c r="H1187" t="s">
        <v>3950</v>
      </c>
    </row>
    <row r="1188" spans="1:8" x14ac:dyDescent="0.25">
      <c r="A1188" t="s">
        <v>1123</v>
      </c>
      <c r="B1188" s="1">
        <v>45141</v>
      </c>
      <c r="C1188">
        <v>996</v>
      </c>
      <c r="D1188">
        <v>431</v>
      </c>
      <c r="E1188">
        <v>11</v>
      </c>
      <c r="F1188">
        <v>70</v>
      </c>
      <c r="G1188">
        <v>2</v>
      </c>
      <c r="H1188" t="s">
        <v>3951</v>
      </c>
    </row>
    <row r="1189" spans="1:8" x14ac:dyDescent="0.25">
      <c r="A1189" t="s">
        <v>1124</v>
      </c>
      <c r="B1189" s="1">
        <v>45051</v>
      </c>
      <c r="C1189">
        <v>889</v>
      </c>
      <c r="D1189">
        <v>366</v>
      </c>
      <c r="E1189">
        <v>23</v>
      </c>
      <c r="F1189">
        <v>111</v>
      </c>
      <c r="G1189">
        <v>26</v>
      </c>
      <c r="H1189" t="s">
        <v>3949</v>
      </c>
    </row>
    <row r="1190" spans="1:8" x14ac:dyDescent="0.25">
      <c r="A1190" t="s">
        <v>1125</v>
      </c>
      <c r="B1190" s="1">
        <v>45454</v>
      </c>
      <c r="C1190">
        <v>340</v>
      </c>
      <c r="D1190">
        <v>197</v>
      </c>
      <c r="E1190">
        <v>29</v>
      </c>
      <c r="F1190">
        <v>100</v>
      </c>
      <c r="G1190">
        <v>30</v>
      </c>
      <c r="H1190" t="s">
        <v>3951</v>
      </c>
    </row>
    <row r="1191" spans="1:8" x14ac:dyDescent="0.25">
      <c r="A1191" t="s">
        <v>1126</v>
      </c>
      <c r="B1191" s="1">
        <v>45344</v>
      </c>
      <c r="C1191">
        <v>278</v>
      </c>
      <c r="D1191">
        <v>473</v>
      </c>
      <c r="E1191">
        <v>10</v>
      </c>
      <c r="F1191">
        <v>113</v>
      </c>
      <c r="G1191">
        <v>31</v>
      </c>
      <c r="H1191" t="s">
        <v>3949</v>
      </c>
    </row>
    <row r="1192" spans="1:8" x14ac:dyDescent="0.25">
      <c r="A1192" t="s">
        <v>1127</v>
      </c>
      <c r="B1192" s="1">
        <v>45002</v>
      </c>
      <c r="C1192">
        <v>638</v>
      </c>
      <c r="D1192">
        <v>164</v>
      </c>
      <c r="E1192">
        <v>29</v>
      </c>
      <c r="F1192">
        <v>34</v>
      </c>
      <c r="G1192">
        <v>20</v>
      </c>
      <c r="H1192" t="s">
        <v>3950</v>
      </c>
    </row>
    <row r="1193" spans="1:8" x14ac:dyDescent="0.25">
      <c r="A1193" t="s">
        <v>737</v>
      </c>
      <c r="B1193" s="1">
        <v>45077</v>
      </c>
      <c r="C1193">
        <v>844</v>
      </c>
      <c r="D1193">
        <v>65</v>
      </c>
      <c r="E1193">
        <v>4</v>
      </c>
      <c r="F1193">
        <v>105</v>
      </c>
      <c r="G1193">
        <v>2</v>
      </c>
      <c r="H1193" t="s">
        <v>3949</v>
      </c>
    </row>
    <row r="1194" spans="1:8" x14ac:dyDescent="0.25">
      <c r="A1194" t="s">
        <v>1128</v>
      </c>
      <c r="B1194" s="1">
        <v>45664</v>
      </c>
      <c r="C1194">
        <v>959</v>
      </c>
      <c r="D1194">
        <v>344</v>
      </c>
      <c r="E1194">
        <v>15</v>
      </c>
      <c r="F1194">
        <v>147</v>
      </c>
      <c r="G1194">
        <v>1</v>
      </c>
      <c r="H1194" t="s">
        <v>3949</v>
      </c>
    </row>
    <row r="1195" spans="1:8" x14ac:dyDescent="0.25">
      <c r="A1195" t="s">
        <v>1129</v>
      </c>
      <c r="B1195" s="1">
        <v>45473</v>
      </c>
      <c r="C1195">
        <v>541</v>
      </c>
      <c r="D1195">
        <v>68</v>
      </c>
      <c r="E1195">
        <v>26</v>
      </c>
      <c r="F1195">
        <v>101</v>
      </c>
      <c r="G1195">
        <v>44</v>
      </c>
      <c r="H1195" t="s">
        <v>3950</v>
      </c>
    </row>
    <row r="1196" spans="1:8" x14ac:dyDescent="0.25">
      <c r="A1196" t="s">
        <v>1130</v>
      </c>
      <c r="B1196" s="1">
        <v>45404</v>
      </c>
      <c r="C1196">
        <v>967</v>
      </c>
      <c r="D1196">
        <v>308</v>
      </c>
      <c r="E1196">
        <v>1</v>
      </c>
      <c r="F1196">
        <v>18</v>
      </c>
      <c r="G1196">
        <v>46</v>
      </c>
      <c r="H1196" t="s">
        <v>3949</v>
      </c>
    </row>
    <row r="1197" spans="1:8" x14ac:dyDescent="0.25">
      <c r="A1197" t="s">
        <v>1131</v>
      </c>
      <c r="B1197" s="1">
        <v>45535</v>
      </c>
      <c r="C1197">
        <v>581</v>
      </c>
      <c r="D1197">
        <v>424</v>
      </c>
      <c r="E1197">
        <v>13</v>
      </c>
      <c r="F1197">
        <v>185</v>
      </c>
      <c r="G1197">
        <v>8</v>
      </c>
      <c r="H1197" t="s">
        <v>3950</v>
      </c>
    </row>
    <row r="1198" spans="1:8" x14ac:dyDescent="0.25">
      <c r="A1198" t="s">
        <v>1132</v>
      </c>
      <c r="B1198" s="1">
        <v>45327</v>
      </c>
      <c r="C1198">
        <v>938</v>
      </c>
      <c r="D1198">
        <v>270</v>
      </c>
      <c r="E1198">
        <v>3</v>
      </c>
      <c r="F1198">
        <v>182</v>
      </c>
      <c r="G1198">
        <v>13</v>
      </c>
      <c r="H1198" t="s">
        <v>3950</v>
      </c>
    </row>
    <row r="1199" spans="1:8" x14ac:dyDescent="0.25">
      <c r="A1199" t="s">
        <v>1133</v>
      </c>
      <c r="B1199" s="1">
        <v>45054</v>
      </c>
      <c r="C1199">
        <v>400</v>
      </c>
      <c r="D1199">
        <v>145</v>
      </c>
      <c r="E1199">
        <v>9</v>
      </c>
      <c r="F1199">
        <v>139</v>
      </c>
      <c r="G1199">
        <v>1</v>
      </c>
      <c r="H1199" t="s">
        <v>3949</v>
      </c>
    </row>
    <row r="1200" spans="1:8" x14ac:dyDescent="0.25">
      <c r="A1200" t="s">
        <v>1134</v>
      </c>
      <c r="B1200" s="1">
        <v>45575</v>
      </c>
      <c r="C1200">
        <v>406</v>
      </c>
      <c r="D1200">
        <v>382</v>
      </c>
      <c r="E1200">
        <v>25</v>
      </c>
      <c r="F1200">
        <v>192</v>
      </c>
      <c r="G1200">
        <v>49</v>
      </c>
      <c r="H1200" t="s">
        <v>3951</v>
      </c>
    </row>
    <row r="1201" spans="1:8" x14ac:dyDescent="0.25">
      <c r="A1201" t="s">
        <v>1135</v>
      </c>
      <c r="B1201" s="1">
        <v>45085</v>
      </c>
      <c r="C1201">
        <v>570</v>
      </c>
      <c r="D1201">
        <v>367</v>
      </c>
      <c r="E1201">
        <v>6</v>
      </c>
      <c r="F1201">
        <v>97</v>
      </c>
      <c r="G1201">
        <v>50</v>
      </c>
      <c r="H1201" t="s">
        <v>3950</v>
      </c>
    </row>
    <row r="1202" spans="1:8" x14ac:dyDescent="0.25">
      <c r="A1202" t="s">
        <v>305</v>
      </c>
      <c r="B1202" s="1">
        <v>45330</v>
      </c>
      <c r="C1202">
        <v>214</v>
      </c>
      <c r="D1202">
        <v>289</v>
      </c>
      <c r="E1202">
        <v>3</v>
      </c>
      <c r="F1202">
        <v>130</v>
      </c>
      <c r="G1202">
        <v>42</v>
      </c>
      <c r="H1202" t="s">
        <v>3949</v>
      </c>
    </row>
    <row r="1203" spans="1:8" x14ac:dyDescent="0.25">
      <c r="A1203" t="s">
        <v>1136</v>
      </c>
      <c r="B1203" s="1">
        <v>45088</v>
      </c>
      <c r="C1203">
        <v>194</v>
      </c>
      <c r="D1203">
        <v>73</v>
      </c>
      <c r="E1203">
        <v>11</v>
      </c>
      <c r="F1203">
        <v>153</v>
      </c>
      <c r="G1203">
        <v>49</v>
      </c>
      <c r="H1203" t="s">
        <v>3950</v>
      </c>
    </row>
    <row r="1204" spans="1:8" x14ac:dyDescent="0.25">
      <c r="A1204" t="s">
        <v>900</v>
      </c>
      <c r="B1204" s="1">
        <v>45034</v>
      </c>
      <c r="C1204">
        <v>419</v>
      </c>
      <c r="D1204">
        <v>500</v>
      </c>
      <c r="E1204">
        <v>22</v>
      </c>
      <c r="F1204">
        <v>175</v>
      </c>
      <c r="G1204">
        <v>2</v>
      </c>
      <c r="H1204" t="s">
        <v>3949</v>
      </c>
    </row>
    <row r="1205" spans="1:8" x14ac:dyDescent="0.25">
      <c r="A1205" t="s">
        <v>1137</v>
      </c>
      <c r="B1205" s="1">
        <v>45129</v>
      </c>
      <c r="C1205">
        <v>546</v>
      </c>
      <c r="D1205">
        <v>299</v>
      </c>
      <c r="E1205">
        <v>26</v>
      </c>
      <c r="F1205">
        <v>39</v>
      </c>
      <c r="G1205">
        <v>2</v>
      </c>
      <c r="H1205" t="s">
        <v>3950</v>
      </c>
    </row>
    <row r="1206" spans="1:8" x14ac:dyDescent="0.25">
      <c r="A1206" t="s">
        <v>1138</v>
      </c>
      <c r="B1206" s="1">
        <v>45534</v>
      </c>
      <c r="C1206">
        <v>473</v>
      </c>
      <c r="D1206">
        <v>253</v>
      </c>
      <c r="E1206">
        <v>27</v>
      </c>
      <c r="F1206">
        <v>81</v>
      </c>
      <c r="G1206">
        <v>50</v>
      </c>
      <c r="H1206" t="s">
        <v>3950</v>
      </c>
    </row>
    <row r="1207" spans="1:8" x14ac:dyDescent="0.25">
      <c r="A1207" t="s">
        <v>1139</v>
      </c>
      <c r="B1207" s="1">
        <v>45049</v>
      </c>
      <c r="C1207">
        <v>921</v>
      </c>
      <c r="D1207">
        <v>210</v>
      </c>
      <c r="E1207">
        <v>7</v>
      </c>
      <c r="F1207">
        <v>66</v>
      </c>
      <c r="G1207">
        <v>33</v>
      </c>
      <c r="H1207" t="s">
        <v>3950</v>
      </c>
    </row>
    <row r="1208" spans="1:8" x14ac:dyDescent="0.25">
      <c r="A1208" t="s">
        <v>1140</v>
      </c>
      <c r="B1208" s="1">
        <v>45071</v>
      </c>
      <c r="C1208">
        <v>494</v>
      </c>
      <c r="D1208">
        <v>52</v>
      </c>
      <c r="E1208">
        <v>18</v>
      </c>
      <c r="F1208">
        <v>143</v>
      </c>
      <c r="G1208">
        <v>26</v>
      </c>
      <c r="H1208" t="s">
        <v>3949</v>
      </c>
    </row>
    <row r="1209" spans="1:8" x14ac:dyDescent="0.25">
      <c r="A1209" t="s">
        <v>1141</v>
      </c>
      <c r="B1209" s="1">
        <v>45617</v>
      </c>
      <c r="C1209">
        <v>479</v>
      </c>
      <c r="D1209">
        <v>411</v>
      </c>
      <c r="E1209">
        <v>25</v>
      </c>
      <c r="F1209">
        <v>195</v>
      </c>
      <c r="G1209">
        <v>31</v>
      </c>
      <c r="H1209" t="s">
        <v>3951</v>
      </c>
    </row>
    <row r="1210" spans="1:8" x14ac:dyDescent="0.25">
      <c r="A1210" t="s">
        <v>1142</v>
      </c>
      <c r="B1210" s="1">
        <v>45641</v>
      </c>
      <c r="C1210">
        <v>305</v>
      </c>
      <c r="D1210">
        <v>367</v>
      </c>
      <c r="E1210">
        <v>18</v>
      </c>
      <c r="F1210">
        <v>24</v>
      </c>
      <c r="G1210">
        <v>48</v>
      </c>
      <c r="H1210" t="s">
        <v>3950</v>
      </c>
    </row>
    <row r="1211" spans="1:8" x14ac:dyDescent="0.25">
      <c r="A1211" t="s">
        <v>1143</v>
      </c>
      <c r="B1211" s="1">
        <v>45648</v>
      </c>
      <c r="C1211">
        <v>521</v>
      </c>
      <c r="D1211">
        <v>150</v>
      </c>
      <c r="E1211">
        <v>17</v>
      </c>
      <c r="F1211">
        <v>144</v>
      </c>
      <c r="G1211">
        <v>14</v>
      </c>
      <c r="H1211" t="s">
        <v>3950</v>
      </c>
    </row>
    <row r="1212" spans="1:8" x14ac:dyDescent="0.25">
      <c r="A1212" t="s">
        <v>1144</v>
      </c>
      <c r="B1212" s="1">
        <v>45665</v>
      </c>
      <c r="C1212">
        <v>846</v>
      </c>
      <c r="D1212">
        <v>313</v>
      </c>
      <c r="E1212">
        <v>21</v>
      </c>
      <c r="F1212">
        <v>104</v>
      </c>
      <c r="G1212">
        <v>24</v>
      </c>
      <c r="H1212" t="s">
        <v>3950</v>
      </c>
    </row>
    <row r="1213" spans="1:8" x14ac:dyDescent="0.25">
      <c r="A1213" t="s">
        <v>1145</v>
      </c>
      <c r="B1213" s="1">
        <v>45126</v>
      </c>
      <c r="C1213">
        <v>490</v>
      </c>
      <c r="D1213">
        <v>189</v>
      </c>
      <c r="E1213">
        <v>25</v>
      </c>
      <c r="F1213">
        <v>71</v>
      </c>
      <c r="G1213">
        <v>29</v>
      </c>
      <c r="H1213" t="s">
        <v>3950</v>
      </c>
    </row>
    <row r="1214" spans="1:8" x14ac:dyDescent="0.25">
      <c r="A1214" t="s">
        <v>1146</v>
      </c>
      <c r="B1214" s="1">
        <v>45240</v>
      </c>
      <c r="C1214">
        <v>596</v>
      </c>
      <c r="D1214">
        <v>435</v>
      </c>
      <c r="E1214">
        <v>9</v>
      </c>
      <c r="F1214">
        <v>36</v>
      </c>
      <c r="G1214">
        <v>45</v>
      </c>
      <c r="H1214" t="s">
        <v>3951</v>
      </c>
    </row>
    <row r="1215" spans="1:8" x14ac:dyDescent="0.25">
      <c r="A1215" t="s">
        <v>1147</v>
      </c>
      <c r="B1215" s="1">
        <v>45680</v>
      </c>
      <c r="C1215">
        <v>809</v>
      </c>
      <c r="D1215">
        <v>244</v>
      </c>
      <c r="E1215">
        <v>14</v>
      </c>
      <c r="F1215">
        <v>9</v>
      </c>
      <c r="G1215">
        <v>34</v>
      </c>
      <c r="H1215" t="s">
        <v>3951</v>
      </c>
    </row>
    <row r="1216" spans="1:8" x14ac:dyDescent="0.25">
      <c r="A1216" t="s">
        <v>766</v>
      </c>
      <c r="B1216" s="1">
        <v>45336</v>
      </c>
      <c r="C1216">
        <v>100</v>
      </c>
      <c r="D1216">
        <v>267</v>
      </c>
      <c r="E1216">
        <v>27</v>
      </c>
      <c r="F1216">
        <v>195</v>
      </c>
      <c r="G1216">
        <v>44</v>
      </c>
      <c r="H1216" t="s">
        <v>3951</v>
      </c>
    </row>
    <row r="1217" spans="1:8" x14ac:dyDescent="0.25">
      <c r="A1217" t="s">
        <v>1148</v>
      </c>
      <c r="B1217" s="1">
        <v>45218</v>
      </c>
      <c r="C1217">
        <v>486</v>
      </c>
      <c r="D1217">
        <v>373</v>
      </c>
      <c r="E1217">
        <v>1</v>
      </c>
      <c r="F1217">
        <v>20</v>
      </c>
      <c r="G1217">
        <v>3</v>
      </c>
      <c r="H1217" t="s">
        <v>3951</v>
      </c>
    </row>
    <row r="1218" spans="1:8" x14ac:dyDescent="0.25">
      <c r="A1218" t="s">
        <v>1149</v>
      </c>
      <c r="B1218" s="1">
        <v>45534</v>
      </c>
      <c r="C1218">
        <v>759</v>
      </c>
      <c r="D1218">
        <v>175</v>
      </c>
      <c r="E1218">
        <v>7</v>
      </c>
      <c r="F1218">
        <v>142</v>
      </c>
      <c r="G1218">
        <v>16</v>
      </c>
      <c r="H1218" t="s">
        <v>3949</v>
      </c>
    </row>
    <row r="1219" spans="1:8" x14ac:dyDescent="0.25">
      <c r="A1219" t="s">
        <v>1150</v>
      </c>
      <c r="B1219" s="1">
        <v>45543</v>
      </c>
      <c r="C1219">
        <v>453</v>
      </c>
      <c r="D1219">
        <v>355</v>
      </c>
      <c r="E1219">
        <v>8</v>
      </c>
      <c r="F1219">
        <v>170</v>
      </c>
      <c r="G1219">
        <v>27</v>
      </c>
      <c r="H1219" t="s">
        <v>3949</v>
      </c>
    </row>
    <row r="1220" spans="1:8" x14ac:dyDescent="0.25">
      <c r="A1220" t="s">
        <v>1151</v>
      </c>
      <c r="B1220" s="1">
        <v>45065</v>
      </c>
      <c r="C1220">
        <v>402</v>
      </c>
      <c r="D1220">
        <v>58</v>
      </c>
      <c r="E1220">
        <v>14</v>
      </c>
      <c r="F1220">
        <v>43</v>
      </c>
      <c r="G1220">
        <v>36</v>
      </c>
      <c r="H1220" t="s">
        <v>3951</v>
      </c>
    </row>
    <row r="1221" spans="1:8" x14ac:dyDescent="0.25">
      <c r="A1221" t="s">
        <v>1152</v>
      </c>
      <c r="B1221" s="1">
        <v>45059</v>
      </c>
      <c r="C1221">
        <v>729</v>
      </c>
      <c r="D1221">
        <v>256</v>
      </c>
      <c r="E1221">
        <v>3</v>
      </c>
      <c r="F1221">
        <v>59</v>
      </c>
      <c r="G1221">
        <v>19</v>
      </c>
      <c r="H1221" t="s">
        <v>3951</v>
      </c>
    </row>
    <row r="1222" spans="1:8" x14ac:dyDescent="0.25">
      <c r="A1222" t="s">
        <v>279</v>
      </c>
      <c r="B1222" s="1">
        <v>45646</v>
      </c>
      <c r="C1222">
        <v>635</v>
      </c>
      <c r="D1222">
        <v>153</v>
      </c>
      <c r="E1222">
        <v>19</v>
      </c>
      <c r="F1222">
        <v>3</v>
      </c>
      <c r="G1222">
        <v>46</v>
      </c>
      <c r="H1222" t="s">
        <v>3950</v>
      </c>
    </row>
    <row r="1223" spans="1:8" x14ac:dyDescent="0.25">
      <c r="A1223" t="s">
        <v>1153</v>
      </c>
      <c r="B1223" s="1">
        <v>45412</v>
      </c>
      <c r="C1223">
        <v>150</v>
      </c>
      <c r="D1223">
        <v>423</v>
      </c>
      <c r="E1223">
        <v>25</v>
      </c>
      <c r="F1223">
        <v>189</v>
      </c>
      <c r="G1223">
        <v>50</v>
      </c>
      <c r="H1223" t="s">
        <v>3949</v>
      </c>
    </row>
    <row r="1224" spans="1:8" x14ac:dyDescent="0.25">
      <c r="A1224" t="s">
        <v>1154</v>
      </c>
      <c r="B1224" s="1">
        <v>45387</v>
      </c>
      <c r="C1224">
        <v>144</v>
      </c>
      <c r="D1224">
        <v>336</v>
      </c>
      <c r="E1224">
        <v>13</v>
      </c>
      <c r="F1224">
        <v>184</v>
      </c>
      <c r="G1224">
        <v>21</v>
      </c>
      <c r="H1224" t="s">
        <v>3950</v>
      </c>
    </row>
    <row r="1225" spans="1:8" x14ac:dyDescent="0.25">
      <c r="A1225" t="s">
        <v>740</v>
      </c>
      <c r="B1225" s="1">
        <v>45569</v>
      </c>
      <c r="C1225">
        <v>285</v>
      </c>
      <c r="D1225">
        <v>301</v>
      </c>
      <c r="E1225">
        <v>9</v>
      </c>
      <c r="F1225">
        <v>71</v>
      </c>
      <c r="G1225">
        <v>26</v>
      </c>
      <c r="H1225" t="s">
        <v>3949</v>
      </c>
    </row>
    <row r="1226" spans="1:8" x14ac:dyDescent="0.25">
      <c r="A1226" t="s">
        <v>1155</v>
      </c>
      <c r="B1226" s="1">
        <v>45204</v>
      </c>
      <c r="C1226">
        <v>847</v>
      </c>
      <c r="D1226">
        <v>292</v>
      </c>
      <c r="E1226">
        <v>18</v>
      </c>
      <c r="F1226">
        <v>105</v>
      </c>
      <c r="G1226">
        <v>9</v>
      </c>
      <c r="H1226" t="s">
        <v>3950</v>
      </c>
    </row>
    <row r="1227" spans="1:8" x14ac:dyDescent="0.25">
      <c r="A1227" t="s">
        <v>1156</v>
      </c>
      <c r="B1227" s="1">
        <v>45067</v>
      </c>
      <c r="C1227">
        <v>707</v>
      </c>
      <c r="D1227">
        <v>76</v>
      </c>
      <c r="E1227">
        <v>18</v>
      </c>
      <c r="F1227">
        <v>44</v>
      </c>
      <c r="G1227">
        <v>16</v>
      </c>
      <c r="H1227" t="s">
        <v>3951</v>
      </c>
    </row>
    <row r="1228" spans="1:8" x14ac:dyDescent="0.25">
      <c r="A1228" t="s">
        <v>1157</v>
      </c>
      <c r="B1228" s="1">
        <v>45463</v>
      </c>
      <c r="C1228">
        <v>848</v>
      </c>
      <c r="D1228">
        <v>405</v>
      </c>
      <c r="E1228">
        <v>4</v>
      </c>
      <c r="F1228">
        <v>187</v>
      </c>
      <c r="G1228">
        <v>3</v>
      </c>
      <c r="H1228" t="s">
        <v>3949</v>
      </c>
    </row>
    <row r="1229" spans="1:8" x14ac:dyDescent="0.25">
      <c r="A1229" t="s">
        <v>1158</v>
      </c>
      <c r="B1229" s="1">
        <v>45238</v>
      </c>
      <c r="C1229">
        <v>164</v>
      </c>
      <c r="D1229">
        <v>263</v>
      </c>
      <c r="E1229">
        <v>14</v>
      </c>
      <c r="F1229">
        <v>130</v>
      </c>
      <c r="G1229">
        <v>22</v>
      </c>
      <c r="H1229" t="s">
        <v>3951</v>
      </c>
    </row>
    <row r="1230" spans="1:8" x14ac:dyDescent="0.25">
      <c r="A1230" t="s">
        <v>1159</v>
      </c>
      <c r="B1230" s="1">
        <v>45668</v>
      </c>
      <c r="C1230">
        <v>955</v>
      </c>
      <c r="D1230">
        <v>373</v>
      </c>
      <c r="E1230">
        <v>2</v>
      </c>
      <c r="F1230">
        <v>35</v>
      </c>
      <c r="G1230">
        <v>27</v>
      </c>
      <c r="H1230" t="s">
        <v>3949</v>
      </c>
    </row>
    <row r="1231" spans="1:8" x14ac:dyDescent="0.25">
      <c r="A1231" t="s">
        <v>1160</v>
      </c>
      <c r="B1231" s="1">
        <v>45067</v>
      </c>
      <c r="C1231">
        <v>528</v>
      </c>
      <c r="D1231">
        <v>292</v>
      </c>
      <c r="E1231">
        <v>7</v>
      </c>
      <c r="F1231">
        <v>109</v>
      </c>
      <c r="G1231">
        <v>7</v>
      </c>
      <c r="H1231" t="s">
        <v>3950</v>
      </c>
    </row>
    <row r="1232" spans="1:8" x14ac:dyDescent="0.25">
      <c r="A1232" t="s">
        <v>1161</v>
      </c>
      <c r="B1232" s="1">
        <v>45315</v>
      </c>
      <c r="C1232">
        <v>981</v>
      </c>
      <c r="D1232">
        <v>415</v>
      </c>
      <c r="E1232">
        <v>24</v>
      </c>
      <c r="F1232">
        <v>40</v>
      </c>
      <c r="G1232">
        <v>37</v>
      </c>
      <c r="H1232" t="s">
        <v>3951</v>
      </c>
    </row>
    <row r="1233" spans="1:8" x14ac:dyDescent="0.25">
      <c r="A1233" t="s">
        <v>1162</v>
      </c>
      <c r="B1233" s="1">
        <v>45571</v>
      </c>
      <c r="C1233">
        <v>946</v>
      </c>
      <c r="D1233">
        <v>458</v>
      </c>
      <c r="E1233">
        <v>24</v>
      </c>
      <c r="F1233">
        <v>77</v>
      </c>
      <c r="G1233">
        <v>35</v>
      </c>
      <c r="H1233" t="s">
        <v>3951</v>
      </c>
    </row>
    <row r="1234" spans="1:8" x14ac:dyDescent="0.25">
      <c r="A1234" t="s">
        <v>1163</v>
      </c>
      <c r="B1234" s="1">
        <v>45678</v>
      </c>
      <c r="C1234">
        <v>821</v>
      </c>
      <c r="D1234">
        <v>122</v>
      </c>
      <c r="E1234">
        <v>3</v>
      </c>
      <c r="F1234">
        <v>130</v>
      </c>
      <c r="G1234">
        <v>44</v>
      </c>
      <c r="H1234" t="s">
        <v>3951</v>
      </c>
    </row>
    <row r="1235" spans="1:8" x14ac:dyDescent="0.25">
      <c r="A1235" t="s">
        <v>1164</v>
      </c>
      <c r="B1235" s="1">
        <v>45486</v>
      </c>
      <c r="C1235">
        <v>565</v>
      </c>
      <c r="D1235">
        <v>175</v>
      </c>
      <c r="E1235">
        <v>4</v>
      </c>
      <c r="F1235">
        <v>63</v>
      </c>
      <c r="G1235">
        <v>4</v>
      </c>
      <c r="H1235" t="s">
        <v>3950</v>
      </c>
    </row>
    <row r="1236" spans="1:8" x14ac:dyDescent="0.25">
      <c r="A1236" t="s">
        <v>1165</v>
      </c>
      <c r="B1236" s="1">
        <v>45252</v>
      </c>
      <c r="C1236">
        <v>273</v>
      </c>
      <c r="D1236">
        <v>238</v>
      </c>
      <c r="E1236">
        <v>11</v>
      </c>
      <c r="F1236">
        <v>124</v>
      </c>
      <c r="G1236">
        <v>34</v>
      </c>
      <c r="H1236" t="s">
        <v>3950</v>
      </c>
    </row>
    <row r="1237" spans="1:8" x14ac:dyDescent="0.25">
      <c r="A1237" t="s">
        <v>1166</v>
      </c>
      <c r="B1237" s="1">
        <v>45678</v>
      </c>
      <c r="C1237">
        <v>351</v>
      </c>
      <c r="D1237">
        <v>67</v>
      </c>
      <c r="E1237">
        <v>27</v>
      </c>
      <c r="F1237">
        <v>128</v>
      </c>
      <c r="G1237">
        <v>19</v>
      </c>
      <c r="H1237" t="s">
        <v>3950</v>
      </c>
    </row>
    <row r="1238" spans="1:8" x14ac:dyDescent="0.25">
      <c r="A1238" t="s">
        <v>1167</v>
      </c>
      <c r="B1238" s="1">
        <v>45274</v>
      </c>
      <c r="C1238">
        <v>762</v>
      </c>
      <c r="D1238">
        <v>296</v>
      </c>
      <c r="E1238">
        <v>3</v>
      </c>
      <c r="F1238">
        <v>155</v>
      </c>
      <c r="G1238">
        <v>42</v>
      </c>
      <c r="H1238" t="s">
        <v>3950</v>
      </c>
    </row>
    <row r="1239" spans="1:8" x14ac:dyDescent="0.25">
      <c r="A1239" t="s">
        <v>1168</v>
      </c>
      <c r="B1239" s="1">
        <v>45150</v>
      </c>
      <c r="C1239">
        <v>137</v>
      </c>
      <c r="D1239">
        <v>491</v>
      </c>
      <c r="E1239">
        <v>29</v>
      </c>
      <c r="F1239">
        <v>137</v>
      </c>
      <c r="G1239">
        <v>20</v>
      </c>
      <c r="H1239" t="s">
        <v>3950</v>
      </c>
    </row>
    <row r="1240" spans="1:8" x14ac:dyDescent="0.25">
      <c r="A1240" t="s">
        <v>1169</v>
      </c>
      <c r="B1240" s="1">
        <v>45434</v>
      </c>
      <c r="C1240">
        <v>954</v>
      </c>
      <c r="D1240">
        <v>187</v>
      </c>
      <c r="E1240">
        <v>29</v>
      </c>
      <c r="F1240">
        <v>58</v>
      </c>
      <c r="G1240">
        <v>36</v>
      </c>
      <c r="H1240" t="s">
        <v>3951</v>
      </c>
    </row>
    <row r="1241" spans="1:8" x14ac:dyDescent="0.25">
      <c r="A1241" t="s">
        <v>696</v>
      </c>
      <c r="B1241" s="1">
        <v>45229</v>
      </c>
      <c r="C1241">
        <v>432</v>
      </c>
      <c r="D1241">
        <v>133</v>
      </c>
      <c r="E1241">
        <v>25</v>
      </c>
      <c r="F1241">
        <v>125</v>
      </c>
      <c r="G1241">
        <v>14</v>
      </c>
      <c r="H1241" t="s">
        <v>3949</v>
      </c>
    </row>
    <row r="1242" spans="1:8" x14ac:dyDescent="0.25">
      <c r="A1242" t="s">
        <v>1170</v>
      </c>
      <c r="B1242" s="1">
        <v>45223</v>
      </c>
      <c r="C1242">
        <v>491</v>
      </c>
      <c r="D1242">
        <v>344</v>
      </c>
      <c r="E1242">
        <v>26</v>
      </c>
      <c r="F1242">
        <v>110</v>
      </c>
      <c r="G1242">
        <v>34</v>
      </c>
      <c r="H1242" t="s">
        <v>3949</v>
      </c>
    </row>
    <row r="1243" spans="1:8" x14ac:dyDescent="0.25">
      <c r="A1243" t="s">
        <v>1171</v>
      </c>
      <c r="B1243" s="1">
        <v>45603</v>
      </c>
      <c r="C1243">
        <v>974</v>
      </c>
      <c r="D1243">
        <v>377</v>
      </c>
      <c r="E1243">
        <v>5</v>
      </c>
      <c r="F1243">
        <v>160</v>
      </c>
      <c r="G1243">
        <v>14</v>
      </c>
      <c r="H1243" t="s">
        <v>3951</v>
      </c>
    </row>
    <row r="1244" spans="1:8" x14ac:dyDescent="0.25">
      <c r="A1244" t="s">
        <v>1172</v>
      </c>
      <c r="B1244" s="1">
        <v>45645</v>
      </c>
      <c r="C1244">
        <v>345</v>
      </c>
      <c r="D1244">
        <v>50</v>
      </c>
      <c r="E1244">
        <v>11</v>
      </c>
      <c r="F1244">
        <v>127</v>
      </c>
      <c r="G1244">
        <v>39</v>
      </c>
      <c r="H1244" t="s">
        <v>3951</v>
      </c>
    </row>
    <row r="1245" spans="1:8" x14ac:dyDescent="0.25">
      <c r="A1245" t="s">
        <v>1173</v>
      </c>
      <c r="B1245" s="1">
        <v>45522</v>
      </c>
      <c r="C1245">
        <v>739</v>
      </c>
      <c r="D1245">
        <v>302</v>
      </c>
      <c r="E1245">
        <v>26</v>
      </c>
      <c r="F1245">
        <v>46</v>
      </c>
      <c r="G1245">
        <v>5</v>
      </c>
      <c r="H1245" t="s">
        <v>3951</v>
      </c>
    </row>
    <row r="1246" spans="1:8" x14ac:dyDescent="0.25">
      <c r="A1246" t="s">
        <v>1174</v>
      </c>
      <c r="B1246" s="1">
        <v>45311</v>
      </c>
      <c r="C1246">
        <v>739</v>
      </c>
      <c r="D1246">
        <v>84</v>
      </c>
      <c r="E1246">
        <v>1</v>
      </c>
      <c r="F1246">
        <v>188</v>
      </c>
      <c r="G1246">
        <v>15</v>
      </c>
      <c r="H1246" t="s">
        <v>3950</v>
      </c>
    </row>
    <row r="1247" spans="1:8" x14ac:dyDescent="0.25">
      <c r="A1247" t="s">
        <v>732</v>
      </c>
      <c r="B1247" s="1">
        <v>45282</v>
      </c>
      <c r="C1247">
        <v>949</v>
      </c>
      <c r="D1247">
        <v>163</v>
      </c>
      <c r="E1247">
        <v>18</v>
      </c>
      <c r="F1247">
        <v>52</v>
      </c>
      <c r="G1247">
        <v>22</v>
      </c>
      <c r="H1247" t="s">
        <v>3949</v>
      </c>
    </row>
    <row r="1248" spans="1:8" x14ac:dyDescent="0.25">
      <c r="A1248" t="s">
        <v>1175</v>
      </c>
      <c r="B1248" s="1">
        <v>45198</v>
      </c>
      <c r="C1248">
        <v>615</v>
      </c>
      <c r="D1248">
        <v>339</v>
      </c>
      <c r="E1248">
        <v>2</v>
      </c>
      <c r="F1248">
        <v>137</v>
      </c>
      <c r="G1248">
        <v>34</v>
      </c>
      <c r="H1248" t="s">
        <v>3950</v>
      </c>
    </row>
    <row r="1249" spans="1:8" x14ac:dyDescent="0.25">
      <c r="A1249" t="s">
        <v>1176</v>
      </c>
      <c r="B1249" s="1">
        <v>45120</v>
      </c>
      <c r="C1249">
        <v>125</v>
      </c>
      <c r="D1249">
        <v>243</v>
      </c>
      <c r="E1249">
        <v>29</v>
      </c>
      <c r="F1249">
        <v>107</v>
      </c>
      <c r="G1249">
        <v>7</v>
      </c>
      <c r="H1249" t="s">
        <v>3949</v>
      </c>
    </row>
    <row r="1250" spans="1:8" x14ac:dyDescent="0.25">
      <c r="A1250" t="s">
        <v>1177</v>
      </c>
      <c r="B1250" s="1">
        <v>45293</v>
      </c>
      <c r="C1250">
        <v>257</v>
      </c>
      <c r="D1250">
        <v>367</v>
      </c>
      <c r="E1250">
        <v>26</v>
      </c>
      <c r="F1250">
        <v>17</v>
      </c>
      <c r="G1250">
        <v>39</v>
      </c>
      <c r="H1250" t="s">
        <v>3950</v>
      </c>
    </row>
    <row r="1251" spans="1:8" x14ac:dyDescent="0.25">
      <c r="A1251" t="s">
        <v>1178</v>
      </c>
      <c r="B1251" s="1">
        <v>45528</v>
      </c>
      <c r="C1251">
        <v>972</v>
      </c>
      <c r="D1251">
        <v>332</v>
      </c>
      <c r="E1251">
        <v>24</v>
      </c>
      <c r="F1251">
        <v>173</v>
      </c>
      <c r="G1251">
        <v>50</v>
      </c>
      <c r="H1251" t="s">
        <v>3949</v>
      </c>
    </row>
    <row r="1252" spans="1:8" x14ac:dyDescent="0.25">
      <c r="A1252" t="s">
        <v>1179</v>
      </c>
      <c r="B1252" s="1">
        <v>45025</v>
      </c>
      <c r="C1252">
        <v>569</v>
      </c>
      <c r="D1252">
        <v>197</v>
      </c>
      <c r="E1252">
        <v>13</v>
      </c>
      <c r="F1252">
        <v>110</v>
      </c>
      <c r="G1252">
        <v>35</v>
      </c>
      <c r="H1252" t="s">
        <v>3951</v>
      </c>
    </row>
    <row r="1253" spans="1:8" x14ac:dyDescent="0.25">
      <c r="A1253" t="s">
        <v>1180</v>
      </c>
      <c r="B1253" s="1">
        <v>45337</v>
      </c>
      <c r="C1253">
        <v>321</v>
      </c>
      <c r="D1253">
        <v>272</v>
      </c>
      <c r="E1253">
        <v>1</v>
      </c>
      <c r="F1253">
        <v>181</v>
      </c>
      <c r="G1253">
        <v>42</v>
      </c>
      <c r="H1253" t="s">
        <v>3949</v>
      </c>
    </row>
    <row r="1254" spans="1:8" x14ac:dyDescent="0.25">
      <c r="A1254" t="s">
        <v>1181</v>
      </c>
      <c r="B1254" s="1">
        <v>44985</v>
      </c>
      <c r="C1254">
        <v>272</v>
      </c>
      <c r="D1254">
        <v>190</v>
      </c>
      <c r="E1254">
        <v>1</v>
      </c>
      <c r="F1254">
        <v>84</v>
      </c>
      <c r="G1254">
        <v>2</v>
      </c>
      <c r="H1254" t="s">
        <v>3951</v>
      </c>
    </row>
    <row r="1255" spans="1:8" x14ac:dyDescent="0.25">
      <c r="A1255" t="s">
        <v>1182</v>
      </c>
      <c r="B1255" s="1">
        <v>45413</v>
      </c>
      <c r="C1255">
        <v>435</v>
      </c>
      <c r="D1255">
        <v>145</v>
      </c>
      <c r="E1255">
        <v>20</v>
      </c>
      <c r="F1255">
        <v>94</v>
      </c>
      <c r="G1255">
        <v>6</v>
      </c>
      <c r="H1255" t="s">
        <v>3950</v>
      </c>
    </row>
    <row r="1256" spans="1:8" x14ac:dyDescent="0.25">
      <c r="A1256" t="s">
        <v>1183</v>
      </c>
      <c r="B1256" s="1">
        <v>45574</v>
      </c>
      <c r="C1256">
        <v>876</v>
      </c>
      <c r="D1256">
        <v>92</v>
      </c>
      <c r="E1256">
        <v>15</v>
      </c>
      <c r="F1256">
        <v>154</v>
      </c>
      <c r="G1256">
        <v>46</v>
      </c>
      <c r="H1256" t="s">
        <v>3951</v>
      </c>
    </row>
    <row r="1257" spans="1:8" x14ac:dyDescent="0.25">
      <c r="A1257" t="s">
        <v>311</v>
      </c>
      <c r="B1257" s="1">
        <v>45001</v>
      </c>
      <c r="C1257">
        <v>517</v>
      </c>
      <c r="D1257">
        <v>115</v>
      </c>
      <c r="E1257">
        <v>24</v>
      </c>
      <c r="F1257">
        <v>50</v>
      </c>
      <c r="G1257">
        <v>1</v>
      </c>
      <c r="H1257" t="s">
        <v>3950</v>
      </c>
    </row>
    <row r="1258" spans="1:8" x14ac:dyDescent="0.25">
      <c r="A1258" t="s">
        <v>1132</v>
      </c>
      <c r="B1258" s="1">
        <v>45451</v>
      </c>
      <c r="C1258">
        <v>687</v>
      </c>
      <c r="D1258">
        <v>446</v>
      </c>
      <c r="E1258">
        <v>25</v>
      </c>
      <c r="F1258">
        <v>193</v>
      </c>
      <c r="G1258">
        <v>29</v>
      </c>
      <c r="H1258" t="s">
        <v>3951</v>
      </c>
    </row>
    <row r="1259" spans="1:8" x14ac:dyDescent="0.25">
      <c r="A1259" t="s">
        <v>564</v>
      </c>
      <c r="B1259" s="1">
        <v>45542</v>
      </c>
      <c r="C1259">
        <v>242</v>
      </c>
      <c r="D1259">
        <v>283</v>
      </c>
      <c r="E1259">
        <v>24</v>
      </c>
      <c r="F1259">
        <v>171</v>
      </c>
      <c r="G1259">
        <v>3</v>
      </c>
      <c r="H1259" t="s">
        <v>3949</v>
      </c>
    </row>
    <row r="1260" spans="1:8" x14ac:dyDescent="0.25">
      <c r="A1260" t="s">
        <v>1184</v>
      </c>
      <c r="B1260" s="1">
        <v>45044</v>
      </c>
      <c r="C1260">
        <v>876</v>
      </c>
      <c r="D1260">
        <v>215</v>
      </c>
      <c r="E1260">
        <v>8</v>
      </c>
      <c r="F1260">
        <v>109</v>
      </c>
      <c r="G1260">
        <v>8</v>
      </c>
      <c r="H1260" t="s">
        <v>3951</v>
      </c>
    </row>
    <row r="1261" spans="1:8" x14ac:dyDescent="0.25">
      <c r="A1261" t="s">
        <v>1185</v>
      </c>
      <c r="B1261" s="1">
        <v>45598</v>
      </c>
      <c r="C1261">
        <v>431</v>
      </c>
      <c r="D1261">
        <v>255</v>
      </c>
      <c r="E1261">
        <v>4</v>
      </c>
      <c r="F1261">
        <v>9</v>
      </c>
      <c r="G1261">
        <v>6</v>
      </c>
      <c r="H1261" t="s">
        <v>3950</v>
      </c>
    </row>
    <row r="1262" spans="1:8" x14ac:dyDescent="0.25">
      <c r="A1262" t="s">
        <v>1186</v>
      </c>
      <c r="B1262" s="1">
        <v>45007</v>
      </c>
      <c r="C1262">
        <v>381</v>
      </c>
      <c r="D1262">
        <v>344</v>
      </c>
      <c r="E1262">
        <v>9</v>
      </c>
      <c r="F1262">
        <v>119</v>
      </c>
      <c r="G1262">
        <v>45</v>
      </c>
      <c r="H1262" t="s">
        <v>3950</v>
      </c>
    </row>
    <row r="1263" spans="1:8" x14ac:dyDescent="0.25">
      <c r="A1263" t="s">
        <v>1187</v>
      </c>
      <c r="B1263" s="1">
        <v>45249</v>
      </c>
      <c r="C1263">
        <v>288</v>
      </c>
      <c r="D1263">
        <v>50</v>
      </c>
      <c r="E1263">
        <v>21</v>
      </c>
      <c r="F1263">
        <v>137</v>
      </c>
      <c r="G1263">
        <v>21</v>
      </c>
      <c r="H1263" t="s">
        <v>3950</v>
      </c>
    </row>
    <row r="1264" spans="1:8" x14ac:dyDescent="0.25">
      <c r="A1264" t="s">
        <v>1188</v>
      </c>
      <c r="B1264" s="1">
        <v>45318</v>
      </c>
      <c r="C1264">
        <v>505</v>
      </c>
      <c r="D1264">
        <v>407</v>
      </c>
      <c r="E1264">
        <v>3</v>
      </c>
      <c r="F1264">
        <v>101</v>
      </c>
      <c r="G1264">
        <v>14</v>
      </c>
      <c r="H1264" t="s">
        <v>3951</v>
      </c>
    </row>
    <row r="1265" spans="1:8" x14ac:dyDescent="0.25">
      <c r="A1265" t="s">
        <v>121</v>
      </c>
      <c r="B1265" s="1">
        <v>45629</v>
      </c>
      <c r="C1265">
        <v>481</v>
      </c>
      <c r="D1265">
        <v>346</v>
      </c>
      <c r="E1265">
        <v>4</v>
      </c>
      <c r="F1265">
        <v>150</v>
      </c>
      <c r="G1265">
        <v>46</v>
      </c>
      <c r="H1265" t="s">
        <v>3949</v>
      </c>
    </row>
    <row r="1266" spans="1:8" x14ac:dyDescent="0.25">
      <c r="A1266" t="s">
        <v>1189</v>
      </c>
      <c r="B1266" s="1">
        <v>45337</v>
      </c>
      <c r="C1266">
        <v>644</v>
      </c>
      <c r="D1266">
        <v>291</v>
      </c>
      <c r="E1266">
        <v>14</v>
      </c>
      <c r="F1266">
        <v>198</v>
      </c>
      <c r="G1266">
        <v>45</v>
      </c>
      <c r="H1266" t="s">
        <v>3950</v>
      </c>
    </row>
    <row r="1267" spans="1:8" x14ac:dyDescent="0.25">
      <c r="A1267" t="s">
        <v>1190</v>
      </c>
      <c r="B1267" s="1">
        <v>45380</v>
      </c>
      <c r="C1267">
        <v>440</v>
      </c>
      <c r="D1267">
        <v>416</v>
      </c>
      <c r="E1267">
        <v>24</v>
      </c>
      <c r="F1267">
        <v>173</v>
      </c>
      <c r="G1267">
        <v>48</v>
      </c>
      <c r="H1267" t="s">
        <v>3950</v>
      </c>
    </row>
    <row r="1268" spans="1:8" x14ac:dyDescent="0.25">
      <c r="A1268" t="s">
        <v>1191</v>
      </c>
      <c r="B1268" s="1">
        <v>45224</v>
      </c>
      <c r="C1268">
        <v>234</v>
      </c>
      <c r="D1268">
        <v>355</v>
      </c>
      <c r="E1268">
        <v>3</v>
      </c>
      <c r="F1268">
        <v>103</v>
      </c>
      <c r="G1268">
        <v>31</v>
      </c>
      <c r="H1268" t="s">
        <v>3949</v>
      </c>
    </row>
    <row r="1269" spans="1:8" x14ac:dyDescent="0.25">
      <c r="A1269" t="s">
        <v>1192</v>
      </c>
      <c r="B1269" s="1">
        <v>45236</v>
      </c>
      <c r="C1269">
        <v>970</v>
      </c>
      <c r="D1269">
        <v>372</v>
      </c>
      <c r="E1269">
        <v>25</v>
      </c>
      <c r="F1269">
        <v>29</v>
      </c>
      <c r="G1269">
        <v>37</v>
      </c>
      <c r="H1269" t="s">
        <v>3949</v>
      </c>
    </row>
    <row r="1270" spans="1:8" x14ac:dyDescent="0.25">
      <c r="A1270" t="s">
        <v>1193</v>
      </c>
      <c r="B1270" s="1">
        <v>45279</v>
      </c>
      <c r="C1270">
        <v>782</v>
      </c>
      <c r="D1270">
        <v>158</v>
      </c>
      <c r="E1270">
        <v>20</v>
      </c>
      <c r="F1270">
        <v>134</v>
      </c>
      <c r="G1270">
        <v>6</v>
      </c>
      <c r="H1270" t="s">
        <v>3950</v>
      </c>
    </row>
    <row r="1271" spans="1:8" x14ac:dyDescent="0.25">
      <c r="A1271" t="s">
        <v>1194</v>
      </c>
      <c r="B1271" s="1">
        <v>45141</v>
      </c>
      <c r="C1271">
        <v>395</v>
      </c>
      <c r="D1271">
        <v>177</v>
      </c>
      <c r="E1271">
        <v>20</v>
      </c>
      <c r="F1271">
        <v>82</v>
      </c>
      <c r="G1271">
        <v>17</v>
      </c>
      <c r="H1271" t="s">
        <v>3950</v>
      </c>
    </row>
    <row r="1272" spans="1:8" x14ac:dyDescent="0.25">
      <c r="A1272" t="s">
        <v>1195</v>
      </c>
      <c r="B1272" s="1">
        <v>45056</v>
      </c>
      <c r="C1272">
        <v>932</v>
      </c>
      <c r="D1272">
        <v>200</v>
      </c>
      <c r="E1272">
        <v>3</v>
      </c>
      <c r="F1272">
        <v>34</v>
      </c>
      <c r="G1272">
        <v>38</v>
      </c>
      <c r="H1272" t="s">
        <v>3950</v>
      </c>
    </row>
    <row r="1273" spans="1:8" x14ac:dyDescent="0.25">
      <c r="A1273" t="s">
        <v>1196</v>
      </c>
      <c r="B1273" s="1">
        <v>45222</v>
      </c>
      <c r="C1273">
        <v>842</v>
      </c>
      <c r="D1273">
        <v>88</v>
      </c>
      <c r="E1273">
        <v>30</v>
      </c>
      <c r="F1273">
        <v>171</v>
      </c>
      <c r="G1273">
        <v>25</v>
      </c>
      <c r="H1273" t="s">
        <v>3951</v>
      </c>
    </row>
    <row r="1274" spans="1:8" x14ac:dyDescent="0.25">
      <c r="A1274" t="s">
        <v>1197</v>
      </c>
      <c r="B1274" s="1">
        <v>45663</v>
      </c>
      <c r="C1274">
        <v>651</v>
      </c>
      <c r="D1274">
        <v>323</v>
      </c>
      <c r="E1274">
        <v>1</v>
      </c>
      <c r="F1274">
        <v>42</v>
      </c>
      <c r="G1274">
        <v>18</v>
      </c>
      <c r="H1274" t="s">
        <v>3949</v>
      </c>
    </row>
    <row r="1275" spans="1:8" x14ac:dyDescent="0.25">
      <c r="A1275" t="s">
        <v>1198</v>
      </c>
      <c r="B1275" s="1">
        <v>45118</v>
      </c>
      <c r="C1275">
        <v>310</v>
      </c>
      <c r="D1275">
        <v>143</v>
      </c>
      <c r="E1275">
        <v>2</v>
      </c>
      <c r="F1275">
        <v>121</v>
      </c>
      <c r="G1275">
        <v>45</v>
      </c>
      <c r="H1275" t="s">
        <v>3950</v>
      </c>
    </row>
    <row r="1276" spans="1:8" x14ac:dyDescent="0.25">
      <c r="A1276" t="s">
        <v>1199</v>
      </c>
      <c r="B1276" s="1">
        <v>45523</v>
      </c>
      <c r="C1276">
        <v>140</v>
      </c>
      <c r="D1276">
        <v>254</v>
      </c>
      <c r="E1276">
        <v>2</v>
      </c>
      <c r="F1276">
        <v>159</v>
      </c>
      <c r="G1276">
        <v>29</v>
      </c>
      <c r="H1276" t="s">
        <v>3950</v>
      </c>
    </row>
    <row r="1277" spans="1:8" x14ac:dyDescent="0.25">
      <c r="A1277" t="s">
        <v>1200</v>
      </c>
      <c r="B1277" s="1">
        <v>45456</v>
      </c>
      <c r="C1277">
        <v>508</v>
      </c>
      <c r="D1277">
        <v>436</v>
      </c>
      <c r="E1277">
        <v>1</v>
      </c>
      <c r="F1277">
        <v>15</v>
      </c>
      <c r="G1277">
        <v>49</v>
      </c>
      <c r="H1277" t="s">
        <v>3950</v>
      </c>
    </row>
    <row r="1278" spans="1:8" x14ac:dyDescent="0.25">
      <c r="A1278" t="s">
        <v>1201</v>
      </c>
      <c r="B1278" s="1">
        <v>45156</v>
      </c>
      <c r="C1278">
        <v>674</v>
      </c>
      <c r="D1278">
        <v>386</v>
      </c>
      <c r="E1278">
        <v>27</v>
      </c>
      <c r="F1278">
        <v>53</v>
      </c>
      <c r="G1278">
        <v>1</v>
      </c>
      <c r="H1278" t="s">
        <v>3950</v>
      </c>
    </row>
    <row r="1279" spans="1:8" x14ac:dyDescent="0.25">
      <c r="A1279" t="s">
        <v>1202</v>
      </c>
      <c r="B1279" s="1">
        <v>45333</v>
      </c>
      <c r="C1279">
        <v>550</v>
      </c>
      <c r="D1279">
        <v>72</v>
      </c>
      <c r="E1279">
        <v>24</v>
      </c>
      <c r="F1279">
        <v>199</v>
      </c>
      <c r="G1279">
        <v>35</v>
      </c>
      <c r="H1279" t="s">
        <v>3950</v>
      </c>
    </row>
    <row r="1280" spans="1:8" x14ac:dyDescent="0.25">
      <c r="A1280" t="s">
        <v>1203</v>
      </c>
      <c r="B1280" s="1">
        <v>45214</v>
      </c>
      <c r="C1280">
        <v>919</v>
      </c>
      <c r="D1280">
        <v>488</v>
      </c>
      <c r="E1280">
        <v>19</v>
      </c>
      <c r="F1280">
        <v>13</v>
      </c>
      <c r="G1280">
        <v>50</v>
      </c>
      <c r="H1280" t="s">
        <v>3951</v>
      </c>
    </row>
    <row r="1281" spans="1:8" x14ac:dyDescent="0.25">
      <c r="A1281" t="s">
        <v>1204</v>
      </c>
      <c r="B1281" s="1">
        <v>45212</v>
      </c>
      <c r="C1281">
        <v>402</v>
      </c>
      <c r="D1281">
        <v>206</v>
      </c>
      <c r="E1281">
        <v>2</v>
      </c>
      <c r="F1281">
        <v>152</v>
      </c>
      <c r="G1281">
        <v>31</v>
      </c>
      <c r="H1281" t="s">
        <v>3951</v>
      </c>
    </row>
    <row r="1282" spans="1:8" x14ac:dyDescent="0.25">
      <c r="A1282" t="s">
        <v>692</v>
      </c>
      <c r="B1282" s="1">
        <v>45458</v>
      </c>
      <c r="C1282">
        <v>482</v>
      </c>
      <c r="D1282">
        <v>470</v>
      </c>
      <c r="E1282">
        <v>27</v>
      </c>
      <c r="F1282">
        <v>145</v>
      </c>
      <c r="G1282">
        <v>30</v>
      </c>
      <c r="H1282" t="s">
        <v>3950</v>
      </c>
    </row>
    <row r="1283" spans="1:8" x14ac:dyDescent="0.25">
      <c r="A1283" t="s">
        <v>1205</v>
      </c>
      <c r="B1283" s="1">
        <v>45294</v>
      </c>
      <c r="C1283">
        <v>436</v>
      </c>
      <c r="D1283">
        <v>125</v>
      </c>
      <c r="E1283">
        <v>15</v>
      </c>
      <c r="F1283">
        <v>119</v>
      </c>
      <c r="G1283">
        <v>44</v>
      </c>
      <c r="H1283" t="s">
        <v>3951</v>
      </c>
    </row>
    <row r="1284" spans="1:8" x14ac:dyDescent="0.25">
      <c r="A1284" t="s">
        <v>1206</v>
      </c>
      <c r="B1284" s="1">
        <v>45540</v>
      </c>
      <c r="C1284">
        <v>162</v>
      </c>
      <c r="D1284">
        <v>76</v>
      </c>
      <c r="E1284">
        <v>14</v>
      </c>
      <c r="F1284">
        <v>127</v>
      </c>
      <c r="G1284">
        <v>11</v>
      </c>
      <c r="H1284" t="s">
        <v>3950</v>
      </c>
    </row>
    <row r="1285" spans="1:8" x14ac:dyDescent="0.25">
      <c r="A1285" t="s">
        <v>1207</v>
      </c>
      <c r="B1285" s="1">
        <v>45532</v>
      </c>
      <c r="C1285">
        <v>906</v>
      </c>
      <c r="D1285">
        <v>395</v>
      </c>
      <c r="E1285">
        <v>5</v>
      </c>
      <c r="F1285">
        <v>114</v>
      </c>
      <c r="G1285">
        <v>33</v>
      </c>
      <c r="H1285" t="s">
        <v>3951</v>
      </c>
    </row>
    <row r="1286" spans="1:8" x14ac:dyDescent="0.25">
      <c r="A1286" t="s">
        <v>1208</v>
      </c>
      <c r="B1286" s="1">
        <v>45131</v>
      </c>
      <c r="C1286">
        <v>905</v>
      </c>
      <c r="D1286">
        <v>396</v>
      </c>
      <c r="E1286">
        <v>1</v>
      </c>
      <c r="F1286">
        <v>87</v>
      </c>
      <c r="G1286">
        <v>46</v>
      </c>
      <c r="H1286" t="s">
        <v>3950</v>
      </c>
    </row>
    <row r="1287" spans="1:8" x14ac:dyDescent="0.25">
      <c r="A1287" t="s">
        <v>1209</v>
      </c>
      <c r="B1287" s="1">
        <v>45666</v>
      </c>
      <c r="C1287">
        <v>672</v>
      </c>
      <c r="D1287">
        <v>323</v>
      </c>
      <c r="E1287">
        <v>20</v>
      </c>
      <c r="F1287">
        <v>41</v>
      </c>
      <c r="G1287">
        <v>31</v>
      </c>
      <c r="H1287" t="s">
        <v>3950</v>
      </c>
    </row>
    <row r="1288" spans="1:8" x14ac:dyDescent="0.25">
      <c r="A1288" t="s">
        <v>925</v>
      </c>
      <c r="B1288" s="1">
        <v>45091</v>
      </c>
      <c r="C1288">
        <v>957</v>
      </c>
      <c r="D1288">
        <v>361</v>
      </c>
      <c r="E1288">
        <v>8</v>
      </c>
      <c r="F1288">
        <v>51</v>
      </c>
      <c r="G1288">
        <v>31</v>
      </c>
      <c r="H1288" t="s">
        <v>3949</v>
      </c>
    </row>
    <row r="1289" spans="1:8" x14ac:dyDescent="0.25">
      <c r="A1289" t="s">
        <v>1210</v>
      </c>
      <c r="B1289" s="1">
        <v>45118</v>
      </c>
      <c r="C1289">
        <v>800</v>
      </c>
      <c r="D1289">
        <v>488</v>
      </c>
      <c r="E1289">
        <v>19</v>
      </c>
      <c r="F1289">
        <v>30</v>
      </c>
      <c r="G1289">
        <v>30</v>
      </c>
      <c r="H1289" t="s">
        <v>3949</v>
      </c>
    </row>
    <row r="1290" spans="1:8" x14ac:dyDescent="0.25">
      <c r="A1290" t="s">
        <v>1211</v>
      </c>
      <c r="B1290" s="1">
        <v>45665</v>
      </c>
      <c r="C1290">
        <v>150</v>
      </c>
      <c r="D1290">
        <v>63</v>
      </c>
      <c r="E1290">
        <v>1</v>
      </c>
      <c r="F1290">
        <v>187</v>
      </c>
      <c r="G1290">
        <v>12</v>
      </c>
      <c r="H1290" t="s">
        <v>3951</v>
      </c>
    </row>
    <row r="1291" spans="1:8" x14ac:dyDescent="0.25">
      <c r="A1291" t="s">
        <v>1212</v>
      </c>
      <c r="B1291" s="1">
        <v>45585</v>
      </c>
      <c r="C1291">
        <v>381</v>
      </c>
      <c r="D1291">
        <v>263</v>
      </c>
      <c r="E1291">
        <v>5</v>
      </c>
      <c r="F1291">
        <v>43</v>
      </c>
      <c r="G1291">
        <v>13</v>
      </c>
      <c r="H1291" t="s">
        <v>3950</v>
      </c>
    </row>
    <row r="1292" spans="1:8" x14ac:dyDescent="0.25">
      <c r="A1292" t="s">
        <v>1213</v>
      </c>
      <c r="B1292" s="1">
        <v>45552</v>
      </c>
      <c r="C1292">
        <v>561</v>
      </c>
      <c r="D1292">
        <v>239</v>
      </c>
      <c r="E1292">
        <v>22</v>
      </c>
      <c r="F1292">
        <v>151</v>
      </c>
      <c r="G1292">
        <v>44</v>
      </c>
      <c r="H1292" t="s">
        <v>3949</v>
      </c>
    </row>
    <row r="1293" spans="1:8" x14ac:dyDescent="0.25">
      <c r="A1293" t="s">
        <v>1214</v>
      </c>
      <c r="B1293" s="1">
        <v>45077</v>
      </c>
      <c r="C1293">
        <v>274</v>
      </c>
      <c r="D1293">
        <v>222</v>
      </c>
      <c r="E1293">
        <v>5</v>
      </c>
      <c r="F1293">
        <v>52</v>
      </c>
      <c r="G1293">
        <v>41</v>
      </c>
      <c r="H1293" t="s">
        <v>3949</v>
      </c>
    </row>
    <row r="1294" spans="1:8" x14ac:dyDescent="0.25">
      <c r="A1294" t="s">
        <v>1215</v>
      </c>
      <c r="B1294" s="1">
        <v>45445</v>
      </c>
      <c r="C1294">
        <v>904</v>
      </c>
      <c r="D1294">
        <v>179</v>
      </c>
      <c r="E1294">
        <v>29</v>
      </c>
      <c r="F1294">
        <v>87</v>
      </c>
      <c r="G1294">
        <v>37</v>
      </c>
      <c r="H1294" t="s">
        <v>3950</v>
      </c>
    </row>
    <row r="1295" spans="1:8" x14ac:dyDescent="0.25">
      <c r="A1295" t="s">
        <v>1216</v>
      </c>
      <c r="B1295" s="1">
        <v>45279</v>
      </c>
      <c r="C1295">
        <v>985</v>
      </c>
      <c r="D1295">
        <v>144</v>
      </c>
      <c r="E1295">
        <v>23</v>
      </c>
      <c r="F1295">
        <v>194</v>
      </c>
      <c r="G1295">
        <v>8</v>
      </c>
      <c r="H1295" t="s">
        <v>3949</v>
      </c>
    </row>
    <row r="1296" spans="1:8" x14ac:dyDescent="0.25">
      <c r="A1296" t="s">
        <v>1217</v>
      </c>
      <c r="B1296" s="1">
        <v>45154</v>
      </c>
      <c r="C1296">
        <v>677</v>
      </c>
      <c r="D1296">
        <v>397</v>
      </c>
      <c r="E1296">
        <v>22</v>
      </c>
      <c r="F1296">
        <v>123</v>
      </c>
      <c r="G1296">
        <v>18</v>
      </c>
      <c r="H1296" t="s">
        <v>3951</v>
      </c>
    </row>
    <row r="1297" spans="1:8" x14ac:dyDescent="0.25">
      <c r="A1297" t="s">
        <v>1218</v>
      </c>
      <c r="B1297" s="1">
        <v>45232</v>
      </c>
      <c r="C1297">
        <v>621</v>
      </c>
      <c r="D1297">
        <v>286</v>
      </c>
      <c r="E1297">
        <v>11</v>
      </c>
      <c r="F1297">
        <v>199</v>
      </c>
      <c r="G1297">
        <v>32</v>
      </c>
      <c r="H1297" t="s">
        <v>3950</v>
      </c>
    </row>
    <row r="1298" spans="1:8" x14ac:dyDescent="0.25">
      <c r="A1298" t="s">
        <v>1219</v>
      </c>
      <c r="B1298" s="1">
        <v>45436</v>
      </c>
      <c r="C1298">
        <v>772</v>
      </c>
      <c r="D1298">
        <v>386</v>
      </c>
      <c r="E1298">
        <v>12</v>
      </c>
      <c r="F1298">
        <v>1</v>
      </c>
      <c r="G1298">
        <v>4</v>
      </c>
      <c r="H1298" t="s">
        <v>3950</v>
      </c>
    </row>
    <row r="1299" spans="1:8" x14ac:dyDescent="0.25">
      <c r="A1299" t="s">
        <v>1220</v>
      </c>
      <c r="B1299" s="1">
        <v>45426</v>
      </c>
      <c r="C1299">
        <v>488</v>
      </c>
      <c r="D1299">
        <v>150</v>
      </c>
      <c r="E1299">
        <v>10</v>
      </c>
      <c r="F1299">
        <v>172</v>
      </c>
      <c r="G1299">
        <v>23</v>
      </c>
      <c r="H1299" t="s">
        <v>3951</v>
      </c>
    </row>
    <row r="1300" spans="1:8" x14ac:dyDescent="0.25">
      <c r="A1300" t="s">
        <v>1221</v>
      </c>
      <c r="B1300" s="1">
        <v>45351</v>
      </c>
      <c r="C1300">
        <v>902</v>
      </c>
      <c r="D1300">
        <v>425</v>
      </c>
      <c r="E1300">
        <v>17</v>
      </c>
      <c r="F1300">
        <v>23</v>
      </c>
      <c r="G1300">
        <v>24</v>
      </c>
      <c r="H1300" t="s">
        <v>3951</v>
      </c>
    </row>
    <row r="1301" spans="1:8" x14ac:dyDescent="0.25">
      <c r="A1301" t="s">
        <v>1222</v>
      </c>
      <c r="B1301" s="1">
        <v>45639</v>
      </c>
      <c r="C1301">
        <v>914</v>
      </c>
      <c r="D1301">
        <v>450</v>
      </c>
      <c r="E1301">
        <v>10</v>
      </c>
      <c r="F1301">
        <v>62</v>
      </c>
      <c r="G1301">
        <v>49</v>
      </c>
      <c r="H1301" t="s">
        <v>3949</v>
      </c>
    </row>
    <row r="1302" spans="1:8" x14ac:dyDescent="0.25">
      <c r="A1302" t="s">
        <v>1223</v>
      </c>
      <c r="B1302" s="1">
        <v>45297</v>
      </c>
      <c r="C1302">
        <v>925</v>
      </c>
      <c r="D1302">
        <v>413</v>
      </c>
      <c r="E1302">
        <v>9</v>
      </c>
      <c r="F1302">
        <v>24</v>
      </c>
      <c r="G1302">
        <v>12</v>
      </c>
      <c r="H1302" t="s">
        <v>3951</v>
      </c>
    </row>
    <row r="1303" spans="1:8" x14ac:dyDescent="0.25">
      <c r="A1303" t="s">
        <v>1224</v>
      </c>
      <c r="B1303" s="1">
        <v>45681</v>
      </c>
      <c r="C1303">
        <v>174</v>
      </c>
      <c r="D1303">
        <v>426</v>
      </c>
      <c r="E1303">
        <v>23</v>
      </c>
      <c r="F1303">
        <v>153</v>
      </c>
      <c r="G1303">
        <v>29</v>
      </c>
      <c r="H1303" t="s">
        <v>3949</v>
      </c>
    </row>
    <row r="1304" spans="1:8" x14ac:dyDescent="0.25">
      <c r="A1304" t="s">
        <v>1225</v>
      </c>
      <c r="B1304" s="1">
        <v>45241</v>
      </c>
      <c r="C1304">
        <v>118</v>
      </c>
      <c r="D1304">
        <v>211</v>
      </c>
      <c r="E1304">
        <v>17</v>
      </c>
      <c r="F1304">
        <v>159</v>
      </c>
      <c r="G1304">
        <v>1</v>
      </c>
      <c r="H1304" t="s">
        <v>3950</v>
      </c>
    </row>
    <row r="1305" spans="1:8" x14ac:dyDescent="0.25">
      <c r="A1305" t="s">
        <v>1226</v>
      </c>
      <c r="B1305" s="1">
        <v>45212</v>
      </c>
      <c r="C1305">
        <v>181</v>
      </c>
      <c r="D1305">
        <v>124</v>
      </c>
      <c r="E1305">
        <v>22</v>
      </c>
      <c r="F1305">
        <v>9</v>
      </c>
      <c r="G1305">
        <v>21</v>
      </c>
      <c r="H1305" t="s">
        <v>3950</v>
      </c>
    </row>
    <row r="1306" spans="1:8" x14ac:dyDescent="0.25">
      <c r="A1306" t="s">
        <v>1227</v>
      </c>
      <c r="B1306" s="1">
        <v>45493</v>
      </c>
      <c r="C1306">
        <v>225</v>
      </c>
      <c r="D1306">
        <v>484</v>
      </c>
      <c r="E1306">
        <v>29</v>
      </c>
      <c r="F1306">
        <v>86</v>
      </c>
      <c r="G1306">
        <v>22</v>
      </c>
      <c r="H1306" t="s">
        <v>3949</v>
      </c>
    </row>
    <row r="1307" spans="1:8" x14ac:dyDescent="0.25">
      <c r="A1307" t="s">
        <v>1228</v>
      </c>
      <c r="B1307" s="1">
        <v>45487</v>
      </c>
      <c r="C1307">
        <v>280</v>
      </c>
      <c r="D1307">
        <v>353</v>
      </c>
      <c r="E1307">
        <v>14</v>
      </c>
      <c r="F1307">
        <v>169</v>
      </c>
      <c r="G1307">
        <v>24</v>
      </c>
      <c r="H1307" t="s">
        <v>3951</v>
      </c>
    </row>
    <row r="1308" spans="1:8" x14ac:dyDescent="0.25">
      <c r="A1308" t="s">
        <v>1229</v>
      </c>
      <c r="B1308" s="1">
        <v>45471</v>
      </c>
      <c r="C1308">
        <v>361</v>
      </c>
      <c r="D1308">
        <v>128</v>
      </c>
      <c r="E1308">
        <v>28</v>
      </c>
      <c r="F1308">
        <v>130</v>
      </c>
      <c r="G1308">
        <v>1</v>
      </c>
      <c r="H1308" t="s">
        <v>3951</v>
      </c>
    </row>
    <row r="1309" spans="1:8" x14ac:dyDescent="0.25">
      <c r="A1309" t="s">
        <v>1230</v>
      </c>
      <c r="B1309" s="1">
        <v>45399</v>
      </c>
      <c r="C1309">
        <v>269</v>
      </c>
      <c r="D1309">
        <v>172</v>
      </c>
      <c r="E1309">
        <v>28</v>
      </c>
      <c r="F1309">
        <v>102</v>
      </c>
      <c r="G1309">
        <v>13</v>
      </c>
      <c r="H1309" t="s">
        <v>3950</v>
      </c>
    </row>
    <row r="1310" spans="1:8" x14ac:dyDescent="0.25">
      <c r="A1310" t="s">
        <v>1231</v>
      </c>
      <c r="B1310" s="1">
        <v>45443</v>
      </c>
      <c r="C1310">
        <v>912</v>
      </c>
      <c r="D1310">
        <v>218</v>
      </c>
      <c r="E1310">
        <v>2</v>
      </c>
      <c r="F1310">
        <v>116</v>
      </c>
      <c r="G1310">
        <v>29</v>
      </c>
      <c r="H1310" t="s">
        <v>3949</v>
      </c>
    </row>
    <row r="1311" spans="1:8" x14ac:dyDescent="0.25">
      <c r="A1311" t="s">
        <v>914</v>
      </c>
      <c r="B1311" s="1">
        <v>45552</v>
      </c>
      <c r="C1311">
        <v>241</v>
      </c>
      <c r="D1311">
        <v>69</v>
      </c>
      <c r="E1311">
        <v>5</v>
      </c>
      <c r="F1311">
        <v>106</v>
      </c>
      <c r="G1311">
        <v>36</v>
      </c>
      <c r="H1311" t="s">
        <v>3951</v>
      </c>
    </row>
    <row r="1312" spans="1:8" x14ac:dyDescent="0.25">
      <c r="A1312" t="s">
        <v>1232</v>
      </c>
      <c r="B1312" s="1">
        <v>45247</v>
      </c>
      <c r="C1312">
        <v>599</v>
      </c>
      <c r="D1312">
        <v>293</v>
      </c>
      <c r="E1312">
        <v>26</v>
      </c>
      <c r="F1312">
        <v>48</v>
      </c>
      <c r="G1312">
        <v>11</v>
      </c>
      <c r="H1312" t="s">
        <v>3951</v>
      </c>
    </row>
    <row r="1313" spans="1:8" x14ac:dyDescent="0.25">
      <c r="A1313" t="s">
        <v>1233</v>
      </c>
      <c r="B1313" s="1">
        <v>45676</v>
      </c>
      <c r="C1313">
        <v>666</v>
      </c>
      <c r="D1313">
        <v>430</v>
      </c>
      <c r="E1313">
        <v>29</v>
      </c>
      <c r="F1313">
        <v>97</v>
      </c>
      <c r="G1313">
        <v>8</v>
      </c>
      <c r="H1313" t="s">
        <v>3950</v>
      </c>
    </row>
    <row r="1314" spans="1:8" x14ac:dyDescent="0.25">
      <c r="A1314" t="s">
        <v>1234</v>
      </c>
      <c r="B1314" s="1">
        <v>45332</v>
      </c>
      <c r="C1314">
        <v>708</v>
      </c>
      <c r="D1314">
        <v>311</v>
      </c>
      <c r="E1314">
        <v>28</v>
      </c>
      <c r="F1314">
        <v>161</v>
      </c>
      <c r="G1314">
        <v>33</v>
      </c>
      <c r="H1314" t="s">
        <v>3950</v>
      </c>
    </row>
    <row r="1315" spans="1:8" x14ac:dyDescent="0.25">
      <c r="A1315" t="s">
        <v>1235</v>
      </c>
      <c r="B1315" s="1">
        <v>45665</v>
      </c>
      <c r="C1315">
        <v>675</v>
      </c>
      <c r="D1315">
        <v>354</v>
      </c>
      <c r="E1315">
        <v>10</v>
      </c>
      <c r="F1315">
        <v>135</v>
      </c>
      <c r="G1315">
        <v>36</v>
      </c>
      <c r="H1315" t="s">
        <v>3950</v>
      </c>
    </row>
    <row r="1316" spans="1:8" x14ac:dyDescent="0.25">
      <c r="A1316" t="s">
        <v>1236</v>
      </c>
      <c r="B1316" s="1">
        <v>45226</v>
      </c>
      <c r="C1316">
        <v>563</v>
      </c>
      <c r="D1316">
        <v>198</v>
      </c>
      <c r="E1316">
        <v>29</v>
      </c>
      <c r="F1316">
        <v>1</v>
      </c>
      <c r="G1316">
        <v>13</v>
      </c>
      <c r="H1316" t="s">
        <v>3951</v>
      </c>
    </row>
    <row r="1317" spans="1:8" x14ac:dyDescent="0.25">
      <c r="A1317" t="s">
        <v>1237</v>
      </c>
      <c r="B1317" s="1">
        <v>45658</v>
      </c>
      <c r="C1317">
        <v>368</v>
      </c>
      <c r="D1317">
        <v>51</v>
      </c>
      <c r="E1317">
        <v>2</v>
      </c>
      <c r="F1317">
        <v>30</v>
      </c>
      <c r="G1317">
        <v>4</v>
      </c>
      <c r="H1317" t="s">
        <v>3950</v>
      </c>
    </row>
    <row r="1318" spans="1:8" x14ac:dyDescent="0.25">
      <c r="A1318" t="s">
        <v>1238</v>
      </c>
      <c r="B1318" s="1">
        <v>45001</v>
      </c>
      <c r="C1318">
        <v>977</v>
      </c>
      <c r="D1318">
        <v>213</v>
      </c>
      <c r="E1318">
        <v>4</v>
      </c>
      <c r="F1318">
        <v>167</v>
      </c>
      <c r="G1318">
        <v>43</v>
      </c>
      <c r="H1318" t="s">
        <v>3949</v>
      </c>
    </row>
    <row r="1319" spans="1:8" x14ac:dyDescent="0.25">
      <c r="A1319" t="s">
        <v>1239</v>
      </c>
      <c r="B1319" s="1">
        <v>45053</v>
      </c>
      <c r="C1319">
        <v>193</v>
      </c>
      <c r="D1319">
        <v>266</v>
      </c>
      <c r="E1319">
        <v>16</v>
      </c>
      <c r="F1319">
        <v>3</v>
      </c>
      <c r="G1319">
        <v>44</v>
      </c>
      <c r="H1319" t="s">
        <v>3951</v>
      </c>
    </row>
    <row r="1320" spans="1:8" x14ac:dyDescent="0.25">
      <c r="A1320" t="s">
        <v>1240</v>
      </c>
      <c r="B1320" s="1">
        <v>45553</v>
      </c>
      <c r="C1320">
        <v>463</v>
      </c>
      <c r="D1320">
        <v>424</v>
      </c>
      <c r="E1320">
        <v>26</v>
      </c>
      <c r="F1320">
        <v>121</v>
      </c>
      <c r="G1320">
        <v>39</v>
      </c>
      <c r="H1320" t="s">
        <v>3951</v>
      </c>
    </row>
    <row r="1321" spans="1:8" x14ac:dyDescent="0.25">
      <c r="A1321" t="s">
        <v>1241</v>
      </c>
      <c r="B1321" s="1">
        <v>45048</v>
      </c>
      <c r="C1321">
        <v>101</v>
      </c>
      <c r="D1321">
        <v>51</v>
      </c>
      <c r="E1321">
        <v>21</v>
      </c>
      <c r="F1321">
        <v>51</v>
      </c>
      <c r="G1321">
        <v>42</v>
      </c>
      <c r="H1321" t="s">
        <v>3949</v>
      </c>
    </row>
    <row r="1322" spans="1:8" x14ac:dyDescent="0.25">
      <c r="A1322" t="s">
        <v>1242</v>
      </c>
      <c r="B1322" s="1">
        <v>45239</v>
      </c>
      <c r="C1322">
        <v>938</v>
      </c>
      <c r="D1322">
        <v>494</v>
      </c>
      <c r="E1322">
        <v>1</v>
      </c>
      <c r="F1322">
        <v>123</v>
      </c>
      <c r="G1322">
        <v>33</v>
      </c>
      <c r="H1322" t="s">
        <v>3950</v>
      </c>
    </row>
    <row r="1323" spans="1:8" x14ac:dyDescent="0.25">
      <c r="A1323" t="s">
        <v>1243</v>
      </c>
      <c r="B1323" s="1">
        <v>45033</v>
      </c>
      <c r="C1323">
        <v>848</v>
      </c>
      <c r="D1323">
        <v>236</v>
      </c>
      <c r="E1323">
        <v>8</v>
      </c>
      <c r="F1323">
        <v>55</v>
      </c>
      <c r="G1323">
        <v>26</v>
      </c>
      <c r="H1323" t="s">
        <v>3950</v>
      </c>
    </row>
    <row r="1324" spans="1:8" x14ac:dyDescent="0.25">
      <c r="A1324" t="s">
        <v>902</v>
      </c>
      <c r="B1324" s="1">
        <v>45468</v>
      </c>
      <c r="C1324">
        <v>989</v>
      </c>
      <c r="D1324">
        <v>94</v>
      </c>
      <c r="E1324">
        <v>26</v>
      </c>
      <c r="F1324">
        <v>163</v>
      </c>
      <c r="G1324">
        <v>29</v>
      </c>
      <c r="H1324" t="s">
        <v>3949</v>
      </c>
    </row>
    <row r="1325" spans="1:8" x14ac:dyDescent="0.25">
      <c r="A1325" t="s">
        <v>1244</v>
      </c>
      <c r="B1325" s="1">
        <v>45321</v>
      </c>
      <c r="C1325">
        <v>227</v>
      </c>
      <c r="D1325">
        <v>132</v>
      </c>
      <c r="E1325">
        <v>9</v>
      </c>
      <c r="F1325">
        <v>119</v>
      </c>
      <c r="G1325">
        <v>3</v>
      </c>
      <c r="H1325" t="s">
        <v>3950</v>
      </c>
    </row>
    <row r="1326" spans="1:8" x14ac:dyDescent="0.25">
      <c r="A1326" t="s">
        <v>1245</v>
      </c>
      <c r="B1326" s="1">
        <v>45460</v>
      </c>
      <c r="C1326">
        <v>856</v>
      </c>
      <c r="D1326">
        <v>282</v>
      </c>
      <c r="E1326">
        <v>20</v>
      </c>
      <c r="F1326">
        <v>112</v>
      </c>
      <c r="G1326">
        <v>1</v>
      </c>
      <c r="H1326" t="s">
        <v>3950</v>
      </c>
    </row>
    <row r="1327" spans="1:8" x14ac:dyDescent="0.25">
      <c r="A1327" t="s">
        <v>1246</v>
      </c>
      <c r="B1327" s="1">
        <v>45368</v>
      </c>
      <c r="C1327">
        <v>420</v>
      </c>
      <c r="D1327">
        <v>175</v>
      </c>
      <c r="E1327">
        <v>8</v>
      </c>
      <c r="F1327">
        <v>1</v>
      </c>
      <c r="G1327">
        <v>10</v>
      </c>
      <c r="H1327" t="s">
        <v>3951</v>
      </c>
    </row>
    <row r="1328" spans="1:8" x14ac:dyDescent="0.25">
      <c r="A1328" t="s">
        <v>1247</v>
      </c>
      <c r="B1328" s="1">
        <v>45317</v>
      </c>
      <c r="C1328">
        <v>594</v>
      </c>
      <c r="D1328">
        <v>109</v>
      </c>
      <c r="E1328">
        <v>24</v>
      </c>
      <c r="F1328">
        <v>3</v>
      </c>
      <c r="G1328">
        <v>41</v>
      </c>
      <c r="H1328" t="s">
        <v>3950</v>
      </c>
    </row>
    <row r="1329" spans="1:8" x14ac:dyDescent="0.25">
      <c r="A1329" t="s">
        <v>1248</v>
      </c>
      <c r="B1329" s="1">
        <v>45125</v>
      </c>
      <c r="C1329">
        <v>776</v>
      </c>
      <c r="D1329">
        <v>426</v>
      </c>
      <c r="E1329">
        <v>2</v>
      </c>
      <c r="F1329">
        <v>14</v>
      </c>
      <c r="G1329">
        <v>48</v>
      </c>
      <c r="H1329" t="s">
        <v>3949</v>
      </c>
    </row>
    <row r="1330" spans="1:8" x14ac:dyDescent="0.25">
      <c r="A1330" t="s">
        <v>1249</v>
      </c>
      <c r="B1330" s="1">
        <v>45567</v>
      </c>
      <c r="C1330">
        <v>197</v>
      </c>
      <c r="D1330">
        <v>91</v>
      </c>
      <c r="E1330">
        <v>8</v>
      </c>
      <c r="F1330">
        <v>48</v>
      </c>
      <c r="G1330">
        <v>13</v>
      </c>
      <c r="H1330" t="s">
        <v>3949</v>
      </c>
    </row>
    <row r="1331" spans="1:8" x14ac:dyDescent="0.25">
      <c r="A1331" t="s">
        <v>1250</v>
      </c>
      <c r="B1331" s="1">
        <v>45259</v>
      </c>
      <c r="C1331">
        <v>358</v>
      </c>
      <c r="D1331">
        <v>221</v>
      </c>
      <c r="E1331">
        <v>1</v>
      </c>
      <c r="F1331">
        <v>64</v>
      </c>
      <c r="G1331">
        <v>6</v>
      </c>
      <c r="H1331" t="s">
        <v>3949</v>
      </c>
    </row>
    <row r="1332" spans="1:8" x14ac:dyDescent="0.25">
      <c r="A1332" t="s">
        <v>1251</v>
      </c>
      <c r="B1332" s="1">
        <v>45017</v>
      </c>
      <c r="C1332">
        <v>357</v>
      </c>
      <c r="D1332">
        <v>356</v>
      </c>
      <c r="E1332">
        <v>9</v>
      </c>
      <c r="F1332">
        <v>24</v>
      </c>
      <c r="G1332">
        <v>24</v>
      </c>
      <c r="H1332" t="s">
        <v>3950</v>
      </c>
    </row>
    <row r="1333" spans="1:8" x14ac:dyDescent="0.25">
      <c r="A1333" t="s">
        <v>1252</v>
      </c>
      <c r="B1333" s="1">
        <v>45313</v>
      </c>
      <c r="C1333">
        <v>740</v>
      </c>
      <c r="D1333">
        <v>391</v>
      </c>
      <c r="E1333">
        <v>1</v>
      </c>
      <c r="F1333">
        <v>109</v>
      </c>
      <c r="G1333">
        <v>40</v>
      </c>
      <c r="H1333" t="s">
        <v>3950</v>
      </c>
    </row>
    <row r="1334" spans="1:8" x14ac:dyDescent="0.25">
      <c r="A1334" t="s">
        <v>1253</v>
      </c>
      <c r="B1334" s="1">
        <v>45687</v>
      </c>
      <c r="C1334">
        <v>871</v>
      </c>
      <c r="D1334">
        <v>189</v>
      </c>
      <c r="E1334">
        <v>3</v>
      </c>
      <c r="F1334">
        <v>97</v>
      </c>
      <c r="G1334">
        <v>8</v>
      </c>
      <c r="H1334" t="s">
        <v>3950</v>
      </c>
    </row>
    <row r="1335" spans="1:8" x14ac:dyDescent="0.25">
      <c r="A1335" t="s">
        <v>1254</v>
      </c>
      <c r="B1335" s="1">
        <v>45315</v>
      </c>
      <c r="C1335">
        <v>932</v>
      </c>
      <c r="D1335">
        <v>80</v>
      </c>
      <c r="E1335">
        <v>27</v>
      </c>
      <c r="F1335">
        <v>150</v>
      </c>
      <c r="G1335">
        <v>39</v>
      </c>
      <c r="H1335" t="s">
        <v>3951</v>
      </c>
    </row>
    <row r="1336" spans="1:8" x14ac:dyDescent="0.25">
      <c r="A1336" t="s">
        <v>1255</v>
      </c>
      <c r="B1336" s="1">
        <v>45495</v>
      </c>
      <c r="C1336">
        <v>969</v>
      </c>
      <c r="D1336">
        <v>420</v>
      </c>
      <c r="E1336">
        <v>9</v>
      </c>
      <c r="F1336">
        <v>61</v>
      </c>
      <c r="G1336">
        <v>28</v>
      </c>
      <c r="H1336" t="s">
        <v>3951</v>
      </c>
    </row>
    <row r="1337" spans="1:8" x14ac:dyDescent="0.25">
      <c r="A1337" t="s">
        <v>1256</v>
      </c>
      <c r="B1337" s="1">
        <v>45062</v>
      </c>
      <c r="C1337">
        <v>929</v>
      </c>
      <c r="D1337">
        <v>283</v>
      </c>
      <c r="E1337">
        <v>13</v>
      </c>
      <c r="F1337">
        <v>150</v>
      </c>
      <c r="G1337">
        <v>6</v>
      </c>
      <c r="H1337" t="s">
        <v>3949</v>
      </c>
    </row>
    <row r="1338" spans="1:8" x14ac:dyDescent="0.25">
      <c r="A1338" t="s">
        <v>701</v>
      </c>
      <c r="B1338" s="1">
        <v>45053</v>
      </c>
      <c r="C1338">
        <v>470</v>
      </c>
      <c r="D1338">
        <v>165</v>
      </c>
      <c r="E1338">
        <v>11</v>
      </c>
      <c r="F1338">
        <v>69</v>
      </c>
      <c r="G1338">
        <v>11</v>
      </c>
      <c r="H1338" t="s">
        <v>3950</v>
      </c>
    </row>
    <row r="1339" spans="1:8" x14ac:dyDescent="0.25">
      <c r="A1339" t="s">
        <v>1257</v>
      </c>
      <c r="B1339" s="1">
        <v>45632</v>
      </c>
      <c r="C1339">
        <v>428</v>
      </c>
      <c r="D1339">
        <v>175</v>
      </c>
      <c r="E1339">
        <v>27</v>
      </c>
      <c r="F1339">
        <v>84</v>
      </c>
      <c r="G1339">
        <v>48</v>
      </c>
      <c r="H1339" t="s">
        <v>3951</v>
      </c>
    </row>
    <row r="1340" spans="1:8" x14ac:dyDescent="0.25">
      <c r="A1340" t="s">
        <v>1258</v>
      </c>
      <c r="B1340" s="1">
        <v>45672</v>
      </c>
      <c r="C1340">
        <v>725</v>
      </c>
      <c r="D1340">
        <v>270</v>
      </c>
      <c r="E1340">
        <v>15</v>
      </c>
      <c r="F1340">
        <v>105</v>
      </c>
      <c r="G1340">
        <v>22</v>
      </c>
      <c r="H1340" t="s">
        <v>3950</v>
      </c>
    </row>
    <row r="1341" spans="1:8" x14ac:dyDescent="0.25">
      <c r="A1341" t="s">
        <v>576</v>
      </c>
      <c r="B1341" s="1">
        <v>45546</v>
      </c>
      <c r="C1341">
        <v>296</v>
      </c>
      <c r="D1341">
        <v>307</v>
      </c>
      <c r="E1341">
        <v>30</v>
      </c>
      <c r="F1341">
        <v>38</v>
      </c>
      <c r="G1341">
        <v>34</v>
      </c>
      <c r="H1341" t="s">
        <v>3949</v>
      </c>
    </row>
    <row r="1342" spans="1:8" x14ac:dyDescent="0.25">
      <c r="A1342" t="s">
        <v>954</v>
      </c>
      <c r="B1342" s="1">
        <v>45311</v>
      </c>
      <c r="C1342">
        <v>246</v>
      </c>
      <c r="D1342">
        <v>343</v>
      </c>
      <c r="E1342">
        <v>19</v>
      </c>
      <c r="F1342">
        <v>198</v>
      </c>
      <c r="G1342">
        <v>1</v>
      </c>
      <c r="H1342" t="s">
        <v>3951</v>
      </c>
    </row>
    <row r="1343" spans="1:8" x14ac:dyDescent="0.25">
      <c r="A1343" t="s">
        <v>1259</v>
      </c>
      <c r="B1343" s="1">
        <v>45475</v>
      </c>
      <c r="C1343">
        <v>230</v>
      </c>
      <c r="D1343">
        <v>329</v>
      </c>
      <c r="E1343">
        <v>23</v>
      </c>
      <c r="F1343">
        <v>112</v>
      </c>
      <c r="G1343">
        <v>19</v>
      </c>
      <c r="H1343" t="s">
        <v>3951</v>
      </c>
    </row>
    <row r="1344" spans="1:8" x14ac:dyDescent="0.25">
      <c r="A1344" t="s">
        <v>1260</v>
      </c>
      <c r="B1344" s="1">
        <v>45542</v>
      </c>
      <c r="C1344">
        <v>175</v>
      </c>
      <c r="D1344">
        <v>339</v>
      </c>
      <c r="E1344">
        <v>1</v>
      </c>
      <c r="F1344">
        <v>32</v>
      </c>
      <c r="G1344">
        <v>26</v>
      </c>
      <c r="H1344" t="s">
        <v>3949</v>
      </c>
    </row>
    <row r="1345" spans="1:8" x14ac:dyDescent="0.25">
      <c r="A1345" t="s">
        <v>1261</v>
      </c>
      <c r="B1345" s="1">
        <v>45049</v>
      </c>
      <c r="C1345">
        <v>920</v>
      </c>
      <c r="D1345">
        <v>115</v>
      </c>
      <c r="E1345">
        <v>13</v>
      </c>
      <c r="F1345">
        <v>155</v>
      </c>
      <c r="G1345">
        <v>22</v>
      </c>
      <c r="H1345" t="s">
        <v>3949</v>
      </c>
    </row>
    <row r="1346" spans="1:8" x14ac:dyDescent="0.25">
      <c r="A1346" t="s">
        <v>1262</v>
      </c>
      <c r="B1346" s="1">
        <v>45332</v>
      </c>
      <c r="C1346">
        <v>809</v>
      </c>
      <c r="D1346">
        <v>203</v>
      </c>
      <c r="E1346">
        <v>9</v>
      </c>
      <c r="F1346">
        <v>169</v>
      </c>
      <c r="G1346">
        <v>14</v>
      </c>
      <c r="H1346" t="s">
        <v>3949</v>
      </c>
    </row>
    <row r="1347" spans="1:8" x14ac:dyDescent="0.25">
      <c r="A1347" t="s">
        <v>1263</v>
      </c>
      <c r="B1347" s="1">
        <v>45354</v>
      </c>
      <c r="C1347">
        <v>822</v>
      </c>
      <c r="D1347">
        <v>443</v>
      </c>
      <c r="E1347">
        <v>2</v>
      </c>
      <c r="F1347">
        <v>97</v>
      </c>
      <c r="G1347">
        <v>4</v>
      </c>
      <c r="H1347" t="s">
        <v>3951</v>
      </c>
    </row>
    <row r="1348" spans="1:8" x14ac:dyDescent="0.25">
      <c r="A1348" t="s">
        <v>1264</v>
      </c>
      <c r="B1348" s="1">
        <v>45570</v>
      </c>
      <c r="C1348">
        <v>342</v>
      </c>
      <c r="D1348">
        <v>242</v>
      </c>
      <c r="E1348">
        <v>17</v>
      </c>
      <c r="F1348">
        <v>109</v>
      </c>
      <c r="G1348">
        <v>25</v>
      </c>
      <c r="H1348" t="s">
        <v>3950</v>
      </c>
    </row>
    <row r="1349" spans="1:8" x14ac:dyDescent="0.25">
      <c r="A1349" t="s">
        <v>1265</v>
      </c>
      <c r="B1349" s="1">
        <v>45518</v>
      </c>
      <c r="C1349">
        <v>172</v>
      </c>
      <c r="D1349">
        <v>491</v>
      </c>
      <c r="E1349">
        <v>18</v>
      </c>
      <c r="F1349">
        <v>67</v>
      </c>
      <c r="G1349">
        <v>50</v>
      </c>
      <c r="H1349" t="s">
        <v>3949</v>
      </c>
    </row>
    <row r="1350" spans="1:8" x14ac:dyDescent="0.25">
      <c r="A1350" t="s">
        <v>1266</v>
      </c>
      <c r="B1350" s="1">
        <v>45227</v>
      </c>
      <c r="C1350">
        <v>665</v>
      </c>
      <c r="D1350">
        <v>94</v>
      </c>
      <c r="E1350">
        <v>5</v>
      </c>
      <c r="F1350">
        <v>75</v>
      </c>
      <c r="G1350">
        <v>4</v>
      </c>
      <c r="H1350" t="s">
        <v>3949</v>
      </c>
    </row>
    <row r="1351" spans="1:8" x14ac:dyDescent="0.25">
      <c r="A1351" t="s">
        <v>1267</v>
      </c>
      <c r="B1351" s="1">
        <v>45058</v>
      </c>
      <c r="C1351">
        <v>387</v>
      </c>
      <c r="D1351">
        <v>443</v>
      </c>
      <c r="E1351">
        <v>1</v>
      </c>
      <c r="F1351">
        <v>180</v>
      </c>
      <c r="G1351">
        <v>37</v>
      </c>
      <c r="H1351" t="s">
        <v>3950</v>
      </c>
    </row>
    <row r="1352" spans="1:8" x14ac:dyDescent="0.25">
      <c r="A1352" t="s">
        <v>1268</v>
      </c>
      <c r="B1352" s="1">
        <v>45329</v>
      </c>
      <c r="C1352">
        <v>708</v>
      </c>
      <c r="D1352">
        <v>447</v>
      </c>
      <c r="E1352">
        <v>28</v>
      </c>
      <c r="F1352">
        <v>3</v>
      </c>
      <c r="G1352">
        <v>32</v>
      </c>
      <c r="H1352" t="s">
        <v>3951</v>
      </c>
    </row>
    <row r="1353" spans="1:8" x14ac:dyDescent="0.25">
      <c r="A1353" t="s">
        <v>1269</v>
      </c>
      <c r="B1353" s="1">
        <v>45227</v>
      </c>
      <c r="C1353">
        <v>403</v>
      </c>
      <c r="D1353">
        <v>371</v>
      </c>
      <c r="E1353">
        <v>11</v>
      </c>
      <c r="F1353">
        <v>175</v>
      </c>
      <c r="G1353">
        <v>32</v>
      </c>
      <c r="H1353" t="s">
        <v>3951</v>
      </c>
    </row>
    <row r="1354" spans="1:8" x14ac:dyDescent="0.25">
      <c r="A1354" t="s">
        <v>1270</v>
      </c>
      <c r="B1354" s="1">
        <v>45655</v>
      </c>
      <c r="C1354">
        <v>319</v>
      </c>
      <c r="D1354">
        <v>257</v>
      </c>
      <c r="E1354">
        <v>30</v>
      </c>
      <c r="F1354">
        <v>32</v>
      </c>
      <c r="G1354">
        <v>8</v>
      </c>
      <c r="H1354" t="s">
        <v>3951</v>
      </c>
    </row>
    <row r="1355" spans="1:8" x14ac:dyDescent="0.25">
      <c r="A1355" t="s">
        <v>1271</v>
      </c>
      <c r="B1355" s="1">
        <v>45240</v>
      </c>
      <c r="C1355">
        <v>146</v>
      </c>
      <c r="D1355">
        <v>113</v>
      </c>
      <c r="E1355">
        <v>30</v>
      </c>
      <c r="F1355">
        <v>179</v>
      </c>
      <c r="G1355">
        <v>25</v>
      </c>
      <c r="H1355" t="s">
        <v>3950</v>
      </c>
    </row>
    <row r="1356" spans="1:8" x14ac:dyDescent="0.25">
      <c r="A1356" t="s">
        <v>1010</v>
      </c>
      <c r="B1356" s="1">
        <v>45115</v>
      </c>
      <c r="C1356">
        <v>755</v>
      </c>
      <c r="D1356">
        <v>295</v>
      </c>
      <c r="E1356">
        <v>20</v>
      </c>
      <c r="F1356">
        <v>3</v>
      </c>
      <c r="G1356">
        <v>16</v>
      </c>
      <c r="H1356" t="s">
        <v>3951</v>
      </c>
    </row>
    <row r="1357" spans="1:8" x14ac:dyDescent="0.25">
      <c r="A1357" t="s">
        <v>1272</v>
      </c>
      <c r="B1357" s="1">
        <v>45483</v>
      </c>
      <c r="C1357">
        <v>600</v>
      </c>
      <c r="D1357">
        <v>60</v>
      </c>
      <c r="E1357">
        <v>11</v>
      </c>
      <c r="F1357">
        <v>89</v>
      </c>
      <c r="G1357">
        <v>38</v>
      </c>
      <c r="H1357" t="s">
        <v>3949</v>
      </c>
    </row>
    <row r="1358" spans="1:8" x14ac:dyDescent="0.25">
      <c r="A1358" t="s">
        <v>1273</v>
      </c>
      <c r="B1358" s="1">
        <v>45041</v>
      </c>
      <c r="C1358">
        <v>628</v>
      </c>
      <c r="D1358">
        <v>73</v>
      </c>
      <c r="E1358">
        <v>26</v>
      </c>
      <c r="F1358">
        <v>54</v>
      </c>
      <c r="G1358">
        <v>7</v>
      </c>
      <c r="H1358" t="s">
        <v>3951</v>
      </c>
    </row>
    <row r="1359" spans="1:8" x14ac:dyDescent="0.25">
      <c r="A1359" t="s">
        <v>225</v>
      </c>
      <c r="B1359" s="1">
        <v>45596</v>
      </c>
      <c r="C1359">
        <v>714</v>
      </c>
      <c r="D1359">
        <v>248</v>
      </c>
      <c r="E1359">
        <v>8</v>
      </c>
      <c r="F1359">
        <v>51</v>
      </c>
      <c r="G1359">
        <v>6</v>
      </c>
      <c r="H1359" t="s">
        <v>3949</v>
      </c>
    </row>
    <row r="1360" spans="1:8" x14ac:dyDescent="0.25">
      <c r="A1360" t="s">
        <v>1274</v>
      </c>
      <c r="B1360" s="1">
        <v>45652</v>
      </c>
      <c r="C1360">
        <v>342</v>
      </c>
      <c r="D1360">
        <v>111</v>
      </c>
      <c r="E1360">
        <v>2</v>
      </c>
      <c r="F1360">
        <v>25</v>
      </c>
      <c r="G1360">
        <v>14</v>
      </c>
      <c r="H1360" t="s">
        <v>3950</v>
      </c>
    </row>
    <row r="1361" spans="1:8" x14ac:dyDescent="0.25">
      <c r="A1361" t="s">
        <v>1275</v>
      </c>
      <c r="B1361" s="1">
        <v>45144</v>
      </c>
      <c r="C1361">
        <v>426</v>
      </c>
      <c r="D1361">
        <v>440</v>
      </c>
      <c r="E1361">
        <v>7</v>
      </c>
      <c r="F1361">
        <v>159</v>
      </c>
      <c r="G1361">
        <v>35</v>
      </c>
      <c r="H1361" t="s">
        <v>3949</v>
      </c>
    </row>
    <row r="1362" spans="1:8" x14ac:dyDescent="0.25">
      <c r="A1362" t="s">
        <v>1276</v>
      </c>
      <c r="B1362" s="1">
        <v>45607</v>
      </c>
      <c r="C1362">
        <v>221</v>
      </c>
      <c r="D1362">
        <v>63</v>
      </c>
      <c r="E1362">
        <v>26</v>
      </c>
      <c r="F1362">
        <v>40</v>
      </c>
      <c r="G1362">
        <v>32</v>
      </c>
      <c r="H1362" t="s">
        <v>3951</v>
      </c>
    </row>
    <row r="1363" spans="1:8" x14ac:dyDescent="0.25">
      <c r="A1363" t="s">
        <v>1277</v>
      </c>
      <c r="B1363" s="1">
        <v>45187</v>
      </c>
      <c r="C1363">
        <v>744</v>
      </c>
      <c r="D1363">
        <v>449</v>
      </c>
      <c r="E1363">
        <v>26</v>
      </c>
      <c r="F1363">
        <v>92</v>
      </c>
      <c r="G1363">
        <v>48</v>
      </c>
      <c r="H1363" t="s">
        <v>3949</v>
      </c>
    </row>
    <row r="1364" spans="1:8" x14ac:dyDescent="0.25">
      <c r="A1364" t="s">
        <v>648</v>
      </c>
      <c r="B1364" s="1">
        <v>45458</v>
      </c>
      <c r="C1364">
        <v>552</v>
      </c>
      <c r="D1364">
        <v>325</v>
      </c>
      <c r="E1364">
        <v>1</v>
      </c>
      <c r="F1364">
        <v>192</v>
      </c>
      <c r="G1364">
        <v>48</v>
      </c>
      <c r="H1364" t="s">
        <v>3949</v>
      </c>
    </row>
    <row r="1365" spans="1:8" x14ac:dyDescent="0.25">
      <c r="A1365" t="s">
        <v>197</v>
      </c>
      <c r="B1365" s="1">
        <v>45169</v>
      </c>
      <c r="C1365">
        <v>506</v>
      </c>
      <c r="D1365">
        <v>186</v>
      </c>
      <c r="E1365">
        <v>17</v>
      </c>
      <c r="F1365">
        <v>66</v>
      </c>
      <c r="G1365">
        <v>46</v>
      </c>
      <c r="H1365" t="s">
        <v>3949</v>
      </c>
    </row>
    <row r="1366" spans="1:8" x14ac:dyDescent="0.25">
      <c r="A1366" t="s">
        <v>1278</v>
      </c>
      <c r="B1366" s="1">
        <v>45632</v>
      </c>
      <c r="C1366">
        <v>192</v>
      </c>
      <c r="D1366">
        <v>235</v>
      </c>
      <c r="E1366">
        <v>11</v>
      </c>
      <c r="F1366">
        <v>51</v>
      </c>
      <c r="G1366">
        <v>4</v>
      </c>
      <c r="H1366" t="s">
        <v>3950</v>
      </c>
    </row>
    <row r="1367" spans="1:8" x14ac:dyDescent="0.25">
      <c r="A1367" t="s">
        <v>1279</v>
      </c>
      <c r="B1367" s="1">
        <v>45015</v>
      </c>
      <c r="C1367">
        <v>128</v>
      </c>
      <c r="D1367">
        <v>235</v>
      </c>
      <c r="E1367">
        <v>11</v>
      </c>
      <c r="F1367">
        <v>199</v>
      </c>
      <c r="G1367">
        <v>42</v>
      </c>
      <c r="H1367" t="s">
        <v>3949</v>
      </c>
    </row>
    <row r="1368" spans="1:8" x14ac:dyDescent="0.25">
      <c r="A1368" t="s">
        <v>1280</v>
      </c>
      <c r="B1368" s="1">
        <v>45279</v>
      </c>
      <c r="C1368">
        <v>415</v>
      </c>
      <c r="D1368">
        <v>445</v>
      </c>
      <c r="E1368">
        <v>17</v>
      </c>
      <c r="F1368">
        <v>63</v>
      </c>
      <c r="G1368">
        <v>47</v>
      </c>
      <c r="H1368" t="s">
        <v>3950</v>
      </c>
    </row>
    <row r="1369" spans="1:8" x14ac:dyDescent="0.25">
      <c r="A1369" t="s">
        <v>1281</v>
      </c>
      <c r="B1369" s="1">
        <v>45313</v>
      </c>
      <c r="C1369">
        <v>716</v>
      </c>
      <c r="D1369">
        <v>60</v>
      </c>
      <c r="E1369">
        <v>1</v>
      </c>
      <c r="F1369">
        <v>87</v>
      </c>
      <c r="G1369">
        <v>43</v>
      </c>
      <c r="H1369" t="s">
        <v>3949</v>
      </c>
    </row>
    <row r="1370" spans="1:8" x14ac:dyDescent="0.25">
      <c r="A1370" t="s">
        <v>1282</v>
      </c>
      <c r="B1370" s="1">
        <v>45603</v>
      </c>
      <c r="C1370">
        <v>618</v>
      </c>
      <c r="D1370">
        <v>413</v>
      </c>
      <c r="E1370">
        <v>12</v>
      </c>
      <c r="F1370">
        <v>198</v>
      </c>
      <c r="G1370">
        <v>11</v>
      </c>
      <c r="H1370" t="s">
        <v>3951</v>
      </c>
    </row>
    <row r="1371" spans="1:8" x14ac:dyDescent="0.25">
      <c r="A1371" t="s">
        <v>1283</v>
      </c>
      <c r="B1371" s="1">
        <v>45202</v>
      </c>
      <c r="C1371">
        <v>520</v>
      </c>
      <c r="D1371">
        <v>235</v>
      </c>
      <c r="E1371">
        <v>6</v>
      </c>
      <c r="F1371">
        <v>80</v>
      </c>
      <c r="G1371">
        <v>45</v>
      </c>
      <c r="H1371" t="s">
        <v>3950</v>
      </c>
    </row>
    <row r="1372" spans="1:8" x14ac:dyDescent="0.25">
      <c r="A1372" t="s">
        <v>1284</v>
      </c>
      <c r="B1372" s="1">
        <v>45545</v>
      </c>
      <c r="C1372">
        <v>343</v>
      </c>
      <c r="D1372">
        <v>114</v>
      </c>
      <c r="E1372">
        <v>10</v>
      </c>
      <c r="F1372">
        <v>82</v>
      </c>
      <c r="G1372">
        <v>32</v>
      </c>
      <c r="H1372" t="s">
        <v>3949</v>
      </c>
    </row>
    <row r="1373" spans="1:8" x14ac:dyDescent="0.25">
      <c r="A1373" t="s">
        <v>1285</v>
      </c>
      <c r="B1373" s="1">
        <v>45514</v>
      </c>
      <c r="C1373">
        <v>188</v>
      </c>
      <c r="D1373">
        <v>281</v>
      </c>
      <c r="E1373">
        <v>17</v>
      </c>
      <c r="F1373">
        <v>36</v>
      </c>
      <c r="G1373">
        <v>6</v>
      </c>
      <c r="H1373" t="s">
        <v>3950</v>
      </c>
    </row>
    <row r="1374" spans="1:8" x14ac:dyDescent="0.25">
      <c r="A1374" t="s">
        <v>1286</v>
      </c>
      <c r="B1374" s="1">
        <v>45154</v>
      </c>
      <c r="C1374">
        <v>131</v>
      </c>
      <c r="D1374">
        <v>485</v>
      </c>
      <c r="E1374">
        <v>9</v>
      </c>
      <c r="F1374">
        <v>87</v>
      </c>
      <c r="G1374">
        <v>10</v>
      </c>
      <c r="H1374" t="s">
        <v>3949</v>
      </c>
    </row>
    <row r="1375" spans="1:8" x14ac:dyDescent="0.25">
      <c r="A1375" t="s">
        <v>1287</v>
      </c>
      <c r="B1375" s="1">
        <v>45301</v>
      </c>
      <c r="C1375">
        <v>114</v>
      </c>
      <c r="D1375">
        <v>182</v>
      </c>
      <c r="E1375">
        <v>22</v>
      </c>
      <c r="F1375">
        <v>198</v>
      </c>
      <c r="G1375">
        <v>49</v>
      </c>
      <c r="H1375" t="s">
        <v>3951</v>
      </c>
    </row>
    <row r="1376" spans="1:8" x14ac:dyDescent="0.25">
      <c r="A1376" t="s">
        <v>1288</v>
      </c>
      <c r="B1376" s="1">
        <v>45684</v>
      </c>
      <c r="C1376">
        <v>980</v>
      </c>
      <c r="D1376">
        <v>452</v>
      </c>
      <c r="E1376">
        <v>5</v>
      </c>
      <c r="F1376">
        <v>49</v>
      </c>
      <c r="G1376">
        <v>12</v>
      </c>
      <c r="H1376" t="s">
        <v>3949</v>
      </c>
    </row>
    <row r="1377" spans="1:8" x14ac:dyDescent="0.25">
      <c r="A1377" t="s">
        <v>1289</v>
      </c>
      <c r="B1377" s="1">
        <v>45229</v>
      </c>
      <c r="C1377">
        <v>961</v>
      </c>
      <c r="D1377">
        <v>493</v>
      </c>
      <c r="E1377">
        <v>20</v>
      </c>
      <c r="F1377">
        <v>68</v>
      </c>
      <c r="G1377">
        <v>19</v>
      </c>
      <c r="H1377" t="s">
        <v>3951</v>
      </c>
    </row>
    <row r="1378" spans="1:8" x14ac:dyDescent="0.25">
      <c r="A1378" t="s">
        <v>1290</v>
      </c>
      <c r="B1378" s="1">
        <v>45457</v>
      </c>
      <c r="C1378">
        <v>798</v>
      </c>
      <c r="D1378">
        <v>488</v>
      </c>
      <c r="E1378">
        <v>2</v>
      </c>
      <c r="F1378">
        <v>174</v>
      </c>
      <c r="G1378">
        <v>43</v>
      </c>
      <c r="H1378" t="s">
        <v>3950</v>
      </c>
    </row>
    <row r="1379" spans="1:8" x14ac:dyDescent="0.25">
      <c r="A1379" t="s">
        <v>1291</v>
      </c>
      <c r="B1379" s="1">
        <v>45005</v>
      </c>
      <c r="C1379">
        <v>546</v>
      </c>
      <c r="D1379">
        <v>401</v>
      </c>
      <c r="E1379">
        <v>13</v>
      </c>
      <c r="F1379">
        <v>80</v>
      </c>
      <c r="G1379">
        <v>43</v>
      </c>
      <c r="H1379" t="s">
        <v>3951</v>
      </c>
    </row>
    <row r="1380" spans="1:8" x14ac:dyDescent="0.25">
      <c r="A1380" t="s">
        <v>1292</v>
      </c>
      <c r="B1380" s="1">
        <v>45171</v>
      </c>
      <c r="C1380">
        <v>209</v>
      </c>
      <c r="D1380">
        <v>124</v>
      </c>
      <c r="E1380">
        <v>27</v>
      </c>
      <c r="F1380">
        <v>92</v>
      </c>
      <c r="G1380">
        <v>13</v>
      </c>
      <c r="H1380" t="s">
        <v>3951</v>
      </c>
    </row>
    <row r="1381" spans="1:8" x14ac:dyDescent="0.25">
      <c r="A1381" t="s">
        <v>1284</v>
      </c>
      <c r="B1381" s="1">
        <v>45300</v>
      </c>
      <c r="C1381">
        <v>961</v>
      </c>
      <c r="D1381">
        <v>440</v>
      </c>
      <c r="E1381">
        <v>17</v>
      </c>
      <c r="F1381">
        <v>198</v>
      </c>
      <c r="G1381">
        <v>33</v>
      </c>
      <c r="H1381" t="s">
        <v>3949</v>
      </c>
    </row>
    <row r="1382" spans="1:8" x14ac:dyDescent="0.25">
      <c r="A1382" t="s">
        <v>1293</v>
      </c>
      <c r="B1382" s="1">
        <v>45163</v>
      </c>
      <c r="C1382">
        <v>490</v>
      </c>
      <c r="D1382">
        <v>171</v>
      </c>
      <c r="E1382">
        <v>13</v>
      </c>
      <c r="F1382">
        <v>171</v>
      </c>
      <c r="G1382">
        <v>41</v>
      </c>
      <c r="H1382" t="s">
        <v>3949</v>
      </c>
    </row>
    <row r="1383" spans="1:8" x14ac:dyDescent="0.25">
      <c r="A1383" t="s">
        <v>1294</v>
      </c>
      <c r="B1383" s="1">
        <v>45546</v>
      </c>
      <c r="C1383">
        <v>767</v>
      </c>
      <c r="D1383">
        <v>278</v>
      </c>
      <c r="E1383">
        <v>5</v>
      </c>
      <c r="F1383">
        <v>87</v>
      </c>
      <c r="G1383">
        <v>34</v>
      </c>
      <c r="H1383" t="s">
        <v>3950</v>
      </c>
    </row>
    <row r="1384" spans="1:8" x14ac:dyDescent="0.25">
      <c r="A1384" t="s">
        <v>1295</v>
      </c>
      <c r="B1384" s="1">
        <v>44990</v>
      </c>
      <c r="C1384">
        <v>272</v>
      </c>
      <c r="D1384">
        <v>245</v>
      </c>
      <c r="E1384">
        <v>29</v>
      </c>
      <c r="F1384">
        <v>152</v>
      </c>
      <c r="G1384">
        <v>34</v>
      </c>
      <c r="H1384" t="s">
        <v>3949</v>
      </c>
    </row>
    <row r="1385" spans="1:8" x14ac:dyDescent="0.25">
      <c r="A1385" t="s">
        <v>1296</v>
      </c>
      <c r="B1385" s="1">
        <v>45318</v>
      </c>
      <c r="C1385">
        <v>759</v>
      </c>
      <c r="D1385">
        <v>82</v>
      </c>
      <c r="E1385">
        <v>21</v>
      </c>
      <c r="F1385">
        <v>96</v>
      </c>
      <c r="G1385">
        <v>47</v>
      </c>
      <c r="H1385" t="s">
        <v>3949</v>
      </c>
    </row>
    <row r="1386" spans="1:8" x14ac:dyDescent="0.25">
      <c r="A1386" t="s">
        <v>1297</v>
      </c>
      <c r="B1386" s="1">
        <v>45204</v>
      </c>
      <c r="C1386">
        <v>706</v>
      </c>
      <c r="D1386">
        <v>296</v>
      </c>
      <c r="E1386">
        <v>2</v>
      </c>
      <c r="F1386">
        <v>153</v>
      </c>
      <c r="G1386">
        <v>12</v>
      </c>
      <c r="H1386" t="s">
        <v>3949</v>
      </c>
    </row>
    <row r="1387" spans="1:8" x14ac:dyDescent="0.25">
      <c r="A1387" t="s">
        <v>1298</v>
      </c>
      <c r="B1387" s="1">
        <v>45196</v>
      </c>
      <c r="C1387">
        <v>773</v>
      </c>
      <c r="D1387">
        <v>86</v>
      </c>
      <c r="E1387">
        <v>9</v>
      </c>
      <c r="F1387">
        <v>50</v>
      </c>
      <c r="G1387">
        <v>19</v>
      </c>
      <c r="H1387" t="s">
        <v>3951</v>
      </c>
    </row>
    <row r="1388" spans="1:8" x14ac:dyDescent="0.25">
      <c r="A1388" t="s">
        <v>1299</v>
      </c>
      <c r="B1388" s="1">
        <v>45216</v>
      </c>
      <c r="C1388">
        <v>803</v>
      </c>
      <c r="D1388">
        <v>106</v>
      </c>
      <c r="E1388">
        <v>12</v>
      </c>
      <c r="F1388">
        <v>86</v>
      </c>
      <c r="G1388">
        <v>40</v>
      </c>
      <c r="H1388" t="s">
        <v>3951</v>
      </c>
    </row>
    <row r="1389" spans="1:8" x14ac:dyDescent="0.25">
      <c r="A1389" t="s">
        <v>1300</v>
      </c>
      <c r="B1389" s="1">
        <v>44996</v>
      </c>
      <c r="C1389">
        <v>379</v>
      </c>
      <c r="D1389">
        <v>171</v>
      </c>
      <c r="E1389">
        <v>5</v>
      </c>
      <c r="F1389">
        <v>36</v>
      </c>
      <c r="G1389">
        <v>9</v>
      </c>
      <c r="H1389" t="s">
        <v>3951</v>
      </c>
    </row>
    <row r="1390" spans="1:8" x14ac:dyDescent="0.25">
      <c r="A1390" t="s">
        <v>155</v>
      </c>
      <c r="B1390" s="1">
        <v>45669</v>
      </c>
      <c r="C1390">
        <v>834</v>
      </c>
      <c r="D1390">
        <v>144</v>
      </c>
      <c r="E1390">
        <v>7</v>
      </c>
      <c r="F1390">
        <v>137</v>
      </c>
      <c r="G1390">
        <v>34</v>
      </c>
      <c r="H1390" t="s">
        <v>3949</v>
      </c>
    </row>
    <row r="1391" spans="1:8" x14ac:dyDescent="0.25">
      <c r="A1391" t="s">
        <v>1301</v>
      </c>
      <c r="B1391" s="1">
        <v>45147</v>
      </c>
      <c r="C1391">
        <v>985</v>
      </c>
      <c r="D1391">
        <v>110</v>
      </c>
      <c r="E1391">
        <v>16</v>
      </c>
      <c r="F1391">
        <v>114</v>
      </c>
      <c r="G1391">
        <v>37</v>
      </c>
      <c r="H1391" t="s">
        <v>3951</v>
      </c>
    </row>
    <row r="1392" spans="1:8" x14ac:dyDescent="0.25">
      <c r="A1392" t="s">
        <v>1302</v>
      </c>
      <c r="B1392" s="1">
        <v>45240</v>
      </c>
      <c r="C1392">
        <v>526</v>
      </c>
      <c r="D1392">
        <v>243</v>
      </c>
      <c r="E1392">
        <v>18</v>
      </c>
      <c r="F1392">
        <v>17</v>
      </c>
      <c r="G1392">
        <v>4</v>
      </c>
      <c r="H1392" t="s">
        <v>3949</v>
      </c>
    </row>
    <row r="1393" spans="1:8" x14ac:dyDescent="0.25">
      <c r="A1393" t="s">
        <v>1303</v>
      </c>
      <c r="B1393" s="1">
        <v>45626</v>
      </c>
      <c r="C1393">
        <v>211</v>
      </c>
      <c r="D1393">
        <v>66</v>
      </c>
      <c r="E1393">
        <v>28</v>
      </c>
      <c r="F1393">
        <v>48</v>
      </c>
      <c r="G1393">
        <v>22</v>
      </c>
      <c r="H1393" t="s">
        <v>3951</v>
      </c>
    </row>
    <row r="1394" spans="1:8" x14ac:dyDescent="0.25">
      <c r="A1394" t="s">
        <v>1304</v>
      </c>
      <c r="B1394" s="1">
        <v>45227</v>
      </c>
      <c r="C1394">
        <v>889</v>
      </c>
      <c r="D1394">
        <v>187</v>
      </c>
      <c r="E1394">
        <v>8</v>
      </c>
      <c r="F1394">
        <v>114</v>
      </c>
      <c r="G1394">
        <v>45</v>
      </c>
      <c r="H1394" t="s">
        <v>3949</v>
      </c>
    </row>
    <row r="1395" spans="1:8" x14ac:dyDescent="0.25">
      <c r="A1395" t="s">
        <v>1305</v>
      </c>
      <c r="B1395" s="1">
        <v>45024</v>
      </c>
      <c r="C1395">
        <v>497</v>
      </c>
      <c r="D1395">
        <v>394</v>
      </c>
      <c r="E1395">
        <v>27</v>
      </c>
      <c r="F1395">
        <v>149</v>
      </c>
      <c r="G1395">
        <v>29</v>
      </c>
      <c r="H1395" t="s">
        <v>3951</v>
      </c>
    </row>
    <row r="1396" spans="1:8" x14ac:dyDescent="0.25">
      <c r="A1396" t="s">
        <v>72</v>
      </c>
      <c r="B1396" s="1">
        <v>45231</v>
      </c>
      <c r="C1396">
        <v>149</v>
      </c>
      <c r="D1396">
        <v>432</v>
      </c>
      <c r="E1396">
        <v>14</v>
      </c>
      <c r="F1396">
        <v>189</v>
      </c>
      <c r="G1396">
        <v>34</v>
      </c>
      <c r="H1396" t="s">
        <v>3949</v>
      </c>
    </row>
    <row r="1397" spans="1:8" x14ac:dyDescent="0.25">
      <c r="A1397" t="s">
        <v>1306</v>
      </c>
      <c r="B1397" s="1">
        <v>45054</v>
      </c>
      <c r="C1397">
        <v>295</v>
      </c>
      <c r="D1397">
        <v>268</v>
      </c>
      <c r="E1397">
        <v>4</v>
      </c>
      <c r="F1397">
        <v>29</v>
      </c>
      <c r="G1397">
        <v>26</v>
      </c>
      <c r="H1397" t="s">
        <v>3949</v>
      </c>
    </row>
    <row r="1398" spans="1:8" x14ac:dyDescent="0.25">
      <c r="A1398" t="s">
        <v>1307</v>
      </c>
      <c r="B1398" s="1">
        <v>45262</v>
      </c>
      <c r="C1398">
        <v>345</v>
      </c>
      <c r="D1398">
        <v>447</v>
      </c>
      <c r="E1398">
        <v>13</v>
      </c>
      <c r="F1398">
        <v>30</v>
      </c>
      <c r="G1398">
        <v>29</v>
      </c>
      <c r="H1398" t="s">
        <v>3949</v>
      </c>
    </row>
    <row r="1399" spans="1:8" x14ac:dyDescent="0.25">
      <c r="A1399" t="s">
        <v>1308</v>
      </c>
      <c r="B1399" s="1">
        <v>45073</v>
      </c>
      <c r="C1399">
        <v>488</v>
      </c>
      <c r="D1399">
        <v>135</v>
      </c>
      <c r="E1399">
        <v>1</v>
      </c>
      <c r="F1399">
        <v>2</v>
      </c>
      <c r="G1399">
        <v>40</v>
      </c>
      <c r="H1399" t="s">
        <v>3950</v>
      </c>
    </row>
    <row r="1400" spans="1:8" x14ac:dyDescent="0.25">
      <c r="A1400" t="s">
        <v>1309</v>
      </c>
      <c r="B1400" s="1">
        <v>45357</v>
      </c>
      <c r="C1400">
        <v>265</v>
      </c>
      <c r="D1400">
        <v>327</v>
      </c>
      <c r="E1400">
        <v>8</v>
      </c>
      <c r="F1400">
        <v>60</v>
      </c>
      <c r="G1400">
        <v>40</v>
      </c>
      <c r="H1400" t="s">
        <v>3949</v>
      </c>
    </row>
    <row r="1401" spans="1:8" x14ac:dyDescent="0.25">
      <c r="A1401" t="s">
        <v>1310</v>
      </c>
      <c r="B1401" s="1">
        <v>45605</v>
      </c>
      <c r="C1401">
        <v>545</v>
      </c>
      <c r="D1401">
        <v>291</v>
      </c>
      <c r="E1401">
        <v>5</v>
      </c>
      <c r="F1401">
        <v>61</v>
      </c>
      <c r="G1401">
        <v>17</v>
      </c>
      <c r="H1401" t="s">
        <v>3951</v>
      </c>
    </row>
    <row r="1402" spans="1:8" x14ac:dyDescent="0.25">
      <c r="A1402" t="s">
        <v>1311</v>
      </c>
      <c r="B1402" s="1">
        <v>45102</v>
      </c>
      <c r="C1402">
        <v>562</v>
      </c>
      <c r="D1402">
        <v>118</v>
      </c>
      <c r="E1402">
        <v>23</v>
      </c>
      <c r="F1402">
        <v>161</v>
      </c>
      <c r="G1402">
        <v>7</v>
      </c>
      <c r="H1402" t="s">
        <v>3951</v>
      </c>
    </row>
    <row r="1403" spans="1:8" x14ac:dyDescent="0.25">
      <c r="A1403" t="s">
        <v>1312</v>
      </c>
      <c r="B1403" s="1">
        <v>45605</v>
      </c>
      <c r="C1403">
        <v>470</v>
      </c>
      <c r="D1403">
        <v>447</v>
      </c>
      <c r="E1403">
        <v>15</v>
      </c>
      <c r="F1403">
        <v>86</v>
      </c>
      <c r="G1403">
        <v>21</v>
      </c>
      <c r="H1403" t="s">
        <v>3951</v>
      </c>
    </row>
    <row r="1404" spans="1:8" x14ac:dyDescent="0.25">
      <c r="A1404" t="s">
        <v>1313</v>
      </c>
      <c r="B1404" s="1">
        <v>45445</v>
      </c>
      <c r="C1404">
        <v>624</v>
      </c>
      <c r="D1404">
        <v>147</v>
      </c>
      <c r="E1404">
        <v>3</v>
      </c>
      <c r="F1404">
        <v>186</v>
      </c>
      <c r="G1404">
        <v>43</v>
      </c>
      <c r="H1404" t="s">
        <v>3950</v>
      </c>
    </row>
    <row r="1405" spans="1:8" x14ac:dyDescent="0.25">
      <c r="A1405" t="s">
        <v>1314</v>
      </c>
      <c r="B1405" s="1">
        <v>45022</v>
      </c>
      <c r="C1405">
        <v>162</v>
      </c>
      <c r="D1405">
        <v>134</v>
      </c>
      <c r="E1405">
        <v>4</v>
      </c>
      <c r="F1405">
        <v>65</v>
      </c>
      <c r="G1405">
        <v>8</v>
      </c>
      <c r="H1405" t="s">
        <v>3949</v>
      </c>
    </row>
    <row r="1406" spans="1:8" x14ac:dyDescent="0.25">
      <c r="A1406" t="s">
        <v>1315</v>
      </c>
      <c r="B1406" s="1">
        <v>45697</v>
      </c>
      <c r="C1406">
        <v>511</v>
      </c>
      <c r="D1406">
        <v>315</v>
      </c>
      <c r="E1406">
        <v>6</v>
      </c>
      <c r="F1406">
        <v>132</v>
      </c>
      <c r="G1406">
        <v>50</v>
      </c>
      <c r="H1406" t="s">
        <v>3949</v>
      </c>
    </row>
    <row r="1407" spans="1:8" x14ac:dyDescent="0.25">
      <c r="A1407" t="s">
        <v>1316</v>
      </c>
      <c r="B1407" s="1">
        <v>45420</v>
      </c>
      <c r="C1407">
        <v>785</v>
      </c>
      <c r="D1407">
        <v>320</v>
      </c>
      <c r="E1407">
        <v>27</v>
      </c>
      <c r="F1407">
        <v>31</v>
      </c>
      <c r="G1407">
        <v>31</v>
      </c>
      <c r="H1407" t="s">
        <v>3950</v>
      </c>
    </row>
    <row r="1408" spans="1:8" x14ac:dyDescent="0.25">
      <c r="A1408" t="s">
        <v>1317</v>
      </c>
      <c r="B1408" s="1">
        <v>45607</v>
      </c>
      <c r="C1408">
        <v>872</v>
      </c>
      <c r="D1408">
        <v>235</v>
      </c>
      <c r="E1408">
        <v>25</v>
      </c>
      <c r="F1408">
        <v>122</v>
      </c>
      <c r="G1408">
        <v>4</v>
      </c>
      <c r="H1408" t="s">
        <v>3951</v>
      </c>
    </row>
    <row r="1409" spans="1:8" x14ac:dyDescent="0.25">
      <c r="A1409" t="s">
        <v>1318</v>
      </c>
      <c r="B1409" s="1">
        <v>45230</v>
      </c>
      <c r="C1409">
        <v>678</v>
      </c>
      <c r="D1409">
        <v>366</v>
      </c>
      <c r="E1409">
        <v>22</v>
      </c>
      <c r="F1409">
        <v>116</v>
      </c>
      <c r="G1409">
        <v>28</v>
      </c>
      <c r="H1409" t="s">
        <v>3949</v>
      </c>
    </row>
    <row r="1410" spans="1:8" x14ac:dyDescent="0.25">
      <c r="A1410" t="s">
        <v>864</v>
      </c>
      <c r="B1410" s="1">
        <v>45222</v>
      </c>
      <c r="C1410">
        <v>501</v>
      </c>
      <c r="D1410">
        <v>220</v>
      </c>
      <c r="E1410">
        <v>3</v>
      </c>
      <c r="F1410">
        <v>129</v>
      </c>
      <c r="G1410">
        <v>4</v>
      </c>
      <c r="H1410" t="s">
        <v>3949</v>
      </c>
    </row>
    <row r="1411" spans="1:8" x14ac:dyDescent="0.25">
      <c r="A1411" t="s">
        <v>1319</v>
      </c>
      <c r="B1411" s="1">
        <v>45344</v>
      </c>
      <c r="C1411">
        <v>393</v>
      </c>
      <c r="D1411">
        <v>336</v>
      </c>
      <c r="E1411">
        <v>9</v>
      </c>
      <c r="F1411">
        <v>53</v>
      </c>
      <c r="G1411">
        <v>1</v>
      </c>
      <c r="H1411" t="s">
        <v>3951</v>
      </c>
    </row>
    <row r="1412" spans="1:8" x14ac:dyDescent="0.25">
      <c r="A1412" t="s">
        <v>1320</v>
      </c>
      <c r="B1412" s="1">
        <v>44981</v>
      </c>
      <c r="C1412">
        <v>392</v>
      </c>
      <c r="D1412">
        <v>300</v>
      </c>
      <c r="E1412">
        <v>28</v>
      </c>
      <c r="F1412">
        <v>102</v>
      </c>
      <c r="G1412">
        <v>19</v>
      </c>
      <c r="H1412" t="s">
        <v>3950</v>
      </c>
    </row>
    <row r="1413" spans="1:8" x14ac:dyDescent="0.25">
      <c r="A1413" t="s">
        <v>1321</v>
      </c>
      <c r="B1413" s="1">
        <v>45582</v>
      </c>
      <c r="C1413">
        <v>569</v>
      </c>
      <c r="D1413">
        <v>485</v>
      </c>
      <c r="E1413">
        <v>30</v>
      </c>
      <c r="F1413">
        <v>53</v>
      </c>
      <c r="G1413">
        <v>18</v>
      </c>
      <c r="H1413" t="s">
        <v>3949</v>
      </c>
    </row>
    <row r="1414" spans="1:8" x14ac:dyDescent="0.25">
      <c r="A1414" t="s">
        <v>1322</v>
      </c>
      <c r="B1414" s="1">
        <v>45221</v>
      </c>
      <c r="C1414">
        <v>322</v>
      </c>
      <c r="D1414">
        <v>314</v>
      </c>
      <c r="E1414">
        <v>24</v>
      </c>
      <c r="F1414">
        <v>151</v>
      </c>
      <c r="G1414">
        <v>8</v>
      </c>
      <c r="H1414" t="s">
        <v>3951</v>
      </c>
    </row>
    <row r="1415" spans="1:8" x14ac:dyDescent="0.25">
      <c r="A1415" t="s">
        <v>1323</v>
      </c>
      <c r="B1415" s="1">
        <v>45436</v>
      </c>
      <c r="C1415">
        <v>933</v>
      </c>
      <c r="D1415">
        <v>400</v>
      </c>
      <c r="E1415">
        <v>15</v>
      </c>
      <c r="F1415">
        <v>92</v>
      </c>
      <c r="G1415">
        <v>34</v>
      </c>
      <c r="H1415" t="s">
        <v>3951</v>
      </c>
    </row>
    <row r="1416" spans="1:8" x14ac:dyDescent="0.25">
      <c r="A1416" t="s">
        <v>1324</v>
      </c>
      <c r="B1416" s="1">
        <v>45326</v>
      </c>
      <c r="C1416">
        <v>511</v>
      </c>
      <c r="D1416">
        <v>100</v>
      </c>
      <c r="E1416">
        <v>20</v>
      </c>
      <c r="F1416">
        <v>49</v>
      </c>
      <c r="G1416">
        <v>29</v>
      </c>
      <c r="H1416" t="s">
        <v>3949</v>
      </c>
    </row>
    <row r="1417" spans="1:8" x14ac:dyDescent="0.25">
      <c r="A1417" t="s">
        <v>1299</v>
      </c>
      <c r="B1417" s="1">
        <v>45050</v>
      </c>
      <c r="C1417">
        <v>807</v>
      </c>
      <c r="D1417">
        <v>346</v>
      </c>
      <c r="E1417">
        <v>7</v>
      </c>
      <c r="F1417">
        <v>6</v>
      </c>
      <c r="G1417">
        <v>47</v>
      </c>
      <c r="H1417" t="s">
        <v>3951</v>
      </c>
    </row>
    <row r="1418" spans="1:8" x14ac:dyDescent="0.25">
      <c r="A1418" t="s">
        <v>1325</v>
      </c>
      <c r="B1418" s="1">
        <v>45057</v>
      </c>
      <c r="C1418">
        <v>157</v>
      </c>
      <c r="D1418">
        <v>382</v>
      </c>
      <c r="E1418">
        <v>1</v>
      </c>
      <c r="F1418">
        <v>108</v>
      </c>
      <c r="G1418">
        <v>22</v>
      </c>
      <c r="H1418" t="s">
        <v>3949</v>
      </c>
    </row>
    <row r="1419" spans="1:8" x14ac:dyDescent="0.25">
      <c r="A1419" t="s">
        <v>1326</v>
      </c>
      <c r="B1419" s="1">
        <v>45642</v>
      </c>
      <c r="C1419">
        <v>237</v>
      </c>
      <c r="D1419">
        <v>252</v>
      </c>
      <c r="E1419">
        <v>10</v>
      </c>
      <c r="F1419">
        <v>168</v>
      </c>
      <c r="G1419">
        <v>26</v>
      </c>
      <c r="H1419" t="s">
        <v>3950</v>
      </c>
    </row>
    <row r="1420" spans="1:8" x14ac:dyDescent="0.25">
      <c r="A1420" t="s">
        <v>1327</v>
      </c>
      <c r="B1420" s="1">
        <v>45270</v>
      </c>
      <c r="C1420">
        <v>556</v>
      </c>
      <c r="D1420">
        <v>203</v>
      </c>
      <c r="E1420">
        <v>19</v>
      </c>
      <c r="F1420">
        <v>71</v>
      </c>
      <c r="G1420">
        <v>7</v>
      </c>
      <c r="H1420" t="s">
        <v>3951</v>
      </c>
    </row>
    <row r="1421" spans="1:8" x14ac:dyDescent="0.25">
      <c r="A1421" t="s">
        <v>1328</v>
      </c>
      <c r="B1421" s="1">
        <v>45428</v>
      </c>
      <c r="C1421">
        <v>408</v>
      </c>
      <c r="D1421">
        <v>500</v>
      </c>
      <c r="E1421">
        <v>27</v>
      </c>
      <c r="F1421">
        <v>151</v>
      </c>
      <c r="G1421">
        <v>16</v>
      </c>
      <c r="H1421" t="s">
        <v>3951</v>
      </c>
    </row>
    <row r="1422" spans="1:8" x14ac:dyDescent="0.25">
      <c r="A1422" t="s">
        <v>1329</v>
      </c>
      <c r="B1422" s="1">
        <v>45374</v>
      </c>
      <c r="C1422">
        <v>336</v>
      </c>
      <c r="D1422">
        <v>341</v>
      </c>
      <c r="E1422">
        <v>17</v>
      </c>
      <c r="F1422">
        <v>59</v>
      </c>
      <c r="G1422">
        <v>36</v>
      </c>
      <c r="H1422" t="s">
        <v>3950</v>
      </c>
    </row>
    <row r="1423" spans="1:8" x14ac:dyDescent="0.25">
      <c r="A1423" t="s">
        <v>1330</v>
      </c>
      <c r="B1423" s="1">
        <v>45114</v>
      </c>
      <c r="C1423">
        <v>583</v>
      </c>
      <c r="D1423">
        <v>468</v>
      </c>
      <c r="E1423">
        <v>3</v>
      </c>
      <c r="F1423">
        <v>126</v>
      </c>
      <c r="G1423">
        <v>8</v>
      </c>
      <c r="H1423" t="s">
        <v>3949</v>
      </c>
    </row>
    <row r="1424" spans="1:8" x14ac:dyDescent="0.25">
      <c r="A1424" t="s">
        <v>1331</v>
      </c>
      <c r="B1424" s="1">
        <v>45351</v>
      </c>
      <c r="C1424">
        <v>429</v>
      </c>
      <c r="D1424">
        <v>487</v>
      </c>
      <c r="E1424">
        <v>18</v>
      </c>
      <c r="F1424">
        <v>170</v>
      </c>
      <c r="G1424">
        <v>43</v>
      </c>
      <c r="H1424" t="s">
        <v>3950</v>
      </c>
    </row>
    <row r="1425" spans="1:8" x14ac:dyDescent="0.25">
      <c r="A1425" t="s">
        <v>377</v>
      </c>
      <c r="B1425" s="1">
        <v>45556</v>
      </c>
      <c r="C1425">
        <v>389</v>
      </c>
      <c r="D1425">
        <v>62</v>
      </c>
      <c r="E1425">
        <v>13</v>
      </c>
      <c r="F1425">
        <v>44</v>
      </c>
      <c r="G1425">
        <v>34</v>
      </c>
      <c r="H1425" t="s">
        <v>3949</v>
      </c>
    </row>
    <row r="1426" spans="1:8" x14ac:dyDescent="0.25">
      <c r="A1426" t="s">
        <v>1332</v>
      </c>
      <c r="B1426" s="1">
        <v>45018</v>
      </c>
      <c r="C1426">
        <v>926</v>
      </c>
      <c r="D1426">
        <v>486</v>
      </c>
      <c r="E1426">
        <v>14</v>
      </c>
      <c r="F1426">
        <v>113</v>
      </c>
      <c r="G1426">
        <v>50</v>
      </c>
      <c r="H1426" t="s">
        <v>3949</v>
      </c>
    </row>
    <row r="1427" spans="1:8" x14ac:dyDescent="0.25">
      <c r="A1427" t="s">
        <v>1333</v>
      </c>
      <c r="B1427" s="1">
        <v>45552</v>
      </c>
      <c r="C1427">
        <v>974</v>
      </c>
      <c r="D1427">
        <v>247</v>
      </c>
      <c r="E1427">
        <v>11</v>
      </c>
      <c r="F1427">
        <v>32</v>
      </c>
      <c r="G1427">
        <v>19</v>
      </c>
      <c r="H1427" t="s">
        <v>3950</v>
      </c>
    </row>
    <row r="1428" spans="1:8" x14ac:dyDescent="0.25">
      <c r="A1428" t="s">
        <v>610</v>
      </c>
      <c r="B1428" s="1">
        <v>45440</v>
      </c>
      <c r="C1428">
        <v>762</v>
      </c>
      <c r="D1428">
        <v>227</v>
      </c>
      <c r="E1428">
        <v>25</v>
      </c>
      <c r="F1428">
        <v>148</v>
      </c>
      <c r="G1428">
        <v>40</v>
      </c>
      <c r="H1428" t="s">
        <v>3949</v>
      </c>
    </row>
    <row r="1429" spans="1:8" x14ac:dyDescent="0.25">
      <c r="A1429" t="s">
        <v>1334</v>
      </c>
      <c r="B1429" s="1">
        <v>45491</v>
      </c>
      <c r="C1429">
        <v>331</v>
      </c>
      <c r="D1429">
        <v>433</v>
      </c>
      <c r="E1429">
        <v>3</v>
      </c>
      <c r="F1429">
        <v>144</v>
      </c>
      <c r="G1429">
        <v>47</v>
      </c>
      <c r="H1429" t="s">
        <v>3951</v>
      </c>
    </row>
    <row r="1430" spans="1:8" x14ac:dyDescent="0.25">
      <c r="A1430" t="s">
        <v>1335</v>
      </c>
      <c r="B1430" s="1">
        <v>45068</v>
      </c>
      <c r="C1430">
        <v>616</v>
      </c>
      <c r="D1430">
        <v>286</v>
      </c>
      <c r="E1430">
        <v>21</v>
      </c>
      <c r="F1430">
        <v>59</v>
      </c>
      <c r="G1430">
        <v>24</v>
      </c>
      <c r="H1430" t="s">
        <v>3951</v>
      </c>
    </row>
    <row r="1431" spans="1:8" x14ac:dyDescent="0.25">
      <c r="A1431" t="s">
        <v>1336</v>
      </c>
      <c r="B1431" s="1">
        <v>45331</v>
      </c>
      <c r="C1431">
        <v>970</v>
      </c>
      <c r="D1431">
        <v>453</v>
      </c>
      <c r="E1431">
        <v>27</v>
      </c>
      <c r="F1431">
        <v>23</v>
      </c>
      <c r="G1431">
        <v>39</v>
      </c>
      <c r="H1431" t="s">
        <v>3949</v>
      </c>
    </row>
    <row r="1432" spans="1:8" x14ac:dyDescent="0.25">
      <c r="A1432" t="s">
        <v>1337</v>
      </c>
      <c r="B1432" s="1">
        <v>45655</v>
      </c>
      <c r="C1432">
        <v>322</v>
      </c>
      <c r="D1432">
        <v>452</v>
      </c>
      <c r="E1432">
        <v>28</v>
      </c>
      <c r="F1432">
        <v>69</v>
      </c>
      <c r="G1432">
        <v>11</v>
      </c>
      <c r="H1432" t="s">
        <v>3949</v>
      </c>
    </row>
    <row r="1433" spans="1:8" x14ac:dyDescent="0.25">
      <c r="A1433" t="s">
        <v>1338</v>
      </c>
      <c r="B1433" s="1">
        <v>45652</v>
      </c>
      <c r="C1433">
        <v>413</v>
      </c>
      <c r="D1433">
        <v>395</v>
      </c>
      <c r="E1433">
        <v>11</v>
      </c>
      <c r="F1433">
        <v>69</v>
      </c>
      <c r="G1433">
        <v>40</v>
      </c>
      <c r="H1433" t="s">
        <v>3949</v>
      </c>
    </row>
    <row r="1434" spans="1:8" x14ac:dyDescent="0.25">
      <c r="A1434" t="s">
        <v>1339</v>
      </c>
      <c r="B1434" s="1">
        <v>45659</v>
      </c>
      <c r="C1434">
        <v>425</v>
      </c>
      <c r="D1434">
        <v>110</v>
      </c>
      <c r="E1434">
        <v>5</v>
      </c>
      <c r="F1434">
        <v>3</v>
      </c>
      <c r="G1434">
        <v>41</v>
      </c>
      <c r="H1434" t="s">
        <v>3949</v>
      </c>
    </row>
    <row r="1435" spans="1:8" x14ac:dyDescent="0.25">
      <c r="A1435" t="s">
        <v>1340</v>
      </c>
      <c r="B1435" s="1">
        <v>45366</v>
      </c>
      <c r="C1435">
        <v>389</v>
      </c>
      <c r="D1435">
        <v>81</v>
      </c>
      <c r="E1435">
        <v>25</v>
      </c>
      <c r="F1435">
        <v>105</v>
      </c>
      <c r="G1435">
        <v>42</v>
      </c>
      <c r="H1435" t="s">
        <v>3951</v>
      </c>
    </row>
    <row r="1436" spans="1:8" x14ac:dyDescent="0.25">
      <c r="A1436" t="s">
        <v>1341</v>
      </c>
      <c r="B1436" s="1">
        <v>45656</v>
      </c>
      <c r="C1436">
        <v>538</v>
      </c>
      <c r="D1436">
        <v>219</v>
      </c>
      <c r="E1436">
        <v>30</v>
      </c>
      <c r="F1436">
        <v>193</v>
      </c>
      <c r="G1436">
        <v>18</v>
      </c>
      <c r="H1436" t="s">
        <v>3951</v>
      </c>
    </row>
    <row r="1437" spans="1:8" x14ac:dyDescent="0.25">
      <c r="A1437" t="s">
        <v>1342</v>
      </c>
      <c r="B1437" s="1">
        <v>45091</v>
      </c>
      <c r="C1437">
        <v>846</v>
      </c>
      <c r="D1437">
        <v>341</v>
      </c>
      <c r="E1437">
        <v>2</v>
      </c>
      <c r="F1437">
        <v>15</v>
      </c>
      <c r="G1437">
        <v>3</v>
      </c>
      <c r="H1437" t="s">
        <v>3950</v>
      </c>
    </row>
    <row r="1438" spans="1:8" x14ac:dyDescent="0.25">
      <c r="A1438" t="s">
        <v>1343</v>
      </c>
      <c r="B1438" s="1">
        <v>45647</v>
      </c>
      <c r="C1438">
        <v>141</v>
      </c>
      <c r="D1438">
        <v>72</v>
      </c>
      <c r="E1438">
        <v>1</v>
      </c>
      <c r="F1438">
        <v>85</v>
      </c>
      <c r="G1438">
        <v>17</v>
      </c>
      <c r="H1438" t="s">
        <v>3949</v>
      </c>
    </row>
    <row r="1439" spans="1:8" x14ac:dyDescent="0.25">
      <c r="A1439" t="s">
        <v>1344</v>
      </c>
      <c r="B1439" s="1">
        <v>45162</v>
      </c>
      <c r="C1439">
        <v>687</v>
      </c>
      <c r="D1439">
        <v>490</v>
      </c>
      <c r="E1439">
        <v>24</v>
      </c>
      <c r="F1439">
        <v>140</v>
      </c>
      <c r="G1439">
        <v>38</v>
      </c>
      <c r="H1439" t="s">
        <v>3949</v>
      </c>
    </row>
    <row r="1440" spans="1:8" x14ac:dyDescent="0.25">
      <c r="A1440" t="s">
        <v>1345</v>
      </c>
      <c r="B1440" s="1">
        <v>45539</v>
      </c>
      <c r="C1440">
        <v>754</v>
      </c>
      <c r="D1440">
        <v>264</v>
      </c>
      <c r="E1440">
        <v>28</v>
      </c>
      <c r="F1440">
        <v>132</v>
      </c>
      <c r="G1440">
        <v>48</v>
      </c>
      <c r="H1440" t="s">
        <v>3950</v>
      </c>
    </row>
    <row r="1441" spans="1:8" x14ac:dyDescent="0.25">
      <c r="A1441" t="s">
        <v>1346</v>
      </c>
      <c r="B1441" s="1">
        <v>45100</v>
      </c>
      <c r="C1441">
        <v>904</v>
      </c>
      <c r="D1441">
        <v>436</v>
      </c>
      <c r="E1441">
        <v>7</v>
      </c>
      <c r="F1441">
        <v>26</v>
      </c>
      <c r="G1441">
        <v>11</v>
      </c>
      <c r="H1441" t="s">
        <v>3950</v>
      </c>
    </row>
    <row r="1442" spans="1:8" x14ac:dyDescent="0.25">
      <c r="A1442" t="s">
        <v>1347</v>
      </c>
      <c r="B1442" s="1">
        <v>45520</v>
      </c>
      <c r="C1442">
        <v>396</v>
      </c>
      <c r="D1442">
        <v>200</v>
      </c>
      <c r="E1442">
        <v>14</v>
      </c>
      <c r="F1442">
        <v>39</v>
      </c>
      <c r="G1442">
        <v>35</v>
      </c>
      <c r="H1442" t="s">
        <v>3950</v>
      </c>
    </row>
    <row r="1443" spans="1:8" x14ac:dyDescent="0.25">
      <c r="A1443" t="s">
        <v>1348</v>
      </c>
      <c r="B1443" s="1">
        <v>45062</v>
      </c>
      <c r="C1443">
        <v>122</v>
      </c>
      <c r="D1443">
        <v>214</v>
      </c>
      <c r="E1443">
        <v>8</v>
      </c>
      <c r="F1443">
        <v>123</v>
      </c>
      <c r="G1443">
        <v>28</v>
      </c>
      <c r="H1443" t="s">
        <v>3949</v>
      </c>
    </row>
    <row r="1444" spans="1:8" x14ac:dyDescent="0.25">
      <c r="A1444" t="s">
        <v>1349</v>
      </c>
      <c r="B1444" s="1">
        <v>45397</v>
      </c>
      <c r="C1444">
        <v>702</v>
      </c>
      <c r="D1444">
        <v>157</v>
      </c>
      <c r="E1444">
        <v>3</v>
      </c>
      <c r="F1444">
        <v>75</v>
      </c>
      <c r="G1444">
        <v>25</v>
      </c>
      <c r="H1444" t="s">
        <v>3949</v>
      </c>
    </row>
    <row r="1445" spans="1:8" x14ac:dyDescent="0.25">
      <c r="A1445" t="s">
        <v>1350</v>
      </c>
      <c r="B1445" s="1">
        <v>45332</v>
      </c>
      <c r="C1445">
        <v>532</v>
      </c>
      <c r="D1445">
        <v>297</v>
      </c>
      <c r="E1445">
        <v>28</v>
      </c>
      <c r="F1445">
        <v>53</v>
      </c>
      <c r="G1445">
        <v>10</v>
      </c>
      <c r="H1445" t="s">
        <v>3950</v>
      </c>
    </row>
    <row r="1446" spans="1:8" x14ac:dyDescent="0.25">
      <c r="A1446" t="s">
        <v>1351</v>
      </c>
      <c r="B1446" s="1">
        <v>45257</v>
      </c>
      <c r="C1446">
        <v>942</v>
      </c>
      <c r="D1446">
        <v>98</v>
      </c>
      <c r="E1446">
        <v>27</v>
      </c>
      <c r="F1446">
        <v>151</v>
      </c>
      <c r="G1446">
        <v>33</v>
      </c>
      <c r="H1446" t="s">
        <v>3949</v>
      </c>
    </row>
    <row r="1447" spans="1:8" x14ac:dyDescent="0.25">
      <c r="A1447" t="s">
        <v>1352</v>
      </c>
      <c r="B1447" s="1">
        <v>45023</v>
      </c>
      <c r="C1447">
        <v>574</v>
      </c>
      <c r="D1447">
        <v>87</v>
      </c>
      <c r="E1447">
        <v>1</v>
      </c>
      <c r="F1447">
        <v>117</v>
      </c>
      <c r="G1447">
        <v>13</v>
      </c>
      <c r="H1447" t="s">
        <v>3949</v>
      </c>
    </row>
    <row r="1448" spans="1:8" x14ac:dyDescent="0.25">
      <c r="A1448" t="s">
        <v>1353</v>
      </c>
      <c r="B1448" s="1">
        <v>45322</v>
      </c>
      <c r="C1448">
        <v>599</v>
      </c>
      <c r="D1448">
        <v>478</v>
      </c>
      <c r="E1448">
        <v>24</v>
      </c>
      <c r="F1448">
        <v>108</v>
      </c>
      <c r="G1448">
        <v>15</v>
      </c>
      <c r="H1448" t="s">
        <v>3950</v>
      </c>
    </row>
    <row r="1449" spans="1:8" x14ac:dyDescent="0.25">
      <c r="A1449" t="s">
        <v>1354</v>
      </c>
      <c r="B1449" s="1">
        <v>45620</v>
      </c>
      <c r="C1449">
        <v>848</v>
      </c>
      <c r="D1449">
        <v>366</v>
      </c>
      <c r="E1449">
        <v>6</v>
      </c>
      <c r="F1449">
        <v>70</v>
      </c>
      <c r="G1449">
        <v>5</v>
      </c>
      <c r="H1449" t="s">
        <v>3951</v>
      </c>
    </row>
    <row r="1450" spans="1:8" x14ac:dyDescent="0.25">
      <c r="A1450" t="s">
        <v>1355</v>
      </c>
      <c r="B1450" s="1">
        <v>45684</v>
      </c>
      <c r="C1450">
        <v>209</v>
      </c>
      <c r="D1450">
        <v>188</v>
      </c>
      <c r="E1450">
        <v>25</v>
      </c>
      <c r="F1450">
        <v>127</v>
      </c>
      <c r="G1450">
        <v>35</v>
      </c>
      <c r="H1450" t="s">
        <v>3951</v>
      </c>
    </row>
    <row r="1451" spans="1:8" x14ac:dyDescent="0.25">
      <c r="A1451" t="s">
        <v>1356</v>
      </c>
      <c r="B1451" s="1">
        <v>45365</v>
      </c>
      <c r="C1451">
        <v>375</v>
      </c>
      <c r="D1451">
        <v>420</v>
      </c>
      <c r="E1451">
        <v>3</v>
      </c>
      <c r="F1451">
        <v>169</v>
      </c>
      <c r="G1451">
        <v>12</v>
      </c>
      <c r="H1451" t="s">
        <v>3949</v>
      </c>
    </row>
    <row r="1452" spans="1:8" x14ac:dyDescent="0.25">
      <c r="A1452" t="s">
        <v>1357</v>
      </c>
      <c r="B1452" s="1">
        <v>45506</v>
      </c>
      <c r="C1452">
        <v>309</v>
      </c>
      <c r="D1452">
        <v>322</v>
      </c>
      <c r="E1452">
        <v>3</v>
      </c>
      <c r="F1452">
        <v>48</v>
      </c>
      <c r="G1452">
        <v>22</v>
      </c>
      <c r="H1452" t="s">
        <v>3951</v>
      </c>
    </row>
    <row r="1453" spans="1:8" x14ac:dyDescent="0.25">
      <c r="A1453" t="s">
        <v>1358</v>
      </c>
      <c r="B1453" s="1">
        <v>45317</v>
      </c>
      <c r="C1453">
        <v>352</v>
      </c>
      <c r="D1453">
        <v>351</v>
      </c>
      <c r="E1453">
        <v>2</v>
      </c>
      <c r="F1453">
        <v>199</v>
      </c>
      <c r="G1453">
        <v>33</v>
      </c>
      <c r="H1453" t="s">
        <v>3949</v>
      </c>
    </row>
    <row r="1454" spans="1:8" x14ac:dyDescent="0.25">
      <c r="A1454" t="s">
        <v>1359</v>
      </c>
      <c r="B1454" s="1">
        <v>45027</v>
      </c>
      <c r="C1454">
        <v>458</v>
      </c>
      <c r="D1454">
        <v>390</v>
      </c>
      <c r="E1454">
        <v>5</v>
      </c>
      <c r="F1454">
        <v>51</v>
      </c>
      <c r="G1454">
        <v>29</v>
      </c>
      <c r="H1454" t="s">
        <v>3950</v>
      </c>
    </row>
    <row r="1455" spans="1:8" x14ac:dyDescent="0.25">
      <c r="A1455" t="s">
        <v>1360</v>
      </c>
      <c r="B1455" s="1">
        <v>45011</v>
      </c>
      <c r="C1455">
        <v>958</v>
      </c>
      <c r="D1455">
        <v>113</v>
      </c>
      <c r="E1455">
        <v>27</v>
      </c>
      <c r="F1455">
        <v>148</v>
      </c>
      <c r="G1455">
        <v>34</v>
      </c>
      <c r="H1455" t="s">
        <v>3951</v>
      </c>
    </row>
    <row r="1456" spans="1:8" x14ac:dyDescent="0.25">
      <c r="A1456" t="s">
        <v>1361</v>
      </c>
      <c r="B1456" s="1">
        <v>45067</v>
      </c>
      <c r="C1456">
        <v>106</v>
      </c>
      <c r="D1456">
        <v>305</v>
      </c>
      <c r="E1456">
        <v>9</v>
      </c>
      <c r="F1456">
        <v>121</v>
      </c>
      <c r="G1456">
        <v>38</v>
      </c>
      <c r="H1456" t="s">
        <v>3949</v>
      </c>
    </row>
    <row r="1457" spans="1:8" x14ac:dyDescent="0.25">
      <c r="A1457" t="s">
        <v>1362</v>
      </c>
      <c r="B1457" s="1">
        <v>45694</v>
      </c>
      <c r="C1457">
        <v>646</v>
      </c>
      <c r="D1457">
        <v>161</v>
      </c>
      <c r="E1457">
        <v>28</v>
      </c>
      <c r="F1457">
        <v>49</v>
      </c>
      <c r="G1457">
        <v>2</v>
      </c>
      <c r="H1457" t="s">
        <v>3949</v>
      </c>
    </row>
    <row r="1458" spans="1:8" x14ac:dyDescent="0.25">
      <c r="A1458" t="s">
        <v>827</v>
      </c>
      <c r="B1458" s="1">
        <v>45097</v>
      </c>
      <c r="C1458">
        <v>449</v>
      </c>
      <c r="D1458">
        <v>66</v>
      </c>
      <c r="E1458">
        <v>14</v>
      </c>
      <c r="F1458">
        <v>32</v>
      </c>
      <c r="G1458">
        <v>45</v>
      </c>
      <c r="H1458" t="s">
        <v>3949</v>
      </c>
    </row>
    <row r="1459" spans="1:8" x14ac:dyDescent="0.25">
      <c r="A1459" t="s">
        <v>1363</v>
      </c>
      <c r="B1459" s="1">
        <v>45413</v>
      </c>
      <c r="C1459">
        <v>653</v>
      </c>
      <c r="D1459">
        <v>159</v>
      </c>
      <c r="E1459">
        <v>30</v>
      </c>
      <c r="F1459">
        <v>100</v>
      </c>
      <c r="G1459">
        <v>6</v>
      </c>
      <c r="H1459" t="s">
        <v>3950</v>
      </c>
    </row>
    <row r="1460" spans="1:8" x14ac:dyDescent="0.25">
      <c r="A1460" t="s">
        <v>1364</v>
      </c>
      <c r="B1460" s="1">
        <v>45275</v>
      </c>
      <c r="C1460">
        <v>157</v>
      </c>
      <c r="D1460">
        <v>274</v>
      </c>
      <c r="E1460">
        <v>27</v>
      </c>
      <c r="F1460">
        <v>176</v>
      </c>
      <c r="G1460">
        <v>22</v>
      </c>
      <c r="H1460" t="s">
        <v>3951</v>
      </c>
    </row>
    <row r="1461" spans="1:8" x14ac:dyDescent="0.25">
      <c r="A1461" t="s">
        <v>1365</v>
      </c>
      <c r="B1461" s="1">
        <v>45477</v>
      </c>
      <c r="C1461">
        <v>465</v>
      </c>
      <c r="D1461">
        <v>110</v>
      </c>
      <c r="E1461">
        <v>25</v>
      </c>
      <c r="F1461">
        <v>172</v>
      </c>
      <c r="G1461">
        <v>16</v>
      </c>
      <c r="H1461" t="s">
        <v>3949</v>
      </c>
    </row>
    <row r="1462" spans="1:8" x14ac:dyDescent="0.25">
      <c r="A1462" t="s">
        <v>1366</v>
      </c>
      <c r="B1462" s="1">
        <v>45640</v>
      </c>
      <c r="C1462">
        <v>795</v>
      </c>
      <c r="D1462">
        <v>294</v>
      </c>
      <c r="E1462">
        <v>22</v>
      </c>
      <c r="F1462">
        <v>1</v>
      </c>
      <c r="G1462">
        <v>35</v>
      </c>
      <c r="H1462" t="s">
        <v>3950</v>
      </c>
    </row>
    <row r="1463" spans="1:8" x14ac:dyDescent="0.25">
      <c r="A1463" t="s">
        <v>1367</v>
      </c>
      <c r="B1463" s="1">
        <v>45607</v>
      </c>
      <c r="C1463">
        <v>636</v>
      </c>
      <c r="D1463">
        <v>88</v>
      </c>
      <c r="E1463">
        <v>6</v>
      </c>
      <c r="F1463">
        <v>95</v>
      </c>
      <c r="G1463">
        <v>9</v>
      </c>
      <c r="H1463" t="s">
        <v>3949</v>
      </c>
    </row>
    <row r="1464" spans="1:8" x14ac:dyDescent="0.25">
      <c r="A1464" t="s">
        <v>1368</v>
      </c>
      <c r="B1464" s="1">
        <v>45250</v>
      </c>
      <c r="C1464">
        <v>821</v>
      </c>
      <c r="D1464">
        <v>343</v>
      </c>
      <c r="E1464">
        <v>2</v>
      </c>
      <c r="F1464">
        <v>181</v>
      </c>
      <c r="G1464">
        <v>7</v>
      </c>
      <c r="H1464" t="s">
        <v>3950</v>
      </c>
    </row>
    <row r="1465" spans="1:8" x14ac:dyDescent="0.25">
      <c r="A1465" t="s">
        <v>1369</v>
      </c>
      <c r="B1465" s="1">
        <v>45592</v>
      </c>
      <c r="C1465">
        <v>947</v>
      </c>
      <c r="D1465">
        <v>227</v>
      </c>
      <c r="E1465">
        <v>2</v>
      </c>
      <c r="F1465">
        <v>23</v>
      </c>
      <c r="G1465">
        <v>47</v>
      </c>
      <c r="H1465" t="s">
        <v>3951</v>
      </c>
    </row>
    <row r="1466" spans="1:8" x14ac:dyDescent="0.25">
      <c r="A1466" t="s">
        <v>1370</v>
      </c>
      <c r="B1466" s="1">
        <v>45109</v>
      </c>
      <c r="C1466">
        <v>349</v>
      </c>
      <c r="D1466">
        <v>275</v>
      </c>
      <c r="E1466">
        <v>21</v>
      </c>
      <c r="F1466">
        <v>104</v>
      </c>
      <c r="G1466">
        <v>1</v>
      </c>
      <c r="H1466" t="s">
        <v>3951</v>
      </c>
    </row>
    <row r="1467" spans="1:8" x14ac:dyDescent="0.25">
      <c r="A1467" t="s">
        <v>1371</v>
      </c>
      <c r="B1467" s="1">
        <v>45291</v>
      </c>
      <c r="C1467">
        <v>576</v>
      </c>
      <c r="D1467">
        <v>408</v>
      </c>
      <c r="E1467">
        <v>13</v>
      </c>
      <c r="F1467">
        <v>161</v>
      </c>
      <c r="G1467">
        <v>12</v>
      </c>
      <c r="H1467" t="s">
        <v>3950</v>
      </c>
    </row>
    <row r="1468" spans="1:8" x14ac:dyDescent="0.25">
      <c r="A1468" t="s">
        <v>1372</v>
      </c>
      <c r="B1468" s="1">
        <v>45007</v>
      </c>
      <c r="C1468">
        <v>398</v>
      </c>
      <c r="D1468">
        <v>479</v>
      </c>
      <c r="E1468">
        <v>6</v>
      </c>
      <c r="F1468">
        <v>44</v>
      </c>
      <c r="G1468">
        <v>27</v>
      </c>
      <c r="H1468" t="s">
        <v>3950</v>
      </c>
    </row>
    <row r="1469" spans="1:8" x14ac:dyDescent="0.25">
      <c r="A1469" t="s">
        <v>1373</v>
      </c>
      <c r="B1469" s="1">
        <v>45436</v>
      </c>
      <c r="C1469">
        <v>198</v>
      </c>
      <c r="D1469">
        <v>321</v>
      </c>
      <c r="E1469">
        <v>14</v>
      </c>
      <c r="F1469">
        <v>30</v>
      </c>
      <c r="G1469">
        <v>43</v>
      </c>
      <c r="H1469" t="s">
        <v>3951</v>
      </c>
    </row>
    <row r="1470" spans="1:8" x14ac:dyDescent="0.25">
      <c r="A1470" t="s">
        <v>1374</v>
      </c>
      <c r="B1470" s="1">
        <v>45444</v>
      </c>
      <c r="C1470">
        <v>312</v>
      </c>
      <c r="D1470">
        <v>452</v>
      </c>
      <c r="E1470">
        <v>21</v>
      </c>
      <c r="F1470">
        <v>13</v>
      </c>
      <c r="G1470">
        <v>42</v>
      </c>
      <c r="H1470" t="s">
        <v>3950</v>
      </c>
    </row>
    <row r="1471" spans="1:8" x14ac:dyDescent="0.25">
      <c r="A1471" t="s">
        <v>1375</v>
      </c>
      <c r="B1471" s="1">
        <v>45002</v>
      </c>
      <c r="C1471">
        <v>830</v>
      </c>
      <c r="D1471">
        <v>73</v>
      </c>
      <c r="E1471">
        <v>1</v>
      </c>
      <c r="F1471">
        <v>187</v>
      </c>
      <c r="G1471">
        <v>49</v>
      </c>
      <c r="H1471" t="s">
        <v>3949</v>
      </c>
    </row>
    <row r="1472" spans="1:8" x14ac:dyDescent="0.25">
      <c r="A1472" t="s">
        <v>1376</v>
      </c>
      <c r="B1472" s="1">
        <v>45278</v>
      </c>
      <c r="C1472">
        <v>320</v>
      </c>
      <c r="D1472">
        <v>466</v>
      </c>
      <c r="E1472">
        <v>29</v>
      </c>
      <c r="F1472">
        <v>77</v>
      </c>
      <c r="G1472">
        <v>15</v>
      </c>
      <c r="H1472" t="s">
        <v>3950</v>
      </c>
    </row>
    <row r="1473" spans="1:8" x14ac:dyDescent="0.25">
      <c r="A1473" t="s">
        <v>1377</v>
      </c>
      <c r="B1473" s="1">
        <v>45380</v>
      </c>
      <c r="C1473">
        <v>682</v>
      </c>
      <c r="D1473">
        <v>226</v>
      </c>
      <c r="E1473">
        <v>12</v>
      </c>
      <c r="F1473">
        <v>146</v>
      </c>
      <c r="G1473">
        <v>11</v>
      </c>
      <c r="H1473" t="s">
        <v>3950</v>
      </c>
    </row>
    <row r="1474" spans="1:8" x14ac:dyDescent="0.25">
      <c r="A1474" t="s">
        <v>1378</v>
      </c>
      <c r="B1474" s="1">
        <v>45581</v>
      </c>
      <c r="C1474">
        <v>248</v>
      </c>
      <c r="D1474">
        <v>151</v>
      </c>
      <c r="E1474">
        <v>18</v>
      </c>
      <c r="F1474">
        <v>2</v>
      </c>
      <c r="G1474">
        <v>5</v>
      </c>
      <c r="H1474" t="s">
        <v>3951</v>
      </c>
    </row>
    <row r="1475" spans="1:8" x14ac:dyDescent="0.25">
      <c r="A1475" t="s">
        <v>821</v>
      </c>
      <c r="B1475" s="1">
        <v>45107</v>
      </c>
      <c r="C1475">
        <v>978</v>
      </c>
      <c r="D1475">
        <v>500</v>
      </c>
      <c r="E1475">
        <v>17</v>
      </c>
      <c r="F1475">
        <v>73</v>
      </c>
      <c r="G1475">
        <v>13</v>
      </c>
      <c r="H1475" t="s">
        <v>3949</v>
      </c>
    </row>
    <row r="1476" spans="1:8" x14ac:dyDescent="0.25">
      <c r="A1476" t="s">
        <v>1379</v>
      </c>
      <c r="B1476" s="1">
        <v>45378</v>
      </c>
      <c r="C1476">
        <v>625</v>
      </c>
      <c r="D1476">
        <v>106</v>
      </c>
      <c r="E1476">
        <v>23</v>
      </c>
      <c r="F1476">
        <v>107</v>
      </c>
      <c r="G1476">
        <v>6</v>
      </c>
      <c r="H1476" t="s">
        <v>3950</v>
      </c>
    </row>
    <row r="1477" spans="1:8" x14ac:dyDescent="0.25">
      <c r="A1477" t="s">
        <v>1380</v>
      </c>
      <c r="B1477" s="1">
        <v>45219</v>
      </c>
      <c r="C1477">
        <v>974</v>
      </c>
      <c r="D1477">
        <v>299</v>
      </c>
      <c r="E1477">
        <v>22</v>
      </c>
      <c r="F1477">
        <v>5</v>
      </c>
      <c r="G1477">
        <v>14</v>
      </c>
      <c r="H1477" t="s">
        <v>3951</v>
      </c>
    </row>
    <row r="1478" spans="1:8" x14ac:dyDescent="0.25">
      <c r="A1478" t="s">
        <v>1194</v>
      </c>
      <c r="B1478" s="1">
        <v>45149</v>
      </c>
      <c r="C1478">
        <v>103</v>
      </c>
      <c r="D1478">
        <v>163</v>
      </c>
      <c r="E1478">
        <v>18</v>
      </c>
      <c r="F1478">
        <v>159</v>
      </c>
      <c r="G1478">
        <v>25</v>
      </c>
      <c r="H1478" t="s">
        <v>3950</v>
      </c>
    </row>
    <row r="1479" spans="1:8" x14ac:dyDescent="0.25">
      <c r="A1479" t="s">
        <v>1381</v>
      </c>
      <c r="B1479" s="1">
        <v>45111</v>
      </c>
      <c r="C1479">
        <v>116</v>
      </c>
      <c r="D1479">
        <v>168</v>
      </c>
      <c r="E1479">
        <v>25</v>
      </c>
      <c r="F1479">
        <v>175</v>
      </c>
      <c r="G1479">
        <v>22</v>
      </c>
      <c r="H1479" t="s">
        <v>3949</v>
      </c>
    </row>
    <row r="1480" spans="1:8" x14ac:dyDescent="0.25">
      <c r="A1480" t="s">
        <v>1382</v>
      </c>
      <c r="B1480" s="1">
        <v>45369</v>
      </c>
      <c r="C1480">
        <v>103</v>
      </c>
      <c r="D1480">
        <v>244</v>
      </c>
      <c r="E1480">
        <v>12</v>
      </c>
      <c r="F1480">
        <v>175</v>
      </c>
      <c r="G1480">
        <v>32</v>
      </c>
      <c r="H1480" t="s">
        <v>3949</v>
      </c>
    </row>
    <row r="1481" spans="1:8" x14ac:dyDescent="0.25">
      <c r="A1481" t="s">
        <v>1383</v>
      </c>
      <c r="B1481" s="1">
        <v>45207</v>
      </c>
      <c r="C1481">
        <v>901</v>
      </c>
      <c r="D1481">
        <v>212</v>
      </c>
      <c r="E1481">
        <v>14</v>
      </c>
      <c r="F1481">
        <v>57</v>
      </c>
      <c r="G1481">
        <v>36</v>
      </c>
      <c r="H1481" t="s">
        <v>3949</v>
      </c>
    </row>
    <row r="1482" spans="1:8" x14ac:dyDescent="0.25">
      <c r="A1482" t="s">
        <v>1384</v>
      </c>
      <c r="B1482" s="1">
        <v>45280</v>
      </c>
      <c r="C1482">
        <v>199</v>
      </c>
      <c r="D1482">
        <v>307</v>
      </c>
      <c r="E1482">
        <v>14</v>
      </c>
      <c r="F1482">
        <v>163</v>
      </c>
      <c r="G1482">
        <v>25</v>
      </c>
      <c r="H1482" t="s">
        <v>3950</v>
      </c>
    </row>
    <row r="1483" spans="1:8" x14ac:dyDescent="0.25">
      <c r="A1483" t="s">
        <v>1385</v>
      </c>
      <c r="B1483" s="1">
        <v>45230</v>
      </c>
      <c r="C1483">
        <v>164</v>
      </c>
      <c r="D1483">
        <v>221</v>
      </c>
      <c r="E1483">
        <v>21</v>
      </c>
      <c r="F1483">
        <v>139</v>
      </c>
      <c r="G1483">
        <v>13</v>
      </c>
      <c r="H1483" t="s">
        <v>3951</v>
      </c>
    </row>
    <row r="1484" spans="1:8" x14ac:dyDescent="0.25">
      <c r="A1484" t="s">
        <v>1386</v>
      </c>
      <c r="B1484" s="1">
        <v>45239</v>
      </c>
      <c r="C1484">
        <v>449</v>
      </c>
      <c r="D1484">
        <v>204</v>
      </c>
      <c r="E1484">
        <v>26</v>
      </c>
      <c r="F1484">
        <v>81</v>
      </c>
      <c r="G1484">
        <v>7</v>
      </c>
      <c r="H1484" t="s">
        <v>3951</v>
      </c>
    </row>
    <row r="1485" spans="1:8" x14ac:dyDescent="0.25">
      <c r="A1485" t="s">
        <v>1387</v>
      </c>
      <c r="B1485" s="1">
        <v>45377</v>
      </c>
      <c r="C1485">
        <v>846</v>
      </c>
      <c r="D1485">
        <v>132</v>
      </c>
      <c r="E1485">
        <v>14</v>
      </c>
      <c r="F1485">
        <v>179</v>
      </c>
      <c r="G1485">
        <v>12</v>
      </c>
      <c r="H1485" t="s">
        <v>3949</v>
      </c>
    </row>
    <row r="1486" spans="1:8" x14ac:dyDescent="0.25">
      <c r="A1486" t="s">
        <v>1367</v>
      </c>
      <c r="B1486" s="1">
        <v>45237</v>
      </c>
      <c r="C1486">
        <v>800</v>
      </c>
      <c r="D1486">
        <v>221</v>
      </c>
      <c r="E1486">
        <v>20</v>
      </c>
      <c r="F1486">
        <v>170</v>
      </c>
      <c r="G1486">
        <v>28</v>
      </c>
      <c r="H1486" t="s">
        <v>3950</v>
      </c>
    </row>
    <row r="1487" spans="1:8" x14ac:dyDescent="0.25">
      <c r="A1487" t="s">
        <v>1388</v>
      </c>
      <c r="B1487" s="1">
        <v>45682</v>
      </c>
      <c r="C1487">
        <v>131</v>
      </c>
      <c r="D1487">
        <v>367</v>
      </c>
      <c r="E1487">
        <v>23</v>
      </c>
      <c r="F1487">
        <v>73</v>
      </c>
      <c r="G1487">
        <v>48</v>
      </c>
      <c r="H1487" t="s">
        <v>3949</v>
      </c>
    </row>
    <row r="1488" spans="1:8" x14ac:dyDescent="0.25">
      <c r="A1488" t="s">
        <v>552</v>
      </c>
      <c r="B1488" s="1">
        <v>45550</v>
      </c>
      <c r="C1488">
        <v>167</v>
      </c>
      <c r="D1488">
        <v>260</v>
      </c>
      <c r="E1488">
        <v>28</v>
      </c>
      <c r="F1488">
        <v>39</v>
      </c>
      <c r="G1488">
        <v>24</v>
      </c>
      <c r="H1488" t="s">
        <v>3950</v>
      </c>
    </row>
    <row r="1489" spans="1:8" x14ac:dyDescent="0.25">
      <c r="A1489" t="s">
        <v>1389</v>
      </c>
      <c r="B1489" s="1">
        <v>45357</v>
      </c>
      <c r="C1489">
        <v>205</v>
      </c>
      <c r="D1489">
        <v>300</v>
      </c>
      <c r="E1489">
        <v>20</v>
      </c>
      <c r="F1489">
        <v>13</v>
      </c>
      <c r="G1489">
        <v>23</v>
      </c>
      <c r="H1489" t="s">
        <v>3950</v>
      </c>
    </row>
    <row r="1490" spans="1:8" x14ac:dyDescent="0.25">
      <c r="A1490" t="s">
        <v>1390</v>
      </c>
      <c r="B1490" s="1">
        <v>45255</v>
      </c>
      <c r="C1490">
        <v>887</v>
      </c>
      <c r="D1490">
        <v>353</v>
      </c>
      <c r="E1490">
        <v>11</v>
      </c>
      <c r="F1490">
        <v>47</v>
      </c>
      <c r="G1490">
        <v>32</v>
      </c>
      <c r="H1490" t="s">
        <v>3950</v>
      </c>
    </row>
    <row r="1491" spans="1:8" x14ac:dyDescent="0.25">
      <c r="A1491" t="s">
        <v>1391</v>
      </c>
      <c r="B1491" s="1">
        <v>45041</v>
      </c>
      <c r="C1491">
        <v>301</v>
      </c>
      <c r="D1491">
        <v>420</v>
      </c>
      <c r="E1491">
        <v>16</v>
      </c>
      <c r="F1491">
        <v>52</v>
      </c>
      <c r="G1491">
        <v>7</v>
      </c>
      <c r="H1491" t="s">
        <v>3949</v>
      </c>
    </row>
    <row r="1492" spans="1:8" x14ac:dyDescent="0.25">
      <c r="A1492" t="s">
        <v>437</v>
      </c>
      <c r="B1492" s="1">
        <v>45333</v>
      </c>
      <c r="C1492">
        <v>314</v>
      </c>
      <c r="D1492">
        <v>433</v>
      </c>
      <c r="E1492">
        <v>7</v>
      </c>
      <c r="F1492">
        <v>49</v>
      </c>
      <c r="G1492">
        <v>29</v>
      </c>
      <c r="H1492" t="s">
        <v>3949</v>
      </c>
    </row>
    <row r="1493" spans="1:8" x14ac:dyDescent="0.25">
      <c r="A1493" t="s">
        <v>1392</v>
      </c>
      <c r="B1493" s="1">
        <v>45274</v>
      </c>
      <c r="C1493">
        <v>662</v>
      </c>
      <c r="D1493">
        <v>431</v>
      </c>
      <c r="E1493">
        <v>25</v>
      </c>
      <c r="F1493">
        <v>61</v>
      </c>
      <c r="G1493">
        <v>46</v>
      </c>
      <c r="H1493" t="s">
        <v>3951</v>
      </c>
    </row>
    <row r="1494" spans="1:8" x14ac:dyDescent="0.25">
      <c r="A1494" t="s">
        <v>1393</v>
      </c>
      <c r="B1494" s="1">
        <v>45440</v>
      </c>
      <c r="C1494">
        <v>554</v>
      </c>
      <c r="D1494">
        <v>432</v>
      </c>
      <c r="E1494">
        <v>23</v>
      </c>
      <c r="F1494">
        <v>88</v>
      </c>
      <c r="G1494">
        <v>5</v>
      </c>
      <c r="H1494" t="s">
        <v>3951</v>
      </c>
    </row>
    <row r="1495" spans="1:8" x14ac:dyDescent="0.25">
      <c r="A1495" t="s">
        <v>856</v>
      </c>
      <c r="B1495" s="1">
        <v>45174</v>
      </c>
      <c r="C1495">
        <v>252</v>
      </c>
      <c r="D1495">
        <v>89</v>
      </c>
      <c r="E1495">
        <v>27</v>
      </c>
      <c r="F1495">
        <v>89</v>
      </c>
      <c r="G1495">
        <v>21</v>
      </c>
      <c r="H1495" t="s">
        <v>3951</v>
      </c>
    </row>
    <row r="1496" spans="1:8" x14ac:dyDescent="0.25">
      <c r="A1496" t="s">
        <v>1394</v>
      </c>
      <c r="B1496" s="1">
        <v>45200</v>
      </c>
      <c r="C1496">
        <v>622</v>
      </c>
      <c r="D1496">
        <v>458</v>
      </c>
      <c r="E1496">
        <v>4</v>
      </c>
      <c r="F1496">
        <v>23</v>
      </c>
      <c r="G1496">
        <v>43</v>
      </c>
      <c r="H1496" t="s">
        <v>3950</v>
      </c>
    </row>
    <row r="1497" spans="1:8" x14ac:dyDescent="0.25">
      <c r="A1497" t="s">
        <v>1395</v>
      </c>
      <c r="B1497" s="1">
        <v>45404</v>
      </c>
      <c r="C1497">
        <v>350</v>
      </c>
      <c r="D1497">
        <v>378</v>
      </c>
      <c r="E1497">
        <v>24</v>
      </c>
      <c r="F1497">
        <v>60</v>
      </c>
      <c r="G1497">
        <v>31</v>
      </c>
      <c r="H1497" t="s">
        <v>3949</v>
      </c>
    </row>
    <row r="1498" spans="1:8" x14ac:dyDescent="0.25">
      <c r="A1498" t="s">
        <v>1396</v>
      </c>
      <c r="B1498" s="1">
        <v>45471</v>
      </c>
      <c r="C1498">
        <v>673</v>
      </c>
      <c r="D1498">
        <v>362</v>
      </c>
      <c r="E1498">
        <v>9</v>
      </c>
      <c r="F1498">
        <v>193</v>
      </c>
      <c r="G1498">
        <v>36</v>
      </c>
      <c r="H1498" t="s">
        <v>3949</v>
      </c>
    </row>
    <row r="1499" spans="1:8" x14ac:dyDescent="0.25">
      <c r="A1499" t="s">
        <v>1397</v>
      </c>
      <c r="B1499" s="1">
        <v>45098</v>
      </c>
      <c r="C1499">
        <v>721</v>
      </c>
      <c r="D1499">
        <v>469</v>
      </c>
      <c r="E1499">
        <v>7</v>
      </c>
      <c r="F1499">
        <v>114</v>
      </c>
      <c r="G1499">
        <v>48</v>
      </c>
      <c r="H1499" t="s">
        <v>3950</v>
      </c>
    </row>
    <row r="1500" spans="1:8" x14ac:dyDescent="0.25">
      <c r="A1500" t="s">
        <v>1398</v>
      </c>
      <c r="B1500" s="1">
        <v>45626</v>
      </c>
      <c r="C1500">
        <v>601</v>
      </c>
      <c r="D1500">
        <v>335</v>
      </c>
      <c r="E1500">
        <v>16</v>
      </c>
      <c r="F1500">
        <v>199</v>
      </c>
      <c r="G1500">
        <v>47</v>
      </c>
      <c r="H1500" t="s">
        <v>3951</v>
      </c>
    </row>
    <row r="1501" spans="1:8" x14ac:dyDescent="0.25">
      <c r="A1501" t="s">
        <v>1399</v>
      </c>
      <c r="B1501" s="1">
        <v>45334</v>
      </c>
      <c r="C1501">
        <v>604</v>
      </c>
      <c r="D1501">
        <v>268</v>
      </c>
      <c r="E1501">
        <v>8</v>
      </c>
      <c r="F1501">
        <v>164</v>
      </c>
      <c r="G1501">
        <v>14</v>
      </c>
      <c r="H1501" t="s">
        <v>3949</v>
      </c>
    </row>
    <row r="1502" spans="1:8" x14ac:dyDescent="0.25">
      <c r="A1502" t="s">
        <v>1400</v>
      </c>
      <c r="B1502" s="1">
        <v>45499</v>
      </c>
      <c r="C1502">
        <v>968</v>
      </c>
      <c r="D1502">
        <v>193</v>
      </c>
      <c r="E1502">
        <v>3</v>
      </c>
      <c r="F1502">
        <v>155</v>
      </c>
      <c r="G1502">
        <v>18</v>
      </c>
      <c r="H1502" t="s">
        <v>3950</v>
      </c>
    </row>
    <row r="1503" spans="1:8" x14ac:dyDescent="0.25">
      <c r="A1503" t="s">
        <v>1401</v>
      </c>
      <c r="B1503" s="1">
        <v>45573</v>
      </c>
      <c r="C1503">
        <v>601</v>
      </c>
      <c r="D1503">
        <v>366</v>
      </c>
      <c r="E1503">
        <v>4</v>
      </c>
      <c r="F1503">
        <v>68</v>
      </c>
      <c r="G1503">
        <v>49</v>
      </c>
      <c r="H1503" t="s">
        <v>3949</v>
      </c>
    </row>
    <row r="1504" spans="1:8" x14ac:dyDescent="0.25">
      <c r="A1504" t="s">
        <v>1402</v>
      </c>
      <c r="B1504" s="1">
        <v>45289</v>
      </c>
      <c r="C1504">
        <v>886</v>
      </c>
      <c r="D1504">
        <v>136</v>
      </c>
      <c r="E1504">
        <v>2</v>
      </c>
      <c r="F1504">
        <v>38</v>
      </c>
      <c r="G1504">
        <v>14</v>
      </c>
      <c r="H1504" t="s">
        <v>3950</v>
      </c>
    </row>
    <row r="1505" spans="1:8" x14ac:dyDescent="0.25">
      <c r="A1505" t="s">
        <v>1403</v>
      </c>
      <c r="B1505" s="1">
        <v>45139</v>
      </c>
      <c r="C1505">
        <v>721</v>
      </c>
      <c r="D1505">
        <v>166</v>
      </c>
      <c r="E1505">
        <v>10</v>
      </c>
      <c r="F1505">
        <v>21</v>
      </c>
      <c r="G1505">
        <v>6</v>
      </c>
      <c r="H1505" t="s">
        <v>3951</v>
      </c>
    </row>
    <row r="1506" spans="1:8" x14ac:dyDescent="0.25">
      <c r="A1506" t="s">
        <v>1404</v>
      </c>
      <c r="B1506" s="1">
        <v>45603</v>
      </c>
      <c r="C1506">
        <v>804</v>
      </c>
      <c r="D1506">
        <v>164</v>
      </c>
      <c r="E1506">
        <v>13</v>
      </c>
      <c r="F1506">
        <v>104</v>
      </c>
      <c r="G1506">
        <v>28</v>
      </c>
      <c r="H1506" t="s">
        <v>3949</v>
      </c>
    </row>
    <row r="1507" spans="1:8" x14ac:dyDescent="0.25">
      <c r="A1507" t="s">
        <v>1405</v>
      </c>
      <c r="B1507" s="1">
        <v>45601</v>
      </c>
      <c r="C1507">
        <v>795</v>
      </c>
      <c r="D1507">
        <v>479</v>
      </c>
      <c r="E1507">
        <v>5</v>
      </c>
      <c r="F1507">
        <v>118</v>
      </c>
      <c r="G1507">
        <v>42</v>
      </c>
      <c r="H1507" t="s">
        <v>3950</v>
      </c>
    </row>
    <row r="1508" spans="1:8" x14ac:dyDescent="0.25">
      <c r="A1508" t="s">
        <v>1406</v>
      </c>
      <c r="B1508" s="1">
        <v>45300</v>
      </c>
      <c r="C1508">
        <v>548</v>
      </c>
      <c r="D1508">
        <v>238</v>
      </c>
      <c r="E1508">
        <v>16</v>
      </c>
      <c r="F1508">
        <v>104</v>
      </c>
      <c r="G1508">
        <v>6</v>
      </c>
      <c r="H1508" t="s">
        <v>3949</v>
      </c>
    </row>
    <row r="1509" spans="1:8" x14ac:dyDescent="0.25">
      <c r="A1509" t="s">
        <v>1407</v>
      </c>
      <c r="B1509" s="1">
        <v>45595</v>
      </c>
      <c r="C1509">
        <v>928</v>
      </c>
      <c r="D1509">
        <v>251</v>
      </c>
      <c r="E1509">
        <v>10</v>
      </c>
      <c r="F1509">
        <v>55</v>
      </c>
      <c r="G1509">
        <v>33</v>
      </c>
      <c r="H1509" t="s">
        <v>3949</v>
      </c>
    </row>
    <row r="1510" spans="1:8" x14ac:dyDescent="0.25">
      <c r="A1510" t="s">
        <v>1408</v>
      </c>
      <c r="B1510" s="1">
        <v>45015</v>
      </c>
      <c r="C1510">
        <v>381</v>
      </c>
      <c r="D1510">
        <v>206</v>
      </c>
      <c r="E1510">
        <v>14</v>
      </c>
      <c r="F1510">
        <v>166</v>
      </c>
      <c r="G1510">
        <v>25</v>
      </c>
      <c r="H1510" t="s">
        <v>3950</v>
      </c>
    </row>
    <row r="1511" spans="1:8" x14ac:dyDescent="0.25">
      <c r="A1511" t="s">
        <v>1409</v>
      </c>
      <c r="B1511" s="1">
        <v>45247</v>
      </c>
      <c r="C1511">
        <v>951</v>
      </c>
      <c r="D1511">
        <v>452</v>
      </c>
      <c r="E1511">
        <v>21</v>
      </c>
      <c r="F1511">
        <v>105</v>
      </c>
      <c r="G1511">
        <v>20</v>
      </c>
      <c r="H1511" t="s">
        <v>3951</v>
      </c>
    </row>
    <row r="1512" spans="1:8" x14ac:dyDescent="0.25">
      <c r="A1512" t="s">
        <v>1337</v>
      </c>
      <c r="B1512" s="1">
        <v>45032</v>
      </c>
      <c r="C1512">
        <v>897</v>
      </c>
      <c r="D1512">
        <v>170</v>
      </c>
      <c r="E1512">
        <v>25</v>
      </c>
      <c r="F1512">
        <v>129</v>
      </c>
      <c r="G1512">
        <v>22</v>
      </c>
      <c r="H1512" t="s">
        <v>3949</v>
      </c>
    </row>
    <row r="1513" spans="1:8" x14ac:dyDescent="0.25">
      <c r="A1513" t="s">
        <v>1410</v>
      </c>
      <c r="B1513" s="1">
        <v>45346</v>
      </c>
      <c r="C1513">
        <v>770</v>
      </c>
      <c r="D1513">
        <v>198</v>
      </c>
      <c r="E1513">
        <v>23</v>
      </c>
      <c r="F1513">
        <v>107</v>
      </c>
      <c r="G1513">
        <v>41</v>
      </c>
      <c r="H1513" t="s">
        <v>3949</v>
      </c>
    </row>
    <row r="1514" spans="1:8" x14ac:dyDescent="0.25">
      <c r="A1514" t="s">
        <v>1411</v>
      </c>
      <c r="B1514" s="1">
        <v>45234</v>
      </c>
      <c r="C1514">
        <v>938</v>
      </c>
      <c r="D1514">
        <v>367</v>
      </c>
      <c r="E1514">
        <v>3</v>
      </c>
      <c r="F1514">
        <v>14</v>
      </c>
      <c r="G1514">
        <v>11</v>
      </c>
      <c r="H1514" t="s">
        <v>3950</v>
      </c>
    </row>
    <row r="1515" spans="1:8" x14ac:dyDescent="0.25">
      <c r="A1515" t="s">
        <v>388</v>
      </c>
      <c r="B1515" s="1">
        <v>45004</v>
      </c>
      <c r="C1515">
        <v>697</v>
      </c>
      <c r="D1515">
        <v>422</v>
      </c>
      <c r="E1515">
        <v>27</v>
      </c>
      <c r="F1515">
        <v>35</v>
      </c>
      <c r="G1515">
        <v>6</v>
      </c>
      <c r="H1515" t="s">
        <v>3949</v>
      </c>
    </row>
    <row r="1516" spans="1:8" x14ac:dyDescent="0.25">
      <c r="A1516" t="s">
        <v>1412</v>
      </c>
      <c r="B1516" s="1">
        <v>45361</v>
      </c>
      <c r="C1516">
        <v>477</v>
      </c>
      <c r="D1516">
        <v>482</v>
      </c>
      <c r="E1516">
        <v>5</v>
      </c>
      <c r="F1516">
        <v>185</v>
      </c>
      <c r="G1516">
        <v>8</v>
      </c>
      <c r="H1516" t="s">
        <v>3950</v>
      </c>
    </row>
    <row r="1517" spans="1:8" x14ac:dyDescent="0.25">
      <c r="A1517" t="s">
        <v>1413</v>
      </c>
      <c r="B1517" s="1">
        <v>45007</v>
      </c>
      <c r="C1517">
        <v>945</v>
      </c>
      <c r="D1517">
        <v>425</v>
      </c>
      <c r="E1517">
        <v>29</v>
      </c>
      <c r="F1517">
        <v>161</v>
      </c>
      <c r="G1517">
        <v>36</v>
      </c>
      <c r="H1517" t="s">
        <v>3949</v>
      </c>
    </row>
    <row r="1518" spans="1:8" x14ac:dyDescent="0.25">
      <c r="A1518" t="s">
        <v>819</v>
      </c>
      <c r="B1518" s="1">
        <v>45289</v>
      </c>
      <c r="C1518">
        <v>230</v>
      </c>
      <c r="D1518">
        <v>102</v>
      </c>
      <c r="E1518">
        <v>3</v>
      </c>
      <c r="F1518">
        <v>158</v>
      </c>
      <c r="G1518">
        <v>20</v>
      </c>
      <c r="H1518" t="s">
        <v>3949</v>
      </c>
    </row>
    <row r="1519" spans="1:8" x14ac:dyDescent="0.25">
      <c r="A1519" t="s">
        <v>1414</v>
      </c>
      <c r="B1519" s="1">
        <v>45253</v>
      </c>
      <c r="C1519">
        <v>965</v>
      </c>
      <c r="D1519">
        <v>94</v>
      </c>
      <c r="E1519">
        <v>10</v>
      </c>
      <c r="F1519">
        <v>34</v>
      </c>
      <c r="G1519">
        <v>9</v>
      </c>
      <c r="H1519" t="s">
        <v>3950</v>
      </c>
    </row>
    <row r="1520" spans="1:8" x14ac:dyDescent="0.25">
      <c r="A1520" t="s">
        <v>1415</v>
      </c>
      <c r="B1520" s="1">
        <v>45292</v>
      </c>
      <c r="C1520">
        <v>730</v>
      </c>
      <c r="D1520">
        <v>208</v>
      </c>
      <c r="E1520">
        <v>12</v>
      </c>
      <c r="F1520">
        <v>155</v>
      </c>
      <c r="G1520">
        <v>3</v>
      </c>
      <c r="H1520" t="s">
        <v>3950</v>
      </c>
    </row>
    <row r="1521" spans="1:8" x14ac:dyDescent="0.25">
      <c r="A1521" t="s">
        <v>1416</v>
      </c>
      <c r="B1521" s="1">
        <v>45392</v>
      </c>
      <c r="C1521">
        <v>563</v>
      </c>
      <c r="D1521">
        <v>269</v>
      </c>
      <c r="E1521">
        <v>26</v>
      </c>
      <c r="F1521">
        <v>14</v>
      </c>
      <c r="G1521">
        <v>20</v>
      </c>
      <c r="H1521" t="s">
        <v>3950</v>
      </c>
    </row>
    <row r="1522" spans="1:8" x14ac:dyDescent="0.25">
      <c r="A1522" t="s">
        <v>1417</v>
      </c>
      <c r="B1522" s="1">
        <v>45231</v>
      </c>
      <c r="C1522">
        <v>367</v>
      </c>
      <c r="D1522">
        <v>273</v>
      </c>
      <c r="E1522">
        <v>18</v>
      </c>
      <c r="F1522">
        <v>24</v>
      </c>
      <c r="G1522">
        <v>11</v>
      </c>
      <c r="H1522" t="s">
        <v>3951</v>
      </c>
    </row>
    <row r="1523" spans="1:8" x14ac:dyDescent="0.25">
      <c r="A1523" t="s">
        <v>1418</v>
      </c>
      <c r="B1523" s="1">
        <v>45107</v>
      </c>
      <c r="C1523">
        <v>406</v>
      </c>
      <c r="D1523">
        <v>114</v>
      </c>
      <c r="E1523">
        <v>25</v>
      </c>
      <c r="F1523">
        <v>165</v>
      </c>
      <c r="G1523">
        <v>9</v>
      </c>
      <c r="H1523" t="s">
        <v>3949</v>
      </c>
    </row>
    <row r="1524" spans="1:8" x14ac:dyDescent="0.25">
      <c r="A1524" t="s">
        <v>1419</v>
      </c>
      <c r="B1524" s="1">
        <v>45230</v>
      </c>
      <c r="C1524">
        <v>769</v>
      </c>
      <c r="D1524">
        <v>450</v>
      </c>
      <c r="E1524">
        <v>13</v>
      </c>
      <c r="F1524">
        <v>24</v>
      </c>
      <c r="G1524">
        <v>16</v>
      </c>
      <c r="H1524" t="s">
        <v>3949</v>
      </c>
    </row>
    <row r="1525" spans="1:8" x14ac:dyDescent="0.25">
      <c r="A1525" t="s">
        <v>1420</v>
      </c>
      <c r="B1525" s="1">
        <v>45264</v>
      </c>
      <c r="C1525">
        <v>432</v>
      </c>
      <c r="D1525">
        <v>290</v>
      </c>
      <c r="E1525">
        <v>7</v>
      </c>
      <c r="F1525">
        <v>175</v>
      </c>
      <c r="G1525">
        <v>16</v>
      </c>
      <c r="H1525" t="s">
        <v>3950</v>
      </c>
    </row>
    <row r="1526" spans="1:8" x14ac:dyDescent="0.25">
      <c r="A1526" t="s">
        <v>1421</v>
      </c>
      <c r="B1526" s="1">
        <v>45180</v>
      </c>
      <c r="C1526">
        <v>613</v>
      </c>
      <c r="D1526">
        <v>410</v>
      </c>
      <c r="E1526">
        <v>10</v>
      </c>
      <c r="F1526">
        <v>86</v>
      </c>
      <c r="G1526">
        <v>33</v>
      </c>
      <c r="H1526" t="s">
        <v>3950</v>
      </c>
    </row>
    <row r="1527" spans="1:8" x14ac:dyDescent="0.25">
      <c r="A1527" t="s">
        <v>1422</v>
      </c>
      <c r="B1527" s="1">
        <v>45553</v>
      </c>
      <c r="C1527">
        <v>969</v>
      </c>
      <c r="D1527">
        <v>171</v>
      </c>
      <c r="E1527">
        <v>24</v>
      </c>
      <c r="F1527">
        <v>2</v>
      </c>
      <c r="G1527">
        <v>13</v>
      </c>
      <c r="H1527" t="s">
        <v>3951</v>
      </c>
    </row>
    <row r="1528" spans="1:8" x14ac:dyDescent="0.25">
      <c r="A1528" t="s">
        <v>1423</v>
      </c>
      <c r="B1528" s="1">
        <v>45306</v>
      </c>
      <c r="C1528">
        <v>142</v>
      </c>
      <c r="D1528">
        <v>458</v>
      </c>
      <c r="E1528">
        <v>30</v>
      </c>
      <c r="F1528">
        <v>82</v>
      </c>
      <c r="G1528">
        <v>20</v>
      </c>
      <c r="H1528" t="s">
        <v>3951</v>
      </c>
    </row>
    <row r="1529" spans="1:8" x14ac:dyDescent="0.25">
      <c r="A1529" t="s">
        <v>1424</v>
      </c>
      <c r="B1529" s="1">
        <v>45673</v>
      </c>
      <c r="C1529">
        <v>121</v>
      </c>
      <c r="D1529">
        <v>388</v>
      </c>
      <c r="E1529">
        <v>13</v>
      </c>
      <c r="F1529">
        <v>141</v>
      </c>
      <c r="G1529">
        <v>30</v>
      </c>
      <c r="H1529" t="s">
        <v>3950</v>
      </c>
    </row>
    <row r="1530" spans="1:8" x14ac:dyDescent="0.25">
      <c r="A1530" t="s">
        <v>1425</v>
      </c>
      <c r="B1530" s="1">
        <v>45112</v>
      </c>
      <c r="C1530">
        <v>369</v>
      </c>
      <c r="D1530">
        <v>361</v>
      </c>
      <c r="E1530">
        <v>8</v>
      </c>
      <c r="F1530">
        <v>154</v>
      </c>
      <c r="G1530">
        <v>41</v>
      </c>
      <c r="H1530" t="s">
        <v>3950</v>
      </c>
    </row>
    <row r="1531" spans="1:8" x14ac:dyDescent="0.25">
      <c r="A1531" t="s">
        <v>1426</v>
      </c>
      <c r="B1531" s="1">
        <v>45086</v>
      </c>
      <c r="C1531">
        <v>433</v>
      </c>
      <c r="D1531">
        <v>487</v>
      </c>
      <c r="E1531">
        <v>27</v>
      </c>
      <c r="F1531">
        <v>144</v>
      </c>
      <c r="G1531">
        <v>27</v>
      </c>
      <c r="H1531" t="s">
        <v>3950</v>
      </c>
    </row>
    <row r="1532" spans="1:8" x14ac:dyDescent="0.25">
      <c r="A1532" t="s">
        <v>1427</v>
      </c>
      <c r="B1532" s="1">
        <v>45390</v>
      </c>
      <c r="C1532">
        <v>950</v>
      </c>
      <c r="D1532">
        <v>483</v>
      </c>
      <c r="E1532">
        <v>8</v>
      </c>
      <c r="F1532">
        <v>78</v>
      </c>
      <c r="G1532">
        <v>20</v>
      </c>
      <c r="H1532" t="s">
        <v>3951</v>
      </c>
    </row>
    <row r="1533" spans="1:8" x14ac:dyDescent="0.25">
      <c r="A1533" t="s">
        <v>1428</v>
      </c>
      <c r="B1533" s="1">
        <v>45540</v>
      </c>
      <c r="C1533">
        <v>276</v>
      </c>
      <c r="D1533">
        <v>389</v>
      </c>
      <c r="E1533">
        <v>13</v>
      </c>
      <c r="F1533">
        <v>19</v>
      </c>
      <c r="G1533">
        <v>47</v>
      </c>
      <c r="H1533" t="s">
        <v>3949</v>
      </c>
    </row>
    <row r="1534" spans="1:8" x14ac:dyDescent="0.25">
      <c r="A1534" t="s">
        <v>1429</v>
      </c>
      <c r="B1534" s="1">
        <v>45128</v>
      </c>
      <c r="C1534">
        <v>436</v>
      </c>
      <c r="D1534">
        <v>495</v>
      </c>
      <c r="E1534">
        <v>14</v>
      </c>
      <c r="F1534">
        <v>195</v>
      </c>
      <c r="G1534">
        <v>32</v>
      </c>
      <c r="H1534" t="s">
        <v>3950</v>
      </c>
    </row>
    <row r="1535" spans="1:8" x14ac:dyDescent="0.25">
      <c r="A1535" t="s">
        <v>1430</v>
      </c>
      <c r="B1535" s="1">
        <v>45131</v>
      </c>
      <c r="C1535">
        <v>149</v>
      </c>
      <c r="D1535">
        <v>219</v>
      </c>
      <c r="E1535">
        <v>2</v>
      </c>
      <c r="F1535">
        <v>118</v>
      </c>
      <c r="G1535">
        <v>34</v>
      </c>
      <c r="H1535" t="s">
        <v>3950</v>
      </c>
    </row>
    <row r="1536" spans="1:8" x14ac:dyDescent="0.25">
      <c r="A1536" t="s">
        <v>1431</v>
      </c>
      <c r="B1536" s="1">
        <v>45663</v>
      </c>
      <c r="C1536">
        <v>124</v>
      </c>
      <c r="D1536">
        <v>96</v>
      </c>
      <c r="E1536">
        <v>13</v>
      </c>
      <c r="F1536">
        <v>179</v>
      </c>
      <c r="G1536">
        <v>25</v>
      </c>
      <c r="H1536" t="s">
        <v>3950</v>
      </c>
    </row>
    <row r="1537" spans="1:8" x14ac:dyDescent="0.25">
      <c r="A1537" t="s">
        <v>1432</v>
      </c>
      <c r="B1537" s="1">
        <v>45250</v>
      </c>
      <c r="C1537">
        <v>670</v>
      </c>
      <c r="D1537">
        <v>376</v>
      </c>
      <c r="E1537">
        <v>30</v>
      </c>
      <c r="F1537">
        <v>42</v>
      </c>
      <c r="G1537">
        <v>20</v>
      </c>
      <c r="H1537" t="s">
        <v>3950</v>
      </c>
    </row>
    <row r="1538" spans="1:8" x14ac:dyDescent="0.25">
      <c r="A1538" t="s">
        <v>1433</v>
      </c>
      <c r="B1538" s="1">
        <v>45046</v>
      </c>
      <c r="C1538">
        <v>471</v>
      </c>
      <c r="D1538">
        <v>277</v>
      </c>
      <c r="E1538">
        <v>20</v>
      </c>
      <c r="F1538">
        <v>4</v>
      </c>
      <c r="G1538">
        <v>11</v>
      </c>
      <c r="H1538" t="s">
        <v>3951</v>
      </c>
    </row>
    <row r="1539" spans="1:8" x14ac:dyDescent="0.25">
      <c r="A1539" t="s">
        <v>1434</v>
      </c>
      <c r="B1539" s="1">
        <v>45372</v>
      </c>
      <c r="C1539">
        <v>368</v>
      </c>
      <c r="D1539">
        <v>116</v>
      </c>
      <c r="E1539">
        <v>2</v>
      </c>
      <c r="F1539">
        <v>25</v>
      </c>
      <c r="G1539">
        <v>1</v>
      </c>
      <c r="H1539" t="s">
        <v>3949</v>
      </c>
    </row>
    <row r="1540" spans="1:8" x14ac:dyDescent="0.25">
      <c r="A1540" t="s">
        <v>1086</v>
      </c>
      <c r="B1540" s="1">
        <v>45543</v>
      </c>
      <c r="C1540">
        <v>319</v>
      </c>
      <c r="D1540">
        <v>335</v>
      </c>
      <c r="E1540">
        <v>13</v>
      </c>
      <c r="F1540">
        <v>132</v>
      </c>
      <c r="G1540">
        <v>40</v>
      </c>
      <c r="H1540" t="s">
        <v>3949</v>
      </c>
    </row>
    <row r="1541" spans="1:8" x14ac:dyDescent="0.25">
      <c r="A1541" t="s">
        <v>1435</v>
      </c>
      <c r="B1541" s="1">
        <v>45661</v>
      </c>
      <c r="C1541">
        <v>377</v>
      </c>
      <c r="D1541">
        <v>406</v>
      </c>
      <c r="E1541">
        <v>9</v>
      </c>
      <c r="F1541">
        <v>189</v>
      </c>
      <c r="G1541">
        <v>1</v>
      </c>
      <c r="H1541" t="s">
        <v>3949</v>
      </c>
    </row>
    <row r="1542" spans="1:8" x14ac:dyDescent="0.25">
      <c r="A1542" t="s">
        <v>1436</v>
      </c>
      <c r="B1542" s="1">
        <v>45608</v>
      </c>
      <c r="C1542">
        <v>476</v>
      </c>
      <c r="D1542">
        <v>472</v>
      </c>
      <c r="E1542">
        <v>1</v>
      </c>
      <c r="F1542">
        <v>4</v>
      </c>
      <c r="G1542">
        <v>14</v>
      </c>
      <c r="H1542" t="s">
        <v>3951</v>
      </c>
    </row>
    <row r="1543" spans="1:8" x14ac:dyDescent="0.25">
      <c r="A1543" t="s">
        <v>173</v>
      </c>
      <c r="B1543" s="1">
        <v>45475</v>
      </c>
      <c r="C1543">
        <v>690</v>
      </c>
      <c r="D1543">
        <v>68</v>
      </c>
      <c r="E1543">
        <v>28</v>
      </c>
      <c r="F1543">
        <v>182</v>
      </c>
      <c r="G1543">
        <v>44</v>
      </c>
      <c r="H1543" t="s">
        <v>3950</v>
      </c>
    </row>
    <row r="1544" spans="1:8" x14ac:dyDescent="0.25">
      <c r="A1544" t="s">
        <v>979</v>
      </c>
      <c r="B1544" s="1">
        <v>45016</v>
      </c>
      <c r="C1544">
        <v>290</v>
      </c>
      <c r="D1544">
        <v>55</v>
      </c>
      <c r="E1544">
        <v>21</v>
      </c>
      <c r="F1544">
        <v>145</v>
      </c>
      <c r="G1544">
        <v>13</v>
      </c>
      <c r="H1544" t="s">
        <v>3950</v>
      </c>
    </row>
    <row r="1545" spans="1:8" x14ac:dyDescent="0.25">
      <c r="A1545" t="s">
        <v>1437</v>
      </c>
      <c r="B1545" s="1">
        <v>45057</v>
      </c>
      <c r="C1545">
        <v>981</v>
      </c>
      <c r="D1545">
        <v>433</v>
      </c>
      <c r="E1545">
        <v>2</v>
      </c>
      <c r="F1545">
        <v>21</v>
      </c>
      <c r="G1545">
        <v>27</v>
      </c>
      <c r="H1545" t="s">
        <v>3950</v>
      </c>
    </row>
    <row r="1546" spans="1:8" x14ac:dyDescent="0.25">
      <c r="A1546" t="s">
        <v>1438</v>
      </c>
      <c r="B1546" s="1">
        <v>45182</v>
      </c>
      <c r="C1546">
        <v>158</v>
      </c>
      <c r="D1546">
        <v>178</v>
      </c>
      <c r="E1546">
        <v>1</v>
      </c>
      <c r="F1546">
        <v>33</v>
      </c>
      <c r="G1546">
        <v>28</v>
      </c>
      <c r="H1546" t="s">
        <v>3950</v>
      </c>
    </row>
    <row r="1547" spans="1:8" x14ac:dyDescent="0.25">
      <c r="A1547" t="s">
        <v>1439</v>
      </c>
      <c r="B1547" s="1">
        <v>45366</v>
      </c>
      <c r="C1547">
        <v>677</v>
      </c>
      <c r="D1547">
        <v>485</v>
      </c>
      <c r="E1547">
        <v>24</v>
      </c>
      <c r="F1547">
        <v>36</v>
      </c>
      <c r="G1547">
        <v>3</v>
      </c>
      <c r="H1547" t="s">
        <v>3951</v>
      </c>
    </row>
    <row r="1548" spans="1:8" x14ac:dyDescent="0.25">
      <c r="A1548" t="s">
        <v>1440</v>
      </c>
      <c r="B1548" s="1">
        <v>45434</v>
      </c>
      <c r="C1548">
        <v>684</v>
      </c>
      <c r="D1548">
        <v>323</v>
      </c>
      <c r="E1548">
        <v>1</v>
      </c>
      <c r="F1548">
        <v>9</v>
      </c>
      <c r="G1548">
        <v>16</v>
      </c>
      <c r="H1548" t="s">
        <v>3951</v>
      </c>
    </row>
    <row r="1549" spans="1:8" x14ac:dyDescent="0.25">
      <c r="A1549" t="s">
        <v>1441</v>
      </c>
      <c r="B1549" s="1">
        <v>45298</v>
      </c>
      <c r="C1549">
        <v>489</v>
      </c>
      <c r="D1549">
        <v>156</v>
      </c>
      <c r="E1549">
        <v>29</v>
      </c>
      <c r="F1549">
        <v>77</v>
      </c>
      <c r="G1549">
        <v>33</v>
      </c>
      <c r="H1549" t="s">
        <v>3950</v>
      </c>
    </row>
    <row r="1550" spans="1:8" x14ac:dyDescent="0.25">
      <c r="A1550" t="s">
        <v>1442</v>
      </c>
      <c r="B1550" s="1">
        <v>44971</v>
      </c>
      <c r="C1550">
        <v>583</v>
      </c>
      <c r="D1550">
        <v>261</v>
      </c>
      <c r="E1550">
        <v>13</v>
      </c>
      <c r="F1550">
        <v>25</v>
      </c>
      <c r="G1550">
        <v>39</v>
      </c>
      <c r="H1550" t="s">
        <v>3951</v>
      </c>
    </row>
    <row r="1551" spans="1:8" x14ac:dyDescent="0.25">
      <c r="A1551" t="s">
        <v>1443</v>
      </c>
      <c r="B1551" s="1">
        <v>45102</v>
      </c>
      <c r="C1551">
        <v>493</v>
      </c>
      <c r="D1551">
        <v>89</v>
      </c>
      <c r="E1551">
        <v>21</v>
      </c>
      <c r="F1551">
        <v>37</v>
      </c>
      <c r="G1551">
        <v>14</v>
      </c>
      <c r="H1551" t="s">
        <v>3951</v>
      </c>
    </row>
    <row r="1552" spans="1:8" x14ac:dyDescent="0.25">
      <c r="A1552" t="s">
        <v>1444</v>
      </c>
      <c r="B1552" s="1">
        <v>45025</v>
      </c>
      <c r="C1552">
        <v>602</v>
      </c>
      <c r="D1552">
        <v>286</v>
      </c>
      <c r="E1552">
        <v>13</v>
      </c>
      <c r="F1552">
        <v>4</v>
      </c>
      <c r="G1552">
        <v>6</v>
      </c>
      <c r="H1552" t="s">
        <v>3949</v>
      </c>
    </row>
    <row r="1553" spans="1:8" x14ac:dyDescent="0.25">
      <c r="A1553" t="s">
        <v>1445</v>
      </c>
      <c r="B1553" s="1">
        <v>45561</v>
      </c>
      <c r="C1553">
        <v>864</v>
      </c>
      <c r="D1553">
        <v>174</v>
      </c>
      <c r="E1553">
        <v>7</v>
      </c>
      <c r="F1553">
        <v>175</v>
      </c>
      <c r="G1553">
        <v>4</v>
      </c>
      <c r="H1553" t="s">
        <v>3951</v>
      </c>
    </row>
    <row r="1554" spans="1:8" x14ac:dyDescent="0.25">
      <c r="A1554" t="s">
        <v>440</v>
      </c>
      <c r="B1554" s="1">
        <v>45430</v>
      </c>
      <c r="C1554">
        <v>418</v>
      </c>
      <c r="D1554">
        <v>62</v>
      </c>
      <c r="E1554">
        <v>5</v>
      </c>
      <c r="F1554">
        <v>62</v>
      </c>
      <c r="G1554">
        <v>39</v>
      </c>
      <c r="H1554" t="s">
        <v>3950</v>
      </c>
    </row>
    <row r="1555" spans="1:8" x14ac:dyDescent="0.25">
      <c r="A1555" t="s">
        <v>1446</v>
      </c>
      <c r="B1555" s="1">
        <v>45043</v>
      </c>
      <c r="C1555">
        <v>758</v>
      </c>
      <c r="D1555">
        <v>86</v>
      </c>
      <c r="E1555">
        <v>10</v>
      </c>
      <c r="F1555">
        <v>56</v>
      </c>
      <c r="G1555">
        <v>16</v>
      </c>
      <c r="H1555" t="s">
        <v>3951</v>
      </c>
    </row>
    <row r="1556" spans="1:8" x14ac:dyDescent="0.25">
      <c r="A1556" t="s">
        <v>1447</v>
      </c>
      <c r="B1556" s="1">
        <v>45603</v>
      </c>
      <c r="C1556">
        <v>731</v>
      </c>
      <c r="D1556">
        <v>122</v>
      </c>
      <c r="E1556">
        <v>23</v>
      </c>
      <c r="F1556">
        <v>30</v>
      </c>
      <c r="G1556">
        <v>40</v>
      </c>
      <c r="H1556" t="s">
        <v>3951</v>
      </c>
    </row>
    <row r="1557" spans="1:8" x14ac:dyDescent="0.25">
      <c r="A1557" t="s">
        <v>1448</v>
      </c>
      <c r="B1557" s="1">
        <v>45112</v>
      </c>
      <c r="C1557">
        <v>189</v>
      </c>
      <c r="D1557">
        <v>118</v>
      </c>
      <c r="E1557">
        <v>8</v>
      </c>
      <c r="F1557">
        <v>115</v>
      </c>
      <c r="G1557">
        <v>17</v>
      </c>
      <c r="H1557" t="s">
        <v>3949</v>
      </c>
    </row>
    <row r="1558" spans="1:8" x14ac:dyDescent="0.25">
      <c r="A1558" t="s">
        <v>1449</v>
      </c>
      <c r="B1558" s="1">
        <v>45365</v>
      </c>
      <c r="C1558">
        <v>930</v>
      </c>
      <c r="D1558">
        <v>79</v>
      </c>
      <c r="E1558">
        <v>15</v>
      </c>
      <c r="F1558">
        <v>130</v>
      </c>
      <c r="G1558">
        <v>25</v>
      </c>
      <c r="H1558" t="s">
        <v>3950</v>
      </c>
    </row>
    <row r="1559" spans="1:8" x14ac:dyDescent="0.25">
      <c r="A1559" t="s">
        <v>353</v>
      </c>
      <c r="B1559" s="1">
        <v>45428</v>
      </c>
      <c r="C1559">
        <v>584</v>
      </c>
      <c r="D1559">
        <v>208</v>
      </c>
      <c r="E1559">
        <v>9</v>
      </c>
      <c r="F1559">
        <v>60</v>
      </c>
      <c r="G1559">
        <v>2</v>
      </c>
      <c r="H1559" t="s">
        <v>3950</v>
      </c>
    </row>
    <row r="1560" spans="1:8" x14ac:dyDescent="0.25">
      <c r="A1560" t="s">
        <v>1450</v>
      </c>
      <c r="B1560" s="1">
        <v>45564</v>
      </c>
      <c r="C1560">
        <v>923</v>
      </c>
      <c r="D1560">
        <v>127</v>
      </c>
      <c r="E1560">
        <v>7</v>
      </c>
      <c r="F1560">
        <v>48</v>
      </c>
      <c r="G1560">
        <v>7</v>
      </c>
      <c r="H1560" t="s">
        <v>3949</v>
      </c>
    </row>
    <row r="1561" spans="1:8" x14ac:dyDescent="0.25">
      <c r="A1561" t="s">
        <v>1451</v>
      </c>
      <c r="B1561" s="1">
        <v>45348</v>
      </c>
      <c r="C1561">
        <v>107</v>
      </c>
      <c r="D1561">
        <v>424</v>
      </c>
      <c r="E1561">
        <v>26</v>
      </c>
      <c r="F1561">
        <v>102</v>
      </c>
      <c r="G1561">
        <v>46</v>
      </c>
      <c r="H1561" t="s">
        <v>3951</v>
      </c>
    </row>
    <row r="1562" spans="1:8" x14ac:dyDescent="0.25">
      <c r="A1562" t="s">
        <v>1452</v>
      </c>
      <c r="B1562" s="1">
        <v>45045</v>
      </c>
      <c r="C1562">
        <v>1000</v>
      </c>
      <c r="D1562">
        <v>444</v>
      </c>
      <c r="E1562">
        <v>23</v>
      </c>
      <c r="F1562">
        <v>88</v>
      </c>
      <c r="G1562">
        <v>15</v>
      </c>
      <c r="H1562" t="s">
        <v>3950</v>
      </c>
    </row>
    <row r="1563" spans="1:8" x14ac:dyDescent="0.25">
      <c r="A1563" t="s">
        <v>1453</v>
      </c>
      <c r="B1563" s="1">
        <v>45168</v>
      </c>
      <c r="C1563">
        <v>829</v>
      </c>
      <c r="D1563">
        <v>458</v>
      </c>
      <c r="E1563">
        <v>4</v>
      </c>
      <c r="F1563">
        <v>193</v>
      </c>
      <c r="G1563">
        <v>16</v>
      </c>
      <c r="H1563" t="s">
        <v>3950</v>
      </c>
    </row>
    <row r="1564" spans="1:8" x14ac:dyDescent="0.25">
      <c r="A1564" t="s">
        <v>1454</v>
      </c>
      <c r="B1564" s="1">
        <v>45679</v>
      </c>
      <c r="C1564">
        <v>419</v>
      </c>
      <c r="D1564">
        <v>229</v>
      </c>
      <c r="E1564">
        <v>18</v>
      </c>
      <c r="F1564">
        <v>145</v>
      </c>
      <c r="G1564">
        <v>19</v>
      </c>
      <c r="H1564" t="s">
        <v>3950</v>
      </c>
    </row>
    <row r="1565" spans="1:8" x14ac:dyDescent="0.25">
      <c r="A1565" t="s">
        <v>1455</v>
      </c>
      <c r="B1565" s="1">
        <v>45049</v>
      </c>
      <c r="C1565">
        <v>136</v>
      </c>
      <c r="D1565">
        <v>436</v>
      </c>
      <c r="E1565">
        <v>2</v>
      </c>
      <c r="F1565">
        <v>103</v>
      </c>
      <c r="G1565">
        <v>20</v>
      </c>
      <c r="H1565" t="s">
        <v>3951</v>
      </c>
    </row>
    <row r="1566" spans="1:8" x14ac:dyDescent="0.25">
      <c r="A1566" t="s">
        <v>1456</v>
      </c>
      <c r="B1566" s="1">
        <v>44998</v>
      </c>
      <c r="C1566">
        <v>792</v>
      </c>
      <c r="D1566">
        <v>407</v>
      </c>
      <c r="E1566">
        <v>16</v>
      </c>
      <c r="F1566">
        <v>135</v>
      </c>
      <c r="G1566">
        <v>41</v>
      </c>
      <c r="H1566" t="s">
        <v>3949</v>
      </c>
    </row>
    <row r="1567" spans="1:8" x14ac:dyDescent="0.25">
      <c r="A1567" t="s">
        <v>1457</v>
      </c>
      <c r="B1567" s="1">
        <v>45428</v>
      </c>
      <c r="C1567">
        <v>778</v>
      </c>
      <c r="D1567">
        <v>477</v>
      </c>
      <c r="E1567">
        <v>18</v>
      </c>
      <c r="F1567">
        <v>102</v>
      </c>
      <c r="G1567">
        <v>14</v>
      </c>
      <c r="H1567" t="s">
        <v>3950</v>
      </c>
    </row>
    <row r="1568" spans="1:8" x14ac:dyDescent="0.25">
      <c r="A1568" t="s">
        <v>1458</v>
      </c>
      <c r="B1568" s="1">
        <v>45103</v>
      </c>
      <c r="C1568">
        <v>765</v>
      </c>
      <c r="D1568">
        <v>101</v>
      </c>
      <c r="E1568">
        <v>11</v>
      </c>
      <c r="F1568">
        <v>120</v>
      </c>
      <c r="G1568">
        <v>7</v>
      </c>
      <c r="H1568" t="s">
        <v>3951</v>
      </c>
    </row>
    <row r="1569" spans="1:8" x14ac:dyDescent="0.25">
      <c r="A1569" t="s">
        <v>1459</v>
      </c>
      <c r="B1569" s="1">
        <v>45525</v>
      </c>
      <c r="C1569">
        <v>645</v>
      </c>
      <c r="D1569">
        <v>140</v>
      </c>
      <c r="E1569">
        <v>25</v>
      </c>
      <c r="F1569">
        <v>65</v>
      </c>
      <c r="G1569">
        <v>15</v>
      </c>
      <c r="H1569" t="s">
        <v>3949</v>
      </c>
    </row>
    <row r="1570" spans="1:8" x14ac:dyDescent="0.25">
      <c r="A1570" t="s">
        <v>1460</v>
      </c>
      <c r="B1570" s="1">
        <v>45492</v>
      </c>
      <c r="C1570">
        <v>326</v>
      </c>
      <c r="D1570">
        <v>172</v>
      </c>
      <c r="E1570">
        <v>21</v>
      </c>
      <c r="F1570">
        <v>111</v>
      </c>
      <c r="G1570">
        <v>1</v>
      </c>
      <c r="H1570" t="s">
        <v>3951</v>
      </c>
    </row>
    <row r="1571" spans="1:8" x14ac:dyDescent="0.25">
      <c r="A1571" t="s">
        <v>1461</v>
      </c>
      <c r="B1571" s="1">
        <v>45059</v>
      </c>
      <c r="C1571">
        <v>512</v>
      </c>
      <c r="D1571">
        <v>186</v>
      </c>
      <c r="E1571">
        <v>6</v>
      </c>
      <c r="F1571">
        <v>95</v>
      </c>
      <c r="G1571">
        <v>50</v>
      </c>
      <c r="H1571" t="s">
        <v>3951</v>
      </c>
    </row>
    <row r="1572" spans="1:8" x14ac:dyDescent="0.25">
      <c r="A1572" t="s">
        <v>1462</v>
      </c>
      <c r="B1572" s="1">
        <v>45440</v>
      </c>
      <c r="C1572">
        <v>965</v>
      </c>
      <c r="D1572">
        <v>112</v>
      </c>
      <c r="E1572">
        <v>9</v>
      </c>
      <c r="F1572">
        <v>43</v>
      </c>
      <c r="G1572">
        <v>2</v>
      </c>
      <c r="H1572" t="s">
        <v>3949</v>
      </c>
    </row>
    <row r="1573" spans="1:8" x14ac:dyDescent="0.25">
      <c r="A1573" t="s">
        <v>1463</v>
      </c>
      <c r="B1573" s="1">
        <v>45311</v>
      </c>
      <c r="C1573">
        <v>790</v>
      </c>
      <c r="D1573">
        <v>166</v>
      </c>
      <c r="E1573">
        <v>12</v>
      </c>
      <c r="F1573">
        <v>11</v>
      </c>
      <c r="G1573">
        <v>39</v>
      </c>
      <c r="H1573" t="s">
        <v>3950</v>
      </c>
    </row>
    <row r="1574" spans="1:8" x14ac:dyDescent="0.25">
      <c r="A1574" t="s">
        <v>1247</v>
      </c>
      <c r="B1574" s="1">
        <v>45073</v>
      </c>
      <c r="C1574">
        <v>166</v>
      </c>
      <c r="D1574">
        <v>461</v>
      </c>
      <c r="E1574">
        <v>25</v>
      </c>
      <c r="F1574">
        <v>6</v>
      </c>
      <c r="G1574">
        <v>8</v>
      </c>
      <c r="H1574" t="s">
        <v>3950</v>
      </c>
    </row>
    <row r="1575" spans="1:8" x14ac:dyDescent="0.25">
      <c r="A1575" t="s">
        <v>1464</v>
      </c>
      <c r="B1575" s="1">
        <v>45311</v>
      </c>
      <c r="C1575">
        <v>695</v>
      </c>
      <c r="D1575">
        <v>95</v>
      </c>
      <c r="E1575">
        <v>15</v>
      </c>
      <c r="F1575">
        <v>12</v>
      </c>
      <c r="G1575">
        <v>13</v>
      </c>
      <c r="H1575" t="s">
        <v>3951</v>
      </c>
    </row>
    <row r="1576" spans="1:8" x14ac:dyDescent="0.25">
      <c r="A1576" t="s">
        <v>1465</v>
      </c>
      <c r="B1576" s="1">
        <v>45078</v>
      </c>
      <c r="C1576">
        <v>821</v>
      </c>
      <c r="D1576">
        <v>324</v>
      </c>
      <c r="E1576">
        <v>14</v>
      </c>
      <c r="F1576">
        <v>160</v>
      </c>
      <c r="G1576">
        <v>19</v>
      </c>
      <c r="H1576" t="s">
        <v>3950</v>
      </c>
    </row>
    <row r="1577" spans="1:8" x14ac:dyDescent="0.25">
      <c r="A1577" t="s">
        <v>1146</v>
      </c>
      <c r="B1577" s="1">
        <v>45670</v>
      </c>
      <c r="C1577">
        <v>825</v>
      </c>
      <c r="D1577">
        <v>237</v>
      </c>
      <c r="E1577">
        <v>10</v>
      </c>
      <c r="F1577">
        <v>16</v>
      </c>
      <c r="G1577">
        <v>40</v>
      </c>
      <c r="H1577" t="s">
        <v>3951</v>
      </c>
    </row>
    <row r="1578" spans="1:8" x14ac:dyDescent="0.25">
      <c r="A1578" t="s">
        <v>1466</v>
      </c>
      <c r="B1578" s="1">
        <v>45605</v>
      </c>
      <c r="C1578">
        <v>805</v>
      </c>
      <c r="D1578">
        <v>433</v>
      </c>
      <c r="E1578">
        <v>6</v>
      </c>
      <c r="F1578">
        <v>25</v>
      </c>
      <c r="G1578">
        <v>33</v>
      </c>
      <c r="H1578" t="s">
        <v>3951</v>
      </c>
    </row>
    <row r="1579" spans="1:8" x14ac:dyDescent="0.25">
      <c r="A1579" t="s">
        <v>1467</v>
      </c>
      <c r="B1579" s="1">
        <v>45439</v>
      </c>
      <c r="C1579">
        <v>895</v>
      </c>
      <c r="D1579">
        <v>497</v>
      </c>
      <c r="E1579">
        <v>11</v>
      </c>
      <c r="F1579">
        <v>87</v>
      </c>
      <c r="G1579">
        <v>50</v>
      </c>
      <c r="H1579" t="s">
        <v>3949</v>
      </c>
    </row>
    <row r="1580" spans="1:8" x14ac:dyDescent="0.25">
      <c r="A1580" t="s">
        <v>318</v>
      </c>
      <c r="B1580" s="1">
        <v>45394</v>
      </c>
      <c r="C1580">
        <v>326</v>
      </c>
      <c r="D1580">
        <v>445</v>
      </c>
      <c r="E1580">
        <v>22</v>
      </c>
      <c r="F1580">
        <v>33</v>
      </c>
      <c r="G1580">
        <v>45</v>
      </c>
      <c r="H1580" t="s">
        <v>3950</v>
      </c>
    </row>
    <row r="1581" spans="1:8" x14ac:dyDescent="0.25">
      <c r="A1581" t="s">
        <v>1468</v>
      </c>
      <c r="B1581" s="1">
        <v>45320</v>
      </c>
      <c r="C1581">
        <v>895</v>
      </c>
      <c r="D1581">
        <v>355</v>
      </c>
      <c r="E1581">
        <v>17</v>
      </c>
      <c r="F1581">
        <v>60</v>
      </c>
      <c r="G1581">
        <v>23</v>
      </c>
      <c r="H1581" t="s">
        <v>3951</v>
      </c>
    </row>
    <row r="1582" spans="1:8" x14ac:dyDescent="0.25">
      <c r="A1582" t="s">
        <v>1469</v>
      </c>
      <c r="B1582" s="1">
        <v>45176</v>
      </c>
      <c r="C1582">
        <v>431</v>
      </c>
      <c r="D1582">
        <v>351</v>
      </c>
      <c r="E1582">
        <v>1</v>
      </c>
      <c r="F1582">
        <v>112</v>
      </c>
      <c r="G1582">
        <v>19</v>
      </c>
      <c r="H1582" t="s">
        <v>3950</v>
      </c>
    </row>
    <row r="1583" spans="1:8" x14ac:dyDescent="0.25">
      <c r="A1583" t="s">
        <v>318</v>
      </c>
      <c r="B1583" s="1">
        <v>45556</v>
      </c>
      <c r="C1583">
        <v>856</v>
      </c>
      <c r="D1583">
        <v>348</v>
      </c>
      <c r="E1583">
        <v>12</v>
      </c>
      <c r="F1583">
        <v>162</v>
      </c>
      <c r="G1583">
        <v>33</v>
      </c>
      <c r="H1583" t="s">
        <v>3949</v>
      </c>
    </row>
    <row r="1584" spans="1:8" x14ac:dyDescent="0.25">
      <c r="A1584" t="s">
        <v>1470</v>
      </c>
      <c r="B1584" s="1">
        <v>45165</v>
      </c>
      <c r="C1584">
        <v>998</v>
      </c>
      <c r="D1584">
        <v>397</v>
      </c>
      <c r="E1584">
        <v>23</v>
      </c>
      <c r="F1584">
        <v>71</v>
      </c>
      <c r="G1584">
        <v>32</v>
      </c>
      <c r="H1584" t="s">
        <v>3951</v>
      </c>
    </row>
    <row r="1585" spans="1:8" x14ac:dyDescent="0.25">
      <c r="A1585" t="s">
        <v>1471</v>
      </c>
      <c r="B1585" s="1">
        <v>45377</v>
      </c>
      <c r="C1585">
        <v>746</v>
      </c>
      <c r="D1585">
        <v>251</v>
      </c>
      <c r="E1585">
        <v>14</v>
      </c>
      <c r="F1585">
        <v>11</v>
      </c>
      <c r="G1585">
        <v>4</v>
      </c>
      <c r="H1585" t="s">
        <v>3951</v>
      </c>
    </row>
    <row r="1586" spans="1:8" x14ac:dyDescent="0.25">
      <c r="A1586" t="s">
        <v>1163</v>
      </c>
      <c r="B1586" s="1">
        <v>45192</v>
      </c>
      <c r="C1586">
        <v>214</v>
      </c>
      <c r="D1586">
        <v>327</v>
      </c>
      <c r="E1586">
        <v>27</v>
      </c>
      <c r="F1586">
        <v>136</v>
      </c>
      <c r="G1586">
        <v>45</v>
      </c>
      <c r="H1586" t="s">
        <v>3950</v>
      </c>
    </row>
    <row r="1587" spans="1:8" x14ac:dyDescent="0.25">
      <c r="A1587" t="s">
        <v>1472</v>
      </c>
      <c r="B1587" s="1">
        <v>45575</v>
      </c>
      <c r="C1587">
        <v>936</v>
      </c>
      <c r="D1587">
        <v>484</v>
      </c>
      <c r="E1587">
        <v>15</v>
      </c>
      <c r="F1587">
        <v>106</v>
      </c>
      <c r="G1587">
        <v>18</v>
      </c>
      <c r="H1587" t="s">
        <v>3949</v>
      </c>
    </row>
    <row r="1588" spans="1:8" x14ac:dyDescent="0.25">
      <c r="A1588" t="s">
        <v>1473</v>
      </c>
      <c r="B1588" s="1">
        <v>45514</v>
      </c>
      <c r="C1588">
        <v>248</v>
      </c>
      <c r="D1588">
        <v>86</v>
      </c>
      <c r="E1588">
        <v>29</v>
      </c>
      <c r="F1588">
        <v>34</v>
      </c>
      <c r="G1588">
        <v>12</v>
      </c>
      <c r="H1588" t="s">
        <v>3950</v>
      </c>
    </row>
    <row r="1589" spans="1:8" x14ac:dyDescent="0.25">
      <c r="A1589" t="s">
        <v>1474</v>
      </c>
      <c r="B1589" s="1">
        <v>45156</v>
      </c>
      <c r="C1589">
        <v>563</v>
      </c>
      <c r="D1589">
        <v>117</v>
      </c>
      <c r="E1589">
        <v>27</v>
      </c>
      <c r="F1589">
        <v>162</v>
      </c>
      <c r="G1589">
        <v>38</v>
      </c>
      <c r="H1589" t="s">
        <v>3949</v>
      </c>
    </row>
    <row r="1590" spans="1:8" x14ac:dyDescent="0.25">
      <c r="A1590" t="s">
        <v>1475</v>
      </c>
      <c r="B1590" s="1">
        <v>45423</v>
      </c>
      <c r="C1590">
        <v>447</v>
      </c>
      <c r="D1590">
        <v>282</v>
      </c>
      <c r="E1590">
        <v>27</v>
      </c>
      <c r="F1590">
        <v>65</v>
      </c>
      <c r="G1590">
        <v>20</v>
      </c>
      <c r="H1590" t="s">
        <v>3949</v>
      </c>
    </row>
    <row r="1591" spans="1:8" x14ac:dyDescent="0.25">
      <c r="A1591" t="s">
        <v>973</v>
      </c>
      <c r="B1591" s="1">
        <v>45186</v>
      </c>
      <c r="C1591">
        <v>560</v>
      </c>
      <c r="D1591">
        <v>158</v>
      </c>
      <c r="E1591">
        <v>15</v>
      </c>
      <c r="F1591">
        <v>138</v>
      </c>
      <c r="G1591">
        <v>23</v>
      </c>
      <c r="H1591" t="s">
        <v>3949</v>
      </c>
    </row>
    <row r="1592" spans="1:8" x14ac:dyDescent="0.25">
      <c r="A1592" t="s">
        <v>1476</v>
      </c>
      <c r="B1592" s="1">
        <v>45298</v>
      </c>
      <c r="C1592">
        <v>573</v>
      </c>
      <c r="D1592">
        <v>184</v>
      </c>
      <c r="E1592">
        <v>25</v>
      </c>
      <c r="F1592">
        <v>19</v>
      </c>
      <c r="G1592">
        <v>5</v>
      </c>
      <c r="H1592" t="s">
        <v>3950</v>
      </c>
    </row>
    <row r="1593" spans="1:8" x14ac:dyDescent="0.25">
      <c r="A1593" t="s">
        <v>1477</v>
      </c>
      <c r="B1593" s="1">
        <v>45661</v>
      </c>
      <c r="C1593">
        <v>877</v>
      </c>
      <c r="D1593">
        <v>121</v>
      </c>
      <c r="E1593">
        <v>12</v>
      </c>
      <c r="F1593">
        <v>73</v>
      </c>
      <c r="G1593">
        <v>38</v>
      </c>
      <c r="H1593" t="s">
        <v>3950</v>
      </c>
    </row>
    <row r="1594" spans="1:8" x14ac:dyDescent="0.25">
      <c r="A1594" t="s">
        <v>1478</v>
      </c>
      <c r="B1594" s="1">
        <v>45098</v>
      </c>
      <c r="C1594">
        <v>310</v>
      </c>
      <c r="D1594">
        <v>142</v>
      </c>
      <c r="E1594">
        <v>29</v>
      </c>
      <c r="F1594">
        <v>158</v>
      </c>
      <c r="G1594">
        <v>42</v>
      </c>
      <c r="H1594" t="s">
        <v>3949</v>
      </c>
    </row>
    <row r="1595" spans="1:8" x14ac:dyDescent="0.25">
      <c r="A1595" t="s">
        <v>1479</v>
      </c>
      <c r="B1595" s="1">
        <v>45547</v>
      </c>
      <c r="C1595">
        <v>707</v>
      </c>
      <c r="D1595">
        <v>466</v>
      </c>
      <c r="E1595">
        <v>3</v>
      </c>
      <c r="F1595">
        <v>172</v>
      </c>
      <c r="G1595">
        <v>29</v>
      </c>
      <c r="H1595" t="s">
        <v>3951</v>
      </c>
    </row>
    <row r="1596" spans="1:8" x14ac:dyDescent="0.25">
      <c r="A1596" t="s">
        <v>1031</v>
      </c>
      <c r="B1596" s="1">
        <v>45463</v>
      </c>
      <c r="C1596">
        <v>738</v>
      </c>
      <c r="D1596">
        <v>351</v>
      </c>
      <c r="E1596">
        <v>8</v>
      </c>
      <c r="F1596">
        <v>85</v>
      </c>
      <c r="G1596">
        <v>20</v>
      </c>
      <c r="H1596" t="s">
        <v>3949</v>
      </c>
    </row>
    <row r="1597" spans="1:8" x14ac:dyDescent="0.25">
      <c r="A1597" t="s">
        <v>1480</v>
      </c>
      <c r="B1597" s="1">
        <v>45311</v>
      </c>
      <c r="C1597">
        <v>655</v>
      </c>
      <c r="D1597">
        <v>380</v>
      </c>
      <c r="E1597">
        <v>4</v>
      </c>
      <c r="F1597">
        <v>115</v>
      </c>
      <c r="G1597">
        <v>18</v>
      </c>
      <c r="H1597" t="s">
        <v>3950</v>
      </c>
    </row>
    <row r="1598" spans="1:8" x14ac:dyDescent="0.25">
      <c r="A1598" t="s">
        <v>1481</v>
      </c>
      <c r="B1598" s="1">
        <v>45271</v>
      </c>
      <c r="C1598">
        <v>964</v>
      </c>
      <c r="D1598">
        <v>356</v>
      </c>
      <c r="E1598">
        <v>3</v>
      </c>
      <c r="F1598">
        <v>18</v>
      </c>
      <c r="G1598">
        <v>4</v>
      </c>
      <c r="H1598" t="s">
        <v>3950</v>
      </c>
    </row>
    <row r="1599" spans="1:8" x14ac:dyDescent="0.25">
      <c r="A1599" t="s">
        <v>1482</v>
      </c>
      <c r="B1599" s="1">
        <v>45630</v>
      </c>
      <c r="C1599">
        <v>927</v>
      </c>
      <c r="D1599">
        <v>475</v>
      </c>
      <c r="E1599">
        <v>21</v>
      </c>
      <c r="F1599">
        <v>97</v>
      </c>
      <c r="G1599">
        <v>35</v>
      </c>
      <c r="H1599" t="s">
        <v>3951</v>
      </c>
    </row>
    <row r="1600" spans="1:8" x14ac:dyDescent="0.25">
      <c r="A1600" t="s">
        <v>1483</v>
      </c>
      <c r="B1600" s="1">
        <v>45092</v>
      </c>
      <c r="C1600">
        <v>147</v>
      </c>
      <c r="D1600">
        <v>288</v>
      </c>
      <c r="E1600">
        <v>9</v>
      </c>
      <c r="F1600">
        <v>149</v>
      </c>
      <c r="G1600">
        <v>48</v>
      </c>
      <c r="H1600" t="s">
        <v>3950</v>
      </c>
    </row>
    <row r="1601" spans="1:8" x14ac:dyDescent="0.25">
      <c r="A1601" t="s">
        <v>1484</v>
      </c>
      <c r="B1601" s="1">
        <v>45616</v>
      </c>
      <c r="C1601">
        <v>675</v>
      </c>
      <c r="D1601">
        <v>489</v>
      </c>
      <c r="E1601">
        <v>14</v>
      </c>
      <c r="F1601">
        <v>160</v>
      </c>
      <c r="G1601">
        <v>3</v>
      </c>
      <c r="H1601" t="s">
        <v>3949</v>
      </c>
    </row>
    <row r="1602" spans="1:8" x14ac:dyDescent="0.25">
      <c r="A1602" t="s">
        <v>1485</v>
      </c>
      <c r="B1602" s="1">
        <v>45692</v>
      </c>
      <c r="C1602">
        <v>465</v>
      </c>
      <c r="D1602">
        <v>81</v>
      </c>
      <c r="E1602">
        <v>27</v>
      </c>
      <c r="F1602">
        <v>76</v>
      </c>
      <c r="G1602">
        <v>14</v>
      </c>
      <c r="H1602" t="s">
        <v>3949</v>
      </c>
    </row>
    <row r="1603" spans="1:8" x14ac:dyDescent="0.25">
      <c r="A1603" t="s">
        <v>761</v>
      </c>
      <c r="B1603" s="1">
        <v>45405</v>
      </c>
      <c r="C1603">
        <v>813</v>
      </c>
      <c r="D1603">
        <v>153</v>
      </c>
      <c r="E1603">
        <v>6</v>
      </c>
      <c r="F1603">
        <v>140</v>
      </c>
      <c r="G1603">
        <v>19</v>
      </c>
      <c r="H1603" t="s">
        <v>3951</v>
      </c>
    </row>
    <row r="1604" spans="1:8" x14ac:dyDescent="0.25">
      <c r="A1604" t="s">
        <v>1486</v>
      </c>
      <c r="B1604" s="1">
        <v>45595</v>
      </c>
      <c r="C1604">
        <v>250</v>
      </c>
      <c r="D1604">
        <v>470</v>
      </c>
      <c r="E1604">
        <v>18</v>
      </c>
      <c r="F1604">
        <v>141</v>
      </c>
      <c r="G1604">
        <v>14</v>
      </c>
      <c r="H1604" t="s">
        <v>3951</v>
      </c>
    </row>
    <row r="1605" spans="1:8" x14ac:dyDescent="0.25">
      <c r="A1605" t="s">
        <v>1487</v>
      </c>
      <c r="B1605" s="1">
        <v>45642</v>
      </c>
      <c r="C1605">
        <v>673</v>
      </c>
      <c r="D1605">
        <v>440</v>
      </c>
      <c r="E1605">
        <v>14</v>
      </c>
      <c r="F1605">
        <v>102</v>
      </c>
      <c r="G1605">
        <v>45</v>
      </c>
      <c r="H1605" t="s">
        <v>3949</v>
      </c>
    </row>
    <row r="1606" spans="1:8" x14ac:dyDescent="0.25">
      <c r="A1606" t="s">
        <v>1488</v>
      </c>
      <c r="B1606" s="1">
        <v>44973</v>
      </c>
      <c r="C1606">
        <v>750</v>
      </c>
      <c r="D1606">
        <v>460</v>
      </c>
      <c r="E1606">
        <v>25</v>
      </c>
      <c r="F1606">
        <v>41</v>
      </c>
      <c r="G1606">
        <v>7</v>
      </c>
      <c r="H1606" t="s">
        <v>3950</v>
      </c>
    </row>
    <row r="1607" spans="1:8" x14ac:dyDescent="0.25">
      <c r="A1607" t="s">
        <v>1489</v>
      </c>
      <c r="B1607" s="1">
        <v>45237</v>
      </c>
      <c r="C1607">
        <v>335</v>
      </c>
      <c r="D1607">
        <v>407</v>
      </c>
      <c r="E1607">
        <v>25</v>
      </c>
      <c r="F1607">
        <v>161</v>
      </c>
      <c r="G1607">
        <v>10</v>
      </c>
      <c r="H1607" t="s">
        <v>3950</v>
      </c>
    </row>
    <row r="1608" spans="1:8" x14ac:dyDescent="0.25">
      <c r="A1608" t="s">
        <v>174</v>
      </c>
      <c r="B1608" s="1">
        <v>45389</v>
      </c>
      <c r="C1608">
        <v>733</v>
      </c>
      <c r="D1608">
        <v>126</v>
      </c>
      <c r="E1608">
        <v>4</v>
      </c>
      <c r="F1608">
        <v>140</v>
      </c>
      <c r="G1608">
        <v>6</v>
      </c>
      <c r="H1608" t="s">
        <v>3951</v>
      </c>
    </row>
    <row r="1609" spans="1:8" x14ac:dyDescent="0.25">
      <c r="A1609" t="s">
        <v>1490</v>
      </c>
      <c r="B1609" s="1">
        <v>45319</v>
      </c>
      <c r="C1609">
        <v>816</v>
      </c>
      <c r="D1609">
        <v>386</v>
      </c>
      <c r="E1609">
        <v>10</v>
      </c>
      <c r="F1609">
        <v>128</v>
      </c>
      <c r="G1609">
        <v>46</v>
      </c>
      <c r="H1609" t="s">
        <v>3949</v>
      </c>
    </row>
    <row r="1610" spans="1:8" x14ac:dyDescent="0.25">
      <c r="A1610" t="s">
        <v>1491</v>
      </c>
      <c r="B1610" s="1">
        <v>45088</v>
      </c>
      <c r="C1610">
        <v>616</v>
      </c>
      <c r="D1610">
        <v>329</v>
      </c>
      <c r="E1610">
        <v>17</v>
      </c>
      <c r="F1610">
        <v>151</v>
      </c>
      <c r="G1610">
        <v>11</v>
      </c>
      <c r="H1610" t="s">
        <v>3950</v>
      </c>
    </row>
    <row r="1611" spans="1:8" x14ac:dyDescent="0.25">
      <c r="A1611" t="s">
        <v>1492</v>
      </c>
      <c r="B1611" s="1">
        <v>45306</v>
      </c>
      <c r="C1611">
        <v>369</v>
      </c>
      <c r="D1611">
        <v>70</v>
      </c>
      <c r="E1611">
        <v>22</v>
      </c>
      <c r="F1611">
        <v>127</v>
      </c>
      <c r="G1611">
        <v>18</v>
      </c>
      <c r="H1611" t="s">
        <v>3951</v>
      </c>
    </row>
    <row r="1612" spans="1:8" x14ac:dyDescent="0.25">
      <c r="A1612" t="s">
        <v>1493</v>
      </c>
      <c r="B1612" s="1">
        <v>45280</v>
      </c>
      <c r="C1612">
        <v>371</v>
      </c>
      <c r="D1612">
        <v>332</v>
      </c>
      <c r="E1612">
        <v>2</v>
      </c>
      <c r="F1612">
        <v>141</v>
      </c>
      <c r="G1612">
        <v>8</v>
      </c>
      <c r="H1612" t="s">
        <v>3949</v>
      </c>
    </row>
    <row r="1613" spans="1:8" x14ac:dyDescent="0.25">
      <c r="A1613" t="s">
        <v>1494</v>
      </c>
      <c r="B1613" s="1">
        <v>45126</v>
      </c>
      <c r="C1613">
        <v>399</v>
      </c>
      <c r="D1613">
        <v>247</v>
      </c>
      <c r="E1613">
        <v>19</v>
      </c>
      <c r="F1613">
        <v>163</v>
      </c>
      <c r="G1613">
        <v>19</v>
      </c>
      <c r="H1613" t="s">
        <v>3949</v>
      </c>
    </row>
    <row r="1614" spans="1:8" x14ac:dyDescent="0.25">
      <c r="A1614" t="s">
        <v>171</v>
      </c>
      <c r="B1614" s="1">
        <v>45508</v>
      </c>
      <c r="C1614">
        <v>113</v>
      </c>
      <c r="D1614">
        <v>188</v>
      </c>
      <c r="E1614">
        <v>11</v>
      </c>
      <c r="F1614">
        <v>154</v>
      </c>
      <c r="G1614">
        <v>47</v>
      </c>
      <c r="H1614" t="s">
        <v>3949</v>
      </c>
    </row>
    <row r="1615" spans="1:8" x14ac:dyDescent="0.25">
      <c r="A1615" t="s">
        <v>1495</v>
      </c>
      <c r="B1615" s="1">
        <v>45507</v>
      </c>
      <c r="C1615">
        <v>922</v>
      </c>
      <c r="D1615">
        <v>425</v>
      </c>
      <c r="E1615">
        <v>4</v>
      </c>
      <c r="F1615">
        <v>62</v>
      </c>
      <c r="G1615">
        <v>44</v>
      </c>
      <c r="H1615" t="s">
        <v>3951</v>
      </c>
    </row>
    <row r="1616" spans="1:8" x14ac:dyDescent="0.25">
      <c r="A1616" t="s">
        <v>1496</v>
      </c>
      <c r="B1616" s="1">
        <v>45447</v>
      </c>
      <c r="C1616">
        <v>612</v>
      </c>
      <c r="D1616">
        <v>492</v>
      </c>
      <c r="E1616">
        <v>23</v>
      </c>
      <c r="F1616">
        <v>12</v>
      </c>
      <c r="G1616">
        <v>32</v>
      </c>
      <c r="H1616" t="s">
        <v>3951</v>
      </c>
    </row>
    <row r="1617" spans="1:8" x14ac:dyDescent="0.25">
      <c r="A1617" t="s">
        <v>1497</v>
      </c>
      <c r="B1617" s="1">
        <v>45676</v>
      </c>
      <c r="C1617">
        <v>933</v>
      </c>
      <c r="D1617">
        <v>348</v>
      </c>
      <c r="E1617">
        <v>25</v>
      </c>
      <c r="F1617">
        <v>70</v>
      </c>
      <c r="G1617">
        <v>6</v>
      </c>
      <c r="H1617" t="s">
        <v>3950</v>
      </c>
    </row>
    <row r="1618" spans="1:8" x14ac:dyDescent="0.25">
      <c r="A1618" t="s">
        <v>1498</v>
      </c>
      <c r="B1618" s="1">
        <v>45674</v>
      </c>
      <c r="C1618">
        <v>998</v>
      </c>
      <c r="D1618">
        <v>236</v>
      </c>
      <c r="E1618">
        <v>3</v>
      </c>
      <c r="F1618">
        <v>69</v>
      </c>
      <c r="G1618">
        <v>12</v>
      </c>
      <c r="H1618" t="s">
        <v>3950</v>
      </c>
    </row>
    <row r="1619" spans="1:8" x14ac:dyDescent="0.25">
      <c r="A1619" t="s">
        <v>145</v>
      </c>
      <c r="B1619" s="1">
        <v>45601</v>
      </c>
      <c r="C1619">
        <v>838</v>
      </c>
      <c r="D1619">
        <v>274</v>
      </c>
      <c r="E1619">
        <v>2</v>
      </c>
      <c r="F1619">
        <v>113</v>
      </c>
      <c r="G1619">
        <v>43</v>
      </c>
      <c r="H1619" t="s">
        <v>3950</v>
      </c>
    </row>
    <row r="1620" spans="1:8" x14ac:dyDescent="0.25">
      <c r="A1620" t="s">
        <v>1499</v>
      </c>
      <c r="B1620" s="1">
        <v>45229</v>
      </c>
      <c r="C1620">
        <v>629</v>
      </c>
      <c r="D1620">
        <v>145</v>
      </c>
      <c r="E1620">
        <v>13</v>
      </c>
      <c r="F1620">
        <v>85</v>
      </c>
      <c r="G1620">
        <v>27</v>
      </c>
      <c r="H1620" t="s">
        <v>3951</v>
      </c>
    </row>
    <row r="1621" spans="1:8" x14ac:dyDescent="0.25">
      <c r="A1621" t="s">
        <v>1500</v>
      </c>
      <c r="B1621" s="1">
        <v>45313</v>
      </c>
      <c r="C1621">
        <v>635</v>
      </c>
      <c r="D1621">
        <v>87</v>
      </c>
      <c r="E1621">
        <v>19</v>
      </c>
      <c r="F1621">
        <v>117</v>
      </c>
      <c r="G1621">
        <v>8</v>
      </c>
      <c r="H1621" t="s">
        <v>3949</v>
      </c>
    </row>
    <row r="1622" spans="1:8" x14ac:dyDescent="0.25">
      <c r="A1622" t="s">
        <v>55</v>
      </c>
      <c r="B1622" s="1">
        <v>45136</v>
      </c>
      <c r="C1622">
        <v>615</v>
      </c>
      <c r="D1622">
        <v>479</v>
      </c>
      <c r="E1622">
        <v>6</v>
      </c>
      <c r="F1622">
        <v>193</v>
      </c>
      <c r="G1622">
        <v>43</v>
      </c>
      <c r="H1622" t="s">
        <v>3951</v>
      </c>
    </row>
    <row r="1623" spans="1:8" x14ac:dyDescent="0.25">
      <c r="A1623" t="s">
        <v>1501</v>
      </c>
      <c r="B1623" s="1">
        <v>45586</v>
      </c>
      <c r="C1623">
        <v>992</v>
      </c>
      <c r="D1623">
        <v>434</v>
      </c>
      <c r="E1623">
        <v>30</v>
      </c>
      <c r="F1623">
        <v>198</v>
      </c>
      <c r="G1623">
        <v>49</v>
      </c>
      <c r="H1623" t="s">
        <v>3950</v>
      </c>
    </row>
    <row r="1624" spans="1:8" x14ac:dyDescent="0.25">
      <c r="A1624" t="s">
        <v>1502</v>
      </c>
      <c r="B1624" s="1">
        <v>45427</v>
      </c>
      <c r="C1624">
        <v>722</v>
      </c>
      <c r="D1624">
        <v>299</v>
      </c>
      <c r="E1624">
        <v>19</v>
      </c>
      <c r="F1624">
        <v>5</v>
      </c>
      <c r="G1624">
        <v>48</v>
      </c>
      <c r="H1624" t="s">
        <v>3950</v>
      </c>
    </row>
    <row r="1625" spans="1:8" x14ac:dyDescent="0.25">
      <c r="A1625" t="s">
        <v>1503</v>
      </c>
      <c r="B1625" s="1">
        <v>45344</v>
      </c>
      <c r="C1625">
        <v>704</v>
      </c>
      <c r="D1625">
        <v>354</v>
      </c>
      <c r="E1625">
        <v>12</v>
      </c>
      <c r="F1625">
        <v>146</v>
      </c>
      <c r="G1625">
        <v>19</v>
      </c>
      <c r="H1625" t="s">
        <v>3950</v>
      </c>
    </row>
    <row r="1626" spans="1:8" x14ac:dyDescent="0.25">
      <c r="A1626" t="s">
        <v>232</v>
      </c>
      <c r="B1626" s="1">
        <v>45639</v>
      </c>
      <c r="C1626">
        <v>771</v>
      </c>
      <c r="D1626">
        <v>210</v>
      </c>
      <c r="E1626">
        <v>7</v>
      </c>
      <c r="F1626">
        <v>2</v>
      </c>
      <c r="G1626">
        <v>48</v>
      </c>
      <c r="H1626" t="s">
        <v>3949</v>
      </c>
    </row>
    <row r="1627" spans="1:8" x14ac:dyDescent="0.25">
      <c r="A1627" t="s">
        <v>1504</v>
      </c>
      <c r="B1627" s="1">
        <v>45299</v>
      </c>
      <c r="C1627">
        <v>588</v>
      </c>
      <c r="D1627">
        <v>121</v>
      </c>
      <c r="E1627">
        <v>6</v>
      </c>
      <c r="F1627">
        <v>4</v>
      </c>
      <c r="G1627">
        <v>21</v>
      </c>
      <c r="H1627" t="s">
        <v>3951</v>
      </c>
    </row>
    <row r="1628" spans="1:8" x14ac:dyDescent="0.25">
      <c r="A1628" t="s">
        <v>1505</v>
      </c>
      <c r="B1628" s="1">
        <v>45176</v>
      </c>
      <c r="C1628">
        <v>169</v>
      </c>
      <c r="D1628">
        <v>236</v>
      </c>
      <c r="E1628">
        <v>30</v>
      </c>
      <c r="F1628">
        <v>191</v>
      </c>
      <c r="G1628">
        <v>4</v>
      </c>
      <c r="H1628" t="s">
        <v>3949</v>
      </c>
    </row>
    <row r="1629" spans="1:8" x14ac:dyDescent="0.25">
      <c r="A1629" t="s">
        <v>1506</v>
      </c>
      <c r="B1629" s="1">
        <v>45536</v>
      </c>
      <c r="C1629">
        <v>274</v>
      </c>
      <c r="D1629">
        <v>431</v>
      </c>
      <c r="E1629">
        <v>2</v>
      </c>
      <c r="F1629">
        <v>169</v>
      </c>
      <c r="G1629">
        <v>45</v>
      </c>
      <c r="H1629" t="s">
        <v>3950</v>
      </c>
    </row>
    <row r="1630" spans="1:8" x14ac:dyDescent="0.25">
      <c r="A1630" t="s">
        <v>1507</v>
      </c>
      <c r="B1630" s="1">
        <v>45532</v>
      </c>
      <c r="C1630">
        <v>664</v>
      </c>
      <c r="D1630">
        <v>71</v>
      </c>
      <c r="E1630">
        <v>28</v>
      </c>
      <c r="F1630">
        <v>172</v>
      </c>
      <c r="G1630">
        <v>24</v>
      </c>
      <c r="H1630" t="s">
        <v>3951</v>
      </c>
    </row>
    <row r="1631" spans="1:8" x14ac:dyDescent="0.25">
      <c r="A1631" t="s">
        <v>1508</v>
      </c>
      <c r="B1631" s="1">
        <v>45640</v>
      </c>
      <c r="C1631">
        <v>801</v>
      </c>
      <c r="D1631">
        <v>174</v>
      </c>
      <c r="E1631">
        <v>4</v>
      </c>
      <c r="F1631">
        <v>133</v>
      </c>
      <c r="G1631">
        <v>41</v>
      </c>
      <c r="H1631" t="s">
        <v>3949</v>
      </c>
    </row>
    <row r="1632" spans="1:8" x14ac:dyDescent="0.25">
      <c r="A1632" t="s">
        <v>1509</v>
      </c>
      <c r="B1632" s="1">
        <v>45426</v>
      </c>
      <c r="C1632">
        <v>919</v>
      </c>
      <c r="D1632">
        <v>215</v>
      </c>
      <c r="E1632">
        <v>3</v>
      </c>
      <c r="F1632">
        <v>108</v>
      </c>
      <c r="G1632">
        <v>41</v>
      </c>
      <c r="H1632" t="s">
        <v>3951</v>
      </c>
    </row>
    <row r="1633" spans="1:8" x14ac:dyDescent="0.25">
      <c r="A1633" t="s">
        <v>1510</v>
      </c>
      <c r="B1633" s="1">
        <v>45560</v>
      </c>
      <c r="C1633">
        <v>308</v>
      </c>
      <c r="D1633">
        <v>469</v>
      </c>
      <c r="E1633">
        <v>20</v>
      </c>
      <c r="F1633">
        <v>91</v>
      </c>
      <c r="G1633">
        <v>6</v>
      </c>
      <c r="H1633" t="s">
        <v>3949</v>
      </c>
    </row>
    <row r="1634" spans="1:8" x14ac:dyDescent="0.25">
      <c r="A1634" t="s">
        <v>1511</v>
      </c>
      <c r="B1634" s="1">
        <v>45448</v>
      </c>
      <c r="C1634">
        <v>185</v>
      </c>
      <c r="D1634">
        <v>498</v>
      </c>
      <c r="E1634">
        <v>11</v>
      </c>
      <c r="F1634">
        <v>120</v>
      </c>
      <c r="G1634">
        <v>48</v>
      </c>
      <c r="H1634" t="s">
        <v>3949</v>
      </c>
    </row>
    <row r="1635" spans="1:8" x14ac:dyDescent="0.25">
      <c r="A1635" t="s">
        <v>1512</v>
      </c>
      <c r="B1635" s="1">
        <v>45157</v>
      </c>
      <c r="C1635">
        <v>621</v>
      </c>
      <c r="D1635">
        <v>145</v>
      </c>
      <c r="E1635">
        <v>18</v>
      </c>
      <c r="F1635">
        <v>149</v>
      </c>
      <c r="G1635">
        <v>22</v>
      </c>
      <c r="H1635" t="s">
        <v>3950</v>
      </c>
    </row>
    <row r="1636" spans="1:8" x14ac:dyDescent="0.25">
      <c r="A1636" t="s">
        <v>1513</v>
      </c>
      <c r="B1636" s="1">
        <v>45083</v>
      </c>
      <c r="C1636">
        <v>430</v>
      </c>
      <c r="D1636">
        <v>99</v>
      </c>
      <c r="E1636">
        <v>27</v>
      </c>
      <c r="F1636">
        <v>5</v>
      </c>
      <c r="G1636">
        <v>39</v>
      </c>
      <c r="H1636" t="s">
        <v>3950</v>
      </c>
    </row>
    <row r="1637" spans="1:8" x14ac:dyDescent="0.25">
      <c r="A1637" t="s">
        <v>1514</v>
      </c>
      <c r="B1637" s="1">
        <v>45611</v>
      </c>
      <c r="C1637">
        <v>258</v>
      </c>
      <c r="D1637">
        <v>370</v>
      </c>
      <c r="E1637">
        <v>14</v>
      </c>
      <c r="F1637">
        <v>46</v>
      </c>
      <c r="G1637">
        <v>10</v>
      </c>
      <c r="H1637" t="s">
        <v>3950</v>
      </c>
    </row>
    <row r="1638" spans="1:8" x14ac:dyDescent="0.25">
      <c r="A1638" t="s">
        <v>1515</v>
      </c>
      <c r="B1638" s="1">
        <v>45271</v>
      </c>
      <c r="C1638">
        <v>791</v>
      </c>
      <c r="D1638">
        <v>436</v>
      </c>
      <c r="E1638">
        <v>23</v>
      </c>
      <c r="F1638">
        <v>123</v>
      </c>
      <c r="G1638">
        <v>35</v>
      </c>
      <c r="H1638" t="s">
        <v>3949</v>
      </c>
    </row>
    <row r="1639" spans="1:8" x14ac:dyDescent="0.25">
      <c r="A1639" t="s">
        <v>1516</v>
      </c>
      <c r="B1639" s="1">
        <v>44994</v>
      </c>
      <c r="C1639">
        <v>832</v>
      </c>
      <c r="D1639">
        <v>166</v>
      </c>
      <c r="E1639">
        <v>25</v>
      </c>
      <c r="F1639">
        <v>137</v>
      </c>
      <c r="G1639">
        <v>26</v>
      </c>
      <c r="H1639" t="s">
        <v>3950</v>
      </c>
    </row>
    <row r="1640" spans="1:8" x14ac:dyDescent="0.25">
      <c r="A1640" t="s">
        <v>1517</v>
      </c>
      <c r="B1640" s="1">
        <v>45322</v>
      </c>
      <c r="C1640">
        <v>720</v>
      </c>
      <c r="D1640">
        <v>345</v>
      </c>
      <c r="E1640">
        <v>16</v>
      </c>
      <c r="F1640">
        <v>83</v>
      </c>
      <c r="G1640">
        <v>15</v>
      </c>
      <c r="H1640" t="s">
        <v>3950</v>
      </c>
    </row>
    <row r="1641" spans="1:8" x14ac:dyDescent="0.25">
      <c r="A1641" t="s">
        <v>1518</v>
      </c>
      <c r="B1641" s="1">
        <v>45013</v>
      </c>
      <c r="C1641">
        <v>847</v>
      </c>
      <c r="D1641">
        <v>186</v>
      </c>
      <c r="E1641">
        <v>28</v>
      </c>
      <c r="F1641">
        <v>73</v>
      </c>
      <c r="G1641">
        <v>23</v>
      </c>
      <c r="H1641" t="s">
        <v>3951</v>
      </c>
    </row>
    <row r="1642" spans="1:8" x14ac:dyDescent="0.25">
      <c r="A1642" t="s">
        <v>807</v>
      </c>
      <c r="B1642" s="1">
        <v>45522</v>
      </c>
      <c r="C1642">
        <v>705</v>
      </c>
      <c r="D1642">
        <v>467</v>
      </c>
      <c r="E1642">
        <v>12</v>
      </c>
      <c r="F1642">
        <v>166</v>
      </c>
      <c r="G1642">
        <v>3</v>
      </c>
      <c r="H1642" t="s">
        <v>3951</v>
      </c>
    </row>
    <row r="1643" spans="1:8" x14ac:dyDescent="0.25">
      <c r="A1643" t="s">
        <v>1519</v>
      </c>
      <c r="B1643" s="1">
        <v>45188</v>
      </c>
      <c r="C1643">
        <v>535</v>
      </c>
      <c r="D1643">
        <v>209</v>
      </c>
      <c r="E1643">
        <v>18</v>
      </c>
      <c r="F1643">
        <v>127</v>
      </c>
      <c r="G1643">
        <v>9</v>
      </c>
      <c r="H1643" t="s">
        <v>3951</v>
      </c>
    </row>
    <row r="1644" spans="1:8" x14ac:dyDescent="0.25">
      <c r="A1644" t="s">
        <v>1520</v>
      </c>
      <c r="B1644" s="1">
        <v>45648</v>
      </c>
      <c r="C1644">
        <v>855</v>
      </c>
      <c r="D1644">
        <v>50</v>
      </c>
      <c r="E1644">
        <v>10</v>
      </c>
      <c r="F1644">
        <v>162</v>
      </c>
      <c r="G1644">
        <v>6</v>
      </c>
      <c r="H1644" t="s">
        <v>3949</v>
      </c>
    </row>
    <row r="1645" spans="1:8" x14ac:dyDescent="0.25">
      <c r="A1645" t="s">
        <v>1053</v>
      </c>
      <c r="B1645" s="1">
        <v>45610</v>
      </c>
      <c r="C1645">
        <v>165</v>
      </c>
      <c r="D1645">
        <v>275</v>
      </c>
      <c r="E1645">
        <v>25</v>
      </c>
      <c r="F1645">
        <v>3</v>
      </c>
      <c r="G1645">
        <v>30</v>
      </c>
      <c r="H1645" t="s">
        <v>3951</v>
      </c>
    </row>
    <row r="1646" spans="1:8" x14ac:dyDescent="0.25">
      <c r="A1646" t="s">
        <v>1521</v>
      </c>
      <c r="B1646" s="1">
        <v>45513</v>
      </c>
      <c r="C1646">
        <v>510</v>
      </c>
      <c r="D1646">
        <v>269</v>
      </c>
      <c r="E1646">
        <v>9</v>
      </c>
      <c r="F1646">
        <v>61</v>
      </c>
      <c r="G1646">
        <v>25</v>
      </c>
      <c r="H1646" t="s">
        <v>3951</v>
      </c>
    </row>
    <row r="1647" spans="1:8" x14ac:dyDescent="0.25">
      <c r="A1647" t="s">
        <v>1522</v>
      </c>
      <c r="B1647" s="1">
        <v>45046</v>
      </c>
      <c r="C1647">
        <v>980</v>
      </c>
      <c r="D1647">
        <v>451</v>
      </c>
      <c r="E1647">
        <v>10</v>
      </c>
      <c r="F1647">
        <v>170</v>
      </c>
      <c r="G1647">
        <v>12</v>
      </c>
      <c r="H1647" t="s">
        <v>3950</v>
      </c>
    </row>
    <row r="1648" spans="1:8" x14ac:dyDescent="0.25">
      <c r="A1648" t="s">
        <v>1523</v>
      </c>
      <c r="B1648" s="1">
        <v>45493</v>
      </c>
      <c r="C1648">
        <v>432</v>
      </c>
      <c r="D1648">
        <v>256</v>
      </c>
      <c r="E1648">
        <v>28</v>
      </c>
      <c r="F1648">
        <v>9</v>
      </c>
      <c r="G1648">
        <v>14</v>
      </c>
      <c r="H1648" t="s">
        <v>3951</v>
      </c>
    </row>
    <row r="1649" spans="1:8" x14ac:dyDescent="0.25">
      <c r="A1649" t="s">
        <v>1524</v>
      </c>
      <c r="B1649" s="1">
        <v>45036</v>
      </c>
      <c r="C1649">
        <v>489</v>
      </c>
      <c r="D1649">
        <v>250</v>
      </c>
      <c r="E1649">
        <v>18</v>
      </c>
      <c r="F1649">
        <v>111</v>
      </c>
      <c r="G1649">
        <v>28</v>
      </c>
      <c r="H1649" t="s">
        <v>3950</v>
      </c>
    </row>
    <row r="1650" spans="1:8" x14ac:dyDescent="0.25">
      <c r="A1650" t="s">
        <v>1525</v>
      </c>
      <c r="B1650" s="1">
        <v>45156</v>
      </c>
      <c r="C1650">
        <v>909</v>
      </c>
      <c r="D1650">
        <v>156</v>
      </c>
      <c r="E1650">
        <v>18</v>
      </c>
      <c r="F1650">
        <v>183</v>
      </c>
      <c r="G1650">
        <v>31</v>
      </c>
      <c r="H1650" t="s">
        <v>3950</v>
      </c>
    </row>
    <row r="1651" spans="1:8" x14ac:dyDescent="0.25">
      <c r="A1651" t="s">
        <v>1314</v>
      </c>
      <c r="B1651" s="1">
        <v>45057</v>
      </c>
      <c r="C1651">
        <v>773</v>
      </c>
      <c r="D1651">
        <v>294</v>
      </c>
      <c r="E1651">
        <v>27</v>
      </c>
      <c r="F1651">
        <v>20</v>
      </c>
      <c r="G1651">
        <v>11</v>
      </c>
      <c r="H1651" t="s">
        <v>3950</v>
      </c>
    </row>
    <row r="1652" spans="1:8" x14ac:dyDescent="0.25">
      <c r="A1652" t="s">
        <v>82</v>
      </c>
      <c r="B1652" s="1">
        <v>45391</v>
      </c>
      <c r="C1652">
        <v>180</v>
      </c>
      <c r="D1652">
        <v>476</v>
      </c>
      <c r="E1652">
        <v>14</v>
      </c>
      <c r="F1652">
        <v>51</v>
      </c>
      <c r="G1652">
        <v>49</v>
      </c>
      <c r="H1652" t="s">
        <v>3951</v>
      </c>
    </row>
    <row r="1653" spans="1:8" x14ac:dyDescent="0.25">
      <c r="A1653" t="s">
        <v>1526</v>
      </c>
      <c r="B1653" s="1">
        <v>45482</v>
      </c>
      <c r="C1653">
        <v>174</v>
      </c>
      <c r="D1653">
        <v>218</v>
      </c>
      <c r="E1653">
        <v>9</v>
      </c>
      <c r="F1653">
        <v>150</v>
      </c>
      <c r="G1653">
        <v>36</v>
      </c>
      <c r="H1653" t="s">
        <v>3950</v>
      </c>
    </row>
    <row r="1654" spans="1:8" x14ac:dyDescent="0.25">
      <c r="A1654" t="s">
        <v>1527</v>
      </c>
      <c r="B1654" s="1">
        <v>45169</v>
      </c>
      <c r="C1654">
        <v>243</v>
      </c>
      <c r="D1654">
        <v>431</v>
      </c>
      <c r="E1654">
        <v>19</v>
      </c>
      <c r="F1654">
        <v>198</v>
      </c>
      <c r="G1654">
        <v>32</v>
      </c>
      <c r="H1654" t="s">
        <v>3951</v>
      </c>
    </row>
    <row r="1655" spans="1:8" x14ac:dyDescent="0.25">
      <c r="A1655" t="s">
        <v>1528</v>
      </c>
      <c r="B1655" s="1">
        <v>45196</v>
      </c>
      <c r="C1655">
        <v>994</v>
      </c>
      <c r="D1655">
        <v>243</v>
      </c>
      <c r="E1655">
        <v>12</v>
      </c>
      <c r="F1655">
        <v>16</v>
      </c>
      <c r="G1655">
        <v>16</v>
      </c>
      <c r="H1655" t="s">
        <v>3950</v>
      </c>
    </row>
    <row r="1656" spans="1:8" x14ac:dyDescent="0.25">
      <c r="A1656" t="s">
        <v>1529</v>
      </c>
      <c r="B1656" s="1">
        <v>45437</v>
      </c>
      <c r="C1656">
        <v>212</v>
      </c>
      <c r="D1656">
        <v>343</v>
      </c>
      <c r="E1656">
        <v>12</v>
      </c>
      <c r="F1656">
        <v>176</v>
      </c>
      <c r="G1656">
        <v>50</v>
      </c>
      <c r="H1656" t="s">
        <v>3951</v>
      </c>
    </row>
    <row r="1657" spans="1:8" x14ac:dyDescent="0.25">
      <c r="A1657" t="s">
        <v>1512</v>
      </c>
      <c r="B1657" s="1">
        <v>45238</v>
      </c>
      <c r="C1657">
        <v>938</v>
      </c>
      <c r="D1657">
        <v>319</v>
      </c>
      <c r="E1657">
        <v>13</v>
      </c>
      <c r="F1657">
        <v>173</v>
      </c>
      <c r="G1657">
        <v>38</v>
      </c>
      <c r="H1657" t="s">
        <v>3951</v>
      </c>
    </row>
    <row r="1658" spans="1:8" x14ac:dyDescent="0.25">
      <c r="A1658" t="s">
        <v>1530</v>
      </c>
      <c r="B1658" s="1">
        <v>45111</v>
      </c>
      <c r="C1658">
        <v>252</v>
      </c>
      <c r="D1658">
        <v>287</v>
      </c>
      <c r="E1658">
        <v>28</v>
      </c>
      <c r="F1658">
        <v>146</v>
      </c>
      <c r="G1658">
        <v>9</v>
      </c>
      <c r="H1658" t="s">
        <v>3951</v>
      </c>
    </row>
    <row r="1659" spans="1:8" x14ac:dyDescent="0.25">
      <c r="A1659" t="s">
        <v>662</v>
      </c>
      <c r="B1659" s="1">
        <v>45601</v>
      </c>
      <c r="C1659">
        <v>202</v>
      </c>
      <c r="D1659">
        <v>301</v>
      </c>
      <c r="E1659">
        <v>10</v>
      </c>
      <c r="F1659">
        <v>184</v>
      </c>
      <c r="G1659">
        <v>18</v>
      </c>
      <c r="H1659" t="s">
        <v>3949</v>
      </c>
    </row>
    <row r="1660" spans="1:8" x14ac:dyDescent="0.25">
      <c r="A1660" t="s">
        <v>1531</v>
      </c>
      <c r="B1660" s="1">
        <v>45098</v>
      </c>
      <c r="C1660">
        <v>198</v>
      </c>
      <c r="D1660">
        <v>190</v>
      </c>
      <c r="E1660">
        <v>13</v>
      </c>
      <c r="F1660">
        <v>110</v>
      </c>
      <c r="G1660">
        <v>50</v>
      </c>
      <c r="H1660" t="s">
        <v>3949</v>
      </c>
    </row>
    <row r="1661" spans="1:8" x14ac:dyDescent="0.25">
      <c r="A1661" t="s">
        <v>1169</v>
      </c>
      <c r="B1661" s="1">
        <v>45698</v>
      </c>
      <c r="C1661">
        <v>781</v>
      </c>
      <c r="D1661">
        <v>79</v>
      </c>
      <c r="E1661">
        <v>26</v>
      </c>
      <c r="F1661">
        <v>129</v>
      </c>
      <c r="G1661">
        <v>22</v>
      </c>
      <c r="H1661" t="s">
        <v>3950</v>
      </c>
    </row>
    <row r="1662" spans="1:8" x14ac:dyDescent="0.25">
      <c r="A1662" t="s">
        <v>1532</v>
      </c>
      <c r="B1662" s="1">
        <v>45521</v>
      </c>
      <c r="C1662">
        <v>665</v>
      </c>
      <c r="D1662">
        <v>295</v>
      </c>
      <c r="E1662">
        <v>3</v>
      </c>
      <c r="F1662">
        <v>101</v>
      </c>
      <c r="G1662">
        <v>35</v>
      </c>
      <c r="H1662" t="s">
        <v>3951</v>
      </c>
    </row>
    <row r="1663" spans="1:8" x14ac:dyDescent="0.25">
      <c r="A1663" t="s">
        <v>1533</v>
      </c>
      <c r="B1663" s="1">
        <v>45321</v>
      </c>
      <c r="C1663">
        <v>567</v>
      </c>
      <c r="D1663">
        <v>476</v>
      </c>
      <c r="E1663">
        <v>23</v>
      </c>
      <c r="F1663">
        <v>160</v>
      </c>
      <c r="G1663">
        <v>25</v>
      </c>
      <c r="H1663" t="s">
        <v>3950</v>
      </c>
    </row>
    <row r="1664" spans="1:8" x14ac:dyDescent="0.25">
      <c r="A1664" t="s">
        <v>1534</v>
      </c>
      <c r="B1664" s="1">
        <v>45609</v>
      </c>
      <c r="C1664">
        <v>348</v>
      </c>
      <c r="D1664">
        <v>136</v>
      </c>
      <c r="E1664">
        <v>20</v>
      </c>
      <c r="F1664">
        <v>20</v>
      </c>
      <c r="G1664">
        <v>29</v>
      </c>
      <c r="H1664" t="s">
        <v>3949</v>
      </c>
    </row>
    <row r="1665" spans="1:8" x14ac:dyDescent="0.25">
      <c r="A1665" t="s">
        <v>1535</v>
      </c>
      <c r="B1665" s="1">
        <v>45041</v>
      </c>
      <c r="C1665">
        <v>554</v>
      </c>
      <c r="D1665">
        <v>346</v>
      </c>
      <c r="E1665">
        <v>30</v>
      </c>
      <c r="F1665">
        <v>53</v>
      </c>
      <c r="G1665">
        <v>2</v>
      </c>
      <c r="H1665" t="s">
        <v>3951</v>
      </c>
    </row>
    <row r="1666" spans="1:8" x14ac:dyDescent="0.25">
      <c r="A1666" t="s">
        <v>1536</v>
      </c>
      <c r="B1666" s="1">
        <v>45049</v>
      </c>
      <c r="C1666">
        <v>227</v>
      </c>
      <c r="D1666">
        <v>395</v>
      </c>
      <c r="E1666">
        <v>21</v>
      </c>
      <c r="F1666">
        <v>121</v>
      </c>
      <c r="G1666">
        <v>49</v>
      </c>
      <c r="H1666" t="s">
        <v>3949</v>
      </c>
    </row>
    <row r="1667" spans="1:8" x14ac:dyDescent="0.25">
      <c r="A1667" t="s">
        <v>1537</v>
      </c>
      <c r="B1667" s="1">
        <v>45668</v>
      </c>
      <c r="C1667">
        <v>909</v>
      </c>
      <c r="D1667">
        <v>368</v>
      </c>
      <c r="E1667">
        <v>8</v>
      </c>
      <c r="F1667">
        <v>1</v>
      </c>
      <c r="G1667">
        <v>31</v>
      </c>
      <c r="H1667" t="s">
        <v>3949</v>
      </c>
    </row>
    <row r="1668" spans="1:8" x14ac:dyDescent="0.25">
      <c r="A1668" t="s">
        <v>1538</v>
      </c>
      <c r="B1668" s="1">
        <v>45242</v>
      </c>
      <c r="C1668">
        <v>116</v>
      </c>
      <c r="D1668">
        <v>167</v>
      </c>
      <c r="E1668">
        <v>19</v>
      </c>
      <c r="F1668">
        <v>174</v>
      </c>
      <c r="G1668">
        <v>33</v>
      </c>
      <c r="H1668" t="s">
        <v>3950</v>
      </c>
    </row>
    <row r="1669" spans="1:8" x14ac:dyDescent="0.25">
      <c r="A1669" t="s">
        <v>1539</v>
      </c>
      <c r="B1669" s="1">
        <v>45099</v>
      </c>
      <c r="C1669">
        <v>116</v>
      </c>
      <c r="D1669">
        <v>355</v>
      </c>
      <c r="E1669">
        <v>4</v>
      </c>
      <c r="F1669">
        <v>162</v>
      </c>
      <c r="G1669">
        <v>50</v>
      </c>
      <c r="H1669" t="s">
        <v>3949</v>
      </c>
    </row>
    <row r="1670" spans="1:8" x14ac:dyDescent="0.25">
      <c r="A1670" t="s">
        <v>1540</v>
      </c>
      <c r="B1670" s="1">
        <v>45170</v>
      </c>
      <c r="C1670">
        <v>431</v>
      </c>
      <c r="D1670">
        <v>421</v>
      </c>
      <c r="E1670">
        <v>29</v>
      </c>
      <c r="F1670">
        <v>19</v>
      </c>
      <c r="G1670">
        <v>2</v>
      </c>
      <c r="H1670" t="s">
        <v>3951</v>
      </c>
    </row>
    <row r="1671" spans="1:8" x14ac:dyDescent="0.25">
      <c r="A1671" t="s">
        <v>1262</v>
      </c>
      <c r="B1671" s="1">
        <v>45017</v>
      </c>
      <c r="C1671">
        <v>160</v>
      </c>
      <c r="D1671">
        <v>320</v>
      </c>
      <c r="E1671">
        <v>13</v>
      </c>
      <c r="F1671">
        <v>29</v>
      </c>
      <c r="G1671">
        <v>35</v>
      </c>
      <c r="H1671" t="s">
        <v>3949</v>
      </c>
    </row>
    <row r="1672" spans="1:8" x14ac:dyDescent="0.25">
      <c r="A1672" t="s">
        <v>1541</v>
      </c>
      <c r="B1672" s="1">
        <v>45193</v>
      </c>
      <c r="C1672">
        <v>113</v>
      </c>
      <c r="D1672">
        <v>374</v>
      </c>
      <c r="E1672">
        <v>16</v>
      </c>
      <c r="F1672">
        <v>20</v>
      </c>
      <c r="G1672">
        <v>26</v>
      </c>
      <c r="H1672" t="s">
        <v>3949</v>
      </c>
    </row>
    <row r="1673" spans="1:8" x14ac:dyDescent="0.25">
      <c r="A1673" t="s">
        <v>1542</v>
      </c>
      <c r="B1673" s="1">
        <v>45144</v>
      </c>
      <c r="C1673">
        <v>446</v>
      </c>
      <c r="D1673">
        <v>153</v>
      </c>
      <c r="E1673">
        <v>1</v>
      </c>
      <c r="F1673">
        <v>149</v>
      </c>
      <c r="G1673">
        <v>47</v>
      </c>
      <c r="H1673" t="s">
        <v>3950</v>
      </c>
    </row>
    <row r="1674" spans="1:8" x14ac:dyDescent="0.25">
      <c r="A1674" t="s">
        <v>644</v>
      </c>
      <c r="B1674" s="1">
        <v>45291</v>
      </c>
      <c r="C1674">
        <v>919</v>
      </c>
      <c r="D1674">
        <v>240</v>
      </c>
      <c r="E1674">
        <v>12</v>
      </c>
      <c r="F1674">
        <v>47</v>
      </c>
      <c r="G1674">
        <v>39</v>
      </c>
      <c r="H1674" t="s">
        <v>3950</v>
      </c>
    </row>
    <row r="1675" spans="1:8" x14ac:dyDescent="0.25">
      <c r="A1675" t="s">
        <v>541</v>
      </c>
      <c r="B1675" s="1">
        <v>45112</v>
      </c>
      <c r="C1675">
        <v>949</v>
      </c>
      <c r="D1675">
        <v>395</v>
      </c>
      <c r="E1675">
        <v>22</v>
      </c>
      <c r="F1675">
        <v>129</v>
      </c>
      <c r="G1675">
        <v>20</v>
      </c>
      <c r="H1675" t="s">
        <v>3951</v>
      </c>
    </row>
    <row r="1676" spans="1:8" x14ac:dyDescent="0.25">
      <c r="A1676" t="s">
        <v>1543</v>
      </c>
      <c r="B1676" s="1">
        <v>45372</v>
      </c>
      <c r="C1676">
        <v>740</v>
      </c>
      <c r="D1676">
        <v>227</v>
      </c>
      <c r="E1676">
        <v>1</v>
      </c>
      <c r="F1676">
        <v>121</v>
      </c>
      <c r="G1676">
        <v>41</v>
      </c>
      <c r="H1676" t="s">
        <v>3950</v>
      </c>
    </row>
    <row r="1677" spans="1:8" x14ac:dyDescent="0.25">
      <c r="A1677" t="s">
        <v>510</v>
      </c>
      <c r="B1677" s="1">
        <v>45153</v>
      </c>
      <c r="C1677">
        <v>931</v>
      </c>
      <c r="D1677">
        <v>281</v>
      </c>
      <c r="E1677">
        <v>14</v>
      </c>
      <c r="F1677">
        <v>86</v>
      </c>
      <c r="G1677">
        <v>13</v>
      </c>
      <c r="H1677" t="s">
        <v>3950</v>
      </c>
    </row>
    <row r="1678" spans="1:8" x14ac:dyDescent="0.25">
      <c r="A1678" t="s">
        <v>1544</v>
      </c>
      <c r="B1678" s="1">
        <v>44992</v>
      </c>
      <c r="C1678">
        <v>328</v>
      </c>
      <c r="D1678">
        <v>150</v>
      </c>
      <c r="E1678">
        <v>23</v>
      </c>
      <c r="F1678">
        <v>165</v>
      </c>
      <c r="G1678">
        <v>49</v>
      </c>
      <c r="H1678" t="s">
        <v>3951</v>
      </c>
    </row>
    <row r="1679" spans="1:8" x14ac:dyDescent="0.25">
      <c r="A1679" t="s">
        <v>1545</v>
      </c>
      <c r="B1679" s="1">
        <v>45146</v>
      </c>
      <c r="C1679">
        <v>745</v>
      </c>
      <c r="D1679">
        <v>191</v>
      </c>
      <c r="E1679">
        <v>9</v>
      </c>
      <c r="F1679">
        <v>11</v>
      </c>
      <c r="G1679">
        <v>36</v>
      </c>
      <c r="H1679" t="s">
        <v>3949</v>
      </c>
    </row>
    <row r="1680" spans="1:8" x14ac:dyDescent="0.25">
      <c r="A1680" t="s">
        <v>1546</v>
      </c>
      <c r="B1680" s="1">
        <v>45339</v>
      </c>
      <c r="C1680">
        <v>409</v>
      </c>
      <c r="D1680">
        <v>307</v>
      </c>
      <c r="E1680">
        <v>22</v>
      </c>
      <c r="F1680">
        <v>65</v>
      </c>
      <c r="G1680">
        <v>38</v>
      </c>
      <c r="H1680" t="s">
        <v>3951</v>
      </c>
    </row>
    <row r="1681" spans="1:8" x14ac:dyDescent="0.25">
      <c r="A1681" t="s">
        <v>1547</v>
      </c>
      <c r="B1681" s="1">
        <v>45376</v>
      </c>
      <c r="C1681">
        <v>533</v>
      </c>
      <c r="D1681">
        <v>409</v>
      </c>
      <c r="E1681">
        <v>28</v>
      </c>
      <c r="F1681">
        <v>114</v>
      </c>
      <c r="G1681">
        <v>42</v>
      </c>
      <c r="H1681" t="s">
        <v>3949</v>
      </c>
    </row>
    <row r="1682" spans="1:8" x14ac:dyDescent="0.25">
      <c r="A1682" t="s">
        <v>1548</v>
      </c>
      <c r="B1682" s="1">
        <v>45674</v>
      </c>
      <c r="C1682">
        <v>705</v>
      </c>
      <c r="D1682">
        <v>485</v>
      </c>
      <c r="E1682">
        <v>24</v>
      </c>
      <c r="F1682">
        <v>30</v>
      </c>
      <c r="G1682">
        <v>32</v>
      </c>
      <c r="H1682" t="s">
        <v>3951</v>
      </c>
    </row>
    <row r="1683" spans="1:8" x14ac:dyDescent="0.25">
      <c r="A1683" t="s">
        <v>1549</v>
      </c>
      <c r="B1683" s="1">
        <v>45146</v>
      </c>
      <c r="C1683">
        <v>272</v>
      </c>
      <c r="D1683">
        <v>439</v>
      </c>
      <c r="E1683">
        <v>15</v>
      </c>
      <c r="F1683">
        <v>21</v>
      </c>
      <c r="G1683">
        <v>34</v>
      </c>
      <c r="H1683" t="s">
        <v>3949</v>
      </c>
    </row>
    <row r="1684" spans="1:8" x14ac:dyDescent="0.25">
      <c r="A1684" t="s">
        <v>1550</v>
      </c>
      <c r="B1684" s="1">
        <v>45694</v>
      </c>
      <c r="C1684">
        <v>351</v>
      </c>
      <c r="D1684">
        <v>401</v>
      </c>
      <c r="E1684">
        <v>2</v>
      </c>
      <c r="F1684">
        <v>160</v>
      </c>
      <c r="G1684">
        <v>29</v>
      </c>
      <c r="H1684" t="s">
        <v>3949</v>
      </c>
    </row>
    <row r="1685" spans="1:8" x14ac:dyDescent="0.25">
      <c r="A1685" t="s">
        <v>1551</v>
      </c>
      <c r="B1685" s="1">
        <v>45685</v>
      </c>
      <c r="C1685">
        <v>691</v>
      </c>
      <c r="D1685">
        <v>356</v>
      </c>
      <c r="E1685">
        <v>22</v>
      </c>
      <c r="F1685">
        <v>44</v>
      </c>
      <c r="G1685">
        <v>16</v>
      </c>
      <c r="H1685" t="s">
        <v>3951</v>
      </c>
    </row>
    <row r="1686" spans="1:8" x14ac:dyDescent="0.25">
      <c r="A1686" t="s">
        <v>1552</v>
      </c>
      <c r="B1686" s="1">
        <v>45267</v>
      </c>
      <c r="C1686">
        <v>125</v>
      </c>
      <c r="D1686">
        <v>294</v>
      </c>
      <c r="E1686">
        <v>24</v>
      </c>
      <c r="F1686">
        <v>70</v>
      </c>
      <c r="G1686">
        <v>46</v>
      </c>
      <c r="H1686" t="s">
        <v>3950</v>
      </c>
    </row>
    <row r="1687" spans="1:8" x14ac:dyDescent="0.25">
      <c r="A1687" t="s">
        <v>1553</v>
      </c>
      <c r="B1687" s="1">
        <v>45234</v>
      </c>
      <c r="C1687">
        <v>631</v>
      </c>
      <c r="D1687">
        <v>89</v>
      </c>
      <c r="E1687">
        <v>15</v>
      </c>
      <c r="F1687">
        <v>50</v>
      </c>
      <c r="G1687">
        <v>35</v>
      </c>
      <c r="H1687" t="s">
        <v>3950</v>
      </c>
    </row>
    <row r="1688" spans="1:8" x14ac:dyDescent="0.25">
      <c r="A1688" t="s">
        <v>1554</v>
      </c>
      <c r="B1688" s="1">
        <v>45574</v>
      </c>
      <c r="C1688">
        <v>540</v>
      </c>
      <c r="D1688">
        <v>344</v>
      </c>
      <c r="E1688">
        <v>1</v>
      </c>
      <c r="F1688">
        <v>115</v>
      </c>
      <c r="G1688">
        <v>23</v>
      </c>
      <c r="H1688" t="s">
        <v>3950</v>
      </c>
    </row>
    <row r="1689" spans="1:8" x14ac:dyDescent="0.25">
      <c r="A1689" t="s">
        <v>564</v>
      </c>
      <c r="B1689" s="1">
        <v>45118</v>
      </c>
      <c r="C1689">
        <v>815</v>
      </c>
      <c r="D1689">
        <v>171</v>
      </c>
      <c r="E1689">
        <v>8</v>
      </c>
      <c r="F1689">
        <v>50</v>
      </c>
      <c r="G1689">
        <v>3</v>
      </c>
      <c r="H1689" t="s">
        <v>3950</v>
      </c>
    </row>
    <row r="1690" spans="1:8" x14ac:dyDescent="0.25">
      <c r="A1690" t="s">
        <v>1555</v>
      </c>
      <c r="B1690" s="1">
        <v>45453</v>
      </c>
      <c r="C1690">
        <v>354</v>
      </c>
      <c r="D1690">
        <v>333</v>
      </c>
      <c r="E1690">
        <v>9</v>
      </c>
      <c r="F1690">
        <v>186</v>
      </c>
      <c r="G1690">
        <v>15</v>
      </c>
      <c r="H1690" t="s">
        <v>3951</v>
      </c>
    </row>
    <row r="1691" spans="1:8" x14ac:dyDescent="0.25">
      <c r="A1691" t="s">
        <v>1556</v>
      </c>
      <c r="B1691" s="1">
        <v>45552</v>
      </c>
      <c r="C1691">
        <v>749</v>
      </c>
      <c r="D1691">
        <v>256</v>
      </c>
      <c r="E1691">
        <v>30</v>
      </c>
      <c r="F1691">
        <v>170</v>
      </c>
      <c r="G1691">
        <v>8</v>
      </c>
      <c r="H1691" t="s">
        <v>3950</v>
      </c>
    </row>
    <row r="1692" spans="1:8" x14ac:dyDescent="0.25">
      <c r="A1692" t="s">
        <v>802</v>
      </c>
      <c r="B1692" s="1">
        <v>45449</v>
      </c>
      <c r="C1692">
        <v>609</v>
      </c>
      <c r="D1692">
        <v>478</v>
      </c>
      <c r="E1692">
        <v>12</v>
      </c>
      <c r="F1692">
        <v>170</v>
      </c>
      <c r="G1692">
        <v>43</v>
      </c>
      <c r="H1692" t="s">
        <v>3949</v>
      </c>
    </row>
    <row r="1693" spans="1:8" x14ac:dyDescent="0.25">
      <c r="A1693" t="s">
        <v>1557</v>
      </c>
      <c r="B1693" s="1">
        <v>45387</v>
      </c>
      <c r="C1693">
        <v>242</v>
      </c>
      <c r="D1693">
        <v>149</v>
      </c>
      <c r="E1693">
        <v>20</v>
      </c>
      <c r="F1693">
        <v>200</v>
      </c>
      <c r="G1693">
        <v>27</v>
      </c>
      <c r="H1693" t="s">
        <v>3950</v>
      </c>
    </row>
    <row r="1694" spans="1:8" x14ac:dyDescent="0.25">
      <c r="A1694" t="s">
        <v>1558</v>
      </c>
      <c r="B1694" s="1">
        <v>45672</v>
      </c>
      <c r="C1694">
        <v>472</v>
      </c>
      <c r="D1694">
        <v>226</v>
      </c>
      <c r="E1694">
        <v>26</v>
      </c>
      <c r="F1694">
        <v>143</v>
      </c>
      <c r="G1694">
        <v>1</v>
      </c>
      <c r="H1694" t="s">
        <v>3949</v>
      </c>
    </row>
    <row r="1695" spans="1:8" x14ac:dyDescent="0.25">
      <c r="A1695" t="s">
        <v>1559</v>
      </c>
      <c r="B1695" s="1">
        <v>45691</v>
      </c>
      <c r="C1695">
        <v>492</v>
      </c>
      <c r="D1695">
        <v>242</v>
      </c>
      <c r="E1695">
        <v>20</v>
      </c>
      <c r="F1695">
        <v>46</v>
      </c>
      <c r="G1695">
        <v>25</v>
      </c>
      <c r="H1695" t="s">
        <v>3949</v>
      </c>
    </row>
    <row r="1696" spans="1:8" x14ac:dyDescent="0.25">
      <c r="A1696" t="s">
        <v>1560</v>
      </c>
      <c r="B1696" s="1">
        <v>45312</v>
      </c>
      <c r="C1696">
        <v>484</v>
      </c>
      <c r="D1696">
        <v>388</v>
      </c>
      <c r="E1696">
        <v>10</v>
      </c>
      <c r="F1696">
        <v>93</v>
      </c>
      <c r="G1696">
        <v>32</v>
      </c>
      <c r="H1696" t="s">
        <v>3949</v>
      </c>
    </row>
    <row r="1697" spans="1:8" x14ac:dyDescent="0.25">
      <c r="A1697" t="s">
        <v>1561</v>
      </c>
      <c r="B1697" s="1">
        <v>45120</v>
      </c>
      <c r="C1697">
        <v>140</v>
      </c>
      <c r="D1697">
        <v>245</v>
      </c>
      <c r="E1697">
        <v>28</v>
      </c>
      <c r="F1697">
        <v>52</v>
      </c>
      <c r="G1697">
        <v>40</v>
      </c>
      <c r="H1697" t="s">
        <v>3950</v>
      </c>
    </row>
    <row r="1698" spans="1:8" x14ac:dyDescent="0.25">
      <c r="A1698" t="s">
        <v>1562</v>
      </c>
      <c r="B1698" s="1">
        <v>45323</v>
      </c>
      <c r="C1698">
        <v>735</v>
      </c>
      <c r="D1698">
        <v>129</v>
      </c>
      <c r="E1698">
        <v>12</v>
      </c>
      <c r="F1698">
        <v>114</v>
      </c>
      <c r="G1698">
        <v>2</v>
      </c>
      <c r="H1698" t="s">
        <v>3949</v>
      </c>
    </row>
    <row r="1699" spans="1:8" x14ac:dyDescent="0.25">
      <c r="A1699" t="s">
        <v>1563</v>
      </c>
      <c r="B1699" s="1">
        <v>45391</v>
      </c>
      <c r="C1699">
        <v>765</v>
      </c>
      <c r="D1699">
        <v>414</v>
      </c>
      <c r="E1699">
        <v>26</v>
      </c>
      <c r="F1699">
        <v>108</v>
      </c>
      <c r="G1699">
        <v>30</v>
      </c>
      <c r="H1699" t="s">
        <v>3950</v>
      </c>
    </row>
    <row r="1700" spans="1:8" x14ac:dyDescent="0.25">
      <c r="A1700" t="s">
        <v>616</v>
      </c>
      <c r="B1700" s="1">
        <v>45541</v>
      </c>
      <c r="C1700">
        <v>367</v>
      </c>
      <c r="D1700">
        <v>295</v>
      </c>
      <c r="E1700">
        <v>8</v>
      </c>
      <c r="F1700">
        <v>85</v>
      </c>
      <c r="G1700">
        <v>40</v>
      </c>
      <c r="H1700" t="s">
        <v>3949</v>
      </c>
    </row>
    <row r="1701" spans="1:8" x14ac:dyDescent="0.25">
      <c r="A1701" t="s">
        <v>1564</v>
      </c>
      <c r="B1701" s="1">
        <v>45644</v>
      </c>
      <c r="C1701">
        <v>850</v>
      </c>
      <c r="D1701">
        <v>295</v>
      </c>
      <c r="E1701">
        <v>17</v>
      </c>
      <c r="F1701">
        <v>179</v>
      </c>
      <c r="G1701">
        <v>30</v>
      </c>
      <c r="H1701" t="s">
        <v>3951</v>
      </c>
    </row>
    <row r="1702" spans="1:8" x14ac:dyDescent="0.25">
      <c r="A1702" t="s">
        <v>1565</v>
      </c>
      <c r="B1702" s="1">
        <v>45007</v>
      </c>
      <c r="C1702">
        <v>355</v>
      </c>
      <c r="D1702">
        <v>94</v>
      </c>
      <c r="E1702">
        <v>29</v>
      </c>
      <c r="F1702">
        <v>131</v>
      </c>
      <c r="G1702">
        <v>5</v>
      </c>
      <c r="H1702" t="s">
        <v>3951</v>
      </c>
    </row>
    <row r="1703" spans="1:8" x14ac:dyDescent="0.25">
      <c r="A1703" t="s">
        <v>1566</v>
      </c>
      <c r="B1703" s="1">
        <v>45034</v>
      </c>
      <c r="C1703">
        <v>907</v>
      </c>
      <c r="D1703">
        <v>497</v>
      </c>
      <c r="E1703">
        <v>27</v>
      </c>
      <c r="F1703">
        <v>124</v>
      </c>
      <c r="G1703">
        <v>12</v>
      </c>
      <c r="H1703" t="s">
        <v>3950</v>
      </c>
    </row>
    <row r="1704" spans="1:8" x14ac:dyDescent="0.25">
      <c r="A1704" t="s">
        <v>1567</v>
      </c>
      <c r="B1704" s="1">
        <v>45566</v>
      </c>
      <c r="C1704">
        <v>656</v>
      </c>
      <c r="D1704">
        <v>298</v>
      </c>
      <c r="E1704">
        <v>29</v>
      </c>
      <c r="F1704">
        <v>5</v>
      </c>
      <c r="G1704">
        <v>26</v>
      </c>
      <c r="H1704" t="s">
        <v>3951</v>
      </c>
    </row>
    <row r="1705" spans="1:8" x14ac:dyDescent="0.25">
      <c r="A1705" t="s">
        <v>1568</v>
      </c>
      <c r="B1705" s="1">
        <v>45025</v>
      </c>
      <c r="C1705">
        <v>881</v>
      </c>
      <c r="D1705">
        <v>238</v>
      </c>
      <c r="E1705">
        <v>23</v>
      </c>
      <c r="F1705">
        <v>20</v>
      </c>
      <c r="G1705">
        <v>14</v>
      </c>
      <c r="H1705" t="s">
        <v>3949</v>
      </c>
    </row>
    <row r="1706" spans="1:8" x14ac:dyDescent="0.25">
      <c r="A1706" t="s">
        <v>1569</v>
      </c>
      <c r="B1706" s="1">
        <v>45681</v>
      </c>
      <c r="C1706">
        <v>530</v>
      </c>
      <c r="D1706">
        <v>478</v>
      </c>
      <c r="E1706">
        <v>22</v>
      </c>
      <c r="F1706">
        <v>46</v>
      </c>
      <c r="G1706">
        <v>28</v>
      </c>
      <c r="H1706" t="s">
        <v>3949</v>
      </c>
    </row>
    <row r="1707" spans="1:8" x14ac:dyDescent="0.25">
      <c r="A1707" t="s">
        <v>1570</v>
      </c>
      <c r="B1707" s="1">
        <v>45113</v>
      </c>
      <c r="C1707">
        <v>614</v>
      </c>
      <c r="D1707">
        <v>353</v>
      </c>
      <c r="E1707">
        <v>12</v>
      </c>
      <c r="F1707">
        <v>78</v>
      </c>
      <c r="G1707">
        <v>15</v>
      </c>
      <c r="H1707" t="s">
        <v>3950</v>
      </c>
    </row>
    <row r="1708" spans="1:8" x14ac:dyDescent="0.25">
      <c r="A1708" t="s">
        <v>1571</v>
      </c>
      <c r="B1708" s="1">
        <v>45141</v>
      </c>
      <c r="C1708">
        <v>793</v>
      </c>
      <c r="D1708">
        <v>132</v>
      </c>
      <c r="E1708">
        <v>17</v>
      </c>
      <c r="F1708">
        <v>2</v>
      </c>
      <c r="G1708">
        <v>4</v>
      </c>
      <c r="H1708" t="s">
        <v>3950</v>
      </c>
    </row>
    <row r="1709" spans="1:8" x14ac:dyDescent="0.25">
      <c r="A1709" t="s">
        <v>1572</v>
      </c>
      <c r="B1709" s="1">
        <v>45509</v>
      </c>
      <c r="C1709">
        <v>774</v>
      </c>
      <c r="D1709">
        <v>51</v>
      </c>
      <c r="E1709">
        <v>28</v>
      </c>
      <c r="F1709">
        <v>5</v>
      </c>
      <c r="G1709">
        <v>15</v>
      </c>
      <c r="H1709" t="s">
        <v>3949</v>
      </c>
    </row>
    <row r="1710" spans="1:8" x14ac:dyDescent="0.25">
      <c r="A1710" t="s">
        <v>1573</v>
      </c>
      <c r="B1710" s="1">
        <v>45495</v>
      </c>
      <c r="C1710">
        <v>553</v>
      </c>
      <c r="D1710">
        <v>282</v>
      </c>
      <c r="E1710">
        <v>13</v>
      </c>
      <c r="F1710">
        <v>59</v>
      </c>
      <c r="G1710">
        <v>19</v>
      </c>
      <c r="H1710" t="s">
        <v>3951</v>
      </c>
    </row>
    <row r="1711" spans="1:8" x14ac:dyDescent="0.25">
      <c r="A1711" t="s">
        <v>1574</v>
      </c>
      <c r="B1711" s="1">
        <v>45674</v>
      </c>
      <c r="C1711">
        <v>213</v>
      </c>
      <c r="D1711">
        <v>302</v>
      </c>
      <c r="E1711">
        <v>2</v>
      </c>
      <c r="F1711">
        <v>3</v>
      </c>
      <c r="G1711">
        <v>14</v>
      </c>
      <c r="H1711" t="s">
        <v>3949</v>
      </c>
    </row>
    <row r="1712" spans="1:8" x14ac:dyDescent="0.25">
      <c r="A1712" t="s">
        <v>268</v>
      </c>
      <c r="B1712" s="1">
        <v>45131</v>
      </c>
      <c r="C1712">
        <v>439</v>
      </c>
      <c r="D1712">
        <v>249</v>
      </c>
      <c r="E1712">
        <v>11</v>
      </c>
      <c r="F1712">
        <v>27</v>
      </c>
      <c r="G1712">
        <v>3</v>
      </c>
      <c r="H1712" t="s">
        <v>3951</v>
      </c>
    </row>
    <row r="1713" spans="1:8" x14ac:dyDescent="0.25">
      <c r="A1713" t="s">
        <v>1575</v>
      </c>
      <c r="B1713" s="1">
        <v>45507</v>
      </c>
      <c r="C1713">
        <v>523</v>
      </c>
      <c r="D1713">
        <v>280</v>
      </c>
      <c r="E1713">
        <v>6</v>
      </c>
      <c r="F1713">
        <v>123</v>
      </c>
      <c r="G1713">
        <v>42</v>
      </c>
      <c r="H1713" t="s">
        <v>3949</v>
      </c>
    </row>
    <row r="1714" spans="1:8" x14ac:dyDescent="0.25">
      <c r="A1714" t="s">
        <v>1576</v>
      </c>
      <c r="B1714" s="1">
        <v>45253</v>
      </c>
      <c r="C1714">
        <v>222</v>
      </c>
      <c r="D1714">
        <v>479</v>
      </c>
      <c r="E1714">
        <v>14</v>
      </c>
      <c r="F1714">
        <v>17</v>
      </c>
      <c r="G1714">
        <v>41</v>
      </c>
      <c r="H1714" t="s">
        <v>3950</v>
      </c>
    </row>
    <row r="1715" spans="1:8" x14ac:dyDescent="0.25">
      <c r="A1715" t="s">
        <v>1577</v>
      </c>
      <c r="B1715" s="1">
        <v>45606</v>
      </c>
      <c r="C1715">
        <v>787</v>
      </c>
      <c r="D1715">
        <v>86</v>
      </c>
      <c r="E1715">
        <v>29</v>
      </c>
      <c r="F1715">
        <v>62</v>
      </c>
      <c r="G1715">
        <v>35</v>
      </c>
      <c r="H1715" t="s">
        <v>3949</v>
      </c>
    </row>
    <row r="1716" spans="1:8" x14ac:dyDescent="0.25">
      <c r="A1716" t="s">
        <v>1578</v>
      </c>
      <c r="B1716" s="1">
        <v>45192</v>
      </c>
      <c r="C1716">
        <v>786</v>
      </c>
      <c r="D1716">
        <v>272</v>
      </c>
      <c r="E1716">
        <v>30</v>
      </c>
      <c r="F1716">
        <v>5</v>
      </c>
      <c r="G1716">
        <v>42</v>
      </c>
      <c r="H1716" t="s">
        <v>3949</v>
      </c>
    </row>
    <row r="1717" spans="1:8" x14ac:dyDescent="0.25">
      <c r="A1717" t="s">
        <v>1579</v>
      </c>
      <c r="B1717" s="1">
        <v>45474</v>
      </c>
      <c r="C1717">
        <v>424</v>
      </c>
      <c r="D1717">
        <v>143</v>
      </c>
      <c r="E1717">
        <v>12</v>
      </c>
      <c r="F1717">
        <v>151</v>
      </c>
      <c r="G1717">
        <v>36</v>
      </c>
      <c r="H1717" t="s">
        <v>3949</v>
      </c>
    </row>
    <row r="1718" spans="1:8" x14ac:dyDescent="0.25">
      <c r="A1718" t="s">
        <v>1580</v>
      </c>
      <c r="B1718" s="1">
        <v>45608</v>
      </c>
      <c r="C1718">
        <v>105</v>
      </c>
      <c r="D1718">
        <v>276</v>
      </c>
      <c r="E1718">
        <v>15</v>
      </c>
      <c r="F1718">
        <v>39</v>
      </c>
      <c r="G1718">
        <v>46</v>
      </c>
      <c r="H1718" t="s">
        <v>3950</v>
      </c>
    </row>
    <row r="1719" spans="1:8" x14ac:dyDescent="0.25">
      <c r="A1719" t="s">
        <v>1581</v>
      </c>
      <c r="B1719" s="1">
        <v>45504</v>
      </c>
      <c r="C1719">
        <v>100</v>
      </c>
      <c r="D1719">
        <v>125</v>
      </c>
      <c r="E1719">
        <v>23</v>
      </c>
      <c r="F1719">
        <v>157</v>
      </c>
      <c r="G1719">
        <v>40</v>
      </c>
      <c r="H1719" t="s">
        <v>3951</v>
      </c>
    </row>
    <row r="1720" spans="1:8" x14ac:dyDescent="0.25">
      <c r="A1720" t="s">
        <v>1582</v>
      </c>
      <c r="B1720" s="1">
        <v>45633</v>
      </c>
      <c r="C1720">
        <v>532</v>
      </c>
      <c r="D1720">
        <v>111</v>
      </c>
      <c r="E1720">
        <v>21</v>
      </c>
      <c r="F1720">
        <v>94</v>
      </c>
      <c r="G1720">
        <v>20</v>
      </c>
      <c r="H1720" t="s">
        <v>3949</v>
      </c>
    </row>
    <row r="1721" spans="1:8" x14ac:dyDescent="0.25">
      <c r="A1721" t="s">
        <v>1583</v>
      </c>
      <c r="B1721" s="1">
        <v>45154</v>
      </c>
      <c r="C1721">
        <v>892</v>
      </c>
      <c r="D1721">
        <v>60</v>
      </c>
      <c r="E1721">
        <v>3</v>
      </c>
      <c r="F1721">
        <v>21</v>
      </c>
      <c r="G1721">
        <v>36</v>
      </c>
      <c r="H1721" t="s">
        <v>3951</v>
      </c>
    </row>
    <row r="1722" spans="1:8" x14ac:dyDescent="0.25">
      <c r="A1722" t="s">
        <v>1584</v>
      </c>
      <c r="B1722" s="1">
        <v>45134</v>
      </c>
      <c r="C1722">
        <v>905</v>
      </c>
      <c r="D1722">
        <v>303</v>
      </c>
      <c r="E1722">
        <v>7</v>
      </c>
      <c r="F1722">
        <v>123</v>
      </c>
      <c r="G1722">
        <v>6</v>
      </c>
      <c r="H1722" t="s">
        <v>3950</v>
      </c>
    </row>
    <row r="1723" spans="1:8" x14ac:dyDescent="0.25">
      <c r="A1723" t="s">
        <v>130</v>
      </c>
      <c r="B1723" s="1">
        <v>45695</v>
      </c>
      <c r="C1723">
        <v>909</v>
      </c>
      <c r="D1723">
        <v>398</v>
      </c>
      <c r="E1723">
        <v>21</v>
      </c>
      <c r="F1723">
        <v>101</v>
      </c>
      <c r="G1723">
        <v>36</v>
      </c>
      <c r="H1723" t="s">
        <v>3951</v>
      </c>
    </row>
    <row r="1724" spans="1:8" x14ac:dyDescent="0.25">
      <c r="A1724" t="s">
        <v>359</v>
      </c>
      <c r="B1724" s="1">
        <v>45415</v>
      </c>
      <c r="C1724">
        <v>754</v>
      </c>
      <c r="D1724">
        <v>335</v>
      </c>
      <c r="E1724">
        <v>21</v>
      </c>
      <c r="F1724">
        <v>65</v>
      </c>
      <c r="G1724">
        <v>14</v>
      </c>
      <c r="H1724" t="s">
        <v>3949</v>
      </c>
    </row>
    <row r="1725" spans="1:8" x14ac:dyDescent="0.25">
      <c r="A1725" t="s">
        <v>1585</v>
      </c>
      <c r="B1725" s="1">
        <v>45489</v>
      </c>
      <c r="C1725">
        <v>679</v>
      </c>
      <c r="D1725">
        <v>190</v>
      </c>
      <c r="E1725">
        <v>8</v>
      </c>
      <c r="F1725">
        <v>127</v>
      </c>
      <c r="G1725">
        <v>13</v>
      </c>
      <c r="H1725" t="s">
        <v>3949</v>
      </c>
    </row>
    <row r="1726" spans="1:8" x14ac:dyDescent="0.25">
      <c r="A1726" t="s">
        <v>1586</v>
      </c>
      <c r="B1726" s="1">
        <v>45258</v>
      </c>
      <c r="C1726">
        <v>800</v>
      </c>
      <c r="D1726">
        <v>461</v>
      </c>
      <c r="E1726">
        <v>17</v>
      </c>
      <c r="F1726">
        <v>164</v>
      </c>
      <c r="G1726">
        <v>45</v>
      </c>
      <c r="H1726" t="s">
        <v>3951</v>
      </c>
    </row>
    <row r="1727" spans="1:8" x14ac:dyDescent="0.25">
      <c r="A1727" t="s">
        <v>1587</v>
      </c>
      <c r="B1727" s="1">
        <v>45576</v>
      </c>
      <c r="C1727">
        <v>908</v>
      </c>
      <c r="D1727">
        <v>494</v>
      </c>
      <c r="E1727">
        <v>1</v>
      </c>
      <c r="F1727">
        <v>106</v>
      </c>
      <c r="G1727">
        <v>15</v>
      </c>
      <c r="H1727" t="s">
        <v>3951</v>
      </c>
    </row>
    <row r="1728" spans="1:8" x14ac:dyDescent="0.25">
      <c r="A1728" t="s">
        <v>1588</v>
      </c>
      <c r="B1728" s="1">
        <v>45331</v>
      </c>
      <c r="C1728">
        <v>705</v>
      </c>
      <c r="D1728">
        <v>489</v>
      </c>
      <c r="E1728">
        <v>6</v>
      </c>
      <c r="F1728">
        <v>199</v>
      </c>
      <c r="G1728">
        <v>29</v>
      </c>
      <c r="H1728" t="s">
        <v>3950</v>
      </c>
    </row>
    <row r="1729" spans="1:8" x14ac:dyDescent="0.25">
      <c r="A1729" t="s">
        <v>1275</v>
      </c>
      <c r="B1729" s="1">
        <v>45182</v>
      </c>
      <c r="C1729">
        <v>708</v>
      </c>
      <c r="D1729">
        <v>63</v>
      </c>
      <c r="E1729">
        <v>15</v>
      </c>
      <c r="F1729">
        <v>177</v>
      </c>
      <c r="G1729">
        <v>3</v>
      </c>
      <c r="H1729" t="s">
        <v>3950</v>
      </c>
    </row>
    <row r="1730" spans="1:8" x14ac:dyDescent="0.25">
      <c r="A1730" t="s">
        <v>1589</v>
      </c>
      <c r="B1730" s="1">
        <v>45021</v>
      </c>
      <c r="C1730">
        <v>671</v>
      </c>
      <c r="D1730">
        <v>446</v>
      </c>
      <c r="E1730">
        <v>17</v>
      </c>
      <c r="F1730">
        <v>48</v>
      </c>
      <c r="G1730">
        <v>19</v>
      </c>
      <c r="H1730" t="s">
        <v>3951</v>
      </c>
    </row>
    <row r="1731" spans="1:8" x14ac:dyDescent="0.25">
      <c r="A1731" t="s">
        <v>1590</v>
      </c>
      <c r="B1731" s="1">
        <v>45153</v>
      </c>
      <c r="C1731">
        <v>337</v>
      </c>
      <c r="D1731">
        <v>380</v>
      </c>
      <c r="E1731">
        <v>23</v>
      </c>
      <c r="F1731">
        <v>8</v>
      </c>
      <c r="G1731">
        <v>11</v>
      </c>
      <c r="H1731" t="s">
        <v>3951</v>
      </c>
    </row>
    <row r="1732" spans="1:8" x14ac:dyDescent="0.25">
      <c r="A1732" t="s">
        <v>1591</v>
      </c>
      <c r="B1732" s="1">
        <v>45386</v>
      </c>
      <c r="C1732">
        <v>745</v>
      </c>
      <c r="D1732">
        <v>135</v>
      </c>
      <c r="E1732">
        <v>20</v>
      </c>
      <c r="F1732">
        <v>29</v>
      </c>
      <c r="G1732">
        <v>20</v>
      </c>
      <c r="H1732" t="s">
        <v>3951</v>
      </c>
    </row>
    <row r="1733" spans="1:8" x14ac:dyDescent="0.25">
      <c r="A1733" t="s">
        <v>1592</v>
      </c>
      <c r="B1733" s="1">
        <v>45505</v>
      </c>
      <c r="C1733">
        <v>734</v>
      </c>
      <c r="D1733">
        <v>194</v>
      </c>
      <c r="E1733">
        <v>19</v>
      </c>
      <c r="F1733">
        <v>50</v>
      </c>
      <c r="G1733">
        <v>26</v>
      </c>
      <c r="H1733" t="s">
        <v>3951</v>
      </c>
    </row>
    <row r="1734" spans="1:8" x14ac:dyDescent="0.25">
      <c r="A1734" t="s">
        <v>1593</v>
      </c>
      <c r="B1734" s="1">
        <v>45657</v>
      </c>
      <c r="C1734">
        <v>517</v>
      </c>
      <c r="D1734">
        <v>160</v>
      </c>
      <c r="E1734">
        <v>19</v>
      </c>
      <c r="F1734">
        <v>149</v>
      </c>
      <c r="G1734">
        <v>27</v>
      </c>
      <c r="H1734" t="s">
        <v>3951</v>
      </c>
    </row>
    <row r="1735" spans="1:8" x14ac:dyDescent="0.25">
      <c r="A1735" t="s">
        <v>1594</v>
      </c>
      <c r="B1735" s="1">
        <v>45609</v>
      </c>
      <c r="C1735">
        <v>629</v>
      </c>
      <c r="D1735">
        <v>450</v>
      </c>
      <c r="E1735">
        <v>11</v>
      </c>
      <c r="F1735">
        <v>133</v>
      </c>
      <c r="G1735">
        <v>45</v>
      </c>
      <c r="H1735" t="s">
        <v>3949</v>
      </c>
    </row>
    <row r="1736" spans="1:8" x14ac:dyDescent="0.25">
      <c r="A1736" t="s">
        <v>1595</v>
      </c>
      <c r="B1736" s="1">
        <v>45038</v>
      </c>
      <c r="C1736">
        <v>540</v>
      </c>
      <c r="D1736">
        <v>440</v>
      </c>
      <c r="E1736">
        <v>18</v>
      </c>
      <c r="F1736">
        <v>149</v>
      </c>
      <c r="G1736">
        <v>18</v>
      </c>
      <c r="H1736" t="s">
        <v>3950</v>
      </c>
    </row>
    <row r="1737" spans="1:8" x14ac:dyDescent="0.25">
      <c r="A1737" t="s">
        <v>1596</v>
      </c>
      <c r="B1737" s="1">
        <v>45145</v>
      </c>
      <c r="C1737">
        <v>899</v>
      </c>
      <c r="D1737">
        <v>318</v>
      </c>
      <c r="E1737">
        <v>5</v>
      </c>
      <c r="F1737">
        <v>143</v>
      </c>
      <c r="G1737">
        <v>43</v>
      </c>
      <c r="H1737" t="s">
        <v>3950</v>
      </c>
    </row>
    <row r="1738" spans="1:8" x14ac:dyDescent="0.25">
      <c r="A1738" t="s">
        <v>1597</v>
      </c>
      <c r="B1738" s="1">
        <v>45253</v>
      </c>
      <c r="C1738">
        <v>234</v>
      </c>
      <c r="D1738">
        <v>188</v>
      </c>
      <c r="E1738">
        <v>4</v>
      </c>
      <c r="F1738">
        <v>17</v>
      </c>
      <c r="G1738">
        <v>7</v>
      </c>
      <c r="H1738" t="s">
        <v>3950</v>
      </c>
    </row>
    <row r="1739" spans="1:8" x14ac:dyDescent="0.25">
      <c r="A1739" t="s">
        <v>1598</v>
      </c>
      <c r="B1739" s="1">
        <v>45624</v>
      </c>
      <c r="C1739">
        <v>256</v>
      </c>
      <c r="D1739">
        <v>98</v>
      </c>
      <c r="E1739">
        <v>29</v>
      </c>
      <c r="F1739">
        <v>186</v>
      </c>
      <c r="G1739">
        <v>19</v>
      </c>
      <c r="H1739" t="s">
        <v>3950</v>
      </c>
    </row>
    <row r="1740" spans="1:8" x14ac:dyDescent="0.25">
      <c r="A1740" t="s">
        <v>1599</v>
      </c>
      <c r="B1740" s="1">
        <v>45466</v>
      </c>
      <c r="C1740">
        <v>441</v>
      </c>
      <c r="D1740">
        <v>291</v>
      </c>
      <c r="E1740">
        <v>30</v>
      </c>
      <c r="F1740">
        <v>37</v>
      </c>
      <c r="G1740">
        <v>33</v>
      </c>
      <c r="H1740" t="s">
        <v>3950</v>
      </c>
    </row>
    <row r="1741" spans="1:8" x14ac:dyDescent="0.25">
      <c r="A1741" t="s">
        <v>1600</v>
      </c>
      <c r="B1741" s="1">
        <v>45037</v>
      </c>
      <c r="C1741">
        <v>194</v>
      </c>
      <c r="D1741">
        <v>138</v>
      </c>
      <c r="E1741">
        <v>27</v>
      </c>
      <c r="F1741">
        <v>55</v>
      </c>
      <c r="G1741">
        <v>19</v>
      </c>
      <c r="H1741" t="s">
        <v>3951</v>
      </c>
    </row>
    <row r="1742" spans="1:8" x14ac:dyDescent="0.25">
      <c r="A1742" t="s">
        <v>1601</v>
      </c>
      <c r="B1742" s="1">
        <v>45631</v>
      </c>
      <c r="C1742">
        <v>636</v>
      </c>
      <c r="D1742">
        <v>275</v>
      </c>
      <c r="E1742">
        <v>2</v>
      </c>
      <c r="F1742">
        <v>88</v>
      </c>
      <c r="G1742">
        <v>8</v>
      </c>
      <c r="H1742" t="s">
        <v>3951</v>
      </c>
    </row>
    <row r="1743" spans="1:8" x14ac:dyDescent="0.25">
      <c r="A1743" t="s">
        <v>1602</v>
      </c>
      <c r="B1743" s="1">
        <v>44978</v>
      </c>
      <c r="C1743">
        <v>731</v>
      </c>
      <c r="D1743">
        <v>228</v>
      </c>
      <c r="E1743">
        <v>25</v>
      </c>
      <c r="F1743">
        <v>52</v>
      </c>
      <c r="G1743">
        <v>45</v>
      </c>
      <c r="H1743" t="s">
        <v>3949</v>
      </c>
    </row>
    <row r="1744" spans="1:8" x14ac:dyDescent="0.25">
      <c r="A1744" t="s">
        <v>1603</v>
      </c>
      <c r="B1744" s="1">
        <v>45476</v>
      </c>
      <c r="C1744">
        <v>188</v>
      </c>
      <c r="D1744">
        <v>363</v>
      </c>
      <c r="E1744">
        <v>8</v>
      </c>
      <c r="F1744">
        <v>136</v>
      </c>
      <c r="G1744">
        <v>50</v>
      </c>
      <c r="H1744" t="s">
        <v>3949</v>
      </c>
    </row>
    <row r="1745" spans="1:8" x14ac:dyDescent="0.25">
      <c r="A1745" t="s">
        <v>1604</v>
      </c>
      <c r="B1745" s="1">
        <v>45032</v>
      </c>
      <c r="C1745">
        <v>458</v>
      </c>
      <c r="D1745">
        <v>392</v>
      </c>
      <c r="E1745">
        <v>25</v>
      </c>
      <c r="F1745">
        <v>69</v>
      </c>
      <c r="G1745">
        <v>31</v>
      </c>
      <c r="H1745" t="s">
        <v>3950</v>
      </c>
    </row>
    <row r="1746" spans="1:8" x14ac:dyDescent="0.25">
      <c r="A1746" t="s">
        <v>1605</v>
      </c>
      <c r="B1746" s="1">
        <v>45226</v>
      </c>
      <c r="C1746">
        <v>642</v>
      </c>
      <c r="D1746">
        <v>436</v>
      </c>
      <c r="E1746">
        <v>8</v>
      </c>
      <c r="F1746">
        <v>78</v>
      </c>
      <c r="G1746">
        <v>8</v>
      </c>
      <c r="H1746" t="s">
        <v>3951</v>
      </c>
    </row>
    <row r="1747" spans="1:8" x14ac:dyDescent="0.25">
      <c r="A1747" t="s">
        <v>1606</v>
      </c>
      <c r="B1747" s="1">
        <v>45646</v>
      </c>
      <c r="C1747">
        <v>245</v>
      </c>
      <c r="D1747">
        <v>361</v>
      </c>
      <c r="E1747">
        <v>15</v>
      </c>
      <c r="F1747">
        <v>133</v>
      </c>
      <c r="G1747">
        <v>18</v>
      </c>
      <c r="H1747" t="s">
        <v>3949</v>
      </c>
    </row>
    <row r="1748" spans="1:8" x14ac:dyDescent="0.25">
      <c r="A1748" t="s">
        <v>1607</v>
      </c>
      <c r="B1748" s="1">
        <v>45298</v>
      </c>
      <c r="C1748">
        <v>260</v>
      </c>
      <c r="D1748">
        <v>198</v>
      </c>
      <c r="E1748">
        <v>29</v>
      </c>
      <c r="F1748">
        <v>107</v>
      </c>
      <c r="G1748">
        <v>20</v>
      </c>
      <c r="H1748" t="s">
        <v>3950</v>
      </c>
    </row>
    <row r="1749" spans="1:8" x14ac:dyDescent="0.25">
      <c r="A1749" t="s">
        <v>292</v>
      </c>
      <c r="B1749" s="1">
        <v>45088</v>
      </c>
      <c r="C1749">
        <v>934</v>
      </c>
      <c r="D1749">
        <v>399</v>
      </c>
      <c r="E1749">
        <v>9</v>
      </c>
      <c r="F1749">
        <v>172</v>
      </c>
      <c r="G1749">
        <v>20</v>
      </c>
      <c r="H1749" t="s">
        <v>3950</v>
      </c>
    </row>
    <row r="1750" spans="1:8" x14ac:dyDescent="0.25">
      <c r="A1750" t="s">
        <v>1608</v>
      </c>
      <c r="B1750" s="1">
        <v>45345</v>
      </c>
      <c r="C1750">
        <v>915</v>
      </c>
      <c r="D1750">
        <v>204</v>
      </c>
      <c r="E1750">
        <v>18</v>
      </c>
      <c r="F1750">
        <v>81</v>
      </c>
      <c r="G1750">
        <v>24</v>
      </c>
      <c r="H1750" t="s">
        <v>3951</v>
      </c>
    </row>
    <row r="1751" spans="1:8" x14ac:dyDescent="0.25">
      <c r="A1751" t="s">
        <v>1609</v>
      </c>
      <c r="B1751" s="1">
        <v>45121</v>
      </c>
      <c r="C1751">
        <v>552</v>
      </c>
      <c r="D1751">
        <v>292</v>
      </c>
      <c r="E1751">
        <v>13</v>
      </c>
      <c r="F1751">
        <v>171</v>
      </c>
      <c r="G1751">
        <v>7</v>
      </c>
      <c r="H1751" t="s">
        <v>3950</v>
      </c>
    </row>
    <row r="1752" spans="1:8" x14ac:dyDescent="0.25">
      <c r="A1752" t="s">
        <v>1610</v>
      </c>
      <c r="B1752" s="1">
        <v>44975</v>
      </c>
      <c r="C1752">
        <v>869</v>
      </c>
      <c r="D1752">
        <v>202</v>
      </c>
      <c r="E1752">
        <v>24</v>
      </c>
      <c r="F1752">
        <v>43</v>
      </c>
      <c r="G1752">
        <v>18</v>
      </c>
      <c r="H1752" t="s">
        <v>3950</v>
      </c>
    </row>
    <row r="1753" spans="1:8" x14ac:dyDescent="0.25">
      <c r="A1753" t="s">
        <v>1611</v>
      </c>
      <c r="B1753" s="1">
        <v>44981</v>
      </c>
      <c r="C1753">
        <v>348</v>
      </c>
      <c r="D1753">
        <v>485</v>
      </c>
      <c r="E1753">
        <v>20</v>
      </c>
      <c r="F1753">
        <v>69</v>
      </c>
      <c r="G1753">
        <v>18</v>
      </c>
      <c r="H1753" t="s">
        <v>3949</v>
      </c>
    </row>
    <row r="1754" spans="1:8" x14ac:dyDescent="0.25">
      <c r="A1754" t="s">
        <v>42</v>
      </c>
      <c r="B1754" s="1">
        <v>45230</v>
      </c>
      <c r="C1754">
        <v>519</v>
      </c>
      <c r="D1754">
        <v>160</v>
      </c>
      <c r="E1754">
        <v>8</v>
      </c>
      <c r="F1754">
        <v>149</v>
      </c>
      <c r="G1754">
        <v>36</v>
      </c>
      <c r="H1754" t="s">
        <v>3949</v>
      </c>
    </row>
    <row r="1755" spans="1:8" x14ac:dyDescent="0.25">
      <c r="A1755" t="s">
        <v>634</v>
      </c>
      <c r="B1755" s="1">
        <v>45288</v>
      </c>
      <c r="C1755">
        <v>924</v>
      </c>
      <c r="D1755">
        <v>101</v>
      </c>
      <c r="E1755">
        <v>29</v>
      </c>
      <c r="F1755">
        <v>113</v>
      </c>
      <c r="G1755">
        <v>50</v>
      </c>
      <c r="H1755" t="s">
        <v>3950</v>
      </c>
    </row>
    <row r="1756" spans="1:8" x14ac:dyDescent="0.25">
      <c r="A1756" t="s">
        <v>53</v>
      </c>
      <c r="B1756" s="1">
        <v>45207</v>
      </c>
      <c r="C1756">
        <v>662</v>
      </c>
      <c r="D1756">
        <v>397</v>
      </c>
      <c r="E1756">
        <v>24</v>
      </c>
      <c r="F1756">
        <v>39</v>
      </c>
      <c r="G1756">
        <v>19</v>
      </c>
      <c r="H1756" t="s">
        <v>3951</v>
      </c>
    </row>
    <row r="1757" spans="1:8" x14ac:dyDescent="0.25">
      <c r="A1757" t="s">
        <v>1612</v>
      </c>
      <c r="B1757" s="1">
        <v>45075</v>
      </c>
      <c r="C1757">
        <v>623</v>
      </c>
      <c r="D1757">
        <v>222</v>
      </c>
      <c r="E1757">
        <v>2</v>
      </c>
      <c r="F1757">
        <v>186</v>
      </c>
      <c r="G1757">
        <v>18</v>
      </c>
      <c r="H1757" t="s">
        <v>3949</v>
      </c>
    </row>
    <row r="1758" spans="1:8" x14ac:dyDescent="0.25">
      <c r="A1758" t="s">
        <v>1613</v>
      </c>
      <c r="B1758" s="1">
        <v>45033</v>
      </c>
      <c r="C1758">
        <v>311</v>
      </c>
      <c r="D1758">
        <v>494</v>
      </c>
      <c r="E1758">
        <v>4</v>
      </c>
      <c r="F1758">
        <v>185</v>
      </c>
      <c r="G1758">
        <v>9</v>
      </c>
      <c r="H1758" t="s">
        <v>3951</v>
      </c>
    </row>
    <row r="1759" spans="1:8" x14ac:dyDescent="0.25">
      <c r="A1759" t="s">
        <v>1455</v>
      </c>
      <c r="B1759" s="1">
        <v>45064</v>
      </c>
      <c r="C1759">
        <v>940</v>
      </c>
      <c r="D1759">
        <v>188</v>
      </c>
      <c r="E1759">
        <v>8</v>
      </c>
      <c r="F1759">
        <v>57</v>
      </c>
      <c r="G1759">
        <v>13</v>
      </c>
      <c r="H1759" t="s">
        <v>3949</v>
      </c>
    </row>
    <row r="1760" spans="1:8" x14ac:dyDescent="0.25">
      <c r="A1760" t="s">
        <v>1614</v>
      </c>
      <c r="B1760" s="1">
        <v>45156</v>
      </c>
      <c r="C1760">
        <v>923</v>
      </c>
      <c r="D1760">
        <v>448</v>
      </c>
      <c r="E1760">
        <v>9</v>
      </c>
      <c r="F1760">
        <v>34</v>
      </c>
      <c r="G1760">
        <v>13</v>
      </c>
      <c r="H1760" t="s">
        <v>3950</v>
      </c>
    </row>
    <row r="1761" spans="1:8" x14ac:dyDescent="0.25">
      <c r="A1761" t="s">
        <v>124</v>
      </c>
      <c r="B1761" s="1">
        <v>45134</v>
      </c>
      <c r="C1761">
        <v>449</v>
      </c>
      <c r="D1761">
        <v>425</v>
      </c>
      <c r="E1761">
        <v>5</v>
      </c>
      <c r="F1761">
        <v>65</v>
      </c>
      <c r="G1761">
        <v>7</v>
      </c>
      <c r="H1761" t="s">
        <v>3949</v>
      </c>
    </row>
    <row r="1762" spans="1:8" x14ac:dyDescent="0.25">
      <c r="A1762" t="s">
        <v>1615</v>
      </c>
      <c r="B1762" s="1">
        <v>45098</v>
      </c>
      <c r="C1762">
        <v>128</v>
      </c>
      <c r="D1762">
        <v>336</v>
      </c>
      <c r="E1762">
        <v>21</v>
      </c>
      <c r="F1762">
        <v>81</v>
      </c>
      <c r="G1762">
        <v>4</v>
      </c>
      <c r="H1762" t="s">
        <v>3950</v>
      </c>
    </row>
    <row r="1763" spans="1:8" x14ac:dyDescent="0.25">
      <c r="A1763" t="s">
        <v>1616</v>
      </c>
      <c r="B1763" s="1">
        <v>45693</v>
      </c>
      <c r="C1763">
        <v>359</v>
      </c>
      <c r="D1763">
        <v>370</v>
      </c>
      <c r="E1763">
        <v>28</v>
      </c>
      <c r="F1763">
        <v>177</v>
      </c>
      <c r="G1763">
        <v>50</v>
      </c>
      <c r="H1763" t="s">
        <v>3949</v>
      </c>
    </row>
    <row r="1764" spans="1:8" x14ac:dyDescent="0.25">
      <c r="A1764" t="s">
        <v>1617</v>
      </c>
      <c r="B1764" s="1">
        <v>45697</v>
      </c>
      <c r="C1764">
        <v>593</v>
      </c>
      <c r="D1764">
        <v>244</v>
      </c>
      <c r="E1764">
        <v>26</v>
      </c>
      <c r="F1764">
        <v>159</v>
      </c>
      <c r="G1764">
        <v>20</v>
      </c>
      <c r="H1764" t="s">
        <v>3950</v>
      </c>
    </row>
    <row r="1765" spans="1:8" x14ac:dyDescent="0.25">
      <c r="A1765" t="s">
        <v>1618</v>
      </c>
      <c r="B1765" s="1">
        <v>45495</v>
      </c>
      <c r="C1765">
        <v>374</v>
      </c>
      <c r="D1765">
        <v>228</v>
      </c>
      <c r="E1765">
        <v>23</v>
      </c>
      <c r="F1765">
        <v>105</v>
      </c>
      <c r="G1765">
        <v>3</v>
      </c>
      <c r="H1765" t="s">
        <v>3949</v>
      </c>
    </row>
    <row r="1766" spans="1:8" x14ac:dyDescent="0.25">
      <c r="A1766" t="s">
        <v>1619</v>
      </c>
      <c r="B1766" s="1">
        <v>45393</v>
      </c>
      <c r="C1766">
        <v>914</v>
      </c>
      <c r="D1766">
        <v>155</v>
      </c>
      <c r="E1766">
        <v>8</v>
      </c>
      <c r="F1766">
        <v>141</v>
      </c>
      <c r="G1766">
        <v>11</v>
      </c>
      <c r="H1766" t="s">
        <v>3950</v>
      </c>
    </row>
    <row r="1767" spans="1:8" x14ac:dyDescent="0.25">
      <c r="A1767" t="s">
        <v>1620</v>
      </c>
      <c r="B1767" s="1">
        <v>45340</v>
      </c>
      <c r="C1767">
        <v>490</v>
      </c>
      <c r="D1767">
        <v>371</v>
      </c>
      <c r="E1767">
        <v>9</v>
      </c>
      <c r="F1767">
        <v>150</v>
      </c>
      <c r="G1767">
        <v>22</v>
      </c>
      <c r="H1767" t="s">
        <v>3950</v>
      </c>
    </row>
    <row r="1768" spans="1:8" x14ac:dyDescent="0.25">
      <c r="A1768" t="s">
        <v>1621</v>
      </c>
      <c r="B1768" s="1">
        <v>45671</v>
      </c>
      <c r="C1768">
        <v>729</v>
      </c>
      <c r="D1768">
        <v>102</v>
      </c>
      <c r="E1768">
        <v>13</v>
      </c>
      <c r="F1768">
        <v>139</v>
      </c>
      <c r="G1768">
        <v>26</v>
      </c>
      <c r="H1768" t="s">
        <v>3951</v>
      </c>
    </row>
    <row r="1769" spans="1:8" x14ac:dyDescent="0.25">
      <c r="A1769" t="s">
        <v>1622</v>
      </c>
      <c r="B1769" s="1">
        <v>45672</v>
      </c>
      <c r="C1769">
        <v>163</v>
      </c>
      <c r="D1769">
        <v>202</v>
      </c>
      <c r="E1769">
        <v>29</v>
      </c>
      <c r="F1769">
        <v>142</v>
      </c>
      <c r="G1769">
        <v>15</v>
      </c>
      <c r="H1769" t="s">
        <v>3949</v>
      </c>
    </row>
    <row r="1770" spans="1:8" x14ac:dyDescent="0.25">
      <c r="A1770" t="s">
        <v>1623</v>
      </c>
      <c r="B1770" s="1">
        <v>45457</v>
      </c>
      <c r="C1770">
        <v>931</v>
      </c>
      <c r="D1770">
        <v>265</v>
      </c>
      <c r="E1770">
        <v>15</v>
      </c>
      <c r="F1770">
        <v>8</v>
      </c>
      <c r="G1770">
        <v>41</v>
      </c>
      <c r="H1770" t="s">
        <v>3950</v>
      </c>
    </row>
    <row r="1771" spans="1:8" x14ac:dyDescent="0.25">
      <c r="A1771" t="s">
        <v>1624</v>
      </c>
      <c r="B1771" s="1">
        <v>45355</v>
      </c>
      <c r="C1771">
        <v>198</v>
      </c>
      <c r="D1771">
        <v>60</v>
      </c>
      <c r="E1771">
        <v>21</v>
      </c>
      <c r="F1771">
        <v>65</v>
      </c>
      <c r="G1771">
        <v>37</v>
      </c>
      <c r="H1771" t="s">
        <v>3950</v>
      </c>
    </row>
    <row r="1772" spans="1:8" x14ac:dyDescent="0.25">
      <c r="A1772" t="s">
        <v>1625</v>
      </c>
      <c r="B1772" s="1">
        <v>45514</v>
      </c>
      <c r="C1772">
        <v>636</v>
      </c>
      <c r="D1772">
        <v>239</v>
      </c>
      <c r="E1772">
        <v>5</v>
      </c>
      <c r="F1772">
        <v>160</v>
      </c>
      <c r="G1772">
        <v>49</v>
      </c>
      <c r="H1772" t="s">
        <v>3950</v>
      </c>
    </row>
    <row r="1773" spans="1:8" x14ac:dyDescent="0.25">
      <c r="A1773" t="s">
        <v>1626</v>
      </c>
      <c r="B1773" s="1">
        <v>45090</v>
      </c>
      <c r="C1773">
        <v>418</v>
      </c>
      <c r="D1773">
        <v>347</v>
      </c>
      <c r="E1773">
        <v>9</v>
      </c>
      <c r="F1773">
        <v>112</v>
      </c>
      <c r="G1773">
        <v>9</v>
      </c>
      <c r="H1773" t="s">
        <v>3950</v>
      </c>
    </row>
    <row r="1774" spans="1:8" x14ac:dyDescent="0.25">
      <c r="A1774" t="s">
        <v>1385</v>
      </c>
      <c r="B1774" s="1">
        <v>45551</v>
      </c>
      <c r="C1774">
        <v>857</v>
      </c>
      <c r="D1774">
        <v>481</v>
      </c>
      <c r="E1774">
        <v>11</v>
      </c>
      <c r="F1774">
        <v>132</v>
      </c>
      <c r="G1774">
        <v>15</v>
      </c>
      <c r="H1774" t="s">
        <v>3949</v>
      </c>
    </row>
    <row r="1775" spans="1:8" x14ac:dyDescent="0.25">
      <c r="A1775" t="s">
        <v>1627</v>
      </c>
      <c r="B1775" s="1">
        <v>45356</v>
      </c>
      <c r="C1775">
        <v>159</v>
      </c>
      <c r="D1775">
        <v>96</v>
      </c>
      <c r="E1775">
        <v>20</v>
      </c>
      <c r="F1775">
        <v>21</v>
      </c>
      <c r="G1775">
        <v>49</v>
      </c>
      <c r="H1775" t="s">
        <v>3951</v>
      </c>
    </row>
    <row r="1776" spans="1:8" x14ac:dyDescent="0.25">
      <c r="A1776" t="s">
        <v>1628</v>
      </c>
      <c r="B1776" s="1">
        <v>45506</v>
      </c>
      <c r="C1776">
        <v>402</v>
      </c>
      <c r="D1776">
        <v>106</v>
      </c>
      <c r="E1776">
        <v>20</v>
      </c>
      <c r="F1776">
        <v>92</v>
      </c>
      <c r="G1776">
        <v>21</v>
      </c>
      <c r="H1776" t="s">
        <v>3950</v>
      </c>
    </row>
    <row r="1777" spans="1:8" x14ac:dyDescent="0.25">
      <c r="A1777" t="s">
        <v>1629</v>
      </c>
      <c r="B1777" s="1">
        <v>45296</v>
      </c>
      <c r="C1777">
        <v>610</v>
      </c>
      <c r="D1777">
        <v>117</v>
      </c>
      <c r="E1777">
        <v>12</v>
      </c>
      <c r="F1777">
        <v>76</v>
      </c>
      <c r="G1777">
        <v>16</v>
      </c>
      <c r="H1777" t="s">
        <v>3949</v>
      </c>
    </row>
    <row r="1778" spans="1:8" x14ac:dyDescent="0.25">
      <c r="A1778" t="s">
        <v>1630</v>
      </c>
      <c r="B1778" s="1">
        <v>45607</v>
      </c>
      <c r="C1778">
        <v>248</v>
      </c>
      <c r="D1778">
        <v>258</v>
      </c>
      <c r="E1778">
        <v>26</v>
      </c>
      <c r="F1778">
        <v>36</v>
      </c>
      <c r="G1778">
        <v>11</v>
      </c>
      <c r="H1778" t="s">
        <v>3950</v>
      </c>
    </row>
    <row r="1779" spans="1:8" x14ac:dyDescent="0.25">
      <c r="A1779" t="s">
        <v>1631</v>
      </c>
      <c r="B1779" s="1">
        <v>45696</v>
      </c>
      <c r="C1779">
        <v>237</v>
      </c>
      <c r="D1779">
        <v>445</v>
      </c>
      <c r="E1779">
        <v>9</v>
      </c>
      <c r="F1779">
        <v>33</v>
      </c>
      <c r="G1779">
        <v>24</v>
      </c>
      <c r="H1779" t="s">
        <v>3949</v>
      </c>
    </row>
    <row r="1780" spans="1:8" x14ac:dyDescent="0.25">
      <c r="A1780" t="s">
        <v>1632</v>
      </c>
      <c r="B1780" s="1">
        <v>45085</v>
      </c>
      <c r="C1780">
        <v>523</v>
      </c>
      <c r="D1780">
        <v>72</v>
      </c>
      <c r="E1780">
        <v>9</v>
      </c>
      <c r="F1780">
        <v>68</v>
      </c>
      <c r="G1780">
        <v>12</v>
      </c>
      <c r="H1780" t="s">
        <v>3950</v>
      </c>
    </row>
    <row r="1781" spans="1:8" x14ac:dyDescent="0.25">
      <c r="A1781" t="s">
        <v>1633</v>
      </c>
      <c r="B1781" s="1">
        <v>45107</v>
      </c>
      <c r="C1781">
        <v>582</v>
      </c>
      <c r="D1781">
        <v>340</v>
      </c>
      <c r="E1781">
        <v>11</v>
      </c>
      <c r="F1781">
        <v>89</v>
      </c>
      <c r="G1781">
        <v>13</v>
      </c>
      <c r="H1781" t="s">
        <v>3950</v>
      </c>
    </row>
    <row r="1782" spans="1:8" x14ac:dyDescent="0.25">
      <c r="A1782" t="s">
        <v>1634</v>
      </c>
      <c r="B1782" s="1">
        <v>45472</v>
      </c>
      <c r="C1782">
        <v>807</v>
      </c>
      <c r="D1782">
        <v>386</v>
      </c>
      <c r="E1782">
        <v>18</v>
      </c>
      <c r="F1782">
        <v>90</v>
      </c>
      <c r="G1782">
        <v>25</v>
      </c>
      <c r="H1782" t="s">
        <v>3950</v>
      </c>
    </row>
    <row r="1783" spans="1:8" x14ac:dyDescent="0.25">
      <c r="A1783" t="s">
        <v>869</v>
      </c>
      <c r="B1783" s="1">
        <v>45223</v>
      </c>
      <c r="C1783">
        <v>642</v>
      </c>
      <c r="D1783">
        <v>397</v>
      </c>
      <c r="E1783">
        <v>8</v>
      </c>
      <c r="F1783">
        <v>50</v>
      </c>
      <c r="G1783">
        <v>47</v>
      </c>
      <c r="H1783" t="s">
        <v>3951</v>
      </c>
    </row>
    <row r="1784" spans="1:8" x14ac:dyDescent="0.25">
      <c r="A1784" t="s">
        <v>1635</v>
      </c>
      <c r="B1784" s="1">
        <v>44998</v>
      </c>
      <c r="C1784">
        <v>819</v>
      </c>
      <c r="D1784">
        <v>185</v>
      </c>
      <c r="E1784">
        <v>17</v>
      </c>
      <c r="F1784">
        <v>189</v>
      </c>
      <c r="G1784">
        <v>16</v>
      </c>
      <c r="H1784" t="s">
        <v>3950</v>
      </c>
    </row>
    <row r="1785" spans="1:8" x14ac:dyDescent="0.25">
      <c r="A1785" t="s">
        <v>1636</v>
      </c>
      <c r="B1785" s="1">
        <v>45035</v>
      </c>
      <c r="C1785">
        <v>482</v>
      </c>
      <c r="D1785">
        <v>482</v>
      </c>
      <c r="E1785">
        <v>5</v>
      </c>
      <c r="F1785">
        <v>70</v>
      </c>
      <c r="G1785">
        <v>7</v>
      </c>
      <c r="H1785" t="s">
        <v>3950</v>
      </c>
    </row>
    <row r="1786" spans="1:8" x14ac:dyDescent="0.25">
      <c r="A1786" t="s">
        <v>364</v>
      </c>
      <c r="B1786" s="1">
        <v>45500</v>
      </c>
      <c r="C1786">
        <v>217</v>
      </c>
      <c r="D1786">
        <v>417</v>
      </c>
      <c r="E1786">
        <v>13</v>
      </c>
      <c r="F1786">
        <v>58</v>
      </c>
      <c r="G1786">
        <v>33</v>
      </c>
      <c r="H1786" t="s">
        <v>3949</v>
      </c>
    </row>
    <row r="1787" spans="1:8" x14ac:dyDescent="0.25">
      <c r="A1787" t="s">
        <v>1637</v>
      </c>
      <c r="B1787" s="1">
        <v>45601</v>
      </c>
      <c r="C1787">
        <v>173</v>
      </c>
      <c r="D1787">
        <v>318</v>
      </c>
      <c r="E1787">
        <v>21</v>
      </c>
      <c r="F1787">
        <v>17</v>
      </c>
      <c r="G1787">
        <v>39</v>
      </c>
      <c r="H1787" t="s">
        <v>3949</v>
      </c>
    </row>
    <row r="1788" spans="1:8" x14ac:dyDescent="0.25">
      <c r="A1788" t="s">
        <v>1638</v>
      </c>
      <c r="B1788" s="1">
        <v>45410</v>
      </c>
      <c r="C1788">
        <v>422</v>
      </c>
      <c r="D1788">
        <v>464</v>
      </c>
      <c r="E1788">
        <v>15</v>
      </c>
      <c r="F1788">
        <v>142</v>
      </c>
      <c r="G1788">
        <v>25</v>
      </c>
      <c r="H1788" t="s">
        <v>3949</v>
      </c>
    </row>
    <row r="1789" spans="1:8" x14ac:dyDescent="0.25">
      <c r="A1789" t="s">
        <v>1639</v>
      </c>
      <c r="B1789" s="1">
        <v>45040</v>
      </c>
      <c r="C1789">
        <v>494</v>
      </c>
      <c r="D1789">
        <v>424</v>
      </c>
      <c r="E1789">
        <v>30</v>
      </c>
      <c r="F1789">
        <v>12</v>
      </c>
      <c r="G1789">
        <v>29</v>
      </c>
      <c r="H1789" t="s">
        <v>3950</v>
      </c>
    </row>
    <row r="1790" spans="1:8" x14ac:dyDescent="0.25">
      <c r="A1790" t="s">
        <v>42</v>
      </c>
      <c r="B1790" s="1">
        <v>45216</v>
      </c>
      <c r="C1790">
        <v>197</v>
      </c>
      <c r="D1790">
        <v>107</v>
      </c>
      <c r="E1790">
        <v>19</v>
      </c>
      <c r="F1790">
        <v>132</v>
      </c>
      <c r="G1790">
        <v>50</v>
      </c>
      <c r="H1790" t="s">
        <v>3951</v>
      </c>
    </row>
    <row r="1791" spans="1:8" x14ac:dyDescent="0.25">
      <c r="A1791" t="s">
        <v>1640</v>
      </c>
      <c r="B1791" s="1">
        <v>45687</v>
      </c>
      <c r="C1791">
        <v>673</v>
      </c>
      <c r="D1791">
        <v>51</v>
      </c>
      <c r="E1791">
        <v>2</v>
      </c>
      <c r="F1791">
        <v>108</v>
      </c>
      <c r="G1791">
        <v>4</v>
      </c>
      <c r="H1791" t="s">
        <v>3949</v>
      </c>
    </row>
    <row r="1792" spans="1:8" x14ac:dyDescent="0.25">
      <c r="A1792" t="s">
        <v>1641</v>
      </c>
      <c r="B1792" s="1">
        <v>45555</v>
      </c>
      <c r="C1792">
        <v>871</v>
      </c>
      <c r="D1792">
        <v>233</v>
      </c>
      <c r="E1792">
        <v>8</v>
      </c>
      <c r="F1792">
        <v>199</v>
      </c>
      <c r="G1792">
        <v>19</v>
      </c>
      <c r="H1792" t="s">
        <v>3950</v>
      </c>
    </row>
    <row r="1793" spans="1:8" x14ac:dyDescent="0.25">
      <c r="A1793" t="s">
        <v>1642</v>
      </c>
      <c r="B1793" s="1">
        <v>45393</v>
      </c>
      <c r="C1793">
        <v>610</v>
      </c>
      <c r="D1793">
        <v>292</v>
      </c>
      <c r="E1793">
        <v>5</v>
      </c>
      <c r="F1793">
        <v>86</v>
      </c>
      <c r="G1793">
        <v>31</v>
      </c>
      <c r="H1793" t="s">
        <v>3950</v>
      </c>
    </row>
    <row r="1794" spans="1:8" x14ac:dyDescent="0.25">
      <c r="A1794" t="s">
        <v>1643</v>
      </c>
      <c r="B1794" s="1">
        <v>45365</v>
      </c>
      <c r="C1794">
        <v>479</v>
      </c>
      <c r="D1794">
        <v>390</v>
      </c>
      <c r="E1794">
        <v>22</v>
      </c>
      <c r="F1794">
        <v>69</v>
      </c>
      <c r="G1794">
        <v>23</v>
      </c>
      <c r="H1794" t="s">
        <v>3950</v>
      </c>
    </row>
    <row r="1795" spans="1:8" x14ac:dyDescent="0.25">
      <c r="A1795" t="s">
        <v>1644</v>
      </c>
      <c r="B1795" s="1">
        <v>45128</v>
      </c>
      <c r="C1795">
        <v>951</v>
      </c>
      <c r="D1795">
        <v>478</v>
      </c>
      <c r="E1795">
        <v>3</v>
      </c>
      <c r="F1795">
        <v>172</v>
      </c>
      <c r="G1795">
        <v>40</v>
      </c>
      <c r="H1795" t="s">
        <v>3951</v>
      </c>
    </row>
    <row r="1796" spans="1:8" x14ac:dyDescent="0.25">
      <c r="A1796" t="s">
        <v>1645</v>
      </c>
      <c r="B1796" s="1">
        <v>45072</v>
      </c>
      <c r="C1796">
        <v>148</v>
      </c>
      <c r="D1796">
        <v>148</v>
      </c>
      <c r="E1796">
        <v>5</v>
      </c>
      <c r="F1796">
        <v>38</v>
      </c>
      <c r="G1796">
        <v>2</v>
      </c>
      <c r="H1796" t="s">
        <v>3951</v>
      </c>
    </row>
    <row r="1797" spans="1:8" x14ac:dyDescent="0.25">
      <c r="A1797" t="s">
        <v>1646</v>
      </c>
      <c r="B1797" s="1">
        <v>45661</v>
      </c>
      <c r="C1797">
        <v>262</v>
      </c>
      <c r="D1797">
        <v>56</v>
      </c>
      <c r="E1797">
        <v>21</v>
      </c>
      <c r="F1797">
        <v>166</v>
      </c>
      <c r="G1797">
        <v>28</v>
      </c>
      <c r="H1797" t="s">
        <v>3950</v>
      </c>
    </row>
    <row r="1798" spans="1:8" x14ac:dyDescent="0.25">
      <c r="A1798" t="s">
        <v>1647</v>
      </c>
      <c r="B1798" s="1">
        <v>45626</v>
      </c>
      <c r="C1798">
        <v>199</v>
      </c>
      <c r="D1798">
        <v>240</v>
      </c>
      <c r="E1798">
        <v>5</v>
      </c>
      <c r="F1798">
        <v>97</v>
      </c>
      <c r="G1798">
        <v>10</v>
      </c>
      <c r="H1798" t="s">
        <v>3951</v>
      </c>
    </row>
    <row r="1799" spans="1:8" x14ac:dyDescent="0.25">
      <c r="A1799" t="s">
        <v>1576</v>
      </c>
      <c r="B1799" s="1">
        <v>45553</v>
      </c>
      <c r="C1799">
        <v>477</v>
      </c>
      <c r="D1799">
        <v>458</v>
      </c>
      <c r="E1799">
        <v>26</v>
      </c>
      <c r="F1799">
        <v>164</v>
      </c>
      <c r="G1799">
        <v>17</v>
      </c>
      <c r="H1799" t="s">
        <v>3950</v>
      </c>
    </row>
    <row r="1800" spans="1:8" x14ac:dyDescent="0.25">
      <c r="A1800" t="s">
        <v>1648</v>
      </c>
      <c r="B1800" s="1">
        <v>45532</v>
      </c>
      <c r="C1800">
        <v>439</v>
      </c>
      <c r="D1800">
        <v>269</v>
      </c>
      <c r="E1800">
        <v>24</v>
      </c>
      <c r="F1800">
        <v>35</v>
      </c>
      <c r="G1800">
        <v>22</v>
      </c>
      <c r="H1800" t="s">
        <v>3951</v>
      </c>
    </row>
    <row r="1801" spans="1:8" x14ac:dyDescent="0.25">
      <c r="A1801" t="s">
        <v>1649</v>
      </c>
      <c r="B1801" s="1">
        <v>45328</v>
      </c>
      <c r="C1801">
        <v>783</v>
      </c>
      <c r="D1801">
        <v>428</v>
      </c>
      <c r="E1801">
        <v>2</v>
      </c>
      <c r="F1801">
        <v>160</v>
      </c>
      <c r="G1801">
        <v>50</v>
      </c>
      <c r="H1801" t="s">
        <v>3950</v>
      </c>
    </row>
    <row r="1802" spans="1:8" x14ac:dyDescent="0.25">
      <c r="A1802" t="s">
        <v>1650</v>
      </c>
      <c r="B1802" s="1">
        <v>45433</v>
      </c>
      <c r="C1802">
        <v>960</v>
      </c>
      <c r="D1802">
        <v>212</v>
      </c>
      <c r="E1802">
        <v>17</v>
      </c>
      <c r="F1802">
        <v>160</v>
      </c>
      <c r="G1802">
        <v>24</v>
      </c>
      <c r="H1802" t="s">
        <v>3950</v>
      </c>
    </row>
    <row r="1803" spans="1:8" x14ac:dyDescent="0.25">
      <c r="A1803" t="s">
        <v>1651</v>
      </c>
      <c r="B1803" s="1">
        <v>45204</v>
      </c>
      <c r="C1803">
        <v>864</v>
      </c>
      <c r="D1803">
        <v>80</v>
      </c>
      <c r="E1803">
        <v>12</v>
      </c>
      <c r="F1803">
        <v>13</v>
      </c>
      <c r="G1803">
        <v>17</v>
      </c>
      <c r="H1803" t="s">
        <v>3951</v>
      </c>
    </row>
    <row r="1804" spans="1:8" x14ac:dyDescent="0.25">
      <c r="A1804" t="s">
        <v>1652</v>
      </c>
      <c r="B1804" s="1">
        <v>45003</v>
      </c>
      <c r="C1804">
        <v>856</v>
      </c>
      <c r="D1804">
        <v>250</v>
      </c>
      <c r="E1804">
        <v>5</v>
      </c>
      <c r="F1804">
        <v>153</v>
      </c>
      <c r="G1804">
        <v>37</v>
      </c>
      <c r="H1804" t="s">
        <v>3950</v>
      </c>
    </row>
    <row r="1805" spans="1:8" x14ac:dyDescent="0.25">
      <c r="A1805" t="s">
        <v>1653</v>
      </c>
      <c r="B1805" s="1">
        <v>45453</v>
      </c>
      <c r="C1805">
        <v>874</v>
      </c>
      <c r="D1805">
        <v>307</v>
      </c>
      <c r="E1805">
        <v>14</v>
      </c>
      <c r="F1805">
        <v>65</v>
      </c>
      <c r="G1805">
        <v>13</v>
      </c>
      <c r="H1805" t="s">
        <v>3951</v>
      </c>
    </row>
    <row r="1806" spans="1:8" x14ac:dyDescent="0.25">
      <c r="A1806" t="s">
        <v>1654</v>
      </c>
      <c r="B1806" s="1">
        <v>45208</v>
      </c>
      <c r="C1806">
        <v>782</v>
      </c>
      <c r="D1806">
        <v>433</v>
      </c>
      <c r="E1806">
        <v>16</v>
      </c>
      <c r="F1806">
        <v>79</v>
      </c>
      <c r="G1806">
        <v>41</v>
      </c>
      <c r="H1806" t="s">
        <v>3949</v>
      </c>
    </row>
    <row r="1807" spans="1:8" x14ac:dyDescent="0.25">
      <c r="A1807" t="s">
        <v>1655</v>
      </c>
      <c r="B1807" s="1">
        <v>45602</v>
      </c>
      <c r="C1807">
        <v>863</v>
      </c>
      <c r="D1807">
        <v>477</v>
      </c>
      <c r="E1807">
        <v>16</v>
      </c>
      <c r="F1807">
        <v>82</v>
      </c>
      <c r="G1807">
        <v>10</v>
      </c>
      <c r="H1807" t="s">
        <v>3950</v>
      </c>
    </row>
    <row r="1808" spans="1:8" x14ac:dyDescent="0.25">
      <c r="A1808" t="s">
        <v>1656</v>
      </c>
      <c r="B1808" s="1">
        <v>45535</v>
      </c>
      <c r="C1808">
        <v>595</v>
      </c>
      <c r="D1808">
        <v>116</v>
      </c>
      <c r="E1808">
        <v>1</v>
      </c>
      <c r="F1808">
        <v>168</v>
      </c>
      <c r="G1808">
        <v>14</v>
      </c>
      <c r="H1808" t="s">
        <v>3950</v>
      </c>
    </row>
    <row r="1809" spans="1:8" x14ac:dyDescent="0.25">
      <c r="A1809" t="s">
        <v>1657</v>
      </c>
      <c r="B1809" s="1">
        <v>45113</v>
      </c>
      <c r="C1809">
        <v>999</v>
      </c>
      <c r="D1809">
        <v>456</v>
      </c>
      <c r="E1809">
        <v>14</v>
      </c>
      <c r="F1809">
        <v>121</v>
      </c>
      <c r="G1809">
        <v>32</v>
      </c>
      <c r="H1809" t="s">
        <v>3949</v>
      </c>
    </row>
    <row r="1810" spans="1:8" x14ac:dyDescent="0.25">
      <c r="A1810" t="s">
        <v>1658</v>
      </c>
      <c r="B1810" s="1">
        <v>45039</v>
      </c>
      <c r="C1810">
        <v>189</v>
      </c>
      <c r="D1810">
        <v>342</v>
      </c>
      <c r="E1810">
        <v>29</v>
      </c>
      <c r="F1810">
        <v>45</v>
      </c>
      <c r="G1810">
        <v>35</v>
      </c>
      <c r="H1810" t="s">
        <v>3949</v>
      </c>
    </row>
    <row r="1811" spans="1:8" x14ac:dyDescent="0.25">
      <c r="A1811" t="s">
        <v>1659</v>
      </c>
      <c r="B1811" s="1">
        <v>45605</v>
      </c>
      <c r="C1811">
        <v>236</v>
      </c>
      <c r="D1811">
        <v>279</v>
      </c>
      <c r="E1811">
        <v>27</v>
      </c>
      <c r="F1811">
        <v>99</v>
      </c>
      <c r="G1811">
        <v>11</v>
      </c>
      <c r="H1811" t="s">
        <v>3949</v>
      </c>
    </row>
    <row r="1812" spans="1:8" x14ac:dyDescent="0.25">
      <c r="A1812" t="s">
        <v>1660</v>
      </c>
      <c r="B1812" s="1">
        <v>45517</v>
      </c>
      <c r="C1812">
        <v>894</v>
      </c>
      <c r="D1812">
        <v>230</v>
      </c>
      <c r="E1812">
        <v>18</v>
      </c>
      <c r="F1812">
        <v>193</v>
      </c>
      <c r="G1812">
        <v>12</v>
      </c>
      <c r="H1812" t="s">
        <v>3951</v>
      </c>
    </row>
    <row r="1813" spans="1:8" x14ac:dyDescent="0.25">
      <c r="A1813" t="s">
        <v>504</v>
      </c>
      <c r="B1813" s="1">
        <v>45075</v>
      </c>
      <c r="C1813">
        <v>232</v>
      </c>
      <c r="D1813">
        <v>121</v>
      </c>
      <c r="E1813">
        <v>19</v>
      </c>
      <c r="F1813">
        <v>98</v>
      </c>
      <c r="G1813">
        <v>3</v>
      </c>
      <c r="H1813" t="s">
        <v>3950</v>
      </c>
    </row>
    <row r="1814" spans="1:8" x14ac:dyDescent="0.25">
      <c r="A1814" t="s">
        <v>1661</v>
      </c>
      <c r="B1814" s="1">
        <v>45349</v>
      </c>
      <c r="C1814">
        <v>709</v>
      </c>
      <c r="D1814">
        <v>63</v>
      </c>
      <c r="E1814">
        <v>1</v>
      </c>
      <c r="F1814">
        <v>140</v>
      </c>
      <c r="G1814">
        <v>12</v>
      </c>
      <c r="H1814" t="s">
        <v>3950</v>
      </c>
    </row>
    <row r="1815" spans="1:8" x14ac:dyDescent="0.25">
      <c r="A1815" t="s">
        <v>1662</v>
      </c>
      <c r="B1815" s="1">
        <v>45002</v>
      </c>
      <c r="C1815">
        <v>541</v>
      </c>
      <c r="D1815">
        <v>466</v>
      </c>
      <c r="E1815">
        <v>22</v>
      </c>
      <c r="F1815">
        <v>82</v>
      </c>
      <c r="G1815">
        <v>18</v>
      </c>
      <c r="H1815" t="s">
        <v>3950</v>
      </c>
    </row>
    <row r="1816" spans="1:8" x14ac:dyDescent="0.25">
      <c r="A1816" t="s">
        <v>252</v>
      </c>
      <c r="B1816" s="1">
        <v>45112</v>
      </c>
      <c r="C1816">
        <v>170</v>
      </c>
      <c r="D1816">
        <v>339</v>
      </c>
      <c r="E1816">
        <v>21</v>
      </c>
      <c r="F1816">
        <v>196</v>
      </c>
      <c r="G1816">
        <v>22</v>
      </c>
      <c r="H1816" t="s">
        <v>3950</v>
      </c>
    </row>
    <row r="1817" spans="1:8" x14ac:dyDescent="0.25">
      <c r="A1817" t="s">
        <v>1663</v>
      </c>
      <c r="B1817" s="1">
        <v>45390</v>
      </c>
      <c r="C1817">
        <v>895</v>
      </c>
      <c r="D1817">
        <v>418</v>
      </c>
      <c r="E1817">
        <v>29</v>
      </c>
      <c r="F1817">
        <v>35</v>
      </c>
      <c r="G1817">
        <v>33</v>
      </c>
      <c r="H1817" t="s">
        <v>3949</v>
      </c>
    </row>
    <row r="1818" spans="1:8" x14ac:dyDescent="0.25">
      <c r="A1818" t="s">
        <v>1664</v>
      </c>
      <c r="B1818" s="1">
        <v>45665</v>
      </c>
      <c r="C1818">
        <v>786</v>
      </c>
      <c r="D1818">
        <v>491</v>
      </c>
      <c r="E1818">
        <v>6</v>
      </c>
      <c r="F1818">
        <v>24</v>
      </c>
      <c r="G1818">
        <v>19</v>
      </c>
      <c r="H1818" t="s">
        <v>3950</v>
      </c>
    </row>
    <row r="1819" spans="1:8" x14ac:dyDescent="0.25">
      <c r="A1819" t="s">
        <v>1665</v>
      </c>
      <c r="B1819" s="1">
        <v>45387</v>
      </c>
      <c r="C1819">
        <v>672</v>
      </c>
      <c r="D1819">
        <v>77</v>
      </c>
      <c r="E1819">
        <v>8</v>
      </c>
      <c r="F1819">
        <v>34</v>
      </c>
      <c r="G1819">
        <v>23</v>
      </c>
      <c r="H1819" t="s">
        <v>3949</v>
      </c>
    </row>
    <row r="1820" spans="1:8" x14ac:dyDescent="0.25">
      <c r="A1820" t="s">
        <v>1666</v>
      </c>
      <c r="B1820" s="1">
        <v>45393</v>
      </c>
      <c r="C1820">
        <v>667</v>
      </c>
      <c r="D1820">
        <v>476</v>
      </c>
      <c r="E1820">
        <v>1</v>
      </c>
      <c r="F1820">
        <v>193</v>
      </c>
      <c r="G1820">
        <v>34</v>
      </c>
      <c r="H1820" t="s">
        <v>3950</v>
      </c>
    </row>
    <row r="1821" spans="1:8" x14ac:dyDescent="0.25">
      <c r="A1821" t="s">
        <v>1667</v>
      </c>
      <c r="B1821" s="1">
        <v>45446</v>
      </c>
      <c r="C1821">
        <v>939</v>
      </c>
      <c r="D1821">
        <v>152</v>
      </c>
      <c r="E1821">
        <v>29</v>
      </c>
      <c r="F1821">
        <v>22</v>
      </c>
      <c r="G1821">
        <v>42</v>
      </c>
      <c r="H1821" t="s">
        <v>3951</v>
      </c>
    </row>
    <row r="1822" spans="1:8" x14ac:dyDescent="0.25">
      <c r="A1822" t="s">
        <v>1668</v>
      </c>
      <c r="B1822" s="1">
        <v>45241</v>
      </c>
      <c r="C1822">
        <v>360</v>
      </c>
      <c r="D1822">
        <v>162</v>
      </c>
      <c r="E1822">
        <v>9</v>
      </c>
      <c r="F1822">
        <v>3</v>
      </c>
      <c r="G1822">
        <v>11</v>
      </c>
      <c r="H1822" t="s">
        <v>3951</v>
      </c>
    </row>
    <row r="1823" spans="1:8" x14ac:dyDescent="0.25">
      <c r="A1823" t="s">
        <v>1364</v>
      </c>
      <c r="B1823" s="1">
        <v>45698</v>
      </c>
      <c r="C1823">
        <v>895</v>
      </c>
      <c r="D1823">
        <v>438</v>
      </c>
      <c r="E1823">
        <v>11</v>
      </c>
      <c r="F1823">
        <v>46</v>
      </c>
      <c r="G1823">
        <v>28</v>
      </c>
      <c r="H1823" t="s">
        <v>3951</v>
      </c>
    </row>
    <row r="1824" spans="1:8" x14ac:dyDescent="0.25">
      <c r="A1824" t="s">
        <v>1669</v>
      </c>
      <c r="B1824" s="1">
        <v>45603</v>
      </c>
      <c r="C1824">
        <v>962</v>
      </c>
      <c r="D1824">
        <v>160</v>
      </c>
      <c r="E1824">
        <v>8</v>
      </c>
      <c r="F1824">
        <v>200</v>
      </c>
      <c r="G1824">
        <v>10</v>
      </c>
      <c r="H1824" t="s">
        <v>3949</v>
      </c>
    </row>
    <row r="1825" spans="1:8" x14ac:dyDescent="0.25">
      <c r="A1825" t="s">
        <v>1670</v>
      </c>
      <c r="B1825" s="1">
        <v>45110</v>
      </c>
      <c r="C1825">
        <v>657</v>
      </c>
      <c r="D1825">
        <v>371</v>
      </c>
      <c r="E1825">
        <v>8</v>
      </c>
      <c r="F1825">
        <v>53</v>
      </c>
      <c r="G1825">
        <v>7</v>
      </c>
      <c r="H1825" t="s">
        <v>3949</v>
      </c>
    </row>
    <row r="1826" spans="1:8" x14ac:dyDescent="0.25">
      <c r="A1826" t="s">
        <v>1671</v>
      </c>
      <c r="B1826" s="1">
        <v>45303</v>
      </c>
      <c r="C1826">
        <v>752</v>
      </c>
      <c r="D1826">
        <v>260</v>
      </c>
      <c r="E1826">
        <v>7</v>
      </c>
      <c r="F1826">
        <v>103</v>
      </c>
      <c r="G1826">
        <v>25</v>
      </c>
      <c r="H1826" t="s">
        <v>3951</v>
      </c>
    </row>
    <row r="1827" spans="1:8" x14ac:dyDescent="0.25">
      <c r="A1827" t="s">
        <v>1672</v>
      </c>
      <c r="B1827" s="1">
        <v>45163</v>
      </c>
      <c r="C1827">
        <v>336</v>
      </c>
      <c r="D1827">
        <v>244</v>
      </c>
      <c r="E1827">
        <v>25</v>
      </c>
      <c r="F1827">
        <v>46</v>
      </c>
      <c r="G1827">
        <v>24</v>
      </c>
      <c r="H1827" t="s">
        <v>3951</v>
      </c>
    </row>
    <row r="1828" spans="1:8" x14ac:dyDescent="0.25">
      <c r="A1828" t="s">
        <v>1673</v>
      </c>
      <c r="B1828" s="1">
        <v>45429</v>
      </c>
      <c r="C1828">
        <v>310</v>
      </c>
      <c r="D1828">
        <v>495</v>
      </c>
      <c r="E1828">
        <v>5</v>
      </c>
      <c r="F1828">
        <v>53</v>
      </c>
      <c r="G1828">
        <v>13</v>
      </c>
      <c r="H1828" t="s">
        <v>3949</v>
      </c>
    </row>
    <row r="1829" spans="1:8" x14ac:dyDescent="0.25">
      <c r="A1829" t="s">
        <v>1674</v>
      </c>
      <c r="B1829" s="1">
        <v>45519</v>
      </c>
      <c r="C1829">
        <v>663</v>
      </c>
      <c r="D1829">
        <v>166</v>
      </c>
      <c r="E1829">
        <v>11</v>
      </c>
      <c r="F1829">
        <v>128</v>
      </c>
      <c r="G1829">
        <v>34</v>
      </c>
      <c r="H1829" t="s">
        <v>3949</v>
      </c>
    </row>
    <row r="1830" spans="1:8" x14ac:dyDescent="0.25">
      <c r="A1830" t="s">
        <v>1675</v>
      </c>
      <c r="B1830" s="1">
        <v>45402</v>
      </c>
      <c r="C1830">
        <v>870</v>
      </c>
      <c r="D1830">
        <v>471</v>
      </c>
      <c r="E1830">
        <v>15</v>
      </c>
      <c r="F1830">
        <v>73</v>
      </c>
      <c r="G1830">
        <v>48</v>
      </c>
      <c r="H1830" t="s">
        <v>3949</v>
      </c>
    </row>
    <row r="1831" spans="1:8" x14ac:dyDescent="0.25">
      <c r="A1831" t="s">
        <v>1676</v>
      </c>
      <c r="B1831" s="1">
        <v>45594</v>
      </c>
      <c r="C1831">
        <v>327</v>
      </c>
      <c r="D1831">
        <v>61</v>
      </c>
      <c r="E1831">
        <v>30</v>
      </c>
      <c r="F1831">
        <v>108</v>
      </c>
      <c r="G1831">
        <v>40</v>
      </c>
      <c r="H1831" t="s">
        <v>3951</v>
      </c>
    </row>
    <row r="1832" spans="1:8" x14ac:dyDescent="0.25">
      <c r="A1832" t="s">
        <v>1677</v>
      </c>
      <c r="B1832" s="1">
        <v>45082</v>
      </c>
      <c r="C1832">
        <v>530</v>
      </c>
      <c r="D1832">
        <v>336</v>
      </c>
      <c r="E1832">
        <v>28</v>
      </c>
      <c r="F1832">
        <v>81</v>
      </c>
      <c r="G1832">
        <v>26</v>
      </c>
      <c r="H1832" t="s">
        <v>3950</v>
      </c>
    </row>
    <row r="1833" spans="1:8" x14ac:dyDescent="0.25">
      <c r="A1833" t="s">
        <v>1678</v>
      </c>
      <c r="B1833" s="1">
        <v>45401</v>
      </c>
      <c r="C1833">
        <v>517</v>
      </c>
      <c r="D1833">
        <v>237</v>
      </c>
      <c r="E1833">
        <v>18</v>
      </c>
      <c r="F1833">
        <v>145</v>
      </c>
      <c r="G1833">
        <v>38</v>
      </c>
      <c r="H1833" t="s">
        <v>3950</v>
      </c>
    </row>
    <row r="1834" spans="1:8" x14ac:dyDescent="0.25">
      <c r="A1834" t="s">
        <v>1679</v>
      </c>
      <c r="B1834" s="1">
        <v>45105</v>
      </c>
      <c r="C1834">
        <v>826</v>
      </c>
      <c r="D1834">
        <v>362</v>
      </c>
      <c r="E1834">
        <v>17</v>
      </c>
      <c r="F1834">
        <v>155</v>
      </c>
      <c r="G1834">
        <v>22</v>
      </c>
      <c r="H1834" t="s">
        <v>3951</v>
      </c>
    </row>
    <row r="1835" spans="1:8" x14ac:dyDescent="0.25">
      <c r="A1835" t="s">
        <v>1680</v>
      </c>
      <c r="B1835" s="1">
        <v>45169</v>
      </c>
      <c r="C1835">
        <v>313</v>
      </c>
      <c r="D1835">
        <v>499</v>
      </c>
      <c r="E1835">
        <v>5</v>
      </c>
      <c r="F1835">
        <v>41</v>
      </c>
      <c r="G1835">
        <v>24</v>
      </c>
      <c r="H1835" t="s">
        <v>3949</v>
      </c>
    </row>
    <row r="1836" spans="1:8" x14ac:dyDescent="0.25">
      <c r="A1836" t="s">
        <v>267</v>
      </c>
      <c r="B1836" s="1">
        <v>45647</v>
      </c>
      <c r="C1836">
        <v>617</v>
      </c>
      <c r="D1836">
        <v>236</v>
      </c>
      <c r="E1836">
        <v>23</v>
      </c>
      <c r="F1836">
        <v>184</v>
      </c>
      <c r="G1836">
        <v>1</v>
      </c>
      <c r="H1836" t="s">
        <v>3951</v>
      </c>
    </row>
    <row r="1837" spans="1:8" x14ac:dyDescent="0.25">
      <c r="A1837" t="s">
        <v>1681</v>
      </c>
      <c r="B1837" s="1">
        <v>45067</v>
      </c>
      <c r="C1837">
        <v>917</v>
      </c>
      <c r="D1837">
        <v>315</v>
      </c>
      <c r="E1837">
        <v>2</v>
      </c>
      <c r="F1837">
        <v>12</v>
      </c>
      <c r="G1837">
        <v>5</v>
      </c>
      <c r="H1837" t="s">
        <v>3951</v>
      </c>
    </row>
    <row r="1838" spans="1:8" x14ac:dyDescent="0.25">
      <c r="A1838" t="s">
        <v>849</v>
      </c>
      <c r="B1838" s="1">
        <v>45161</v>
      </c>
      <c r="C1838">
        <v>330</v>
      </c>
      <c r="D1838">
        <v>302</v>
      </c>
      <c r="E1838">
        <v>6</v>
      </c>
      <c r="F1838">
        <v>162</v>
      </c>
      <c r="G1838">
        <v>7</v>
      </c>
      <c r="H1838" t="s">
        <v>3951</v>
      </c>
    </row>
    <row r="1839" spans="1:8" x14ac:dyDescent="0.25">
      <c r="A1839" t="s">
        <v>1682</v>
      </c>
      <c r="B1839" s="1">
        <v>45403</v>
      </c>
      <c r="C1839">
        <v>475</v>
      </c>
      <c r="D1839">
        <v>227</v>
      </c>
      <c r="E1839">
        <v>13</v>
      </c>
      <c r="F1839">
        <v>161</v>
      </c>
      <c r="G1839">
        <v>21</v>
      </c>
      <c r="H1839" t="s">
        <v>3951</v>
      </c>
    </row>
    <row r="1840" spans="1:8" x14ac:dyDescent="0.25">
      <c r="A1840" t="s">
        <v>566</v>
      </c>
      <c r="B1840" s="1">
        <v>45459</v>
      </c>
      <c r="C1840">
        <v>303</v>
      </c>
      <c r="D1840">
        <v>290</v>
      </c>
      <c r="E1840">
        <v>30</v>
      </c>
      <c r="F1840">
        <v>6</v>
      </c>
      <c r="G1840">
        <v>43</v>
      </c>
      <c r="H1840" t="s">
        <v>3950</v>
      </c>
    </row>
    <row r="1841" spans="1:8" x14ac:dyDescent="0.25">
      <c r="A1841" t="s">
        <v>1683</v>
      </c>
      <c r="B1841" s="1">
        <v>45400</v>
      </c>
      <c r="C1841">
        <v>230</v>
      </c>
      <c r="D1841">
        <v>72</v>
      </c>
      <c r="E1841">
        <v>29</v>
      </c>
      <c r="F1841">
        <v>165</v>
      </c>
      <c r="G1841">
        <v>20</v>
      </c>
      <c r="H1841" t="s">
        <v>3950</v>
      </c>
    </row>
    <row r="1842" spans="1:8" x14ac:dyDescent="0.25">
      <c r="A1842" t="s">
        <v>1684</v>
      </c>
      <c r="B1842" s="1">
        <v>45440</v>
      </c>
      <c r="C1842">
        <v>757</v>
      </c>
      <c r="D1842">
        <v>196</v>
      </c>
      <c r="E1842">
        <v>6</v>
      </c>
      <c r="F1842">
        <v>184</v>
      </c>
      <c r="G1842">
        <v>34</v>
      </c>
      <c r="H1842" t="s">
        <v>3950</v>
      </c>
    </row>
    <row r="1843" spans="1:8" x14ac:dyDescent="0.25">
      <c r="A1843" t="s">
        <v>1685</v>
      </c>
      <c r="B1843" s="1">
        <v>45654</v>
      </c>
      <c r="C1843">
        <v>901</v>
      </c>
      <c r="D1843">
        <v>312</v>
      </c>
      <c r="E1843">
        <v>17</v>
      </c>
      <c r="F1843">
        <v>142</v>
      </c>
      <c r="G1843">
        <v>17</v>
      </c>
      <c r="H1843" t="s">
        <v>3949</v>
      </c>
    </row>
    <row r="1844" spans="1:8" x14ac:dyDescent="0.25">
      <c r="A1844" t="s">
        <v>1686</v>
      </c>
      <c r="B1844" s="1">
        <v>45343</v>
      </c>
      <c r="C1844">
        <v>278</v>
      </c>
      <c r="D1844">
        <v>58</v>
      </c>
      <c r="E1844">
        <v>15</v>
      </c>
      <c r="F1844">
        <v>22</v>
      </c>
      <c r="G1844">
        <v>32</v>
      </c>
      <c r="H1844" t="s">
        <v>3949</v>
      </c>
    </row>
    <row r="1845" spans="1:8" x14ac:dyDescent="0.25">
      <c r="A1845" t="s">
        <v>1687</v>
      </c>
      <c r="B1845" s="1">
        <v>45545</v>
      </c>
      <c r="C1845">
        <v>116</v>
      </c>
      <c r="D1845">
        <v>175</v>
      </c>
      <c r="E1845">
        <v>28</v>
      </c>
      <c r="F1845">
        <v>116</v>
      </c>
      <c r="G1845">
        <v>16</v>
      </c>
      <c r="H1845" t="s">
        <v>3949</v>
      </c>
    </row>
    <row r="1846" spans="1:8" x14ac:dyDescent="0.25">
      <c r="A1846" t="s">
        <v>1688</v>
      </c>
      <c r="B1846" s="1">
        <v>45526</v>
      </c>
      <c r="C1846">
        <v>778</v>
      </c>
      <c r="D1846">
        <v>343</v>
      </c>
      <c r="E1846">
        <v>30</v>
      </c>
      <c r="F1846">
        <v>179</v>
      </c>
      <c r="G1846">
        <v>50</v>
      </c>
      <c r="H1846" t="s">
        <v>3949</v>
      </c>
    </row>
    <row r="1847" spans="1:8" x14ac:dyDescent="0.25">
      <c r="A1847" t="s">
        <v>1689</v>
      </c>
      <c r="B1847" s="1">
        <v>45001</v>
      </c>
      <c r="C1847">
        <v>123</v>
      </c>
      <c r="D1847">
        <v>83</v>
      </c>
      <c r="E1847">
        <v>7</v>
      </c>
      <c r="F1847">
        <v>93</v>
      </c>
      <c r="G1847">
        <v>26</v>
      </c>
      <c r="H1847" t="s">
        <v>3950</v>
      </c>
    </row>
    <row r="1848" spans="1:8" x14ac:dyDescent="0.25">
      <c r="A1848" t="s">
        <v>1690</v>
      </c>
      <c r="B1848" s="1">
        <v>44999</v>
      </c>
      <c r="C1848">
        <v>821</v>
      </c>
      <c r="D1848">
        <v>308</v>
      </c>
      <c r="E1848">
        <v>9</v>
      </c>
      <c r="F1848">
        <v>165</v>
      </c>
      <c r="G1848">
        <v>40</v>
      </c>
      <c r="H1848" t="s">
        <v>3951</v>
      </c>
    </row>
    <row r="1849" spans="1:8" x14ac:dyDescent="0.25">
      <c r="A1849" t="s">
        <v>1691</v>
      </c>
      <c r="B1849" s="1">
        <v>45400</v>
      </c>
      <c r="C1849">
        <v>612</v>
      </c>
      <c r="D1849">
        <v>105</v>
      </c>
      <c r="E1849">
        <v>7</v>
      </c>
      <c r="F1849">
        <v>58</v>
      </c>
      <c r="G1849">
        <v>39</v>
      </c>
      <c r="H1849" t="s">
        <v>3951</v>
      </c>
    </row>
    <row r="1850" spans="1:8" x14ac:dyDescent="0.25">
      <c r="A1850" t="s">
        <v>1692</v>
      </c>
      <c r="B1850" s="1">
        <v>45644</v>
      </c>
      <c r="C1850">
        <v>643</v>
      </c>
      <c r="D1850">
        <v>271</v>
      </c>
      <c r="E1850">
        <v>6</v>
      </c>
      <c r="F1850">
        <v>71</v>
      </c>
      <c r="G1850">
        <v>45</v>
      </c>
      <c r="H1850" t="s">
        <v>3951</v>
      </c>
    </row>
    <row r="1851" spans="1:8" x14ac:dyDescent="0.25">
      <c r="A1851" t="s">
        <v>103</v>
      </c>
      <c r="B1851" s="1">
        <v>45025</v>
      </c>
      <c r="C1851">
        <v>798</v>
      </c>
      <c r="D1851">
        <v>130</v>
      </c>
      <c r="E1851">
        <v>28</v>
      </c>
      <c r="F1851">
        <v>89</v>
      </c>
      <c r="G1851">
        <v>4</v>
      </c>
      <c r="H1851" t="s">
        <v>3949</v>
      </c>
    </row>
    <row r="1852" spans="1:8" x14ac:dyDescent="0.25">
      <c r="A1852" t="s">
        <v>1533</v>
      </c>
      <c r="B1852" s="1">
        <v>45320</v>
      </c>
      <c r="C1852">
        <v>611</v>
      </c>
      <c r="D1852">
        <v>381</v>
      </c>
      <c r="E1852">
        <v>5</v>
      </c>
      <c r="F1852">
        <v>89</v>
      </c>
      <c r="G1852">
        <v>19</v>
      </c>
      <c r="H1852" t="s">
        <v>3949</v>
      </c>
    </row>
    <row r="1853" spans="1:8" x14ac:dyDescent="0.25">
      <c r="A1853" t="s">
        <v>1693</v>
      </c>
      <c r="B1853" s="1">
        <v>45527</v>
      </c>
      <c r="C1853">
        <v>344</v>
      </c>
      <c r="D1853">
        <v>96</v>
      </c>
      <c r="E1853">
        <v>15</v>
      </c>
      <c r="F1853">
        <v>94</v>
      </c>
      <c r="G1853">
        <v>12</v>
      </c>
      <c r="H1853" t="s">
        <v>3951</v>
      </c>
    </row>
    <row r="1854" spans="1:8" x14ac:dyDescent="0.25">
      <c r="A1854" t="s">
        <v>1694</v>
      </c>
      <c r="B1854" s="1">
        <v>45078</v>
      </c>
      <c r="C1854">
        <v>935</v>
      </c>
      <c r="D1854">
        <v>283</v>
      </c>
      <c r="E1854">
        <v>15</v>
      </c>
      <c r="F1854">
        <v>79</v>
      </c>
      <c r="G1854">
        <v>9</v>
      </c>
      <c r="H1854" t="s">
        <v>3949</v>
      </c>
    </row>
    <row r="1855" spans="1:8" x14ac:dyDescent="0.25">
      <c r="A1855" t="s">
        <v>1695</v>
      </c>
      <c r="B1855" s="1">
        <v>45076</v>
      </c>
      <c r="C1855">
        <v>226</v>
      </c>
      <c r="D1855">
        <v>336</v>
      </c>
      <c r="E1855">
        <v>28</v>
      </c>
      <c r="F1855">
        <v>193</v>
      </c>
      <c r="G1855">
        <v>7</v>
      </c>
      <c r="H1855" t="s">
        <v>3949</v>
      </c>
    </row>
    <row r="1856" spans="1:8" x14ac:dyDescent="0.25">
      <c r="A1856" t="s">
        <v>1696</v>
      </c>
      <c r="B1856" s="1">
        <v>45647</v>
      </c>
      <c r="C1856">
        <v>369</v>
      </c>
      <c r="D1856">
        <v>353</v>
      </c>
      <c r="E1856">
        <v>10</v>
      </c>
      <c r="F1856">
        <v>127</v>
      </c>
      <c r="G1856">
        <v>31</v>
      </c>
      <c r="H1856" t="s">
        <v>3951</v>
      </c>
    </row>
    <row r="1857" spans="1:8" x14ac:dyDescent="0.25">
      <c r="A1857" t="s">
        <v>1697</v>
      </c>
      <c r="B1857" s="1">
        <v>45495</v>
      </c>
      <c r="C1857">
        <v>839</v>
      </c>
      <c r="D1857">
        <v>201</v>
      </c>
      <c r="E1857">
        <v>28</v>
      </c>
      <c r="F1857">
        <v>14</v>
      </c>
      <c r="G1857">
        <v>47</v>
      </c>
      <c r="H1857" t="s">
        <v>3950</v>
      </c>
    </row>
    <row r="1858" spans="1:8" x14ac:dyDescent="0.25">
      <c r="A1858" t="s">
        <v>1698</v>
      </c>
      <c r="B1858" s="1">
        <v>45637</v>
      </c>
      <c r="C1858">
        <v>801</v>
      </c>
      <c r="D1858">
        <v>446</v>
      </c>
      <c r="E1858">
        <v>26</v>
      </c>
      <c r="F1858">
        <v>111</v>
      </c>
      <c r="G1858">
        <v>8</v>
      </c>
      <c r="H1858" t="s">
        <v>3951</v>
      </c>
    </row>
    <row r="1859" spans="1:8" x14ac:dyDescent="0.25">
      <c r="A1859" t="s">
        <v>1699</v>
      </c>
      <c r="B1859" s="1">
        <v>45356</v>
      </c>
      <c r="C1859">
        <v>290</v>
      </c>
      <c r="D1859">
        <v>163</v>
      </c>
      <c r="E1859">
        <v>22</v>
      </c>
      <c r="F1859">
        <v>110</v>
      </c>
      <c r="G1859">
        <v>38</v>
      </c>
      <c r="H1859" t="s">
        <v>3950</v>
      </c>
    </row>
    <row r="1860" spans="1:8" x14ac:dyDescent="0.25">
      <c r="A1860" t="s">
        <v>1563</v>
      </c>
      <c r="B1860" s="1">
        <v>45558</v>
      </c>
      <c r="C1860">
        <v>134</v>
      </c>
      <c r="D1860">
        <v>50</v>
      </c>
      <c r="E1860">
        <v>21</v>
      </c>
      <c r="F1860">
        <v>130</v>
      </c>
      <c r="G1860">
        <v>45</v>
      </c>
      <c r="H1860" t="s">
        <v>3951</v>
      </c>
    </row>
    <row r="1861" spans="1:8" x14ac:dyDescent="0.25">
      <c r="A1861" t="s">
        <v>1700</v>
      </c>
      <c r="B1861" s="1">
        <v>45344</v>
      </c>
      <c r="C1861">
        <v>702</v>
      </c>
      <c r="D1861">
        <v>85</v>
      </c>
      <c r="E1861">
        <v>12</v>
      </c>
      <c r="F1861">
        <v>46</v>
      </c>
      <c r="G1861">
        <v>39</v>
      </c>
      <c r="H1861" t="s">
        <v>3951</v>
      </c>
    </row>
    <row r="1862" spans="1:8" x14ac:dyDescent="0.25">
      <c r="A1862" t="s">
        <v>710</v>
      </c>
      <c r="B1862" s="1">
        <v>45504</v>
      </c>
      <c r="C1862">
        <v>781</v>
      </c>
      <c r="D1862">
        <v>442</v>
      </c>
      <c r="E1862">
        <v>2</v>
      </c>
      <c r="F1862">
        <v>119</v>
      </c>
      <c r="G1862">
        <v>37</v>
      </c>
      <c r="H1862" t="s">
        <v>3950</v>
      </c>
    </row>
    <row r="1863" spans="1:8" x14ac:dyDescent="0.25">
      <c r="A1863" t="s">
        <v>1701</v>
      </c>
      <c r="B1863" s="1">
        <v>45310</v>
      </c>
      <c r="C1863">
        <v>689</v>
      </c>
      <c r="D1863">
        <v>242</v>
      </c>
      <c r="E1863">
        <v>3</v>
      </c>
      <c r="F1863">
        <v>108</v>
      </c>
      <c r="G1863">
        <v>6</v>
      </c>
      <c r="H1863" t="s">
        <v>3950</v>
      </c>
    </row>
    <row r="1864" spans="1:8" x14ac:dyDescent="0.25">
      <c r="A1864" t="s">
        <v>1702</v>
      </c>
      <c r="B1864" s="1">
        <v>45024</v>
      </c>
      <c r="C1864">
        <v>103</v>
      </c>
      <c r="D1864">
        <v>482</v>
      </c>
      <c r="E1864">
        <v>21</v>
      </c>
      <c r="F1864">
        <v>65</v>
      </c>
      <c r="G1864">
        <v>21</v>
      </c>
      <c r="H1864" t="s">
        <v>3950</v>
      </c>
    </row>
    <row r="1865" spans="1:8" x14ac:dyDescent="0.25">
      <c r="A1865" t="s">
        <v>1703</v>
      </c>
      <c r="B1865" s="1">
        <v>45412</v>
      </c>
      <c r="C1865">
        <v>633</v>
      </c>
      <c r="D1865">
        <v>190</v>
      </c>
      <c r="E1865">
        <v>7</v>
      </c>
      <c r="F1865">
        <v>19</v>
      </c>
      <c r="G1865">
        <v>2</v>
      </c>
      <c r="H1865" t="s">
        <v>3949</v>
      </c>
    </row>
    <row r="1866" spans="1:8" x14ac:dyDescent="0.25">
      <c r="A1866" t="s">
        <v>1704</v>
      </c>
      <c r="B1866" s="1">
        <v>45370</v>
      </c>
      <c r="C1866">
        <v>778</v>
      </c>
      <c r="D1866">
        <v>272</v>
      </c>
      <c r="E1866">
        <v>4</v>
      </c>
      <c r="F1866">
        <v>61</v>
      </c>
      <c r="G1866">
        <v>25</v>
      </c>
      <c r="H1866" t="s">
        <v>3951</v>
      </c>
    </row>
    <row r="1867" spans="1:8" x14ac:dyDescent="0.25">
      <c r="A1867" t="s">
        <v>1705</v>
      </c>
      <c r="B1867" s="1">
        <v>45573</v>
      </c>
      <c r="C1867">
        <v>417</v>
      </c>
      <c r="D1867">
        <v>99</v>
      </c>
      <c r="E1867">
        <v>18</v>
      </c>
      <c r="F1867">
        <v>130</v>
      </c>
      <c r="G1867">
        <v>23</v>
      </c>
      <c r="H1867" t="s">
        <v>3949</v>
      </c>
    </row>
    <row r="1868" spans="1:8" x14ac:dyDescent="0.25">
      <c r="A1868" t="s">
        <v>1706</v>
      </c>
      <c r="B1868" s="1">
        <v>45004</v>
      </c>
      <c r="C1868">
        <v>742</v>
      </c>
      <c r="D1868">
        <v>210</v>
      </c>
      <c r="E1868">
        <v>25</v>
      </c>
      <c r="F1868">
        <v>39</v>
      </c>
      <c r="G1868">
        <v>36</v>
      </c>
      <c r="H1868" t="s">
        <v>3951</v>
      </c>
    </row>
    <row r="1869" spans="1:8" x14ac:dyDescent="0.25">
      <c r="A1869" t="s">
        <v>1707</v>
      </c>
      <c r="B1869" s="1">
        <v>45125</v>
      </c>
      <c r="C1869">
        <v>531</v>
      </c>
      <c r="D1869">
        <v>314</v>
      </c>
      <c r="E1869">
        <v>8</v>
      </c>
      <c r="F1869">
        <v>75</v>
      </c>
      <c r="G1869">
        <v>42</v>
      </c>
      <c r="H1869" t="s">
        <v>3949</v>
      </c>
    </row>
    <row r="1870" spans="1:8" x14ac:dyDescent="0.25">
      <c r="A1870" t="s">
        <v>1708</v>
      </c>
      <c r="B1870" s="1">
        <v>45164</v>
      </c>
      <c r="C1870">
        <v>480</v>
      </c>
      <c r="D1870">
        <v>69</v>
      </c>
      <c r="E1870">
        <v>14</v>
      </c>
      <c r="F1870">
        <v>43</v>
      </c>
      <c r="G1870">
        <v>33</v>
      </c>
      <c r="H1870" t="s">
        <v>3951</v>
      </c>
    </row>
    <row r="1871" spans="1:8" x14ac:dyDescent="0.25">
      <c r="A1871" t="s">
        <v>1709</v>
      </c>
      <c r="B1871" s="1">
        <v>45515</v>
      </c>
      <c r="C1871">
        <v>897</v>
      </c>
      <c r="D1871">
        <v>211</v>
      </c>
      <c r="E1871">
        <v>25</v>
      </c>
      <c r="F1871">
        <v>68</v>
      </c>
      <c r="G1871">
        <v>18</v>
      </c>
      <c r="H1871" t="s">
        <v>3951</v>
      </c>
    </row>
    <row r="1872" spans="1:8" x14ac:dyDescent="0.25">
      <c r="A1872" t="s">
        <v>1710</v>
      </c>
      <c r="B1872" s="1">
        <v>45323</v>
      </c>
      <c r="C1872">
        <v>716</v>
      </c>
      <c r="D1872">
        <v>88</v>
      </c>
      <c r="E1872">
        <v>1</v>
      </c>
      <c r="F1872">
        <v>23</v>
      </c>
      <c r="G1872">
        <v>48</v>
      </c>
      <c r="H1872" t="s">
        <v>3950</v>
      </c>
    </row>
    <row r="1873" spans="1:8" x14ac:dyDescent="0.25">
      <c r="A1873" t="s">
        <v>1711</v>
      </c>
      <c r="B1873" s="1">
        <v>45219</v>
      </c>
      <c r="C1873">
        <v>910</v>
      </c>
      <c r="D1873">
        <v>152</v>
      </c>
      <c r="E1873">
        <v>19</v>
      </c>
      <c r="F1873">
        <v>85</v>
      </c>
      <c r="G1873">
        <v>47</v>
      </c>
      <c r="H1873" t="s">
        <v>3950</v>
      </c>
    </row>
    <row r="1874" spans="1:8" x14ac:dyDescent="0.25">
      <c r="A1874" t="s">
        <v>1712</v>
      </c>
      <c r="B1874" s="1">
        <v>45564</v>
      </c>
      <c r="C1874">
        <v>694</v>
      </c>
      <c r="D1874">
        <v>111</v>
      </c>
      <c r="E1874">
        <v>14</v>
      </c>
      <c r="F1874">
        <v>135</v>
      </c>
      <c r="G1874">
        <v>36</v>
      </c>
      <c r="H1874" t="s">
        <v>3949</v>
      </c>
    </row>
    <row r="1875" spans="1:8" x14ac:dyDescent="0.25">
      <c r="A1875" t="s">
        <v>1713</v>
      </c>
      <c r="B1875" s="1">
        <v>45130</v>
      </c>
      <c r="C1875">
        <v>521</v>
      </c>
      <c r="D1875">
        <v>371</v>
      </c>
      <c r="E1875">
        <v>26</v>
      </c>
      <c r="F1875">
        <v>15</v>
      </c>
      <c r="G1875">
        <v>4</v>
      </c>
      <c r="H1875" t="s">
        <v>3950</v>
      </c>
    </row>
    <row r="1876" spans="1:8" x14ac:dyDescent="0.25">
      <c r="A1876" t="s">
        <v>1714</v>
      </c>
      <c r="B1876" s="1">
        <v>45243</v>
      </c>
      <c r="C1876">
        <v>373</v>
      </c>
      <c r="D1876">
        <v>445</v>
      </c>
      <c r="E1876">
        <v>1</v>
      </c>
      <c r="F1876">
        <v>122</v>
      </c>
      <c r="G1876">
        <v>31</v>
      </c>
      <c r="H1876" t="s">
        <v>3950</v>
      </c>
    </row>
    <row r="1877" spans="1:8" x14ac:dyDescent="0.25">
      <c r="A1877" t="s">
        <v>1715</v>
      </c>
      <c r="B1877" s="1">
        <v>45076</v>
      </c>
      <c r="C1877">
        <v>601</v>
      </c>
      <c r="D1877">
        <v>274</v>
      </c>
      <c r="E1877">
        <v>11</v>
      </c>
      <c r="F1877">
        <v>60</v>
      </c>
      <c r="G1877">
        <v>3</v>
      </c>
      <c r="H1877" t="s">
        <v>3951</v>
      </c>
    </row>
    <row r="1878" spans="1:8" x14ac:dyDescent="0.25">
      <c r="A1878" t="s">
        <v>633</v>
      </c>
      <c r="B1878" s="1">
        <v>45435</v>
      </c>
      <c r="C1878">
        <v>605</v>
      </c>
      <c r="D1878">
        <v>349</v>
      </c>
      <c r="E1878">
        <v>15</v>
      </c>
      <c r="F1878">
        <v>64</v>
      </c>
      <c r="G1878">
        <v>5</v>
      </c>
      <c r="H1878" t="s">
        <v>3950</v>
      </c>
    </row>
    <row r="1879" spans="1:8" x14ac:dyDescent="0.25">
      <c r="A1879" t="s">
        <v>1130</v>
      </c>
      <c r="B1879" s="1">
        <v>45062</v>
      </c>
      <c r="C1879">
        <v>785</v>
      </c>
      <c r="D1879">
        <v>310</v>
      </c>
      <c r="E1879">
        <v>30</v>
      </c>
      <c r="F1879">
        <v>132</v>
      </c>
      <c r="G1879">
        <v>10</v>
      </c>
      <c r="H1879" t="s">
        <v>3950</v>
      </c>
    </row>
    <row r="1880" spans="1:8" x14ac:dyDescent="0.25">
      <c r="A1880" t="s">
        <v>1158</v>
      </c>
      <c r="B1880" s="1">
        <v>45048</v>
      </c>
      <c r="C1880">
        <v>163</v>
      </c>
      <c r="D1880">
        <v>216</v>
      </c>
      <c r="E1880">
        <v>28</v>
      </c>
      <c r="F1880">
        <v>141</v>
      </c>
      <c r="G1880">
        <v>27</v>
      </c>
      <c r="H1880" t="s">
        <v>3949</v>
      </c>
    </row>
    <row r="1881" spans="1:8" x14ac:dyDescent="0.25">
      <c r="A1881" t="s">
        <v>1716</v>
      </c>
      <c r="B1881" s="1">
        <v>45149</v>
      </c>
      <c r="C1881">
        <v>141</v>
      </c>
      <c r="D1881">
        <v>441</v>
      </c>
      <c r="E1881">
        <v>22</v>
      </c>
      <c r="F1881">
        <v>68</v>
      </c>
      <c r="G1881">
        <v>37</v>
      </c>
      <c r="H1881" t="s">
        <v>3951</v>
      </c>
    </row>
    <row r="1882" spans="1:8" x14ac:dyDescent="0.25">
      <c r="A1882" t="s">
        <v>1717</v>
      </c>
      <c r="B1882" s="1">
        <v>45489</v>
      </c>
      <c r="C1882">
        <v>364</v>
      </c>
      <c r="D1882">
        <v>226</v>
      </c>
      <c r="E1882">
        <v>25</v>
      </c>
      <c r="F1882">
        <v>146</v>
      </c>
      <c r="G1882">
        <v>22</v>
      </c>
      <c r="H1882" t="s">
        <v>3951</v>
      </c>
    </row>
    <row r="1883" spans="1:8" x14ac:dyDescent="0.25">
      <c r="A1883" t="s">
        <v>1718</v>
      </c>
      <c r="B1883" s="1">
        <v>45591</v>
      </c>
      <c r="C1883">
        <v>897</v>
      </c>
      <c r="D1883">
        <v>152</v>
      </c>
      <c r="E1883">
        <v>22</v>
      </c>
      <c r="F1883">
        <v>143</v>
      </c>
      <c r="G1883">
        <v>20</v>
      </c>
      <c r="H1883" t="s">
        <v>3951</v>
      </c>
    </row>
    <row r="1884" spans="1:8" x14ac:dyDescent="0.25">
      <c r="A1884" t="s">
        <v>1541</v>
      </c>
      <c r="B1884" s="1">
        <v>45410</v>
      </c>
      <c r="C1884">
        <v>149</v>
      </c>
      <c r="D1884">
        <v>199</v>
      </c>
      <c r="E1884">
        <v>5</v>
      </c>
      <c r="F1884">
        <v>155</v>
      </c>
      <c r="G1884">
        <v>8</v>
      </c>
      <c r="H1884" t="s">
        <v>3951</v>
      </c>
    </row>
    <row r="1885" spans="1:8" x14ac:dyDescent="0.25">
      <c r="A1885" t="s">
        <v>1719</v>
      </c>
      <c r="B1885" s="1">
        <v>45535</v>
      </c>
      <c r="C1885">
        <v>785</v>
      </c>
      <c r="D1885">
        <v>218</v>
      </c>
      <c r="E1885">
        <v>28</v>
      </c>
      <c r="F1885">
        <v>68</v>
      </c>
      <c r="G1885">
        <v>26</v>
      </c>
      <c r="H1885" t="s">
        <v>3950</v>
      </c>
    </row>
    <row r="1886" spans="1:8" x14ac:dyDescent="0.25">
      <c r="A1886" t="s">
        <v>1720</v>
      </c>
      <c r="B1886" s="1">
        <v>45644</v>
      </c>
      <c r="C1886">
        <v>666</v>
      </c>
      <c r="D1886">
        <v>315</v>
      </c>
      <c r="E1886">
        <v>4</v>
      </c>
      <c r="F1886">
        <v>161</v>
      </c>
      <c r="G1886">
        <v>19</v>
      </c>
      <c r="H1886" t="s">
        <v>3951</v>
      </c>
    </row>
    <row r="1887" spans="1:8" x14ac:dyDescent="0.25">
      <c r="A1887" t="s">
        <v>1721</v>
      </c>
      <c r="B1887" s="1">
        <v>45598</v>
      </c>
      <c r="C1887">
        <v>266</v>
      </c>
      <c r="D1887">
        <v>74</v>
      </c>
      <c r="E1887">
        <v>8</v>
      </c>
      <c r="F1887">
        <v>116</v>
      </c>
      <c r="G1887">
        <v>3</v>
      </c>
      <c r="H1887" t="s">
        <v>3950</v>
      </c>
    </row>
    <row r="1888" spans="1:8" x14ac:dyDescent="0.25">
      <c r="A1888" t="s">
        <v>132</v>
      </c>
      <c r="B1888" s="1">
        <v>45174</v>
      </c>
      <c r="C1888">
        <v>145</v>
      </c>
      <c r="D1888">
        <v>402</v>
      </c>
      <c r="E1888">
        <v>23</v>
      </c>
      <c r="F1888">
        <v>94</v>
      </c>
      <c r="G1888">
        <v>38</v>
      </c>
      <c r="H1888" t="s">
        <v>3950</v>
      </c>
    </row>
    <row r="1889" spans="1:8" x14ac:dyDescent="0.25">
      <c r="A1889" t="s">
        <v>1722</v>
      </c>
      <c r="B1889" s="1">
        <v>45052</v>
      </c>
      <c r="C1889">
        <v>863</v>
      </c>
      <c r="D1889">
        <v>86</v>
      </c>
      <c r="E1889">
        <v>22</v>
      </c>
      <c r="F1889">
        <v>13</v>
      </c>
      <c r="G1889">
        <v>44</v>
      </c>
      <c r="H1889" t="s">
        <v>3949</v>
      </c>
    </row>
    <row r="1890" spans="1:8" x14ac:dyDescent="0.25">
      <c r="A1890" t="s">
        <v>1723</v>
      </c>
      <c r="B1890" s="1">
        <v>45352</v>
      </c>
      <c r="C1890">
        <v>245</v>
      </c>
      <c r="D1890">
        <v>430</v>
      </c>
      <c r="E1890">
        <v>2</v>
      </c>
      <c r="F1890">
        <v>34</v>
      </c>
      <c r="G1890">
        <v>46</v>
      </c>
      <c r="H1890" t="s">
        <v>3951</v>
      </c>
    </row>
    <row r="1891" spans="1:8" x14ac:dyDescent="0.25">
      <c r="A1891" t="s">
        <v>1724</v>
      </c>
      <c r="B1891" s="1">
        <v>45553</v>
      </c>
      <c r="C1891">
        <v>828</v>
      </c>
      <c r="D1891">
        <v>213</v>
      </c>
      <c r="E1891">
        <v>14</v>
      </c>
      <c r="F1891">
        <v>120</v>
      </c>
      <c r="G1891">
        <v>8</v>
      </c>
      <c r="H1891" t="s">
        <v>3950</v>
      </c>
    </row>
    <row r="1892" spans="1:8" x14ac:dyDescent="0.25">
      <c r="A1892" t="s">
        <v>1725</v>
      </c>
      <c r="B1892" s="1">
        <v>45370</v>
      </c>
      <c r="C1892">
        <v>720</v>
      </c>
      <c r="D1892">
        <v>188</v>
      </c>
      <c r="E1892">
        <v>28</v>
      </c>
      <c r="F1892">
        <v>99</v>
      </c>
      <c r="G1892">
        <v>43</v>
      </c>
      <c r="H1892" t="s">
        <v>3950</v>
      </c>
    </row>
    <row r="1893" spans="1:8" x14ac:dyDescent="0.25">
      <c r="A1893" t="s">
        <v>19</v>
      </c>
      <c r="B1893" s="1">
        <v>45399</v>
      </c>
      <c r="C1893">
        <v>476</v>
      </c>
      <c r="D1893">
        <v>211</v>
      </c>
      <c r="E1893">
        <v>5</v>
      </c>
      <c r="F1893">
        <v>87</v>
      </c>
      <c r="G1893">
        <v>50</v>
      </c>
      <c r="H1893" t="s">
        <v>3951</v>
      </c>
    </row>
    <row r="1894" spans="1:8" x14ac:dyDescent="0.25">
      <c r="A1894" t="s">
        <v>1726</v>
      </c>
      <c r="B1894" s="1">
        <v>45274</v>
      </c>
      <c r="C1894">
        <v>815</v>
      </c>
      <c r="D1894">
        <v>275</v>
      </c>
      <c r="E1894">
        <v>27</v>
      </c>
      <c r="F1894">
        <v>158</v>
      </c>
      <c r="G1894">
        <v>1</v>
      </c>
      <c r="H1894" t="s">
        <v>3950</v>
      </c>
    </row>
    <row r="1895" spans="1:8" x14ac:dyDescent="0.25">
      <c r="A1895" t="s">
        <v>1727</v>
      </c>
      <c r="B1895" s="1">
        <v>45130</v>
      </c>
      <c r="C1895">
        <v>729</v>
      </c>
      <c r="D1895">
        <v>289</v>
      </c>
      <c r="E1895">
        <v>13</v>
      </c>
      <c r="F1895">
        <v>155</v>
      </c>
      <c r="G1895">
        <v>23</v>
      </c>
      <c r="H1895" t="s">
        <v>3949</v>
      </c>
    </row>
    <row r="1896" spans="1:8" x14ac:dyDescent="0.25">
      <c r="A1896" t="s">
        <v>1728</v>
      </c>
      <c r="B1896" s="1">
        <v>45664</v>
      </c>
      <c r="C1896">
        <v>256</v>
      </c>
      <c r="D1896">
        <v>485</v>
      </c>
      <c r="E1896">
        <v>24</v>
      </c>
      <c r="F1896">
        <v>51</v>
      </c>
      <c r="G1896">
        <v>43</v>
      </c>
      <c r="H1896" t="s">
        <v>3949</v>
      </c>
    </row>
    <row r="1897" spans="1:8" x14ac:dyDescent="0.25">
      <c r="A1897" t="s">
        <v>1729</v>
      </c>
      <c r="B1897" s="1">
        <v>45545</v>
      </c>
      <c r="C1897">
        <v>418</v>
      </c>
      <c r="D1897">
        <v>196</v>
      </c>
      <c r="E1897">
        <v>15</v>
      </c>
      <c r="F1897">
        <v>38</v>
      </c>
      <c r="G1897">
        <v>12</v>
      </c>
      <c r="H1897" t="s">
        <v>3951</v>
      </c>
    </row>
    <row r="1898" spans="1:8" x14ac:dyDescent="0.25">
      <c r="A1898" t="s">
        <v>1730</v>
      </c>
      <c r="B1898" s="1">
        <v>45587</v>
      </c>
      <c r="C1898">
        <v>817</v>
      </c>
      <c r="D1898">
        <v>264</v>
      </c>
      <c r="E1898">
        <v>6</v>
      </c>
      <c r="F1898">
        <v>8</v>
      </c>
      <c r="G1898">
        <v>33</v>
      </c>
      <c r="H1898" t="s">
        <v>3949</v>
      </c>
    </row>
    <row r="1899" spans="1:8" x14ac:dyDescent="0.25">
      <c r="A1899" t="s">
        <v>1731</v>
      </c>
      <c r="B1899" s="1">
        <v>45090</v>
      </c>
      <c r="C1899">
        <v>247</v>
      </c>
      <c r="D1899">
        <v>174</v>
      </c>
      <c r="E1899">
        <v>18</v>
      </c>
      <c r="F1899">
        <v>180</v>
      </c>
      <c r="G1899">
        <v>32</v>
      </c>
      <c r="H1899" t="s">
        <v>3950</v>
      </c>
    </row>
    <row r="1900" spans="1:8" x14ac:dyDescent="0.25">
      <c r="A1900" t="s">
        <v>621</v>
      </c>
      <c r="B1900" s="1">
        <v>45177</v>
      </c>
      <c r="C1900">
        <v>498</v>
      </c>
      <c r="D1900">
        <v>475</v>
      </c>
      <c r="E1900">
        <v>20</v>
      </c>
      <c r="F1900">
        <v>30</v>
      </c>
      <c r="G1900">
        <v>28</v>
      </c>
      <c r="H1900" t="s">
        <v>3951</v>
      </c>
    </row>
    <row r="1901" spans="1:8" x14ac:dyDescent="0.25">
      <c r="A1901" t="s">
        <v>1732</v>
      </c>
      <c r="B1901" s="1">
        <v>45083</v>
      </c>
      <c r="C1901">
        <v>766</v>
      </c>
      <c r="D1901">
        <v>424</v>
      </c>
      <c r="E1901">
        <v>9</v>
      </c>
      <c r="F1901">
        <v>187</v>
      </c>
      <c r="G1901">
        <v>19</v>
      </c>
      <c r="H1901" t="s">
        <v>3950</v>
      </c>
    </row>
    <row r="1902" spans="1:8" x14ac:dyDescent="0.25">
      <c r="A1902" t="s">
        <v>1733</v>
      </c>
      <c r="B1902" s="1">
        <v>45290</v>
      </c>
      <c r="C1902">
        <v>521</v>
      </c>
      <c r="D1902">
        <v>411</v>
      </c>
      <c r="E1902">
        <v>10</v>
      </c>
      <c r="F1902">
        <v>167</v>
      </c>
      <c r="G1902">
        <v>6</v>
      </c>
      <c r="H1902" t="s">
        <v>3951</v>
      </c>
    </row>
    <row r="1903" spans="1:8" x14ac:dyDescent="0.25">
      <c r="A1903" t="s">
        <v>1734</v>
      </c>
      <c r="B1903" s="1">
        <v>45232</v>
      </c>
      <c r="C1903">
        <v>223</v>
      </c>
      <c r="D1903">
        <v>165</v>
      </c>
      <c r="E1903">
        <v>9</v>
      </c>
      <c r="F1903">
        <v>7</v>
      </c>
      <c r="G1903">
        <v>9</v>
      </c>
      <c r="H1903" t="s">
        <v>3950</v>
      </c>
    </row>
    <row r="1904" spans="1:8" x14ac:dyDescent="0.25">
      <c r="A1904" t="s">
        <v>1735</v>
      </c>
      <c r="B1904" s="1">
        <v>45390</v>
      </c>
      <c r="C1904">
        <v>215</v>
      </c>
      <c r="D1904">
        <v>177</v>
      </c>
      <c r="E1904">
        <v>11</v>
      </c>
      <c r="F1904">
        <v>176</v>
      </c>
      <c r="G1904">
        <v>21</v>
      </c>
      <c r="H1904" t="s">
        <v>3950</v>
      </c>
    </row>
    <row r="1905" spans="1:8" x14ac:dyDescent="0.25">
      <c r="A1905" t="s">
        <v>76</v>
      </c>
      <c r="B1905" s="1">
        <v>45307</v>
      </c>
      <c r="C1905">
        <v>502</v>
      </c>
      <c r="D1905">
        <v>311</v>
      </c>
      <c r="E1905">
        <v>13</v>
      </c>
      <c r="F1905">
        <v>77</v>
      </c>
      <c r="G1905">
        <v>49</v>
      </c>
      <c r="H1905" t="s">
        <v>3950</v>
      </c>
    </row>
    <row r="1906" spans="1:8" x14ac:dyDescent="0.25">
      <c r="A1906" t="s">
        <v>1736</v>
      </c>
      <c r="B1906" s="1">
        <v>45448</v>
      </c>
      <c r="C1906">
        <v>910</v>
      </c>
      <c r="D1906">
        <v>259</v>
      </c>
      <c r="E1906">
        <v>17</v>
      </c>
      <c r="F1906">
        <v>133</v>
      </c>
      <c r="G1906">
        <v>29</v>
      </c>
      <c r="H1906" t="s">
        <v>3950</v>
      </c>
    </row>
    <row r="1907" spans="1:8" x14ac:dyDescent="0.25">
      <c r="A1907" t="s">
        <v>1737</v>
      </c>
      <c r="B1907" s="1">
        <v>45116</v>
      </c>
      <c r="C1907">
        <v>694</v>
      </c>
      <c r="D1907">
        <v>399</v>
      </c>
      <c r="E1907">
        <v>1</v>
      </c>
      <c r="F1907">
        <v>173</v>
      </c>
      <c r="G1907">
        <v>26</v>
      </c>
      <c r="H1907" t="s">
        <v>3949</v>
      </c>
    </row>
    <row r="1908" spans="1:8" x14ac:dyDescent="0.25">
      <c r="A1908" t="s">
        <v>508</v>
      </c>
      <c r="B1908" s="1">
        <v>45419</v>
      </c>
      <c r="C1908">
        <v>352</v>
      </c>
      <c r="D1908">
        <v>99</v>
      </c>
      <c r="E1908">
        <v>17</v>
      </c>
      <c r="F1908">
        <v>139</v>
      </c>
      <c r="G1908">
        <v>1</v>
      </c>
      <c r="H1908" t="s">
        <v>3949</v>
      </c>
    </row>
    <row r="1909" spans="1:8" x14ac:dyDescent="0.25">
      <c r="A1909" t="s">
        <v>1738</v>
      </c>
      <c r="B1909" s="1">
        <v>45227</v>
      </c>
      <c r="C1909">
        <v>813</v>
      </c>
      <c r="D1909">
        <v>376</v>
      </c>
      <c r="E1909">
        <v>8</v>
      </c>
      <c r="F1909">
        <v>177</v>
      </c>
      <c r="G1909">
        <v>26</v>
      </c>
      <c r="H1909" t="s">
        <v>3949</v>
      </c>
    </row>
    <row r="1910" spans="1:8" x14ac:dyDescent="0.25">
      <c r="A1910" t="s">
        <v>1031</v>
      </c>
      <c r="B1910" s="1">
        <v>45422</v>
      </c>
      <c r="C1910">
        <v>265</v>
      </c>
      <c r="D1910">
        <v>404</v>
      </c>
      <c r="E1910">
        <v>27</v>
      </c>
      <c r="F1910">
        <v>40</v>
      </c>
      <c r="G1910">
        <v>16</v>
      </c>
      <c r="H1910" t="s">
        <v>3950</v>
      </c>
    </row>
    <row r="1911" spans="1:8" x14ac:dyDescent="0.25">
      <c r="A1911" t="s">
        <v>1739</v>
      </c>
      <c r="B1911" s="1">
        <v>45158</v>
      </c>
      <c r="C1911">
        <v>580</v>
      </c>
      <c r="D1911">
        <v>282</v>
      </c>
      <c r="E1911">
        <v>26</v>
      </c>
      <c r="F1911">
        <v>36</v>
      </c>
      <c r="G1911">
        <v>33</v>
      </c>
      <c r="H1911" t="s">
        <v>3949</v>
      </c>
    </row>
    <row r="1912" spans="1:8" x14ac:dyDescent="0.25">
      <c r="A1912" t="s">
        <v>1740</v>
      </c>
      <c r="B1912" s="1">
        <v>45388</v>
      </c>
      <c r="C1912">
        <v>181</v>
      </c>
      <c r="D1912">
        <v>73</v>
      </c>
      <c r="E1912">
        <v>27</v>
      </c>
      <c r="F1912">
        <v>112</v>
      </c>
      <c r="G1912">
        <v>14</v>
      </c>
      <c r="H1912" t="s">
        <v>3951</v>
      </c>
    </row>
    <row r="1913" spans="1:8" x14ac:dyDescent="0.25">
      <c r="A1913" t="s">
        <v>1741</v>
      </c>
      <c r="B1913" s="1">
        <v>45113</v>
      </c>
      <c r="C1913">
        <v>869</v>
      </c>
      <c r="D1913">
        <v>156</v>
      </c>
      <c r="E1913">
        <v>26</v>
      </c>
      <c r="F1913">
        <v>99</v>
      </c>
      <c r="G1913">
        <v>17</v>
      </c>
      <c r="H1913" t="s">
        <v>3949</v>
      </c>
    </row>
    <row r="1914" spans="1:8" x14ac:dyDescent="0.25">
      <c r="A1914" t="s">
        <v>1742</v>
      </c>
      <c r="B1914" s="1">
        <v>45405</v>
      </c>
      <c r="C1914">
        <v>637</v>
      </c>
      <c r="D1914">
        <v>253</v>
      </c>
      <c r="E1914">
        <v>11</v>
      </c>
      <c r="F1914">
        <v>114</v>
      </c>
      <c r="G1914">
        <v>27</v>
      </c>
      <c r="H1914" t="s">
        <v>3950</v>
      </c>
    </row>
    <row r="1915" spans="1:8" x14ac:dyDescent="0.25">
      <c r="A1915" t="s">
        <v>1743</v>
      </c>
      <c r="B1915" s="1">
        <v>45492</v>
      </c>
      <c r="C1915">
        <v>738</v>
      </c>
      <c r="D1915">
        <v>292</v>
      </c>
      <c r="E1915">
        <v>8</v>
      </c>
      <c r="F1915">
        <v>112</v>
      </c>
      <c r="G1915">
        <v>4</v>
      </c>
      <c r="H1915" t="s">
        <v>3951</v>
      </c>
    </row>
    <row r="1916" spans="1:8" x14ac:dyDescent="0.25">
      <c r="A1916" t="s">
        <v>1744</v>
      </c>
      <c r="B1916" s="1">
        <v>45260</v>
      </c>
      <c r="C1916">
        <v>592</v>
      </c>
      <c r="D1916">
        <v>319</v>
      </c>
      <c r="E1916">
        <v>11</v>
      </c>
      <c r="F1916">
        <v>49</v>
      </c>
      <c r="G1916">
        <v>16</v>
      </c>
      <c r="H1916" t="s">
        <v>3951</v>
      </c>
    </row>
    <row r="1917" spans="1:8" x14ac:dyDescent="0.25">
      <c r="A1917" t="s">
        <v>1745</v>
      </c>
      <c r="B1917" s="1">
        <v>45291</v>
      </c>
      <c r="C1917">
        <v>341</v>
      </c>
      <c r="D1917">
        <v>296</v>
      </c>
      <c r="E1917">
        <v>21</v>
      </c>
      <c r="F1917">
        <v>160</v>
      </c>
      <c r="G1917">
        <v>23</v>
      </c>
      <c r="H1917" t="s">
        <v>3949</v>
      </c>
    </row>
    <row r="1918" spans="1:8" x14ac:dyDescent="0.25">
      <c r="A1918" t="s">
        <v>1746</v>
      </c>
      <c r="B1918" s="1">
        <v>45251</v>
      </c>
      <c r="C1918">
        <v>314</v>
      </c>
      <c r="D1918">
        <v>160</v>
      </c>
      <c r="E1918">
        <v>19</v>
      </c>
      <c r="F1918">
        <v>54</v>
      </c>
      <c r="G1918">
        <v>3</v>
      </c>
      <c r="H1918" t="s">
        <v>3950</v>
      </c>
    </row>
    <row r="1919" spans="1:8" x14ac:dyDescent="0.25">
      <c r="A1919" t="s">
        <v>1747</v>
      </c>
      <c r="B1919" s="1">
        <v>45355</v>
      </c>
      <c r="C1919">
        <v>539</v>
      </c>
      <c r="D1919">
        <v>114</v>
      </c>
      <c r="E1919">
        <v>23</v>
      </c>
      <c r="F1919">
        <v>59</v>
      </c>
      <c r="G1919">
        <v>39</v>
      </c>
      <c r="H1919" t="s">
        <v>3951</v>
      </c>
    </row>
    <row r="1920" spans="1:8" x14ac:dyDescent="0.25">
      <c r="A1920" t="s">
        <v>1748</v>
      </c>
      <c r="B1920" s="1">
        <v>45291</v>
      </c>
      <c r="C1920">
        <v>952</v>
      </c>
      <c r="D1920">
        <v>204</v>
      </c>
      <c r="E1920">
        <v>30</v>
      </c>
      <c r="F1920">
        <v>17</v>
      </c>
      <c r="G1920">
        <v>13</v>
      </c>
      <c r="H1920" t="s">
        <v>3950</v>
      </c>
    </row>
    <row r="1921" spans="1:8" x14ac:dyDescent="0.25">
      <c r="A1921" t="s">
        <v>1749</v>
      </c>
      <c r="B1921" s="1">
        <v>45022</v>
      </c>
      <c r="C1921">
        <v>710</v>
      </c>
      <c r="D1921">
        <v>200</v>
      </c>
      <c r="E1921">
        <v>3</v>
      </c>
      <c r="F1921">
        <v>32</v>
      </c>
      <c r="G1921">
        <v>50</v>
      </c>
      <c r="H1921" t="s">
        <v>3949</v>
      </c>
    </row>
    <row r="1922" spans="1:8" x14ac:dyDescent="0.25">
      <c r="A1922" t="s">
        <v>1750</v>
      </c>
      <c r="B1922" s="1">
        <v>45638</v>
      </c>
      <c r="C1922">
        <v>102</v>
      </c>
      <c r="D1922">
        <v>312</v>
      </c>
      <c r="E1922">
        <v>6</v>
      </c>
      <c r="F1922">
        <v>32</v>
      </c>
      <c r="G1922">
        <v>50</v>
      </c>
      <c r="H1922" t="s">
        <v>3949</v>
      </c>
    </row>
    <row r="1923" spans="1:8" x14ac:dyDescent="0.25">
      <c r="A1923" t="s">
        <v>1751</v>
      </c>
      <c r="B1923" s="1">
        <v>45515</v>
      </c>
      <c r="C1923">
        <v>523</v>
      </c>
      <c r="D1923">
        <v>437</v>
      </c>
      <c r="E1923">
        <v>21</v>
      </c>
      <c r="F1923">
        <v>182</v>
      </c>
      <c r="G1923">
        <v>17</v>
      </c>
      <c r="H1923" t="s">
        <v>3951</v>
      </c>
    </row>
    <row r="1924" spans="1:8" x14ac:dyDescent="0.25">
      <c r="A1924" t="s">
        <v>1752</v>
      </c>
      <c r="B1924" s="1">
        <v>45359</v>
      </c>
      <c r="C1924">
        <v>988</v>
      </c>
      <c r="D1924">
        <v>239</v>
      </c>
      <c r="E1924">
        <v>20</v>
      </c>
      <c r="F1924">
        <v>165</v>
      </c>
      <c r="G1924">
        <v>18</v>
      </c>
      <c r="H1924" t="s">
        <v>3949</v>
      </c>
    </row>
    <row r="1925" spans="1:8" x14ac:dyDescent="0.25">
      <c r="A1925" t="s">
        <v>1753</v>
      </c>
      <c r="B1925" s="1">
        <v>45147</v>
      </c>
      <c r="C1925">
        <v>500</v>
      </c>
      <c r="D1925">
        <v>468</v>
      </c>
      <c r="E1925">
        <v>17</v>
      </c>
      <c r="F1925">
        <v>152</v>
      </c>
      <c r="G1925">
        <v>40</v>
      </c>
      <c r="H1925" t="s">
        <v>3951</v>
      </c>
    </row>
    <row r="1926" spans="1:8" x14ac:dyDescent="0.25">
      <c r="A1926" t="s">
        <v>31</v>
      </c>
      <c r="B1926" s="1">
        <v>45113</v>
      </c>
      <c r="C1926">
        <v>951</v>
      </c>
      <c r="D1926">
        <v>130</v>
      </c>
      <c r="E1926">
        <v>14</v>
      </c>
      <c r="F1926">
        <v>46</v>
      </c>
      <c r="G1926">
        <v>35</v>
      </c>
      <c r="H1926" t="s">
        <v>3949</v>
      </c>
    </row>
    <row r="1927" spans="1:8" x14ac:dyDescent="0.25">
      <c r="A1927" t="s">
        <v>1754</v>
      </c>
      <c r="B1927" s="1">
        <v>45093</v>
      </c>
      <c r="C1927">
        <v>967</v>
      </c>
      <c r="D1927">
        <v>306</v>
      </c>
      <c r="E1927">
        <v>13</v>
      </c>
      <c r="F1927">
        <v>89</v>
      </c>
      <c r="G1927">
        <v>25</v>
      </c>
      <c r="H1927" t="s">
        <v>3950</v>
      </c>
    </row>
    <row r="1928" spans="1:8" x14ac:dyDescent="0.25">
      <c r="A1928" t="s">
        <v>1755</v>
      </c>
      <c r="B1928" s="1">
        <v>45095</v>
      </c>
      <c r="C1928">
        <v>338</v>
      </c>
      <c r="D1928">
        <v>353</v>
      </c>
      <c r="E1928">
        <v>10</v>
      </c>
      <c r="F1928">
        <v>142</v>
      </c>
      <c r="G1928">
        <v>49</v>
      </c>
      <c r="H1928" t="s">
        <v>3949</v>
      </c>
    </row>
    <row r="1929" spans="1:8" x14ac:dyDescent="0.25">
      <c r="A1929" t="s">
        <v>1756</v>
      </c>
      <c r="B1929" s="1">
        <v>45063</v>
      </c>
      <c r="C1929">
        <v>239</v>
      </c>
      <c r="D1929">
        <v>219</v>
      </c>
      <c r="E1929">
        <v>25</v>
      </c>
      <c r="F1929">
        <v>83</v>
      </c>
      <c r="G1929">
        <v>47</v>
      </c>
      <c r="H1929" t="s">
        <v>3951</v>
      </c>
    </row>
    <row r="1930" spans="1:8" x14ac:dyDescent="0.25">
      <c r="A1930" t="s">
        <v>1757</v>
      </c>
      <c r="B1930" s="1">
        <v>45225</v>
      </c>
      <c r="C1930">
        <v>954</v>
      </c>
      <c r="D1930">
        <v>384</v>
      </c>
      <c r="E1930">
        <v>13</v>
      </c>
      <c r="F1930">
        <v>25</v>
      </c>
      <c r="G1930">
        <v>21</v>
      </c>
      <c r="H1930" t="s">
        <v>3951</v>
      </c>
    </row>
    <row r="1931" spans="1:8" x14ac:dyDescent="0.25">
      <c r="A1931" t="s">
        <v>1758</v>
      </c>
      <c r="B1931" s="1">
        <v>45611</v>
      </c>
      <c r="C1931">
        <v>462</v>
      </c>
      <c r="D1931">
        <v>371</v>
      </c>
      <c r="E1931">
        <v>14</v>
      </c>
      <c r="F1931">
        <v>57</v>
      </c>
      <c r="G1931">
        <v>7</v>
      </c>
      <c r="H1931" t="s">
        <v>3949</v>
      </c>
    </row>
    <row r="1932" spans="1:8" x14ac:dyDescent="0.25">
      <c r="A1932" t="s">
        <v>263</v>
      </c>
      <c r="B1932" s="1">
        <v>45082</v>
      </c>
      <c r="C1932">
        <v>916</v>
      </c>
      <c r="D1932">
        <v>434</v>
      </c>
      <c r="E1932">
        <v>14</v>
      </c>
      <c r="F1932">
        <v>179</v>
      </c>
      <c r="G1932">
        <v>10</v>
      </c>
      <c r="H1932" t="s">
        <v>3951</v>
      </c>
    </row>
    <row r="1933" spans="1:8" x14ac:dyDescent="0.25">
      <c r="A1933" t="s">
        <v>1759</v>
      </c>
      <c r="B1933" s="1">
        <v>45079</v>
      </c>
      <c r="C1933">
        <v>569</v>
      </c>
      <c r="D1933">
        <v>281</v>
      </c>
      <c r="E1933">
        <v>13</v>
      </c>
      <c r="F1933">
        <v>49</v>
      </c>
      <c r="G1933">
        <v>18</v>
      </c>
      <c r="H1933" t="s">
        <v>3951</v>
      </c>
    </row>
    <row r="1934" spans="1:8" x14ac:dyDescent="0.25">
      <c r="A1934" t="s">
        <v>1760</v>
      </c>
      <c r="B1934" s="1">
        <v>45280</v>
      </c>
      <c r="C1934">
        <v>931</v>
      </c>
      <c r="D1934">
        <v>464</v>
      </c>
      <c r="E1934">
        <v>19</v>
      </c>
      <c r="F1934">
        <v>45</v>
      </c>
      <c r="G1934">
        <v>49</v>
      </c>
      <c r="H1934" t="s">
        <v>3951</v>
      </c>
    </row>
    <row r="1935" spans="1:8" x14ac:dyDescent="0.25">
      <c r="A1935" t="s">
        <v>1761</v>
      </c>
      <c r="B1935" s="1">
        <v>45508</v>
      </c>
      <c r="C1935">
        <v>739</v>
      </c>
      <c r="D1935">
        <v>172</v>
      </c>
      <c r="E1935">
        <v>29</v>
      </c>
      <c r="F1935">
        <v>115</v>
      </c>
      <c r="G1935">
        <v>43</v>
      </c>
      <c r="H1935" t="s">
        <v>3950</v>
      </c>
    </row>
    <row r="1936" spans="1:8" x14ac:dyDescent="0.25">
      <c r="A1936" t="s">
        <v>1704</v>
      </c>
      <c r="B1936" s="1">
        <v>45171</v>
      </c>
      <c r="C1936">
        <v>441</v>
      </c>
      <c r="D1936">
        <v>463</v>
      </c>
      <c r="E1936">
        <v>27</v>
      </c>
      <c r="F1936">
        <v>170</v>
      </c>
      <c r="G1936">
        <v>11</v>
      </c>
      <c r="H1936" t="s">
        <v>3950</v>
      </c>
    </row>
    <row r="1937" spans="1:8" x14ac:dyDescent="0.25">
      <c r="A1937" t="s">
        <v>476</v>
      </c>
      <c r="B1937" s="1">
        <v>45565</v>
      </c>
      <c r="C1937">
        <v>937</v>
      </c>
      <c r="D1937">
        <v>358</v>
      </c>
      <c r="E1937">
        <v>1</v>
      </c>
      <c r="F1937">
        <v>55</v>
      </c>
      <c r="G1937">
        <v>4</v>
      </c>
      <c r="H1937" t="s">
        <v>3949</v>
      </c>
    </row>
    <row r="1938" spans="1:8" x14ac:dyDescent="0.25">
      <c r="A1938" t="s">
        <v>1762</v>
      </c>
      <c r="B1938" s="1">
        <v>45589</v>
      </c>
      <c r="C1938">
        <v>398</v>
      </c>
      <c r="D1938">
        <v>144</v>
      </c>
      <c r="E1938">
        <v>12</v>
      </c>
      <c r="F1938">
        <v>33</v>
      </c>
      <c r="G1938">
        <v>38</v>
      </c>
      <c r="H1938" t="s">
        <v>3950</v>
      </c>
    </row>
    <row r="1939" spans="1:8" x14ac:dyDescent="0.25">
      <c r="A1939" t="s">
        <v>1763</v>
      </c>
      <c r="B1939" s="1">
        <v>45160</v>
      </c>
      <c r="C1939">
        <v>997</v>
      </c>
      <c r="D1939">
        <v>192</v>
      </c>
      <c r="E1939">
        <v>10</v>
      </c>
      <c r="F1939">
        <v>176</v>
      </c>
      <c r="G1939">
        <v>33</v>
      </c>
      <c r="H1939" t="s">
        <v>3949</v>
      </c>
    </row>
    <row r="1940" spans="1:8" x14ac:dyDescent="0.25">
      <c r="A1940" t="s">
        <v>1764</v>
      </c>
      <c r="B1940" s="1">
        <v>45625</v>
      </c>
      <c r="C1940">
        <v>935</v>
      </c>
      <c r="D1940">
        <v>155</v>
      </c>
      <c r="E1940">
        <v>22</v>
      </c>
      <c r="F1940">
        <v>122</v>
      </c>
      <c r="G1940">
        <v>46</v>
      </c>
      <c r="H1940" t="s">
        <v>3951</v>
      </c>
    </row>
    <row r="1941" spans="1:8" x14ac:dyDescent="0.25">
      <c r="A1941" t="s">
        <v>1765</v>
      </c>
      <c r="B1941" s="1">
        <v>45162</v>
      </c>
      <c r="C1941">
        <v>340</v>
      </c>
      <c r="D1941">
        <v>115</v>
      </c>
      <c r="E1941">
        <v>30</v>
      </c>
      <c r="F1941">
        <v>165</v>
      </c>
      <c r="G1941">
        <v>16</v>
      </c>
      <c r="H1941" t="s">
        <v>3951</v>
      </c>
    </row>
    <row r="1942" spans="1:8" x14ac:dyDescent="0.25">
      <c r="A1942" t="s">
        <v>1766</v>
      </c>
      <c r="B1942" s="1">
        <v>45551</v>
      </c>
      <c r="C1942">
        <v>329</v>
      </c>
      <c r="D1942">
        <v>403</v>
      </c>
      <c r="E1942">
        <v>25</v>
      </c>
      <c r="F1942">
        <v>165</v>
      </c>
      <c r="G1942">
        <v>24</v>
      </c>
      <c r="H1942" t="s">
        <v>3949</v>
      </c>
    </row>
    <row r="1943" spans="1:8" x14ac:dyDescent="0.25">
      <c r="A1943" t="s">
        <v>1767</v>
      </c>
      <c r="B1943" s="1">
        <v>44987</v>
      </c>
      <c r="C1943">
        <v>685</v>
      </c>
      <c r="D1943">
        <v>240</v>
      </c>
      <c r="E1943">
        <v>3</v>
      </c>
      <c r="F1943">
        <v>13</v>
      </c>
      <c r="G1943">
        <v>42</v>
      </c>
      <c r="H1943" t="s">
        <v>3949</v>
      </c>
    </row>
    <row r="1944" spans="1:8" x14ac:dyDescent="0.25">
      <c r="A1944" t="s">
        <v>1768</v>
      </c>
      <c r="B1944" s="1">
        <v>45067</v>
      </c>
      <c r="C1944">
        <v>812</v>
      </c>
      <c r="D1944">
        <v>321</v>
      </c>
      <c r="E1944">
        <v>28</v>
      </c>
      <c r="F1944">
        <v>48</v>
      </c>
      <c r="G1944">
        <v>17</v>
      </c>
      <c r="H1944" t="s">
        <v>3951</v>
      </c>
    </row>
    <row r="1945" spans="1:8" x14ac:dyDescent="0.25">
      <c r="A1945" t="s">
        <v>1769</v>
      </c>
      <c r="B1945" s="1">
        <v>45203</v>
      </c>
      <c r="C1945">
        <v>851</v>
      </c>
      <c r="D1945">
        <v>368</v>
      </c>
      <c r="E1945">
        <v>28</v>
      </c>
      <c r="F1945">
        <v>78</v>
      </c>
      <c r="G1945">
        <v>14</v>
      </c>
      <c r="H1945" t="s">
        <v>3950</v>
      </c>
    </row>
    <row r="1946" spans="1:8" x14ac:dyDescent="0.25">
      <c r="A1946" t="s">
        <v>1770</v>
      </c>
      <c r="B1946" s="1">
        <v>45154</v>
      </c>
      <c r="C1946">
        <v>465</v>
      </c>
      <c r="D1946">
        <v>293</v>
      </c>
      <c r="E1946">
        <v>20</v>
      </c>
      <c r="F1946">
        <v>60</v>
      </c>
      <c r="G1946">
        <v>3</v>
      </c>
      <c r="H1946" t="s">
        <v>3951</v>
      </c>
    </row>
    <row r="1947" spans="1:8" x14ac:dyDescent="0.25">
      <c r="A1947" t="s">
        <v>1771</v>
      </c>
      <c r="B1947" s="1">
        <v>45047</v>
      </c>
      <c r="C1947">
        <v>997</v>
      </c>
      <c r="D1947">
        <v>307</v>
      </c>
      <c r="E1947">
        <v>5</v>
      </c>
      <c r="F1947">
        <v>135</v>
      </c>
      <c r="G1947">
        <v>13</v>
      </c>
      <c r="H1947" t="s">
        <v>3950</v>
      </c>
    </row>
    <row r="1948" spans="1:8" x14ac:dyDescent="0.25">
      <c r="A1948" t="s">
        <v>1772</v>
      </c>
      <c r="B1948" s="1">
        <v>45632</v>
      </c>
      <c r="C1948">
        <v>273</v>
      </c>
      <c r="D1948">
        <v>51</v>
      </c>
      <c r="E1948">
        <v>21</v>
      </c>
      <c r="F1948">
        <v>159</v>
      </c>
      <c r="G1948">
        <v>50</v>
      </c>
      <c r="H1948" t="s">
        <v>3949</v>
      </c>
    </row>
    <row r="1949" spans="1:8" x14ac:dyDescent="0.25">
      <c r="A1949" t="s">
        <v>1474</v>
      </c>
      <c r="B1949" s="1">
        <v>45093</v>
      </c>
      <c r="C1949">
        <v>230</v>
      </c>
      <c r="D1949">
        <v>288</v>
      </c>
      <c r="E1949">
        <v>28</v>
      </c>
      <c r="F1949">
        <v>169</v>
      </c>
      <c r="G1949">
        <v>26</v>
      </c>
      <c r="H1949" t="s">
        <v>3949</v>
      </c>
    </row>
    <row r="1950" spans="1:8" x14ac:dyDescent="0.25">
      <c r="A1950" t="s">
        <v>610</v>
      </c>
      <c r="B1950" s="1">
        <v>45229</v>
      </c>
      <c r="C1950">
        <v>404</v>
      </c>
      <c r="D1950">
        <v>75</v>
      </c>
      <c r="E1950">
        <v>23</v>
      </c>
      <c r="F1950">
        <v>120</v>
      </c>
      <c r="G1950">
        <v>35</v>
      </c>
      <c r="H1950" t="s">
        <v>3950</v>
      </c>
    </row>
    <row r="1951" spans="1:8" x14ac:dyDescent="0.25">
      <c r="A1951" t="s">
        <v>1773</v>
      </c>
      <c r="B1951" s="1">
        <v>45480</v>
      </c>
      <c r="C1951">
        <v>126</v>
      </c>
      <c r="D1951">
        <v>482</v>
      </c>
      <c r="E1951">
        <v>4</v>
      </c>
      <c r="F1951">
        <v>106</v>
      </c>
      <c r="G1951">
        <v>33</v>
      </c>
      <c r="H1951" t="s">
        <v>3951</v>
      </c>
    </row>
    <row r="1952" spans="1:8" x14ac:dyDescent="0.25">
      <c r="A1952" t="s">
        <v>1774</v>
      </c>
      <c r="B1952" s="1">
        <v>45520</v>
      </c>
      <c r="C1952">
        <v>955</v>
      </c>
      <c r="D1952">
        <v>413</v>
      </c>
      <c r="E1952">
        <v>6</v>
      </c>
      <c r="F1952">
        <v>117</v>
      </c>
      <c r="G1952">
        <v>13</v>
      </c>
      <c r="H1952" t="s">
        <v>3949</v>
      </c>
    </row>
    <row r="1953" spans="1:8" x14ac:dyDescent="0.25">
      <c r="A1953" t="s">
        <v>1775</v>
      </c>
      <c r="B1953" s="1">
        <v>45235</v>
      </c>
      <c r="C1953">
        <v>415</v>
      </c>
      <c r="D1953">
        <v>461</v>
      </c>
      <c r="E1953">
        <v>28</v>
      </c>
      <c r="F1953">
        <v>183</v>
      </c>
      <c r="G1953">
        <v>7</v>
      </c>
      <c r="H1953" t="s">
        <v>3950</v>
      </c>
    </row>
    <row r="1954" spans="1:8" x14ac:dyDescent="0.25">
      <c r="A1954" t="s">
        <v>1776</v>
      </c>
      <c r="B1954" s="1">
        <v>45222</v>
      </c>
      <c r="C1954">
        <v>435</v>
      </c>
      <c r="D1954">
        <v>468</v>
      </c>
      <c r="E1954">
        <v>10</v>
      </c>
      <c r="F1954">
        <v>136</v>
      </c>
      <c r="G1954">
        <v>12</v>
      </c>
      <c r="H1954" t="s">
        <v>3949</v>
      </c>
    </row>
    <row r="1955" spans="1:8" x14ac:dyDescent="0.25">
      <c r="A1955" t="s">
        <v>858</v>
      </c>
      <c r="B1955" s="1">
        <v>45144</v>
      </c>
      <c r="C1955">
        <v>339</v>
      </c>
      <c r="D1955">
        <v>398</v>
      </c>
      <c r="E1955">
        <v>14</v>
      </c>
      <c r="F1955">
        <v>48</v>
      </c>
      <c r="G1955">
        <v>31</v>
      </c>
      <c r="H1955" t="s">
        <v>3950</v>
      </c>
    </row>
    <row r="1956" spans="1:8" x14ac:dyDescent="0.25">
      <c r="A1956" t="s">
        <v>1777</v>
      </c>
      <c r="B1956" s="1">
        <v>45319</v>
      </c>
      <c r="C1956">
        <v>852</v>
      </c>
      <c r="D1956">
        <v>405</v>
      </c>
      <c r="E1956">
        <v>26</v>
      </c>
      <c r="F1956">
        <v>124</v>
      </c>
      <c r="G1956">
        <v>43</v>
      </c>
      <c r="H1956" t="s">
        <v>3951</v>
      </c>
    </row>
    <row r="1957" spans="1:8" x14ac:dyDescent="0.25">
      <c r="A1957" t="s">
        <v>1778</v>
      </c>
      <c r="B1957" s="1">
        <v>45595</v>
      </c>
      <c r="C1957">
        <v>154</v>
      </c>
      <c r="D1957">
        <v>258</v>
      </c>
      <c r="E1957">
        <v>17</v>
      </c>
      <c r="F1957">
        <v>162</v>
      </c>
      <c r="G1957">
        <v>36</v>
      </c>
      <c r="H1957" t="s">
        <v>3951</v>
      </c>
    </row>
    <row r="1958" spans="1:8" x14ac:dyDescent="0.25">
      <c r="A1958" t="s">
        <v>1779</v>
      </c>
      <c r="B1958" s="1">
        <v>45642</v>
      </c>
      <c r="C1958">
        <v>179</v>
      </c>
      <c r="D1958">
        <v>392</v>
      </c>
      <c r="E1958">
        <v>6</v>
      </c>
      <c r="F1958">
        <v>135</v>
      </c>
      <c r="G1958">
        <v>49</v>
      </c>
      <c r="H1958" t="s">
        <v>3950</v>
      </c>
    </row>
    <row r="1959" spans="1:8" x14ac:dyDescent="0.25">
      <c r="A1959" t="s">
        <v>1780</v>
      </c>
      <c r="B1959" s="1">
        <v>45579</v>
      </c>
      <c r="C1959">
        <v>430</v>
      </c>
      <c r="D1959">
        <v>267</v>
      </c>
      <c r="E1959">
        <v>19</v>
      </c>
      <c r="F1959">
        <v>104</v>
      </c>
      <c r="G1959">
        <v>33</v>
      </c>
      <c r="H1959" t="s">
        <v>3949</v>
      </c>
    </row>
    <row r="1960" spans="1:8" x14ac:dyDescent="0.25">
      <c r="A1960" t="s">
        <v>1781</v>
      </c>
      <c r="B1960" s="1">
        <v>44983</v>
      </c>
      <c r="C1960">
        <v>430</v>
      </c>
      <c r="D1960">
        <v>391</v>
      </c>
      <c r="E1960">
        <v>14</v>
      </c>
      <c r="F1960">
        <v>63</v>
      </c>
      <c r="G1960">
        <v>20</v>
      </c>
      <c r="H1960" t="s">
        <v>3949</v>
      </c>
    </row>
    <row r="1961" spans="1:8" x14ac:dyDescent="0.25">
      <c r="A1961" t="s">
        <v>1782</v>
      </c>
      <c r="B1961" s="1">
        <v>45652</v>
      </c>
      <c r="C1961">
        <v>685</v>
      </c>
      <c r="D1961">
        <v>146</v>
      </c>
      <c r="E1961">
        <v>29</v>
      </c>
      <c r="F1961">
        <v>173</v>
      </c>
      <c r="G1961">
        <v>43</v>
      </c>
      <c r="H1961" t="s">
        <v>3950</v>
      </c>
    </row>
    <row r="1962" spans="1:8" x14ac:dyDescent="0.25">
      <c r="A1962" t="s">
        <v>1783</v>
      </c>
      <c r="B1962" s="1">
        <v>45601</v>
      </c>
      <c r="C1962">
        <v>585</v>
      </c>
      <c r="D1962">
        <v>206</v>
      </c>
      <c r="E1962">
        <v>5</v>
      </c>
      <c r="F1962">
        <v>198</v>
      </c>
      <c r="G1962">
        <v>3</v>
      </c>
      <c r="H1962" t="s">
        <v>3951</v>
      </c>
    </row>
    <row r="1963" spans="1:8" x14ac:dyDescent="0.25">
      <c r="A1963" t="s">
        <v>728</v>
      </c>
      <c r="B1963" s="1">
        <v>45127</v>
      </c>
      <c r="C1963">
        <v>134</v>
      </c>
      <c r="D1963">
        <v>331</v>
      </c>
      <c r="E1963">
        <v>14</v>
      </c>
      <c r="F1963">
        <v>38</v>
      </c>
      <c r="G1963">
        <v>16</v>
      </c>
      <c r="H1963" t="s">
        <v>3951</v>
      </c>
    </row>
    <row r="1964" spans="1:8" x14ac:dyDescent="0.25">
      <c r="A1964" t="s">
        <v>1784</v>
      </c>
      <c r="B1964" s="1">
        <v>45538</v>
      </c>
      <c r="C1964">
        <v>947</v>
      </c>
      <c r="D1964">
        <v>362</v>
      </c>
      <c r="E1964">
        <v>24</v>
      </c>
      <c r="F1964">
        <v>135</v>
      </c>
      <c r="G1964">
        <v>29</v>
      </c>
      <c r="H1964" t="s">
        <v>3950</v>
      </c>
    </row>
    <row r="1965" spans="1:8" x14ac:dyDescent="0.25">
      <c r="A1965" t="s">
        <v>770</v>
      </c>
      <c r="B1965" s="1">
        <v>45384</v>
      </c>
      <c r="C1965">
        <v>973</v>
      </c>
      <c r="D1965">
        <v>496</v>
      </c>
      <c r="E1965">
        <v>20</v>
      </c>
      <c r="F1965">
        <v>178</v>
      </c>
      <c r="G1965">
        <v>41</v>
      </c>
      <c r="H1965" t="s">
        <v>3951</v>
      </c>
    </row>
    <row r="1966" spans="1:8" x14ac:dyDescent="0.25">
      <c r="A1966" t="s">
        <v>1785</v>
      </c>
      <c r="B1966" s="1">
        <v>45403</v>
      </c>
      <c r="C1966">
        <v>1000</v>
      </c>
      <c r="D1966">
        <v>217</v>
      </c>
      <c r="E1966">
        <v>24</v>
      </c>
      <c r="F1966">
        <v>126</v>
      </c>
      <c r="G1966">
        <v>10</v>
      </c>
      <c r="H1966" t="s">
        <v>3950</v>
      </c>
    </row>
    <row r="1967" spans="1:8" x14ac:dyDescent="0.25">
      <c r="A1967" t="s">
        <v>1786</v>
      </c>
      <c r="B1967" s="1">
        <v>45308</v>
      </c>
      <c r="C1967">
        <v>922</v>
      </c>
      <c r="D1967">
        <v>263</v>
      </c>
      <c r="E1967">
        <v>16</v>
      </c>
      <c r="F1967">
        <v>54</v>
      </c>
      <c r="G1967">
        <v>4</v>
      </c>
      <c r="H1967" t="s">
        <v>3950</v>
      </c>
    </row>
    <row r="1968" spans="1:8" x14ac:dyDescent="0.25">
      <c r="A1968" t="s">
        <v>1787</v>
      </c>
      <c r="B1968" s="1">
        <v>45212</v>
      </c>
      <c r="C1968">
        <v>642</v>
      </c>
      <c r="D1968">
        <v>452</v>
      </c>
      <c r="E1968">
        <v>30</v>
      </c>
      <c r="F1968">
        <v>59</v>
      </c>
      <c r="G1968">
        <v>13</v>
      </c>
      <c r="H1968" t="s">
        <v>3951</v>
      </c>
    </row>
    <row r="1969" spans="1:8" x14ac:dyDescent="0.25">
      <c r="A1969" t="s">
        <v>1788</v>
      </c>
      <c r="B1969" s="1">
        <v>45668</v>
      </c>
      <c r="C1969">
        <v>294</v>
      </c>
      <c r="D1969">
        <v>107</v>
      </c>
      <c r="E1969">
        <v>30</v>
      </c>
      <c r="F1969">
        <v>36</v>
      </c>
      <c r="G1969">
        <v>38</v>
      </c>
      <c r="H1969" t="s">
        <v>3951</v>
      </c>
    </row>
    <row r="1970" spans="1:8" x14ac:dyDescent="0.25">
      <c r="A1970" t="s">
        <v>1789</v>
      </c>
      <c r="B1970" s="1">
        <v>45580</v>
      </c>
      <c r="C1970">
        <v>163</v>
      </c>
      <c r="D1970">
        <v>186</v>
      </c>
      <c r="E1970">
        <v>25</v>
      </c>
      <c r="F1970">
        <v>6</v>
      </c>
      <c r="G1970">
        <v>39</v>
      </c>
      <c r="H1970" t="s">
        <v>3949</v>
      </c>
    </row>
    <row r="1971" spans="1:8" x14ac:dyDescent="0.25">
      <c r="A1971" t="s">
        <v>1790</v>
      </c>
      <c r="B1971" s="1">
        <v>45601</v>
      </c>
      <c r="C1971">
        <v>182</v>
      </c>
      <c r="D1971">
        <v>207</v>
      </c>
      <c r="E1971">
        <v>14</v>
      </c>
      <c r="F1971">
        <v>162</v>
      </c>
      <c r="G1971">
        <v>25</v>
      </c>
      <c r="H1971" t="s">
        <v>3949</v>
      </c>
    </row>
    <row r="1972" spans="1:8" x14ac:dyDescent="0.25">
      <c r="A1972" t="s">
        <v>1791</v>
      </c>
      <c r="B1972" s="1">
        <v>45128</v>
      </c>
      <c r="C1972">
        <v>596</v>
      </c>
      <c r="D1972">
        <v>457</v>
      </c>
      <c r="E1972">
        <v>8</v>
      </c>
      <c r="F1972">
        <v>150</v>
      </c>
      <c r="G1972">
        <v>3</v>
      </c>
      <c r="H1972" t="s">
        <v>3951</v>
      </c>
    </row>
    <row r="1973" spans="1:8" x14ac:dyDescent="0.25">
      <c r="A1973" t="s">
        <v>880</v>
      </c>
      <c r="B1973" s="1">
        <v>45227</v>
      </c>
      <c r="C1973">
        <v>218</v>
      </c>
      <c r="D1973">
        <v>467</v>
      </c>
      <c r="E1973">
        <v>16</v>
      </c>
      <c r="F1973">
        <v>33</v>
      </c>
      <c r="G1973">
        <v>43</v>
      </c>
      <c r="H1973" t="s">
        <v>3951</v>
      </c>
    </row>
    <row r="1974" spans="1:8" x14ac:dyDescent="0.25">
      <c r="A1974" t="s">
        <v>1792</v>
      </c>
      <c r="B1974" s="1">
        <v>45551</v>
      </c>
      <c r="C1974">
        <v>271</v>
      </c>
      <c r="D1974">
        <v>383</v>
      </c>
      <c r="E1974">
        <v>29</v>
      </c>
      <c r="F1974">
        <v>193</v>
      </c>
      <c r="G1974">
        <v>10</v>
      </c>
      <c r="H1974" t="s">
        <v>3951</v>
      </c>
    </row>
    <row r="1975" spans="1:8" x14ac:dyDescent="0.25">
      <c r="A1975" t="s">
        <v>1793</v>
      </c>
      <c r="B1975" s="1">
        <v>45586</v>
      </c>
      <c r="C1975">
        <v>445</v>
      </c>
      <c r="D1975">
        <v>214</v>
      </c>
      <c r="E1975">
        <v>10</v>
      </c>
      <c r="F1975">
        <v>106</v>
      </c>
      <c r="G1975">
        <v>30</v>
      </c>
      <c r="H1975" t="s">
        <v>3951</v>
      </c>
    </row>
    <row r="1976" spans="1:8" x14ac:dyDescent="0.25">
      <c r="A1976" t="s">
        <v>1794</v>
      </c>
      <c r="B1976" s="1">
        <v>45461</v>
      </c>
      <c r="C1976">
        <v>584</v>
      </c>
      <c r="D1976">
        <v>401</v>
      </c>
      <c r="E1976">
        <v>22</v>
      </c>
      <c r="F1976">
        <v>98</v>
      </c>
      <c r="G1976">
        <v>36</v>
      </c>
      <c r="H1976" t="s">
        <v>3950</v>
      </c>
    </row>
    <row r="1977" spans="1:8" x14ac:dyDescent="0.25">
      <c r="A1977" t="s">
        <v>1795</v>
      </c>
      <c r="B1977" s="1">
        <v>45028</v>
      </c>
      <c r="C1977">
        <v>487</v>
      </c>
      <c r="D1977">
        <v>392</v>
      </c>
      <c r="E1977">
        <v>25</v>
      </c>
      <c r="F1977">
        <v>129</v>
      </c>
      <c r="G1977">
        <v>39</v>
      </c>
      <c r="H1977" t="s">
        <v>3951</v>
      </c>
    </row>
    <row r="1978" spans="1:8" x14ac:dyDescent="0.25">
      <c r="A1978" t="s">
        <v>1517</v>
      </c>
      <c r="B1978" s="1">
        <v>45609</v>
      </c>
      <c r="C1978">
        <v>658</v>
      </c>
      <c r="D1978">
        <v>458</v>
      </c>
      <c r="E1978">
        <v>1</v>
      </c>
      <c r="F1978">
        <v>95</v>
      </c>
      <c r="G1978">
        <v>4</v>
      </c>
      <c r="H1978" t="s">
        <v>3950</v>
      </c>
    </row>
    <row r="1979" spans="1:8" x14ac:dyDescent="0.25">
      <c r="A1979" t="s">
        <v>1186</v>
      </c>
      <c r="B1979" s="1">
        <v>45226</v>
      </c>
      <c r="C1979">
        <v>418</v>
      </c>
      <c r="D1979">
        <v>122</v>
      </c>
      <c r="E1979">
        <v>8</v>
      </c>
      <c r="F1979">
        <v>85</v>
      </c>
      <c r="G1979">
        <v>15</v>
      </c>
      <c r="H1979" t="s">
        <v>3950</v>
      </c>
    </row>
    <row r="1980" spans="1:8" x14ac:dyDescent="0.25">
      <c r="A1980" t="s">
        <v>1796</v>
      </c>
      <c r="B1980" s="1">
        <v>45401</v>
      </c>
      <c r="C1980">
        <v>342</v>
      </c>
      <c r="D1980">
        <v>348</v>
      </c>
      <c r="E1980">
        <v>15</v>
      </c>
      <c r="F1980">
        <v>186</v>
      </c>
      <c r="G1980">
        <v>39</v>
      </c>
      <c r="H1980" t="s">
        <v>3950</v>
      </c>
    </row>
    <row r="1981" spans="1:8" x14ac:dyDescent="0.25">
      <c r="A1981" t="s">
        <v>1418</v>
      </c>
      <c r="B1981" s="1">
        <v>45199</v>
      </c>
      <c r="C1981">
        <v>370</v>
      </c>
      <c r="D1981">
        <v>323</v>
      </c>
      <c r="E1981">
        <v>30</v>
      </c>
      <c r="F1981">
        <v>142</v>
      </c>
      <c r="G1981">
        <v>32</v>
      </c>
      <c r="H1981" t="s">
        <v>3951</v>
      </c>
    </row>
    <row r="1982" spans="1:8" x14ac:dyDescent="0.25">
      <c r="A1982" t="s">
        <v>1797</v>
      </c>
      <c r="B1982" s="1">
        <v>45616</v>
      </c>
      <c r="C1982">
        <v>860</v>
      </c>
      <c r="D1982">
        <v>455</v>
      </c>
      <c r="E1982">
        <v>13</v>
      </c>
      <c r="F1982">
        <v>2</v>
      </c>
      <c r="G1982">
        <v>20</v>
      </c>
      <c r="H1982" t="s">
        <v>3951</v>
      </c>
    </row>
    <row r="1983" spans="1:8" x14ac:dyDescent="0.25">
      <c r="A1983" t="s">
        <v>1205</v>
      </c>
      <c r="B1983" s="1">
        <v>45091</v>
      </c>
      <c r="C1983">
        <v>455</v>
      </c>
      <c r="D1983">
        <v>449</v>
      </c>
      <c r="E1983">
        <v>28</v>
      </c>
      <c r="F1983">
        <v>170</v>
      </c>
      <c r="G1983">
        <v>36</v>
      </c>
      <c r="H1983" t="s">
        <v>3951</v>
      </c>
    </row>
    <row r="1984" spans="1:8" x14ac:dyDescent="0.25">
      <c r="A1984" t="s">
        <v>1798</v>
      </c>
      <c r="B1984" s="1">
        <v>45453</v>
      </c>
      <c r="C1984">
        <v>772</v>
      </c>
      <c r="D1984">
        <v>488</v>
      </c>
      <c r="E1984">
        <v>22</v>
      </c>
      <c r="F1984">
        <v>195</v>
      </c>
      <c r="G1984">
        <v>42</v>
      </c>
      <c r="H1984" t="s">
        <v>3949</v>
      </c>
    </row>
    <row r="1985" spans="1:8" x14ac:dyDescent="0.25">
      <c r="A1985" t="s">
        <v>1799</v>
      </c>
      <c r="B1985" s="1">
        <v>45507</v>
      </c>
      <c r="C1985">
        <v>571</v>
      </c>
      <c r="D1985">
        <v>430</v>
      </c>
      <c r="E1985">
        <v>6</v>
      </c>
      <c r="F1985">
        <v>181</v>
      </c>
      <c r="G1985">
        <v>14</v>
      </c>
      <c r="H1985" t="s">
        <v>3951</v>
      </c>
    </row>
    <row r="1986" spans="1:8" x14ac:dyDescent="0.25">
      <c r="A1986" t="s">
        <v>1800</v>
      </c>
      <c r="B1986" s="1">
        <v>45681</v>
      </c>
      <c r="C1986">
        <v>857</v>
      </c>
      <c r="D1986">
        <v>246</v>
      </c>
      <c r="E1986">
        <v>26</v>
      </c>
      <c r="F1986">
        <v>43</v>
      </c>
      <c r="G1986">
        <v>19</v>
      </c>
      <c r="H1986" t="s">
        <v>3949</v>
      </c>
    </row>
    <row r="1987" spans="1:8" x14ac:dyDescent="0.25">
      <c r="A1987" t="s">
        <v>1801</v>
      </c>
      <c r="B1987" s="1">
        <v>45517</v>
      </c>
      <c r="C1987">
        <v>377</v>
      </c>
      <c r="D1987">
        <v>196</v>
      </c>
      <c r="E1987">
        <v>15</v>
      </c>
      <c r="F1987">
        <v>191</v>
      </c>
      <c r="G1987">
        <v>11</v>
      </c>
      <c r="H1987" t="s">
        <v>3949</v>
      </c>
    </row>
    <row r="1988" spans="1:8" x14ac:dyDescent="0.25">
      <c r="A1988" t="s">
        <v>1218</v>
      </c>
      <c r="B1988" s="1">
        <v>45362</v>
      </c>
      <c r="C1988">
        <v>284</v>
      </c>
      <c r="D1988">
        <v>339</v>
      </c>
      <c r="E1988">
        <v>24</v>
      </c>
      <c r="F1988">
        <v>174</v>
      </c>
      <c r="G1988">
        <v>2</v>
      </c>
      <c r="H1988" t="s">
        <v>3949</v>
      </c>
    </row>
    <row r="1989" spans="1:8" x14ac:dyDescent="0.25">
      <c r="A1989" t="s">
        <v>1802</v>
      </c>
      <c r="B1989" s="1">
        <v>45576</v>
      </c>
      <c r="C1989">
        <v>182</v>
      </c>
      <c r="D1989">
        <v>376</v>
      </c>
      <c r="E1989">
        <v>30</v>
      </c>
      <c r="F1989">
        <v>16</v>
      </c>
      <c r="G1989">
        <v>47</v>
      </c>
      <c r="H1989" t="s">
        <v>3951</v>
      </c>
    </row>
    <row r="1990" spans="1:8" x14ac:dyDescent="0.25">
      <c r="A1990" t="s">
        <v>1803</v>
      </c>
      <c r="B1990" s="1">
        <v>45589</v>
      </c>
      <c r="C1990">
        <v>315</v>
      </c>
      <c r="D1990">
        <v>425</v>
      </c>
      <c r="E1990">
        <v>19</v>
      </c>
      <c r="F1990">
        <v>158</v>
      </c>
      <c r="G1990">
        <v>12</v>
      </c>
      <c r="H1990" t="s">
        <v>3950</v>
      </c>
    </row>
    <row r="1991" spans="1:8" x14ac:dyDescent="0.25">
      <c r="A1991" t="s">
        <v>1804</v>
      </c>
      <c r="B1991" s="1">
        <v>45411</v>
      </c>
      <c r="C1991">
        <v>880</v>
      </c>
      <c r="D1991">
        <v>357</v>
      </c>
      <c r="E1991">
        <v>2</v>
      </c>
      <c r="F1991">
        <v>47</v>
      </c>
      <c r="G1991">
        <v>44</v>
      </c>
      <c r="H1991" t="s">
        <v>3950</v>
      </c>
    </row>
    <row r="1992" spans="1:8" x14ac:dyDescent="0.25">
      <c r="A1992" t="s">
        <v>1805</v>
      </c>
      <c r="B1992" s="1">
        <v>45123</v>
      </c>
      <c r="C1992">
        <v>860</v>
      </c>
      <c r="D1992">
        <v>428</v>
      </c>
      <c r="E1992">
        <v>5</v>
      </c>
      <c r="F1992">
        <v>113</v>
      </c>
      <c r="G1992">
        <v>37</v>
      </c>
      <c r="H1992" t="s">
        <v>3949</v>
      </c>
    </row>
    <row r="1993" spans="1:8" x14ac:dyDescent="0.25">
      <c r="A1993" t="s">
        <v>1567</v>
      </c>
      <c r="B1993" s="1">
        <v>45174</v>
      </c>
      <c r="C1993">
        <v>472</v>
      </c>
      <c r="D1993">
        <v>85</v>
      </c>
      <c r="E1993">
        <v>14</v>
      </c>
      <c r="F1993">
        <v>5</v>
      </c>
      <c r="G1993">
        <v>32</v>
      </c>
      <c r="H1993" t="s">
        <v>3951</v>
      </c>
    </row>
    <row r="1994" spans="1:8" x14ac:dyDescent="0.25">
      <c r="A1994" t="s">
        <v>1806</v>
      </c>
      <c r="B1994" s="1">
        <v>45102</v>
      </c>
      <c r="C1994">
        <v>516</v>
      </c>
      <c r="D1994">
        <v>468</v>
      </c>
      <c r="E1994">
        <v>8</v>
      </c>
      <c r="F1994">
        <v>65</v>
      </c>
      <c r="G1994">
        <v>15</v>
      </c>
      <c r="H1994" t="s">
        <v>3950</v>
      </c>
    </row>
    <row r="1995" spans="1:8" x14ac:dyDescent="0.25">
      <c r="A1995" t="s">
        <v>1807</v>
      </c>
      <c r="B1995" s="1">
        <v>45311</v>
      </c>
      <c r="C1995">
        <v>128</v>
      </c>
      <c r="D1995">
        <v>446</v>
      </c>
      <c r="E1995">
        <v>25</v>
      </c>
      <c r="F1995">
        <v>115</v>
      </c>
      <c r="G1995">
        <v>19</v>
      </c>
      <c r="H1995" t="s">
        <v>3949</v>
      </c>
    </row>
    <row r="1996" spans="1:8" x14ac:dyDescent="0.25">
      <c r="A1996" t="s">
        <v>1604</v>
      </c>
      <c r="B1996" s="1">
        <v>45470</v>
      </c>
      <c r="C1996">
        <v>554</v>
      </c>
      <c r="D1996">
        <v>225</v>
      </c>
      <c r="E1996">
        <v>3</v>
      </c>
      <c r="F1996">
        <v>21</v>
      </c>
      <c r="G1996">
        <v>43</v>
      </c>
      <c r="H1996" t="s">
        <v>3950</v>
      </c>
    </row>
    <row r="1997" spans="1:8" x14ac:dyDescent="0.25">
      <c r="A1997" t="s">
        <v>648</v>
      </c>
      <c r="B1997" s="1">
        <v>45403</v>
      </c>
      <c r="C1997">
        <v>437</v>
      </c>
      <c r="D1997">
        <v>275</v>
      </c>
      <c r="E1997">
        <v>15</v>
      </c>
      <c r="F1997">
        <v>162</v>
      </c>
      <c r="G1997">
        <v>27</v>
      </c>
      <c r="H1997" t="s">
        <v>3949</v>
      </c>
    </row>
    <row r="1998" spans="1:8" x14ac:dyDescent="0.25">
      <c r="A1998" t="s">
        <v>1808</v>
      </c>
      <c r="B1998" s="1">
        <v>45648</v>
      </c>
      <c r="C1998">
        <v>853</v>
      </c>
      <c r="D1998">
        <v>106</v>
      </c>
      <c r="E1998">
        <v>25</v>
      </c>
      <c r="F1998">
        <v>15</v>
      </c>
      <c r="G1998">
        <v>27</v>
      </c>
      <c r="H1998" t="s">
        <v>3951</v>
      </c>
    </row>
    <row r="1999" spans="1:8" x14ac:dyDescent="0.25">
      <c r="A1999" t="s">
        <v>22</v>
      </c>
      <c r="B1999" s="1">
        <v>45294</v>
      </c>
      <c r="C1999">
        <v>341</v>
      </c>
      <c r="D1999">
        <v>338</v>
      </c>
      <c r="E1999">
        <v>16</v>
      </c>
      <c r="F1999">
        <v>109</v>
      </c>
      <c r="G1999">
        <v>33</v>
      </c>
      <c r="H1999" t="s">
        <v>3950</v>
      </c>
    </row>
    <row r="2000" spans="1:8" x14ac:dyDescent="0.25">
      <c r="A2000" t="s">
        <v>1809</v>
      </c>
      <c r="B2000" s="1">
        <v>45147</v>
      </c>
      <c r="C2000">
        <v>536</v>
      </c>
      <c r="D2000">
        <v>479</v>
      </c>
      <c r="E2000">
        <v>13</v>
      </c>
      <c r="F2000">
        <v>117</v>
      </c>
      <c r="G2000">
        <v>34</v>
      </c>
      <c r="H2000" t="s">
        <v>3949</v>
      </c>
    </row>
    <row r="2001" spans="1:8" x14ac:dyDescent="0.25">
      <c r="A2001" t="s">
        <v>1810</v>
      </c>
      <c r="B2001" s="1">
        <v>45144</v>
      </c>
      <c r="C2001">
        <v>781</v>
      </c>
      <c r="D2001">
        <v>166</v>
      </c>
      <c r="E2001">
        <v>15</v>
      </c>
      <c r="F2001">
        <v>168</v>
      </c>
      <c r="G2001">
        <v>45</v>
      </c>
      <c r="H2001" t="s">
        <v>3949</v>
      </c>
    </row>
    <row r="2002" spans="1:8" x14ac:dyDescent="0.25">
      <c r="A2002" t="s">
        <v>663</v>
      </c>
      <c r="B2002" s="1">
        <v>45295</v>
      </c>
      <c r="C2002">
        <v>909</v>
      </c>
      <c r="D2002">
        <v>488</v>
      </c>
      <c r="E2002">
        <v>1</v>
      </c>
      <c r="F2002">
        <v>37</v>
      </c>
      <c r="G2002">
        <v>27</v>
      </c>
      <c r="H2002" t="s">
        <v>3949</v>
      </c>
    </row>
    <row r="2003" spans="1:8" x14ac:dyDescent="0.25">
      <c r="A2003" t="s">
        <v>1811</v>
      </c>
      <c r="B2003" s="1">
        <v>45007</v>
      </c>
      <c r="C2003">
        <v>547</v>
      </c>
      <c r="D2003">
        <v>311</v>
      </c>
      <c r="E2003">
        <v>6</v>
      </c>
      <c r="F2003">
        <v>177</v>
      </c>
      <c r="G2003">
        <v>35</v>
      </c>
      <c r="H2003" t="s">
        <v>3950</v>
      </c>
    </row>
    <row r="2004" spans="1:8" x14ac:dyDescent="0.25">
      <c r="A2004" t="s">
        <v>1812</v>
      </c>
      <c r="B2004" s="1">
        <v>45603</v>
      </c>
      <c r="C2004">
        <v>596</v>
      </c>
      <c r="D2004">
        <v>389</v>
      </c>
      <c r="E2004">
        <v>18</v>
      </c>
      <c r="F2004">
        <v>30</v>
      </c>
      <c r="G2004">
        <v>4</v>
      </c>
      <c r="H2004" t="s">
        <v>3950</v>
      </c>
    </row>
    <row r="2005" spans="1:8" x14ac:dyDescent="0.25">
      <c r="A2005" t="s">
        <v>1813</v>
      </c>
      <c r="B2005" s="1">
        <v>45371</v>
      </c>
      <c r="C2005">
        <v>668</v>
      </c>
      <c r="D2005">
        <v>382</v>
      </c>
      <c r="E2005">
        <v>5</v>
      </c>
      <c r="F2005">
        <v>59</v>
      </c>
      <c r="G2005">
        <v>20</v>
      </c>
      <c r="H2005" t="s">
        <v>3950</v>
      </c>
    </row>
    <row r="2006" spans="1:8" x14ac:dyDescent="0.25">
      <c r="A2006" t="s">
        <v>1814</v>
      </c>
      <c r="B2006" s="1">
        <v>45016</v>
      </c>
      <c r="C2006">
        <v>307</v>
      </c>
      <c r="D2006">
        <v>97</v>
      </c>
      <c r="E2006">
        <v>9</v>
      </c>
      <c r="F2006">
        <v>71</v>
      </c>
      <c r="G2006">
        <v>7</v>
      </c>
      <c r="H2006" t="s">
        <v>3950</v>
      </c>
    </row>
    <row r="2007" spans="1:8" x14ac:dyDescent="0.25">
      <c r="A2007" t="s">
        <v>1815</v>
      </c>
      <c r="B2007" s="1">
        <v>45058</v>
      </c>
      <c r="C2007">
        <v>204</v>
      </c>
      <c r="D2007">
        <v>272</v>
      </c>
      <c r="E2007">
        <v>17</v>
      </c>
      <c r="F2007">
        <v>83</v>
      </c>
      <c r="G2007">
        <v>3</v>
      </c>
      <c r="H2007" t="s">
        <v>3950</v>
      </c>
    </row>
    <row r="2008" spans="1:8" x14ac:dyDescent="0.25">
      <c r="A2008" t="s">
        <v>1816</v>
      </c>
      <c r="B2008" s="1">
        <v>45139</v>
      </c>
      <c r="C2008">
        <v>164</v>
      </c>
      <c r="D2008">
        <v>316</v>
      </c>
      <c r="E2008">
        <v>4</v>
      </c>
      <c r="F2008">
        <v>169</v>
      </c>
      <c r="G2008">
        <v>19</v>
      </c>
      <c r="H2008" t="s">
        <v>3949</v>
      </c>
    </row>
    <row r="2009" spans="1:8" x14ac:dyDescent="0.25">
      <c r="A2009" t="s">
        <v>1490</v>
      </c>
      <c r="B2009" s="1">
        <v>45195</v>
      </c>
      <c r="C2009">
        <v>503</v>
      </c>
      <c r="D2009">
        <v>99</v>
      </c>
      <c r="E2009">
        <v>22</v>
      </c>
      <c r="F2009">
        <v>107</v>
      </c>
      <c r="G2009">
        <v>13</v>
      </c>
      <c r="H2009" t="s">
        <v>3949</v>
      </c>
    </row>
    <row r="2010" spans="1:8" x14ac:dyDescent="0.25">
      <c r="A2010" t="s">
        <v>1817</v>
      </c>
      <c r="B2010" s="1">
        <v>45497</v>
      </c>
      <c r="C2010">
        <v>965</v>
      </c>
      <c r="D2010">
        <v>327</v>
      </c>
      <c r="E2010">
        <v>1</v>
      </c>
      <c r="F2010">
        <v>59</v>
      </c>
      <c r="G2010">
        <v>3</v>
      </c>
      <c r="H2010" t="s">
        <v>3950</v>
      </c>
    </row>
    <row r="2011" spans="1:8" x14ac:dyDescent="0.25">
      <c r="A2011" t="s">
        <v>1818</v>
      </c>
      <c r="B2011" s="1">
        <v>45157</v>
      </c>
      <c r="C2011">
        <v>359</v>
      </c>
      <c r="D2011">
        <v>465</v>
      </c>
      <c r="E2011">
        <v>11</v>
      </c>
      <c r="F2011">
        <v>104</v>
      </c>
      <c r="G2011">
        <v>34</v>
      </c>
      <c r="H2011" t="s">
        <v>3951</v>
      </c>
    </row>
    <row r="2012" spans="1:8" x14ac:dyDescent="0.25">
      <c r="A2012" t="s">
        <v>1819</v>
      </c>
      <c r="B2012" s="1">
        <v>45170</v>
      </c>
      <c r="C2012">
        <v>414</v>
      </c>
      <c r="D2012">
        <v>241</v>
      </c>
      <c r="E2012">
        <v>19</v>
      </c>
      <c r="F2012">
        <v>26</v>
      </c>
      <c r="G2012">
        <v>9</v>
      </c>
      <c r="H2012" t="s">
        <v>3951</v>
      </c>
    </row>
    <row r="2013" spans="1:8" x14ac:dyDescent="0.25">
      <c r="A2013" t="s">
        <v>1132</v>
      </c>
      <c r="B2013" s="1">
        <v>45054</v>
      </c>
      <c r="C2013">
        <v>869</v>
      </c>
      <c r="D2013">
        <v>99</v>
      </c>
      <c r="E2013">
        <v>22</v>
      </c>
      <c r="F2013">
        <v>170</v>
      </c>
      <c r="G2013">
        <v>22</v>
      </c>
      <c r="H2013" t="s">
        <v>3949</v>
      </c>
    </row>
    <row r="2014" spans="1:8" x14ac:dyDescent="0.25">
      <c r="A2014" t="s">
        <v>1820</v>
      </c>
      <c r="B2014" s="1">
        <v>45684</v>
      </c>
      <c r="C2014">
        <v>640</v>
      </c>
      <c r="D2014">
        <v>173</v>
      </c>
      <c r="E2014">
        <v>6</v>
      </c>
      <c r="F2014">
        <v>189</v>
      </c>
      <c r="G2014">
        <v>43</v>
      </c>
      <c r="H2014" t="s">
        <v>3950</v>
      </c>
    </row>
    <row r="2015" spans="1:8" x14ac:dyDescent="0.25">
      <c r="A2015" t="s">
        <v>1821</v>
      </c>
      <c r="B2015" s="1">
        <v>45648</v>
      </c>
      <c r="C2015">
        <v>864</v>
      </c>
      <c r="D2015">
        <v>297</v>
      </c>
      <c r="E2015">
        <v>3</v>
      </c>
      <c r="F2015">
        <v>117</v>
      </c>
      <c r="G2015">
        <v>18</v>
      </c>
      <c r="H2015" t="s">
        <v>3951</v>
      </c>
    </row>
    <row r="2016" spans="1:8" x14ac:dyDescent="0.25">
      <c r="A2016" t="s">
        <v>1822</v>
      </c>
      <c r="B2016" s="1">
        <v>45186</v>
      </c>
      <c r="C2016">
        <v>907</v>
      </c>
      <c r="D2016">
        <v>425</v>
      </c>
      <c r="E2016">
        <v>22</v>
      </c>
      <c r="F2016">
        <v>154</v>
      </c>
      <c r="G2016">
        <v>35</v>
      </c>
      <c r="H2016" t="s">
        <v>3949</v>
      </c>
    </row>
    <row r="2017" spans="1:8" x14ac:dyDescent="0.25">
      <c r="A2017" t="s">
        <v>1823</v>
      </c>
      <c r="B2017" s="1">
        <v>45590</v>
      </c>
      <c r="C2017">
        <v>150</v>
      </c>
      <c r="D2017">
        <v>170</v>
      </c>
      <c r="E2017">
        <v>4</v>
      </c>
      <c r="F2017">
        <v>27</v>
      </c>
      <c r="G2017">
        <v>13</v>
      </c>
      <c r="H2017" t="s">
        <v>3951</v>
      </c>
    </row>
    <row r="2018" spans="1:8" x14ac:dyDescent="0.25">
      <c r="A2018" t="s">
        <v>1824</v>
      </c>
      <c r="B2018" s="1">
        <v>45343</v>
      </c>
      <c r="C2018">
        <v>822</v>
      </c>
      <c r="D2018">
        <v>271</v>
      </c>
      <c r="E2018">
        <v>11</v>
      </c>
      <c r="F2018">
        <v>21</v>
      </c>
      <c r="G2018">
        <v>34</v>
      </c>
      <c r="H2018" t="s">
        <v>3950</v>
      </c>
    </row>
    <row r="2019" spans="1:8" x14ac:dyDescent="0.25">
      <c r="A2019" t="s">
        <v>1825</v>
      </c>
      <c r="B2019" s="1">
        <v>45426</v>
      </c>
      <c r="C2019">
        <v>468</v>
      </c>
      <c r="D2019">
        <v>120</v>
      </c>
      <c r="E2019">
        <v>10</v>
      </c>
      <c r="F2019">
        <v>17</v>
      </c>
      <c r="G2019">
        <v>41</v>
      </c>
      <c r="H2019" t="s">
        <v>3950</v>
      </c>
    </row>
    <row r="2020" spans="1:8" x14ac:dyDescent="0.25">
      <c r="A2020" t="s">
        <v>1826</v>
      </c>
      <c r="B2020" s="1">
        <v>45093</v>
      </c>
      <c r="C2020">
        <v>926</v>
      </c>
      <c r="D2020">
        <v>197</v>
      </c>
      <c r="E2020">
        <v>15</v>
      </c>
      <c r="F2020">
        <v>200</v>
      </c>
      <c r="G2020">
        <v>33</v>
      </c>
      <c r="H2020" t="s">
        <v>3949</v>
      </c>
    </row>
    <row r="2021" spans="1:8" x14ac:dyDescent="0.25">
      <c r="A2021" t="s">
        <v>1827</v>
      </c>
      <c r="B2021" s="1">
        <v>45549</v>
      </c>
      <c r="C2021">
        <v>609</v>
      </c>
      <c r="D2021">
        <v>103</v>
      </c>
      <c r="E2021">
        <v>21</v>
      </c>
      <c r="F2021">
        <v>85</v>
      </c>
      <c r="G2021">
        <v>11</v>
      </c>
      <c r="H2021" t="s">
        <v>3951</v>
      </c>
    </row>
    <row r="2022" spans="1:8" x14ac:dyDescent="0.25">
      <c r="A2022" t="s">
        <v>1146</v>
      </c>
      <c r="B2022" s="1">
        <v>45614</v>
      </c>
      <c r="C2022">
        <v>406</v>
      </c>
      <c r="D2022">
        <v>240</v>
      </c>
      <c r="E2022">
        <v>23</v>
      </c>
      <c r="F2022">
        <v>135</v>
      </c>
      <c r="G2022">
        <v>49</v>
      </c>
      <c r="H2022" t="s">
        <v>3951</v>
      </c>
    </row>
    <row r="2023" spans="1:8" x14ac:dyDescent="0.25">
      <c r="A2023" t="s">
        <v>1828</v>
      </c>
      <c r="B2023" s="1">
        <v>45567</v>
      </c>
      <c r="C2023">
        <v>197</v>
      </c>
      <c r="D2023">
        <v>232</v>
      </c>
      <c r="E2023">
        <v>18</v>
      </c>
      <c r="F2023">
        <v>101</v>
      </c>
      <c r="G2023">
        <v>32</v>
      </c>
      <c r="H2023" t="s">
        <v>3949</v>
      </c>
    </row>
    <row r="2024" spans="1:8" x14ac:dyDescent="0.25">
      <c r="A2024" t="s">
        <v>1829</v>
      </c>
      <c r="B2024" s="1">
        <v>45558</v>
      </c>
      <c r="C2024">
        <v>661</v>
      </c>
      <c r="D2024">
        <v>313</v>
      </c>
      <c r="E2024">
        <v>23</v>
      </c>
      <c r="F2024">
        <v>20</v>
      </c>
      <c r="G2024">
        <v>20</v>
      </c>
      <c r="H2024" t="s">
        <v>3949</v>
      </c>
    </row>
    <row r="2025" spans="1:8" x14ac:dyDescent="0.25">
      <c r="A2025" t="s">
        <v>1374</v>
      </c>
      <c r="B2025" s="1">
        <v>45496</v>
      </c>
      <c r="C2025">
        <v>522</v>
      </c>
      <c r="D2025">
        <v>373</v>
      </c>
      <c r="E2025">
        <v>23</v>
      </c>
      <c r="F2025">
        <v>121</v>
      </c>
      <c r="G2025">
        <v>5</v>
      </c>
      <c r="H2025" t="s">
        <v>3950</v>
      </c>
    </row>
    <row r="2026" spans="1:8" x14ac:dyDescent="0.25">
      <c r="A2026" t="s">
        <v>1830</v>
      </c>
      <c r="B2026" s="1">
        <v>45672</v>
      </c>
      <c r="C2026">
        <v>138</v>
      </c>
      <c r="D2026">
        <v>340</v>
      </c>
      <c r="E2026">
        <v>18</v>
      </c>
      <c r="F2026">
        <v>116</v>
      </c>
      <c r="G2026">
        <v>15</v>
      </c>
      <c r="H2026" t="s">
        <v>3950</v>
      </c>
    </row>
    <row r="2027" spans="1:8" x14ac:dyDescent="0.25">
      <c r="A2027" t="s">
        <v>1831</v>
      </c>
      <c r="B2027" s="1">
        <v>45139</v>
      </c>
      <c r="C2027">
        <v>178</v>
      </c>
      <c r="D2027">
        <v>55</v>
      </c>
      <c r="E2027">
        <v>25</v>
      </c>
      <c r="F2027">
        <v>92</v>
      </c>
      <c r="G2027">
        <v>4</v>
      </c>
      <c r="H2027" t="s">
        <v>3949</v>
      </c>
    </row>
    <row r="2028" spans="1:8" x14ac:dyDescent="0.25">
      <c r="A2028" t="s">
        <v>714</v>
      </c>
      <c r="B2028" s="1">
        <v>45079</v>
      </c>
      <c r="C2028">
        <v>288</v>
      </c>
      <c r="D2028">
        <v>255</v>
      </c>
      <c r="E2028">
        <v>21</v>
      </c>
      <c r="F2028">
        <v>74</v>
      </c>
      <c r="G2028">
        <v>1</v>
      </c>
      <c r="H2028" t="s">
        <v>3951</v>
      </c>
    </row>
    <row r="2029" spans="1:8" x14ac:dyDescent="0.25">
      <c r="A2029" t="s">
        <v>1832</v>
      </c>
      <c r="B2029" s="1">
        <v>45568</v>
      </c>
      <c r="C2029">
        <v>245</v>
      </c>
      <c r="D2029">
        <v>417</v>
      </c>
      <c r="E2029">
        <v>4</v>
      </c>
      <c r="F2029">
        <v>127</v>
      </c>
      <c r="G2029">
        <v>41</v>
      </c>
      <c r="H2029" t="s">
        <v>3950</v>
      </c>
    </row>
    <row r="2030" spans="1:8" x14ac:dyDescent="0.25">
      <c r="A2030" t="s">
        <v>740</v>
      </c>
      <c r="B2030" s="1">
        <v>45585</v>
      </c>
      <c r="C2030">
        <v>649</v>
      </c>
      <c r="D2030">
        <v>104</v>
      </c>
      <c r="E2030">
        <v>25</v>
      </c>
      <c r="F2030">
        <v>187</v>
      </c>
      <c r="G2030">
        <v>44</v>
      </c>
      <c r="H2030" t="s">
        <v>3951</v>
      </c>
    </row>
    <row r="2031" spans="1:8" x14ac:dyDescent="0.25">
      <c r="A2031" t="s">
        <v>1249</v>
      </c>
      <c r="B2031" s="1">
        <v>45161</v>
      </c>
      <c r="C2031">
        <v>780</v>
      </c>
      <c r="D2031">
        <v>228</v>
      </c>
      <c r="E2031">
        <v>3</v>
      </c>
      <c r="F2031">
        <v>4</v>
      </c>
      <c r="G2031">
        <v>26</v>
      </c>
      <c r="H2031" t="s">
        <v>3951</v>
      </c>
    </row>
    <row r="2032" spans="1:8" x14ac:dyDescent="0.25">
      <c r="A2032" t="s">
        <v>1833</v>
      </c>
      <c r="B2032" s="1">
        <v>45566</v>
      </c>
      <c r="C2032">
        <v>426</v>
      </c>
      <c r="D2032">
        <v>93</v>
      </c>
      <c r="E2032">
        <v>4</v>
      </c>
      <c r="F2032">
        <v>148</v>
      </c>
      <c r="G2032">
        <v>38</v>
      </c>
      <c r="H2032" t="s">
        <v>3949</v>
      </c>
    </row>
    <row r="2033" spans="1:8" x14ac:dyDescent="0.25">
      <c r="A2033" t="s">
        <v>1834</v>
      </c>
      <c r="B2033" s="1">
        <v>45629</v>
      </c>
      <c r="C2033">
        <v>952</v>
      </c>
      <c r="D2033">
        <v>362</v>
      </c>
      <c r="E2033">
        <v>17</v>
      </c>
      <c r="F2033">
        <v>3</v>
      </c>
      <c r="G2033">
        <v>37</v>
      </c>
      <c r="H2033" t="s">
        <v>3949</v>
      </c>
    </row>
    <row r="2034" spans="1:8" x14ac:dyDescent="0.25">
      <c r="A2034" t="s">
        <v>1835</v>
      </c>
      <c r="B2034" s="1">
        <v>45632</v>
      </c>
      <c r="C2034">
        <v>766</v>
      </c>
      <c r="D2034">
        <v>121</v>
      </c>
      <c r="E2034">
        <v>11</v>
      </c>
      <c r="F2034">
        <v>163</v>
      </c>
      <c r="G2034">
        <v>3</v>
      </c>
      <c r="H2034" t="s">
        <v>3951</v>
      </c>
    </row>
    <row r="2035" spans="1:8" x14ac:dyDescent="0.25">
      <c r="A2035" t="s">
        <v>104</v>
      </c>
      <c r="B2035" s="1">
        <v>45194</v>
      </c>
      <c r="C2035">
        <v>541</v>
      </c>
      <c r="D2035">
        <v>158</v>
      </c>
      <c r="E2035">
        <v>9</v>
      </c>
      <c r="F2035">
        <v>71</v>
      </c>
      <c r="G2035">
        <v>46</v>
      </c>
      <c r="H2035" t="s">
        <v>3949</v>
      </c>
    </row>
    <row r="2036" spans="1:8" x14ac:dyDescent="0.25">
      <c r="A2036" t="s">
        <v>1836</v>
      </c>
      <c r="B2036" s="1">
        <v>45049</v>
      </c>
      <c r="C2036">
        <v>601</v>
      </c>
      <c r="D2036">
        <v>236</v>
      </c>
      <c r="E2036">
        <v>2</v>
      </c>
      <c r="F2036">
        <v>81</v>
      </c>
      <c r="G2036">
        <v>20</v>
      </c>
      <c r="H2036" t="s">
        <v>3950</v>
      </c>
    </row>
    <row r="2037" spans="1:8" x14ac:dyDescent="0.25">
      <c r="A2037" t="s">
        <v>1758</v>
      </c>
      <c r="B2037" s="1">
        <v>45340</v>
      </c>
      <c r="C2037">
        <v>476</v>
      </c>
      <c r="D2037">
        <v>322</v>
      </c>
      <c r="E2037">
        <v>23</v>
      </c>
      <c r="F2037">
        <v>170</v>
      </c>
      <c r="G2037">
        <v>36</v>
      </c>
      <c r="H2037" t="s">
        <v>3950</v>
      </c>
    </row>
    <row r="2038" spans="1:8" x14ac:dyDescent="0.25">
      <c r="A2038" t="s">
        <v>1837</v>
      </c>
      <c r="B2038" s="1">
        <v>45524</v>
      </c>
      <c r="C2038">
        <v>255</v>
      </c>
      <c r="D2038">
        <v>335</v>
      </c>
      <c r="E2038">
        <v>7</v>
      </c>
      <c r="F2038">
        <v>88</v>
      </c>
      <c r="G2038">
        <v>21</v>
      </c>
      <c r="H2038" t="s">
        <v>3951</v>
      </c>
    </row>
    <row r="2039" spans="1:8" x14ac:dyDescent="0.25">
      <c r="A2039" t="s">
        <v>1838</v>
      </c>
      <c r="B2039" s="1">
        <v>45650</v>
      </c>
      <c r="C2039">
        <v>389</v>
      </c>
      <c r="D2039">
        <v>491</v>
      </c>
      <c r="E2039">
        <v>7</v>
      </c>
      <c r="F2039">
        <v>96</v>
      </c>
      <c r="G2039">
        <v>7</v>
      </c>
      <c r="H2039" t="s">
        <v>3949</v>
      </c>
    </row>
    <row r="2040" spans="1:8" x14ac:dyDescent="0.25">
      <c r="A2040" t="s">
        <v>1839</v>
      </c>
      <c r="B2040" s="1">
        <v>45303</v>
      </c>
      <c r="C2040">
        <v>687</v>
      </c>
      <c r="D2040">
        <v>177</v>
      </c>
      <c r="E2040">
        <v>9</v>
      </c>
      <c r="F2040">
        <v>54</v>
      </c>
      <c r="G2040">
        <v>28</v>
      </c>
      <c r="H2040" t="s">
        <v>3949</v>
      </c>
    </row>
    <row r="2041" spans="1:8" x14ac:dyDescent="0.25">
      <c r="A2041" t="s">
        <v>1840</v>
      </c>
      <c r="B2041" s="1">
        <v>45660</v>
      </c>
      <c r="C2041">
        <v>327</v>
      </c>
      <c r="D2041">
        <v>182</v>
      </c>
      <c r="E2041">
        <v>25</v>
      </c>
      <c r="F2041">
        <v>176</v>
      </c>
      <c r="G2041">
        <v>8</v>
      </c>
      <c r="H2041" t="s">
        <v>3950</v>
      </c>
    </row>
    <row r="2042" spans="1:8" x14ac:dyDescent="0.25">
      <c r="A2042" t="s">
        <v>1789</v>
      </c>
      <c r="B2042" s="1">
        <v>45189</v>
      </c>
      <c r="C2042">
        <v>754</v>
      </c>
      <c r="D2042">
        <v>282</v>
      </c>
      <c r="E2042">
        <v>9</v>
      </c>
      <c r="F2042">
        <v>120</v>
      </c>
      <c r="G2042">
        <v>3</v>
      </c>
      <c r="H2042" t="s">
        <v>3949</v>
      </c>
    </row>
    <row r="2043" spans="1:8" x14ac:dyDescent="0.25">
      <c r="A2043" t="s">
        <v>1841</v>
      </c>
      <c r="B2043" s="1">
        <v>45327</v>
      </c>
      <c r="C2043">
        <v>665</v>
      </c>
      <c r="D2043">
        <v>258</v>
      </c>
      <c r="E2043">
        <v>23</v>
      </c>
      <c r="F2043">
        <v>148</v>
      </c>
      <c r="G2043">
        <v>27</v>
      </c>
      <c r="H2043" t="s">
        <v>3951</v>
      </c>
    </row>
    <row r="2044" spans="1:8" x14ac:dyDescent="0.25">
      <c r="A2044" t="s">
        <v>1842</v>
      </c>
      <c r="B2044" s="1">
        <v>45202</v>
      </c>
      <c r="C2044">
        <v>927</v>
      </c>
      <c r="D2044">
        <v>191</v>
      </c>
      <c r="E2044">
        <v>6</v>
      </c>
      <c r="F2044">
        <v>154</v>
      </c>
      <c r="G2044">
        <v>5</v>
      </c>
      <c r="H2044" t="s">
        <v>3950</v>
      </c>
    </row>
    <row r="2045" spans="1:8" x14ac:dyDescent="0.25">
      <c r="A2045" t="s">
        <v>1675</v>
      </c>
      <c r="B2045" s="1">
        <v>45342</v>
      </c>
      <c r="C2045">
        <v>104</v>
      </c>
      <c r="D2045">
        <v>265</v>
      </c>
      <c r="E2045">
        <v>28</v>
      </c>
      <c r="F2045">
        <v>148</v>
      </c>
      <c r="G2045">
        <v>38</v>
      </c>
      <c r="H2045" t="s">
        <v>3951</v>
      </c>
    </row>
    <row r="2046" spans="1:8" x14ac:dyDescent="0.25">
      <c r="A2046" t="s">
        <v>1843</v>
      </c>
      <c r="B2046" s="1">
        <v>45678</v>
      </c>
      <c r="C2046">
        <v>115</v>
      </c>
      <c r="D2046">
        <v>333</v>
      </c>
      <c r="E2046">
        <v>25</v>
      </c>
      <c r="F2046">
        <v>32</v>
      </c>
      <c r="G2046">
        <v>13</v>
      </c>
      <c r="H2046" t="s">
        <v>3951</v>
      </c>
    </row>
    <row r="2047" spans="1:8" x14ac:dyDescent="0.25">
      <c r="A2047" t="s">
        <v>1546</v>
      </c>
      <c r="B2047" s="1">
        <v>45043</v>
      </c>
      <c r="C2047">
        <v>941</v>
      </c>
      <c r="D2047">
        <v>251</v>
      </c>
      <c r="E2047">
        <v>10</v>
      </c>
      <c r="F2047">
        <v>50</v>
      </c>
      <c r="G2047">
        <v>43</v>
      </c>
      <c r="H2047" t="s">
        <v>3949</v>
      </c>
    </row>
    <row r="2048" spans="1:8" x14ac:dyDescent="0.25">
      <c r="A2048" t="s">
        <v>291</v>
      </c>
      <c r="B2048" s="1">
        <v>45478</v>
      </c>
      <c r="C2048">
        <v>677</v>
      </c>
      <c r="D2048">
        <v>269</v>
      </c>
      <c r="E2048">
        <v>12</v>
      </c>
      <c r="F2048">
        <v>83</v>
      </c>
      <c r="G2048">
        <v>24</v>
      </c>
      <c r="H2048" t="s">
        <v>3950</v>
      </c>
    </row>
    <row r="2049" spans="1:8" x14ac:dyDescent="0.25">
      <c r="A2049" t="s">
        <v>1844</v>
      </c>
      <c r="B2049" s="1">
        <v>45666</v>
      </c>
      <c r="C2049">
        <v>177</v>
      </c>
      <c r="D2049">
        <v>123</v>
      </c>
      <c r="E2049">
        <v>10</v>
      </c>
      <c r="F2049">
        <v>185</v>
      </c>
      <c r="G2049">
        <v>31</v>
      </c>
      <c r="H2049" t="s">
        <v>3949</v>
      </c>
    </row>
    <row r="2050" spans="1:8" x14ac:dyDescent="0.25">
      <c r="A2050" t="s">
        <v>1845</v>
      </c>
      <c r="B2050" s="1">
        <v>45274</v>
      </c>
      <c r="C2050">
        <v>262</v>
      </c>
      <c r="D2050">
        <v>390</v>
      </c>
      <c r="E2050">
        <v>16</v>
      </c>
      <c r="F2050">
        <v>140</v>
      </c>
      <c r="G2050">
        <v>12</v>
      </c>
      <c r="H2050" t="s">
        <v>3950</v>
      </c>
    </row>
    <row r="2051" spans="1:8" x14ac:dyDescent="0.25">
      <c r="A2051" t="s">
        <v>1846</v>
      </c>
      <c r="B2051" s="1">
        <v>45065</v>
      </c>
      <c r="C2051">
        <v>350</v>
      </c>
      <c r="D2051">
        <v>359</v>
      </c>
      <c r="E2051">
        <v>22</v>
      </c>
      <c r="F2051">
        <v>8</v>
      </c>
      <c r="G2051">
        <v>17</v>
      </c>
      <c r="H2051" t="s">
        <v>3951</v>
      </c>
    </row>
    <row r="2052" spans="1:8" x14ac:dyDescent="0.25">
      <c r="A2052" t="s">
        <v>1847</v>
      </c>
      <c r="B2052" s="1">
        <v>45310</v>
      </c>
      <c r="C2052">
        <v>724</v>
      </c>
      <c r="D2052">
        <v>172</v>
      </c>
      <c r="E2052">
        <v>16</v>
      </c>
      <c r="F2052">
        <v>57</v>
      </c>
      <c r="G2052">
        <v>12</v>
      </c>
      <c r="H2052" t="s">
        <v>3951</v>
      </c>
    </row>
    <row r="2053" spans="1:8" x14ac:dyDescent="0.25">
      <c r="A2053" t="s">
        <v>1848</v>
      </c>
      <c r="B2053" s="1">
        <v>45147</v>
      </c>
      <c r="C2053">
        <v>352</v>
      </c>
      <c r="D2053">
        <v>83</v>
      </c>
      <c r="E2053">
        <v>3</v>
      </c>
      <c r="F2053">
        <v>191</v>
      </c>
      <c r="G2053">
        <v>28</v>
      </c>
      <c r="H2053" t="s">
        <v>3950</v>
      </c>
    </row>
    <row r="2054" spans="1:8" x14ac:dyDescent="0.25">
      <c r="A2054" t="s">
        <v>1849</v>
      </c>
      <c r="B2054" s="1">
        <v>45646</v>
      </c>
      <c r="C2054">
        <v>312</v>
      </c>
      <c r="D2054">
        <v>406</v>
      </c>
      <c r="E2054">
        <v>27</v>
      </c>
      <c r="F2054">
        <v>84</v>
      </c>
      <c r="G2054">
        <v>25</v>
      </c>
      <c r="H2054" t="s">
        <v>3951</v>
      </c>
    </row>
    <row r="2055" spans="1:8" x14ac:dyDescent="0.25">
      <c r="A2055" t="s">
        <v>1850</v>
      </c>
      <c r="B2055" s="1">
        <v>45259</v>
      </c>
      <c r="C2055">
        <v>433</v>
      </c>
      <c r="D2055">
        <v>427</v>
      </c>
      <c r="E2055">
        <v>30</v>
      </c>
      <c r="F2055">
        <v>31</v>
      </c>
      <c r="G2055">
        <v>10</v>
      </c>
      <c r="H2055" t="s">
        <v>3951</v>
      </c>
    </row>
    <row r="2056" spans="1:8" x14ac:dyDescent="0.25">
      <c r="A2056" t="s">
        <v>794</v>
      </c>
      <c r="B2056" s="1">
        <v>45400</v>
      </c>
      <c r="C2056">
        <v>753</v>
      </c>
      <c r="D2056">
        <v>183</v>
      </c>
      <c r="E2056">
        <v>20</v>
      </c>
      <c r="F2056">
        <v>68</v>
      </c>
      <c r="G2056">
        <v>36</v>
      </c>
      <c r="H2056" t="s">
        <v>3949</v>
      </c>
    </row>
    <row r="2057" spans="1:8" x14ac:dyDescent="0.25">
      <c r="A2057" t="s">
        <v>592</v>
      </c>
      <c r="B2057" s="1">
        <v>45236</v>
      </c>
      <c r="C2057">
        <v>978</v>
      </c>
      <c r="D2057">
        <v>159</v>
      </c>
      <c r="E2057">
        <v>14</v>
      </c>
      <c r="F2057">
        <v>194</v>
      </c>
      <c r="G2057">
        <v>28</v>
      </c>
      <c r="H2057" t="s">
        <v>3949</v>
      </c>
    </row>
    <row r="2058" spans="1:8" x14ac:dyDescent="0.25">
      <c r="A2058" t="s">
        <v>1851</v>
      </c>
      <c r="B2058" s="1">
        <v>45330</v>
      </c>
      <c r="C2058">
        <v>414</v>
      </c>
      <c r="D2058">
        <v>142</v>
      </c>
      <c r="E2058">
        <v>14</v>
      </c>
      <c r="F2058">
        <v>59</v>
      </c>
      <c r="G2058">
        <v>30</v>
      </c>
      <c r="H2058" t="s">
        <v>3949</v>
      </c>
    </row>
    <row r="2059" spans="1:8" x14ac:dyDescent="0.25">
      <c r="A2059" t="s">
        <v>1778</v>
      </c>
      <c r="B2059" s="1">
        <v>45394</v>
      </c>
      <c r="C2059">
        <v>704</v>
      </c>
      <c r="D2059">
        <v>108</v>
      </c>
      <c r="E2059">
        <v>18</v>
      </c>
      <c r="F2059">
        <v>42</v>
      </c>
      <c r="G2059">
        <v>14</v>
      </c>
      <c r="H2059" t="s">
        <v>3950</v>
      </c>
    </row>
    <row r="2060" spans="1:8" x14ac:dyDescent="0.25">
      <c r="A2060" t="s">
        <v>1852</v>
      </c>
      <c r="B2060" s="1">
        <v>45108</v>
      </c>
      <c r="C2060">
        <v>553</v>
      </c>
      <c r="D2060">
        <v>412</v>
      </c>
      <c r="E2060">
        <v>20</v>
      </c>
      <c r="F2060">
        <v>1</v>
      </c>
      <c r="G2060">
        <v>28</v>
      </c>
      <c r="H2060" t="s">
        <v>3950</v>
      </c>
    </row>
    <row r="2061" spans="1:8" x14ac:dyDescent="0.25">
      <c r="A2061" t="s">
        <v>1853</v>
      </c>
      <c r="B2061" s="1">
        <v>45511</v>
      </c>
      <c r="C2061">
        <v>793</v>
      </c>
      <c r="D2061">
        <v>178</v>
      </c>
      <c r="E2061">
        <v>26</v>
      </c>
      <c r="F2061">
        <v>157</v>
      </c>
      <c r="G2061">
        <v>32</v>
      </c>
      <c r="H2061" t="s">
        <v>3950</v>
      </c>
    </row>
    <row r="2062" spans="1:8" x14ac:dyDescent="0.25">
      <c r="A2062" t="s">
        <v>1854</v>
      </c>
      <c r="B2062" s="1">
        <v>45192</v>
      </c>
      <c r="C2062">
        <v>517</v>
      </c>
      <c r="D2062">
        <v>479</v>
      </c>
      <c r="E2062">
        <v>14</v>
      </c>
      <c r="F2062">
        <v>24</v>
      </c>
      <c r="G2062">
        <v>24</v>
      </c>
      <c r="H2062" t="s">
        <v>3951</v>
      </c>
    </row>
    <row r="2063" spans="1:8" x14ac:dyDescent="0.25">
      <c r="A2063" t="s">
        <v>1188</v>
      </c>
      <c r="B2063" s="1">
        <v>45047</v>
      </c>
      <c r="C2063">
        <v>550</v>
      </c>
      <c r="D2063">
        <v>208</v>
      </c>
      <c r="E2063">
        <v>23</v>
      </c>
      <c r="F2063">
        <v>1</v>
      </c>
      <c r="G2063">
        <v>9</v>
      </c>
      <c r="H2063" t="s">
        <v>3949</v>
      </c>
    </row>
    <row r="2064" spans="1:8" x14ac:dyDescent="0.25">
      <c r="A2064" t="s">
        <v>1855</v>
      </c>
      <c r="B2064" s="1">
        <v>45373</v>
      </c>
      <c r="C2064">
        <v>290</v>
      </c>
      <c r="D2064">
        <v>145</v>
      </c>
      <c r="E2064">
        <v>22</v>
      </c>
      <c r="F2064">
        <v>84</v>
      </c>
      <c r="G2064">
        <v>32</v>
      </c>
      <c r="H2064" t="s">
        <v>3950</v>
      </c>
    </row>
    <row r="2065" spans="1:8" x14ac:dyDescent="0.25">
      <c r="A2065" t="s">
        <v>1856</v>
      </c>
      <c r="B2065" s="1">
        <v>45224</v>
      </c>
      <c r="C2065">
        <v>817</v>
      </c>
      <c r="D2065">
        <v>150</v>
      </c>
      <c r="E2065">
        <v>9</v>
      </c>
      <c r="F2065">
        <v>102</v>
      </c>
      <c r="G2065">
        <v>5</v>
      </c>
      <c r="H2065" t="s">
        <v>3950</v>
      </c>
    </row>
    <row r="2066" spans="1:8" x14ac:dyDescent="0.25">
      <c r="A2066" t="s">
        <v>589</v>
      </c>
      <c r="B2066" s="1">
        <v>45313</v>
      </c>
      <c r="C2066">
        <v>489</v>
      </c>
      <c r="D2066">
        <v>435</v>
      </c>
      <c r="E2066">
        <v>28</v>
      </c>
      <c r="F2066">
        <v>151</v>
      </c>
      <c r="G2066">
        <v>11</v>
      </c>
      <c r="H2066" t="s">
        <v>3951</v>
      </c>
    </row>
    <row r="2067" spans="1:8" x14ac:dyDescent="0.25">
      <c r="A2067" t="s">
        <v>1857</v>
      </c>
      <c r="B2067" s="1">
        <v>45151</v>
      </c>
      <c r="C2067">
        <v>407</v>
      </c>
      <c r="D2067">
        <v>357</v>
      </c>
      <c r="E2067">
        <v>20</v>
      </c>
      <c r="F2067">
        <v>155</v>
      </c>
      <c r="G2067">
        <v>26</v>
      </c>
      <c r="H2067" t="s">
        <v>3950</v>
      </c>
    </row>
    <row r="2068" spans="1:8" x14ac:dyDescent="0.25">
      <c r="A2068" t="s">
        <v>1858</v>
      </c>
      <c r="B2068" s="1">
        <v>45424</v>
      </c>
      <c r="C2068">
        <v>789</v>
      </c>
      <c r="D2068">
        <v>268</v>
      </c>
      <c r="E2068">
        <v>17</v>
      </c>
      <c r="F2068">
        <v>69</v>
      </c>
      <c r="G2068">
        <v>21</v>
      </c>
      <c r="H2068" t="s">
        <v>3951</v>
      </c>
    </row>
    <row r="2069" spans="1:8" x14ac:dyDescent="0.25">
      <c r="A2069" t="s">
        <v>1859</v>
      </c>
      <c r="B2069" s="1">
        <v>45698</v>
      </c>
      <c r="C2069">
        <v>166</v>
      </c>
      <c r="D2069">
        <v>210</v>
      </c>
      <c r="E2069">
        <v>7</v>
      </c>
      <c r="F2069">
        <v>39</v>
      </c>
      <c r="G2069">
        <v>6</v>
      </c>
      <c r="H2069" t="s">
        <v>3950</v>
      </c>
    </row>
    <row r="2070" spans="1:8" x14ac:dyDescent="0.25">
      <c r="A2070" t="s">
        <v>1860</v>
      </c>
      <c r="B2070" s="1">
        <v>45567</v>
      </c>
      <c r="C2070">
        <v>919</v>
      </c>
      <c r="D2070">
        <v>232</v>
      </c>
      <c r="E2070">
        <v>29</v>
      </c>
      <c r="F2070">
        <v>144</v>
      </c>
      <c r="G2070">
        <v>31</v>
      </c>
      <c r="H2070" t="s">
        <v>3951</v>
      </c>
    </row>
    <row r="2071" spans="1:8" x14ac:dyDescent="0.25">
      <c r="A2071" t="s">
        <v>1363</v>
      </c>
      <c r="B2071" s="1">
        <v>45279</v>
      </c>
      <c r="C2071">
        <v>245</v>
      </c>
      <c r="D2071">
        <v>64</v>
      </c>
      <c r="E2071">
        <v>28</v>
      </c>
      <c r="F2071">
        <v>171</v>
      </c>
      <c r="G2071">
        <v>10</v>
      </c>
      <c r="H2071" t="s">
        <v>3949</v>
      </c>
    </row>
    <row r="2072" spans="1:8" x14ac:dyDescent="0.25">
      <c r="A2072" t="s">
        <v>1861</v>
      </c>
      <c r="B2072" s="1">
        <v>45246</v>
      </c>
      <c r="C2072">
        <v>269</v>
      </c>
      <c r="D2072">
        <v>310</v>
      </c>
      <c r="E2072">
        <v>8</v>
      </c>
      <c r="F2072">
        <v>42</v>
      </c>
      <c r="G2072">
        <v>11</v>
      </c>
      <c r="H2072" t="s">
        <v>3949</v>
      </c>
    </row>
    <row r="2073" spans="1:8" x14ac:dyDescent="0.25">
      <c r="A2073" t="s">
        <v>311</v>
      </c>
      <c r="B2073" s="1">
        <v>45484</v>
      </c>
      <c r="C2073">
        <v>258</v>
      </c>
      <c r="D2073">
        <v>233</v>
      </c>
      <c r="E2073">
        <v>28</v>
      </c>
      <c r="F2073">
        <v>154</v>
      </c>
      <c r="G2073">
        <v>2</v>
      </c>
      <c r="H2073" t="s">
        <v>3950</v>
      </c>
    </row>
    <row r="2074" spans="1:8" x14ac:dyDescent="0.25">
      <c r="A2074" t="s">
        <v>1862</v>
      </c>
      <c r="B2074" s="1">
        <v>45061</v>
      </c>
      <c r="C2074">
        <v>926</v>
      </c>
      <c r="D2074">
        <v>100</v>
      </c>
      <c r="E2074">
        <v>30</v>
      </c>
      <c r="F2074">
        <v>120</v>
      </c>
      <c r="G2074">
        <v>4</v>
      </c>
      <c r="H2074" t="s">
        <v>3950</v>
      </c>
    </row>
    <row r="2075" spans="1:8" x14ac:dyDescent="0.25">
      <c r="A2075" t="s">
        <v>1863</v>
      </c>
      <c r="B2075" s="1">
        <v>45115</v>
      </c>
      <c r="C2075">
        <v>697</v>
      </c>
      <c r="D2075">
        <v>75</v>
      </c>
      <c r="E2075">
        <v>12</v>
      </c>
      <c r="F2075">
        <v>191</v>
      </c>
      <c r="G2075">
        <v>12</v>
      </c>
      <c r="H2075" t="s">
        <v>3950</v>
      </c>
    </row>
    <row r="2076" spans="1:8" x14ac:dyDescent="0.25">
      <c r="A2076" t="s">
        <v>1864</v>
      </c>
      <c r="B2076" s="1">
        <v>45605</v>
      </c>
      <c r="C2076">
        <v>833</v>
      </c>
      <c r="D2076">
        <v>345</v>
      </c>
      <c r="E2076">
        <v>22</v>
      </c>
      <c r="F2076">
        <v>24</v>
      </c>
      <c r="G2076">
        <v>32</v>
      </c>
      <c r="H2076" t="s">
        <v>3949</v>
      </c>
    </row>
    <row r="2077" spans="1:8" x14ac:dyDescent="0.25">
      <c r="A2077" t="s">
        <v>1314</v>
      </c>
      <c r="B2077" s="1">
        <v>45334</v>
      </c>
      <c r="C2077">
        <v>133</v>
      </c>
      <c r="D2077">
        <v>323</v>
      </c>
      <c r="E2077">
        <v>6</v>
      </c>
      <c r="F2077">
        <v>165</v>
      </c>
      <c r="G2077">
        <v>49</v>
      </c>
      <c r="H2077" t="s">
        <v>3951</v>
      </c>
    </row>
    <row r="2078" spans="1:8" x14ac:dyDescent="0.25">
      <c r="A2078" t="s">
        <v>1865</v>
      </c>
      <c r="B2078" s="1">
        <v>45605</v>
      </c>
      <c r="C2078">
        <v>653</v>
      </c>
      <c r="D2078">
        <v>312</v>
      </c>
      <c r="E2078">
        <v>23</v>
      </c>
      <c r="F2078">
        <v>79</v>
      </c>
      <c r="G2078">
        <v>18</v>
      </c>
      <c r="H2078" t="s">
        <v>3951</v>
      </c>
    </row>
    <row r="2079" spans="1:8" x14ac:dyDescent="0.25">
      <c r="A2079" t="s">
        <v>1866</v>
      </c>
      <c r="B2079" s="1">
        <v>45005</v>
      </c>
      <c r="C2079">
        <v>206</v>
      </c>
      <c r="D2079">
        <v>234</v>
      </c>
      <c r="E2079">
        <v>1</v>
      </c>
      <c r="F2079">
        <v>67</v>
      </c>
      <c r="G2079">
        <v>1</v>
      </c>
      <c r="H2079" t="s">
        <v>3951</v>
      </c>
    </row>
    <row r="2080" spans="1:8" x14ac:dyDescent="0.25">
      <c r="A2080" t="s">
        <v>1867</v>
      </c>
      <c r="B2080" s="1">
        <v>45125</v>
      </c>
      <c r="C2080">
        <v>402</v>
      </c>
      <c r="D2080">
        <v>282</v>
      </c>
      <c r="E2080">
        <v>4</v>
      </c>
      <c r="F2080">
        <v>124</v>
      </c>
      <c r="G2080">
        <v>19</v>
      </c>
      <c r="H2080" t="s">
        <v>3949</v>
      </c>
    </row>
    <row r="2081" spans="1:8" x14ac:dyDescent="0.25">
      <c r="A2081" t="s">
        <v>1868</v>
      </c>
      <c r="B2081" s="1">
        <v>45596</v>
      </c>
      <c r="C2081">
        <v>926</v>
      </c>
      <c r="D2081">
        <v>445</v>
      </c>
      <c r="E2081">
        <v>14</v>
      </c>
      <c r="F2081">
        <v>157</v>
      </c>
      <c r="G2081">
        <v>34</v>
      </c>
      <c r="H2081" t="s">
        <v>3950</v>
      </c>
    </row>
    <row r="2082" spans="1:8" x14ac:dyDescent="0.25">
      <c r="A2082" t="s">
        <v>417</v>
      </c>
      <c r="B2082" s="1">
        <v>45390</v>
      </c>
      <c r="C2082">
        <v>964</v>
      </c>
      <c r="D2082">
        <v>370</v>
      </c>
      <c r="E2082">
        <v>23</v>
      </c>
      <c r="F2082">
        <v>25</v>
      </c>
      <c r="G2082">
        <v>16</v>
      </c>
      <c r="H2082" t="s">
        <v>3951</v>
      </c>
    </row>
    <row r="2083" spans="1:8" x14ac:dyDescent="0.25">
      <c r="A2083" t="s">
        <v>1869</v>
      </c>
      <c r="B2083" s="1">
        <v>45126</v>
      </c>
      <c r="C2083">
        <v>838</v>
      </c>
      <c r="D2083">
        <v>444</v>
      </c>
      <c r="E2083">
        <v>1</v>
      </c>
      <c r="F2083">
        <v>192</v>
      </c>
      <c r="G2083">
        <v>3</v>
      </c>
      <c r="H2083" t="s">
        <v>3949</v>
      </c>
    </row>
    <row r="2084" spans="1:8" x14ac:dyDescent="0.25">
      <c r="A2084" t="s">
        <v>1870</v>
      </c>
      <c r="B2084" s="1">
        <v>45230</v>
      </c>
      <c r="C2084">
        <v>667</v>
      </c>
      <c r="D2084">
        <v>385</v>
      </c>
      <c r="E2084">
        <v>12</v>
      </c>
      <c r="F2084">
        <v>28</v>
      </c>
      <c r="G2084">
        <v>32</v>
      </c>
      <c r="H2084" t="s">
        <v>3949</v>
      </c>
    </row>
    <row r="2085" spans="1:8" x14ac:dyDescent="0.25">
      <c r="A2085" t="s">
        <v>1871</v>
      </c>
      <c r="B2085" s="1">
        <v>45097</v>
      </c>
      <c r="C2085">
        <v>603</v>
      </c>
      <c r="D2085">
        <v>102</v>
      </c>
      <c r="E2085">
        <v>6</v>
      </c>
      <c r="F2085">
        <v>66</v>
      </c>
      <c r="G2085">
        <v>24</v>
      </c>
      <c r="H2085" t="s">
        <v>3949</v>
      </c>
    </row>
    <row r="2086" spans="1:8" x14ac:dyDescent="0.25">
      <c r="A2086" t="s">
        <v>1872</v>
      </c>
      <c r="B2086" s="1">
        <v>45255</v>
      </c>
      <c r="C2086">
        <v>477</v>
      </c>
      <c r="D2086">
        <v>402</v>
      </c>
      <c r="E2086">
        <v>22</v>
      </c>
      <c r="F2086">
        <v>117</v>
      </c>
      <c r="G2086">
        <v>49</v>
      </c>
      <c r="H2086" t="s">
        <v>3950</v>
      </c>
    </row>
    <row r="2087" spans="1:8" x14ac:dyDescent="0.25">
      <c r="A2087" t="s">
        <v>1873</v>
      </c>
      <c r="B2087" s="1">
        <v>45378</v>
      </c>
      <c r="C2087">
        <v>679</v>
      </c>
      <c r="D2087">
        <v>252</v>
      </c>
      <c r="E2087">
        <v>26</v>
      </c>
      <c r="F2087">
        <v>149</v>
      </c>
      <c r="G2087">
        <v>8</v>
      </c>
      <c r="H2087" t="s">
        <v>3950</v>
      </c>
    </row>
    <row r="2088" spans="1:8" x14ac:dyDescent="0.25">
      <c r="A2088" t="s">
        <v>1874</v>
      </c>
      <c r="B2088" s="1">
        <v>45447</v>
      </c>
      <c r="C2088">
        <v>773</v>
      </c>
      <c r="D2088">
        <v>314</v>
      </c>
      <c r="E2088">
        <v>26</v>
      </c>
      <c r="F2088">
        <v>153</v>
      </c>
      <c r="G2088">
        <v>45</v>
      </c>
      <c r="H2088" t="s">
        <v>3951</v>
      </c>
    </row>
    <row r="2089" spans="1:8" x14ac:dyDescent="0.25">
      <c r="A2089" t="s">
        <v>1754</v>
      </c>
      <c r="B2089" s="1">
        <v>45462</v>
      </c>
      <c r="C2089">
        <v>821</v>
      </c>
      <c r="D2089">
        <v>162</v>
      </c>
      <c r="E2089">
        <v>13</v>
      </c>
      <c r="F2089">
        <v>180</v>
      </c>
      <c r="G2089">
        <v>2</v>
      </c>
      <c r="H2089" t="s">
        <v>3949</v>
      </c>
    </row>
    <row r="2090" spans="1:8" x14ac:dyDescent="0.25">
      <c r="A2090" t="s">
        <v>1875</v>
      </c>
      <c r="B2090" s="1">
        <v>45243</v>
      </c>
      <c r="C2090">
        <v>271</v>
      </c>
      <c r="D2090">
        <v>201</v>
      </c>
      <c r="E2090">
        <v>30</v>
      </c>
      <c r="F2090">
        <v>185</v>
      </c>
      <c r="G2090">
        <v>36</v>
      </c>
      <c r="H2090" t="s">
        <v>3950</v>
      </c>
    </row>
    <row r="2091" spans="1:8" x14ac:dyDescent="0.25">
      <c r="A2091" t="s">
        <v>1876</v>
      </c>
      <c r="B2091" s="1">
        <v>45227</v>
      </c>
      <c r="C2091">
        <v>342</v>
      </c>
      <c r="D2091">
        <v>300</v>
      </c>
      <c r="E2091">
        <v>11</v>
      </c>
      <c r="F2091">
        <v>148</v>
      </c>
      <c r="G2091">
        <v>8</v>
      </c>
      <c r="H2091" t="s">
        <v>3950</v>
      </c>
    </row>
    <row r="2092" spans="1:8" x14ac:dyDescent="0.25">
      <c r="A2092" t="s">
        <v>1877</v>
      </c>
      <c r="B2092" s="1">
        <v>45568</v>
      </c>
      <c r="C2092">
        <v>458</v>
      </c>
      <c r="D2092">
        <v>57</v>
      </c>
      <c r="E2092">
        <v>4</v>
      </c>
      <c r="F2092">
        <v>22</v>
      </c>
      <c r="G2092">
        <v>49</v>
      </c>
      <c r="H2092" t="s">
        <v>3950</v>
      </c>
    </row>
    <row r="2093" spans="1:8" x14ac:dyDescent="0.25">
      <c r="A2093" t="s">
        <v>1878</v>
      </c>
      <c r="B2093" s="1">
        <v>45258</v>
      </c>
      <c r="C2093">
        <v>822</v>
      </c>
      <c r="D2093">
        <v>212</v>
      </c>
      <c r="E2093">
        <v>21</v>
      </c>
      <c r="F2093">
        <v>156</v>
      </c>
      <c r="G2093">
        <v>20</v>
      </c>
      <c r="H2093" t="s">
        <v>3951</v>
      </c>
    </row>
    <row r="2094" spans="1:8" x14ac:dyDescent="0.25">
      <c r="A2094" t="s">
        <v>1879</v>
      </c>
      <c r="B2094" s="1">
        <v>45372</v>
      </c>
      <c r="C2094">
        <v>751</v>
      </c>
      <c r="D2094">
        <v>244</v>
      </c>
      <c r="E2094">
        <v>4</v>
      </c>
      <c r="F2094">
        <v>48</v>
      </c>
      <c r="G2094">
        <v>43</v>
      </c>
      <c r="H2094" t="s">
        <v>3951</v>
      </c>
    </row>
    <row r="2095" spans="1:8" x14ac:dyDescent="0.25">
      <c r="A2095" t="s">
        <v>1880</v>
      </c>
      <c r="B2095" s="1">
        <v>45084</v>
      </c>
      <c r="C2095">
        <v>646</v>
      </c>
      <c r="D2095">
        <v>199</v>
      </c>
      <c r="E2095">
        <v>1</v>
      </c>
      <c r="F2095">
        <v>96</v>
      </c>
      <c r="G2095">
        <v>8</v>
      </c>
      <c r="H2095" t="s">
        <v>3950</v>
      </c>
    </row>
    <row r="2096" spans="1:8" x14ac:dyDescent="0.25">
      <c r="A2096" t="s">
        <v>1881</v>
      </c>
      <c r="B2096" s="1">
        <v>45685</v>
      </c>
      <c r="C2096">
        <v>668</v>
      </c>
      <c r="D2096">
        <v>224</v>
      </c>
      <c r="E2096">
        <v>19</v>
      </c>
      <c r="F2096">
        <v>67</v>
      </c>
      <c r="G2096">
        <v>6</v>
      </c>
      <c r="H2096" t="s">
        <v>3949</v>
      </c>
    </row>
    <row r="2097" spans="1:8" x14ac:dyDescent="0.25">
      <c r="A2097" t="s">
        <v>1882</v>
      </c>
      <c r="B2097" s="1">
        <v>45138</v>
      </c>
      <c r="C2097">
        <v>145</v>
      </c>
      <c r="D2097">
        <v>140</v>
      </c>
      <c r="E2097">
        <v>16</v>
      </c>
      <c r="F2097">
        <v>40</v>
      </c>
      <c r="G2097">
        <v>19</v>
      </c>
      <c r="H2097" t="s">
        <v>3949</v>
      </c>
    </row>
    <row r="2098" spans="1:8" x14ac:dyDescent="0.25">
      <c r="A2098" t="s">
        <v>1883</v>
      </c>
      <c r="B2098" s="1">
        <v>45690</v>
      </c>
      <c r="C2098">
        <v>572</v>
      </c>
      <c r="D2098">
        <v>163</v>
      </c>
      <c r="E2098">
        <v>3</v>
      </c>
      <c r="F2098">
        <v>190</v>
      </c>
      <c r="G2098">
        <v>26</v>
      </c>
      <c r="H2098" t="s">
        <v>3949</v>
      </c>
    </row>
    <row r="2099" spans="1:8" x14ac:dyDescent="0.25">
      <c r="A2099" t="s">
        <v>669</v>
      </c>
      <c r="B2099" s="1">
        <v>45184</v>
      </c>
      <c r="C2099">
        <v>436</v>
      </c>
      <c r="D2099">
        <v>111</v>
      </c>
      <c r="E2099">
        <v>11</v>
      </c>
      <c r="F2099">
        <v>150</v>
      </c>
      <c r="G2099">
        <v>3</v>
      </c>
      <c r="H2099" t="s">
        <v>3951</v>
      </c>
    </row>
    <row r="2100" spans="1:8" x14ac:dyDescent="0.25">
      <c r="A2100" t="s">
        <v>1884</v>
      </c>
      <c r="B2100" s="1">
        <v>45486</v>
      </c>
      <c r="C2100">
        <v>821</v>
      </c>
      <c r="D2100">
        <v>168</v>
      </c>
      <c r="E2100">
        <v>9</v>
      </c>
      <c r="F2100">
        <v>66</v>
      </c>
      <c r="G2100">
        <v>32</v>
      </c>
      <c r="H2100" t="s">
        <v>3950</v>
      </c>
    </row>
    <row r="2101" spans="1:8" x14ac:dyDescent="0.25">
      <c r="A2101" t="s">
        <v>1885</v>
      </c>
      <c r="B2101" s="1">
        <v>45569</v>
      </c>
      <c r="C2101">
        <v>796</v>
      </c>
      <c r="D2101">
        <v>231</v>
      </c>
      <c r="E2101">
        <v>25</v>
      </c>
      <c r="F2101">
        <v>140</v>
      </c>
      <c r="G2101">
        <v>29</v>
      </c>
      <c r="H2101" t="s">
        <v>3950</v>
      </c>
    </row>
    <row r="2102" spans="1:8" x14ac:dyDescent="0.25">
      <c r="A2102" t="s">
        <v>1886</v>
      </c>
      <c r="B2102" s="1">
        <v>45100</v>
      </c>
      <c r="C2102">
        <v>608</v>
      </c>
      <c r="D2102">
        <v>500</v>
      </c>
      <c r="E2102">
        <v>2</v>
      </c>
      <c r="F2102">
        <v>108</v>
      </c>
      <c r="G2102">
        <v>24</v>
      </c>
      <c r="H2102" t="s">
        <v>3951</v>
      </c>
    </row>
    <row r="2103" spans="1:8" x14ac:dyDescent="0.25">
      <c r="A2103" t="s">
        <v>856</v>
      </c>
      <c r="B2103" s="1">
        <v>45445</v>
      </c>
      <c r="C2103">
        <v>435</v>
      </c>
      <c r="D2103">
        <v>180</v>
      </c>
      <c r="E2103">
        <v>20</v>
      </c>
      <c r="F2103">
        <v>56</v>
      </c>
      <c r="G2103">
        <v>26</v>
      </c>
      <c r="H2103" t="s">
        <v>3949</v>
      </c>
    </row>
    <row r="2104" spans="1:8" x14ac:dyDescent="0.25">
      <c r="A2104" t="s">
        <v>1887</v>
      </c>
      <c r="B2104" s="1">
        <v>45072</v>
      </c>
      <c r="C2104">
        <v>789</v>
      </c>
      <c r="D2104">
        <v>405</v>
      </c>
      <c r="E2104">
        <v>8</v>
      </c>
      <c r="F2104">
        <v>112</v>
      </c>
      <c r="G2104">
        <v>16</v>
      </c>
      <c r="H2104" t="s">
        <v>3950</v>
      </c>
    </row>
    <row r="2105" spans="1:8" x14ac:dyDescent="0.25">
      <c r="A2105" t="s">
        <v>1508</v>
      </c>
      <c r="B2105" s="1">
        <v>45625</v>
      </c>
      <c r="C2105">
        <v>401</v>
      </c>
      <c r="D2105">
        <v>70</v>
      </c>
      <c r="E2105">
        <v>1</v>
      </c>
      <c r="F2105">
        <v>87</v>
      </c>
      <c r="G2105">
        <v>19</v>
      </c>
      <c r="H2105" t="s">
        <v>3950</v>
      </c>
    </row>
    <row r="2106" spans="1:8" x14ac:dyDescent="0.25">
      <c r="A2106" t="s">
        <v>1888</v>
      </c>
      <c r="B2106" s="1">
        <v>45586</v>
      </c>
      <c r="C2106">
        <v>536</v>
      </c>
      <c r="D2106">
        <v>297</v>
      </c>
      <c r="E2106">
        <v>21</v>
      </c>
      <c r="F2106">
        <v>44</v>
      </c>
      <c r="G2106">
        <v>8</v>
      </c>
      <c r="H2106" t="s">
        <v>3949</v>
      </c>
    </row>
    <row r="2107" spans="1:8" x14ac:dyDescent="0.25">
      <c r="A2107" t="s">
        <v>1889</v>
      </c>
      <c r="B2107" s="1">
        <v>45201</v>
      </c>
      <c r="C2107">
        <v>266</v>
      </c>
      <c r="D2107">
        <v>173</v>
      </c>
      <c r="E2107">
        <v>5</v>
      </c>
      <c r="F2107">
        <v>55</v>
      </c>
      <c r="G2107">
        <v>15</v>
      </c>
      <c r="H2107" t="s">
        <v>3949</v>
      </c>
    </row>
    <row r="2108" spans="1:8" x14ac:dyDescent="0.25">
      <c r="A2108" t="s">
        <v>1890</v>
      </c>
      <c r="B2108" s="1">
        <v>45342</v>
      </c>
      <c r="C2108">
        <v>714</v>
      </c>
      <c r="D2108">
        <v>272</v>
      </c>
      <c r="E2108">
        <v>28</v>
      </c>
      <c r="F2108">
        <v>25</v>
      </c>
      <c r="G2108">
        <v>10</v>
      </c>
      <c r="H2108" t="s">
        <v>3951</v>
      </c>
    </row>
    <row r="2109" spans="1:8" x14ac:dyDescent="0.25">
      <c r="A2109" t="s">
        <v>1891</v>
      </c>
      <c r="B2109" s="1">
        <v>45166</v>
      </c>
      <c r="C2109">
        <v>238</v>
      </c>
      <c r="D2109">
        <v>291</v>
      </c>
      <c r="E2109">
        <v>15</v>
      </c>
      <c r="F2109">
        <v>91</v>
      </c>
      <c r="G2109">
        <v>41</v>
      </c>
      <c r="H2109" t="s">
        <v>3949</v>
      </c>
    </row>
    <row r="2110" spans="1:8" x14ac:dyDescent="0.25">
      <c r="A2110" t="s">
        <v>1892</v>
      </c>
      <c r="B2110" s="1">
        <v>45119</v>
      </c>
      <c r="C2110">
        <v>159</v>
      </c>
      <c r="D2110">
        <v>412</v>
      </c>
      <c r="E2110">
        <v>10</v>
      </c>
      <c r="F2110">
        <v>78</v>
      </c>
      <c r="G2110">
        <v>20</v>
      </c>
      <c r="H2110" t="s">
        <v>3950</v>
      </c>
    </row>
    <row r="2111" spans="1:8" x14ac:dyDescent="0.25">
      <c r="A2111" t="s">
        <v>1893</v>
      </c>
      <c r="B2111" s="1">
        <v>45024</v>
      </c>
      <c r="C2111">
        <v>628</v>
      </c>
      <c r="D2111">
        <v>97</v>
      </c>
      <c r="E2111">
        <v>30</v>
      </c>
      <c r="F2111">
        <v>35</v>
      </c>
      <c r="G2111">
        <v>48</v>
      </c>
      <c r="H2111" t="s">
        <v>3950</v>
      </c>
    </row>
    <row r="2112" spans="1:8" x14ac:dyDescent="0.25">
      <c r="A2112" t="s">
        <v>1894</v>
      </c>
      <c r="B2112" s="1">
        <v>45457</v>
      </c>
      <c r="C2112">
        <v>455</v>
      </c>
      <c r="D2112">
        <v>401</v>
      </c>
      <c r="E2112">
        <v>14</v>
      </c>
      <c r="F2112">
        <v>121</v>
      </c>
      <c r="G2112">
        <v>2</v>
      </c>
      <c r="H2112" t="s">
        <v>3949</v>
      </c>
    </row>
    <row r="2113" spans="1:8" x14ac:dyDescent="0.25">
      <c r="A2113" t="s">
        <v>1895</v>
      </c>
      <c r="B2113" s="1">
        <v>45361</v>
      </c>
      <c r="C2113">
        <v>142</v>
      </c>
      <c r="D2113">
        <v>157</v>
      </c>
      <c r="E2113">
        <v>5</v>
      </c>
      <c r="F2113">
        <v>129</v>
      </c>
      <c r="G2113">
        <v>44</v>
      </c>
      <c r="H2113" t="s">
        <v>3949</v>
      </c>
    </row>
    <row r="2114" spans="1:8" x14ac:dyDescent="0.25">
      <c r="A2114" t="s">
        <v>1896</v>
      </c>
      <c r="B2114" s="1">
        <v>45185</v>
      </c>
      <c r="C2114">
        <v>100</v>
      </c>
      <c r="D2114">
        <v>63</v>
      </c>
      <c r="E2114">
        <v>26</v>
      </c>
      <c r="F2114">
        <v>100</v>
      </c>
      <c r="G2114">
        <v>38</v>
      </c>
      <c r="H2114" t="s">
        <v>3950</v>
      </c>
    </row>
    <row r="2115" spans="1:8" x14ac:dyDescent="0.25">
      <c r="A2115" t="s">
        <v>1897</v>
      </c>
      <c r="B2115" s="1">
        <v>45307</v>
      </c>
      <c r="C2115">
        <v>360</v>
      </c>
      <c r="D2115">
        <v>492</v>
      </c>
      <c r="E2115">
        <v>5</v>
      </c>
      <c r="F2115">
        <v>150</v>
      </c>
      <c r="G2115">
        <v>34</v>
      </c>
      <c r="H2115" t="s">
        <v>3951</v>
      </c>
    </row>
    <row r="2116" spans="1:8" x14ac:dyDescent="0.25">
      <c r="A2116" t="s">
        <v>1898</v>
      </c>
      <c r="B2116" s="1">
        <v>45240</v>
      </c>
      <c r="C2116">
        <v>731</v>
      </c>
      <c r="D2116">
        <v>273</v>
      </c>
      <c r="E2116">
        <v>10</v>
      </c>
      <c r="F2116">
        <v>16</v>
      </c>
      <c r="G2116">
        <v>17</v>
      </c>
      <c r="H2116" t="s">
        <v>3951</v>
      </c>
    </row>
    <row r="2117" spans="1:8" x14ac:dyDescent="0.25">
      <c r="A2117" t="s">
        <v>1899</v>
      </c>
      <c r="B2117" s="1">
        <v>45088</v>
      </c>
      <c r="C2117">
        <v>492</v>
      </c>
      <c r="D2117">
        <v>163</v>
      </c>
      <c r="E2117">
        <v>16</v>
      </c>
      <c r="F2117">
        <v>106</v>
      </c>
      <c r="G2117">
        <v>20</v>
      </c>
      <c r="H2117" t="s">
        <v>3951</v>
      </c>
    </row>
    <row r="2118" spans="1:8" x14ac:dyDescent="0.25">
      <c r="A2118" t="s">
        <v>1900</v>
      </c>
      <c r="B2118" s="1">
        <v>45161</v>
      </c>
      <c r="C2118">
        <v>710</v>
      </c>
      <c r="D2118">
        <v>316</v>
      </c>
      <c r="E2118">
        <v>30</v>
      </c>
      <c r="F2118">
        <v>158</v>
      </c>
      <c r="G2118">
        <v>50</v>
      </c>
      <c r="H2118" t="s">
        <v>3950</v>
      </c>
    </row>
    <row r="2119" spans="1:8" x14ac:dyDescent="0.25">
      <c r="A2119" t="s">
        <v>1901</v>
      </c>
      <c r="B2119" s="1">
        <v>45234</v>
      </c>
      <c r="C2119">
        <v>495</v>
      </c>
      <c r="D2119">
        <v>415</v>
      </c>
      <c r="E2119">
        <v>20</v>
      </c>
      <c r="F2119">
        <v>181</v>
      </c>
      <c r="G2119">
        <v>4</v>
      </c>
      <c r="H2119" t="s">
        <v>3950</v>
      </c>
    </row>
    <row r="2120" spans="1:8" x14ac:dyDescent="0.25">
      <c r="A2120" t="s">
        <v>1902</v>
      </c>
      <c r="B2120" s="1">
        <v>45217</v>
      </c>
      <c r="C2120">
        <v>520</v>
      </c>
      <c r="D2120">
        <v>355</v>
      </c>
      <c r="E2120">
        <v>14</v>
      </c>
      <c r="F2120">
        <v>88</v>
      </c>
      <c r="G2120">
        <v>5</v>
      </c>
      <c r="H2120" t="s">
        <v>3949</v>
      </c>
    </row>
    <row r="2121" spans="1:8" x14ac:dyDescent="0.25">
      <c r="A2121" t="s">
        <v>1667</v>
      </c>
      <c r="B2121" s="1">
        <v>45497</v>
      </c>
      <c r="C2121">
        <v>939</v>
      </c>
      <c r="D2121">
        <v>466</v>
      </c>
      <c r="E2121">
        <v>12</v>
      </c>
      <c r="F2121">
        <v>181</v>
      </c>
      <c r="G2121">
        <v>8</v>
      </c>
      <c r="H2121" t="s">
        <v>3951</v>
      </c>
    </row>
    <row r="2122" spans="1:8" x14ac:dyDescent="0.25">
      <c r="A2122" t="s">
        <v>1903</v>
      </c>
      <c r="B2122" s="1">
        <v>45685</v>
      </c>
      <c r="C2122">
        <v>538</v>
      </c>
      <c r="D2122">
        <v>464</v>
      </c>
      <c r="E2122">
        <v>23</v>
      </c>
      <c r="F2122">
        <v>76</v>
      </c>
      <c r="G2122">
        <v>37</v>
      </c>
      <c r="H2122" t="s">
        <v>3951</v>
      </c>
    </row>
    <row r="2123" spans="1:8" x14ac:dyDescent="0.25">
      <c r="A2123" t="s">
        <v>1904</v>
      </c>
      <c r="B2123" s="1">
        <v>45655</v>
      </c>
      <c r="C2123">
        <v>392</v>
      </c>
      <c r="D2123">
        <v>276</v>
      </c>
      <c r="E2123">
        <v>15</v>
      </c>
      <c r="F2123">
        <v>188</v>
      </c>
      <c r="G2123">
        <v>48</v>
      </c>
      <c r="H2123" t="s">
        <v>3949</v>
      </c>
    </row>
    <row r="2124" spans="1:8" x14ac:dyDescent="0.25">
      <c r="A2124" t="s">
        <v>560</v>
      </c>
      <c r="B2124" s="1">
        <v>45375</v>
      </c>
      <c r="C2124">
        <v>430</v>
      </c>
      <c r="D2124">
        <v>464</v>
      </c>
      <c r="E2124">
        <v>7</v>
      </c>
      <c r="F2124">
        <v>38</v>
      </c>
      <c r="G2124">
        <v>33</v>
      </c>
      <c r="H2124" t="s">
        <v>3949</v>
      </c>
    </row>
    <row r="2125" spans="1:8" x14ac:dyDescent="0.25">
      <c r="A2125" t="s">
        <v>1905</v>
      </c>
      <c r="B2125" s="1">
        <v>45651</v>
      </c>
      <c r="C2125">
        <v>137</v>
      </c>
      <c r="D2125">
        <v>377</v>
      </c>
      <c r="E2125">
        <v>28</v>
      </c>
      <c r="F2125">
        <v>150</v>
      </c>
      <c r="G2125">
        <v>6</v>
      </c>
      <c r="H2125" t="s">
        <v>3950</v>
      </c>
    </row>
    <row r="2126" spans="1:8" x14ac:dyDescent="0.25">
      <c r="A2126" t="s">
        <v>1906</v>
      </c>
      <c r="B2126" s="1">
        <v>44976</v>
      </c>
      <c r="C2126">
        <v>622</v>
      </c>
      <c r="D2126">
        <v>185</v>
      </c>
      <c r="E2126">
        <v>27</v>
      </c>
      <c r="F2126">
        <v>116</v>
      </c>
      <c r="G2126">
        <v>4</v>
      </c>
      <c r="H2126" t="s">
        <v>3951</v>
      </c>
    </row>
    <row r="2127" spans="1:8" x14ac:dyDescent="0.25">
      <c r="A2127" t="s">
        <v>1907</v>
      </c>
      <c r="B2127" s="1">
        <v>45270</v>
      </c>
      <c r="C2127">
        <v>113</v>
      </c>
      <c r="D2127">
        <v>82</v>
      </c>
      <c r="E2127">
        <v>16</v>
      </c>
      <c r="F2127">
        <v>161</v>
      </c>
      <c r="G2127">
        <v>42</v>
      </c>
      <c r="H2127" t="s">
        <v>3951</v>
      </c>
    </row>
    <row r="2128" spans="1:8" x14ac:dyDescent="0.25">
      <c r="A2128" t="s">
        <v>1908</v>
      </c>
      <c r="B2128" s="1">
        <v>45619</v>
      </c>
      <c r="C2128">
        <v>554</v>
      </c>
      <c r="D2128">
        <v>102</v>
      </c>
      <c r="E2128">
        <v>12</v>
      </c>
      <c r="F2128">
        <v>100</v>
      </c>
      <c r="G2128">
        <v>2</v>
      </c>
      <c r="H2128" t="s">
        <v>3951</v>
      </c>
    </row>
    <row r="2129" spans="1:8" x14ac:dyDescent="0.25">
      <c r="A2129" t="s">
        <v>502</v>
      </c>
      <c r="B2129" s="1">
        <v>45186</v>
      </c>
      <c r="C2129">
        <v>929</v>
      </c>
      <c r="D2129">
        <v>382</v>
      </c>
      <c r="E2129">
        <v>5</v>
      </c>
      <c r="F2129">
        <v>115</v>
      </c>
      <c r="G2129">
        <v>50</v>
      </c>
      <c r="H2129" t="s">
        <v>3949</v>
      </c>
    </row>
    <row r="2130" spans="1:8" x14ac:dyDescent="0.25">
      <c r="A2130" t="s">
        <v>1909</v>
      </c>
      <c r="B2130" s="1">
        <v>45666</v>
      </c>
      <c r="C2130">
        <v>443</v>
      </c>
      <c r="D2130">
        <v>390</v>
      </c>
      <c r="E2130">
        <v>12</v>
      </c>
      <c r="F2130">
        <v>109</v>
      </c>
      <c r="G2130">
        <v>1</v>
      </c>
      <c r="H2130" t="s">
        <v>3949</v>
      </c>
    </row>
    <row r="2131" spans="1:8" x14ac:dyDescent="0.25">
      <c r="A2131" t="s">
        <v>1910</v>
      </c>
      <c r="B2131" s="1">
        <v>45591</v>
      </c>
      <c r="C2131">
        <v>390</v>
      </c>
      <c r="D2131">
        <v>204</v>
      </c>
      <c r="E2131">
        <v>18</v>
      </c>
      <c r="F2131">
        <v>122</v>
      </c>
      <c r="G2131">
        <v>36</v>
      </c>
      <c r="H2131" t="s">
        <v>3951</v>
      </c>
    </row>
    <row r="2132" spans="1:8" x14ac:dyDescent="0.25">
      <c r="A2132" t="s">
        <v>1911</v>
      </c>
      <c r="B2132" s="1">
        <v>45268</v>
      </c>
      <c r="C2132">
        <v>268</v>
      </c>
      <c r="D2132">
        <v>258</v>
      </c>
      <c r="E2132">
        <v>24</v>
      </c>
      <c r="F2132">
        <v>37</v>
      </c>
      <c r="G2132">
        <v>4</v>
      </c>
      <c r="H2132" t="s">
        <v>3951</v>
      </c>
    </row>
    <row r="2133" spans="1:8" x14ac:dyDescent="0.25">
      <c r="A2133" t="s">
        <v>1912</v>
      </c>
      <c r="B2133" s="1">
        <v>45533</v>
      </c>
      <c r="C2133">
        <v>801</v>
      </c>
      <c r="D2133">
        <v>452</v>
      </c>
      <c r="E2133">
        <v>21</v>
      </c>
      <c r="F2133">
        <v>22</v>
      </c>
      <c r="G2133">
        <v>30</v>
      </c>
      <c r="H2133" t="s">
        <v>3949</v>
      </c>
    </row>
    <row r="2134" spans="1:8" x14ac:dyDescent="0.25">
      <c r="A2134" t="s">
        <v>1913</v>
      </c>
      <c r="B2134" s="1">
        <v>45007</v>
      </c>
      <c r="C2134">
        <v>519</v>
      </c>
      <c r="D2134">
        <v>485</v>
      </c>
      <c r="E2134">
        <v>16</v>
      </c>
      <c r="F2134">
        <v>94</v>
      </c>
      <c r="G2134">
        <v>32</v>
      </c>
      <c r="H2134" t="s">
        <v>3949</v>
      </c>
    </row>
    <row r="2135" spans="1:8" x14ac:dyDescent="0.25">
      <c r="A2135" t="s">
        <v>1914</v>
      </c>
      <c r="B2135" s="1">
        <v>44978</v>
      </c>
      <c r="C2135">
        <v>929</v>
      </c>
      <c r="D2135">
        <v>364</v>
      </c>
      <c r="E2135">
        <v>14</v>
      </c>
      <c r="F2135">
        <v>83</v>
      </c>
      <c r="G2135">
        <v>46</v>
      </c>
      <c r="H2135" t="s">
        <v>3951</v>
      </c>
    </row>
    <row r="2136" spans="1:8" x14ac:dyDescent="0.25">
      <c r="A2136" t="s">
        <v>1915</v>
      </c>
      <c r="B2136" s="1">
        <v>45033</v>
      </c>
      <c r="C2136">
        <v>216</v>
      </c>
      <c r="D2136">
        <v>251</v>
      </c>
      <c r="E2136">
        <v>20</v>
      </c>
      <c r="F2136">
        <v>83</v>
      </c>
      <c r="G2136">
        <v>23</v>
      </c>
      <c r="H2136" t="s">
        <v>3949</v>
      </c>
    </row>
    <row r="2137" spans="1:8" x14ac:dyDescent="0.25">
      <c r="A2137" t="s">
        <v>1916</v>
      </c>
      <c r="B2137" s="1">
        <v>45241</v>
      </c>
      <c r="C2137">
        <v>298</v>
      </c>
      <c r="D2137">
        <v>107</v>
      </c>
      <c r="E2137">
        <v>4</v>
      </c>
      <c r="F2137">
        <v>84</v>
      </c>
      <c r="G2137">
        <v>21</v>
      </c>
      <c r="H2137" t="s">
        <v>3949</v>
      </c>
    </row>
    <row r="2138" spans="1:8" x14ac:dyDescent="0.25">
      <c r="A2138" t="s">
        <v>1917</v>
      </c>
      <c r="B2138" s="1">
        <v>45624</v>
      </c>
      <c r="C2138">
        <v>999</v>
      </c>
      <c r="D2138">
        <v>368</v>
      </c>
      <c r="E2138">
        <v>8</v>
      </c>
      <c r="F2138">
        <v>149</v>
      </c>
      <c r="G2138">
        <v>12</v>
      </c>
      <c r="H2138" t="s">
        <v>3950</v>
      </c>
    </row>
    <row r="2139" spans="1:8" x14ac:dyDescent="0.25">
      <c r="A2139" t="s">
        <v>1918</v>
      </c>
      <c r="B2139" s="1">
        <v>45227</v>
      </c>
      <c r="C2139">
        <v>352</v>
      </c>
      <c r="D2139">
        <v>447</v>
      </c>
      <c r="E2139">
        <v>22</v>
      </c>
      <c r="F2139">
        <v>194</v>
      </c>
      <c r="G2139">
        <v>14</v>
      </c>
      <c r="H2139" t="s">
        <v>3950</v>
      </c>
    </row>
    <row r="2140" spans="1:8" x14ac:dyDescent="0.25">
      <c r="A2140" t="s">
        <v>1919</v>
      </c>
      <c r="B2140" s="1">
        <v>45683</v>
      </c>
      <c r="C2140">
        <v>418</v>
      </c>
      <c r="D2140">
        <v>60</v>
      </c>
      <c r="E2140">
        <v>8</v>
      </c>
      <c r="F2140">
        <v>11</v>
      </c>
      <c r="G2140">
        <v>9</v>
      </c>
      <c r="H2140" t="s">
        <v>3951</v>
      </c>
    </row>
    <row r="2141" spans="1:8" x14ac:dyDescent="0.25">
      <c r="A2141" t="s">
        <v>1920</v>
      </c>
      <c r="B2141" s="1">
        <v>45199</v>
      </c>
      <c r="C2141">
        <v>187</v>
      </c>
      <c r="D2141">
        <v>103</v>
      </c>
      <c r="E2141">
        <v>8</v>
      </c>
      <c r="F2141">
        <v>78</v>
      </c>
      <c r="G2141">
        <v>2</v>
      </c>
      <c r="H2141" t="s">
        <v>3951</v>
      </c>
    </row>
    <row r="2142" spans="1:8" x14ac:dyDescent="0.25">
      <c r="A2142" t="s">
        <v>1921</v>
      </c>
      <c r="B2142" s="1">
        <v>45670</v>
      </c>
      <c r="C2142">
        <v>847</v>
      </c>
      <c r="D2142">
        <v>332</v>
      </c>
      <c r="E2142">
        <v>15</v>
      </c>
      <c r="F2142">
        <v>185</v>
      </c>
      <c r="G2142">
        <v>2</v>
      </c>
      <c r="H2142" t="s">
        <v>3950</v>
      </c>
    </row>
    <row r="2143" spans="1:8" x14ac:dyDescent="0.25">
      <c r="A2143" t="s">
        <v>1922</v>
      </c>
      <c r="B2143" s="1">
        <v>45602</v>
      </c>
      <c r="C2143">
        <v>344</v>
      </c>
      <c r="D2143">
        <v>461</v>
      </c>
      <c r="E2143">
        <v>22</v>
      </c>
      <c r="F2143">
        <v>166</v>
      </c>
      <c r="G2143">
        <v>32</v>
      </c>
      <c r="H2143" t="s">
        <v>3951</v>
      </c>
    </row>
    <row r="2144" spans="1:8" x14ac:dyDescent="0.25">
      <c r="A2144" t="s">
        <v>1923</v>
      </c>
      <c r="B2144" s="1">
        <v>45045</v>
      </c>
      <c r="C2144">
        <v>137</v>
      </c>
      <c r="D2144">
        <v>108</v>
      </c>
      <c r="E2144">
        <v>19</v>
      </c>
      <c r="F2144">
        <v>64</v>
      </c>
      <c r="G2144">
        <v>27</v>
      </c>
      <c r="H2144" t="s">
        <v>3951</v>
      </c>
    </row>
    <row r="2145" spans="1:8" x14ac:dyDescent="0.25">
      <c r="A2145" t="s">
        <v>1924</v>
      </c>
      <c r="B2145" s="1">
        <v>45439</v>
      </c>
      <c r="C2145">
        <v>264</v>
      </c>
      <c r="D2145">
        <v>200</v>
      </c>
      <c r="E2145">
        <v>28</v>
      </c>
      <c r="F2145">
        <v>54</v>
      </c>
      <c r="G2145">
        <v>27</v>
      </c>
      <c r="H2145" t="s">
        <v>3949</v>
      </c>
    </row>
    <row r="2146" spans="1:8" x14ac:dyDescent="0.25">
      <c r="A2146" t="s">
        <v>1925</v>
      </c>
      <c r="B2146" s="1">
        <v>45541</v>
      </c>
      <c r="C2146">
        <v>183</v>
      </c>
      <c r="D2146">
        <v>400</v>
      </c>
      <c r="E2146">
        <v>10</v>
      </c>
      <c r="F2146">
        <v>112</v>
      </c>
      <c r="G2146">
        <v>48</v>
      </c>
      <c r="H2146" t="s">
        <v>3949</v>
      </c>
    </row>
    <row r="2147" spans="1:8" x14ac:dyDescent="0.25">
      <c r="A2147" t="s">
        <v>1926</v>
      </c>
      <c r="B2147" s="1">
        <v>45616</v>
      </c>
      <c r="C2147">
        <v>184</v>
      </c>
      <c r="D2147">
        <v>341</v>
      </c>
      <c r="E2147">
        <v>7</v>
      </c>
      <c r="F2147">
        <v>151</v>
      </c>
      <c r="G2147">
        <v>4</v>
      </c>
      <c r="H2147" t="s">
        <v>3950</v>
      </c>
    </row>
    <row r="2148" spans="1:8" x14ac:dyDescent="0.25">
      <c r="A2148" t="s">
        <v>1927</v>
      </c>
      <c r="B2148" s="1">
        <v>45451</v>
      </c>
      <c r="C2148">
        <v>941</v>
      </c>
      <c r="D2148">
        <v>384</v>
      </c>
      <c r="E2148">
        <v>19</v>
      </c>
      <c r="F2148">
        <v>177</v>
      </c>
      <c r="G2148">
        <v>11</v>
      </c>
      <c r="H2148" t="s">
        <v>3949</v>
      </c>
    </row>
    <row r="2149" spans="1:8" x14ac:dyDescent="0.25">
      <c r="A2149" t="s">
        <v>1928</v>
      </c>
      <c r="B2149" s="1">
        <v>45517</v>
      </c>
      <c r="C2149">
        <v>914</v>
      </c>
      <c r="D2149">
        <v>454</v>
      </c>
      <c r="E2149">
        <v>24</v>
      </c>
      <c r="F2149">
        <v>41</v>
      </c>
      <c r="G2149">
        <v>30</v>
      </c>
      <c r="H2149" t="s">
        <v>3949</v>
      </c>
    </row>
    <row r="2150" spans="1:8" x14ac:dyDescent="0.25">
      <c r="A2150" t="s">
        <v>1929</v>
      </c>
      <c r="B2150" s="1">
        <v>45395</v>
      </c>
      <c r="C2150">
        <v>749</v>
      </c>
      <c r="D2150">
        <v>343</v>
      </c>
      <c r="E2150">
        <v>21</v>
      </c>
      <c r="F2150">
        <v>84</v>
      </c>
      <c r="G2150">
        <v>44</v>
      </c>
      <c r="H2150" t="s">
        <v>3949</v>
      </c>
    </row>
    <row r="2151" spans="1:8" x14ac:dyDescent="0.25">
      <c r="A2151" t="s">
        <v>1930</v>
      </c>
      <c r="B2151" s="1">
        <v>45247</v>
      </c>
      <c r="C2151">
        <v>355</v>
      </c>
      <c r="D2151">
        <v>266</v>
      </c>
      <c r="E2151">
        <v>3</v>
      </c>
      <c r="F2151">
        <v>86</v>
      </c>
      <c r="G2151">
        <v>1</v>
      </c>
      <c r="H2151" t="s">
        <v>3949</v>
      </c>
    </row>
    <row r="2152" spans="1:8" x14ac:dyDescent="0.25">
      <c r="A2152" t="s">
        <v>1931</v>
      </c>
      <c r="B2152" s="1">
        <v>44993</v>
      </c>
      <c r="C2152">
        <v>869</v>
      </c>
      <c r="D2152">
        <v>245</v>
      </c>
      <c r="E2152">
        <v>8</v>
      </c>
      <c r="F2152">
        <v>121</v>
      </c>
      <c r="G2152">
        <v>37</v>
      </c>
      <c r="H2152" t="s">
        <v>3949</v>
      </c>
    </row>
    <row r="2153" spans="1:8" x14ac:dyDescent="0.25">
      <c r="A2153" t="s">
        <v>1932</v>
      </c>
      <c r="B2153" s="1">
        <v>45312</v>
      </c>
      <c r="C2153">
        <v>709</v>
      </c>
      <c r="D2153">
        <v>206</v>
      </c>
      <c r="E2153">
        <v>24</v>
      </c>
      <c r="F2153">
        <v>56</v>
      </c>
      <c r="G2153">
        <v>9</v>
      </c>
      <c r="H2153" t="s">
        <v>3950</v>
      </c>
    </row>
    <row r="2154" spans="1:8" x14ac:dyDescent="0.25">
      <c r="A2154" t="s">
        <v>1933</v>
      </c>
      <c r="B2154" s="1">
        <v>45325</v>
      </c>
      <c r="C2154">
        <v>521</v>
      </c>
      <c r="D2154">
        <v>231</v>
      </c>
      <c r="E2154">
        <v>10</v>
      </c>
      <c r="F2154">
        <v>14</v>
      </c>
      <c r="G2154">
        <v>40</v>
      </c>
      <c r="H2154" t="s">
        <v>3950</v>
      </c>
    </row>
    <row r="2155" spans="1:8" x14ac:dyDescent="0.25">
      <c r="A2155" t="s">
        <v>1385</v>
      </c>
      <c r="B2155" s="1">
        <v>45153</v>
      </c>
      <c r="C2155">
        <v>779</v>
      </c>
      <c r="D2155">
        <v>197</v>
      </c>
      <c r="E2155">
        <v>28</v>
      </c>
      <c r="F2155">
        <v>40</v>
      </c>
      <c r="G2155">
        <v>5</v>
      </c>
      <c r="H2155" t="s">
        <v>3951</v>
      </c>
    </row>
    <row r="2156" spans="1:8" x14ac:dyDescent="0.25">
      <c r="A2156" t="s">
        <v>1934</v>
      </c>
      <c r="B2156" s="1">
        <v>45416</v>
      </c>
      <c r="C2156">
        <v>383</v>
      </c>
      <c r="D2156">
        <v>342</v>
      </c>
      <c r="E2156">
        <v>1</v>
      </c>
      <c r="F2156">
        <v>148</v>
      </c>
      <c r="G2156">
        <v>11</v>
      </c>
      <c r="H2156" t="s">
        <v>3951</v>
      </c>
    </row>
    <row r="2157" spans="1:8" x14ac:dyDescent="0.25">
      <c r="A2157" t="s">
        <v>1935</v>
      </c>
      <c r="B2157" s="1">
        <v>45666</v>
      </c>
      <c r="C2157">
        <v>153</v>
      </c>
      <c r="D2157">
        <v>385</v>
      </c>
      <c r="E2157">
        <v>4</v>
      </c>
      <c r="F2157">
        <v>188</v>
      </c>
      <c r="G2157">
        <v>47</v>
      </c>
      <c r="H2157" t="s">
        <v>3949</v>
      </c>
    </row>
    <row r="2158" spans="1:8" x14ac:dyDescent="0.25">
      <c r="A2158" t="s">
        <v>722</v>
      </c>
      <c r="B2158" s="1">
        <v>45275</v>
      </c>
      <c r="C2158">
        <v>652</v>
      </c>
      <c r="D2158">
        <v>358</v>
      </c>
      <c r="E2158">
        <v>20</v>
      </c>
      <c r="F2158">
        <v>31</v>
      </c>
      <c r="G2158">
        <v>23</v>
      </c>
      <c r="H2158" t="s">
        <v>3949</v>
      </c>
    </row>
    <row r="2159" spans="1:8" x14ac:dyDescent="0.25">
      <c r="A2159" t="s">
        <v>1936</v>
      </c>
      <c r="B2159" s="1">
        <v>44978</v>
      </c>
      <c r="C2159">
        <v>795</v>
      </c>
      <c r="D2159">
        <v>247</v>
      </c>
      <c r="E2159">
        <v>12</v>
      </c>
      <c r="F2159">
        <v>152</v>
      </c>
      <c r="G2159">
        <v>5</v>
      </c>
      <c r="H2159" t="s">
        <v>3951</v>
      </c>
    </row>
    <row r="2160" spans="1:8" x14ac:dyDescent="0.25">
      <c r="A2160" t="s">
        <v>257</v>
      </c>
      <c r="B2160" s="1">
        <v>45475</v>
      </c>
      <c r="C2160">
        <v>957</v>
      </c>
      <c r="D2160">
        <v>306</v>
      </c>
      <c r="E2160">
        <v>14</v>
      </c>
      <c r="F2160">
        <v>69</v>
      </c>
      <c r="G2160">
        <v>34</v>
      </c>
      <c r="H2160" t="s">
        <v>3951</v>
      </c>
    </row>
    <row r="2161" spans="1:8" x14ac:dyDescent="0.25">
      <c r="A2161" t="s">
        <v>1937</v>
      </c>
      <c r="B2161" s="1">
        <v>45238</v>
      </c>
      <c r="C2161">
        <v>211</v>
      </c>
      <c r="D2161">
        <v>114</v>
      </c>
      <c r="E2161">
        <v>23</v>
      </c>
      <c r="F2161">
        <v>199</v>
      </c>
      <c r="G2161">
        <v>6</v>
      </c>
      <c r="H2161" t="s">
        <v>3949</v>
      </c>
    </row>
    <row r="2162" spans="1:8" x14ac:dyDescent="0.25">
      <c r="A2162" t="s">
        <v>1938</v>
      </c>
      <c r="B2162" s="1">
        <v>45314</v>
      </c>
      <c r="C2162">
        <v>266</v>
      </c>
      <c r="D2162">
        <v>387</v>
      </c>
      <c r="E2162">
        <v>18</v>
      </c>
      <c r="F2162">
        <v>27</v>
      </c>
      <c r="G2162">
        <v>9</v>
      </c>
      <c r="H2162" t="s">
        <v>3949</v>
      </c>
    </row>
    <row r="2163" spans="1:8" x14ac:dyDescent="0.25">
      <c r="A2163" t="s">
        <v>1939</v>
      </c>
      <c r="B2163" s="1">
        <v>45336</v>
      </c>
      <c r="C2163">
        <v>277</v>
      </c>
      <c r="D2163">
        <v>287</v>
      </c>
      <c r="E2163">
        <v>15</v>
      </c>
      <c r="F2163">
        <v>39</v>
      </c>
      <c r="G2163">
        <v>12</v>
      </c>
      <c r="H2163" t="s">
        <v>3949</v>
      </c>
    </row>
    <row r="2164" spans="1:8" x14ac:dyDescent="0.25">
      <c r="A2164" t="s">
        <v>1940</v>
      </c>
      <c r="B2164" s="1">
        <v>45465</v>
      </c>
      <c r="C2164">
        <v>739</v>
      </c>
      <c r="D2164">
        <v>146</v>
      </c>
      <c r="E2164">
        <v>10</v>
      </c>
      <c r="F2164">
        <v>138</v>
      </c>
      <c r="G2164">
        <v>27</v>
      </c>
      <c r="H2164" t="s">
        <v>3951</v>
      </c>
    </row>
    <row r="2165" spans="1:8" x14ac:dyDescent="0.25">
      <c r="A2165" t="s">
        <v>1706</v>
      </c>
      <c r="B2165" s="1">
        <v>45262</v>
      </c>
      <c r="C2165">
        <v>894</v>
      </c>
      <c r="D2165">
        <v>341</v>
      </c>
      <c r="E2165">
        <v>17</v>
      </c>
      <c r="F2165">
        <v>124</v>
      </c>
      <c r="G2165">
        <v>6</v>
      </c>
      <c r="H2165" t="s">
        <v>3949</v>
      </c>
    </row>
    <row r="2166" spans="1:8" x14ac:dyDescent="0.25">
      <c r="A2166" t="s">
        <v>1941</v>
      </c>
      <c r="B2166" s="1">
        <v>45429</v>
      </c>
      <c r="C2166">
        <v>504</v>
      </c>
      <c r="D2166">
        <v>399</v>
      </c>
      <c r="E2166">
        <v>16</v>
      </c>
      <c r="F2166">
        <v>118</v>
      </c>
      <c r="G2166">
        <v>14</v>
      </c>
      <c r="H2166" t="s">
        <v>3951</v>
      </c>
    </row>
    <row r="2167" spans="1:8" x14ac:dyDescent="0.25">
      <c r="A2167" t="s">
        <v>1942</v>
      </c>
      <c r="B2167" s="1">
        <v>45696</v>
      </c>
      <c r="C2167">
        <v>455</v>
      </c>
      <c r="D2167">
        <v>322</v>
      </c>
      <c r="E2167">
        <v>11</v>
      </c>
      <c r="F2167">
        <v>135</v>
      </c>
      <c r="G2167">
        <v>47</v>
      </c>
      <c r="H2167" t="s">
        <v>3950</v>
      </c>
    </row>
    <row r="2168" spans="1:8" x14ac:dyDescent="0.25">
      <c r="A2168" t="s">
        <v>1943</v>
      </c>
      <c r="B2168" s="1">
        <v>45134</v>
      </c>
      <c r="C2168">
        <v>376</v>
      </c>
      <c r="D2168">
        <v>366</v>
      </c>
      <c r="E2168">
        <v>17</v>
      </c>
      <c r="F2168">
        <v>13</v>
      </c>
      <c r="G2168">
        <v>28</v>
      </c>
      <c r="H2168" t="s">
        <v>3949</v>
      </c>
    </row>
    <row r="2169" spans="1:8" x14ac:dyDescent="0.25">
      <c r="A2169" t="s">
        <v>1944</v>
      </c>
      <c r="B2169" s="1">
        <v>45342</v>
      </c>
      <c r="C2169">
        <v>287</v>
      </c>
      <c r="D2169">
        <v>60</v>
      </c>
      <c r="E2169">
        <v>24</v>
      </c>
      <c r="F2169">
        <v>9</v>
      </c>
      <c r="G2169">
        <v>5</v>
      </c>
      <c r="H2169" t="s">
        <v>3950</v>
      </c>
    </row>
    <row r="2170" spans="1:8" x14ac:dyDescent="0.25">
      <c r="A2170" t="s">
        <v>1945</v>
      </c>
      <c r="B2170" s="1">
        <v>45521</v>
      </c>
      <c r="C2170">
        <v>766</v>
      </c>
      <c r="D2170">
        <v>251</v>
      </c>
      <c r="E2170">
        <v>28</v>
      </c>
      <c r="F2170">
        <v>189</v>
      </c>
      <c r="G2170">
        <v>13</v>
      </c>
      <c r="H2170" t="s">
        <v>3950</v>
      </c>
    </row>
    <row r="2171" spans="1:8" x14ac:dyDescent="0.25">
      <c r="A2171" t="s">
        <v>1946</v>
      </c>
      <c r="B2171" s="1">
        <v>45000</v>
      </c>
      <c r="C2171">
        <v>648</v>
      </c>
      <c r="D2171">
        <v>105</v>
      </c>
      <c r="E2171">
        <v>15</v>
      </c>
      <c r="F2171">
        <v>64</v>
      </c>
      <c r="G2171">
        <v>18</v>
      </c>
      <c r="H2171" t="s">
        <v>3951</v>
      </c>
    </row>
    <row r="2172" spans="1:8" x14ac:dyDescent="0.25">
      <c r="A2172" t="s">
        <v>1947</v>
      </c>
      <c r="B2172" s="1">
        <v>45224</v>
      </c>
      <c r="C2172">
        <v>493</v>
      </c>
      <c r="D2172">
        <v>76</v>
      </c>
      <c r="E2172">
        <v>9</v>
      </c>
      <c r="F2172">
        <v>139</v>
      </c>
      <c r="G2172">
        <v>12</v>
      </c>
      <c r="H2172" t="s">
        <v>3951</v>
      </c>
    </row>
    <row r="2173" spans="1:8" x14ac:dyDescent="0.25">
      <c r="A2173" t="s">
        <v>168</v>
      </c>
      <c r="B2173" s="1">
        <v>45092</v>
      </c>
      <c r="C2173">
        <v>446</v>
      </c>
      <c r="D2173">
        <v>139</v>
      </c>
      <c r="E2173">
        <v>17</v>
      </c>
      <c r="F2173">
        <v>33</v>
      </c>
      <c r="G2173">
        <v>13</v>
      </c>
      <c r="H2173" t="s">
        <v>3949</v>
      </c>
    </row>
    <row r="2174" spans="1:8" x14ac:dyDescent="0.25">
      <c r="A2174" t="s">
        <v>1948</v>
      </c>
      <c r="B2174" s="1">
        <v>45433</v>
      </c>
      <c r="C2174">
        <v>248</v>
      </c>
      <c r="D2174">
        <v>475</v>
      </c>
      <c r="E2174">
        <v>2</v>
      </c>
      <c r="F2174">
        <v>195</v>
      </c>
      <c r="G2174">
        <v>45</v>
      </c>
      <c r="H2174" t="s">
        <v>3949</v>
      </c>
    </row>
    <row r="2175" spans="1:8" x14ac:dyDescent="0.25">
      <c r="A2175" t="s">
        <v>1949</v>
      </c>
      <c r="B2175" s="1">
        <v>45169</v>
      </c>
      <c r="C2175">
        <v>353</v>
      </c>
      <c r="D2175">
        <v>161</v>
      </c>
      <c r="E2175">
        <v>5</v>
      </c>
      <c r="F2175">
        <v>129</v>
      </c>
      <c r="G2175">
        <v>11</v>
      </c>
      <c r="H2175" t="s">
        <v>3949</v>
      </c>
    </row>
    <row r="2176" spans="1:8" x14ac:dyDescent="0.25">
      <c r="A2176" t="s">
        <v>1950</v>
      </c>
      <c r="B2176" s="1">
        <v>45449</v>
      </c>
      <c r="C2176">
        <v>713</v>
      </c>
      <c r="D2176">
        <v>221</v>
      </c>
      <c r="E2176">
        <v>2</v>
      </c>
      <c r="F2176">
        <v>115</v>
      </c>
      <c r="G2176">
        <v>32</v>
      </c>
      <c r="H2176" t="s">
        <v>3950</v>
      </c>
    </row>
    <row r="2177" spans="1:8" x14ac:dyDescent="0.25">
      <c r="A2177" t="s">
        <v>1951</v>
      </c>
      <c r="B2177" s="1">
        <v>45327</v>
      </c>
      <c r="C2177">
        <v>539</v>
      </c>
      <c r="D2177">
        <v>80</v>
      </c>
      <c r="E2177">
        <v>24</v>
      </c>
      <c r="F2177">
        <v>37</v>
      </c>
      <c r="G2177">
        <v>22</v>
      </c>
      <c r="H2177" t="s">
        <v>3951</v>
      </c>
    </row>
    <row r="2178" spans="1:8" x14ac:dyDescent="0.25">
      <c r="A2178" t="s">
        <v>1557</v>
      </c>
      <c r="B2178" s="1">
        <v>45191</v>
      </c>
      <c r="C2178">
        <v>737</v>
      </c>
      <c r="D2178">
        <v>61</v>
      </c>
      <c r="E2178">
        <v>19</v>
      </c>
      <c r="F2178">
        <v>198</v>
      </c>
      <c r="G2178">
        <v>12</v>
      </c>
      <c r="H2178" t="s">
        <v>3951</v>
      </c>
    </row>
    <row r="2179" spans="1:8" x14ac:dyDescent="0.25">
      <c r="A2179" t="s">
        <v>1952</v>
      </c>
      <c r="B2179" s="1">
        <v>45432</v>
      </c>
      <c r="C2179">
        <v>535</v>
      </c>
      <c r="D2179">
        <v>327</v>
      </c>
      <c r="E2179">
        <v>26</v>
      </c>
      <c r="F2179">
        <v>81</v>
      </c>
      <c r="G2179">
        <v>39</v>
      </c>
      <c r="H2179" t="s">
        <v>3950</v>
      </c>
    </row>
    <row r="2180" spans="1:8" x14ac:dyDescent="0.25">
      <c r="A2180" t="s">
        <v>1211</v>
      </c>
      <c r="B2180" s="1">
        <v>45632</v>
      </c>
      <c r="C2180">
        <v>314</v>
      </c>
      <c r="D2180">
        <v>296</v>
      </c>
      <c r="E2180">
        <v>4</v>
      </c>
      <c r="F2180">
        <v>121</v>
      </c>
      <c r="G2180">
        <v>16</v>
      </c>
      <c r="H2180" t="s">
        <v>3950</v>
      </c>
    </row>
    <row r="2181" spans="1:8" x14ac:dyDescent="0.25">
      <c r="A2181" t="s">
        <v>1953</v>
      </c>
      <c r="B2181" s="1">
        <v>45641</v>
      </c>
      <c r="C2181">
        <v>343</v>
      </c>
      <c r="D2181">
        <v>321</v>
      </c>
      <c r="E2181">
        <v>1</v>
      </c>
      <c r="F2181">
        <v>15</v>
      </c>
      <c r="G2181">
        <v>44</v>
      </c>
      <c r="H2181" t="s">
        <v>3949</v>
      </c>
    </row>
    <row r="2182" spans="1:8" x14ac:dyDescent="0.25">
      <c r="A2182" t="s">
        <v>1097</v>
      </c>
      <c r="B2182" s="1">
        <v>44983</v>
      </c>
      <c r="C2182">
        <v>843</v>
      </c>
      <c r="D2182">
        <v>437</v>
      </c>
      <c r="E2182">
        <v>29</v>
      </c>
      <c r="F2182">
        <v>73</v>
      </c>
      <c r="G2182">
        <v>12</v>
      </c>
      <c r="H2182" t="s">
        <v>3950</v>
      </c>
    </row>
    <row r="2183" spans="1:8" x14ac:dyDescent="0.25">
      <c r="A2183" t="s">
        <v>1954</v>
      </c>
      <c r="B2183" s="1">
        <v>45617</v>
      </c>
      <c r="C2183">
        <v>803</v>
      </c>
      <c r="D2183">
        <v>295</v>
      </c>
      <c r="E2183">
        <v>13</v>
      </c>
      <c r="F2183">
        <v>184</v>
      </c>
      <c r="G2183">
        <v>2</v>
      </c>
      <c r="H2183" t="s">
        <v>3949</v>
      </c>
    </row>
    <row r="2184" spans="1:8" x14ac:dyDescent="0.25">
      <c r="A2184" t="s">
        <v>1955</v>
      </c>
      <c r="B2184" s="1">
        <v>45042</v>
      </c>
      <c r="C2184">
        <v>224</v>
      </c>
      <c r="D2184">
        <v>250</v>
      </c>
      <c r="E2184">
        <v>16</v>
      </c>
      <c r="F2184">
        <v>40</v>
      </c>
      <c r="G2184">
        <v>23</v>
      </c>
      <c r="H2184" t="s">
        <v>3949</v>
      </c>
    </row>
    <row r="2185" spans="1:8" x14ac:dyDescent="0.25">
      <c r="A2185" t="s">
        <v>1956</v>
      </c>
      <c r="B2185" s="1">
        <v>45534</v>
      </c>
      <c r="C2185">
        <v>874</v>
      </c>
      <c r="D2185">
        <v>265</v>
      </c>
      <c r="E2185">
        <v>5</v>
      </c>
      <c r="F2185">
        <v>148</v>
      </c>
      <c r="G2185">
        <v>30</v>
      </c>
      <c r="H2185" t="s">
        <v>3949</v>
      </c>
    </row>
    <row r="2186" spans="1:8" x14ac:dyDescent="0.25">
      <c r="A2186" t="s">
        <v>1957</v>
      </c>
      <c r="B2186" s="1">
        <v>45675</v>
      </c>
      <c r="C2186">
        <v>243</v>
      </c>
      <c r="D2186">
        <v>241</v>
      </c>
      <c r="E2186">
        <v>14</v>
      </c>
      <c r="F2186">
        <v>178</v>
      </c>
      <c r="G2186">
        <v>20</v>
      </c>
      <c r="H2186" t="s">
        <v>3950</v>
      </c>
    </row>
    <row r="2187" spans="1:8" x14ac:dyDescent="0.25">
      <c r="A2187" t="s">
        <v>1958</v>
      </c>
      <c r="B2187" s="1">
        <v>45563</v>
      </c>
      <c r="C2187">
        <v>751</v>
      </c>
      <c r="D2187">
        <v>412</v>
      </c>
      <c r="E2187">
        <v>22</v>
      </c>
      <c r="F2187">
        <v>178</v>
      </c>
      <c r="G2187">
        <v>8</v>
      </c>
      <c r="H2187" t="s">
        <v>3949</v>
      </c>
    </row>
    <row r="2188" spans="1:8" x14ac:dyDescent="0.25">
      <c r="A2188" t="s">
        <v>1959</v>
      </c>
      <c r="B2188" s="1">
        <v>45253</v>
      </c>
      <c r="C2188">
        <v>726</v>
      </c>
      <c r="D2188">
        <v>89</v>
      </c>
      <c r="E2188">
        <v>29</v>
      </c>
      <c r="F2188">
        <v>54</v>
      </c>
      <c r="G2188">
        <v>40</v>
      </c>
      <c r="H2188" t="s">
        <v>3950</v>
      </c>
    </row>
    <row r="2189" spans="1:8" x14ac:dyDescent="0.25">
      <c r="A2189" t="s">
        <v>1960</v>
      </c>
      <c r="B2189" s="1">
        <v>45071</v>
      </c>
      <c r="C2189">
        <v>941</v>
      </c>
      <c r="D2189">
        <v>496</v>
      </c>
      <c r="E2189">
        <v>28</v>
      </c>
      <c r="F2189">
        <v>134</v>
      </c>
      <c r="G2189">
        <v>36</v>
      </c>
      <c r="H2189" t="s">
        <v>3950</v>
      </c>
    </row>
    <row r="2190" spans="1:8" x14ac:dyDescent="0.25">
      <c r="A2190" t="s">
        <v>1961</v>
      </c>
      <c r="B2190" s="1">
        <v>45655</v>
      </c>
      <c r="C2190">
        <v>569</v>
      </c>
      <c r="D2190">
        <v>230</v>
      </c>
      <c r="E2190">
        <v>11</v>
      </c>
      <c r="F2190">
        <v>19</v>
      </c>
      <c r="G2190">
        <v>1</v>
      </c>
      <c r="H2190" t="s">
        <v>3951</v>
      </c>
    </row>
    <row r="2191" spans="1:8" x14ac:dyDescent="0.25">
      <c r="A2191" t="s">
        <v>1881</v>
      </c>
      <c r="B2191" s="1">
        <v>44997</v>
      </c>
      <c r="C2191">
        <v>871</v>
      </c>
      <c r="D2191">
        <v>154</v>
      </c>
      <c r="E2191">
        <v>23</v>
      </c>
      <c r="F2191">
        <v>54</v>
      </c>
      <c r="G2191">
        <v>1</v>
      </c>
      <c r="H2191" t="s">
        <v>3950</v>
      </c>
    </row>
    <row r="2192" spans="1:8" x14ac:dyDescent="0.25">
      <c r="A2192" t="s">
        <v>1962</v>
      </c>
      <c r="B2192" s="1">
        <v>45249</v>
      </c>
      <c r="C2192">
        <v>459</v>
      </c>
      <c r="D2192">
        <v>460</v>
      </c>
      <c r="E2192">
        <v>18</v>
      </c>
      <c r="F2192">
        <v>137</v>
      </c>
      <c r="G2192">
        <v>20</v>
      </c>
      <c r="H2192" t="s">
        <v>3951</v>
      </c>
    </row>
    <row r="2193" spans="1:8" x14ac:dyDescent="0.25">
      <c r="A2193" t="s">
        <v>1963</v>
      </c>
      <c r="B2193" s="1">
        <v>45325</v>
      </c>
      <c r="C2193">
        <v>343</v>
      </c>
      <c r="D2193">
        <v>99</v>
      </c>
      <c r="E2193">
        <v>9</v>
      </c>
      <c r="F2193">
        <v>134</v>
      </c>
      <c r="G2193">
        <v>13</v>
      </c>
      <c r="H2193" t="s">
        <v>3951</v>
      </c>
    </row>
    <row r="2194" spans="1:8" x14ac:dyDescent="0.25">
      <c r="A2194" t="s">
        <v>1964</v>
      </c>
      <c r="B2194" s="1">
        <v>45426</v>
      </c>
      <c r="C2194">
        <v>193</v>
      </c>
      <c r="D2194">
        <v>255</v>
      </c>
      <c r="E2194">
        <v>6</v>
      </c>
      <c r="F2194">
        <v>17</v>
      </c>
      <c r="G2194">
        <v>6</v>
      </c>
      <c r="H2194" t="s">
        <v>3950</v>
      </c>
    </row>
    <row r="2195" spans="1:8" x14ac:dyDescent="0.25">
      <c r="A2195" t="s">
        <v>1186</v>
      </c>
      <c r="B2195" s="1">
        <v>45269</v>
      </c>
      <c r="C2195">
        <v>762</v>
      </c>
      <c r="D2195">
        <v>428</v>
      </c>
      <c r="E2195">
        <v>18</v>
      </c>
      <c r="F2195">
        <v>55</v>
      </c>
      <c r="G2195">
        <v>7</v>
      </c>
      <c r="H2195" t="s">
        <v>3949</v>
      </c>
    </row>
    <row r="2196" spans="1:8" x14ac:dyDescent="0.25">
      <c r="A2196" t="s">
        <v>1876</v>
      </c>
      <c r="B2196" s="1">
        <v>45337</v>
      </c>
      <c r="C2196">
        <v>801</v>
      </c>
      <c r="D2196">
        <v>497</v>
      </c>
      <c r="E2196">
        <v>26</v>
      </c>
      <c r="F2196">
        <v>146</v>
      </c>
      <c r="G2196">
        <v>47</v>
      </c>
      <c r="H2196" t="s">
        <v>3951</v>
      </c>
    </row>
    <row r="2197" spans="1:8" x14ac:dyDescent="0.25">
      <c r="A2197" t="s">
        <v>1965</v>
      </c>
      <c r="B2197" s="1">
        <v>45255</v>
      </c>
      <c r="C2197">
        <v>988</v>
      </c>
      <c r="D2197">
        <v>104</v>
      </c>
      <c r="E2197">
        <v>11</v>
      </c>
      <c r="F2197">
        <v>40</v>
      </c>
      <c r="G2197">
        <v>28</v>
      </c>
      <c r="H2197" t="s">
        <v>3949</v>
      </c>
    </row>
    <row r="2198" spans="1:8" x14ac:dyDescent="0.25">
      <c r="A2198" t="s">
        <v>1432</v>
      </c>
      <c r="B2198" s="1">
        <v>45124</v>
      </c>
      <c r="C2198">
        <v>841</v>
      </c>
      <c r="D2198">
        <v>232</v>
      </c>
      <c r="E2198">
        <v>11</v>
      </c>
      <c r="F2198">
        <v>63</v>
      </c>
      <c r="G2198">
        <v>29</v>
      </c>
      <c r="H2198" t="s">
        <v>3951</v>
      </c>
    </row>
    <row r="2199" spans="1:8" x14ac:dyDescent="0.25">
      <c r="A2199" t="s">
        <v>1966</v>
      </c>
      <c r="B2199" s="1">
        <v>45163</v>
      </c>
      <c r="C2199">
        <v>671</v>
      </c>
      <c r="D2199">
        <v>439</v>
      </c>
      <c r="E2199">
        <v>8</v>
      </c>
      <c r="F2199">
        <v>104</v>
      </c>
      <c r="G2199">
        <v>9</v>
      </c>
      <c r="H2199" t="s">
        <v>3950</v>
      </c>
    </row>
    <row r="2200" spans="1:8" x14ac:dyDescent="0.25">
      <c r="A2200" t="s">
        <v>1967</v>
      </c>
      <c r="B2200" s="1">
        <v>45066</v>
      </c>
      <c r="C2200">
        <v>328</v>
      </c>
      <c r="D2200">
        <v>391</v>
      </c>
      <c r="E2200">
        <v>8</v>
      </c>
      <c r="F2200">
        <v>85</v>
      </c>
      <c r="G2200">
        <v>31</v>
      </c>
      <c r="H2200" t="s">
        <v>3949</v>
      </c>
    </row>
    <row r="2201" spans="1:8" x14ac:dyDescent="0.25">
      <c r="A2201" t="s">
        <v>1968</v>
      </c>
      <c r="B2201" s="1">
        <v>45603</v>
      </c>
      <c r="C2201">
        <v>867</v>
      </c>
      <c r="D2201">
        <v>444</v>
      </c>
      <c r="E2201">
        <v>1</v>
      </c>
      <c r="F2201">
        <v>68</v>
      </c>
      <c r="G2201">
        <v>44</v>
      </c>
      <c r="H2201" t="s">
        <v>3950</v>
      </c>
    </row>
    <row r="2202" spans="1:8" x14ac:dyDescent="0.25">
      <c r="A2202" t="s">
        <v>1969</v>
      </c>
      <c r="B2202" s="1">
        <v>45420</v>
      </c>
      <c r="C2202">
        <v>224</v>
      </c>
      <c r="D2202">
        <v>452</v>
      </c>
      <c r="E2202">
        <v>16</v>
      </c>
      <c r="F2202">
        <v>198</v>
      </c>
      <c r="G2202">
        <v>10</v>
      </c>
      <c r="H2202" t="s">
        <v>3949</v>
      </c>
    </row>
    <row r="2203" spans="1:8" x14ac:dyDescent="0.25">
      <c r="A2203" t="s">
        <v>1970</v>
      </c>
      <c r="B2203" s="1">
        <v>45624</v>
      </c>
      <c r="C2203">
        <v>706</v>
      </c>
      <c r="D2203">
        <v>153</v>
      </c>
      <c r="E2203">
        <v>25</v>
      </c>
      <c r="F2203">
        <v>114</v>
      </c>
      <c r="G2203">
        <v>1</v>
      </c>
      <c r="H2203" t="s">
        <v>3949</v>
      </c>
    </row>
    <row r="2204" spans="1:8" x14ac:dyDescent="0.25">
      <c r="A2204" t="s">
        <v>1971</v>
      </c>
      <c r="B2204" s="1">
        <v>44992</v>
      </c>
      <c r="C2204">
        <v>748</v>
      </c>
      <c r="D2204">
        <v>474</v>
      </c>
      <c r="E2204">
        <v>28</v>
      </c>
      <c r="F2204">
        <v>4</v>
      </c>
      <c r="G2204">
        <v>23</v>
      </c>
      <c r="H2204" t="s">
        <v>3951</v>
      </c>
    </row>
    <row r="2205" spans="1:8" x14ac:dyDescent="0.25">
      <c r="A2205" t="s">
        <v>1972</v>
      </c>
      <c r="B2205" s="1">
        <v>45412</v>
      </c>
      <c r="C2205">
        <v>242</v>
      </c>
      <c r="D2205">
        <v>259</v>
      </c>
      <c r="E2205">
        <v>12</v>
      </c>
      <c r="F2205">
        <v>27</v>
      </c>
      <c r="G2205">
        <v>12</v>
      </c>
      <c r="H2205" t="s">
        <v>3951</v>
      </c>
    </row>
    <row r="2206" spans="1:8" x14ac:dyDescent="0.25">
      <c r="A2206" t="s">
        <v>1973</v>
      </c>
      <c r="B2206" s="1">
        <v>45092</v>
      </c>
      <c r="C2206">
        <v>868</v>
      </c>
      <c r="D2206">
        <v>132</v>
      </c>
      <c r="E2206">
        <v>3</v>
      </c>
      <c r="F2206">
        <v>34</v>
      </c>
      <c r="G2206">
        <v>12</v>
      </c>
      <c r="H2206" t="s">
        <v>3949</v>
      </c>
    </row>
    <row r="2207" spans="1:8" x14ac:dyDescent="0.25">
      <c r="A2207" t="s">
        <v>1974</v>
      </c>
      <c r="B2207" s="1">
        <v>45194</v>
      </c>
      <c r="C2207">
        <v>537</v>
      </c>
      <c r="D2207">
        <v>254</v>
      </c>
      <c r="E2207">
        <v>20</v>
      </c>
      <c r="F2207">
        <v>111</v>
      </c>
      <c r="G2207">
        <v>9</v>
      </c>
      <c r="H2207" t="s">
        <v>3951</v>
      </c>
    </row>
    <row r="2208" spans="1:8" x14ac:dyDescent="0.25">
      <c r="A2208" t="s">
        <v>1975</v>
      </c>
      <c r="B2208" s="1">
        <v>45036</v>
      </c>
      <c r="C2208">
        <v>132</v>
      </c>
      <c r="D2208">
        <v>131</v>
      </c>
      <c r="E2208">
        <v>26</v>
      </c>
      <c r="F2208">
        <v>41</v>
      </c>
      <c r="G2208">
        <v>50</v>
      </c>
      <c r="H2208" t="s">
        <v>3950</v>
      </c>
    </row>
    <row r="2209" spans="1:8" x14ac:dyDescent="0.25">
      <c r="A2209" t="s">
        <v>1976</v>
      </c>
      <c r="B2209" s="1">
        <v>45429</v>
      </c>
      <c r="C2209">
        <v>733</v>
      </c>
      <c r="D2209">
        <v>145</v>
      </c>
      <c r="E2209">
        <v>29</v>
      </c>
      <c r="F2209">
        <v>174</v>
      </c>
      <c r="G2209">
        <v>3</v>
      </c>
      <c r="H2209" t="s">
        <v>3949</v>
      </c>
    </row>
    <row r="2210" spans="1:8" x14ac:dyDescent="0.25">
      <c r="A2210" t="s">
        <v>1977</v>
      </c>
      <c r="B2210" s="1">
        <v>44975</v>
      </c>
      <c r="C2210">
        <v>888</v>
      </c>
      <c r="D2210">
        <v>476</v>
      </c>
      <c r="E2210">
        <v>23</v>
      </c>
      <c r="F2210">
        <v>146</v>
      </c>
      <c r="G2210">
        <v>29</v>
      </c>
      <c r="H2210" t="s">
        <v>3949</v>
      </c>
    </row>
    <row r="2211" spans="1:8" x14ac:dyDescent="0.25">
      <c r="A2211" t="s">
        <v>765</v>
      </c>
      <c r="B2211" s="1">
        <v>45469</v>
      </c>
      <c r="C2211">
        <v>303</v>
      </c>
      <c r="D2211">
        <v>82</v>
      </c>
      <c r="E2211">
        <v>4</v>
      </c>
      <c r="F2211">
        <v>59</v>
      </c>
      <c r="G2211">
        <v>6</v>
      </c>
      <c r="H2211" t="s">
        <v>3951</v>
      </c>
    </row>
    <row r="2212" spans="1:8" x14ac:dyDescent="0.25">
      <c r="A2212" t="s">
        <v>1978</v>
      </c>
      <c r="B2212" s="1">
        <v>45147</v>
      </c>
      <c r="C2212">
        <v>307</v>
      </c>
      <c r="D2212">
        <v>194</v>
      </c>
      <c r="E2212">
        <v>6</v>
      </c>
      <c r="F2212">
        <v>42</v>
      </c>
      <c r="G2212">
        <v>35</v>
      </c>
      <c r="H2212" t="s">
        <v>3951</v>
      </c>
    </row>
    <row r="2213" spans="1:8" x14ac:dyDescent="0.25">
      <c r="A2213" t="s">
        <v>1979</v>
      </c>
      <c r="B2213" s="1">
        <v>45423</v>
      </c>
      <c r="C2213">
        <v>357</v>
      </c>
      <c r="D2213">
        <v>232</v>
      </c>
      <c r="E2213">
        <v>26</v>
      </c>
      <c r="F2213">
        <v>142</v>
      </c>
      <c r="G2213">
        <v>20</v>
      </c>
      <c r="H2213" t="s">
        <v>3951</v>
      </c>
    </row>
    <row r="2214" spans="1:8" x14ac:dyDescent="0.25">
      <c r="A2214" t="s">
        <v>1980</v>
      </c>
      <c r="B2214" s="1">
        <v>45641</v>
      </c>
      <c r="C2214">
        <v>531</v>
      </c>
      <c r="D2214">
        <v>161</v>
      </c>
      <c r="E2214">
        <v>8</v>
      </c>
      <c r="F2214">
        <v>87</v>
      </c>
      <c r="G2214">
        <v>31</v>
      </c>
      <c r="H2214" t="s">
        <v>3951</v>
      </c>
    </row>
    <row r="2215" spans="1:8" x14ac:dyDescent="0.25">
      <c r="A2215" t="s">
        <v>1981</v>
      </c>
      <c r="B2215" s="1">
        <v>45542</v>
      </c>
      <c r="C2215">
        <v>569</v>
      </c>
      <c r="D2215">
        <v>390</v>
      </c>
      <c r="E2215">
        <v>20</v>
      </c>
      <c r="F2215">
        <v>108</v>
      </c>
      <c r="G2215">
        <v>50</v>
      </c>
      <c r="H2215" t="s">
        <v>3949</v>
      </c>
    </row>
    <row r="2216" spans="1:8" x14ac:dyDescent="0.25">
      <c r="A2216" t="s">
        <v>1982</v>
      </c>
      <c r="B2216" s="1">
        <v>45512</v>
      </c>
      <c r="C2216">
        <v>912</v>
      </c>
      <c r="D2216">
        <v>370</v>
      </c>
      <c r="E2216">
        <v>10</v>
      </c>
      <c r="F2216">
        <v>121</v>
      </c>
      <c r="G2216">
        <v>34</v>
      </c>
      <c r="H2216" t="s">
        <v>3949</v>
      </c>
    </row>
    <row r="2217" spans="1:8" x14ac:dyDescent="0.25">
      <c r="A2217" t="s">
        <v>1983</v>
      </c>
      <c r="B2217" s="1">
        <v>45073</v>
      </c>
      <c r="C2217">
        <v>714</v>
      </c>
      <c r="D2217">
        <v>308</v>
      </c>
      <c r="E2217">
        <v>28</v>
      </c>
      <c r="F2217">
        <v>56</v>
      </c>
      <c r="G2217">
        <v>6</v>
      </c>
      <c r="H2217" t="s">
        <v>3949</v>
      </c>
    </row>
    <row r="2218" spans="1:8" x14ac:dyDescent="0.25">
      <c r="A2218" t="s">
        <v>1984</v>
      </c>
      <c r="B2218" s="1">
        <v>44986</v>
      </c>
      <c r="C2218">
        <v>818</v>
      </c>
      <c r="D2218">
        <v>364</v>
      </c>
      <c r="E2218">
        <v>17</v>
      </c>
      <c r="F2218">
        <v>25</v>
      </c>
      <c r="G2218">
        <v>35</v>
      </c>
      <c r="H2218" t="s">
        <v>3950</v>
      </c>
    </row>
    <row r="2219" spans="1:8" x14ac:dyDescent="0.25">
      <c r="A2219" t="s">
        <v>1985</v>
      </c>
      <c r="B2219" s="1">
        <v>45336</v>
      </c>
      <c r="C2219">
        <v>228</v>
      </c>
      <c r="D2219">
        <v>151</v>
      </c>
      <c r="E2219">
        <v>11</v>
      </c>
      <c r="F2219">
        <v>42</v>
      </c>
      <c r="G2219">
        <v>4</v>
      </c>
      <c r="H2219" t="s">
        <v>3951</v>
      </c>
    </row>
    <row r="2220" spans="1:8" x14ac:dyDescent="0.25">
      <c r="A2220" t="s">
        <v>1986</v>
      </c>
      <c r="B2220" s="1">
        <v>45677</v>
      </c>
      <c r="C2220">
        <v>961</v>
      </c>
      <c r="D2220">
        <v>201</v>
      </c>
      <c r="E2220">
        <v>9</v>
      </c>
      <c r="F2220">
        <v>2</v>
      </c>
      <c r="G2220">
        <v>34</v>
      </c>
      <c r="H2220" t="s">
        <v>3951</v>
      </c>
    </row>
    <row r="2221" spans="1:8" x14ac:dyDescent="0.25">
      <c r="A2221" t="s">
        <v>1987</v>
      </c>
      <c r="B2221" s="1">
        <v>45325</v>
      </c>
      <c r="C2221">
        <v>817</v>
      </c>
      <c r="D2221">
        <v>138</v>
      </c>
      <c r="E2221">
        <v>16</v>
      </c>
      <c r="F2221">
        <v>181</v>
      </c>
      <c r="G2221">
        <v>14</v>
      </c>
      <c r="H2221" t="s">
        <v>3951</v>
      </c>
    </row>
    <row r="2222" spans="1:8" x14ac:dyDescent="0.25">
      <c r="A2222" t="s">
        <v>1988</v>
      </c>
      <c r="B2222" s="1">
        <v>45559</v>
      </c>
      <c r="C2222">
        <v>974</v>
      </c>
      <c r="D2222">
        <v>457</v>
      </c>
      <c r="E2222">
        <v>14</v>
      </c>
      <c r="F2222">
        <v>138</v>
      </c>
      <c r="G2222">
        <v>26</v>
      </c>
      <c r="H2222" t="s">
        <v>3949</v>
      </c>
    </row>
    <row r="2223" spans="1:8" x14ac:dyDescent="0.25">
      <c r="A2223" t="s">
        <v>1989</v>
      </c>
      <c r="B2223" s="1">
        <v>45019</v>
      </c>
      <c r="C2223">
        <v>990</v>
      </c>
      <c r="D2223">
        <v>142</v>
      </c>
      <c r="E2223">
        <v>10</v>
      </c>
      <c r="F2223">
        <v>165</v>
      </c>
      <c r="G2223">
        <v>42</v>
      </c>
      <c r="H2223" t="s">
        <v>3951</v>
      </c>
    </row>
    <row r="2224" spans="1:8" x14ac:dyDescent="0.25">
      <c r="A2224" t="s">
        <v>1990</v>
      </c>
      <c r="B2224" s="1">
        <v>45433</v>
      </c>
      <c r="C2224">
        <v>357</v>
      </c>
      <c r="D2224">
        <v>397</v>
      </c>
      <c r="E2224">
        <v>17</v>
      </c>
      <c r="F2224">
        <v>130</v>
      </c>
      <c r="G2224">
        <v>8</v>
      </c>
      <c r="H2224" t="s">
        <v>3950</v>
      </c>
    </row>
    <row r="2225" spans="1:8" x14ac:dyDescent="0.25">
      <c r="A2225" t="s">
        <v>1991</v>
      </c>
      <c r="B2225" s="1">
        <v>45055</v>
      </c>
      <c r="C2225">
        <v>189</v>
      </c>
      <c r="D2225">
        <v>307</v>
      </c>
      <c r="E2225">
        <v>5</v>
      </c>
      <c r="F2225">
        <v>50</v>
      </c>
      <c r="G2225">
        <v>44</v>
      </c>
      <c r="H2225" t="s">
        <v>3950</v>
      </c>
    </row>
    <row r="2226" spans="1:8" x14ac:dyDescent="0.25">
      <c r="A2226" t="s">
        <v>1992</v>
      </c>
      <c r="B2226" s="1">
        <v>45666</v>
      </c>
      <c r="C2226">
        <v>639</v>
      </c>
      <c r="D2226">
        <v>456</v>
      </c>
      <c r="E2226">
        <v>1</v>
      </c>
      <c r="F2226">
        <v>43</v>
      </c>
      <c r="G2226">
        <v>16</v>
      </c>
      <c r="H2226" t="s">
        <v>3951</v>
      </c>
    </row>
    <row r="2227" spans="1:8" x14ac:dyDescent="0.25">
      <c r="A2227" t="s">
        <v>1993</v>
      </c>
      <c r="B2227" s="1">
        <v>45578</v>
      </c>
      <c r="C2227">
        <v>960</v>
      </c>
      <c r="D2227">
        <v>286</v>
      </c>
      <c r="E2227">
        <v>13</v>
      </c>
      <c r="F2227">
        <v>184</v>
      </c>
      <c r="G2227">
        <v>33</v>
      </c>
      <c r="H2227" t="s">
        <v>3951</v>
      </c>
    </row>
    <row r="2228" spans="1:8" x14ac:dyDescent="0.25">
      <c r="A2228" t="s">
        <v>1994</v>
      </c>
      <c r="B2228" s="1">
        <v>45215</v>
      </c>
      <c r="C2228">
        <v>424</v>
      </c>
      <c r="D2228">
        <v>431</v>
      </c>
      <c r="E2228">
        <v>6</v>
      </c>
      <c r="F2228">
        <v>33</v>
      </c>
      <c r="G2228">
        <v>29</v>
      </c>
      <c r="H2228" t="s">
        <v>3950</v>
      </c>
    </row>
    <row r="2229" spans="1:8" x14ac:dyDescent="0.25">
      <c r="A2229" t="s">
        <v>1995</v>
      </c>
      <c r="B2229" s="1">
        <v>45696</v>
      </c>
      <c r="C2229">
        <v>641</v>
      </c>
      <c r="D2229">
        <v>410</v>
      </c>
      <c r="E2229">
        <v>27</v>
      </c>
      <c r="F2229">
        <v>197</v>
      </c>
      <c r="G2229">
        <v>12</v>
      </c>
      <c r="H2229" t="s">
        <v>3950</v>
      </c>
    </row>
    <row r="2230" spans="1:8" x14ac:dyDescent="0.25">
      <c r="A2230" t="s">
        <v>1996</v>
      </c>
      <c r="B2230" s="1">
        <v>45311</v>
      </c>
      <c r="C2230">
        <v>227</v>
      </c>
      <c r="D2230">
        <v>358</v>
      </c>
      <c r="E2230">
        <v>5</v>
      </c>
      <c r="F2230">
        <v>174</v>
      </c>
      <c r="G2230">
        <v>28</v>
      </c>
      <c r="H2230" t="s">
        <v>3951</v>
      </c>
    </row>
    <row r="2231" spans="1:8" x14ac:dyDescent="0.25">
      <c r="A2231" t="s">
        <v>1997</v>
      </c>
      <c r="B2231" s="1">
        <v>45639</v>
      </c>
      <c r="C2231">
        <v>750</v>
      </c>
      <c r="D2231">
        <v>70</v>
      </c>
      <c r="E2231">
        <v>27</v>
      </c>
      <c r="F2231">
        <v>147</v>
      </c>
      <c r="G2231">
        <v>7</v>
      </c>
      <c r="H2231" t="s">
        <v>3951</v>
      </c>
    </row>
    <row r="2232" spans="1:8" x14ac:dyDescent="0.25">
      <c r="A2232" t="s">
        <v>511</v>
      </c>
      <c r="B2232" s="1">
        <v>45664</v>
      </c>
      <c r="C2232">
        <v>331</v>
      </c>
      <c r="D2232">
        <v>152</v>
      </c>
      <c r="E2232">
        <v>7</v>
      </c>
      <c r="F2232">
        <v>45</v>
      </c>
      <c r="G2232">
        <v>50</v>
      </c>
      <c r="H2232" t="s">
        <v>3950</v>
      </c>
    </row>
    <row r="2233" spans="1:8" x14ac:dyDescent="0.25">
      <c r="A2233" t="s">
        <v>1998</v>
      </c>
      <c r="B2233" s="1">
        <v>44980</v>
      </c>
      <c r="C2233">
        <v>980</v>
      </c>
      <c r="D2233">
        <v>208</v>
      </c>
      <c r="E2233">
        <v>9</v>
      </c>
      <c r="F2233">
        <v>13</v>
      </c>
      <c r="G2233">
        <v>30</v>
      </c>
      <c r="H2233" t="s">
        <v>3951</v>
      </c>
    </row>
    <row r="2234" spans="1:8" x14ac:dyDescent="0.25">
      <c r="A2234" t="s">
        <v>1999</v>
      </c>
      <c r="B2234" s="1">
        <v>45653</v>
      </c>
      <c r="C2234">
        <v>803</v>
      </c>
      <c r="D2234">
        <v>494</v>
      </c>
      <c r="E2234">
        <v>12</v>
      </c>
      <c r="F2234">
        <v>141</v>
      </c>
      <c r="G2234">
        <v>20</v>
      </c>
      <c r="H2234" t="s">
        <v>3951</v>
      </c>
    </row>
    <row r="2235" spans="1:8" x14ac:dyDescent="0.25">
      <c r="A2235" t="s">
        <v>2000</v>
      </c>
      <c r="B2235" s="1">
        <v>45418</v>
      </c>
      <c r="C2235">
        <v>849</v>
      </c>
      <c r="D2235">
        <v>220</v>
      </c>
      <c r="E2235">
        <v>8</v>
      </c>
      <c r="F2235">
        <v>16</v>
      </c>
      <c r="G2235">
        <v>11</v>
      </c>
      <c r="H2235" t="s">
        <v>3951</v>
      </c>
    </row>
    <row r="2236" spans="1:8" x14ac:dyDescent="0.25">
      <c r="A2236" t="s">
        <v>1310</v>
      </c>
      <c r="B2236" s="1">
        <v>45473</v>
      </c>
      <c r="C2236">
        <v>753</v>
      </c>
      <c r="D2236">
        <v>98</v>
      </c>
      <c r="E2236">
        <v>16</v>
      </c>
      <c r="F2236">
        <v>22</v>
      </c>
      <c r="G2236">
        <v>41</v>
      </c>
      <c r="H2236" t="s">
        <v>3949</v>
      </c>
    </row>
    <row r="2237" spans="1:8" x14ac:dyDescent="0.25">
      <c r="A2237" t="s">
        <v>2001</v>
      </c>
      <c r="B2237" s="1">
        <v>45592</v>
      </c>
      <c r="C2237">
        <v>156</v>
      </c>
      <c r="D2237">
        <v>177</v>
      </c>
      <c r="E2237">
        <v>16</v>
      </c>
      <c r="F2237">
        <v>69</v>
      </c>
      <c r="G2237">
        <v>43</v>
      </c>
      <c r="H2237" t="s">
        <v>3951</v>
      </c>
    </row>
    <row r="2238" spans="1:8" x14ac:dyDescent="0.25">
      <c r="A2238" t="s">
        <v>2002</v>
      </c>
      <c r="B2238" s="1">
        <v>45666</v>
      </c>
      <c r="C2238">
        <v>913</v>
      </c>
      <c r="D2238">
        <v>149</v>
      </c>
      <c r="E2238">
        <v>5</v>
      </c>
      <c r="F2238">
        <v>85</v>
      </c>
      <c r="G2238">
        <v>34</v>
      </c>
      <c r="H2238" t="s">
        <v>3951</v>
      </c>
    </row>
    <row r="2239" spans="1:8" x14ac:dyDescent="0.25">
      <c r="A2239" t="s">
        <v>2003</v>
      </c>
      <c r="B2239" s="1">
        <v>45504</v>
      </c>
      <c r="C2239">
        <v>955</v>
      </c>
      <c r="D2239">
        <v>178</v>
      </c>
      <c r="E2239">
        <v>26</v>
      </c>
      <c r="F2239">
        <v>187</v>
      </c>
      <c r="G2239">
        <v>23</v>
      </c>
      <c r="H2239" t="s">
        <v>3950</v>
      </c>
    </row>
    <row r="2240" spans="1:8" x14ac:dyDescent="0.25">
      <c r="A2240" t="s">
        <v>2004</v>
      </c>
      <c r="B2240" s="1">
        <v>45285</v>
      </c>
      <c r="C2240">
        <v>387</v>
      </c>
      <c r="D2240">
        <v>247</v>
      </c>
      <c r="E2240">
        <v>26</v>
      </c>
      <c r="F2240">
        <v>52</v>
      </c>
      <c r="G2240">
        <v>36</v>
      </c>
      <c r="H2240" t="s">
        <v>3950</v>
      </c>
    </row>
    <row r="2241" spans="1:8" x14ac:dyDescent="0.25">
      <c r="A2241" t="s">
        <v>154</v>
      </c>
      <c r="B2241" s="1">
        <v>45412</v>
      </c>
      <c r="C2241">
        <v>496</v>
      </c>
      <c r="D2241">
        <v>181</v>
      </c>
      <c r="E2241">
        <v>1</v>
      </c>
      <c r="F2241">
        <v>54</v>
      </c>
      <c r="G2241">
        <v>15</v>
      </c>
      <c r="H2241" t="s">
        <v>3950</v>
      </c>
    </row>
    <row r="2242" spans="1:8" x14ac:dyDescent="0.25">
      <c r="A2242" t="s">
        <v>2005</v>
      </c>
      <c r="B2242" s="1">
        <v>45088</v>
      </c>
      <c r="C2242">
        <v>719</v>
      </c>
      <c r="D2242">
        <v>125</v>
      </c>
      <c r="E2242">
        <v>22</v>
      </c>
      <c r="F2242">
        <v>165</v>
      </c>
      <c r="G2242">
        <v>22</v>
      </c>
      <c r="H2242" t="s">
        <v>3949</v>
      </c>
    </row>
    <row r="2243" spans="1:8" x14ac:dyDescent="0.25">
      <c r="A2243" t="s">
        <v>1919</v>
      </c>
      <c r="B2243" s="1">
        <v>45125</v>
      </c>
      <c r="C2243">
        <v>275</v>
      </c>
      <c r="D2243">
        <v>266</v>
      </c>
      <c r="E2243">
        <v>13</v>
      </c>
      <c r="F2243">
        <v>199</v>
      </c>
      <c r="G2243">
        <v>12</v>
      </c>
      <c r="H2243" t="s">
        <v>3949</v>
      </c>
    </row>
    <row r="2244" spans="1:8" x14ac:dyDescent="0.25">
      <c r="A2244" t="s">
        <v>2006</v>
      </c>
      <c r="B2244" s="1">
        <v>45161</v>
      </c>
      <c r="C2244">
        <v>743</v>
      </c>
      <c r="D2244">
        <v>335</v>
      </c>
      <c r="E2244">
        <v>23</v>
      </c>
      <c r="F2244">
        <v>39</v>
      </c>
      <c r="G2244">
        <v>49</v>
      </c>
      <c r="H2244" t="s">
        <v>3949</v>
      </c>
    </row>
    <row r="2245" spans="1:8" x14ac:dyDescent="0.25">
      <c r="A2245" t="s">
        <v>2007</v>
      </c>
      <c r="B2245" s="1">
        <v>45301</v>
      </c>
      <c r="C2245">
        <v>374</v>
      </c>
      <c r="D2245">
        <v>261</v>
      </c>
      <c r="E2245">
        <v>7</v>
      </c>
      <c r="F2245">
        <v>117</v>
      </c>
      <c r="G2245">
        <v>40</v>
      </c>
      <c r="H2245" t="s">
        <v>3949</v>
      </c>
    </row>
    <row r="2246" spans="1:8" x14ac:dyDescent="0.25">
      <c r="A2246" t="s">
        <v>951</v>
      </c>
      <c r="B2246" s="1">
        <v>45478</v>
      </c>
      <c r="C2246">
        <v>960</v>
      </c>
      <c r="D2246">
        <v>340</v>
      </c>
      <c r="E2246">
        <v>6</v>
      </c>
      <c r="F2246">
        <v>4</v>
      </c>
      <c r="G2246">
        <v>4</v>
      </c>
      <c r="H2246" t="s">
        <v>3951</v>
      </c>
    </row>
    <row r="2247" spans="1:8" x14ac:dyDescent="0.25">
      <c r="A2247" t="s">
        <v>2008</v>
      </c>
      <c r="B2247" s="1">
        <v>45509</v>
      </c>
      <c r="C2247">
        <v>291</v>
      </c>
      <c r="D2247">
        <v>162</v>
      </c>
      <c r="E2247">
        <v>20</v>
      </c>
      <c r="F2247">
        <v>126</v>
      </c>
      <c r="G2247">
        <v>23</v>
      </c>
      <c r="H2247" t="s">
        <v>3951</v>
      </c>
    </row>
    <row r="2248" spans="1:8" x14ac:dyDescent="0.25">
      <c r="A2248" t="s">
        <v>2009</v>
      </c>
      <c r="B2248" s="1">
        <v>45496</v>
      </c>
      <c r="C2248">
        <v>645</v>
      </c>
      <c r="D2248">
        <v>209</v>
      </c>
      <c r="E2248">
        <v>28</v>
      </c>
      <c r="F2248">
        <v>23</v>
      </c>
      <c r="G2248">
        <v>11</v>
      </c>
      <c r="H2248" t="s">
        <v>3951</v>
      </c>
    </row>
    <row r="2249" spans="1:8" x14ac:dyDescent="0.25">
      <c r="A2249" t="s">
        <v>2010</v>
      </c>
      <c r="B2249" s="1">
        <v>45190</v>
      </c>
      <c r="C2249">
        <v>189</v>
      </c>
      <c r="D2249">
        <v>323</v>
      </c>
      <c r="E2249">
        <v>13</v>
      </c>
      <c r="F2249">
        <v>127</v>
      </c>
      <c r="G2249">
        <v>16</v>
      </c>
      <c r="H2249" t="s">
        <v>3949</v>
      </c>
    </row>
    <row r="2250" spans="1:8" x14ac:dyDescent="0.25">
      <c r="A2250" t="s">
        <v>2011</v>
      </c>
      <c r="B2250" s="1">
        <v>45523</v>
      </c>
      <c r="C2250">
        <v>590</v>
      </c>
      <c r="D2250">
        <v>168</v>
      </c>
      <c r="E2250">
        <v>5</v>
      </c>
      <c r="F2250">
        <v>176</v>
      </c>
      <c r="G2250">
        <v>13</v>
      </c>
      <c r="H2250" t="s">
        <v>3950</v>
      </c>
    </row>
    <row r="2251" spans="1:8" x14ac:dyDescent="0.25">
      <c r="A2251" t="s">
        <v>2012</v>
      </c>
      <c r="B2251" s="1">
        <v>45413</v>
      </c>
      <c r="C2251">
        <v>833</v>
      </c>
      <c r="D2251">
        <v>331</v>
      </c>
      <c r="E2251">
        <v>24</v>
      </c>
      <c r="F2251">
        <v>162</v>
      </c>
      <c r="G2251">
        <v>26</v>
      </c>
      <c r="H2251" t="s">
        <v>3950</v>
      </c>
    </row>
    <row r="2252" spans="1:8" x14ac:dyDescent="0.25">
      <c r="A2252" t="s">
        <v>2013</v>
      </c>
      <c r="B2252" s="1">
        <v>45181</v>
      </c>
      <c r="C2252">
        <v>510</v>
      </c>
      <c r="D2252">
        <v>478</v>
      </c>
      <c r="E2252">
        <v>26</v>
      </c>
      <c r="F2252">
        <v>173</v>
      </c>
      <c r="G2252">
        <v>2</v>
      </c>
      <c r="H2252" t="s">
        <v>3951</v>
      </c>
    </row>
    <row r="2253" spans="1:8" x14ac:dyDescent="0.25">
      <c r="A2253" t="s">
        <v>2014</v>
      </c>
      <c r="B2253" s="1">
        <v>45050</v>
      </c>
      <c r="C2253">
        <v>844</v>
      </c>
      <c r="D2253">
        <v>83</v>
      </c>
      <c r="E2253">
        <v>16</v>
      </c>
      <c r="F2253">
        <v>162</v>
      </c>
      <c r="G2253">
        <v>41</v>
      </c>
      <c r="H2253" t="s">
        <v>3949</v>
      </c>
    </row>
    <row r="2254" spans="1:8" x14ac:dyDescent="0.25">
      <c r="A2254" t="s">
        <v>2015</v>
      </c>
      <c r="B2254" s="1">
        <v>45685</v>
      </c>
      <c r="C2254">
        <v>383</v>
      </c>
      <c r="D2254">
        <v>362</v>
      </c>
      <c r="E2254">
        <v>18</v>
      </c>
      <c r="F2254">
        <v>84</v>
      </c>
      <c r="G2254">
        <v>42</v>
      </c>
      <c r="H2254" t="s">
        <v>3949</v>
      </c>
    </row>
    <row r="2255" spans="1:8" x14ac:dyDescent="0.25">
      <c r="A2255" t="s">
        <v>2016</v>
      </c>
      <c r="B2255" s="1">
        <v>45372</v>
      </c>
      <c r="C2255">
        <v>960</v>
      </c>
      <c r="D2255">
        <v>220</v>
      </c>
      <c r="E2255">
        <v>29</v>
      </c>
      <c r="F2255">
        <v>1</v>
      </c>
      <c r="G2255">
        <v>29</v>
      </c>
      <c r="H2255" t="s">
        <v>3949</v>
      </c>
    </row>
    <row r="2256" spans="1:8" x14ac:dyDescent="0.25">
      <c r="A2256" t="s">
        <v>1125</v>
      </c>
      <c r="B2256" s="1">
        <v>45674</v>
      </c>
      <c r="C2256">
        <v>272</v>
      </c>
      <c r="D2256">
        <v>145</v>
      </c>
      <c r="E2256">
        <v>26</v>
      </c>
      <c r="F2256">
        <v>22</v>
      </c>
      <c r="G2256">
        <v>45</v>
      </c>
      <c r="H2256" t="s">
        <v>3951</v>
      </c>
    </row>
    <row r="2257" spans="1:8" x14ac:dyDescent="0.25">
      <c r="A2257" t="s">
        <v>2017</v>
      </c>
      <c r="B2257" s="1">
        <v>45289</v>
      </c>
      <c r="C2257">
        <v>360</v>
      </c>
      <c r="D2257">
        <v>191</v>
      </c>
      <c r="E2257">
        <v>10</v>
      </c>
      <c r="F2257">
        <v>42</v>
      </c>
      <c r="G2257">
        <v>16</v>
      </c>
      <c r="H2257" t="s">
        <v>3950</v>
      </c>
    </row>
    <row r="2258" spans="1:8" x14ac:dyDescent="0.25">
      <c r="A2258" t="s">
        <v>2018</v>
      </c>
      <c r="B2258" s="1">
        <v>45497</v>
      </c>
      <c r="C2258">
        <v>538</v>
      </c>
      <c r="D2258">
        <v>371</v>
      </c>
      <c r="E2258">
        <v>20</v>
      </c>
      <c r="F2258">
        <v>93</v>
      </c>
      <c r="G2258">
        <v>31</v>
      </c>
      <c r="H2258" t="s">
        <v>3951</v>
      </c>
    </row>
    <row r="2259" spans="1:8" x14ac:dyDescent="0.25">
      <c r="A2259" t="s">
        <v>2019</v>
      </c>
      <c r="B2259" s="1">
        <v>45064</v>
      </c>
      <c r="C2259">
        <v>121</v>
      </c>
      <c r="D2259">
        <v>446</v>
      </c>
      <c r="E2259">
        <v>12</v>
      </c>
      <c r="F2259">
        <v>192</v>
      </c>
      <c r="G2259">
        <v>43</v>
      </c>
      <c r="H2259" t="s">
        <v>3951</v>
      </c>
    </row>
    <row r="2260" spans="1:8" x14ac:dyDescent="0.25">
      <c r="A2260" t="s">
        <v>2020</v>
      </c>
      <c r="B2260" s="1">
        <v>45616</v>
      </c>
      <c r="C2260">
        <v>747</v>
      </c>
      <c r="D2260">
        <v>289</v>
      </c>
      <c r="E2260">
        <v>20</v>
      </c>
      <c r="F2260">
        <v>189</v>
      </c>
      <c r="G2260">
        <v>27</v>
      </c>
      <c r="H2260" t="s">
        <v>3951</v>
      </c>
    </row>
    <row r="2261" spans="1:8" x14ac:dyDescent="0.25">
      <c r="A2261" t="s">
        <v>2021</v>
      </c>
      <c r="B2261" s="1">
        <v>45315</v>
      </c>
      <c r="C2261">
        <v>639</v>
      </c>
      <c r="D2261">
        <v>276</v>
      </c>
      <c r="E2261">
        <v>13</v>
      </c>
      <c r="F2261">
        <v>173</v>
      </c>
      <c r="G2261">
        <v>14</v>
      </c>
      <c r="H2261" t="s">
        <v>3950</v>
      </c>
    </row>
    <row r="2262" spans="1:8" x14ac:dyDescent="0.25">
      <c r="A2262" t="s">
        <v>2022</v>
      </c>
      <c r="B2262" s="1">
        <v>45051</v>
      </c>
      <c r="C2262">
        <v>871</v>
      </c>
      <c r="D2262">
        <v>185</v>
      </c>
      <c r="E2262">
        <v>6</v>
      </c>
      <c r="F2262">
        <v>29</v>
      </c>
      <c r="G2262">
        <v>29</v>
      </c>
      <c r="H2262" t="s">
        <v>3951</v>
      </c>
    </row>
    <row r="2263" spans="1:8" x14ac:dyDescent="0.25">
      <c r="A2263" t="s">
        <v>2023</v>
      </c>
      <c r="B2263" s="1">
        <v>45415</v>
      </c>
      <c r="C2263">
        <v>747</v>
      </c>
      <c r="D2263">
        <v>73</v>
      </c>
      <c r="E2263">
        <v>23</v>
      </c>
      <c r="F2263">
        <v>75</v>
      </c>
      <c r="G2263">
        <v>20</v>
      </c>
      <c r="H2263" t="s">
        <v>3949</v>
      </c>
    </row>
    <row r="2264" spans="1:8" x14ac:dyDescent="0.25">
      <c r="A2264" t="s">
        <v>2024</v>
      </c>
      <c r="B2264" s="1">
        <v>45135</v>
      </c>
      <c r="C2264">
        <v>812</v>
      </c>
      <c r="D2264">
        <v>234</v>
      </c>
      <c r="E2264">
        <v>7</v>
      </c>
      <c r="F2264">
        <v>154</v>
      </c>
      <c r="G2264">
        <v>38</v>
      </c>
      <c r="H2264" t="s">
        <v>3949</v>
      </c>
    </row>
    <row r="2265" spans="1:8" x14ac:dyDescent="0.25">
      <c r="A2265" t="s">
        <v>2025</v>
      </c>
      <c r="B2265" s="1">
        <v>45198</v>
      </c>
      <c r="C2265">
        <v>448</v>
      </c>
      <c r="D2265">
        <v>276</v>
      </c>
      <c r="E2265">
        <v>10</v>
      </c>
      <c r="F2265">
        <v>185</v>
      </c>
      <c r="G2265">
        <v>3</v>
      </c>
      <c r="H2265" t="s">
        <v>3951</v>
      </c>
    </row>
    <row r="2266" spans="1:8" x14ac:dyDescent="0.25">
      <c r="A2266" t="s">
        <v>2026</v>
      </c>
      <c r="B2266" s="1">
        <v>45423</v>
      </c>
      <c r="C2266">
        <v>575</v>
      </c>
      <c r="D2266">
        <v>432</v>
      </c>
      <c r="E2266">
        <v>19</v>
      </c>
      <c r="F2266">
        <v>180</v>
      </c>
      <c r="G2266">
        <v>22</v>
      </c>
      <c r="H2266" t="s">
        <v>3951</v>
      </c>
    </row>
    <row r="2267" spans="1:8" x14ac:dyDescent="0.25">
      <c r="A2267" t="s">
        <v>2027</v>
      </c>
      <c r="B2267" s="1">
        <v>45153</v>
      </c>
      <c r="C2267">
        <v>707</v>
      </c>
      <c r="D2267">
        <v>420</v>
      </c>
      <c r="E2267">
        <v>3</v>
      </c>
      <c r="F2267">
        <v>91</v>
      </c>
      <c r="G2267">
        <v>15</v>
      </c>
      <c r="H2267" t="s">
        <v>3950</v>
      </c>
    </row>
    <row r="2268" spans="1:8" x14ac:dyDescent="0.25">
      <c r="A2268" t="s">
        <v>2028</v>
      </c>
      <c r="B2268" s="1">
        <v>45324</v>
      </c>
      <c r="C2268">
        <v>792</v>
      </c>
      <c r="D2268">
        <v>119</v>
      </c>
      <c r="E2268">
        <v>4</v>
      </c>
      <c r="F2268">
        <v>60</v>
      </c>
      <c r="G2268">
        <v>17</v>
      </c>
      <c r="H2268" t="s">
        <v>3949</v>
      </c>
    </row>
    <row r="2269" spans="1:8" x14ac:dyDescent="0.25">
      <c r="A2269" t="s">
        <v>2029</v>
      </c>
      <c r="B2269" s="1">
        <v>45064</v>
      </c>
      <c r="C2269">
        <v>987</v>
      </c>
      <c r="D2269">
        <v>331</v>
      </c>
      <c r="E2269">
        <v>9</v>
      </c>
      <c r="F2269">
        <v>38</v>
      </c>
      <c r="G2269">
        <v>41</v>
      </c>
      <c r="H2269" t="s">
        <v>3949</v>
      </c>
    </row>
    <row r="2270" spans="1:8" x14ac:dyDescent="0.25">
      <c r="A2270" t="s">
        <v>2030</v>
      </c>
      <c r="B2270" s="1">
        <v>45078</v>
      </c>
      <c r="C2270">
        <v>651</v>
      </c>
      <c r="D2270">
        <v>366</v>
      </c>
      <c r="E2270">
        <v>4</v>
      </c>
      <c r="F2270">
        <v>156</v>
      </c>
      <c r="G2270">
        <v>14</v>
      </c>
      <c r="H2270" t="s">
        <v>3951</v>
      </c>
    </row>
    <row r="2271" spans="1:8" x14ac:dyDescent="0.25">
      <c r="A2271" t="s">
        <v>2031</v>
      </c>
      <c r="B2271" s="1">
        <v>45198</v>
      </c>
      <c r="C2271">
        <v>377</v>
      </c>
      <c r="D2271">
        <v>473</v>
      </c>
      <c r="E2271">
        <v>5</v>
      </c>
      <c r="F2271">
        <v>90</v>
      </c>
      <c r="G2271">
        <v>3</v>
      </c>
      <c r="H2271" t="s">
        <v>3949</v>
      </c>
    </row>
    <row r="2272" spans="1:8" x14ac:dyDescent="0.25">
      <c r="A2272" t="s">
        <v>32</v>
      </c>
      <c r="B2272" s="1">
        <v>45000</v>
      </c>
      <c r="C2272">
        <v>600</v>
      </c>
      <c r="D2272">
        <v>368</v>
      </c>
      <c r="E2272">
        <v>2</v>
      </c>
      <c r="F2272">
        <v>94</v>
      </c>
      <c r="G2272">
        <v>12</v>
      </c>
      <c r="H2272" t="s">
        <v>3951</v>
      </c>
    </row>
    <row r="2273" spans="1:8" x14ac:dyDescent="0.25">
      <c r="A2273" t="s">
        <v>2032</v>
      </c>
      <c r="B2273" s="1">
        <v>45485</v>
      </c>
      <c r="C2273">
        <v>886</v>
      </c>
      <c r="D2273">
        <v>124</v>
      </c>
      <c r="E2273">
        <v>23</v>
      </c>
      <c r="F2273">
        <v>43</v>
      </c>
      <c r="G2273">
        <v>3</v>
      </c>
      <c r="H2273" t="s">
        <v>3951</v>
      </c>
    </row>
    <row r="2274" spans="1:8" x14ac:dyDescent="0.25">
      <c r="A2274" t="s">
        <v>102</v>
      </c>
      <c r="B2274" s="1">
        <v>45664</v>
      </c>
      <c r="C2274">
        <v>915</v>
      </c>
      <c r="D2274">
        <v>221</v>
      </c>
      <c r="E2274">
        <v>8</v>
      </c>
      <c r="F2274">
        <v>141</v>
      </c>
      <c r="G2274">
        <v>2</v>
      </c>
      <c r="H2274" t="s">
        <v>3951</v>
      </c>
    </row>
    <row r="2275" spans="1:8" x14ac:dyDescent="0.25">
      <c r="A2275" t="s">
        <v>2033</v>
      </c>
      <c r="B2275" s="1">
        <v>45672</v>
      </c>
      <c r="C2275">
        <v>827</v>
      </c>
      <c r="D2275">
        <v>500</v>
      </c>
      <c r="E2275">
        <v>21</v>
      </c>
      <c r="F2275">
        <v>9</v>
      </c>
      <c r="G2275">
        <v>32</v>
      </c>
      <c r="H2275" t="s">
        <v>3950</v>
      </c>
    </row>
    <row r="2276" spans="1:8" x14ac:dyDescent="0.25">
      <c r="A2276" t="s">
        <v>2034</v>
      </c>
      <c r="B2276" s="1">
        <v>45197</v>
      </c>
      <c r="C2276">
        <v>885</v>
      </c>
      <c r="D2276">
        <v>147</v>
      </c>
      <c r="E2276">
        <v>16</v>
      </c>
      <c r="F2276">
        <v>87</v>
      </c>
      <c r="G2276">
        <v>18</v>
      </c>
      <c r="H2276" t="s">
        <v>3951</v>
      </c>
    </row>
    <row r="2277" spans="1:8" x14ac:dyDescent="0.25">
      <c r="A2277" t="s">
        <v>2035</v>
      </c>
      <c r="B2277" s="1">
        <v>45310</v>
      </c>
      <c r="C2277">
        <v>970</v>
      </c>
      <c r="D2277">
        <v>61</v>
      </c>
      <c r="E2277">
        <v>20</v>
      </c>
      <c r="F2277">
        <v>108</v>
      </c>
      <c r="G2277">
        <v>23</v>
      </c>
      <c r="H2277" t="s">
        <v>3949</v>
      </c>
    </row>
    <row r="2278" spans="1:8" x14ac:dyDescent="0.25">
      <c r="A2278" t="s">
        <v>2036</v>
      </c>
      <c r="B2278" s="1">
        <v>45585</v>
      </c>
      <c r="C2278">
        <v>858</v>
      </c>
      <c r="D2278">
        <v>366</v>
      </c>
      <c r="E2278">
        <v>30</v>
      </c>
      <c r="F2278">
        <v>151</v>
      </c>
      <c r="G2278">
        <v>28</v>
      </c>
      <c r="H2278" t="s">
        <v>3950</v>
      </c>
    </row>
    <row r="2279" spans="1:8" x14ac:dyDescent="0.25">
      <c r="A2279" t="s">
        <v>2037</v>
      </c>
      <c r="B2279" s="1">
        <v>45417</v>
      </c>
      <c r="C2279">
        <v>384</v>
      </c>
      <c r="D2279">
        <v>65</v>
      </c>
      <c r="E2279">
        <v>21</v>
      </c>
      <c r="F2279">
        <v>186</v>
      </c>
      <c r="G2279">
        <v>27</v>
      </c>
      <c r="H2279" t="s">
        <v>3949</v>
      </c>
    </row>
    <row r="2280" spans="1:8" x14ac:dyDescent="0.25">
      <c r="A2280" t="s">
        <v>2038</v>
      </c>
      <c r="B2280" s="1">
        <v>45554</v>
      </c>
      <c r="C2280">
        <v>860</v>
      </c>
      <c r="D2280">
        <v>357</v>
      </c>
      <c r="E2280">
        <v>30</v>
      </c>
      <c r="F2280">
        <v>23</v>
      </c>
      <c r="G2280">
        <v>16</v>
      </c>
      <c r="H2280" t="s">
        <v>3950</v>
      </c>
    </row>
    <row r="2281" spans="1:8" x14ac:dyDescent="0.25">
      <c r="A2281" t="s">
        <v>2039</v>
      </c>
      <c r="B2281" s="1">
        <v>44987</v>
      </c>
      <c r="C2281">
        <v>986</v>
      </c>
      <c r="D2281">
        <v>133</v>
      </c>
      <c r="E2281">
        <v>29</v>
      </c>
      <c r="F2281">
        <v>113</v>
      </c>
      <c r="G2281">
        <v>20</v>
      </c>
      <c r="H2281" t="s">
        <v>3951</v>
      </c>
    </row>
    <row r="2282" spans="1:8" x14ac:dyDescent="0.25">
      <c r="A2282" t="s">
        <v>773</v>
      </c>
      <c r="B2282" s="1">
        <v>45129</v>
      </c>
      <c r="C2282">
        <v>526</v>
      </c>
      <c r="D2282">
        <v>353</v>
      </c>
      <c r="E2282">
        <v>28</v>
      </c>
      <c r="F2282">
        <v>36</v>
      </c>
      <c r="G2282">
        <v>10</v>
      </c>
      <c r="H2282" t="s">
        <v>3951</v>
      </c>
    </row>
    <row r="2283" spans="1:8" x14ac:dyDescent="0.25">
      <c r="A2283" t="s">
        <v>2040</v>
      </c>
      <c r="B2283" s="1">
        <v>45110</v>
      </c>
      <c r="C2283">
        <v>288</v>
      </c>
      <c r="D2283">
        <v>230</v>
      </c>
      <c r="E2283">
        <v>4</v>
      </c>
      <c r="F2283">
        <v>45</v>
      </c>
      <c r="G2283">
        <v>29</v>
      </c>
      <c r="H2283" t="s">
        <v>3951</v>
      </c>
    </row>
    <row r="2284" spans="1:8" x14ac:dyDescent="0.25">
      <c r="A2284" t="s">
        <v>294</v>
      </c>
      <c r="B2284" s="1">
        <v>44986</v>
      </c>
      <c r="C2284">
        <v>386</v>
      </c>
      <c r="D2284">
        <v>218</v>
      </c>
      <c r="E2284">
        <v>10</v>
      </c>
      <c r="F2284">
        <v>65</v>
      </c>
      <c r="G2284">
        <v>7</v>
      </c>
      <c r="H2284" t="s">
        <v>3949</v>
      </c>
    </row>
    <row r="2285" spans="1:8" x14ac:dyDescent="0.25">
      <c r="A2285" t="s">
        <v>582</v>
      </c>
      <c r="B2285" s="1">
        <v>45012</v>
      </c>
      <c r="C2285">
        <v>533</v>
      </c>
      <c r="D2285">
        <v>84</v>
      </c>
      <c r="E2285">
        <v>18</v>
      </c>
      <c r="F2285">
        <v>15</v>
      </c>
      <c r="G2285">
        <v>9</v>
      </c>
      <c r="H2285" t="s">
        <v>3950</v>
      </c>
    </row>
    <row r="2286" spans="1:8" x14ac:dyDescent="0.25">
      <c r="A2286" t="s">
        <v>2041</v>
      </c>
      <c r="B2286" s="1">
        <v>45390</v>
      </c>
      <c r="C2286">
        <v>367</v>
      </c>
      <c r="D2286">
        <v>173</v>
      </c>
      <c r="E2286">
        <v>8</v>
      </c>
      <c r="F2286">
        <v>180</v>
      </c>
      <c r="G2286">
        <v>50</v>
      </c>
      <c r="H2286" t="s">
        <v>3950</v>
      </c>
    </row>
    <row r="2287" spans="1:8" x14ac:dyDescent="0.25">
      <c r="A2287" t="s">
        <v>2042</v>
      </c>
      <c r="B2287" s="1">
        <v>45093</v>
      </c>
      <c r="C2287">
        <v>146</v>
      </c>
      <c r="D2287">
        <v>97</v>
      </c>
      <c r="E2287">
        <v>22</v>
      </c>
      <c r="F2287">
        <v>115</v>
      </c>
      <c r="G2287">
        <v>4</v>
      </c>
      <c r="H2287" t="s">
        <v>3949</v>
      </c>
    </row>
    <row r="2288" spans="1:8" x14ac:dyDescent="0.25">
      <c r="A2288" t="s">
        <v>2043</v>
      </c>
      <c r="B2288" s="1">
        <v>45182</v>
      </c>
      <c r="C2288">
        <v>106</v>
      </c>
      <c r="D2288">
        <v>123</v>
      </c>
      <c r="E2288">
        <v>7</v>
      </c>
      <c r="F2288">
        <v>167</v>
      </c>
      <c r="G2288">
        <v>40</v>
      </c>
      <c r="H2288" t="s">
        <v>3949</v>
      </c>
    </row>
    <row r="2289" spans="1:8" x14ac:dyDescent="0.25">
      <c r="A2289" t="s">
        <v>174</v>
      </c>
      <c r="B2289" s="1">
        <v>45005</v>
      </c>
      <c r="C2289">
        <v>464</v>
      </c>
      <c r="D2289">
        <v>462</v>
      </c>
      <c r="E2289">
        <v>1</v>
      </c>
      <c r="F2289">
        <v>182</v>
      </c>
      <c r="G2289">
        <v>31</v>
      </c>
      <c r="H2289" t="s">
        <v>3949</v>
      </c>
    </row>
    <row r="2290" spans="1:8" x14ac:dyDescent="0.25">
      <c r="A2290" t="s">
        <v>2044</v>
      </c>
      <c r="B2290" s="1">
        <v>45261</v>
      </c>
      <c r="C2290">
        <v>107</v>
      </c>
      <c r="D2290">
        <v>127</v>
      </c>
      <c r="E2290">
        <v>10</v>
      </c>
      <c r="F2290">
        <v>104</v>
      </c>
      <c r="G2290">
        <v>34</v>
      </c>
      <c r="H2290" t="s">
        <v>3951</v>
      </c>
    </row>
    <row r="2291" spans="1:8" x14ac:dyDescent="0.25">
      <c r="A2291" t="s">
        <v>1768</v>
      </c>
      <c r="B2291" s="1">
        <v>45128</v>
      </c>
      <c r="C2291">
        <v>678</v>
      </c>
      <c r="D2291">
        <v>379</v>
      </c>
      <c r="E2291">
        <v>21</v>
      </c>
      <c r="F2291">
        <v>133</v>
      </c>
      <c r="G2291">
        <v>22</v>
      </c>
      <c r="H2291" t="s">
        <v>3950</v>
      </c>
    </row>
    <row r="2292" spans="1:8" x14ac:dyDescent="0.25">
      <c r="A2292" t="s">
        <v>427</v>
      </c>
      <c r="B2292" s="1">
        <v>45090</v>
      </c>
      <c r="C2292">
        <v>388</v>
      </c>
      <c r="D2292">
        <v>443</v>
      </c>
      <c r="E2292">
        <v>23</v>
      </c>
      <c r="F2292">
        <v>38</v>
      </c>
      <c r="G2292">
        <v>42</v>
      </c>
      <c r="H2292" t="s">
        <v>3951</v>
      </c>
    </row>
    <row r="2293" spans="1:8" x14ac:dyDescent="0.25">
      <c r="A2293" t="s">
        <v>2045</v>
      </c>
      <c r="B2293" s="1">
        <v>45625</v>
      </c>
      <c r="C2293">
        <v>411</v>
      </c>
      <c r="D2293">
        <v>155</v>
      </c>
      <c r="E2293">
        <v>17</v>
      </c>
      <c r="F2293">
        <v>156</v>
      </c>
      <c r="G2293">
        <v>26</v>
      </c>
      <c r="H2293" t="s">
        <v>3949</v>
      </c>
    </row>
    <row r="2294" spans="1:8" x14ac:dyDescent="0.25">
      <c r="A2294" t="s">
        <v>2046</v>
      </c>
      <c r="B2294" s="1">
        <v>45078</v>
      </c>
      <c r="C2294">
        <v>204</v>
      </c>
      <c r="D2294">
        <v>410</v>
      </c>
      <c r="E2294">
        <v>11</v>
      </c>
      <c r="F2294">
        <v>152</v>
      </c>
      <c r="G2294">
        <v>25</v>
      </c>
      <c r="H2294" t="s">
        <v>3950</v>
      </c>
    </row>
    <row r="2295" spans="1:8" x14ac:dyDescent="0.25">
      <c r="A2295" t="s">
        <v>2047</v>
      </c>
      <c r="B2295" s="1">
        <v>45505</v>
      </c>
      <c r="C2295">
        <v>644</v>
      </c>
      <c r="D2295">
        <v>194</v>
      </c>
      <c r="E2295">
        <v>13</v>
      </c>
      <c r="F2295">
        <v>41</v>
      </c>
      <c r="G2295">
        <v>36</v>
      </c>
      <c r="H2295" t="s">
        <v>3951</v>
      </c>
    </row>
    <row r="2296" spans="1:8" x14ac:dyDescent="0.25">
      <c r="A2296" t="s">
        <v>1145</v>
      </c>
      <c r="B2296" s="1">
        <v>45280</v>
      </c>
      <c r="C2296">
        <v>722</v>
      </c>
      <c r="D2296">
        <v>431</v>
      </c>
      <c r="E2296">
        <v>4</v>
      </c>
      <c r="F2296">
        <v>12</v>
      </c>
      <c r="G2296">
        <v>33</v>
      </c>
      <c r="H2296" t="s">
        <v>3949</v>
      </c>
    </row>
    <row r="2297" spans="1:8" x14ac:dyDescent="0.25">
      <c r="A2297" t="s">
        <v>2048</v>
      </c>
      <c r="B2297" s="1">
        <v>45090</v>
      </c>
      <c r="C2297">
        <v>676</v>
      </c>
      <c r="D2297">
        <v>118</v>
      </c>
      <c r="E2297">
        <v>24</v>
      </c>
      <c r="F2297">
        <v>109</v>
      </c>
      <c r="G2297">
        <v>15</v>
      </c>
      <c r="H2297" t="s">
        <v>3950</v>
      </c>
    </row>
    <row r="2298" spans="1:8" x14ac:dyDescent="0.25">
      <c r="A2298" t="s">
        <v>2049</v>
      </c>
      <c r="B2298" s="1">
        <v>45319</v>
      </c>
      <c r="C2298">
        <v>804</v>
      </c>
      <c r="D2298">
        <v>82</v>
      </c>
      <c r="E2298">
        <v>28</v>
      </c>
      <c r="F2298">
        <v>141</v>
      </c>
      <c r="G2298">
        <v>14</v>
      </c>
      <c r="H2298" t="s">
        <v>3950</v>
      </c>
    </row>
    <row r="2299" spans="1:8" x14ac:dyDescent="0.25">
      <c r="A2299" t="s">
        <v>2050</v>
      </c>
      <c r="B2299" s="1">
        <v>45152</v>
      </c>
      <c r="C2299">
        <v>645</v>
      </c>
      <c r="D2299">
        <v>127</v>
      </c>
      <c r="E2299">
        <v>17</v>
      </c>
      <c r="F2299">
        <v>3</v>
      </c>
      <c r="G2299">
        <v>19</v>
      </c>
      <c r="H2299" t="s">
        <v>3949</v>
      </c>
    </row>
    <row r="2300" spans="1:8" x14ac:dyDescent="0.25">
      <c r="A2300" t="s">
        <v>2051</v>
      </c>
      <c r="B2300" s="1">
        <v>45582</v>
      </c>
      <c r="C2300">
        <v>688</v>
      </c>
      <c r="D2300">
        <v>73</v>
      </c>
      <c r="E2300">
        <v>13</v>
      </c>
      <c r="F2300">
        <v>192</v>
      </c>
      <c r="G2300">
        <v>49</v>
      </c>
      <c r="H2300" t="s">
        <v>3949</v>
      </c>
    </row>
    <row r="2301" spans="1:8" x14ac:dyDescent="0.25">
      <c r="A2301" t="s">
        <v>2052</v>
      </c>
      <c r="B2301" s="1">
        <v>45085</v>
      </c>
      <c r="C2301">
        <v>783</v>
      </c>
      <c r="D2301">
        <v>315</v>
      </c>
      <c r="E2301">
        <v>22</v>
      </c>
      <c r="F2301">
        <v>75</v>
      </c>
      <c r="G2301">
        <v>24</v>
      </c>
      <c r="H2301" t="s">
        <v>3949</v>
      </c>
    </row>
    <row r="2302" spans="1:8" x14ac:dyDescent="0.25">
      <c r="A2302" t="s">
        <v>2053</v>
      </c>
      <c r="B2302" s="1">
        <v>45673</v>
      </c>
      <c r="C2302">
        <v>954</v>
      </c>
      <c r="D2302">
        <v>195</v>
      </c>
      <c r="E2302">
        <v>11</v>
      </c>
      <c r="F2302">
        <v>79</v>
      </c>
      <c r="G2302">
        <v>33</v>
      </c>
      <c r="H2302" t="s">
        <v>3950</v>
      </c>
    </row>
    <row r="2303" spans="1:8" x14ac:dyDescent="0.25">
      <c r="A2303" t="s">
        <v>1623</v>
      </c>
      <c r="B2303" s="1">
        <v>45025</v>
      </c>
      <c r="C2303">
        <v>924</v>
      </c>
      <c r="D2303">
        <v>431</v>
      </c>
      <c r="E2303">
        <v>18</v>
      </c>
      <c r="F2303">
        <v>112</v>
      </c>
      <c r="G2303">
        <v>43</v>
      </c>
      <c r="H2303" t="s">
        <v>3951</v>
      </c>
    </row>
    <row r="2304" spans="1:8" x14ac:dyDescent="0.25">
      <c r="A2304" t="s">
        <v>2054</v>
      </c>
      <c r="B2304" s="1">
        <v>45672</v>
      </c>
      <c r="C2304">
        <v>916</v>
      </c>
      <c r="D2304">
        <v>363</v>
      </c>
      <c r="E2304">
        <v>25</v>
      </c>
      <c r="F2304">
        <v>25</v>
      </c>
      <c r="G2304">
        <v>31</v>
      </c>
      <c r="H2304" t="s">
        <v>3951</v>
      </c>
    </row>
    <row r="2305" spans="1:8" x14ac:dyDescent="0.25">
      <c r="A2305" t="s">
        <v>1049</v>
      </c>
      <c r="B2305" s="1">
        <v>45297</v>
      </c>
      <c r="C2305">
        <v>474</v>
      </c>
      <c r="D2305">
        <v>144</v>
      </c>
      <c r="E2305">
        <v>6</v>
      </c>
      <c r="F2305">
        <v>56</v>
      </c>
      <c r="G2305">
        <v>35</v>
      </c>
      <c r="H2305" t="s">
        <v>3949</v>
      </c>
    </row>
    <row r="2306" spans="1:8" x14ac:dyDescent="0.25">
      <c r="A2306" t="s">
        <v>2055</v>
      </c>
      <c r="B2306" s="1">
        <v>45552</v>
      </c>
      <c r="C2306">
        <v>225</v>
      </c>
      <c r="D2306">
        <v>163</v>
      </c>
      <c r="E2306">
        <v>8</v>
      </c>
      <c r="F2306">
        <v>22</v>
      </c>
      <c r="G2306">
        <v>2</v>
      </c>
      <c r="H2306" t="s">
        <v>3951</v>
      </c>
    </row>
    <row r="2307" spans="1:8" x14ac:dyDescent="0.25">
      <c r="A2307" t="s">
        <v>1261</v>
      </c>
      <c r="B2307" s="1">
        <v>45054</v>
      </c>
      <c r="C2307">
        <v>372</v>
      </c>
      <c r="D2307">
        <v>400</v>
      </c>
      <c r="E2307">
        <v>18</v>
      </c>
      <c r="F2307">
        <v>21</v>
      </c>
      <c r="G2307">
        <v>44</v>
      </c>
      <c r="H2307" t="s">
        <v>3949</v>
      </c>
    </row>
    <row r="2308" spans="1:8" x14ac:dyDescent="0.25">
      <c r="A2308" t="s">
        <v>2056</v>
      </c>
      <c r="B2308" s="1">
        <v>45117</v>
      </c>
      <c r="C2308">
        <v>857</v>
      </c>
      <c r="D2308">
        <v>362</v>
      </c>
      <c r="E2308">
        <v>13</v>
      </c>
      <c r="F2308">
        <v>91</v>
      </c>
      <c r="G2308">
        <v>13</v>
      </c>
      <c r="H2308" t="s">
        <v>3950</v>
      </c>
    </row>
    <row r="2309" spans="1:8" x14ac:dyDescent="0.25">
      <c r="A2309" t="s">
        <v>2057</v>
      </c>
      <c r="B2309" s="1">
        <v>45195</v>
      </c>
      <c r="C2309">
        <v>818</v>
      </c>
      <c r="D2309">
        <v>369</v>
      </c>
      <c r="E2309">
        <v>27</v>
      </c>
      <c r="F2309">
        <v>68</v>
      </c>
      <c r="G2309">
        <v>20</v>
      </c>
      <c r="H2309" t="s">
        <v>3950</v>
      </c>
    </row>
    <row r="2310" spans="1:8" x14ac:dyDescent="0.25">
      <c r="A2310" t="s">
        <v>2058</v>
      </c>
      <c r="B2310" s="1">
        <v>45367</v>
      </c>
      <c r="C2310">
        <v>594</v>
      </c>
      <c r="D2310">
        <v>477</v>
      </c>
      <c r="E2310">
        <v>25</v>
      </c>
      <c r="F2310">
        <v>166</v>
      </c>
      <c r="G2310">
        <v>50</v>
      </c>
      <c r="H2310" t="s">
        <v>3949</v>
      </c>
    </row>
    <row r="2311" spans="1:8" x14ac:dyDescent="0.25">
      <c r="A2311" t="s">
        <v>2059</v>
      </c>
      <c r="B2311" s="1">
        <v>45596</v>
      </c>
      <c r="C2311">
        <v>863</v>
      </c>
      <c r="D2311">
        <v>301</v>
      </c>
      <c r="E2311">
        <v>9</v>
      </c>
      <c r="F2311">
        <v>127</v>
      </c>
      <c r="G2311">
        <v>49</v>
      </c>
      <c r="H2311" t="s">
        <v>3950</v>
      </c>
    </row>
    <row r="2312" spans="1:8" x14ac:dyDescent="0.25">
      <c r="A2312" t="s">
        <v>2060</v>
      </c>
      <c r="B2312" s="1">
        <v>45387</v>
      </c>
      <c r="C2312">
        <v>805</v>
      </c>
      <c r="D2312">
        <v>384</v>
      </c>
      <c r="E2312">
        <v>3</v>
      </c>
      <c r="F2312">
        <v>170</v>
      </c>
      <c r="G2312">
        <v>45</v>
      </c>
      <c r="H2312" t="s">
        <v>3949</v>
      </c>
    </row>
    <row r="2313" spans="1:8" x14ac:dyDescent="0.25">
      <c r="A2313" t="s">
        <v>2061</v>
      </c>
      <c r="B2313" s="1">
        <v>45624</v>
      </c>
      <c r="C2313">
        <v>515</v>
      </c>
      <c r="D2313">
        <v>81</v>
      </c>
      <c r="E2313">
        <v>7</v>
      </c>
      <c r="F2313">
        <v>70</v>
      </c>
      <c r="G2313">
        <v>24</v>
      </c>
      <c r="H2313" t="s">
        <v>3950</v>
      </c>
    </row>
    <row r="2314" spans="1:8" x14ac:dyDescent="0.25">
      <c r="A2314" t="s">
        <v>1784</v>
      </c>
      <c r="B2314" s="1">
        <v>45493</v>
      </c>
      <c r="C2314">
        <v>500</v>
      </c>
      <c r="D2314">
        <v>477</v>
      </c>
      <c r="E2314">
        <v>25</v>
      </c>
      <c r="F2314">
        <v>51</v>
      </c>
      <c r="G2314">
        <v>39</v>
      </c>
      <c r="H2314" t="s">
        <v>3950</v>
      </c>
    </row>
    <row r="2315" spans="1:8" x14ac:dyDescent="0.25">
      <c r="A2315" t="s">
        <v>2062</v>
      </c>
      <c r="B2315" s="1">
        <v>45495</v>
      </c>
      <c r="C2315">
        <v>745</v>
      </c>
      <c r="D2315">
        <v>474</v>
      </c>
      <c r="E2315">
        <v>9</v>
      </c>
      <c r="F2315">
        <v>162</v>
      </c>
      <c r="G2315">
        <v>19</v>
      </c>
      <c r="H2315" t="s">
        <v>3950</v>
      </c>
    </row>
    <row r="2316" spans="1:8" x14ac:dyDescent="0.25">
      <c r="A2316" t="s">
        <v>2063</v>
      </c>
      <c r="B2316" s="1">
        <v>45065</v>
      </c>
      <c r="C2316">
        <v>786</v>
      </c>
      <c r="D2316">
        <v>256</v>
      </c>
      <c r="E2316">
        <v>20</v>
      </c>
      <c r="F2316">
        <v>11</v>
      </c>
      <c r="G2316">
        <v>3</v>
      </c>
      <c r="H2316" t="s">
        <v>3951</v>
      </c>
    </row>
    <row r="2317" spans="1:8" x14ac:dyDescent="0.25">
      <c r="A2317" t="s">
        <v>2064</v>
      </c>
      <c r="B2317" s="1">
        <v>45498</v>
      </c>
      <c r="C2317">
        <v>984</v>
      </c>
      <c r="D2317">
        <v>182</v>
      </c>
      <c r="E2317">
        <v>2</v>
      </c>
      <c r="F2317">
        <v>59</v>
      </c>
      <c r="G2317">
        <v>38</v>
      </c>
      <c r="H2317" t="s">
        <v>3949</v>
      </c>
    </row>
    <row r="2318" spans="1:8" x14ac:dyDescent="0.25">
      <c r="A2318" t="s">
        <v>2065</v>
      </c>
      <c r="B2318" s="1">
        <v>45235</v>
      </c>
      <c r="C2318">
        <v>972</v>
      </c>
      <c r="D2318">
        <v>55</v>
      </c>
      <c r="E2318">
        <v>14</v>
      </c>
      <c r="F2318">
        <v>95</v>
      </c>
      <c r="G2318">
        <v>40</v>
      </c>
      <c r="H2318" t="s">
        <v>3951</v>
      </c>
    </row>
    <row r="2319" spans="1:8" x14ac:dyDescent="0.25">
      <c r="A2319" t="s">
        <v>2066</v>
      </c>
      <c r="B2319" s="1">
        <v>45010</v>
      </c>
      <c r="C2319">
        <v>768</v>
      </c>
      <c r="D2319">
        <v>268</v>
      </c>
      <c r="E2319">
        <v>12</v>
      </c>
      <c r="F2319">
        <v>158</v>
      </c>
      <c r="G2319">
        <v>45</v>
      </c>
      <c r="H2319" t="s">
        <v>3950</v>
      </c>
    </row>
    <row r="2320" spans="1:8" x14ac:dyDescent="0.25">
      <c r="A2320" t="s">
        <v>2067</v>
      </c>
      <c r="B2320" s="1">
        <v>45312</v>
      </c>
      <c r="C2320">
        <v>174</v>
      </c>
      <c r="D2320">
        <v>60</v>
      </c>
      <c r="E2320">
        <v>3</v>
      </c>
      <c r="F2320">
        <v>87</v>
      </c>
      <c r="G2320">
        <v>23</v>
      </c>
      <c r="H2320" t="s">
        <v>3950</v>
      </c>
    </row>
    <row r="2321" spans="1:8" x14ac:dyDescent="0.25">
      <c r="A2321" t="s">
        <v>207</v>
      </c>
      <c r="B2321" s="1">
        <v>45285</v>
      </c>
      <c r="C2321">
        <v>603</v>
      </c>
      <c r="D2321">
        <v>272</v>
      </c>
      <c r="E2321">
        <v>11</v>
      </c>
      <c r="F2321">
        <v>86</v>
      </c>
      <c r="G2321">
        <v>40</v>
      </c>
      <c r="H2321" t="s">
        <v>3951</v>
      </c>
    </row>
    <row r="2322" spans="1:8" x14ac:dyDescent="0.25">
      <c r="A2322" t="s">
        <v>2068</v>
      </c>
      <c r="B2322" s="1">
        <v>45143</v>
      </c>
      <c r="C2322">
        <v>299</v>
      </c>
      <c r="D2322">
        <v>361</v>
      </c>
      <c r="E2322">
        <v>1</v>
      </c>
      <c r="F2322">
        <v>119</v>
      </c>
      <c r="G2322">
        <v>14</v>
      </c>
      <c r="H2322" t="s">
        <v>3950</v>
      </c>
    </row>
    <row r="2323" spans="1:8" x14ac:dyDescent="0.25">
      <c r="A2323" t="s">
        <v>588</v>
      </c>
      <c r="B2323" s="1">
        <v>45667</v>
      </c>
      <c r="C2323">
        <v>379</v>
      </c>
      <c r="D2323">
        <v>230</v>
      </c>
      <c r="E2323">
        <v>15</v>
      </c>
      <c r="F2323">
        <v>31</v>
      </c>
      <c r="G2323">
        <v>7</v>
      </c>
      <c r="H2323" t="s">
        <v>3949</v>
      </c>
    </row>
    <row r="2324" spans="1:8" x14ac:dyDescent="0.25">
      <c r="A2324" t="s">
        <v>2069</v>
      </c>
      <c r="B2324" s="1">
        <v>45650</v>
      </c>
      <c r="C2324">
        <v>465</v>
      </c>
      <c r="D2324">
        <v>163</v>
      </c>
      <c r="E2324">
        <v>10</v>
      </c>
      <c r="F2324">
        <v>28</v>
      </c>
      <c r="G2324">
        <v>6</v>
      </c>
      <c r="H2324" t="s">
        <v>3950</v>
      </c>
    </row>
    <row r="2325" spans="1:8" x14ac:dyDescent="0.25">
      <c r="A2325" t="s">
        <v>2070</v>
      </c>
      <c r="B2325" s="1">
        <v>45340</v>
      </c>
      <c r="C2325">
        <v>535</v>
      </c>
      <c r="D2325">
        <v>116</v>
      </c>
      <c r="E2325">
        <v>3</v>
      </c>
      <c r="F2325">
        <v>135</v>
      </c>
      <c r="G2325">
        <v>7</v>
      </c>
      <c r="H2325" t="s">
        <v>3951</v>
      </c>
    </row>
    <row r="2326" spans="1:8" x14ac:dyDescent="0.25">
      <c r="A2326" t="s">
        <v>71</v>
      </c>
      <c r="B2326" s="1">
        <v>45131</v>
      </c>
      <c r="C2326">
        <v>893</v>
      </c>
      <c r="D2326">
        <v>234</v>
      </c>
      <c r="E2326">
        <v>4</v>
      </c>
      <c r="F2326">
        <v>81</v>
      </c>
      <c r="G2326">
        <v>22</v>
      </c>
      <c r="H2326" t="s">
        <v>3949</v>
      </c>
    </row>
    <row r="2327" spans="1:8" x14ac:dyDescent="0.25">
      <c r="A2327" t="s">
        <v>2071</v>
      </c>
      <c r="B2327" s="1">
        <v>45588</v>
      </c>
      <c r="C2327">
        <v>854</v>
      </c>
      <c r="D2327">
        <v>315</v>
      </c>
      <c r="E2327">
        <v>26</v>
      </c>
      <c r="F2327">
        <v>196</v>
      </c>
      <c r="G2327">
        <v>31</v>
      </c>
      <c r="H2327" t="s">
        <v>3951</v>
      </c>
    </row>
    <row r="2328" spans="1:8" x14ac:dyDescent="0.25">
      <c r="A2328" t="s">
        <v>1970</v>
      </c>
      <c r="B2328" s="1">
        <v>45655</v>
      </c>
      <c r="C2328">
        <v>741</v>
      </c>
      <c r="D2328">
        <v>400</v>
      </c>
      <c r="E2328">
        <v>9</v>
      </c>
      <c r="F2328">
        <v>63</v>
      </c>
      <c r="G2328">
        <v>26</v>
      </c>
      <c r="H2328" t="s">
        <v>3951</v>
      </c>
    </row>
    <row r="2329" spans="1:8" x14ac:dyDescent="0.25">
      <c r="A2329" t="s">
        <v>2072</v>
      </c>
      <c r="B2329" s="1">
        <v>45143</v>
      </c>
      <c r="C2329">
        <v>308</v>
      </c>
      <c r="D2329">
        <v>278</v>
      </c>
      <c r="E2329">
        <v>6</v>
      </c>
      <c r="F2329">
        <v>21</v>
      </c>
      <c r="G2329">
        <v>2</v>
      </c>
      <c r="H2329" t="s">
        <v>3949</v>
      </c>
    </row>
    <row r="2330" spans="1:8" x14ac:dyDescent="0.25">
      <c r="A2330" t="s">
        <v>2073</v>
      </c>
      <c r="B2330" s="1">
        <v>45643</v>
      </c>
      <c r="C2330">
        <v>524</v>
      </c>
      <c r="D2330">
        <v>100</v>
      </c>
      <c r="E2330">
        <v>29</v>
      </c>
      <c r="F2330">
        <v>179</v>
      </c>
      <c r="G2330">
        <v>49</v>
      </c>
      <c r="H2330" t="s">
        <v>3949</v>
      </c>
    </row>
    <row r="2331" spans="1:8" x14ac:dyDescent="0.25">
      <c r="A2331" t="s">
        <v>1898</v>
      </c>
      <c r="B2331" s="1">
        <v>45094</v>
      </c>
      <c r="C2331">
        <v>658</v>
      </c>
      <c r="D2331">
        <v>90</v>
      </c>
      <c r="E2331">
        <v>17</v>
      </c>
      <c r="F2331">
        <v>112</v>
      </c>
      <c r="G2331">
        <v>33</v>
      </c>
      <c r="H2331" t="s">
        <v>3951</v>
      </c>
    </row>
    <row r="2332" spans="1:8" x14ac:dyDescent="0.25">
      <c r="A2332" t="s">
        <v>523</v>
      </c>
      <c r="B2332" s="1">
        <v>45093</v>
      </c>
      <c r="C2332">
        <v>543</v>
      </c>
      <c r="D2332">
        <v>389</v>
      </c>
      <c r="E2332">
        <v>1</v>
      </c>
      <c r="F2332">
        <v>62</v>
      </c>
      <c r="G2332">
        <v>17</v>
      </c>
      <c r="H2332" t="s">
        <v>3951</v>
      </c>
    </row>
    <row r="2333" spans="1:8" x14ac:dyDescent="0.25">
      <c r="A2333" t="s">
        <v>2074</v>
      </c>
      <c r="B2333" s="1">
        <v>45074</v>
      </c>
      <c r="C2333">
        <v>800</v>
      </c>
      <c r="D2333">
        <v>245</v>
      </c>
      <c r="E2333">
        <v>17</v>
      </c>
      <c r="F2333">
        <v>82</v>
      </c>
      <c r="G2333">
        <v>27</v>
      </c>
      <c r="H2333" t="s">
        <v>3951</v>
      </c>
    </row>
    <row r="2334" spans="1:8" x14ac:dyDescent="0.25">
      <c r="A2334" t="s">
        <v>2075</v>
      </c>
      <c r="B2334" s="1">
        <v>45201</v>
      </c>
      <c r="C2334">
        <v>187</v>
      </c>
      <c r="D2334">
        <v>337</v>
      </c>
      <c r="E2334">
        <v>26</v>
      </c>
      <c r="F2334">
        <v>22</v>
      </c>
      <c r="G2334">
        <v>47</v>
      </c>
      <c r="H2334" t="s">
        <v>3951</v>
      </c>
    </row>
    <row r="2335" spans="1:8" x14ac:dyDescent="0.25">
      <c r="A2335" t="s">
        <v>2076</v>
      </c>
      <c r="B2335" s="1">
        <v>45270</v>
      </c>
      <c r="C2335">
        <v>588</v>
      </c>
      <c r="D2335">
        <v>276</v>
      </c>
      <c r="E2335">
        <v>22</v>
      </c>
      <c r="F2335">
        <v>74</v>
      </c>
      <c r="G2335">
        <v>16</v>
      </c>
      <c r="H2335" t="s">
        <v>3949</v>
      </c>
    </row>
    <row r="2336" spans="1:8" x14ac:dyDescent="0.25">
      <c r="A2336" t="s">
        <v>2077</v>
      </c>
      <c r="B2336" s="1">
        <v>45421</v>
      </c>
      <c r="C2336">
        <v>955</v>
      </c>
      <c r="D2336">
        <v>236</v>
      </c>
      <c r="E2336">
        <v>1</v>
      </c>
      <c r="F2336">
        <v>34</v>
      </c>
      <c r="G2336">
        <v>16</v>
      </c>
      <c r="H2336" t="s">
        <v>3951</v>
      </c>
    </row>
    <row r="2337" spans="1:8" x14ac:dyDescent="0.25">
      <c r="A2337" t="s">
        <v>2078</v>
      </c>
      <c r="B2337" s="1">
        <v>45675</v>
      </c>
      <c r="C2337">
        <v>439</v>
      </c>
      <c r="D2337">
        <v>166</v>
      </c>
      <c r="E2337">
        <v>7</v>
      </c>
      <c r="F2337">
        <v>169</v>
      </c>
      <c r="G2337">
        <v>11</v>
      </c>
      <c r="H2337" t="s">
        <v>3951</v>
      </c>
    </row>
    <row r="2338" spans="1:8" x14ac:dyDescent="0.25">
      <c r="A2338" t="s">
        <v>1930</v>
      </c>
      <c r="B2338" s="1">
        <v>45574</v>
      </c>
      <c r="C2338">
        <v>880</v>
      </c>
      <c r="D2338">
        <v>376</v>
      </c>
      <c r="E2338">
        <v>3</v>
      </c>
      <c r="F2338">
        <v>13</v>
      </c>
      <c r="G2338">
        <v>9</v>
      </c>
      <c r="H2338" t="s">
        <v>3950</v>
      </c>
    </row>
    <row r="2339" spans="1:8" x14ac:dyDescent="0.25">
      <c r="A2339" t="s">
        <v>469</v>
      </c>
      <c r="B2339" s="1">
        <v>45563</v>
      </c>
      <c r="C2339">
        <v>153</v>
      </c>
      <c r="D2339">
        <v>432</v>
      </c>
      <c r="E2339">
        <v>18</v>
      </c>
      <c r="F2339">
        <v>177</v>
      </c>
      <c r="G2339">
        <v>9</v>
      </c>
      <c r="H2339" t="s">
        <v>3949</v>
      </c>
    </row>
    <row r="2340" spans="1:8" x14ac:dyDescent="0.25">
      <c r="A2340" t="s">
        <v>2079</v>
      </c>
      <c r="B2340" s="1">
        <v>45057</v>
      </c>
      <c r="C2340">
        <v>129</v>
      </c>
      <c r="D2340">
        <v>118</v>
      </c>
      <c r="E2340">
        <v>11</v>
      </c>
      <c r="F2340">
        <v>181</v>
      </c>
      <c r="G2340">
        <v>3</v>
      </c>
      <c r="H2340" t="s">
        <v>3949</v>
      </c>
    </row>
    <row r="2341" spans="1:8" x14ac:dyDescent="0.25">
      <c r="A2341" t="s">
        <v>1264</v>
      </c>
      <c r="B2341" s="1">
        <v>45437</v>
      </c>
      <c r="C2341">
        <v>478</v>
      </c>
      <c r="D2341">
        <v>361</v>
      </c>
      <c r="E2341">
        <v>23</v>
      </c>
      <c r="F2341">
        <v>31</v>
      </c>
      <c r="G2341">
        <v>41</v>
      </c>
      <c r="H2341" t="s">
        <v>3949</v>
      </c>
    </row>
    <row r="2342" spans="1:8" x14ac:dyDescent="0.25">
      <c r="A2342" t="s">
        <v>2080</v>
      </c>
      <c r="B2342" s="1">
        <v>45403</v>
      </c>
      <c r="C2342">
        <v>113</v>
      </c>
      <c r="D2342">
        <v>267</v>
      </c>
      <c r="E2342">
        <v>7</v>
      </c>
      <c r="F2342">
        <v>118</v>
      </c>
      <c r="G2342">
        <v>13</v>
      </c>
      <c r="H2342" t="s">
        <v>3950</v>
      </c>
    </row>
    <row r="2343" spans="1:8" x14ac:dyDescent="0.25">
      <c r="A2343" t="s">
        <v>2081</v>
      </c>
      <c r="B2343" s="1">
        <v>45085</v>
      </c>
      <c r="C2343">
        <v>803</v>
      </c>
      <c r="D2343">
        <v>102</v>
      </c>
      <c r="E2343">
        <v>29</v>
      </c>
      <c r="F2343">
        <v>1</v>
      </c>
      <c r="G2343">
        <v>22</v>
      </c>
      <c r="H2343" t="s">
        <v>3950</v>
      </c>
    </row>
    <row r="2344" spans="1:8" x14ac:dyDescent="0.25">
      <c r="A2344" t="s">
        <v>2082</v>
      </c>
      <c r="B2344" s="1">
        <v>45294</v>
      </c>
      <c r="C2344">
        <v>237</v>
      </c>
      <c r="D2344">
        <v>473</v>
      </c>
      <c r="E2344">
        <v>14</v>
      </c>
      <c r="F2344">
        <v>56</v>
      </c>
      <c r="G2344">
        <v>50</v>
      </c>
      <c r="H2344" t="s">
        <v>3949</v>
      </c>
    </row>
    <row r="2345" spans="1:8" x14ac:dyDescent="0.25">
      <c r="A2345" t="s">
        <v>2083</v>
      </c>
      <c r="B2345" s="1">
        <v>45559</v>
      </c>
      <c r="C2345">
        <v>413</v>
      </c>
      <c r="D2345">
        <v>113</v>
      </c>
      <c r="E2345">
        <v>25</v>
      </c>
      <c r="F2345">
        <v>4</v>
      </c>
      <c r="G2345">
        <v>16</v>
      </c>
      <c r="H2345" t="s">
        <v>3951</v>
      </c>
    </row>
    <row r="2346" spans="1:8" x14ac:dyDescent="0.25">
      <c r="A2346" t="s">
        <v>2084</v>
      </c>
      <c r="B2346" s="1">
        <v>45450</v>
      </c>
      <c r="C2346">
        <v>753</v>
      </c>
      <c r="D2346">
        <v>348</v>
      </c>
      <c r="E2346">
        <v>1</v>
      </c>
      <c r="F2346">
        <v>22</v>
      </c>
      <c r="G2346">
        <v>48</v>
      </c>
      <c r="H2346" t="s">
        <v>3949</v>
      </c>
    </row>
    <row r="2347" spans="1:8" x14ac:dyDescent="0.25">
      <c r="A2347" t="s">
        <v>2085</v>
      </c>
      <c r="B2347" s="1">
        <v>45219</v>
      </c>
      <c r="C2347">
        <v>776</v>
      </c>
      <c r="D2347">
        <v>323</v>
      </c>
      <c r="E2347">
        <v>4</v>
      </c>
      <c r="F2347">
        <v>196</v>
      </c>
      <c r="G2347">
        <v>33</v>
      </c>
      <c r="H2347" t="s">
        <v>3950</v>
      </c>
    </row>
    <row r="2348" spans="1:8" x14ac:dyDescent="0.25">
      <c r="A2348" t="s">
        <v>2086</v>
      </c>
      <c r="B2348" s="1">
        <v>44976</v>
      </c>
      <c r="C2348">
        <v>740</v>
      </c>
      <c r="D2348">
        <v>407</v>
      </c>
      <c r="E2348">
        <v>27</v>
      </c>
      <c r="F2348">
        <v>2</v>
      </c>
      <c r="G2348">
        <v>8</v>
      </c>
      <c r="H2348" t="s">
        <v>3949</v>
      </c>
    </row>
    <row r="2349" spans="1:8" x14ac:dyDescent="0.25">
      <c r="A2349" t="s">
        <v>2087</v>
      </c>
      <c r="B2349" s="1">
        <v>45170</v>
      </c>
      <c r="C2349">
        <v>564</v>
      </c>
      <c r="D2349">
        <v>73</v>
      </c>
      <c r="E2349">
        <v>3</v>
      </c>
      <c r="F2349">
        <v>116</v>
      </c>
      <c r="G2349">
        <v>23</v>
      </c>
      <c r="H2349" t="s">
        <v>3949</v>
      </c>
    </row>
    <row r="2350" spans="1:8" x14ac:dyDescent="0.25">
      <c r="A2350" t="s">
        <v>2088</v>
      </c>
      <c r="B2350" s="1">
        <v>44974</v>
      </c>
      <c r="C2350">
        <v>436</v>
      </c>
      <c r="D2350">
        <v>381</v>
      </c>
      <c r="E2350">
        <v>5</v>
      </c>
      <c r="F2350">
        <v>18</v>
      </c>
      <c r="G2350">
        <v>13</v>
      </c>
      <c r="H2350" t="s">
        <v>3950</v>
      </c>
    </row>
    <row r="2351" spans="1:8" x14ac:dyDescent="0.25">
      <c r="A2351" t="s">
        <v>2089</v>
      </c>
      <c r="B2351" s="1">
        <v>45023</v>
      </c>
      <c r="C2351">
        <v>995</v>
      </c>
      <c r="D2351">
        <v>121</v>
      </c>
      <c r="E2351">
        <v>8</v>
      </c>
      <c r="F2351">
        <v>116</v>
      </c>
      <c r="G2351">
        <v>26</v>
      </c>
      <c r="H2351" t="s">
        <v>3949</v>
      </c>
    </row>
    <row r="2352" spans="1:8" x14ac:dyDescent="0.25">
      <c r="A2352" t="s">
        <v>2090</v>
      </c>
      <c r="B2352" s="1">
        <v>45556</v>
      </c>
      <c r="C2352">
        <v>136</v>
      </c>
      <c r="D2352">
        <v>456</v>
      </c>
      <c r="E2352">
        <v>9</v>
      </c>
      <c r="F2352">
        <v>62</v>
      </c>
      <c r="G2352">
        <v>37</v>
      </c>
      <c r="H2352" t="s">
        <v>3950</v>
      </c>
    </row>
    <row r="2353" spans="1:8" x14ac:dyDescent="0.25">
      <c r="A2353" t="s">
        <v>2091</v>
      </c>
      <c r="B2353" s="1">
        <v>45038</v>
      </c>
      <c r="C2353">
        <v>696</v>
      </c>
      <c r="D2353">
        <v>421</v>
      </c>
      <c r="E2353">
        <v>17</v>
      </c>
      <c r="F2353">
        <v>51</v>
      </c>
      <c r="G2353">
        <v>40</v>
      </c>
      <c r="H2353" t="s">
        <v>3949</v>
      </c>
    </row>
    <row r="2354" spans="1:8" x14ac:dyDescent="0.25">
      <c r="A2354" t="s">
        <v>2092</v>
      </c>
      <c r="B2354" s="1">
        <v>45578</v>
      </c>
      <c r="C2354">
        <v>609</v>
      </c>
      <c r="D2354">
        <v>414</v>
      </c>
      <c r="E2354">
        <v>5</v>
      </c>
      <c r="F2354">
        <v>71</v>
      </c>
      <c r="G2354">
        <v>5</v>
      </c>
      <c r="H2354" t="s">
        <v>3950</v>
      </c>
    </row>
    <row r="2355" spans="1:8" x14ac:dyDescent="0.25">
      <c r="A2355" t="s">
        <v>2093</v>
      </c>
      <c r="B2355" s="1">
        <v>45560</v>
      </c>
      <c r="C2355">
        <v>242</v>
      </c>
      <c r="D2355">
        <v>368</v>
      </c>
      <c r="E2355">
        <v>8</v>
      </c>
      <c r="F2355">
        <v>20</v>
      </c>
      <c r="G2355">
        <v>24</v>
      </c>
      <c r="H2355" t="s">
        <v>3950</v>
      </c>
    </row>
    <row r="2356" spans="1:8" x14ac:dyDescent="0.25">
      <c r="A2356" t="s">
        <v>2094</v>
      </c>
      <c r="B2356" s="1">
        <v>45665</v>
      </c>
      <c r="C2356">
        <v>261</v>
      </c>
      <c r="D2356">
        <v>490</v>
      </c>
      <c r="E2356">
        <v>20</v>
      </c>
      <c r="F2356">
        <v>26</v>
      </c>
      <c r="G2356">
        <v>34</v>
      </c>
      <c r="H2356" t="s">
        <v>3949</v>
      </c>
    </row>
    <row r="2357" spans="1:8" x14ac:dyDescent="0.25">
      <c r="A2357" t="s">
        <v>41</v>
      </c>
      <c r="B2357" s="1">
        <v>45170</v>
      </c>
      <c r="C2357">
        <v>402</v>
      </c>
      <c r="D2357">
        <v>249</v>
      </c>
      <c r="E2357">
        <v>21</v>
      </c>
      <c r="F2357">
        <v>15</v>
      </c>
      <c r="G2357">
        <v>20</v>
      </c>
      <c r="H2357" t="s">
        <v>3951</v>
      </c>
    </row>
    <row r="2358" spans="1:8" x14ac:dyDescent="0.25">
      <c r="A2358" t="s">
        <v>2095</v>
      </c>
      <c r="B2358" s="1">
        <v>45550</v>
      </c>
      <c r="C2358">
        <v>232</v>
      </c>
      <c r="D2358">
        <v>152</v>
      </c>
      <c r="E2358">
        <v>7</v>
      </c>
      <c r="F2358">
        <v>76</v>
      </c>
      <c r="G2358">
        <v>27</v>
      </c>
      <c r="H2358" t="s">
        <v>3950</v>
      </c>
    </row>
    <row r="2359" spans="1:8" x14ac:dyDescent="0.25">
      <c r="A2359" t="s">
        <v>2096</v>
      </c>
      <c r="B2359" s="1">
        <v>45356</v>
      </c>
      <c r="C2359">
        <v>980</v>
      </c>
      <c r="D2359">
        <v>295</v>
      </c>
      <c r="E2359">
        <v>24</v>
      </c>
      <c r="F2359">
        <v>200</v>
      </c>
      <c r="G2359">
        <v>18</v>
      </c>
      <c r="H2359" t="s">
        <v>3950</v>
      </c>
    </row>
    <row r="2360" spans="1:8" x14ac:dyDescent="0.25">
      <c r="A2360" t="s">
        <v>2097</v>
      </c>
      <c r="B2360" s="1">
        <v>45392</v>
      </c>
      <c r="C2360">
        <v>665</v>
      </c>
      <c r="D2360">
        <v>208</v>
      </c>
      <c r="E2360">
        <v>18</v>
      </c>
      <c r="F2360">
        <v>88</v>
      </c>
      <c r="G2360">
        <v>14</v>
      </c>
      <c r="H2360" t="s">
        <v>3949</v>
      </c>
    </row>
    <row r="2361" spans="1:8" x14ac:dyDescent="0.25">
      <c r="A2361" t="s">
        <v>2098</v>
      </c>
      <c r="B2361" s="1">
        <v>45683</v>
      </c>
      <c r="C2361">
        <v>982</v>
      </c>
      <c r="D2361">
        <v>349</v>
      </c>
      <c r="E2361">
        <v>8</v>
      </c>
      <c r="F2361">
        <v>143</v>
      </c>
      <c r="G2361">
        <v>35</v>
      </c>
      <c r="H2361" t="s">
        <v>3951</v>
      </c>
    </row>
    <row r="2362" spans="1:8" x14ac:dyDescent="0.25">
      <c r="A2362" t="s">
        <v>2099</v>
      </c>
      <c r="B2362" s="1">
        <v>45039</v>
      </c>
      <c r="C2362">
        <v>214</v>
      </c>
      <c r="D2362">
        <v>196</v>
      </c>
      <c r="E2362">
        <v>28</v>
      </c>
      <c r="F2362">
        <v>135</v>
      </c>
      <c r="G2362">
        <v>44</v>
      </c>
      <c r="H2362" t="s">
        <v>3949</v>
      </c>
    </row>
    <row r="2363" spans="1:8" x14ac:dyDescent="0.25">
      <c r="A2363" t="s">
        <v>2100</v>
      </c>
      <c r="B2363" s="1">
        <v>45233</v>
      </c>
      <c r="C2363">
        <v>977</v>
      </c>
      <c r="D2363">
        <v>379</v>
      </c>
      <c r="E2363">
        <v>26</v>
      </c>
      <c r="F2363">
        <v>167</v>
      </c>
      <c r="G2363">
        <v>3</v>
      </c>
      <c r="H2363" t="s">
        <v>3950</v>
      </c>
    </row>
    <row r="2364" spans="1:8" x14ac:dyDescent="0.25">
      <c r="A2364" t="s">
        <v>1415</v>
      </c>
      <c r="B2364" s="1">
        <v>45056</v>
      </c>
      <c r="C2364">
        <v>536</v>
      </c>
      <c r="D2364">
        <v>326</v>
      </c>
      <c r="E2364">
        <v>7</v>
      </c>
      <c r="F2364">
        <v>83</v>
      </c>
      <c r="G2364">
        <v>34</v>
      </c>
      <c r="H2364" t="s">
        <v>3950</v>
      </c>
    </row>
    <row r="2365" spans="1:8" x14ac:dyDescent="0.25">
      <c r="A2365" t="s">
        <v>2101</v>
      </c>
      <c r="B2365" s="1">
        <v>45107</v>
      </c>
      <c r="C2365">
        <v>504</v>
      </c>
      <c r="D2365">
        <v>141</v>
      </c>
      <c r="E2365">
        <v>9</v>
      </c>
      <c r="F2365">
        <v>131</v>
      </c>
      <c r="G2365">
        <v>48</v>
      </c>
      <c r="H2365" t="s">
        <v>3951</v>
      </c>
    </row>
    <row r="2366" spans="1:8" x14ac:dyDescent="0.25">
      <c r="A2366" t="s">
        <v>2102</v>
      </c>
      <c r="B2366" s="1">
        <v>45685</v>
      </c>
      <c r="C2366">
        <v>765</v>
      </c>
      <c r="D2366">
        <v>383</v>
      </c>
      <c r="E2366">
        <v>22</v>
      </c>
      <c r="F2366">
        <v>108</v>
      </c>
      <c r="G2366">
        <v>29</v>
      </c>
      <c r="H2366" t="s">
        <v>3951</v>
      </c>
    </row>
    <row r="2367" spans="1:8" x14ac:dyDescent="0.25">
      <c r="A2367" t="s">
        <v>418</v>
      </c>
      <c r="B2367" s="1">
        <v>45438</v>
      </c>
      <c r="C2367">
        <v>580</v>
      </c>
      <c r="D2367">
        <v>253</v>
      </c>
      <c r="E2367">
        <v>22</v>
      </c>
      <c r="F2367">
        <v>161</v>
      </c>
      <c r="G2367">
        <v>46</v>
      </c>
      <c r="H2367" t="s">
        <v>3949</v>
      </c>
    </row>
    <row r="2368" spans="1:8" x14ac:dyDescent="0.25">
      <c r="A2368" t="s">
        <v>2103</v>
      </c>
      <c r="B2368" s="1">
        <v>45104</v>
      </c>
      <c r="C2368">
        <v>232</v>
      </c>
      <c r="D2368">
        <v>294</v>
      </c>
      <c r="E2368">
        <v>29</v>
      </c>
      <c r="F2368">
        <v>72</v>
      </c>
      <c r="G2368">
        <v>4</v>
      </c>
      <c r="H2368" t="s">
        <v>3949</v>
      </c>
    </row>
    <row r="2369" spans="1:8" x14ac:dyDescent="0.25">
      <c r="A2369" t="s">
        <v>2104</v>
      </c>
      <c r="B2369" s="1">
        <v>45199</v>
      </c>
      <c r="C2369">
        <v>256</v>
      </c>
      <c r="D2369">
        <v>379</v>
      </c>
      <c r="E2369">
        <v>26</v>
      </c>
      <c r="F2369">
        <v>136</v>
      </c>
      <c r="G2369">
        <v>29</v>
      </c>
      <c r="H2369" t="s">
        <v>3950</v>
      </c>
    </row>
    <row r="2370" spans="1:8" x14ac:dyDescent="0.25">
      <c r="A2370" t="s">
        <v>2105</v>
      </c>
      <c r="B2370" s="1">
        <v>45050</v>
      </c>
      <c r="C2370">
        <v>156</v>
      </c>
      <c r="D2370">
        <v>257</v>
      </c>
      <c r="E2370">
        <v>9</v>
      </c>
      <c r="F2370">
        <v>119</v>
      </c>
      <c r="G2370">
        <v>5</v>
      </c>
      <c r="H2370" t="s">
        <v>3949</v>
      </c>
    </row>
    <row r="2371" spans="1:8" x14ac:dyDescent="0.25">
      <c r="A2371" t="s">
        <v>2106</v>
      </c>
      <c r="B2371" s="1">
        <v>45013</v>
      </c>
      <c r="C2371">
        <v>147</v>
      </c>
      <c r="D2371">
        <v>237</v>
      </c>
      <c r="E2371">
        <v>10</v>
      </c>
      <c r="F2371">
        <v>120</v>
      </c>
      <c r="G2371">
        <v>5</v>
      </c>
      <c r="H2371" t="s">
        <v>3950</v>
      </c>
    </row>
    <row r="2372" spans="1:8" x14ac:dyDescent="0.25">
      <c r="A2372" t="s">
        <v>1525</v>
      </c>
      <c r="B2372" s="1">
        <v>45632</v>
      </c>
      <c r="C2372">
        <v>799</v>
      </c>
      <c r="D2372">
        <v>115</v>
      </c>
      <c r="E2372">
        <v>23</v>
      </c>
      <c r="F2372">
        <v>136</v>
      </c>
      <c r="G2372">
        <v>2</v>
      </c>
      <c r="H2372" t="s">
        <v>3950</v>
      </c>
    </row>
    <row r="2373" spans="1:8" x14ac:dyDescent="0.25">
      <c r="A2373" t="s">
        <v>2107</v>
      </c>
      <c r="B2373" s="1">
        <v>45505</v>
      </c>
      <c r="C2373">
        <v>379</v>
      </c>
      <c r="D2373">
        <v>291</v>
      </c>
      <c r="E2373">
        <v>18</v>
      </c>
      <c r="F2373">
        <v>177</v>
      </c>
      <c r="G2373">
        <v>4</v>
      </c>
      <c r="H2373" t="s">
        <v>3950</v>
      </c>
    </row>
    <row r="2374" spans="1:8" x14ac:dyDescent="0.25">
      <c r="A2374" t="s">
        <v>2108</v>
      </c>
      <c r="B2374" s="1">
        <v>45200</v>
      </c>
      <c r="C2374">
        <v>864</v>
      </c>
      <c r="D2374">
        <v>244</v>
      </c>
      <c r="E2374">
        <v>10</v>
      </c>
      <c r="F2374">
        <v>32</v>
      </c>
      <c r="G2374">
        <v>29</v>
      </c>
      <c r="H2374" t="s">
        <v>3950</v>
      </c>
    </row>
    <row r="2375" spans="1:8" x14ac:dyDescent="0.25">
      <c r="A2375" t="s">
        <v>2109</v>
      </c>
      <c r="B2375" s="1">
        <v>45161</v>
      </c>
      <c r="C2375">
        <v>240</v>
      </c>
      <c r="D2375">
        <v>393</v>
      </c>
      <c r="E2375">
        <v>6</v>
      </c>
      <c r="F2375">
        <v>32</v>
      </c>
      <c r="G2375">
        <v>50</v>
      </c>
      <c r="H2375" t="s">
        <v>3950</v>
      </c>
    </row>
    <row r="2376" spans="1:8" x14ac:dyDescent="0.25">
      <c r="A2376" t="s">
        <v>2110</v>
      </c>
      <c r="B2376" s="1">
        <v>45700</v>
      </c>
      <c r="C2376">
        <v>576</v>
      </c>
      <c r="D2376">
        <v>466</v>
      </c>
      <c r="E2376">
        <v>18</v>
      </c>
      <c r="F2376">
        <v>88</v>
      </c>
      <c r="G2376">
        <v>23</v>
      </c>
      <c r="H2376" t="s">
        <v>3950</v>
      </c>
    </row>
    <row r="2377" spans="1:8" x14ac:dyDescent="0.25">
      <c r="A2377" t="s">
        <v>711</v>
      </c>
      <c r="B2377" s="1">
        <v>45338</v>
      </c>
      <c r="C2377">
        <v>113</v>
      </c>
      <c r="D2377">
        <v>346</v>
      </c>
      <c r="E2377">
        <v>18</v>
      </c>
      <c r="F2377">
        <v>36</v>
      </c>
      <c r="G2377">
        <v>49</v>
      </c>
      <c r="H2377" t="s">
        <v>3949</v>
      </c>
    </row>
    <row r="2378" spans="1:8" x14ac:dyDescent="0.25">
      <c r="A2378" t="s">
        <v>2111</v>
      </c>
      <c r="B2378" s="1">
        <v>45372</v>
      </c>
      <c r="C2378">
        <v>387</v>
      </c>
      <c r="D2378">
        <v>121</v>
      </c>
      <c r="E2378">
        <v>14</v>
      </c>
      <c r="F2378">
        <v>92</v>
      </c>
      <c r="G2378">
        <v>13</v>
      </c>
      <c r="H2378" t="s">
        <v>3950</v>
      </c>
    </row>
    <row r="2379" spans="1:8" x14ac:dyDescent="0.25">
      <c r="A2379" t="s">
        <v>2112</v>
      </c>
      <c r="B2379" s="1">
        <v>45391</v>
      </c>
      <c r="C2379">
        <v>531</v>
      </c>
      <c r="D2379">
        <v>179</v>
      </c>
      <c r="E2379">
        <v>21</v>
      </c>
      <c r="F2379">
        <v>165</v>
      </c>
      <c r="G2379">
        <v>19</v>
      </c>
      <c r="H2379" t="s">
        <v>3950</v>
      </c>
    </row>
    <row r="2380" spans="1:8" x14ac:dyDescent="0.25">
      <c r="A2380" t="s">
        <v>558</v>
      </c>
      <c r="B2380" s="1">
        <v>45493</v>
      </c>
      <c r="C2380">
        <v>632</v>
      </c>
      <c r="D2380">
        <v>267</v>
      </c>
      <c r="E2380">
        <v>9</v>
      </c>
      <c r="F2380">
        <v>28</v>
      </c>
      <c r="G2380">
        <v>12</v>
      </c>
      <c r="H2380" t="s">
        <v>3951</v>
      </c>
    </row>
    <row r="2381" spans="1:8" x14ac:dyDescent="0.25">
      <c r="A2381" t="s">
        <v>448</v>
      </c>
      <c r="B2381" s="1">
        <v>45625</v>
      </c>
      <c r="C2381">
        <v>745</v>
      </c>
      <c r="D2381">
        <v>228</v>
      </c>
      <c r="E2381">
        <v>19</v>
      </c>
      <c r="F2381">
        <v>158</v>
      </c>
      <c r="G2381">
        <v>10</v>
      </c>
      <c r="H2381" t="s">
        <v>3950</v>
      </c>
    </row>
    <row r="2382" spans="1:8" x14ac:dyDescent="0.25">
      <c r="A2382" t="s">
        <v>2113</v>
      </c>
      <c r="B2382" s="1">
        <v>45553</v>
      </c>
      <c r="C2382">
        <v>551</v>
      </c>
      <c r="D2382">
        <v>265</v>
      </c>
      <c r="E2382">
        <v>27</v>
      </c>
      <c r="F2382">
        <v>138</v>
      </c>
      <c r="G2382">
        <v>36</v>
      </c>
      <c r="H2382" t="s">
        <v>3950</v>
      </c>
    </row>
    <row r="2383" spans="1:8" x14ac:dyDescent="0.25">
      <c r="A2383" t="s">
        <v>1440</v>
      </c>
      <c r="B2383" s="1">
        <v>44973</v>
      </c>
      <c r="C2383">
        <v>653</v>
      </c>
      <c r="D2383">
        <v>294</v>
      </c>
      <c r="E2383">
        <v>19</v>
      </c>
      <c r="F2383">
        <v>104</v>
      </c>
      <c r="G2383">
        <v>37</v>
      </c>
      <c r="H2383" t="s">
        <v>3951</v>
      </c>
    </row>
    <row r="2384" spans="1:8" x14ac:dyDescent="0.25">
      <c r="A2384" t="s">
        <v>696</v>
      </c>
      <c r="B2384" s="1">
        <v>45618</v>
      </c>
      <c r="C2384">
        <v>263</v>
      </c>
      <c r="D2384">
        <v>216</v>
      </c>
      <c r="E2384">
        <v>16</v>
      </c>
      <c r="F2384">
        <v>109</v>
      </c>
      <c r="G2384">
        <v>13</v>
      </c>
      <c r="H2384" t="s">
        <v>3949</v>
      </c>
    </row>
    <row r="2385" spans="1:8" x14ac:dyDescent="0.25">
      <c r="A2385" t="s">
        <v>2114</v>
      </c>
      <c r="B2385" s="1">
        <v>45268</v>
      </c>
      <c r="C2385">
        <v>967</v>
      </c>
      <c r="D2385">
        <v>424</v>
      </c>
      <c r="E2385">
        <v>22</v>
      </c>
      <c r="F2385">
        <v>164</v>
      </c>
      <c r="G2385">
        <v>30</v>
      </c>
      <c r="H2385" t="s">
        <v>3951</v>
      </c>
    </row>
    <row r="2386" spans="1:8" x14ac:dyDescent="0.25">
      <c r="A2386" t="s">
        <v>2115</v>
      </c>
      <c r="B2386" s="1">
        <v>45321</v>
      </c>
      <c r="C2386">
        <v>445</v>
      </c>
      <c r="D2386">
        <v>244</v>
      </c>
      <c r="E2386">
        <v>8</v>
      </c>
      <c r="F2386">
        <v>23</v>
      </c>
      <c r="G2386">
        <v>24</v>
      </c>
      <c r="H2386" t="s">
        <v>3951</v>
      </c>
    </row>
    <row r="2387" spans="1:8" x14ac:dyDescent="0.25">
      <c r="A2387" t="s">
        <v>2116</v>
      </c>
      <c r="B2387" s="1">
        <v>45441</v>
      </c>
      <c r="C2387">
        <v>681</v>
      </c>
      <c r="D2387">
        <v>206</v>
      </c>
      <c r="E2387">
        <v>2</v>
      </c>
      <c r="F2387">
        <v>191</v>
      </c>
      <c r="G2387">
        <v>47</v>
      </c>
      <c r="H2387" t="s">
        <v>3950</v>
      </c>
    </row>
    <row r="2388" spans="1:8" x14ac:dyDescent="0.25">
      <c r="A2388" t="s">
        <v>2117</v>
      </c>
      <c r="B2388" s="1">
        <v>45440</v>
      </c>
      <c r="C2388">
        <v>456</v>
      </c>
      <c r="D2388">
        <v>189</v>
      </c>
      <c r="E2388">
        <v>2</v>
      </c>
      <c r="F2388">
        <v>186</v>
      </c>
      <c r="G2388">
        <v>18</v>
      </c>
      <c r="H2388" t="s">
        <v>3951</v>
      </c>
    </row>
    <row r="2389" spans="1:8" x14ac:dyDescent="0.25">
      <c r="A2389" t="s">
        <v>1868</v>
      </c>
      <c r="B2389" s="1">
        <v>45496</v>
      </c>
      <c r="C2389">
        <v>456</v>
      </c>
      <c r="D2389">
        <v>59</v>
      </c>
      <c r="E2389">
        <v>17</v>
      </c>
      <c r="F2389">
        <v>27</v>
      </c>
      <c r="G2389">
        <v>47</v>
      </c>
      <c r="H2389" t="s">
        <v>3949</v>
      </c>
    </row>
    <row r="2390" spans="1:8" x14ac:dyDescent="0.25">
      <c r="A2390" t="s">
        <v>2118</v>
      </c>
      <c r="B2390" s="1">
        <v>45119</v>
      </c>
      <c r="C2390">
        <v>812</v>
      </c>
      <c r="D2390">
        <v>171</v>
      </c>
      <c r="E2390">
        <v>22</v>
      </c>
      <c r="F2390">
        <v>158</v>
      </c>
      <c r="G2390">
        <v>2</v>
      </c>
      <c r="H2390" t="s">
        <v>3950</v>
      </c>
    </row>
    <row r="2391" spans="1:8" x14ac:dyDescent="0.25">
      <c r="A2391" t="s">
        <v>2119</v>
      </c>
      <c r="B2391" s="1">
        <v>45111</v>
      </c>
      <c r="C2391">
        <v>930</v>
      </c>
      <c r="D2391">
        <v>231</v>
      </c>
      <c r="E2391">
        <v>20</v>
      </c>
      <c r="F2391">
        <v>197</v>
      </c>
      <c r="G2391">
        <v>48</v>
      </c>
      <c r="H2391" t="s">
        <v>3951</v>
      </c>
    </row>
    <row r="2392" spans="1:8" x14ac:dyDescent="0.25">
      <c r="A2392" t="s">
        <v>703</v>
      </c>
      <c r="B2392" s="1">
        <v>45421</v>
      </c>
      <c r="C2392">
        <v>467</v>
      </c>
      <c r="D2392">
        <v>362</v>
      </c>
      <c r="E2392">
        <v>12</v>
      </c>
      <c r="F2392">
        <v>75</v>
      </c>
      <c r="G2392">
        <v>4</v>
      </c>
      <c r="H2392" t="s">
        <v>3949</v>
      </c>
    </row>
    <row r="2393" spans="1:8" x14ac:dyDescent="0.25">
      <c r="A2393" t="s">
        <v>2120</v>
      </c>
      <c r="B2393" s="1">
        <v>45236</v>
      </c>
      <c r="C2393">
        <v>981</v>
      </c>
      <c r="D2393">
        <v>193</v>
      </c>
      <c r="E2393">
        <v>11</v>
      </c>
      <c r="F2393">
        <v>96</v>
      </c>
      <c r="G2393">
        <v>26</v>
      </c>
      <c r="H2393" t="s">
        <v>3951</v>
      </c>
    </row>
    <row r="2394" spans="1:8" x14ac:dyDescent="0.25">
      <c r="A2394" t="s">
        <v>2121</v>
      </c>
      <c r="B2394" s="1">
        <v>45542</v>
      </c>
      <c r="C2394">
        <v>710</v>
      </c>
      <c r="D2394">
        <v>400</v>
      </c>
      <c r="E2394">
        <v>4</v>
      </c>
      <c r="F2394">
        <v>102</v>
      </c>
      <c r="G2394">
        <v>9</v>
      </c>
      <c r="H2394" t="s">
        <v>3949</v>
      </c>
    </row>
    <row r="2395" spans="1:8" x14ac:dyDescent="0.25">
      <c r="A2395" t="s">
        <v>2122</v>
      </c>
      <c r="B2395" s="1">
        <v>45264</v>
      </c>
      <c r="C2395">
        <v>502</v>
      </c>
      <c r="D2395">
        <v>367</v>
      </c>
      <c r="E2395">
        <v>6</v>
      </c>
      <c r="F2395">
        <v>75</v>
      </c>
      <c r="G2395">
        <v>50</v>
      </c>
      <c r="H2395" t="s">
        <v>3949</v>
      </c>
    </row>
    <row r="2396" spans="1:8" x14ac:dyDescent="0.25">
      <c r="A2396" t="s">
        <v>2123</v>
      </c>
      <c r="B2396" s="1">
        <v>45538</v>
      </c>
      <c r="C2396">
        <v>193</v>
      </c>
      <c r="D2396">
        <v>417</v>
      </c>
      <c r="E2396">
        <v>8</v>
      </c>
      <c r="F2396">
        <v>48</v>
      </c>
      <c r="G2396">
        <v>12</v>
      </c>
      <c r="H2396" t="s">
        <v>3950</v>
      </c>
    </row>
    <row r="2397" spans="1:8" x14ac:dyDescent="0.25">
      <c r="A2397" t="s">
        <v>2124</v>
      </c>
      <c r="B2397" s="1">
        <v>45558</v>
      </c>
      <c r="C2397">
        <v>368</v>
      </c>
      <c r="D2397">
        <v>141</v>
      </c>
      <c r="E2397">
        <v>4</v>
      </c>
      <c r="F2397">
        <v>89</v>
      </c>
      <c r="G2397">
        <v>41</v>
      </c>
      <c r="H2397" t="s">
        <v>3950</v>
      </c>
    </row>
    <row r="2398" spans="1:8" x14ac:dyDescent="0.25">
      <c r="A2398" t="s">
        <v>2125</v>
      </c>
      <c r="B2398" s="1">
        <v>45381</v>
      </c>
      <c r="C2398">
        <v>992</v>
      </c>
      <c r="D2398">
        <v>186</v>
      </c>
      <c r="E2398">
        <v>22</v>
      </c>
      <c r="F2398">
        <v>165</v>
      </c>
      <c r="G2398">
        <v>18</v>
      </c>
      <c r="H2398" t="s">
        <v>3950</v>
      </c>
    </row>
    <row r="2399" spans="1:8" x14ac:dyDescent="0.25">
      <c r="A2399" t="s">
        <v>1437</v>
      </c>
      <c r="B2399" s="1">
        <v>45095</v>
      </c>
      <c r="C2399">
        <v>271</v>
      </c>
      <c r="D2399">
        <v>128</v>
      </c>
      <c r="E2399">
        <v>16</v>
      </c>
      <c r="F2399">
        <v>89</v>
      </c>
      <c r="G2399">
        <v>10</v>
      </c>
      <c r="H2399" t="s">
        <v>3951</v>
      </c>
    </row>
    <row r="2400" spans="1:8" x14ac:dyDescent="0.25">
      <c r="A2400" t="s">
        <v>247</v>
      </c>
      <c r="B2400" s="1">
        <v>45301</v>
      </c>
      <c r="C2400">
        <v>359</v>
      </c>
      <c r="D2400">
        <v>125</v>
      </c>
      <c r="E2400">
        <v>19</v>
      </c>
      <c r="F2400">
        <v>121</v>
      </c>
      <c r="G2400">
        <v>33</v>
      </c>
      <c r="H2400" t="s">
        <v>3950</v>
      </c>
    </row>
    <row r="2401" spans="1:8" x14ac:dyDescent="0.25">
      <c r="A2401" t="s">
        <v>2126</v>
      </c>
      <c r="B2401" s="1">
        <v>45148</v>
      </c>
      <c r="C2401">
        <v>511</v>
      </c>
      <c r="D2401">
        <v>312</v>
      </c>
      <c r="E2401">
        <v>17</v>
      </c>
      <c r="F2401">
        <v>68</v>
      </c>
      <c r="G2401">
        <v>9</v>
      </c>
      <c r="H2401" t="s">
        <v>3950</v>
      </c>
    </row>
    <row r="2402" spans="1:8" x14ac:dyDescent="0.25">
      <c r="A2402" t="s">
        <v>1196</v>
      </c>
      <c r="B2402" s="1">
        <v>45491</v>
      </c>
      <c r="C2402">
        <v>235</v>
      </c>
      <c r="D2402">
        <v>217</v>
      </c>
      <c r="E2402">
        <v>10</v>
      </c>
      <c r="F2402">
        <v>156</v>
      </c>
      <c r="G2402">
        <v>23</v>
      </c>
      <c r="H2402" t="s">
        <v>3949</v>
      </c>
    </row>
    <row r="2403" spans="1:8" x14ac:dyDescent="0.25">
      <c r="A2403" t="s">
        <v>2127</v>
      </c>
      <c r="B2403" s="1">
        <v>45002</v>
      </c>
      <c r="C2403">
        <v>476</v>
      </c>
      <c r="D2403">
        <v>119</v>
      </c>
      <c r="E2403">
        <v>19</v>
      </c>
      <c r="F2403">
        <v>199</v>
      </c>
      <c r="G2403">
        <v>2</v>
      </c>
      <c r="H2403" t="s">
        <v>3949</v>
      </c>
    </row>
    <row r="2404" spans="1:8" x14ac:dyDescent="0.25">
      <c r="A2404" t="s">
        <v>2128</v>
      </c>
      <c r="B2404" s="1">
        <v>45358</v>
      </c>
      <c r="C2404">
        <v>767</v>
      </c>
      <c r="D2404">
        <v>112</v>
      </c>
      <c r="E2404">
        <v>20</v>
      </c>
      <c r="F2404">
        <v>33</v>
      </c>
      <c r="G2404">
        <v>7</v>
      </c>
      <c r="H2404" t="s">
        <v>3951</v>
      </c>
    </row>
    <row r="2405" spans="1:8" x14ac:dyDescent="0.25">
      <c r="A2405" t="s">
        <v>2129</v>
      </c>
      <c r="B2405" s="1">
        <v>45339</v>
      </c>
      <c r="C2405">
        <v>949</v>
      </c>
      <c r="D2405">
        <v>210</v>
      </c>
      <c r="E2405">
        <v>28</v>
      </c>
      <c r="F2405">
        <v>92</v>
      </c>
      <c r="G2405">
        <v>31</v>
      </c>
      <c r="H2405" t="s">
        <v>3950</v>
      </c>
    </row>
    <row r="2406" spans="1:8" x14ac:dyDescent="0.25">
      <c r="A2406" t="s">
        <v>2130</v>
      </c>
      <c r="B2406" s="1">
        <v>45421</v>
      </c>
      <c r="C2406">
        <v>304</v>
      </c>
      <c r="D2406">
        <v>364</v>
      </c>
      <c r="E2406">
        <v>10</v>
      </c>
      <c r="F2406">
        <v>190</v>
      </c>
      <c r="G2406">
        <v>19</v>
      </c>
      <c r="H2406" t="s">
        <v>3950</v>
      </c>
    </row>
    <row r="2407" spans="1:8" x14ac:dyDescent="0.25">
      <c r="A2407" t="s">
        <v>2131</v>
      </c>
      <c r="B2407" s="1">
        <v>45445</v>
      </c>
      <c r="C2407">
        <v>205</v>
      </c>
      <c r="D2407">
        <v>413</v>
      </c>
      <c r="E2407">
        <v>29</v>
      </c>
      <c r="F2407">
        <v>124</v>
      </c>
      <c r="G2407">
        <v>17</v>
      </c>
      <c r="H2407" t="s">
        <v>3950</v>
      </c>
    </row>
    <row r="2408" spans="1:8" x14ac:dyDescent="0.25">
      <c r="A2408" t="s">
        <v>2132</v>
      </c>
      <c r="B2408" s="1">
        <v>45017</v>
      </c>
      <c r="C2408">
        <v>911</v>
      </c>
      <c r="D2408">
        <v>385</v>
      </c>
      <c r="E2408">
        <v>29</v>
      </c>
      <c r="F2408">
        <v>69</v>
      </c>
      <c r="G2408">
        <v>50</v>
      </c>
      <c r="H2408" t="s">
        <v>3950</v>
      </c>
    </row>
    <row r="2409" spans="1:8" x14ac:dyDescent="0.25">
      <c r="A2409" t="s">
        <v>2133</v>
      </c>
      <c r="B2409" s="1">
        <v>45119</v>
      </c>
      <c r="C2409">
        <v>260</v>
      </c>
      <c r="D2409">
        <v>258</v>
      </c>
      <c r="E2409">
        <v>18</v>
      </c>
      <c r="F2409">
        <v>200</v>
      </c>
      <c r="G2409">
        <v>33</v>
      </c>
      <c r="H2409" t="s">
        <v>3949</v>
      </c>
    </row>
    <row r="2410" spans="1:8" x14ac:dyDescent="0.25">
      <c r="A2410" t="s">
        <v>2134</v>
      </c>
      <c r="B2410" s="1">
        <v>45394</v>
      </c>
      <c r="C2410">
        <v>139</v>
      </c>
      <c r="D2410">
        <v>452</v>
      </c>
      <c r="E2410">
        <v>1</v>
      </c>
      <c r="F2410">
        <v>122</v>
      </c>
      <c r="G2410">
        <v>23</v>
      </c>
      <c r="H2410" t="s">
        <v>3951</v>
      </c>
    </row>
    <row r="2411" spans="1:8" x14ac:dyDescent="0.25">
      <c r="A2411" t="s">
        <v>2135</v>
      </c>
      <c r="B2411" s="1">
        <v>45140</v>
      </c>
      <c r="C2411">
        <v>612</v>
      </c>
      <c r="D2411">
        <v>157</v>
      </c>
      <c r="E2411">
        <v>6</v>
      </c>
      <c r="F2411">
        <v>156</v>
      </c>
      <c r="G2411">
        <v>26</v>
      </c>
      <c r="H2411" t="s">
        <v>3950</v>
      </c>
    </row>
    <row r="2412" spans="1:8" x14ac:dyDescent="0.25">
      <c r="A2412" t="s">
        <v>2136</v>
      </c>
      <c r="B2412" s="1">
        <v>45585</v>
      </c>
      <c r="C2412">
        <v>625</v>
      </c>
      <c r="D2412">
        <v>54</v>
      </c>
      <c r="E2412">
        <v>24</v>
      </c>
      <c r="F2412">
        <v>152</v>
      </c>
      <c r="G2412">
        <v>38</v>
      </c>
      <c r="H2412" t="s">
        <v>3949</v>
      </c>
    </row>
    <row r="2413" spans="1:8" x14ac:dyDescent="0.25">
      <c r="A2413" t="s">
        <v>2137</v>
      </c>
      <c r="B2413" s="1">
        <v>45501</v>
      </c>
      <c r="C2413">
        <v>440</v>
      </c>
      <c r="D2413">
        <v>101</v>
      </c>
      <c r="E2413">
        <v>22</v>
      </c>
      <c r="F2413">
        <v>78</v>
      </c>
      <c r="G2413">
        <v>36</v>
      </c>
      <c r="H2413" t="s">
        <v>3949</v>
      </c>
    </row>
    <row r="2414" spans="1:8" x14ac:dyDescent="0.25">
      <c r="A2414" t="s">
        <v>2138</v>
      </c>
      <c r="B2414" s="1">
        <v>45558</v>
      </c>
      <c r="C2414">
        <v>273</v>
      </c>
      <c r="D2414">
        <v>481</v>
      </c>
      <c r="E2414">
        <v>10</v>
      </c>
      <c r="F2414">
        <v>3</v>
      </c>
      <c r="G2414">
        <v>1</v>
      </c>
      <c r="H2414" t="s">
        <v>3951</v>
      </c>
    </row>
    <row r="2415" spans="1:8" x14ac:dyDescent="0.25">
      <c r="A2415" t="s">
        <v>2139</v>
      </c>
      <c r="B2415" s="1">
        <v>45156</v>
      </c>
      <c r="C2415">
        <v>445</v>
      </c>
      <c r="D2415">
        <v>124</v>
      </c>
      <c r="E2415">
        <v>5</v>
      </c>
      <c r="F2415">
        <v>71</v>
      </c>
      <c r="G2415">
        <v>27</v>
      </c>
      <c r="H2415" t="s">
        <v>3950</v>
      </c>
    </row>
    <row r="2416" spans="1:8" x14ac:dyDescent="0.25">
      <c r="A2416" t="s">
        <v>2140</v>
      </c>
      <c r="B2416" s="1">
        <v>45608</v>
      </c>
      <c r="C2416">
        <v>912</v>
      </c>
      <c r="D2416">
        <v>234</v>
      </c>
      <c r="E2416">
        <v>13</v>
      </c>
      <c r="F2416">
        <v>181</v>
      </c>
      <c r="G2416">
        <v>21</v>
      </c>
      <c r="H2416" t="s">
        <v>3951</v>
      </c>
    </row>
    <row r="2417" spans="1:8" x14ac:dyDescent="0.25">
      <c r="A2417" t="s">
        <v>2141</v>
      </c>
      <c r="B2417" s="1">
        <v>45305</v>
      </c>
      <c r="C2417">
        <v>688</v>
      </c>
      <c r="D2417">
        <v>352</v>
      </c>
      <c r="E2417">
        <v>2</v>
      </c>
      <c r="F2417">
        <v>114</v>
      </c>
      <c r="G2417">
        <v>36</v>
      </c>
      <c r="H2417" t="s">
        <v>3949</v>
      </c>
    </row>
    <row r="2418" spans="1:8" x14ac:dyDescent="0.25">
      <c r="A2418" t="s">
        <v>2142</v>
      </c>
      <c r="B2418" s="1">
        <v>45555</v>
      </c>
      <c r="C2418">
        <v>513</v>
      </c>
      <c r="D2418">
        <v>310</v>
      </c>
      <c r="E2418">
        <v>14</v>
      </c>
      <c r="F2418">
        <v>31</v>
      </c>
      <c r="G2418">
        <v>8</v>
      </c>
      <c r="H2418" t="s">
        <v>3949</v>
      </c>
    </row>
    <row r="2419" spans="1:8" x14ac:dyDescent="0.25">
      <c r="A2419" t="s">
        <v>1176</v>
      </c>
      <c r="B2419" s="1">
        <v>45010</v>
      </c>
      <c r="C2419">
        <v>571</v>
      </c>
      <c r="D2419">
        <v>342</v>
      </c>
      <c r="E2419">
        <v>15</v>
      </c>
      <c r="F2419">
        <v>127</v>
      </c>
      <c r="G2419">
        <v>7</v>
      </c>
      <c r="H2419" t="s">
        <v>3949</v>
      </c>
    </row>
    <row r="2420" spans="1:8" x14ac:dyDescent="0.25">
      <c r="A2420" t="s">
        <v>1880</v>
      </c>
      <c r="B2420" s="1">
        <v>45211</v>
      </c>
      <c r="C2420">
        <v>714</v>
      </c>
      <c r="D2420">
        <v>72</v>
      </c>
      <c r="E2420">
        <v>10</v>
      </c>
      <c r="F2420">
        <v>168</v>
      </c>
      <c r="G2420">
        <v>21</v>
      </c>
      <c r="H2420" t="s">
        <v>3951</v>
      </c>
    </row>
    <row r="2421" spans="1:8" x14ac:dyDescent="0.25">
      <c r="A2421" t="s">
        <v>1830</v>
      </c>
      <c r="B2421" s="1">
        <v>45334</v>
      </c>
      <c r="C2421">
        <v>308</v>
      </c>
      <c r="D2421">
        <v>116</v>
      </c>
      <c r="E2421">
        <v>19</v>
      </c>
      <c r="F2421">
        <v>123</v>
      </c>
      <c r="G2421">
        <v>16</v>
      </c>
      <c r="H2421" t="s">
        <v>3951</v>
      </c>
    </row>
    <row r="2422" spans="1:8" x14ac:dyDescent="0.25">
      <c r="A2422" t="s">
        <v>1226</v>
      </c>
      <c r="B2422" s="1">
        <v>44970</v>
      </c>
      <c r="C2422">
        <v>676</v>
      </c>
      <c r="D2422">
        <v>378</v>
      </c>
      <c r="E2422">
        <v>22</v>
      </c>
      <c r="F2422">
        <v>108</v>
      </c>
      <c r="G2422">
        <v>49</v>
      </c>
      <c r="H2422" t="s">
        <v>3951</v>
      </c>
    </row>
    <row r="2423" spans="1:8" x14ac:dyDescent="0.25">
      <c r="A2423" t="s">
        <v>1564</v>
      </c>
      <c r="B2423" s="1">
        <v>45487</v>
      </c>
      <c r="C2423">
        <v>569</v>
      </c>
      <c r="D2423">
        <v>490</v>
      </c>
      <c r="E2423">
        <v>20</v>
      </c>
      <c r="F2423">
        <v>104</v>
      </c>
      <c r="G2423">
        <v>45</v>
      </c>
      <c r="H2423" t="s">
        <v>3951</v>
      </c>
    </row>
    <row r="2424" spans="1:8" x14ac:dyDescent="0.25">
      <c r="A2424" t="s">
        <v>1470</v>
      </c>
      <c r="B2424" s="1">
        <v>45117</v>
      </c>
      <c r="C2424">
        <v>163</v>
      </c>
      <c r="D2424">
        <v>278</v>
      </c>
      <c r="E2424">
        <v>18</v>
      </c>
      <c r="F2424">
        <v>103</v>
      </c>
      <c r="G2424">
        <v>3</v>
      </c>
      <c r="H2424" t="s">
        <v>3950</v>
      </c>
    </row>
    <row r="2425" spans="1:8" x14ac:dyDescent="0.25">
      <c r="A2425" t="s">
        <v>2143</v>
      </c>
      <c r="B2425" s="1">
        <v>45522</v>
      </c>
      <c r="C2425">
        <v>132</v>
      </c>
      <c r="D2425">
        <v>123</v>
      </c>
      <c r="E2425">
        <v>8</v>
      </c>
      <c r="F2425">
        <v>93</v>
      </c>
      <c r="G2425">
        <v>34</v>
      </c>
      <c r="H2425" t="s">
        <v>3950</v>
      </c>
    </row>
    <row r="2426" spans="1:8" x14ac:dyDescent="0.25">
      <c r="A2426" t="s">
        <v>2144</v>
      </c>
      <c r="B2426" s="1">
        <v>45673</v>
      </c>
      <c r="C2426">
        <v>173</v>
      </c>
      <c r="D2426">
        <v>392</v>
      </c>
      <c r="E2426">
        <v>3</v>
      </c>
      <c r="F2426">
        <v>131</v>
      </c>
      <c r="G2426">
        <v>48</v>
      </c>
      <c r="H2426" t="s">
        <v>3951</v>
      </c>
    </row>
    <row r="2427" spans="1:8" x14ac:dyDescent="0.25">
      <c r="A2427" t="s">
        <v>2145</v>
      </c>
      <c r="B2427" s="1">
        <v>45360</v>
      </c>
      <c r="C2427">
        <v>646</v>
      </c>
      <c r="D2427">
        <v>210</v>
      </c>
      <c r="E2427">
        <v>27</v>
      </c>
      <c r="F2427">
        <v>43</v>
      </c>
      <c r="G2427">
        <v>20</v>
      </c>
      <c r="H2427" t="s">
        <v>3951</v>
      </c>
    </row>
    <row r="2428" spans="1:8" x14ac:dyDescent="0.25">
      <c r="A2428" t="s">
        <v>2146</v>
      </c>
      <c r="B2428" s="1">
        <v>45408</v>
      </c>
      <c r="C2428">
        <v>978</v>
      </c>
      <c r="D2428">
        <v>200</v>
      </c>
      <c r="E2428">
        <v>26</v>
      </c>
      <c r="F2428">
        <v>177</v>
      </c>
      <c r="G2428">
        <v>8</v>
      </c>
      <c r="H2428" t="s">
        <v>3951</v>
      </c>
    </row>
    <row r="2429" spans="1:8" x14ac:dyDescent="0.25">
      <c r="A2429" t="s">
        <v>2147</v>
      </c>
      <c r="B2429" s="1">
        <v>45592</v>
      </c>
      <c r="C2429">
        <v>159</v>
      </c>
      <c r="D2429">
        <v>349</v>
      </c>
      <c r="E2429">
        <v>14</v>
      </c>
      <c r="F2429">
        <v>99</v>
      </c>
      <c r="G2429">
        <v>50</v>
      </c>
      <c r="H2429" t="s">
        <v>3950</v>
      </c>
    </row>
    <row r="2430" spans="1:8" x14ac:dyDescent="0.25">
      <c r="A2430" t="s">
        <v>913</v>
      </c>
      <c r="B2430" s="1">
        <v>45104</v>
      </c>
      <c r="C2430">
        <v>359</v>
      </c>
      <c r="D2430">
        <v>187</v>
      </c>
      <c r="E2430">
        <v>5</v>
      </c>
      <c r="F2430">
        <v>136</v>
      </c>
      <c r="G2430">
        <v>14</v>
      </c>
      <c r="H2430" t="s">
        <v>3949</v>
      </c>
    </row>
    <row r="2431" spans="1:8" x14ac:dyDescent="0.25">
      <c r="A2431" t="s">
        <v>2148</v>
      </c>
      <c r="B2431" s="1">
        <v>45426</v>
      </c>
      <c r="C2431">
        <v>183</v>
      </c>
      <c r="D2431">
        <v>142</v>
      </c>
      <c r="E2431">
        <v>14</v>
      </c>
      <c r="F2431">
        <v>20</v>
      </c>
      <c r="G2431">
        <v>18</v>
      </c>
      <c r="H2431" t="s">
        <v>3951</v>
      </c>
    </row>
    <row r="2432" spans="1:8" x14ac:dyDescent="0.25">
      <c r="A2432" t="s">
        <v>2149</v>
      </c>
      <c r="B2432" s="1">
        <v>45477</v>
      </c>
      <c r="C2432">
        <v>978</v>
      </c>
      <c r="D2432">
        <v>239</v>
      </c>
      <c r="E2432">
        <v>18</v>
      </c>
      <c r="F2432">
        <v>156</v>
      </c>
      <c r="G2432">
        <v>40</v>
      </c>
      <c r="H2432" t="s">
        <v>3950</v>
      </c>
    </row>
    <row r="2433" spans="1:8" x14ac:dyDescent="0.25">
      <c r="A2433" t="s">
        <v>2150</v>
      </c>
      <c r="B2433" s="1">
        <v>45667</v>
      </c>
      <c r="C2433">
        <v>191</v>
      </c>
      <c r="D2433">
        <v>68</v>
      </c>
      <c r="E2433">
        <v>17</v>
      </c>
      <c r="F2433">
        <v>142</v>
      </c>
      <c r="G2433">
        <v>1</v>
      </c>
      <c r="H2433" t="s">
        <v>3951</v>
      </c>
    </row>
    <row r="2434" spans="1:8" x14ac:dyDescent="0.25">
      <c r="A2434" t="s">
        <v>2151</v>
      </c>
      <c r="B2434" s="1">
        <v>45595</v>
      </c>
      <c r="C2434">
        <v>391</v>
      </c>
      <c r="D2434">
        <v>498</v>
      </c>
      <c r="E2434">
        <v>7</v>
      </c>
      <c r="F2434">
        <v>176</v>
      </c>
      <c r="G2434">
        <v>38</v>
      </c>
      <c r="H2434" t="s">
        <v>3950</v>
      </c>
    </row>
    <row r="2435" spans="1:8" x14ac:dyDescent="0.25">
      <c r="A2435" t="s">
        <v>1739</v>
      </c>
      <c r="B2435" s="1">
        <v>45357</v>
      </c>
      <c r="C2435">
        <v>926</v>
      </c>
      <c r="D2435">
        <v>444</v>
      </c>
      <c r="E2435">
        <v>4</v>
      </c>
      <c r="F2435">
        <v>15</v>
      </c>
      <c r="G2435">
        <v>27</v>
      </c>
      <c r="H2435" t="s">
        <v>3949</v>
      </c>
    </row>
    <row r="2436" spans="1:8" x14ac:dyDescent="0.25">
      <c r="A2436" t="s">
        <v>2152</v>
      </c>
      <c r="B2436" s="1">
        <v>45356</v>
      </c>
      <c r="C2436">
        <v>535</v>
      </c>
      <c r="D2436">
        <v>171</v>
      </c>
      <c r="E2436">
        <v>12</v>
      </c>
      <c r="F2436">
        <v>163</v>
      </c>
      <c r="G2436">
        <v>49</v>
      </c>
      <c r="H2436" t="s">
        <v>3951</v>
      </c>
    </row>
    <row r="2437" spans="1:8" x14ac:dyDescent="0.25">
      <c r="A2437" t="s">
        <v>2153</v>
      </c>
      <c r="B2437" s="1">
        <v>45123</v>
      </c>
      <c r="C2437">
        <v>788</v>
      </c>
      <c r="D2437">
        <v>126</v>
      </c>
      <c r="E2437">
        <v>29</v>
      </c>
      <c r="F2437">
        <v>123</v>
      </c>
      <c r="G2437">
        <v>43</v>
      </c>
      <c r="H2437" t="s">
        <v>3950</v>
      </c>
    </row>
    <row r="2438" spans="1:8" x14ac:dyDescent="0.25">
      <c r="A2438" t="s">
        <v>2154</v>
      </c>
      <c r="B2438" s="1">
        <v>45327</v>
      </c>
      <c r="C2438">
        <v>320</v>
      </c>
      <c r="D2438">
        <v>359</v>
      </c>
      <c r="E2438">
        <v>23</v>
      </c>
      <c r="F2438">
        <v>91</v>
      </c>
      <c r="G2438">
        <v>19</v>
      </c>
      <c r="H2438" t="s">
        <v>3949</v>
      </c>
    </row>
    <row r="2439" spans="1:8" x14ac:dyDescent="0.25">
      <c r="A2439" t="s">
        <v>1053</v>
      </c>
      <c r="B2439" s="1">
        <v>45606</v>
      </c>
      <c r="C2439">
        <v>783</v>
      </c>
      <c r="D2439">
        <v>472</v>
      </c>
      <c r="E2439">
        <v>6</v>
      </c>
      <c r="F2439">
        <v>38</v>
      </c>
      <c r="G2439">
        <v>7</v>
      </c>
      <c r="H2439" t="s">
        <v>3950</v>
      </c>
    </row>
    <row r="2440" spans="1:8" x14ac:dyDescent="0.25">
      <c r="A2440" t="s">
        <v>2155</v>
      </c>
      <c r="B2440" s="1">
        <v>45646</v>
      </c>
      <c r="C2440">
        <v>888</v>
      </c>
      <c r="D2440">
        <v>303</v>
      </c>
      <c r="E2440">
        <v>28</v>
      </c>
      <c r="F2440">
        <v>189</v>
      </c>
      <c r="G2440">
        <v>25</v>
      </c>
      <c r="H2440" t="s">
        <v>3951</v>
      </c>
    </row>
    <row r="2441" spans="1:8" x14ac:dyDescent="0.25">
      <c r="A2441" t="s">
        <v>2156</v>
      </c>
      <c r="B2441" s="1">
        <v>45488</v>
      </c>
      <c r="C2441">
        <v>695</v>
      </c>
      <c r="D2441">
        <v>461</v>
      </c>
      <c r="E2441">
        <v>21</v>
      </c>
      <c r="F2441">
        <v>89</v>
      </c>
      <c r="G2441">
        <v>16</v>
      </c>
      <c r="H2441" t="s">
        <v>3951</v>
      </c>
    </row>
    <row r="2442" spans="1:8" x14ac:dyDescent="0.25">
      <c r="A2442" t="s">
        <v>2157</v>
      </c>
      <c r="B2442" s="1">
        <v>45169</v>
      </c>
      <c r="C2442">
        <v>403</v>
      </c>
      <c r="D2442">
        <v>490</v>
      </c>
      <c r="E2442">
        <v>21</v>
      </c>
      <c r="F2442">
        <v>118</v>
      </c>
      <c r="G2442">
        <v>19</v>
      </c>
      <c r="H2442" t="s">
        <v>3951</v>
      </c>
    </row>
    <row r="2443" spans="1:8" x14ac:dyDescent="0.25">
      <c r="A2443" t="s">
        <v>2158</v>
      </c>
      <c r="B2443" s="1">
        <v>45266</v>
      </c>
      <c r="C2443">
        <v>659</v>
      </c>
      <c r="D2443">
        <v>272</v>
      </c>
      <c r="E2443">
        <v>9</v>
      </c>
      <c r="F2443">
        <v>31</v>
      </c>
      <c r="G2443">
        <v>4</v>
      </c>
      <c r="H2443" t="s">
        <v>3949</v>
      </c>
    </row>
    <row r="2444" spans="1:8" x14ac:dyDescent="0.25">
      <c r="A2444" t="s">
        <v>2159</v>
      </c>
      <c r="B2444" s="1">
        <v>45118</v>
      </c>
      <c r="C2444">
        <v>618</v>
      </c>
      <c r="D2444">
        <v>337</v>
      </c>
      <c r="E2444">
        <v>14</v>
      </c>
      <c r="F2444">
        <v>199</v>
      </c>
      <c r="G2444">
        <v>33</v>
      </c>
      <c r="H2444" t="s">
        <v>3951</v>
      </c>
    </row>
    <row r="2445" spans="1:8" x14ac:dyDescent="0.25">
      <c r="A2445" t="s">
        <v>2160</v>
      </c>
      <c r="B2445" s="1">
        <v>45170</v>
      </c>
      <c r="C2445">
        <v>835</v>
      </c>
      <c r="D2445">
        <v>241</v>
      </c>
      <c r="E2445">
        <v>10</v>
      </c>
      <c r="F2445">
        <v>59</v>
      </c>
      <c r="G2445">
        <v>1</v>
      </c>
      <c r="H2445" t="s">
        <v>3949</v>
      </c>
    </row>
    <row r="2446" spans="1:8" x14ac:dyDescent="0.25">
      <c r="A2446" t="s">
        <v>2161</v>
      </c>
      <c r="B2446" s="1">
        <v>45264</v>
      </c>
      <c r="C2446">
        <v>947</v>
      </c>
      <c r="D2446">
        <v>317</v>
      </c>
      <c r="E2446">
        <v>28</v>
      </c>
      <c r="F2446">
        <v>59</v>
      </c>
      <c r="G2446">
        <v>27</v>
      </c>
      <c r="H2446" t="s">
        <v>3951</v>
      </c>
    </row>
    <row r="2447" spans="1:8" x14ac:dyDescent="0.25">
      <c r="A2447" t="s">
        <v>764</v>
      </c>
      <c r="B2447" s="1">
        <v>45689</v>
      </c>
      <c r="C2447">
        <v>467</v>
      </c>
      <c r="D2447">
        <v>322</v>
      </c>
      <c r="E2447">
        <v>13</v>
      </c>
      <c r="F2447">
        <v>49</v>
      </c>
      <c r="G2447">
        <v>20</v>
      </c>
      <c r="H2447" t="s">
        <v>3950</v>
      </c>
    </row>
    <row r="2448" spans="1:8" x14ac:dyDescent="0.25">
      <c r="A2448" t="s">
        <v>2162</v>
      </c>
      <c r="B2448" s="1">
        <v>45558</v>
      </c>
      <c r="C2448">
        <v>194</v>
      </c>
      <c r="D2448">
        <v>343</v>
      </c>
      <c r="E2448">
        <v>12</v>
      </c>
      <c r="F2448">
        <v>7</v>
      </c>
      <c r="G2448">
        <v>15</v>
      </c>
      <c r="H2448" t="s">
        <v>3951</v>
      </c>
    </row>
    <row r="2449" spans="1:8" x14ac:dyDescent="0.25">
      <c r="A2449" t="s">
        <v>2163</v>
      </c>
      <c r="B2449" s="1">
        <v>45367</v>
      </c>
      <c r="C2449">
        <v>110</v>
      </c>
      <c r="D2449">
        <v>67</v>
      </c>
      <c r="E2449">
        <v>28</v>
      </c>
      <c r="F2449">
        <v>180</v>
      </c>
      <c r="G2449">
        <v>30</v>
      </c>
      <c r="H2449" t="s">
        <v>3950</v>
      </c>
    </row>
    <row r="2450" spans="1:8" x14ac:dyDescent="0.25">
      <c r="A2450" t="s">
        <v>2164</v>
      </c>
      <c r="B2450" s="1">
        <v>45203</v>
      </c>
      <c r="C2450">
        <v>344</v>
      </c>
      <c r="D2450">
        <v>374</v>
      </c>
      <c r="E2450">
        <v>3</v>
      </c>
      <c r="F2450">
        <v>120</v>
      </c>
      <c r="G2450">
        <v>13</v>
      </c>
      <c r="H2450" t="s">
        <v>3951</v>
      </c>
    </row>
    <row r="2451" spans="1:8" x14ac:dyDescent="0.25">
      <c r="A2451" t="s">
        <v>2165</v>
      </c>
      <c r="B2451" s="1">
        <v>45076</v>
      </c>
      <c r="C2451">
        <v>107</v>
      </c>
      <c r="D2451">
        <v>216</v>
      </c>
      <c r="E2451">
        <v>1</v>
      </c>
      <c r="F2451">
        <v>163</v>
      </c>
      <c r="G2451">
        <v>19</v>
      </c>
      <c r="H2451" t="s">
        <v>3950</v>
      </c>
    </row>
    <row r="2452" spans="1:8" x14ac:dyDescent="0.25">
      <c r="A2452" t="s">
        <v>2166</v>
      </c>
      <c r="B2452" s="1">
        <v>45093</v>
      </c>
      <c r="C2452">
        <v>159</v>
      </c>
      <c r="D2452">
        <v>175</v>
      </c>
      <c r="E2452">
        <v>27</v>
      </c>
      <c r="F2452">
        <v>35</v>
      </c>
      <c r="G2452">
        <v>18</v>
      </c>
      <c r="H2452" t="s">
        <v>3951</v>
      </c>
    </row>
    <row r="2453" spans="1:8" x14ac:dyDescent="0.25">
      <c r="A2453" t="s">
        <v>1832</v>
      </c>
      <c r="B2453" s="1">
        <v>45164</v>
      </c>
      <c r="C2453">
        <v>545</v>
      </c>
      <c r="D2453">
        <v>280</v>
      </c>
      <c r="E2453">
        <v>17</v>
      </c>
      <c r="F2453">
        <v>192</v>
      </c>
      <c r="G2453">
        <v>29</v>
      </c>
      <c r="H2453" t="s">
        <v>3951</v>
      </c>
    </row>
    <row r="2454" spans="1:8" x14ac:dyDescent="0.25">
      <c r="A2454" t="s">
        <v>2167</v>
      </c>
      <c r="B2454" s="1">
        <v>45470</v>
      </c>
      <c r="C2454">
        <v>192</v>
      </c>
      <c r="D2454">
        <v>397</v>
      </c>
      <c r="E2454">
        <v>22</v>
      </c>
      <c r="F2454">
        <v>99</v>
      </c>
      <c r="G2454">
        <v>17</v>
      </c>
      <c r="H2454" t="s">
        <v>3950</v>
      </c>
    </row>
    <row r="2455" spans="1:8" x14ac:dyDescent="0.25">
      <c r="A2455" t="s">
        <v>445</v>
      </c>
      <c r="B2455" s="1">
        <v>45448</v>
      </c>
      <c r="C2455">
        <v>985</v>
      </c>
      <c r="D2455">
        <v>57</v>
      </c>
      <c r="E2455">
        <v>16</v>
      </c>
      <c r="F2455">
        <v>104</v>
      </c>
      <c r="G2455">
        <v>3</v>
      </c>
      <c r="H2455" t="s">
        <v>3949</v>
      </c>
    </row>
    <row r="2456" spans="1:8" x14ac:dyDescent="0.25">
      <c r="A2456" t="s">
        <v>2168</v>
      </c>
      <c r="B2456" s="1">
        <v>45578</v>
      </c>
      <c r="C2456">
        <v>947</v>
      </c>
      <c r="D2456">
        <v>327</v>
      </c>
      <c r="E2456">
        <v>18</v>
      </c>
      <c r="F2456">
        <v>190</v>
      </c>
      <c r="G2456">
        <v>11</v>
      </c>
      <c r="H2456" t="s">
        <v>3950</v>
      </c>
    </row>
    <row r="2457" spans="1:8" x14ac:dyDescent="0.25">
      <c r="A2457" t="s">
        <v>2169</v>
      </c>
      <c r="B2457" s="1">
        <v>45366</v>
      </c>
      <c r="C2457">
        <v>865</v>
      </c>
      <c r="D2457">
        <v>492</v>
      </c>
      <c r="E2457">
        <v>11</v>
      </c>
      <c r="F2457">
        <v>4</v>
      </c>
      <c r="G2457">
        <v>16</v>
      </c>
      <c r="H2457" t="s">
        <v>3951</v>
      </c>
    </row>
    <row r="2458" spans="1:8" x14ac:dyDescent="0.25">
      <c r="A2458" t="s">
        <v>2170</v>
      </c>
      <c r="B2458" s="1">
        <v>45091</v>
      </c>
      <c r="C2458">
        <v>545</v>
      </c>
      <c r="D2458">
        <v>265</v>
      </c>
      <c r="E2458">
        <v>7</v>
      </c>
      <c r="F2458">
        <v>55</v>
      </c>
      <c r="G2458">
        <v>33</v>
      </c>
      <c r="H2458" t="s">
        <v>3950</v>
      </c>
    </row>
    <row r="2459" spans="1:8" x14ac:dyDescent="0.25">
      <c r="A2459" t="s">
        <v>2171</v>
      </c>
      <c r="B2459" s="1">
        <v>45166</v>
      </c>
      <c r="C2459">
        <v>539</v>
      </c>
      <c r="D2459">
        <v>276</v>
      </c>
      <c r="E2459">
        <v>23</v>
      </c>
      <c r="F2459">
        <v>69</v>
      </c>
      <c r="G2459">
        <v>41</v>
      </c>
      <c r="H2459" t="s">
        <v>3950</v>
      </c>
    </row>
    <row r="2460" spans="1:8" x14ac:dyDescent="0.25">
      <c r="A2460" t="s">
        <v>2172</v>
      </c>
      <c r="B2460" s="1">
        <v>45350</v>
      </c>
      <c r="C2460">
        <v>870</v>
      </c>
      <c r="D2460">
        <v>490</v>
      </c>
      <c r="E2460">
        <v>15</v>
      </c>
      <c r="F2460">
        <v>182</v>
      </c>
      <c r="G2460">
        <v>19</v>
      </c>
      <c r="H2460" t="s">
        <v>3950</v>
      </c>
    </row>
    <row r="2461" spans="1:8" x14ac:dyDescent="0.25">
      <c r="A2461" t="s">
        <v>2173</v>
      </c>
      <c r="B2461" s="1">
        <v>45659</v>
      </c>
      <c r="C2461">
        <v>115</v>
      </c>
      <c r="D2461">
        <v>473</v>
      </c>
      <c r="E2461">
        <v>23</v>
      </c>
      <c r="F2461">
        <v>36</v>
      </c>
      <c r="G2461">
        <v>39</v>
      </c>
      <c r="H2461" t="s">
        <v>3951</v>
      </c>
    </row>
    <row r="2462" spans="1:8" x14ac:dyDescent="0.25">
      <c r="A2462" t="s">
        <v>2174</v>
      </c>
      <c r="B2462" s="1">
        <v>45651</v>
      </c>
      <c r="C2462">
        <v>897</v>
      </c>
      <c r="D2462">
        <v>119</v>
      </c>
      <c r="E2462">
        <v>13</v>
      </c>
      <c r="F2462">
        <v>160</v>
      </c>
      <c r="G2462">
        <v>30</v>
      </c>
      <c r="H2462" t="s">
        <v>3950</v>
      </c>
    </row>
    <row r="2463" spans="1:8" x14ac:dyDescent="0.25">
      <c r="A2463" t="s">
        <v>2175</v>
      </c>
      <c r="B2463" s="1">
        <v>45538</v>
      </c>
      <c r="C2463">
        <v>542</v>
      </c>
      <c r="D2463">
        <v>69</v>
      </c>
      <c r="E2463">
        <v>8</v>
      </c>
      <c r="F2463">
        <v>81</v>
      </c>
      <c r="G2463">
        <v>4</v>
      </c>
      <c r="H2463" t="s">
        <v>3949</v>
      </c>
    </row>
    <row r="2464" spans="1:8" x14ac:dyDescent="0.25">
      <c r="A2464" t="s">
        <v>2176</v>
      </c>
      <c r="B2464" s="1">
        <v>45108</v>
      </c>
      <c r="C2464">
        <v>607</v>
      </c>
      <c r="D2464">
        <v>395</v>
      </c>
      <c r="E2464">
        <v>24</v>
      </c>
      <c r="F2464">
        <v>33</v>
      </c>
      <c r="G2464">
        <v>10</v>
      </c>
      <c r="H2464" t="s">
        <v>3951</v>
      </c>
    </row>
    <row r="2465" spans="1:8" x14ac:dyDescent="0.25">
      <c r="A2465" t="s">
        <v>2177</v>
      </c>
      <c r="B2465" s="1">
        <v>45231</v>
      </c>
      <c r="C2465">
        <v>955</v>
      </c>
      <c r="D2465">
        <v>304</v>
      </c>
      <c r="E2465">
        <v>27</v>
      </c>
      <c r="F2465">
        <v>120</v>
      </c>
      <c r="G2465">
        <v>32</v>
      </c>
      <c r="H2465" t="s">
        <v>3950</v>
      </c>
    </row>
    <row r="2466" spans="1:8" x14ac:dyDescent="0.25">
      <c r="A2466" t="s">
        <v>2178</v>
      </c>
      <c r="B2466" s="1">
        <v>45007</v>
      </c>
      <c r="C2466">
        <v>109</v>
      </c>
      <c r="D2466">
        <v>408</v>
      </c>
      <c r="E2466">
        <v>19</v>
      </c>
      <c r="F2466">
        <v>152</v>
      </c>
      <c r="G2466">
        <v>12</v>
      </c>
      <c r="H2466" t="s">
        <v>3949</v>
      </c>
    </row>
    <row r="2467" spans="1:8" x14ac:dyDescent="0.25">
      <c r="A2467" t="s">
        <v>2179</v>
      </c>
      <c r="B2467" s="1">
        <v>45095</v>
      </c>
      <c r="C2467">
        <v>997</v>
      </c>
      <c r="D2467">
        <v>77</v>
      </c>
      <c r="E2467">
        <v>11</v>
      </c>
      <c r="F2467">
        <v>92</v>
      </c>
      <c r="G2467">
        <v>49</v>
      </c>
      <c r="H2467" t="s">
        <v>3949</v>
      </c>
    </row>
    <row r="2468" spans="1:8" x14ac:dyDescent="0.25">
      <c r="A2468" t="s">
        <v>2180</v>
      </c>
      <c r="B2468" s="1">
        <v>45423</v>
      </c>
      <c r="C2468">
        <v>547</v>
      </c>
      <c r="D2468">
        <v>381</v>
      </c>
      <c r="E2468">
        <v>18</v>
      </c>
      <c r="F2468">
        <v>138</v>
      </c>
      <c r="G2468">
        <v>17</v>
      </c>
      <c r="H2468" t="s">
        <v>3949</v>
      </c>
    </row>
    <row r="2469" spans="1:8" x14ac:dyDescent="0.25">
      <c r="A2469" t="s">
        <v>2181</v>
      </c>
      <c r="B2469" s="1">
        <v>45653</v>
      </c>
      <c r="C2469">
        <v>549</v>
      </c>
      <c r="D2469">
        <v>493</v>
      </c>
      <c r="E2469">
        <v>10</v>
      </c>
      <c r="F2469">
        <v>160</v>
      </c>
      <c r="G2469">
        <v>30</v>
      </c>
      <c r="H2469" t="s">
        <v>3951</v>
      </c>
    </row>
    <row r="2470" spans="1:8" x14ac:dyDescent="0.25">
      <c r="A2470" t="s">
        <v>2182</v>
      </c>
      <c r="B2470" s="1">
        <v>45679</v>
      </c>
      <c r="C2470">
        <v>400</v>
      </c>
      <c r="D2470">
        <v>170</v>
      </c>
      <c r="E2470">
        <v>6</v>
      </c>
      <c r="F2470">
        <v>59</v>
      </c>
      <c r="G2470">
        <v>2</v>
      </c>
      <c r="H2470" t="s">
        <v>3950</v>
      </c>
    </row>
    <row r="2471" spans="1:8" x14ac:dyDescent="0.25">
      <c r="A2471" t="s">
        <v>2183</v>
      </c>
      <c r="B2471" s="1">
        <v>45426</v>
      </c>
      <c r="C2471">
        <v>294</v>
      </c>
      <c r="D2471">
        <v>364</v>
      </c>
      <c r="E2471">
        <v>27</v>
      </c>
      <c r="F2471">
        <v>114</v>
      </c>
      <c r="G2471">
        <v>26</v>
      </c>
      <c r="H2471" t="s">
        <v>3951</v>
      </c>
    </row>
    <row r="2472" spans="1:8" x14ac:dyDescent="0.25">
      <c r="A2472" t="s">
        <v>2184</v>
      </c>
      <c r="B2472" s="1">
        <v>45628</v>
      </c>
      <c r="C2472">
        <v>644</v>
      </c>
      <c r="D2472">
        <v>99</v>
      </c>
      <c r="E2472">
        <v>22</v>
      </c>
      <c r="F2472">
        <v>122</v>
      </c>
      <c r="G2472">
        <v>50</v>
      </c>
      <c r="H2472" t="s">
        <v>3951</v>
      </c>
    </row>
    <row r="2473" spans="1:8" x14ac:dyDescent="0.25">
      <c r="A2473" t="s">
        <v>2185</v>
      </c>
      <c r="B2473" s="1">
        <v>45483</v>
      </c>
      <c r="C2473">
        <v>423</v>
      </c>
      <c r="D2473">
        <v>258</v>
      </c>
      <c r="E2473">
        <v>6</v>
      </c>
      <c r="F2473">
        <v>134</v>
      </c>
      <c r="G2473">
        <v>32</v>
      </c>
      <c r="H2473" t="s">
        <v>3950</v>
      </c>
    </row>
    <row r="2474" spans="1:8" x14ac:dyDescent="0.25">
      <c r="A2474" t="s">
        <v>2186</v>
      </c>
      <c r="B2474" s="1">
        <v>45690</v>
      </c>
      <c r="C2474">
        <v>324</v>
      </c>
      <c r="D2474">
        <v>194</v>
      </c>
      <c r="E2474">
        <v>9</v>
      </c>
      <c r="F2474">
        <v>91</v>
      </c>
      <c r="G2474">
        <v>49</v>
      </c>
      <c r="H2474" t="s">
        <v>3951</v>
      </c>
    </row>
    <row r="2475" spans="1:8" x14ac:dyDescent="0.25">
      <c r="A2475" t="s">
        <v>2187</v>
      </c>
      <c r="B2475" s="1">
        <v>45573</v>
      </c>
      <c r="C2475">
        <v>101</v>
      </c>
      <c r="D2475">
        <v>140</v>
      </c>
      <c r="E2475">
        <v>26</v>
      </c>
      <c r="F2475">
        <v>37</v>
      </c>
      <c r="G2475">
        <v>23</v>
      </c>
      <c r="H2475" t="s">
        <v>3950</v>
      </c>
    </row>
    <row r="2476" spans="1:8" x14ac:dyDescent="0.25">
      <c r="A2476" t="s">
        <v>2052</v>
      </c>
      <c r="B2476" s="1">
        <v>45059</v>
      </c>
      <c r="C2476">
        <v>843</v>
      </c>
      <c r="D2476">
        <v>430</v>
      </c>
      <c r="E2476">
        <v>19</v>
      </c>
      <c r="F2476">
        <v>18</v>
      </c>
      <c r="G2476">
        <v>32</v>
      </c>
      <c r="H2476" t="s">
        <v>3950</v>
      </c>
    </row>
    <row r="2477" spans="1:8" x14ac:dyDescent="0.25">
      <c r="A2477" t="s">
        <v>2188</v>
      </c>
      <c r="B2477" s="1">
        <v>45392</v>
      </c>
      <c r="C2477">
        <v>425</v>
      </c>
      <c r="D2477">
        <v>87</v>
      </c>
      <c r="E2477">
        <v>13</v>
      </c>
      <c r="F2477">
        <v>25</v>
      </c>
      <c r="G2477">
        <v>22</v>
      </c>
      <c r="H2477" t="s">
        <v>3949</v>
      </c>
    </row>
    <row r="2478" spans="1:8" x14ac:dyDescent="0.25">
      <c r="A2478" t="s">
        <v>2189</v>
      </c>
      <c r="B2478" s="1">
        <v>45286</v>
      </c>
      <c r="C2478">
        <v>476</v>
      </c>
      <c r="D2478">
        <v>204</v>
      </c>
      <c r="E2478">
        <v>30</v>
      </c>
      <c r="F2478">
        <v>177</v>
      </c>
      <c r="G2478">
        <v>7</v>
      </c>
      <c r="H2478" t="s">
        <v>3951</v>
      </c>
    </row>
    <row r="2479" spans="1:8" x14ac:dyDescent="0.25">
      <c r="A2479" t="s">
        <v>2190</v>
      </c>
      <c r="B2479" s="1">
        <v>45092</v>
      </c>
      <c r="C2479">
        <v>309</v>
      </c>
      <c r="D2479">
        <v>101</v>
      </c>
      <c r="E2479">
        <v>13</v>
      </c>
      <c r="F2479">
        <v>3</v>
      </c>
      <c r="G2479">
        <v>19</v>
      </c>
      <c r="H2479" t="s">
        <v>3949</v>
      </c>
    </row>
    <row r="2480" spans="1:8" x14ac:dyDescent="0.25">
      <c r="A2480" t="s">
        <v>261</v>
      </c>
      <c r="B2480" s="1">
        <v>45668</v>
      </c>
      <c r="C2480">
        <v>272</v>
      </c>
      <c r="D2480">
        <v>363</v>
      </c>
      <c r="E2480">
        <v>1</v>
      </c>
      <c r="F2480">
        <v>102</v>
      </c>
      <c r="G2480">
        <v>16</v>
      </c>
      <c r="H2480" t="s">
        <v>3949</v>
      </c>
    </row>
    <row r="2481" spans="1:8" x14ac:dyDescent="0.25">
      <c r="A2481" t="s">
        <v>2191</v>
      </c>
      <c r="B2481" s="1">
        <v>45210</v>
      </c>
      <c r="C2481">
        <v>263</v>
      </c>
      <c r="D2481">
        <v>363</v>
      </c>
      <c r="E2481">
        <v>10</v>
      </c>
      <c r="F2481">
        <v>15</v>
      </c>
      <c r="G2481">
        <v>28</v>
      </c>
      <c r="H2481" t="s">
        <v>3949</v>
      </c>
    </row>
    <row r="2482" spans="1:8" x14ac:dyDescent="0.25">
      <c r="A2482" t="s">
        <v>2192</v>
      </c>
      <c r="B2482" s="1">
        <v>45506</v>
      </c>
      <c r="C2482">
        <v>232</v>
      </c>
      <c r="D2482">
        <v>416</v>
      </c>
      <c r="E2482">
        <v>9</v>
      </c>
      <c r="F2482">
        <v>186</v>
      </c>
      <c r="G2482">
        <v>23</v>
      </c>
      <c r="H2482" t="s">
        <v>3950</v>
      </c>
    </row>
    <row r="2483" spans="1:8" x14ac:dyDescent="0.25">
      <c r="A2483" t="s">
        <v>2193</v>
      </c>
      <c r="B2483" s="1">
        <v>45049</v>
      </c>
      <c r="C2483">
        <v>851</v>
      </c>
      <c r="D2483">
        <v>91</v>
      </c>
      <c r="E2483">
        <v>3</v>
      </c>
      <c r="F2483">
        <v>28</v>
      </c>
      <c r="G2483">
        <v>29</v>
      </c>
      <c r="H2483" t="s">
        <v>3951</v>
      </c>
    </row>
    <row r="2484" spans="1:8" x14ac:dyDescent="0.25">
      <c r="A2484" t="s">
        <v>823</v>
      </c>
      <c r="B2484" s="1">
        <v>45138</v>
      </c>
      <c r="C2484">
        <v>540</v>
      </c>
      <c r="D2484">
        <v>110</v>
      </c>
      <c r="E2484">
        <v>14</v>
      </c>
      <c r="F2484">
        <v>111</v>
      </c>
      <c r="G2484">
        <v>29</v>
      </c>
      <c r="H2484" t="s">
        <v>3949</v>
      </c>
    </row>
    <row r="2485" spans="1:8" x14ac:dyDescent="0.25">
      <c r="A2485" t="s">
        <v>2194</v>
      </c>
      <c r="B2485" s="1">
        <v>45694</v>
      </c>
      <c r="C2485">
        <v>976</v>
      </c>
      <c r="D2485">
        <v>187</v>
      </c>
      <c r="E2485">
        <v>3</v>
      </c>
      <c r="F2485">
        <v>157</v>
      </c>
      <c r="G2485">
        <v>25</v>
      </c>
      <c r="H2485" t="s">
        <v>3951</v>
      </c>
    </row>
    <row r="2486" spans="1:8" x14ac:dyDescent="0.25">
      <c r="A2486" t="s">
        <v>2195</v>
      </c>
      <c r="B2486" s="1">
        <v>45390</v>
      </c>
      <c r="C2486">
        <v>140</v>
      </c>
      <c r="D2486">
        <v>98</v>
      </c>
      <c r="E2486">
        <v>4</v>
      </c>
      <c r="F2486">
        <v>90</v>
      </c>
      <c r="G2486">
        <v>24</v>
      </c>
      <c r="H2486" t="s">
        <v>3951</v>
      </c>
    </row>
    <row r="2487" spans="1:8" x14ac:dyDescent="0.25">
      <c r="A2487" t="s">
        <v>1105</v>
      </c>
      <c r="B2487" s="1">
        <v>44987</v>
      </c>
      <c r="C2487">
        <v>229</v>
      </c>
      <c r="D2487">
        <v>446</v>
      </c>
      <c r="E2487">
        <v>15</v>
      </c>
      <c r="F2487">
        <v>168</v>
      </c>
      <c r="G2487">
        <v>9</v>
      </c>
      <c r="H2487" t="s">
        <v>3949</v>
      </c>
    </row>
    <row r="2488" spans="1:8" x14ac:dyDescent="0.25">
      <c r="A2488" t="s">
        <v>2196</v>
      </c>
      <c r="B2488" s="1">
        <v>45235</v>
      </c>
      <c r="C2488">
        <v>493</v>
      </c>
      <c r="D2488">
        <v>83</v>
      </c>
      <c r="E2488">
        <v>14</v>
      </c>
      <c r="F2488">
        <v>43</v>
      </c>
      <c r="G2488">
        <v>44</v>
      </c>
      <c r="H2488" t="s">
        <v>3950</v>
      </c>
    </row>
    <row r="2489" spans="1:8" x14ac:dyDescent="0.25">
      <c r="A2489" t="s">
        <v>2197</v>
      </c>
      <c r="B2489" s="1">
        <v>45145</v>
      </c>
      <c r="C2489">
        <v>159</v>
      </c>
      <c r="D2489">
        <v>80</v>
      </c>
      <c r="E2489">
        <v>19</v>
      </c>
      <c r="F2489">
        <v>66</v>
      </c>
      <c r="G2489">
        <v>49</v>
      </c>
      <c r="H2489" t="s">
        <v>3951</v>
      </c>
    </row>
    <row r="2490" spans="1:8" x14ac:dyDescent="0.25">
      <c r="A2490" t="s">
        <v>2198</v>
      </c>
      <c r="B2490" s="1">
        <v>45011</v>
      </c>
      <c r="C2490">
        <v>565</v>
      </c>
      <c r="D2490">
        <v>481</v>
      </c>
      <c r="E2490">
        <v>19</v>
      </c>
      <c r="F2490">
        <v>14</v>
      </c>
      <c r="G2490">
        <v>41</v>
      </c>
      <c r="H2490" t="s">
        <v>3949</v>
      </c>
    </row>
    <row r="2491" spans="1:8" x14ac:dyDescent="0.25">
      <c r="A2491" t="s">
        <v>2199</v>
      </c>
      <c r="B2491" s="1">
        <v>45128</v>
      </c>
      <c r="C2491">
        <v>127</v>
      </c>
      <c r="D2491">
        <v>348</v>
      </c>
      <c r="E2491">
        <v>23</v>
      </c>
      <c r="F2491">
        <v>47</v>
      </c>
      <c r="G2491">
        <v>47</v>
      </c>
      <c r="H2491" t="s">
        <v>3950</v>
      </c>
    </row>
    <row r="2492" spans="1:8" x14ac:dyDescent="0.25">
      <c r="A2492" t="s">
        <v>2200</v>
      </c>
      <c r="B2492" s="1">
        <v>45353</v>
      </c>
      <c r="C2492">
        <v>646</v>
      </c>
      <c r="D2492">
        <v>463</v>
      </c>
      <c r="E2492">
        <v>22</v>
      </c>
      <c r="F2492">
        <v>38</v>
      </c>
      <c r="G2492">
        <v>6</v>
      </c>
      <c r="H2492" t="s">
        <v>3951</v>
      </c>
    </row>
    <row r="2493" spans="1:8" x14ac:dyDescent="0.25">
      <c r="A2493" t="s">
        <v>2201</v>
      </c>
      <c r="B2493" s="1">
        <v>45666</v>
      </c>
      <c r="C2493">
        <v>105</v>
      </c>
      <c r="D2493">
        <v>451</v>
      </c>
      <c r="E2493">
        <v>2</v>
      </c>
      <c r="F2493">
        <v>159</v>
      </c>
      <c r="G2493">
        <v>14</v>
      </c>
      <c r="H2493" t="s">
        <v>3950</v>
      </c>
    </row>
    <row r="2494" spans="1:8" x14ac:dyDescent="0.25">
      <c r="A2494" t="s">
        <v>1139</v>
      </c>
      <c r="B2494" s="1">
        <v>45119</v>
      </c>
      <c r="C2494">
        <v>512</v>
      </c>
      <c r="D2494">
        <v>199</v>
      </c>
      <c r="E2494">
        <v>3</v>
      </c>
      <c r="F2494">
        <v>63</v>
      </c>
      <c r="G2494">
        <v>16</v>
      </c>
      <c r="H2494" t="s">
        <v>3950</v>
      </c>
    </row>
    <row r="2495" spans="1:8" x14ac:dyDescent="0.25">
      <c r="A2495" t="s">
        <v>1247</v>
      </c>
      <c r="B2495" s="1">
        <v>44997</v>
      </c>
      <c r="C2495">
        <v>674</v>
      </c>
      <c r="D2495">
        <v>386</v>
      </c>
      <c r="E2495">
        <v>9</v>
      </c>
      <c r="F2495">
        <v>123</v>
      </c>
      <c r="G2495">
        <v>15</v>
      </c>
      <c r="H2495" t="s">
        <v>3950</v>
      </c>
    </row>
    <row r="2496" spans="1:8" x14ac:dyDescent="0.25">
      <c r="A2496" t="s">
        <v>2202</v>
      </c>
      <c r="B2496" s="1">
        <v>45507</v>
      </c>
      <c r="C2496">
        <v>980</v>
      </c>
      <c r="D2496">
        <v>396</v>
      </c>
      <c r="E2496">
        <v>7</v>
      </c>
      <c r="F2496">
        <v>71</v>
      </c>
      <c r="G2496">
        <v>12</v>
      </c>
      <c r="H2496" t="s">
        <v>3949</v>
      </c>
    </row>
    <row r="2497" spans="1:8" x14ac:dyDescent="0.25">
      <c r="A2497" t="s">
        <v>1464</v>
      </c>
      <c r="B2497" s="1">
        <v>44995</v>
      </c>
      <c r="C2497">
        <v>879</v>
      </c>
      <c r="D2497">
        <v>463</v>
      </c>
      <c r="E2497">
        <v>19</v>
      </c>
      <c r="F2497">
        <v>49</v>
      </c>
      <c r="G2497">
        <v>29</v>
      </c>
      <c r="H2497" t="s">
        <v>3949</v>
      </c>
    </row>
    <row r="2498" spans="1:8" x14ac:dyDescent="0.25">
      <c r="A2498" t="s">
        <v>2203</v>
      </c>
      <c r="B2498" s="1">
        <v>45156</v>
      </c>
      <c r="C2498">
        <v>910</v>
      </c>
      <c r="D2498">
        <v>326</v>
      </c>
      <c r="E2498">
        <v>23</v>
      </c>
      <c r="F2498">
        <v>36</v>
      </c>
      <c r="G2498">
        <v>34</v>
      </c>
      <c r="H2498" t="s">
        <v>3949</v>
      </c>
    </row>
    <row r="2499" spans="1:8" x14ac:dyDescent="0.25">
      <c r="A2499" t="s">
        <v>2204</v>
      </c>
      <c r="B2499" s="1">
        <v>45302</v>
      </c>
      <c r="C2499">
        <v>898</v>
      </c>
      <c r="D2499">
        <v>390</v>
      </c>
      <c r="E2499">
        <v>10</v>
      </c>
      <c r="F2499">
        <v>21</v>
      </c>
      <c r="G2499">
        <v>26</v>
      </c>
      <c r="H2499" t="s">
        <v>3950</v>
      </c>
    </row>
    <row r="2500" spans="1:8" x14ac:dyDescent="0.25">
      <c r="A2500" t="s">
        <v>2205</v>
      </c>
      <c r="B2500" s="1">
        <v>45185</v>
      </c>
      <c r="C2500">
        <v>468</v>
      </c>
      <c r="D2500">
        <v>428</v>
      </c>
      <c r="E2500">
        <v>30</v>
      </c>
      <c r="F2500">
        <v>30</v>
      </c>
      <c r="G2500">
        <v>18</v>
      </c>
      <c r="H2500" t="s">
        <v>3951</v>
      </c>
    </row>
    <row r="2501" spans="1:8" x14ac:dyDescent="0.25">
      <c r="A2501" t="s">
        <v>793</v>
      </c>
      <c r="B2501" s="1">
        <v>45137</v>
      </c>
      <c r="C2501">
        <v>416</v>
      </c>
      <c r="D2501">
        <v>410</v>
      </c>
      <c r="E2501">
        <v>16</v>
      </c>
      <c r="F2501">
        <v>81</v>
      </c>
      <c r="G2501">
        <v>42</v>
      </c>
      <c r="H2501" t="s">
        <v>3950</v>
      </c>
    </row>
    <row r="2502" spans="1:8" x14ac:dyDescent="0.25">
      <c r="A2502" t="s">
        <v>1439</v>
      </c>
      <c r="B2502" s="1">
        <v>45159</v>
      </c>
      <c r="C2502">
        <v>233</v>
      </c>
      <c r="D2502">
        <v>156</v>
      </c>
      <c r="E2502">
        <v>22</v>
      </c>
      <c r="F2502">
        <v>148</v>
      </c>
      <c r="G2502">
        <v>22</v>
      </c>
      <c r="H2502" t="s">
        <v>3950</v>
      </c>
    </row>
    <row r="2503" spans="1:8" x14ac:dyDescent="0.25">
      <c r="A2503" t="s">
        <v>2206</v>
      </c>
      <c r="B2503" s="1">
        <v>45369</v>
      </c>
      <c r="C2503">
        <v>479</v>
      </c>
      <c r="D2503">
        <v>427</v>
      </c>
      <c r="E2503">
        <v>3</v>
      </c>
      <c r="F2503">
        <v>33</v>
      </c>
      <c r="G2503">
        <v>30</v>
      </c>
      <c r="H2503" t="s">
        <v>3951</v>
      </c>
    </row>
    <row r="2504" spans="1:8" x14ac:dyDescent="0.25">
      <c r="A2504" t="s">
        <v>2207</v>
      </c>
      <c r="B2504" s="1">
        <v>45465</v>
      </c>
      <c r="C2504">
        <v>463</v>
      </c>
      <c r="D2504">
        <v>358</v>
      </c>
      <c r="E2504">
        <v>13</v>
      </c>
      <c r="F2504">
        <v>25</v>
      </c>
      <c r="G2504">
        <v>15</v>
      </c>
      <c r="H2504" t="s">
        <v>3951</v>
      </c>
    </row>
    <row r="2505" spans="1:8" x14ac:dyDescent="0.25">
      <c r="A2505" t="s">
        <v>280</v>
      </c>
      <c r="B2505" s="1">
        <v>45395</v>
      </c>
      <c r="C2505">
        <v>546</v>
      </c>
      <c r="D2505">
        <v>361</v>
      </c>
      <c r="E2505">
        <v>22</v>
      </c>
      <c r="F2505">
        <v>181</v>
      </c>
      <c r="G2505">
        <v>33</v>
      </c>
      <c r="H2505" t="s">
        <v>3951</v>
      </c>
    </row>
    <row r="2506" spans="1:8" x14ac:dyDescent="0.25">
      <c r="A2506" t="s">
        <v>2208</v>
      </c>
      <c r="B2506" s="1">
        <v>45295</v>
      </c>
      <c r="C2506">
        <v>577</v>
      </c>
      <c r="D2506">
        <v>474</v>
      </c>
      <c r="E2506">
        <v>30</v>
      </c>
      <c r="F2506">
        <v>185</v>
      </c>
      <c r="G2506">
        <v>29</v>
      </c>
      <c r="H2506" t="s">
        <v>3951</v>
      </c>
    </row>
    <row r="2507" spans="1:8" x14ac:dyDescent="0.25">
      <c r="A2507" t="s">
        <v>2209</v>
      </c>
      <c r="B2507" s="1">
        <v>45511</v>
      </c>
      <c r="C2507">
        <v>973</v>
      </c>
      <c r="D2507">
        <v>322</v>
      </c>
      <c r="E2507">
        <v>26</v>
      </c>
      <c r="F2507">
        <v>94</v>
      </c>
      <c r="G2507">
        <v>12</v>
      </c>
      <c r="H2507" t="s">
        <v>3950</v>
      </c>
    </row>
    <row r="2508" spans="1:8" x14ac:dyDescent="0.25">
      <c r="A2508" t="s">
        <v>2210</v>
      </c>
      <c r="B2508" s="1">
        <v>45132</v>
      </c>
      <c r="C2508">
        <v>858</v>
      </c>
      <c r="D2508">
        <v>359</v>
      </c>
      <c r="E2508">
        <v>14</v>
      </c>
      <c r="F2508">
        <v>149</v>
      </c>
      <c r="G2508">
        <v>9</v>
      </c>
      <c r="H2508" t="s">
        <v>3949</v>
      </c>
    </row>
    <row r="2509" spans="1:8" x14ac:dyDescent="0.25">
      <c r="A2509" t="s">
        <v>2211</v>
      </c>
      <c r="B2509" s="1">
        <v>45109</v>
      </c>
      <c r="C2509">
        <v>271</v>
      </c>
      <c r="D2509">
        <v>287</v>
      </c>
      <c r="E2509">
        <v>24</v>
      </c>
      <c r="F2509">
        <v>124</v>
      </c>
      <c r="G2509">
        <v>9</v>
      </c>
      <c r="H2509" t="s">
        <v>3950</v>
      </c>
    </row>
    <row r="2510" spans="1:8" x14ac:dyDescent="0.25">
      <c r="A2510" t="s">
        <v>2212</v>
      </c>
      <c r="B2510" s="1">
        <v>45546</v>
      </c>
      <c r="C2510">
        <v>214</v>
      </c>
      <c r="D2510">
        <v>436</v>
      </c>
      <c r="E2510">
        <v>25</v>
      </c>
      <c r="F2510">
        <v>172</v>
      </c>
      <c r="G2510">
        <v>28</v>
      </c>
      <c r="H2510" t="s">
        <v>3949</v>
      </c>
    </row>
    <row r="2511" spans="1:8" x14ac:dyDescent="0.25">
      <c r="A2511" t="s">
        <v>2213</v>
      </c>
      <c r="B2511" s="1">
        <v>45045</v>
      </c>
      <c r="C2511">
        <v>764</v>
      </c>
      <c r="D2511">
        <v>410</v>
      </c>
      <c r="E2511">
        <v>30</v>
      </c>
      <c r="F2511">
        <v>134</v>
      </c>
      <c r="G2511">
        <v>15</v>
      </c>
      <c r="H2511" t="s">
        <v>3951</v>
      </c>
    </row>
    <row r="2512" spans="1:8" x14ac:dyDescent="0.25">
      <c r="A2512" t="s">
        <v>2214</v>
      </c>
      <c r="B2512" s="1">
        <v>45344</v>
      </c>
      <c r="C2512">
        <v>404</v>
      </c>
      <c r="D2512">
        <v>412</v>
      </c>
      <c r="E2512">
        <v>14</v>
      </c>
      <c r="F2512">
        <v>120</v>
      </c>
      <c r="G2512">
        <v>22</v>
      </c>
      <c r="H2512" t="s">
        <v>3951</v>
      </c>
    </row>
    <row r="2513" spans="1:8" x14ac:dyDescent="0.25">
      <c r="A2513" t="s">
        <v>2215</v>
      </c>
      <c r="B2513" s="1">
        <v>45334</v>
      </c>
      <c r="C2513">
        <v>183</v>
      </c>
      <c r="D2513">
        <v>460</v>
      </c>
      <c r="E2513">
        <v>22</v>
      </c>
      <c r="F2513">
        <v>142</v>
      </c>
      <c r="G2513">
        <v>28</v>
      </c>
      <c r="H2513" t="s">
        <v>3951</v>
      </c>
    </row>
    <row r="2514" spans="1:8" x14ac:dyDescent="0.25">
      <c r="A2514" t="s">
        <v>194</v>
      </c>
      <c r="B2514" s="1">
        <v>45113</v>
      </c>
      <c r="C2514">
        <v>820</v>
      </c>
      <c r="D2514">
        <v>104</v>
      </c>
      <c r="E2514">
        <v>12</v>
      </c>
      <c r="F2514">
        <v>45</v>
      </c>
      <c r="G2514">
        <v>49</v>
      </c>
      <c r="H2514" t="s">
        <v>3949</v>
      </c>
    </row>
    <row r="2515" spans="1:8" x14ac:dyDescent="0.25">
      <c r="A2515" t="s">
        <v>2216</v>
      </c>
      <c r="B2515" s="1">
        <v>45139</v>
      </c>
      <c r="C2515">
        <v>150</v>
      </c>
      <c r="D2515">
        <v>230</v>
      </c>
      <c r="E2515">
        <v>23</v>
      </c>
      <c r="F2515">
        <v>187</v>
      </c>
      <c r="G2515">
        <v>25</v>
      </c>
      <c r="H2515" t="s">
        <v>3951</v>
      </c>
    </row>
    <row r="2516" spans="1:8" x14ac:dyDescent="0.25">
      <c r="A2516" t="s">
        <v>2217</v>
      </c>
      <c r="B2516" s="1">
        <v>45121</v>
      </c>
      <c r="C2516">
        <v>694</v>
      </c>
      <c r="D2516">
        <v>441</v>
      </c>
      <c r="E2516">
        <v>23</v>
      </c>
      <c r="F2516">
        <v>89</v>
      </c>
      <c r="G2516">
        <v>31</v>
      </c>
      <c r="H2516" t="s">
        <v>3951</v>
      </c>
    </row>
    <row r="2517" spans="1:8" x14ac:dyDescent="0.25">
      <c r="A2517" t="s">
        <v>2218</v>
      </c>
      <c r="B2517" s="1">
        <v>45355</v>
      </c>
      <c r="C2517">
        <v>901</v>
      </c>
      <c r="D2517">
        <v>387</v>
      </c>
      <c r="E2517">
        <v>6</v>
      </c>
      <c r="F2517">
        <v>190</v>
      </c>
      <c r="G2517">
        <v>25</v>
      </c>
      <c r="H2517" t="s">
        <v>3949</v>
      </c>
    </row>
    <row r="2518" spans="1:8" x14ac:dyDescent="0.25">
      <c r="A2518" t="s">
        <v>1744</v>
      </c>
      <c r="B2518" s="1">
        <v>45438</v>
      </c>
      <c r="C2518">
        <v>552</v>
      </c>
      <c r="D2518">
        <v>157</v>
      </c>
      <c r="E2518">
        <v>1</v>
      </c>
      <c r="F2518">
        <v>186</v>
      </c>
      <c r="G2518">
        <v>28</v>
      </c>
      <c r="H2518" t="s">
        <v>3949</v>
      </c>
    </row>
    <row r="2519" spans="1:8" x14ac:dyDescent="0.25">
      <c r="A2519" t="s">
        <v>316</v>
      </c>
      <c r="B2519" s="1">
        <v>45357</v>
      </c>
      <c r="C2519">
        <v>732</v>
      </c>
      <c r="D2519">
        <v>292</v>
      </c>
      <c r="E2519">
        <v>11</v>
      </c>
      <c r="F2519">
        <v>45</v>
      </c>
      <c r="G2519">
        <v>44</v>
      </c>
      <c r="H2519" t="s">
        <v>3950</v>
      </c>
    </row>
    <row r="2520" spans="1:8" x14ac:dyDescent="0.25">
      <c r="A2520" t="s">
        <v>878</v>
      </c>
      <c r="B2520" s="1">
        <v>45215</v>
      </c>
      <c r="C2520">
        <v>905</v>
      </c>
      <c r="D2520">
        <v>83</v>
      </c>
      <c r="E2520">
        <v>12</v>
      </c>
      <c r="F2520">
        <v>70</v>
      </c>
      <c r="G2520">
        <v>13</v>
      </c>
      <c r="H2520" t="s">
        <v>3949</v>
      </c>
    </row>
    <row r="2521" spans="1:8" x14ac:dyDescent="0.25">
      <c r="A2521" t="s">
        <v>2219</v>
      </c>
      <c r="B2521" s="1">
        <v>45582</v>
      </c>
      <c r="C2521">
        <v>908</v>
      </c>
      <c r="D2521">
        <v>202</v>
      </c>
      <c r="E2521">
        <v>18</v>
      </c>
      <c r="F2521">
        <v>64</v>
      </c>
      <c r="G2521">
        <v>34</v>
      </c>
      <c r="H2521" t="s">
        <v>3949</v>
      </c>
    </row>
    <row r="2522" spans="1:8" x14ac:dyDescent="0.25">
      <c r="A2522" t="s">
        <v>2220</v>
      </c>
      <c r="B2522" s="1">
        <v>45466</v>
      </c>
      <c r="C2522">
        <v>856</v>
      </c>
      <c r="D2522">
        <v>301</v>
      </c>
      <c r="E2522">
        <v>13</v>
      </c>
      <c r="F2522">
        <v>76</v>
      </c>
      <c r="G2522">
        <v>3</v>
      </c>
      <c r="H2522" t="s">
        <v>3950</v>
      </c>
    </row>
    <row r="2523" spans="1:8" x14ac:dyDescent="0.25">
      <c r="A2523" t="s">
        <v>1885</v>
      </c>
      <c r="B2523" s="1">
        <v>45240</v>
      </c>
      <c r="C2523">
        <v>660</v>
      </c>
      <c r="D2523">
        <v>367</v>
      </c>
      <c r="E2523">
        <v>13</v>
      </c>
      <c r="F2523">
        <v>1</v>
      </c>
      <c r="G2523">
        <v>9</v>
      </c>
      <c r="H2523" t="s">
        <v>3950</v>
      </c>
    </row>
    <row r="2524" spans="1:8" x14ac:dyDescent="0.25">
      <c r="A2524" t="s">
        <v>2221</v>
      </c>
      <c r="B2524" s="1">
        <v>45138</v>
      </c>
      <c r="C2524">
        <v>697</v>
      </c>
      <c r="D2524">
        <v>217</v>
      </c>
      <c r="E2524">
        <v>23</v>
      </c>
      <c r="F2524">
        <v>88</v>
      </c>
      <c r="G2524">
        <v>27</v>
      </c>
      <c r="H2524" t="s">
        <v>3949</v>
      </c>
    </row>
    <row r="2525" spans="1:8" x14ac:dyDescent="0.25">
      <c r="A2525" t="s">
        <v>2222</v>
      </c>
      <c r="B2525" s="1">
        <v>44973</v>
      </c>
      <c r="C2525">
        <v>727</v>
      </c>
      <c r="D2525">
        <v>121</v>
      </c>
      <c r="E2525">
        <v>27</v>
      </c>
      <c r="F2525">
        <v>164</v>
      </c>
      <c r="G2525">
        <v>15</v>
      </c>
      <c r="H2525" t="s">
        <v>3951</v>
      </c>
    </row>
    <row r="2526" spans="1:8" x14ac:dyDescent="0.25">
      <c r="A2526" t="s">
        <v>2223</v>
      </c>
      <c r="B2526" s="1">
        <v>45110</v>
      </c>
      <c r="C2526">
        <v>741</v>
      </c>
      <c r="D2526">
        <v>217</v>
      </c>
      <c r="E2526">
        <v>24</v>
      </c>
      <c r="F2526">
        <v>187</v>
      </c>
      <c r="G2526">
        <v>29</v>
      </c>
      <c r="H2526" t="s">
        <v>3951</v>
      </c>
    </row>
    <row r="2527" spans="1:8" x14ac:dyDescent="0.25">
      <c r="A2527" t="s">
        <v>2224</v>
      </c>
      <c r="B2527" s="1">
        <v>45309</v>
      </c>
      <c r="C2527">
        <v>981</v>
      </c>
      <c r="D2527">
        <v>392</v>
      </c>
      <c r="E2527">
        <v>2</v>
      </c>
      <c r="F2527">
        <v>72</v>
      </c>
      <c r="G2527">
        <v>6</v>
      </c>
      <c r="H2527" t="s">
        <v>3949</v>
      </c>
    </row>
    <row r="2528" spans="1:8" x14ac:dyDescent="0.25">
      <c r="A2528" t="s">
        <v>2225</v>
      </c>
      <c r="B2528" s="1">
        <v>45655</v>
      </c>
      <c r="C2528">
        <v>318</v>
      </c>
      <c r="D2528">
        <v>328</v>
      </c>
      <c r="E2528">
        <v>21</v>
      </c>
      <c r="F2528">
        <v>68</v>
      </c>
      <c r="G2528">
        <v>43</v>
      </c>
      <c r="H2528" t="s">
        <v>3950</v>
      </c>
    </row>
    <row r="2529" spans="1:8" x14ac:dyDescent="0.25">
      <c r="A2529" t="s">
        <v>1507</v>
      </c>
      <c r="B2529" s="1">
        <v>45389</v>
      </c>
      <c r="C2529">
        <v>492</v>
      </c>
      <c r="D2529">
        <v>81</v>
      </c>
      <c r="E2529">
        <v>14</v>
      </c>
      <c r="F2529">
        <v>93</v>
      </c>
      <c r="G2529">
        <v>28</v>
      </c>
      <c r="H2529" t="s">
        <v>3950</v>
      </c>
    </row>
    <row r="2530" spans="1:8" x14ac:dyDescent="0.25">
      <c r="A2530" t="s">
        <v>2226</v>
      </c>
      <c r="B2530" s="1">
        <v>45498</v>
      </c>
      <c r="C2530">
        <v>402</v>
      </c>
      <c r="D2530">
        <v>407</v>
      </c>
      <c r="E2530">
        <v>23</v>
      </c>
      <c r="F2530">
        <v>177</v>
      </c>
      <c r="G2530">
        <v>13</v>
      </c>
      <c r="H2530" t="s">
        <v>3950</v>
      </c>
    </row>
    <row r="2531" spans="1:8" x14ac:dyDescent="0.25">
      <c r="A2531" t="s">
        <v>1904</v>
      </c>
      <c r="B2531" s="1">
        <v>45526</v>
      </c>
      <c r="C2531">
        <v>379</v>
      </c>
      <c r="D2531">
        <v>333</v>
      </c>
      <c r="E2531">
        <v>14</v>
      </c>
      <c r="F2531">
        <v>79</v>
      </c>
      <c r="G2531">
        <v>14</v>
      </c>
      <c r="H2531" t="s">
        <v>3951</v>
      </c>
    </row>
    <row r="2532" spans="1:8" x14ac:dyDescent="0.25">
      <c r="A2532" t="s">
        <v>2227</v>
      </c>
      <c r="B2532" s="1">
        <v>45674</v>
      </c>
      <c r="C2532">
        <v>254</v>
      </c>
      <c r="D2532">
        <v>343</v>
      </c>
      <c r="E2532">
        <v>24</v>
      </c>
      <c r="F2532">
        <v>79</v>
      </c>
      <c r="G2532">
        <v>7</v>
      </c>
      <c r="H2532" t="s">
        <v>3951</v>
      </c>
    </row>
    <row r="2533" spans="1:8" x14ac:dyDescent="0.25">
      <c r="A2533" t="s">
        <v>2228</v>
      </c>
      <c r="B2533" s="1">
        <v>45228</v>
      </c>
      <c r="C2533">
        <v>972</v>
      </c>
      <c r="D2533">
        <v>304</v>
      </c>
      <c r="E2533">
        <v>18</v>
      </c>
      <c r="F2533">
        <v>75</v>
      </c>
      <c r="G2533">
        <v>23</v>
      </c>
      <c r="H2533" t="s">
        <v>3951</v>
      </c>
    </row>
    <row r="2534" spans="1:8" x14ac:dyDescent="0.25">
      <c r="A2534" t="s">
        <v>2229</v>
      </c>
      <c r="B2534" s="1">
        <v>45508</v>
      </c>
      <c r="C2534">
        <v>722</v>
      </c>
      <c r="D2534">
        <v>156</v>
      </c>
      <c r="E2534">
        <v>25</v>
      </c>
      <c r="F2534">
        <v>16</v>
      </c>
      <c r="G2534">
        <v>7</v>
      </c>
      <c r="H2534" t="s">
        <v>3950</v>
      </c>
    </row>
    <row r="2535" spans="1:8" x14ac:dyDescent="0.25">
      <c r="A2535" t="s">
        <v>2230</v>
      </c>
      <c r="B2535" s="1">
        <v>45540</v>
      </c>
      <c r="C2535">
        <v>490</v>
      </c>
      <c r="D2535">
        <v>372</v>
      </c>
      <c r="E2535">
        <v>30</v>
      </c>
      <c r="F2535">
        <v>180</v>
      </c>
      <c r="G2535">
        <v>23</v>
      </c>
      <c r="H2535" t="s">
        <v>3950</v>
      </c>
    </row>
    <row r="2536" spans="1:8" x14ac:dyDescent="0.25">
      <c r="A2536" t="s">
        <v>2231</v>
      </c>
      <c r="B2536" s="1">
        <v>45567</v>
      </c>
      <c r="C2536">
        <v>348</v>
      </c>
      <c r="D2536">
        <v>493</v>
      </c>
      <c r="E2536">
        <v>12</v>
      </c>
      <c r="F2536">
        <v>111</v>
      </c>
      <c r="G2536">
        <v>34</v>
      </c>
      <c r="H2536" t="s">
        <v>3950</v>
      </c>
    </row>
    <row r="2537" spans="1:8" x14ac:dyDescent="0.25">
      <c r="A2537" t="s">
        <v>1786</v>
      </c>
      <c r="B2537" s="1">
        <v>45540</v>
      </c>
      <c r="C2537">
        <v>607</v>
      </c>
      <c r="D2537">
        <v>276</v>
      </c>
      <c r="E2537">
        <v>20</v>
      </c>
      <c r="F2537">
        <v>168</v>
      </c>
      <c r="G2537">
        <v>32</v>
      </c>
      <c r="H2537" t="s">
        <v>3949</v>
      </c>
    </row>
    <row r="2538" spans="1:8" x14ac:dyDescent="0.25">
      <c r="A2538" t="s">
        <v>2232</v>
      </c>
      <c r="B2538" s="1">
        <v>45209</v>
      </c>
      <c r="C2538">
        <v>882</v>
      </c>
      <c r="D2538">
        <v>159</v>
      </c>
      <c r="E2538">
        <v>6</v>
      </c>
      <c r="F2538">
        <v>68</v>
      </c>
      <c r="G2538">
        <v>45</v>
      </c>
      <c r="H2538" t="s">
        <v>3951</v>
      </c>
    </row>
    <row r="2539" spans="1:8" x14ac:dyDescent="0.25">
      <c r="A2539" t="s">
        <v>1593</v>
      </c>
      <c r="B2539" s="1">
        <v>45566</v>
      </c>
      <c r="C2539">
        <v>318</v>
      </c>
      <c r="D2539">
        <v>296</v>
      </c>
      <c r="E2539">
        <v>28</v>
      </c>
      <c r="F2539">
        <v>93</v>
      </c>
      <c r="G2539">
        <v>40</v>
      </c>
      <c r="H2539" t="s">
        <v>3950</v>
      </c>
    </row>
    <row r="2540" spans="1:8" x14ac:dyDescent="0.25">
      <c r="A2540" t="s">
        <v>1944</v>
      </c>
      <c r="B2540" s="1">
        <v>45166</v>
      </c>
      <c r="C2540">
        <v>677</v>
      </c>
      <c r="D2540">
        <v>478</v>
      </c>
      <c r="E2540">
        <v>5</v>
      </c>
      <c r="F2540">
        <v>102</v>
      </c>
      <c r="G2540">
        <v>4</v>
      </c>
      <c r="H2540" t="s">
        <v>3950</v>
      </c>
    </row>
    <row r="2541" spans="1:8" x14ac:dyDescent="0.25">
      <c r="A2541" t="s">
        <v>2233</v>
      </c>
      <c r="B2541" s="1">
        <v>45222</v>
      </c>
      <c r="C2541">
        <v>266</v>
      </c>
      <c r="D2541">
        <v>81</v>
      </c>
      <c r="E2541">
        <v>29</v>
      </c>
      <c r="F2541">
        <v>188</v>
      </c>
      <c r="G2541">
        <v>46</v>
      </c>
      <c r="H2541" t="s">
        <v>3950</v>
      </c>
    </row>
    <row r="2542" spans="1:8" x14ac:dyDescent="0.25">
      <c r="A2542" t="s">
        <v>2234</v>
      </c>
      <c r="B2542" s="1">
        <v>45418</v>
      </c>
      <c r="C2542">
        <v>132</v>
      </c>
      <c r="D2542">
        <v>173</v>
      </c>
      <c r="E2542">
        <v>4</v>
      </c>
      <c r="F2542">
        <v>173</v>
      </c>
      <c r="G2542">
        <v>33</v>
      </c>
      <c r="H2542" t="s">
        <v>3950</v>
      </c>
    </row>
    <row r="2543" spans="1:8" x14ac:dyDescent="0.25">
      <c r="A2543" t="s">
        <v>2235</v>
      </c>
      <c r="B2543" s="1">
        <v>45085</v>
      </c>
      <c r="C2543">
        <v>144</v>
      </c>
      <c r="D2543">
        <v>498</v>
      </c>
      <c r="E2543">
        <v>9</v>
      </c>
      <c r="F2543">
        <v>141</v>
      </c>
      <c r="G2543">
        <v>18</v>
      </c>
      <c r="H2543" t="s">
        <v>3949</v>
      </c>
    </row>
    <row r="2544" spans="1:8" x14ac:dyDescent="0.25">
      <c r="A2544" t="s">
        <v>2236</v>
      </c>
      <c r="B2544" s="1">
        <v>45583</v>
      </c>
      <c r="C2544">
        <v>779</v>
      </c>
      <c r="D2544">
        <v>307</v>
      </c>
      <c r="E2544">
        <v>18</v>
      </c>
      <c r="F2544">
        <v>115</v>
      </c>
      <c r="G2544">
        <v>46</v>
      </c>
      <c r="H2544" t="s">
        <v>3949</v>
      </c>
    </row>
    <row r="2545" spans="1:8" x14ac:dyDescent="0.25">
      <c r="A2545" t="s">
        <v>2237</v>
      </c>
      <c r="B2545" s="1">
        <v>45650</v>
      </c>
      <c r="C2545">
        <v>905</v>
      </c>
      <c r="D2545">
        <v>154</v>
      </c>
      <c r="E2545">
        <v>14</v>
      </c>
      <c r="F2545">
        <v>179</v>
      </c>
      <c r="G2545">
        <v>19</v>
      </c>
      <c r="H2545" t="s">
        <v>3950</v>
      </c>
    </row>
    <row r="2546" spans="1:8" x14ac:dyDescent="0.25">
      <c r="A2546" t="s">
        <v>2238</v>
      </c>
      <c r="B2546" s="1">
        <v>45370</v>
      </c>
      <c r="C2546">
        <v>456</v>
      </c>
      <c r="D2546">
        <v>291</v>
      </c>
      <c r="E2546">
        <v>25</v>
      </c>
      <c r="F2546">
        <v>90</v>
      </c>
      <c r="G2546">
        <v>27</v>
      </c>
      <c r="H2546" t="s">
        <v>3951</v>
      </c>
    </row>
    <row r="2547" spans="1:8" x14ac:dyDescent="0.25">
      <c r="A2547" t="s">
        <v>2239</v>
      </c>
      <c r="B2547" s="1">
        <v>45441</v>
      </c>
      <c r="C2547">
        <v>963</v>
      </c>
      <c r="D2547">
        <v>469</v>
      </c>
      <c r="E2547">
        <v>16</v>
      </c>
      <c r="F2547">
        <v>114</v>
      </c>
      <c r="G2547">
        <v>6</v>
      </c>
      <c r="H2547" t="s">
        <v>3951</v>
      </c>
    </row>
    <row r="2548" spans="1:8" x14ac:dyDescent="0.25">
      <c r="A2548" t="s">
        <v>2240</v>
      </c>
      <c r="B2548" s="1">
        <v>45285</v>
      </c>
      <c r="C2548">
        <v>581</v>
      </c>
      <c r="D2548">
        <v>88</v>
      </c>
      <c r="E2548">
        <v>18</v>
      </c>
      <c r="F2548">
        <v>177</v>
      </c>
      <c r="G2548">
        <v>25</v>
      </c>
      <c r="H2548" t="s">
        <v>3951</v>
      </c>
    </row>
    <row r="2549" spans="1:8" x14ac:dyDescent="0.25">
      <c r="A2549" t="s">
        <v>699</v>
      </c>
      <c r="B2549" s="1">
        <v>45687</v>
      </c>
      <c r="C2549">
        <v>231</v>
      </c>
      <c r="D2549">
        <v>342</v>
      </c>
      <c r="E2549">
        <v>14</v>
      </c>
      <c r="F2549">
        <v>18</v>
      </c>
      <c r="G2549">
        <v>20</v>
      </c>
      <c r="H2549" t="s">
        <v>3950</v>
      </c>
    </row>
    <row r="2550" spans="1:8" x14ac:dyDescent="0.25">
      <c r="A2550" t="s">
        <v>2241</v>
      </c>
      <c r="B2550" s="1">
        <v>45412</v>
      </c>
      <c r="C2550">
        <v>696</v>
      </c>
      <c r="D2550">
        <v>170</v>
      </c>
      <c r="E2550">
        <v>13</v>
      </c>
      <c r="F2550">
        <v>183</v>
      </c>
      <c r="G2550">
        <v>10</v>
      </c>
      <c r="H2550" t="s">
        <v>3951</v>
      </c>
    </row>
    <row r="2551" spans="1:8" x14ac:dyDescent="0.25">
      <c r="A2551" t="s">
        <v>2242</v>
      </c>
      <c r="B2551" s="1">
        <v>45234</v>
      </c>
      <c r="C2551">
        <v>292</v>
      </c>
      <c r="D2551">
        <v>124</v>
      </c>
      <c r="E2551">
        <v>20</v>
      </c>
      <c r="F2551">
        <v>196</v>
      </c>
      <c r="G2551">
        <v>19</v>
      </c>
      <c r="H2551" t="s">
        <v>3951</v>
      </c>
    </row>
    <row r="2552" spans="1:8" x14ac:dyDescent="0.25">
      <c r="A2552" t="s">
        <v>2243</v>
      </c>
      <c r="B2552" s="1">
        <v>45179</v>
      </c>
      <c r="C2552">
        <v>906</v>
      </c>
      <c r="D2552">
        <v>71</v>
      </c>
      <c r="E2552">
        <v>25</v>
      </c>
      <c r="F2552">
        <v>160</v>
      </c>
      <c r="G2552">
        <v>3</v>
      </c>
      <c r="H2552" t="s">
        <v>3951</v>
      </c>
    </row>
    <row r="2553" spans="1:8" x14ac:dyDescent="0.25">
      <c r="A2553" t="s">
        <v>2244</v>
      </c>
      <c r="B2553" s="1">
        <v>45114</v>
      </c>
      <c r="C2553">
        <v>457</v>
      </c>
      <c r="D2553">
        <v>412</v>
      </c>
      <c r="E2553">
        <v>10</v>
      </c>
      <c r="F2553">
        <v>167</v>
      </c>
      <c r="G2553">
        <v>44</v>
      </c>
      <c r="H2553" t="s">
        <v>3950</v>
      </c>
    </row>
    <row r="2554" spans="1:8" x14ac:dyDescent="0.25">
      <c r="A2554" t="s">
        <v>2245</v>
      </c>
      <c r="B2554" s="1">
        <v>45636</v>
      </c>
      <c r="C2554">
        <v>153</v>
      </c>
      <c r="D2554">
        <v>53</v>
      </c>
      <c r="E2554">
        <v>4</v>
      </c>
      <c r="F2554">
        <v>15</v>
      </c>
      <c r="G2554">
        <v>43</v>
      </c>
      <c r="H2554" t="s">
        <v>3950</v>
      </c>
    </row>
    <row r="2555" spans="1:8" x14ac:dyDescent="0.25">
      <c r="A2555" t="s">
        <v>2246</v>
      </c>
      <c r="B2555" s="1">
        <v>45189</v>
      </c>
      <c r="C2555">
        <v>547</v>
      </c>
      <c r="D2555">
        <v>370</v>
      </c>
      <c r="E2555">
        <v>4</v>
      </c>
      <c r="F2555">
        <v>190</v>
      </c>
      <c r="G2555">
        <v>5</v>
      </c>
      <c r="H2555" t="s">
        <v>3951</v>
      </c>
    </row>
    <row r="2556" spans="1:8" x14ac:dyDescent="0.25">
      <c r="A2556" t="s">
        <v>2247</v>
      </c>
      <c r="B2556" s="1">
        <v>45412</v>
      </c>
      <c r="C2556">
        <v>407</v>
      </c>
      <c r="D2556">
        <v>142</v>
      </c>
      <c r="E2556">
        <v>15</v>
      </c>
      <c r="F2556">
        <v>31</v>
      </c>
      <c r="G2556">
        <v>17</v>
      </c>
      <c r="H2556" t="s">
        <v>3949</v>
      </c>
    </row>
    <row r="2557" spans="1:8" x14ac:dyDescent="0.25">
      <c r="A2557" t="s">
        <v>2248</v>
      </c>
      <c r="B2557" s="1">
        <v>45324</v>
      </c>
      <c r="C2557">
        <v>930</v>
      </c>
      <c r="D2557">
        <v>491</v>
      </c>
      <c r="E2557">
        <v>10</v>
      </c>
      <c r="F2557">
        <v>146</v>
      </c>
      <c r="G2557">
        <v>24</v>
      </c>
      <c r="H2557" t="s">
        <v>3950</v>
      </c>
    </row>
    <row r="2558" spans="1:8" x14ac:dyDescent="0.25">
      <c r="A2558" t="s">
        <v>2249</v>
      </c>
      <c r="B2558" s="1">
        <v>45622</v>
      </c>
      <c r="C2558">
        <v>514</v>
      </c>
      <c r="D2558">
        <v>455</v>
      </c>
      <c r="E2558">
        <v>13</v>
      </c>
      <c r="F2558">
        <v>21</v>
      </c>
      <c r="G2558">
        <v>3</v>
      </c>
      <c r="H2558" t="s">
        <v>3949</v>
      </c>
    </row>
    <row r="2559" spans="1:8" x14ac:dyDescent="0.25">
      <c r="A2559" t="s">
        <v>2250</v>
      </c>
      <c r="B2559" s="1">
        <v>45424</v>
      </c>
      <c r="C2559">
        <v>379</v>
      </c>
      <c r="D2559">
        <v>434</v>
      </c>
      <c r="E2559">
        <v>6</v>
      </c>
      <c r="F2559">
        <v>86</v>
      </c>
      <c r="G2559">
        <v>3</v>
      </c>
      <c r="H2559" t="s">
        <v>3949</v>
      </c>
    </row>
    <row r="2560" spans="1:8" x14ac:dyDescent="0.25">
      <c r="A2560" t="s">
        <v>2251</v>
      </c>
      <c r="B2560" s="1">
        <v>45373</v>
      </c>
      <c r="C2560">
        <v>877</v>
      </c>
      <c r="D2560">
        <v>237</v>
      </c>
      <c r="E2560">
        <v>9</v>
      </c>
      <c r="F2560">
        <v>139</v>
      </c>
      <c r="G2560">
        <v>25</v>
      </c>
      <c r="H2560" t="s">
        <v>3951</v>
      </c>
    </row>
    <row r="2561" spans="1:8" x14ac:dyDescent="0.25">
      <c r="A2561" t="s">
        <v>1692</v>
      </c>
      <c r="B2561" s="1">
        <v>45173</v>
      </c>
      <c r="C2561">
        <v>173</v>
      </c>
      <c r="D2561">
        <v>109</v>
      </c>
      <c r="E2561">
        <v>28</v>
      </c>
      <c r="F2561">
        <v>93</v>
      </c>
      <c r="G2561">
        <v>16</v>
      </c>
      <c r="H2561" t="s">
        <v>3951</v>
      </c>
    </row>
    <row r="2562" spans="1:8" x14ac:dyDescent="0.25">
      <c r="A2562" t="s">
        <v>2252</v>
      </c>
      <c r="B2562" s="1">
        <v>45383</v>
      </c>
      <c r="C2562">
        <v>194</v>
      </c>
      <c r="D2562">
        <v>393</v>
      </c>
      <c r="E2562">
        <v>18</v>
      </c>
      <c r="F2562">
        <v>71</v>
      </c>
      <c r="G2562">
        <v>34</v>
      </c>
      <c r="H2562" t="s">
        <v>3949</v>
      </c>
    </row>
    <row r="2563" spans="1:8" x14ac:dyDescent="0.25">
      <c r="A2563" t="s">
        <v>2253</v>
      </c>
      <c r="B2563" s="1">
        <v>45242</v>
      </c>
      <c r="C2563">
        <v>885</v>
      </c>
      <c r="D2563">
        <v>306</v>
      </c>
      <c r="E2563">
        <v>4</v>
      </c>
      <c r="F2563">
        <v>148</v>
      </c>
      <c r="G2563">
        <v>30</v>
      </c>
      <c r="H2563" t="s">
        <v>3949</v>
      </c>
    </row>
    <row r="2564" spans="1:8" x14ac:dyDescent="0.25">
      <c r="A2564" t="s">
        <v>2187</v>
      </c>
      <c r="B2564" s="1">
        <v>45415</v>
      </c>
      <c r="C2564">
        <v>398</v>
      </c>
      <c r="D2564">
        <v>196</v>
      </c>
      <c r="E2564">
        <v>8</v>
      </c>
      <c r="F2564">
        <v>49</v>
      </c>
      <c r="G2564">
        <v>5</v>
      </c>
      <c r="H2564" t="s">
        <v>3950</v>
      </c>
    </row>
    <row r="2565" spans="1:8" x14ac:dyDescent="0.25">
      <c r="A2565" t="s">
        <v>1796</v>
      </c>
      <c r="B2565" s="1">
        <v>45592</v>
      </c>
      <c r="C2565">
        <v>215</v>
      </c>
      <c r="D2565">
        <v>378</v>
      </c>
      <c r="E2565">
        <v>9</v>
      </c>
      <c r="F2565">
        <v>93</v>
      </c>
      <c r="G2565">
        <v>4</v>
      </c>
      <c r="H2565" t="s">
        <v>3950</v>
      </c>
    </row>
    <row r="2566" spans="1:8" x14ac:dyDescent="0.25">
      <c r="A2566" t="s">
        <v>2254</v>
      </c>
      <c r="B2566" s="1">
        <v>45335</v>
      </c>
      <c r="C2566">
        <v>866</v>
      </c>
      <c r="D2566">
        <v>378</v>
      </c>
      <c r="E2566">
        <v>4</v>
      </c>
      <c r="F2566">
        <v>65</v>
      </c>
      <c r="G2566">
        <v>37</v>
      </c>
      <c r="H2566" t="s">
        <v>3951</v>
      </c>
    </row>
    <row r="2567" spans="1:8" x14ac:dyDescent="0.25">
      <c r="A2567" t="s">
        <v>2255</v>
      </c>
      <c r="B2567" s="1">
        <v>45175</v>
      </c>
      <c r="C2567">
        <v>563</v>
      </c>
      <c r="D2567">
        <v>288</v>
      </c>
      <c r="E2567">
        <v>1</v>
      </c>
      <c r="F2567">
        <v>45</v>
      </c>
      <c r="G2567">
        <v>7</v>
      </c>
      <c r="H2567" t="s">
        <v>3949</v>
      </c>
    </row>
    <row r="2568" spans="1:8" x14ac:dyDescent="0.25">
      <c r="A2568" t="s">
        <v>2256</v>
      </c>
      <c r="B2568" s="1">
        <v>45452</v>
      </c>
      <c r="C2568">
        <v>599</v>
      </c>
      <c r="D2568">
        <v>321</v>
      </c>
      <c r="E2568">
        <v>6</v>
      </c>
      <c r="F2568">
        <v>185</v>
      </c>
      <c r="G2568">
        <v>5</v>
      </c>
      <c r="H2568" t="s">
        <v>3951</v>
      </c>
    </row>
    <row r="2569" spans="1:8" x14ac:dyDescent="0.25">
      <c r="A2569" t="s">
        <v>1077</v>
      </c>
      <c r="B2569" s="1">
        <v>45172</v>
      </c>
      <c r="C2569">
        <v>680</v>
      </c>
      <c r="D2569">
        <v>153</v>
      </c>
      <c r="E2569">
        <v>3</v>
      </c>
      <c r="F2569">
        <v>64</v>
      </c>
      <c r="G2569">
        <v>6</v>
      </c>
      <c r="H2569" t="s">
        <v>3950</v>
      </c>
    </row>
    <row r="2570" spans="1:8" x14ac:dyDescent="0.25">
      <c r="A2570" t="s">
        <v>2257</v>
      </c>
      <c r="B2570" s="1">
        <v>45007</v>
      </c>
      <c r="C2570">
        <v>131</v>
      </c>
      <c r="D2570">
        <v>360</v>
      </c>
      <c r="E2570">
        <v>16</v>
      </c>
      <c r="F2570">
        <v>106</v>
      </c>
      <c r="G2570">
        <v>9</v>
      </c>
      <c r="H2570" t="s">
        <v>3951</v>
      </c>
    </row>
    <row r="2571" spans="1:8" x14ac:dyDescent="0.25">
      <c r="A2571" t="s">
        <v>2258</v>
      </c>
      <c r="B2571" s="1">
        <v>45336</v>
      </c>
      <c r="C2571">
        <v>397</v>
      </c>
      <c r="D2571">
        <v>477</v>
      </c>
      <c r="E2571">
        <v>24</v>
      </c>
      <c r="F2571">
        <v>23</v>
      </c>
      <c r="G2571">
        <v>48</v>
      </c>
      <c r="H2571" t="s">
        <v>3949</v>
      </c>
    </row>
    <row r="2572" spans="1:8" x14ac:dyDescent="0.25">
      <c r="A2572" t="s">
        <v>2259</v>
      </c>
      <c r="B2572" s="1">
        <v>44982</v>
      </c>
      <c r="C2572">
        <v>139</v>
      </c>
      <c r="D2572">
        <v>120</v>
      </c>
      <c r="E2572">
        <v>9</v>
      </c>
      <c r="F2572">
        <v>66</v>
      </c>
      <c r="G2572">
        <v>50</v>
      </c>
      <c r="H2572" t="s">
        <v>3951</v>
      </c>
    </row>
    <row r="2573" spans="1:8" x14ac:dyDescent="0.25">
      <c r="A2573" t="s">
        <v>2260</v>
      </c>
      <c r="B2573" s="1">
        <v>45391</v>
      </c>
      <c r="C2573">
        <v>827</v>
      </c>
      <c r="D2573">
        <v>169</v>
      </c>
      <c r="E2573">
        <v>6</v>
      </c>
      <c r="F2573">
        <v>150</v>
      </c>
      <c r="G2573">
        <v>5</v>
      </c>
      <c r="H2573" t="s">
        <v>3950</v>
      </c>
    </row>
    <row r="2574" spans="1:8" x14ac:dyDescent="0.25">
      <c r="A2574" t="s">
        <v>2261</v>
      </c>
      <c r="B2574" s="1">
        <v>45287</v>
      </c>
      <c r="C2574">
        <v>283</v>
      </c>
      <c r="D2574">
        <v>130</v>
      </c>
      <c r="E2574">
        <v>6</v>
      </c>
      <c r="F2574">
        <v>105</v>
      </c>
      <c r="G2574">
        <v>16</v>
      </c>
      <c r="H2574" t="s">
        <v>3951</v>
      </c>
    </row>
    <row r="2575" spans="1:8" x14ac:dyDescent="0.25">
      <c r="A2575" t="s">
        <v>2262</v>
      </c>
      <c r="B2575" s="1">
        <v>45544</v>
      </c>
      <c r="C2575">
        <v>853</v>
      </c>
      <c r="D2575">
        <v>229</v>
      </c>
      <c r="E2575">
        <v>18</v>
      </c>
      <c r="F2575">
        <v>200</v>
      </c>
      <c r="G2575">
        <v>4</v>
      </c>
      <c r="H2575" t="s">
        <v>3950</v>
      </c>
    </row>
    <row r="2576" spans="1:8" x14ac:dyDescent="0.25">
      <c r="A2576" t="s">
        <v>2263</v>
      </c>
      <c r="B2576" s="1">
        <v>45052</v>
      </c>
      <c r="C2576">
        <v>552</v>
      </c>
      <c r="D2576">
        <v>228</v>
      </c>
      <c r="E2576">
        <v>10</v>
      </c>
      <c r="F2576">
        <v>160</v>
      </c>
      <c r="G2576">
        <v>24</v>
      </c>
      <c r="H2576" t="s">
        <v>3949</v>
      </c>
    </row>
    <row r="2577" spans="1:8" x14ac:dyDescent="0.25">
      <c r="A2577" t="s">
        <v>2264</v>
      </c>
      <c r="B2577" s="1">
        <v>45023</v>
      </c>
      <c r="C2577">
        <v>485</v>
      </c>
      <c r="D2577">
        <v>458</v>
      </c>
      <c r="E2577">
        <v>18</v>
      </c>
      <c r="F2577">
        <v>190</v>
      </c>
      <c r="G2577">
        <v>31</v>
      </c>
      <c r="H2577" t="s">
        <v>3949</v>
      </c>
    </row>
    <row r="2578" spans="1:8" x14ac:dyDescent="0.25">
      <c r="A2578" t="s">
        <v>2265</v>
      </c>
      <c r="B2578" s="1">
        <v>45584</v>
      </c>
      <c r="C2578">
        <v>148</v>
      </c>
      <c r="D2578">
        <v>231</v>
      </c>
      <c r="E2578">
        <v>29</v>
      </c>
      <c r="F2578">
        <v>155</v>
      </c>
      <c r="G2578">
        <v>6</v>
      </c>
      <c r="H2578" t="s">
        <v>3949</v>
      </c>
    </row>
    <row r="2579" spans="1:8" x14ac:dyDescent="0.25">
      <c r="A2579" t="s">
        <v>2266</v>
      </c>
      <c r="B2579" s="1">
        <v>45437</v>
      </c>
      <c r="C2579">
        <v>288</v>
      </c>
      <c r="D2579">
        <v>255</v>
      </c>
      <c r="E2579">
        <v>23</v>
      </c>
      <c r="F2579">
        <v>122</v>
      </c>
      <c r="G2579">
        <v>30</v>
      </c>
      <c r="H2579" t="s">
        <v>3949</v>
      </c>
    </row>
    <row r="2580" spans="1:8" x14ac:dyDescent="0.25">
      <c r="A2580" t="s">
        <v>2267</v>
      </c>
      <c r="B2580" s="1">
        <v>45500</v>
      </c>
      <c r="C2580">
        <v>341</v>
      </c>
      <c r="D2580">
        <v>362</v>
      </c>
      <c r="E2580">
        <v>25</v>
      </c>
      <c r="F2580">
        <v>126</v>
      </c>
      <c r="G2580">
        <v>9</v>
      </c>
      <c r="H2580" t="s">
        <v>3950</v>
      </c>
    </row>
    <row r="2581" spans="1:8" x14ac:dyDescent="0.25">
      <c r="A2581" t="s">
        <v>2268</v>
      </c>
      <c r="B2581" s="1">
        <v>45591</v>
      </c>
      <c r="C2581">
        <v>610</v>
      </c>
      <c r="D2581">
        <v>227</v>
      </c>
      <c r="E2581">
        <v>1</v>
      </c>
      <c r="F2581">
        <v>66</v>
      </c>
      <c r="G2581">
        <v>12</v>
      </c>
      <c r="H2581" t="s">
        <v>3950</v>
      </c>
    </row>
    <row r="2582" spans="1:8" x14ac:dyDescent="0.25">
      <c r="A2582" t="s">
        <v>542</v>
      </c>
      <c r="B2582" s="1">
        <v>45342</v>
      </c>
      <c r="C2582">
        <v>949</v>
      </c>
      <c r="D2582">
        <v>76</v>
      </c>
      <c r="E2582">
        <v>4</v>
      </c>
      <c r="F2582">
        <v>8</v>
      </c>
      <c r="G2582">
        <v>4</v>
      </c>
      <c r="H2582" t="s">
        <v>3950</v>
      </c>
    </row>
    <row r="2583" spans="1:8" x14ac:dyDescent="0.25">
      <c r="A2583" t="s">
        <v>2269</v>
      </c>
      <c r="B2583" s="1">
        <v>45513</v>
      </c>
      <c r="C2583">
        <v>888</v>
      </c>
      <c r="D2583">
        <v>275</v>
      </c>
      <c r="E2583">
        <v>14</v>
      </c>
      <c r="F2583">
        <v>64</v>
      </c>
      <c r="G2583">
        <v>2</v>
      </c>
      <c r="H2583" t="s">
        <v>3949</v>
      </c>
    </row>
    <row r="2584" spans="1:8" x14ac:dyDescent="0.25">
      <c r="A2584" t="s">
        <v>302</v>
      </c>
      <c r="B2584" s="1">
        <v>45127</v>
      </c>
      <c r="C2584">
        <v>403</v>
      </c>
      <c r="D2584">
        <v>131</v>
      </c>
      <c r="E2584">
        <v>2</v>
      </c>
      <c r="F2584">
        <v>44</v>
      </c>
      <c r="G2584">
        <v>38</v>
      </c>
      <c r="H2584" t="s">
        <v>3949</v>
      </c>
    </row>
    <row r="2585" spans="1:8" x14ac:dyDescent="0.25">
      <c r="A2585" t="s">
        <v>2270</v>
      </c>
      <c r="B2585" s="1">
        <v>45697</v>
      </c>
      <c r="C2585">
        <v>626</v>
      </c>
      <c r="D2585">
        <v>422</v>
      </c>
      <c r="E2585">
        <v>5</v>
      </c>
      <c r="F2585">
        <v>67</v>
      </c>
      <c r="G2585">
        <v>5</v>
      </c>
      <c r="H2585" t="s">
        <v>3949</v>
      </c>
    </row>
    <row r="2586" spans="1:8" x14ac:dyDescent="0.25">
      <c r="A2586" t="s">
        <v>2271</v>
      </c>
      <c r="B2586" s="1">
        <v>45601</v>
      </c>
      <c r="C2586">
        <v>164</v>
      </c>
      <c r="D2586">
        <v>84</v>
      </c>
      <c r="E2586">
        <v>7</v>
      </c>
      <c r="F2586">
        <v>1</v>
      </c>
      <c r="G2586">
        <v>16</v>
      </c>
      <c r="H2586" t="s">
        <v>3950</v>
      </c>
    </row>
    <row r="2587" spans="1:8" x14ac:dyDescent="0.25">
      <c r="A2587" t="s">
        <v>2272</v>
      </c>
      <c r="B2587" s="1">
        <v>45025</v>
      </c>
      <c r="C2587">
        <v>165</v>
      </c>
      <c r="D2587">
        <v>353</v>
      </c>
      <c r="E2587">
        <v>13</v>
      </c>
      <c r="F2587">
        <v>72</v>
      </c>
      <c r="G2587">
        <v>33</v>
      </c>
      <c r="H2587" t="s">
        <v>3951</v>
      </c>
    </row>
    <row r="2588" spans="1:8" x14ac:dyDescent="0.25">
      <c r="A2588" t="s">
        <v>2273</v>
      </c>
      <c r="B2588" s="1">
        <v>45594</v>
      </c>
      <c r="C2588">
        <v>490</v>
      </c>
      <c r="D2588">
        <v>162</v>
      </c>
      <c r="E2588">
        <v>14</v>
      </c>
      <c r="F2588">
        <v>1</v>
      </c>
      <c r="G2588">
        <v>25</v>
      </c>
      <c r="H2588" t="s">
        <v>3949</v>
      </c>
    </row>
    <row r="2589" spans="1:8" x14ac:dyDescent="0.25">
      <c r="A2589" t="s">
        <v>2274</v>
      </c>
      <c r="B2589" s="1">
        <v>45219</v>
      </c>
      <c r="C2589">
        <v>727</v>
      </c>
      <c r="D2589">
        <v>120</v>
      </c>
      <c r="E2589">
        <v>29</v>
      </c>
      <c r="F2589">
        <v>73</v>
      </c>
      <c r="G2589">
        <v>27</v>
      </c>
      <c r="H2589" t="s">
        <v>3951</v>
      </c>
    </row>
    <row r="2590" spans="1:8" x14ac:dyDescent="0.25">
      <c r="A2590" t="s">
        <v>2275</v>
      </c>
      <c r="B2590" s="1">
        <v>45069</v>
      </c>
      <c r="C2590">
        <v>859</v>
      </c>
      <c r="D2590">
        <v>282</v>
      </c>
      <c r="E2590">
        <v>15</v>
      </c>
      <c r="F2590">
        <v>95</v>
      </c>
      <c r="G2590">
        <v>8</v>
      </c>
      <c r="H2590" t="s">
        <v>3950</v>
      </c>
    </row>
    <row r="2591" spans="1:8" x14ac:dyDescent="0.25">
      <c r="A2591" t="s">
        <v>2276</v>
      </c>
      <c r="B2591" s="1">
        <v>45344</v>
      </c>
      <c r="C2591">
        <v>839</v>
      </c>
      <c r="D2591">
        <v>279</v>
      </c>
      <c r="E2591">
        <v>22</v>
      </c>
      <c r="F2591">
        <v>89</v>
      </c>
      <c r="G2591">
        <v>8</v>
      </c>
      <c r="H2591" t="s">
        <v>3951</v>
      </c>
    </row>
    <row r="2592" spans="1:8" x14ac:dyDescent="0.25">
      <c r="A2592" t="s">
        <v>2277</v>
      </c>
      <c r="B2592" s="1">
        <v>45697</v>
      </c>
      <c r="C2592">
        <v>679</v>
      </c>
      <c r="D2592">
        <v>331</v>
      </c>
      <c r="E2592">
        <v>25</v>
      </c>
      <c r="F2592">
        <v>78</v>
      </c>
      <c r="G2592">
        <v>7</v>
      </c>
      <c r="H2592" t="s">
        <v>3949</v>
      </c>
    </row>
    <row r="2593" spans="1:8" x14ac:dyDescent="0.25">
      <c r="A2593" t="s">
        <v>2278</v>
      </c>
      <c r="B2593" s="1">
        <v>45107</v>
      </c>
      <c r="C2593">
        <v>490</v>
      </c>
      <c r="D2593">
        <v>456</v>
      </c>
      <c r="E2593">
        <v>2</v>
      </c>
      <c r="F2593">
        <v>26</v>
      </c>
      <c r="G2593">
        <v>39</v>
      </c>
      <c r="H2593" t="s">
        <v>3950</v>
      </c>
    </row>
    <row r="2594" spans="1:8" x14ac:dyDescent="0.25">
      <c r="A2594" t="s">
        <v>2279</v>
      </c>
      <c r="B2594" s="1">
        <v>45312</v>
      </c>
      <c r="C2594">
        <v>624</v>
      </c>
      <c r="D2594">
        <v>295</v>
      </c>
      <c r="E2594">
        <v>28</v>
      </c>
      <c r="F2594">
        <v>57</v>
      </c>
      <c r="G2594">
        <v>43</v>
      </c>
      <c r="H2594" t="s">
        <v>3951</v>
      </c>
    </row>
    <row r="2595" spans="1:8" x14ac:dyDescent="0.25">
      <c r="A2595" t="s">
        <v>2280</v>
      </c>
      <c r="B2595" s="1">
        <v>45401</v>
      </c>
      <c r="C2595">
        <v>384</v>
      </c>
      <c r="D2595">
        <v>75</v>
      </c>
      <c r="E2595">
        <v>29</v>
      </c>
      <c r="F2595">
        <v>91</v>
      </c>
      <c r="G2595">
        <v>17</v>
      </c>
      <c r="H2595" t="s">
        <v>3950</v>
      </c>
    </row>
    <row r="2596" spans="1:8" x14ac:dyDescent="0.25">
      <c r="A2596" t="s">
        <v>2281</v>
      </c>
      <c r="B2596" s="1">
        <v>44983</v>
      </c>
      <c r="C2596">
        <v>121</v>
      </c>
      <c r="D2596">
        <v>199</v>
      </c>
      <c r="E2596">
        <v>18</v>
      </c>
      <c r="F2596">
        <v>38</v>
      </c>
      <c r="G2596">
        <v>30</v>
      </c>
      <c r="H2596" t="s">
        <v>3951</v>
      </c>
    </row>
    <row r="2597" spans="1:8" x14ac:dyDescent="0.25">
      <c r="A2597" t="s">
        <v>2282</v>
      </c>
      <c r="B2597" s="1">
        <v>45681</v>
      </c>
      <c r="C2597">
        <v>443</v>
      </c>
      <c r="D2597">
        <v>98</v>
      </c>
      <c r="E2597">
        <v>21</v>
      </c>
      <c r="F2597">
        <v>170</v>
      </c>
      <c r="G2597">
        <v>23</v>
      </c>
      <c r="H2597" t="s">
        <v>3949</v>
      </c>
    </row>
    <row r="2598" spans="1:8" x14ac:dyDescent="0.25">
      <c r="A2598" t="s">
        <v>2283</v>
      </c>
      <c r="B2598" s="1">
        <v>45128</v>
      </c>
      <c r="C2598">
        <v>113</v>
      </c>
      <c r="D2598">
        <v>373</v>
      </c>
      <c r="E2598">
        <v>1</v>
      </c>
      <c r="F2598">
        <v>87</v>
      </c>
      <c r="G2598">
        <v>28</v>
      </c>
      <c r="H2598" t="s">
        <v>3951</v>
      </c>
    </row>
    <row r="2599" spans="1:8" x14ac:dyDescent="0.25">
      <c r="A2599" t="s">
        <v>2284</v>
      </c>
      <c r="B2599" s="1">
        <v>45692</v>
      </c>
      <c r="C2599">
        <v>588</v>
      </c>
      <c r="D2599">
        <v>170</v>
      </c>
      <c r="E2599">
        <v>16</v>
      </c>
      <c r="F2599">
        <v>111</v>
      </c>
      <c r="G2599">
        <v>46</v>
      </c>
      <c r="H2599" t="s">
        <v>3949</v>
      </c>
    </row>
    <row r="2600" spans="1:8" x14ac:dyDescent="0.25">
      <c r="A2600" t="s">
        <v>2285</v>
      </c>
      <c r="B2600" s="1">
        <v>45666</v>
      </c>
      <c r="C2600">
        <v>104</v>
      </c>
      <c r="D2600">
        <v>299</v>
      </c>
      <c r="E2600">
        <v>5</v>
      </c>
      <c r="F2600">
        <v>57</v>
      </c>
      <c r="G2600">
        <v>22</v>
      </c>
      <c r="H2600" t="s">
        <v>3951</v>
      </c>
    </row>
    <row r="2601" spans="1:8" x14ac:dyDescent="0.25">
      <c r="A2601" t="s">
        <v>2286</v>
      </c>
      <c r="B2601" s="1">
        <v>45287</v>
      </c>
      <c r="C2601">
        <v>929</v>
      </c>
      <c r="D2601">
        <v>66</v>
      </c>
      <c r="E2601">
        <v>7</v>
      </c>
      <c r="F2601">
        <v>62</v>
      </c>
      <c r="G2601">
        <v>43</v>
      </c>
      <c r="H2601" t="s">
        <v>3949</v>
      </c>
    </row>
    <row r="2602" spans="1:8" x14ac:dyDescent="0.25">
      <c r="A2602" t="s">
        <v>2287</v>
      </c>
      <c r="B2602" s="1">
        <v>45323</v>
      </c>
      <c r="C2602">
        <v>135</v>
      </c>
      <c r="D2602">
        <v>475</v>
      </c>
      <c r="E2602">
        <v>22</v>
      </c>
      <c r="F2602">
        <v>5</v>
      </c>
      <c r="G2602">
        <v>32</v>
      </c>
      <c r="H2602" t="s">
        <v>3950</v>
      </c>
    </row>
    <row r="2603" spans="1:8" x14ac:dyDescent="0.25">
      <c r="A2603" t="s">
        <v>2288</v>
      </c>
      <c r="B2603" s="1">
        <v>45651</v>
      </c>
      <c r="C2603">
        <v>948</v>
      </c>
      <c r="D2603">
        <v>232</v>
      </c>
      <c r="E2603">
        <v>28</v>
      </c>
      <c r="F2603">
        <v>6</v>
      </c>
      <c r="G2603">
        <v>28</v>
      </c>
      <c r="H2603" t="s">
        <v>3951</v>
      </c>
    </row>
    <row r="2604" spans="1:8" x14ac:dyDescent="0.25">
      <c r="A2604" t="s">
        <v>2289</v>
      </c>
      <c r="B2604" s="1">
        <v>45605</v>
      </c>
      <c r="C2604">
        <v>396</v>
      </c>
      <c r="D2604">
        <v>412</v>
      </c>
      <c r="E2604">
        <v>4</v>
      </c>
      <c r="F2604">
        <v>22</v>
      </c>
      <c r="G2604">
        <v>34</v>
      </c>
      <c r="H2604" t="s">
        <v>3950</v>
      </c>
    </row>
    <row r="2605" spans="1:8" x14ac:dyDescent="0.25">
      <c r="A2605" t="s">
        <v>2290</v>
      </c>
      <c r="B2605" s="1">
        <v>45660</v>
      </c>
      <c r="C2605">
        <v>956</v>
      </c>
      <c r="D2605">
        <v>229</v>
      </c>
      <c r="E2605">
        <v>1</v>
      </c>
      <c r="F2605">
        <v>71</v>
      </c>
      <c r="G2605">
        <v>16</v>
      </c>
      <c r="H2605" t="s">
        <v>3950</v>
      </c>
    </row>
    <row r="2606" spans="1:8" x14ac:dyDescent="0.25">
      <c r="A2606" t="s">
        <v>2280</v>
      </c>
      <c r="B2606" s="1">
        <v>45622</v>
      </c>
      <c r="C2606">
        <v>147</v>
      </c>
      <c r="D2606">
        <v>500</v>
      </c>
      <c r="E2606">
        <v>14</v>
      </c>
      <c r="F2606">
        <v>46</v>
      </c>
      <c r="G2606">
        <v>26</v>
      </c>
      <c r="H2606" t="s">
        <v>3951</v>
      </c>
    </row>
    <row r="2607" spans="1:8" x14ac:dyDescent="0.25">
      <c r="A2607" t="s">
        <v>2291</v>
      </c>
      <c r="B2607" s="1">
        <v>45681</v>
      </c>
      <c r="C2607">
        <v>396</v>
      </c>
      <c r="D2607">
        <v>263</v>
      </c>
      <c r="E2607">
        <v>30</v>
      </c>
      <c r="F2607">
        <v>18</v>
      </c>
      <c r="G2607">
        <v>28</v>
      </c>
      <c r="H2607" t="s">
        <v>3949</v>
      </c>
    </row>
    <row r="2608" spans="1:8" x14ac:dyDescent="0.25">
      <c r="A2608" t="s">
        <v>2292</v>
      </c>
      <c r="B2608" s="1">
        <v>45197</v>
      </c>
      <c r="C2608">
        <v>440</v>
      </c>
      <c r="D2608">
        <v>176</v>
      </c>
      <c r="E2608">
        <v>15</v>
      </c>
      <c r="F2608">
        <v>166</v>
      </c>
      <c r="G2608">
        <v>37</v>
      </c>
      <c r="H2608" t="s">
        <v>3949</v>
      </c>
    </row>
    <row r="2609" spans="1:8" x14ac:dyDescent="0.25">
      <c r="A2609" t="s">
        <v>2293</v>
      </c>
      <c r="B2609" s="1">
        <v>45120</v>
      </c>
      <c r="C2609">
        <v>161</v>
      </c>
      <c r="D2609">
        <v>56</v>
      </c>
      <c r="E2609">
        <v>18</v>
      </c>
      <c r="F2609">
        <v>146</v>
      </c>
      <c r="G2609">
        <v>42</v>
      </c>
      <c r="H2609" t="s">
        <v>3949</v>
      </c>
    </row>
    <row r="2610" spans="1:8" x14ac:dyDescent="0.25">
      <c r="A2610" t="s">
        <v>2294</v>
      </c>
      <c r="B2610" s="1">
        <v>45481</v>
      </c>
      <c r="C2610">
        <v>536</v>
      </c>
      <c r="D2610">
        <v>182</v>
      </c>
      <c r="E2610">
        <v>13</v>
      </c>
      <c r="F2610">
        <v>46</v>
      </c>
      <c r="G2610">
        <v>45</v>
      </c>
      <c r="H2610" t="s">
        <v>3950</v>
      </c>
    </row>
    <row r="2611" spans="1:8" x14ac:dyDescent="0.25">
      <c r="A2611" t="s">
        <v>2295</v>
      </c>
      <c r="B2611" s="1">
        <v>45267</v>
      </c>
      <c r="C2611">
        <v>255</v>
      </c>
      <c r="D2611">
        <v>394</v>
      </c>
      <c r="E2611">
        <v>29</v>
      </c>
      <c r="F2611">
        <v>55</v>
      </c>
      <c r="G2611">
        <v>6</v>
      </c>
      <c r="H2611" t="s">
        <v>3951</v>
      </c>
    </row>
    <row r="2612" spans="1:8" x14ac:dyDescent="0.25">
      <c r="A2612" t="s">
        <v>2296</v>
      </c>
      <c r="B2612" s="1">
        <v>45464</v>
      </c>
      <c r="C2612">
        <v>746</v>
      </c>
      <c r="D2612">
        <v>305</v>
      </c>
      <c r="E2612">
        <v>27</v>
      </c>
      <c r="F2612">
        <v>52</v>
      </c>
      <c r="G2612">
        <v>14</v>
      </c>
      <c r="H2612" t="s">
        <v>3950</v>
      </c>
    </row>
    <row r="2613" spans="1:8" x14ac:dyDescent="0.25">
      <c r="A2613" t="s">
        <v>2297</v>
      </c>
      <c r="B2613" s="1">
        <v>45329</v>
      </c>
      <c r="C2613">
        <v>263</v>
      </c>
      <c r="D2613">
        <v>346</v>
      </c>
      <c r="E2613">
        <v>29</v>
      </c>
      <c r="F2613">
        <v>105</v>
      </c>
      <c r="G2613">
        <v>14</v>
      </c>
      <c r="H2613" t="s">
        <v>3950</v>
      </c>
    </row>
    <row r="2614" spans="1:8" x14ac:dyDescent="0.25">
      <c r="A2614" t="s">
        <v>2191</v>
      </c>
      <c r="B2614" s="1">
        <v>45552</v>
      </c>
      <c r="C2614">
        <v>902</v>
      </c>
      <c r="D2614">
        <v>52</v>
      </c>
      <c r="E2614">
        <v>8</v>
      </c>
      <c r="F2614">
        <v>61</v>
      </c>
      <c r="G2614">
        <v>40</v>
      </c>
      <c r="H2614" t="s">
        <v>3950</v>
      </c>
    </row>
    <row r="2615" spans="1:8" x14ac:dyDescent="0.25">
      <c r="A2615" t="s">
        <v>2298</v>
      </c>
      <c r="B2615" s="1">
        <v>45199</v>
      </c>
      <c r="C2615">
        <v>980</v>
      </c>
      <c r="D2615">
        <v>367</v>
      </c>
      <c r="E2615">
        <v>5</v>
      </c>
      <c r="F2615">
        <v>161</v>
      </c>
      <c r="G2615">
        <v>35</v>
      </c>
      <c r="H2615" t="s">
        <v>3950</v>
      </c>
    </row>
    <row r="2616" spans="1:8" x14ac:dyDescent="0.25">
      <c r="A2616" t="s">
        <v>2299</v>
      </c>
      <c r="B2616" s="1">
        <v>45309</v>
      </c>
      <c r="C2616">
        <v>237</v>
      </c>
      <c r="D2616">
        <v>200</v>
      </c>
      <c r="E2616">
        <v>26</v>
      </c>
      <c r="F2616">
        <v>108</v>
      </c>
      <c r="G2616">
        <v>12</v>
      </c>
      <c r="H2616" t="s">
        <v>3949</v>
      </c>
    </row>
    <row r="2617" spans="1:8" x14ac:dyDescent="0.25">
      <c r="A2617" t="s">
        <v>2300</v>
      </c>
      <c r="B2617" s="1">
        <v>45409</v>
      </c>
      <c r="C2617">
        <v>730</v>
      </c>
      <c r="D2617">
        <v>204</v>
      </c>
      <c r="E2617">
        <v>1</v>
      </c>
      <c r="F2617">
        <v>112</v>
      </c>
      <c r="G2617">
        <v>50</v>
      </c>
      <c r="H2617" t="s">
        <v>3950</v>
      </c>
    </row>
    <row r="2618" spans="1:8" x14ac:dyDescent="0.25">
      <c r="A2618" t="s">
        <v>2301</v>
      </c>
      <c r="B2618" s="1">
        <v>45406</v>
      </c>
      <c r="C2618">
        <v>370</v>
      </c>
      <c r="D2618">
        <v>496</v>
      </c>
      <c r="E2618">
        <v>5</v>
      </c>
      <c r="F2618">
        <v>74</v>
      </c>
      <c r="G2618">
        <v>26</v>
      </c>
      <c r="H2618" t="s">
        <v>3951</v>
      </c>
    </row>
    <row r="2619" spans="1:8" x14ac:dyDescent="0.25">
      <c r="A2619" t="s">
        <v>2302</v>
      </c>
      <c r="B2619" s="1">
        <v>45407</v>
      </c>
      <c r="C2619">
        <v>199</v>
      </c>
      <c r="D2619">
        <v>429</v>
      </c>
      <c r="E2619">
        <v>29</v>
      </c>
      <c r="F2619">
        <v>135</v>
      </c>
      <c r="G2619">
        <v>39</v>
      </c>
      <c r="H2619" t="s">
        <v>3951</v>
      </c>
    </row>
    <row r="2620" spans="1:8" x14ac:dyDescent="0.25">
      <c r="A2620" t="s">
        <v>2207</v>
      </c>
      <c r="B2620" s="1">
        <v>45629</v>
      </c>
      <c r="C2620">
        <v>976</v>
      </c>
      <c r="D2620">
        <v>334</v>
      </c>
      <c r="E2620">
        <v>29</v>
      </c>
      <c r="F2620">
        <v>153</v>
      </c>
      <c r="G2620">
        <v>34</v>
      </c>
      <c r="H2620" t="s">
        <v>3949</v>
      </c>
    </row>
    <row r="2621" spans="1:8" x14ac:dyDescent="0.25">
      <c r="A2621" t="s">
        <v>2303</v>
      </c>
      <c r="B2621" s="1">
        <v>45456</v>
      </c>
      <c r="C2621">
        <v>486</v>
      </c>
      <c r="D2621">
        <v>86</v>
      </c>
      <c r="E2621">
        <v>4</v>
      </c>
      <c r="F2621">
        <v>127</v>
      </c>
      <c r="G2621">
        <v>4</v>
      </c>
      <c r="H2621" t="s">
        <v>3951</v>
      </c>
    </row>
    <row r="2622" spans="1:8" x14ac:dyDescent="0.25">
      <c r="A2622" t="s">
        <v>2304</v>
      </c>
      <c r="B2622" s="1">
        <v>45242</v>
      </c>
      <c r="C2622">
        <v>638</v>
      </c>
      <c r="D2622">
        <v>314</v>
      </c>
      <c r="E2622">
        <v>12</v>
      </c>
      <c r="F2622">
        <v>197</v>
      </c>
      <c r="G2622">
        <v>27</v>
      </c>
      <c r="H2622" t="s">
        <v>3950</v>
      </c>
    </row>
    <row r="2623" spans="1:8" x14ac:dyDescent="0.25">
      <c r="A2623" t="s">
        <v>1932</v>
      </c>
      <c r="B2623" s="1">
        <v>45386</v>
      </c>
      <c r="C2623">
        <v>216</v>
      </c>
      <c r="D2623">
        <v>111</v>
      </c>
      <c r="E2623">
        <v>17</v>
      </c>
      <c r="F2623">
        <v>131</v>
      </c>
      <c r="G2623">
        <v>7</v>
      </c>
      <c r="H2623" t="s">
        <v>3951</v>
      </c>
    </row>
    <row r="2624" spans="1:8" x14ac:dyDescent="0.25">
      <c r="A2624" t="s">
        <v>2305</v>
      </c>
      <c r="B2624" s="1">
        <v>45278</v>
      </c>
      <c r="C2624">
        <v>632</v>
      </c>
      <c r="D2624">
        <v>211</v>
      </c>
      <c r="E2624">
        <v>6</v>
      </c>
      <c r="F2624">
        <v>106</v>
      </c>
      <c r="G2624">
        <v>41</v>
      </c>
      <c r="H2624" t="s">
        <v>3949</v>
      </c>
    </row>
    <row r="2625" spans="1:8" x14ac:dyDescent="0.25">
      <c r="A2625" t="s">
        <v>2306</v>
      </c>
      <c r="B2625" s="1">
        <v>45654</v>
      </c>
      <c r="C2625">
        <v>398</v>
      </c>
      <c r="D2625">
        <v>422</v>
      </c>
      <c r="E2625">
        <v>8</v>
      </c>
      <c r="F2625">
        <v>169</v>
      </c>
      <c r="G2625">
        <v>5</v>
      </c>
      <c r="H2625" t="s">
        <v>3949</v>
      </c>
    </row>
    <row r="2626" spans="1:8" x14ac:dyDescent="0.25">
      <c r="A2626" t="s">
        <v>2307</v>
      </c>
      <c r="B2626" s="1">
        <v>45150</v>
      </c>
      <c r="C2626">
        <v>320</v>
      </c>
      <c r="D2626">
        <v>162</v>
      </c>
      <c r="E2626">
        <v>15</v>
      </c>
      <c r="F2626">
        <v>100</v>
      </c>
      <c r="G2626">
        <v>46</v>
      </c>
      <c r="H2626" t="s">
        <v>3950</v>
      </c>
    </row>
    <row r="2627" spans="1:8" x14ac:dyDescent="0.25">
      <c r="A2627" t="s">
        <v>2308</v>
      </c>
      <c r="B2627" s="1">
        <v>45655</v>
      </c>
      <c r="C2627">
        <v>952</v>
      </c>
      <c r="D2627">
        <v>237</v>
      </c>
      <c r="E2627">
        <v>24</v>
      </c>
      <c r="F2627">
        <v>89</v>
      </c>
      <c r="G2627">
        <v>39</v>
      </c>
      <c r="H2627" t="s">
        <v>3951</v>
      </c>
    </row>
    <row r="2628" spans="1:8" x14ac:dyDescent="0.25">
      <c r="A2628" t="s">
        <v>2309</v>
      </c>
      <c r="B2628" s="1">
        <v>45457</v>
      </c>
      <c r="C2628">
        <v>403</v>
      </c>
      <c r="D2628">
        <v>398</v>
      </c>
      <c r="E2628">
        <v>18</v>
      </c>
      <c r="F2628">
        <v>135</v>
      </c>
      <c r="G2628">
        <v>3</v>
      </c>
      <c r="H2628" t="s">
        <v>3951</v>
      </c>
    </row>
    <row r="2629" spans="1:8" x14ac:dyDescent="0.25">
      <c r="A2629" t="s">
        <v>2310</v>
      </c>
      <c r="B2629" s="1">
        <v>45641</v>
      </c>
      <c r="C2629">
        <v>351</v>
      </c>
      <c r="D2629">
        <v>239</v>
      </c>
      <c r="E2629">
        <v>27</v>
      </c>
      <c r="F2629">
        <v>176</v>
      </c>
      <c r="G2629">
        <v>3</v>
      </c>
      <c r="H2629" t="s">
        <v>3949</v>
      </c>
    </row>
    <row r="2630" spans="1:8" x14ac:dyDescent="0.25">
      <c r="A2630" t="s">
        <v>636</v>
      </c>
      <c r="B2630" s="1">
        <v>45694</v>
      </c>
      <c r="C2630">
        <v>710</v>
      </c>
      <c r="D2630">
        <v>142</v>
      </c>
      <c r="E2630">
        <v>1</v>
      </c>
      <c r="F2630">
        <v>63</v>
      </c>
      <c r="G2630">
        <v>50</v>
      </c>
      <c r="H2630" t="s">
        <v>3949</v>
      </c>
    </row>
    <row r="2631" spans="1:8" x14ac:dyDescent="0.25">
      <c r="A2631" t="s">
        <v>2311</v>
      </c>
      <c r="B2631" s="1">
        <v>45277</v>
      </c>
      <c r="C2631">
        <v>570</v>
      </c>
      <c r="D2631">
        <v>396</v>
      </c>
      <c r="E2631">
        <v>30</v>
      </c>
      <c r="F2631">
        <v>69</v>
      </c>
      <c r="G2631">
        <v>10</v>
      </c>
      <c r="H2631" t="s">
        <v>3950</v>
      </c>
    </row>
    <row r="2632" spans="1:8" x14ac:dyDescent="0.25">
      <c r="A2632" t="s">
        <v>2199</v>
      </c>
      <c r="B2632" s="1">
        <v>45495</v>
      </c>
      <c r="C2632">
        <v>255</v>
      </c>
      <c r="D2632">
        <v>493</v>
      </c>
      <c r="E2632">
        <v>18</v>
      </c>
      <c r="F2632">
        <v>50</v>
      </c>
      <c r="G2632">
        <v>44</v>
      </c>
      <c r="H2632" t="s">
        <v>3950</v>
      </c>
    </row>
    <row r="2633" spans="1:8" x14ac:dyDescent="0.25">
      <c r="A2633" t="s">
        <v>2312</v>
      </c>
      <c r="B2633" s="1">
        <v>45038</v>
      </c>
      <c r="C2633">
        <v>191</v>
      </c>
      <c r="D2633">
        <v>93</v>
      </c>
      <c r="E2633">
        <v>23</v>
      </c>
      <c r="F2633">
        <v>6</v>
      </c>
      <c r="G2633">
        <v>13</v>
      </c>
      <c r="H2633" t="s">
        <v>3950</v>
      </c>
    </row>
    <row r="2634" spans="1:8" x14ac:dyDescent="0.25">
      <c r="A2634" t="s">
        <v>2313</v>
      </c>
      <c r="B2634" s="1">
        <v>45518</v>
      </c>
      <c r="C2634">
        <v>707</v>
      </c>
      <c r="D2634">
        <v>325</v>
      </c>
      <c r="E2634">
        <v>21</v>
      </c>
      <c r="F2634">
        <v>16</v>
      </c>
      <c r="G2634">
        <v>15</v>
      </c>
      <c r="H2634" t="s">
        <v>3951</v>
      </c>
    </row>
    <row r="2635" spans="1:8" x14ac:dyDescent="0.25">
      <c r="A2635" t="s">
        <v>1401</v>
      </c>
      <c r="B2635" s="1">
        <v>45274</v>
      </c>
      <c r="C2635">
        <v>273</v>
      </c>
      <c r="D2635">
        <v>465</v>
      </c>
      <c r="E2635">
        <v>23</v>
      </c>
      <c r="F2635">
        <v>131</v>
      </c>
      <c r="G2635">
        <v>7</v>
      </c>
      <c r="H2635" t="s">
        <v>3951</v>
      </c>
    </row>
    <row r="2636" spans="1:8" x14ac:dyDescent="0.25">
      <c r="A2636" t="s">
        <v>2314</v>
      </c>
      <c r="B2636" s="1">
        <v>45117</v>
      </c>
      <c r="C2636">
        <v>896</v>
      </c>
      <c r="D2636">
        <v>462</v>
      </c>
      <c r="E2636">
        <v>25</v>
      </c>
      <c r="F2636">
        <v>183</v>
      </c>
      <c r="G2636">
        <v>34</v>
      </c>
      <c r="H2636" t="s">
        <v>3949</v>
      </c>
    </row>
    <row r="2637" spans="1:8" x14ac:dyDescent="0.25">
      <c r="A2637" t="s">
        <v>2315</v>
      </c>
      <c r="B2637" s="1">
        <v>45573</v>
      </c>
      <c r="C2637">
        <v>199</v>
      </c>
      <c r="D2637">
        <v>192</v>
      </c>
      <c r="E2637">
        <v>1</v>
      </c>
      <c r="F2637">
        <v>81</v>
      </c>
      <c r="G2637">
        <v>41</v>
      </c>
      <c r="H2637" t="s">
        <v>3951</v>
      </c>
    </row>
    <row r="2638" spans="1:8" x14ac:dyDescent="0.25">
      <c r="A2638" t="s">
        <v>1588</v>
      </c>
      <c r="B2638" s="1">
        <v>45314</v>
      </c>
      <c r="C2638">
        <v>751</v>
      </c>
      <c r="D2638">
        <v>441</v>
      </c>
      <c r="E2638">
        <v>12</v>
      </c>
      <c r="F2638">
        <v>88</v>
      </c>
      <c r="G2638">
        <v>49</v>
      </c>
      <c r="H2638" t="s">
        <v>3951</v>
      </c>
    </row>
    <row r="2639" spans="1:8" x14ac:dyDescent="0.25">
      <c r="A2639" t="s">
        <v>2316</v>
      </c>
      <c r="B2639" s="1">
        <v>45040</v>
      </c>
      <c r="C2639">
        <v>430</v>
      </c>
      <c r="D2639">
        <v>322</v>
      </c>
      <c r="E2639">
        <v>26</v>
      </c>
      <c r="F2639">
        <v>153</v>
      </c>
      <c r="G2639">
        <v>31</v>
      </c>
      <c r="H2639" t="s">
        <v>3950</v>
      </c>
    </row>
    <row r="2640" spans="1:8" x14ac:dyDescent="0.25">
      <c r="A2640" t="s">
        <v>2317</v>
      </c>
      <c r="B2640" s="1">
        <v>45056</v>
      </c>
      <c r="C2640">
        <v>667</v>
      </c>
      <c r="D2640">
        <v>148</v>
      </c>
      <c r="E2640">
        <v>7</v>
      </c>
      <c r="F2640">
        <v>4</v>
      </c>
      <c r="G2640">
        <v>41</v>
      </c>
      <c r="H2640" t="s">
        <v>3951</v>
      </c>
    </row>
    <row r="2641" spans="1:8" x14ac:dyDescent="0.25">
      <c r="A2641" t="s">
        <v>2318</v>
      </c>
      <c r="B2641" s="1">
        <v>45374</v>
      </c>
      <c r="C2641">
        <v>387</v>
      </c>
      <c r="D2641">
        <v>261</v>
      </c>
      <c r="E2641">
        <v>16</v>
      </c>
      <c r="F2641">
        <v>159</v>
      </c>
      <c r="G2641">
        <v>44</v>
      </c>
      <c r="H2641" t="s">
        <v>3951</v>
      </c>
    </row>
    <row r="2642" spans="1:8" x14ac:dyDescent="0.25">
      <c r="A2642" t="s">
        <v>2319</v>
      </c>
      <c r="B2642" s="1">
        <v>45388</v>
      </c>
      <c r="C2642">
        <v>411</v>
      </c>
      <c r="D2642">
        <v>201</v>
      </c>
      <c r="E2642">
        <v>12</v>
      </c>
      <c r="F2642">
        <v>100</v>
      </c>
      <c r="G2642">
        <v>12</v>
      </c>
      <c r="H2642" t="s">
        <v>3950</v>
      </c>
    </row>
    <row r="2643" spans="1:8" x14ac:dyDescent="0.25">
      <c r="A2643" t="s">
        <v>2320</v>
      </c>
      <c r="B2643" s="1">
        <v>45269</v>
      </c>
      <c r="C2643">
        <v>609</v>
      </c>
      <c r="D2643">
        <v>360</v>
      </c>
      <c r="E2643">
        <v>9</v>
      </c>
      <c r="F2643">
        <v>145</v>
      </c>
      <c r="G2643">
        <v>14</v>
      </c>
      <c r="H2643" t="s">
        <v>3950</v>
      </c>
    </row>
    <row r="2644" spans="1:8" x14ac:dyDescent="0.25">
      <c r="A2644" t="s">
        <v>2321</v>
      </c>
      <c r="B2644" s="1">
        <v>45336</v>
      </c>
      <c r="C2644">
        <v>176</v>
      </c>
      <c r="D2644">
        <v>366</v>
      </c>
      <c r="E2644">
        <v>30</v>
      </c>
      <c r="F2644">
        <v>132</v>
      </c>
      <c r="G2644">
        <v>47</v>
      </c>
      <c r="H2644" t="s">
        <v>3949</v>
      </c>
    </row>
    <row r="2645" spans="1:8" x14ac:dyDescent="0.25">
      <c r="A2645" t="s">
        <v>2322</v>
      </c>
      <c r="B2645" s="1">
        <v>44981</v>
      </c>
      <c r="C2645">
        <v>859</v>
      </c>
      <c r="D2645">
        <v>141</v>
      </c>
      <c r="E2645">
        <v>9</v>
      </c>
      <c r="F2645">
        <v>5</v>
      </c>
      <c r="G2645">
        <v>9</v>
      </c>
      <c r="H2645" t="s">
        <v>3951</v>
      </c>
    </row>
    <row r="2646" spans="1:8" x14ac:dyDescent="0.25">
      <c r="A2646" t="s">
        <v>2323</v>
      </c>
      <c r="B2646" s="1">
        <v>45507</v>
      </c>
      <c r="C2646">
        <v>100</v>
      </c>
      <c r="D2646">
        <v>126</v>
      </c>
      <c r="E2646">
        <v>12</v>
      </c>
      <c r="F2646">
        <v>10</v>
      </c>
      <c r="G2646">
        <v>50</v>
      </c>
      <c r="H2646" t="s">
        <v>3950</v>
      </c>
    </row>
    <row r="2647" spans="1:8" x14ac:dyDescent="0.25">
      <c r="A2647" t="s">
        <v>2324</v>
      </c>
      <c r="B2647" s="1">
        <v>45491</v>
      </c>
      <c r="C2647">
        <v>785</v>
      </c>
      <c r="D2647">
        <v>81</v>
      </c>
      <c r="E2647">
        <v>12</v>
      </c>
      <c r="F2647">
        <v>179</v>
      </c>
      <c r="G2647">
        <v>3</v>
      </c>
      <c r="H2647" t="s">
        <v>3950</v>
      </c>
    </row>
    <row r="2648" spans="1:8" x14ac:dyDescent="0.25">
      <c r="A2648" t="s">
        <v>319</v>
      </c>
      <c r="B2648" s="1">
        <v>45151</v>
      </c>
      <c r="C2648">
        <v>632</v>
      </c>
      <c r="D2648">
        <v>280</v>
      </c>
      <c r="E2648">
        <v>16</v>
      </c>
      <c r="F2648">
        <v>20</v>
      </c>
      <c r="G2648">
        <v>33</v>
      </c>
      <c r="H2648" t="s">
        <v>3951</v>
      </c>
    </row>
    <row r="2649" spans="1:8" x14ac:dyDescent="0.25">
      <c r="A2649" t="s">
        <v>2325</v>
      </c>
      <c r="B2649" s="1">
        <v>45003</v>
      </c>
      <c r="C2649">
        <v>567</v>
      </c>
      <c r="D2649">
        <v>245</v>
      </c>
      <c r="E2649">
        <v>2</v>
      </c>
      <c r="F2649">
        <v>180</v>
      </c>
      <c r="G2649">
        <v>44</v>
      </c>
      <c r="H2649" t="s">
        <v>3951</v>
      </c>
    </row>
    <row r="2650" spans="1:8" x14ac:dyDescent="0.25">
      <c r="A2650" t="s">
        <v>1243</v>
      </c>
      <c r="B2650" s="1">
        <v>45370</v>
      </c>
      <c r="C2650">
        <v>387</v>
      </c>
      <c r="D2650">
        <v>488</v>
      </c>
      <c r="E2650">
        <v>19</v>
      </c>
      <c r="F2650">
        <v>145</v>
      </c>
      <c r="G2650">
        <v>15</v>
      </c>
      <c r="H2650" t="s">
        <v>3950</v>
      </c>
    </row>
    <row r="2651" spans="1:8" x14ac:dyDescent="0.25">
      <c r="A2651" t="s">
        <v>2326</v>
      </c>
      <c r="B2651" s="1">
        <v>45260</v>
      </c>
      <c r="C2651">
        <v>196</v>
      </c>
      <c r="D2651">
        <v>126</v>
      </c>
      <c r="E2651">
        <v>25</v>
      </c>
      <c r="F2651">
        <v>81</v>
      </c>
      <c r="G2651">
        <v>45</v>
      </c>
      <c r="H2651" t="s">
        <v>3950</v>
      </c>
    </row>
    <row r="2652" spans="1:8" x14ac:dyDescent="0.25">
      <c r="A2652" t="s">
        <v>2327</v>
      </c>
      <c r="B2652" s="1">
        <v>45666</v>
      </c>
      <c r="C2652">
        <v>322</v>
      </c>
      <c r="D2652">
        <v>226</v>
      </c>
      <c r="E2652">
        <v>29</v>
      </c>
      <c r="F2652">
        <v>14</v>
      </c>
      <c r="G2652">
        <v>5</v>
      </c>
      <c r="H2652" t="s">
        <v>3951</v>
      </c>
    </row>
    <row r="2653" spans="1:8" x14ac:dyDescent="0.25">
      <c r="A2653" t="s">
        <v>1598</v>
      </c>
      <c r="B2653" s="1">
        <v>45683</v>
      </c>
      <c r="C2653">
        <v>610</v>
      </c>
      <c r="D2653">
        <v>184</v>
      </c>
      <c r="E2653">
        <v>5</v>
      </c>
      <c r="F2653">
        <v>104</v>
      </c>
      <c r="G2653">
        <v>28</v>
      </c>
      <c r="H2653" t="s">
        <v>3950</v>
      </c>
    </row>
    <row r="2654" spans="1:8" x14ac:dyDescent="0.25">
      <c r="A2654" t="s">
        <v>2328</v>
      </c>
      <c r="B2654" s="1">
        <v>45032</v>
      </c>
      <c r="C2654">
        <v>813</v>
      </c>
      <c r="D2654">
        <v>293</v>
      </c>
      <c r="E2654">
        <v>21</v>
      </c>
      <c r="F2654">
        <v>177</v>
      </c>
      <c r="G2654">
        <v>48</v>
      </c>
      <c r="H2654" t="s">
        <v>3949</v>
      </c>
    </row>
    <row r="2655" spans="1:8" x14ac:dyDescent="0.25">
      <c r="A2655" t="s">
        <v>2329</v>
      </c>
      <c r="B2655" s="1">
        <v>45484</v>
      </c>
      <c r="C2655">
        <v>752</v>
      </c>
      <c r="D2655">
        <v>225</v>
      </c>
      <c r="E2655">
        <v>7</v>
      </c>
      <c r="F2655">
        <v>89</v>
      </c>
      <c r="G2655">
        <v>4</v>
      </c>
      <c r="H2655" t="s">
        <v>3950</v>
      </c>
    </row>
    <row r="2656" spans="1:8" x14ac:dyDescent="0.25">
      <c r="A2656" t="s">
        <v>2330</v>
      </c>
      <c r="B2656" s="1">
        <v>44991</v>
      </c>
      <c r="C2656">
        <v>388</v>
      </c>
      <c r="D2656">
        <v>52</v>
      </c>
      <c r="E2656">
        <v>24</v>
      </c>
      <c r="F2656">
        <v>87</v>
      </c>
      <c r="G2656">
        <v>9</v>
      </c>
      <c r="H2656" t="s">
        <v>3949</v>
      </c>
    </row>
    <row r="2657" spans="1:8" x14ac:dyDescent="0.25">
      <c r="A2657" t="s">
        <v>2331</v>
      </c>
      <c r="B2657" s="1">
        <v>45638</v>
      </c>
      <c r="C2657">
        <v>399</v>
      </c>
      <c r="D2657">
        <v>150</v>
      </c>
      <c r="E2657">
        <v>9</v>
      </c>
      <c r="F2657">
        <v>70</v>
      </c>
      <c r="G2657">
        <v>27</v>
      </c>
      <c r="H2657" t="s">
        <v>3950</v>
      </c>
    </row>
    <row r="2658" spans="1:8" x14ac:dyDescent="0.25">
      <c r="A2658" t="s">
        <v>2332</v>
      </c>
      <c r="B2658" s="1">
        <v>45550</v>
      </c>
      <c r="C2658">
        <v>977</v>
      </c>
      <c r="D2658">
        <v>175</v>
      </c>
      <c r="E2658">
        <v>14</v>
      </c>
      <c r="F2658">
        <v>19</v>
      </c>
      <c r="G2658">
        <v>43</v>
      </c>
      <c r="H2658" t="s">
        <v>3950</v>
      </c>
    </row>
    <row r="2659" spans="1:8" x14ac:dyDescent="0.25">
      <c r="A2659" t="s">
        <v>81</v>
      </c>
      <c r="B2659" s="1">
        <v>45663</v>
      </c>
      <c r="C2659">
        <v>130</v>
      </c>
      <c r="D2659">
        <v>201</v>
      </c>
      <c r="E2659">
        <v>29</v>
      </c>
      <c r="F2659">
        <v>99</v>
      </c>
      <c r="G2659">
        <v>38</v>
      </c>
      <c r="H2659" t="s">
        <v>3950</v>
      </c>
    </row>
    <row r="2660" spans="1:8" x14ac:dyDescent="0.25">
      <c r="A2660" t="s">
        <v>2333</v>
      </c>
      <c r="B2660" s="1">
        <v>45257</v>
      </c>
      <c r="C2660">
        <v>459</v>
      </c>
      <c r="D2660">
        <v>317</v>
      </c>
      <c r="E2660">
        <v>24</v>
      </c>
      <c r="F2660">
        <v>132</v>
      </c>
      <c r="G2660">
        <v>44</v>
      </c>
      <c r="H2660" t="s">
        <v>3950</v>
      </c>
    </row>
    <row r="2661" spans="1:8" x14ac:dyDescent="0.25">
      <c r="A2661" t="s">
        <v>2334</v>
      </c>
      <c r="B2661" s="1">
        <v>44976</v>
      </c>
      <c r="C2661">
        <v>970</v>
      </c>
      <c r="D2661">
        <v>176</v>
      </c>
      <c r="E2661">
        <v>27</v>
      </c>
      <c r="F2661">
        <v>70</v>
      </c>
      <c r="G2661">
        <v>37</v>
      </c>
      <c r="H2661" t="s">
        <v>3951</v>
      </c>
    </row>
    <row r="2662" spans="1:8" x14ac:dyDescent="0.25">
      <c r="A2662" t="s">
        <v>2335</v>
      </c>
      <c r="B2662" s="1">
        <v>45693</v>
      </c>
      <c r="C2662">
        <v>661</v>
      </c>
      <c r="D2662">
        <v>228</v>
      </c>
      <c r="E2662">
        <v>4</v>
      </c>
      <c r="F2662">
        <v>18</v>
      </c>
      <c r="G2662">
        <v>45</v>
      </c>
      <c r="H2662" t="s">
        <v>3950</v>
      </c>
    </row>
    <row r="2663" spans="1:8" x14ac:dyDescent="0.25">
      <c r="A2663" t="s">
        <v>2336</v>
      </c>
      <c r="B2663" s="1">
        <v>45565</v>
      </c>
      <c r="C2663">
        <v>102</v>
      </c>
      <c r="D2663">
        <v>318</v>
      </c>
      <c r="E2663">
        <v>6</v>
      </c>
      <c r="F2663">
        <v>37</v>
      </c>
      <c r="G2663">
        <v>34</v>
      </c>
      <c r="H2663" t="s">
        <v>3951</v>
      </c>
    </row>
    <row r="2664" spans="1:8" x14ac:dyDescent="0.25">
      <c r="A2664" t="s">
        <v>2312</v>
      </c>
      <c r="B2664" s="1">
        <v>45062</v>
      </c>
      <c r="C2664">
        <v>614</v>
      </c>
      <c r="D2664">
        <v>332</v>
      </c>
      <c r="E2664">
        <v>13</v>
      </c>
      <c r="F2664">
        <v>143</v>
      </c>
      <c r="G2664">
        <v>33</v>
      </c>
      <c r="H2664" t="s">
        <v>3951</v>
      </c>
    </row>
    <row r="2665" spans="1:8" x14ac:dyDescent="0.25">
      <c r="A2665" t="s">
        <v>2337</v>
      </c>
      <c r="B2665" s="1">
        <v>45393</v>
      </c>
      <c r="C2665">
        <v>184</v>
      </c>
      <c r="D2665">
        <v>160</v>
      </c>
      <c r="E2665">
        <v>20</v>
      </c>
      <c r="F2665">
        <v>87</v>
      </c>
      <c r="G2665">
        <v>35</v>
      </c>
      <c r="H2665" t="s">
        <v>3950</v>
      </c>
    </row>
    <row r="2666" spans="1:8" x14ac:dyDescent="0.25">
      <c r="A2666" t="s">
        <v>2338</v>
      </c>
      <c r="B2666" s="1">
        <v>45636</v>
      </c>
      <c r="C2666">
        <v>264</v>
      </c>
      <c r="D2666">
        <v>191</v>
      </c>
      <c r="E2666">
        <v>13</v>
      </c>
      <c r="F2666">
        <v>114</v>
      </c>
      <c r="G2666">
        <v>28</v>
      </c>
      <c r="H2666" t="s">
        <v>3949</v>
      </c>
    </row>
    <row r="2667" spans="1:8" x14ac:dyDescent="0.25">
      <c r="A2667" t="s">
        <v>2339</v>
      </c>
      <c r="B2667" s="1">
        <v>45218</v>
      </c>
      <c r="C2667">
        <v>614</v>
      </c>
      <c r="D2667">
        <v>110</v>
      </c>
      <c r="E2667">
        <v>9</v>
      </c>
      <c r="F2667">
        <v>49</v>
      </c>
      <c r="G2667">
        <v>49</v>
      </c>
      <c r="H2667" t="s">
        <v>3951</v>
      </c>
    </row>
    <row r="2668" spans="1:8" x14ac:dyDescent="0.25">
      <c r="A2668" t="s">
        <v>2340</v>
      </c>
      <c r="B2668" s="1">
        <v>45671</v>
      </c>
      <c r="C2668">
        <v>438</v>
      </c>
      <c r="D2668">
        <v>175</v>
      </c>
      <c r="E2668">
        <v>16</v>
      </c>
      <c r="F2668">
        <v>146</v>
      </c>
      <c r="G2668">
        <v>49</v>
      </c>
      <c r="H2668" t="s">
        <v>3951</v>
      </c>
    </row>
    <row r="2669" spans="1:8" x14ac:dyDescent="0.25">
      <c r="A2669" t="s">
        <v>2341</v>
      </c>
      <c r="B2669" s="1">
        <v>45025</v>
      </c>
      <c r="C2669">
        <v>312</v>
      </c>
      <c r="D2669">
        <v>452</v>
      </c>
      <c r="E2669">
        <v>9</v>
      </c>
      <c r="F2669">
        <v>97</v>
      </c>
      <c r="G2669">
        <v>43</v>
      </c>
      <c r="H2669" t="s">
        <v>3949</v>
      </c>
    </row>
    <row r="2670" spans="1:8" x14ac:dyDescent="0.25">
      <c r="A2670" t="s">
        <v>2342</v>
      </c>
      <c r="B2670" s="1">
        <v>45566</v>
      </c>
      <c r="C2670">
        <v>149</v>
      </c>
      <c r="D2670">
        <v>200</v>
      </c>
      <c r="E2670">
        <v>24</v>
      </c>
      <c r="F2670">
        <v>130</v>
      </c>
      <c r="G2670">
        <v>39</v>
      </c>
      <c r="H2670" t="s">
        <v>3951</v>
      </c>
    </row>
    <row r="2671" spans="1:8" x14ac:dyDescent="0.25">
      <c r="A2671" t="s">
        <v>2343</v>
      </c>
      <c r="B2671" s="1">
        <v>45011</v>
      </c>
      <c r="C2671">
        <v>425</v>
      </c>
      <c r="D2671">
        <v>98</v>
      </c>
      <c r="E2671">
        <v>21</v>
      </c>
      <c r="F2671">
        <v>169</v>
      </c>
      <c r="G2671">
        <v>23</v>
      </c>
      <c r="H2671" t="s">
        <v>3950</v>
      </c>
    </row>
    <row r="2672" spans="1:8" x14ac:dyDescent="0.25">
      <c r="A2672" t="s">
        <v>2344</v>
      </c>
      <c r="B2672" s="1">
        <v>45452</v>
      </c>
      <c r="C2672">
        <v>609</v>
      </c>
      <c r="D2672">
        <v>341</v>
      </c>
      <c r="E2672">
        <v>1</v>
      </c>
      <c r="F2672">
        <v>25</v>
      </c>
      <c r="G2672">
        <v>42</v>
      </c>
      <c r="H2672" t="s">
        <v>3950</v>
      </c>
    </row>
    <row r="2673" spans="1:8" x14ac:dyDescent="0.25">
      <c r="A2673" t="s">
        <v>85</v>
      </c>
      <c r="B2673" s="1">
        <v>45323</v>
      </c>
      <c r="C2673">
        <v>812</v>
      </c>
      <c r="D2673">
        <v>127</v>
      </c>
      <c r="E2673">
        <v>18</v>
      </c>
      <c r="F2673">
        <v>72</v>
      </c>
      <c r="G2673">
        <v>7</v>
      </c>
      <c r="H2673" t="s">
        <v>3949</v>
      </c>
    </row>
    <row r="2674" spans="1:8" x14ac:dyDescent="0.25">
      <c r="A2674" t="s">
        <v>2345</v>
      </c>
      <c r="B2674" s="1">
        <v>45482</v>
      </c>
      <c r="C2674">
        <v>446</v>
      </c>
      <c r="D2674">
        <v>344</v>
      </c>
      <c r="E2674">
        <v>13</v>
      </c>
      <c r="F2674">
        <v>62</v>
      </c>
      <c r="G2674">
        <v>8</v>
      </c>
      <c r="H2674" t="s">
        <v>3950</v>
      </c>
    </row>
    <row r="2675" spans="1:8" x14ac:dyDescent="0.25">
      <c r="A2675" t="s">
        <v>2346</v>
      </c>
      <c r="B2675" s="1">
        <v>45444</v>
      </c>
      <c r="C2675">
        <v>230</v>
      </c>
      <c r="D2675">
        <v>371</v>
      </c>
      <c r="E2675">
        <v>10</v>
      </c>
      <c r="F2675">
        <v>30</v>
      </c>
      <c r="G2675">
        <v>26</v>
      </c>
      <c r="H2675" t="s">
        <v>3949</v>
      </c>
    </row>
    <row r="2676" spans="1:8" x14ac:dyDescent="0.25">
      <c r="A2676" t="s">
        <v>2347</v>
      </c>
      <c r="B2676" s="1">
        <v>45374</v>
      </c>
      <c r="C2676">
        <v>840</v>
      </c>
      <c r="D2676">
        <v>326</v>
      </c>
      <c r="E2676">
        <v>19</v>
      </c>
      <c r="F2676">
        <v>65</v>
      </c>
      <c r="G2676">
        <v>43</v>
      </c>
      <c r="H2676" t="s">
        <v>3949</v>
      </c>
    </row>
    <row r="2677" spans="1:8" x14ac:dyDescent="0.25">
      <c r="A2677" t="s">
        <v>2348</v>
      </c>
      <c r="B2677" s="1">
        <v>45340</v>
      </c>
      <c r="C2677">
        <v>775</v>
      </c>
      <c r="D2677">
        <v>245</v>
      </c>
      <c r="E2677">
        <v>29</v>
      </c>
      <c r="F2677">
        <v>15</v>
      </c>
      <c r="G2677">
        <v>6</v>
      </c>
      <c r="H2677" t="s">
        <v>3951</v>
      </c>
    </row>
    <row r="2678" spans="1:8" x14ac:dyDescent="0.25">
      <c r="A2678" t="s">
        <v>2349</v>
      </c>
      <c r="B2678" s="1">
        <v>45633</v>
      </c>
      <c r="C2678">
        <v>714</v>
      </c>
      <c r="D2678">
        <v>116</v>
      </c>
      <c r="E2678">
        <v>8</v>
      </c>
      <c r="F2678">
        <v>193</v>
      </c>
      <c r="G2678">
        <v>15</v>
      </c>
      <c r="H2678" t="s">
        <v>3951</v>
      </c>
    </row>
    <row r="2679" spans="1:8" x14ac:dyDescent="0.25">
      <c r="A2679" t="s">
        <v>2350</v>
      </c>
      <c r="B2679" s="1">
        <v>45697</v>
      </c>
      <c r="C2679">
        <v>461</v>
      </c>
      <c r="D2679">
        <v>324</v>
      </c>
      <c r="E2679">
        <v>4</v>
      </c>
      <c r="F2679">
        <v>183</v>
      </c>
      <c r="G2679">
        <v>40</v>
      </c>
      <c r="H2679" t="s">
        <v>3949</v>
      </c>
    </row>
    <row r="2680" spans="1:8" x14ac:dyDescent="0.25">
      <c r="A2680" t="s">
        <v>2351</v>
      </c>
      <c r="B2680" s="1">
        <v>45329</v>
      </c>
      <c r="C2680">
        <v>967</v>
      </c>
      <c r="D2680">
        <v>101</v>
      </c>
      <c r="E2680">
        <v>12</v>
      </c>
      <c r="F2680">
        <v>97</v>
      </c>
      <c r="G2680">
        <v>9</v>
      </c>
      <c r="H2680" t="s">
        <v>3950</v>
      </c>
    </row>
    <row r="2681" spans="1:8" x14ac:dyDescent="0.25">
      <c r="A2681" t="s">
        <v>2121</v>
      </c>
      <c r="B2681" s="1">
        <v>45204</v>
      </c>
      <c r="C2681">
        <v>155</v>
      </c>
      <c r="D2681">
        <v>68</v>
      </c>
      <c r="E2681">
        <v>27</v>
      </c>
      <c r="F2681">
        <v>178</v>
      </c>
      <c r="G2681">
        <v>19</v>
      </c>
      <c r="H2681" t="s">
        <v>3949</v>
      </c>
    </row>
    <row r="2682" spans="1:8" x14ac:dyDescent="0.25">
      <c r="A2682" t="s">
        <v>2352</v>
      </c>
      <c r="B2682" s="1">
        <v>45024</v>
      </c>
      <c r="C2682">
        <v>492</v>
      </c>
      <c r="D2682">
        <v>371</v>
      </c>
      <c r="E2682">
        <v>20</v>
      </c>
      <c r="F2682">
        <v>143</v>
      </c>
      <c r="G2682">
        <v>6</v>
      </c>
      <c r="H2682" t="s">
        <v>3949</v>
      </c>
    </row>
    <row r="2683" spans="1:8" x14ac:dyDescent="0.25">
      <c r="A2683" t="s">
        <v>2353</v>
      </c>
      <c r="B2683" s="1">
        <v>45390</v>
      </c>
      <c r="C2683">
        <v>127</v>
      </c>
      <c r="D2683">
        <v>412</v>
      </c>
      <c r="E2683">
        <v>28</v>
      </c>
      <c r="F2683">
        <v>43</v>
      </c>
      <c r="G2683">
        <v>33</v>
      </c>
      <c r="H2683" t="s">
        <v>3951</v>
      </c>
    </row>
    <row r="2684" spans="1:8" x14ac:dyDescent="0.25">
      <c r="A2684" t="s">
        <v>2354</v>
      </c>
      <c r="B2684" s="1">
        <v>45406</v>
      </c>
      <c r="C2684">
        <v>109</v>
      </c>
      <c r="D2684">
        <v>231</v>
      </c>
      <c r="E2684">
        <v>14</v>
      </c>
      <c r="F2684">
        <v>59</v>
      </c>
      <c r="G2684">
        <v>9</v>
      </c>
      <c r="H2684" t="s">
        <v>3950</v>
      </c>
    </row>
    <row r="2685" spans="1:8" x14ac:dyDescent="0.25">
      <c r="A2685" t="s">
        <v>2355</v>
      </c>
      <c r="B2685" s="1">
        <v>45450</v>
      </c>
      <c r="C2685">
        <v>780</v>
      </c>
      <c r="D2685">
        <v>292</v>
      </c>
      <c r="E2685">
        <v>26</v>
      </c>
      <c r="F2685">
        <v>131</v>
      </c>
      <c r="G2685">
        <v>7</v>
      </c>
      <c r="H2685" t="s">
        <v>3949</v>
      </c>
    </row>
    <row r="2686" spans="1:8" x14ac:dyDescent="0.25">
      <c r="A2686" t="s">
        <v>2356</v>
      </c>
      <c r="B2686" s="1">
        <v>45520</v>
      </c>
      <c r="C2686">
        <v>667</v>
      </c>
      <c r="D2686">
        <v>132</v>
      </c>
      <c r="E2686">
        <v>28</v>
      </c>
      <c r="F2686">
        <v>4</v>
      </c>
      <c r="G2686">
        <v>5</v>
      </c>
      <c r="H2686" t="s">
        <v>3951</v>
      </c>
    </row>
    <row r="2687" spans="1:8" x14ac:dyDescent="0.25">
      <c r="A2687" t="s">
        <v>961</v>
      </c>
      <c r="B2687" s="1">
        <v>45664</v>
      </c>
      <c r="C2687">
        <v>202</v>
      </c>
      <c r="D2687">
        <v>388</v>
      </c>
      <c r="E2687">
        <v>23</v>
      </c>
      <c r="F2687">
        <v>102</v>
      </c>
      <c r="G2687">
        <v>43</v>
      </c>
      <c r="H2687" t="s">
        <v>3950</v>
      </c>
    </row>
    <row r="2688" spans="1:8" x14ac:dyDescent="0.25">
      <c r="A2688" t="s">
        <v>1476</v>
      </c>
      <c r="B2688" s="1">
        <v>45529</v>
      </c>
      <c r="C2688">
        <v>276</v>
      </c>
      <c r="D2688">
        <v>183</v>
      </c>
      <c r="E2688">
        <v>4</v>
      </c>
      <c r="F2688">
        <v>50</v>
      </c>
      <c r="G2688">
        <v>37</v>
      </c>
      <c r="H2688" t="s">
        <v>3950</v>
      </c>
    </row>
    <row r="2689" spans="1:8" x14ac:dyDescent="0.25">
      <c r="A2689" t="s">
        <v>2357</v>
      </c>
      <c r="B2689" s="1">
        <v>45256</v>
      </c>
      <c r="C2689">
        <v>831</v>
      </c>
      <c r="D2689">
        <v>455</v>
      </c>
      <c r="E2689">
        <v>11</v>
      </c>
      <c r="F2689">
        <v>73</v>
      </c>
      <c r="G2689">
        <v>1</v>
      </c>
      <c r="H2689" t="s">
        <v>3951</v>
      </c>
    </row>
    <row r="2690" spans="1:8" x14ac:dyDescent="0.25">
      <c r="A2690" t="s">
        <v>2358</v>
      </c>
      <c r="B2690" s="1">
        <v>45611</v>
      </c>
      <c r="C2690">
        <v>608</v>
      </c>
      <c r="D2690">
        <v>380</v>
      </c>
      <c r="E2690">
        <v>21</v>
      </c>
      <c r="F2690">
        <v>63</v>
      </c>
      <c r="G2690">
        <v>27</v>
      </c>
      <c r="H2690" t="s">
        <v>3951</v>
      </c>
    </row>
    <row r="2691" spans="1:8" x14ac:dyDescent="0.25">
      <c r="A2691" t="s">
        <v>2359</v>
      </c>
      <c r="B2691" s="1">
        <v>44991</v>
      </c>
      <c r="C2691">
        <v>932</v>
      </c>
      <c r="D2691">
        <v>133</v>
      </c>
      <c r="E2691">
        <v>19</v>
      </c>
      <c r="F2691">
        <v>15</v>
      </c>
      <c r="G2691">
        <v>39</v>
      </c>
      <c r="H2691" t="s">
        <v>3951</v>
      </c>
    </row>
    <row r="2692" spans="1:8" x14ac:dyDescent="0.25">
      <c r="A2692" t="s">
        <v>2360</v>
      </c>
      <c r="B2692" s="1">
        <v>45693</v>
      </c>
      <c r="C2692">
        <v>789</v>
      </c>
      <c r="D2692">
        <v>82</v>
      </c>
      <c r="E2692">
        <v>8</v>
      </c>
      <c r="F2692">
        <v>182</v>
      </c>
      <c r="G2692">
        <v>23</v>
      </c>
      <c r="H2692" t="s">
        <v>3951</v>
      </c>
    </row>
    <row r="2693" spans="1:8" x14ac:dyDescent="0.25">
      <c r="A2693" t="s">
        <v>2289</v>
      </c>
      <c r="B2693" s="1">
        <v>45186</v>
      </c>
      <c r="C2693">
        <v>378</v>
      </c>
      <c r="D2693">
        <v>136</v>
      </c>
      <c r="E2693">
        <v>5</v>
      </c>
      <c r="F2693">
        <v>123</v>
      </c>
      <c r="G2693">
        <v>15</v>
      </c>
      <c r="H2693" t="s">
        <v>3951</v>
      </c>
    </row>
    <row r="2694" spans="1:8" x14ac:dyDescent="0.25">
      <c r="A2694" t="s">
        <v>2361</v>
      </c>
      <c r="B2694" s="1">
        <v>45113</v>
      </c>
      <c r="C2694">
        <v>106</v>
      </c>
      <c r="D2694">
        <v>87</v>
      </c>
      <c r="E2694">
        <v>4</v>
      </c>
      <c r="F2694">
        <v>200</v>
      </c>
      <c r="G2694">
        <v>5</v>
      </c>
      <c r="H2694" t="s">
        <v>3950</v>
      </c>
    </row>
    <row r="2695" spans="1:8" x14ac:dyDescent="0.25">
      <c r="A2695" t="s">
        <v>2362</v>
      </c>
      <c r="B2695" s="1">
        <v>45407</v>
      </c>
      <c r="C2695">
        <v>158</v>
      </c>
      <c r="D2695">
        <v>498</v>
      </c>
      <c r="E2695">
        <v>9</v>
      </c>
      <c r="F2695">
        <v>40</v>
      </c>
      <c r="G2695">
        <v>27</v>
      </c>
      <c r="H2695" t="s">
        <v>3949</v>
      </c>
    </row>
    <row r="2696" spans="1:8" x14ac:dyDescent="0.25">
      <c r="A2696" t="s">
        <v>2363</v>
      </c>
      <c r="B2696" s="1">
        <v>45686</v>
      </c>
      <c r="C2696">
        <v>799</v>
      </c>
      <c r="D2696">
        <v>276</v>
      </c>
      <c r="E2696">
        <v>14</v>
      </c>
      <c r="F2696">
        <v>118</v>
      </c>
      <c r="G2696">
        <v>17</v>
      </c>
      <c r="H2696" t="s">
        <v>3950</v>
      </c>
    </row>
    <row r="2697" spans="1:8" x14ac:dyDescent="0.25">
      <c r="A2697" t="s">
        <v>2364</v>
      </c>
      <c r="B2697" s="1">
        <v>45384</v>
      </c>
      <c r="C2697">
        <v>515</v>
      </c>
      <c r="D2697">
        <v>245</v>
      </c>
      <c r="E2697">
        <v>29</v>
      </c>
      <c r="F2697">
        <v>86</v>
      </c>
      <c r="G2697">
        <v>38</v>
      </c>
      <c r="H2697" t="s">
        <v>3950</v>
      </c>
    </row>
    <row r="2698" spans="1:8" x14ac:dyDescent="0.25">
      <c r="A2698" t="s">
        <v>2365</v>
      </c>
      <c r="B2698" s="1">
        <v>45640</v>
      </c>
      <c r="C2698">
        <v>324</v>
      </c>
      <c r="D2698">
        <v>302</v>
      </c>
      <c r="E2698">
        <v>7</v>
      </c>
      <c r="F2698">
        <v>69</v>
      </c>
      <c r="G2698">
        <v>36</v>
      </c>
      <c r="H2698" t="s">
        <v>3951</v>
      </c>
    </row>
    <row r="2699" spans="1:8" x14ac:dyDescent="0.25">
      <c r="A2699" t="s">
        <v>2366</v>
      </c>
      <c r="B2699" s="1">
        <v>45054</v>
      </c>
      <c r="C2699">
        <v>839</v>
      </c>
      <c r="D2699">
        <v>174</v>
      </c>
      <c r="E2699">
        <v>4</v>
      </c>
      <c r="F2699">
        <v>76</v>
      </c>
      <c r="G2699">
        <v>36</v>
      </c>
      <c r="H2699" t="s">
        <v>3949</v>
      </c>
    </row>
    <row r="2700" spans="1:8" x14ac:dyDescent="0.25">
      <c r="A2700" t="s">
        <v>2367</v>
      </c>
      <c r="B2700" s="1">
        <v>45299</v>
      </c>
      <c r="C2700">
        <v>376</v>
      </c>
      <c r="D2700">
        <v>100</v>
      </c>
      <c r="E2700">
        <v>4</v>
      </c>
      <c r="F2700">
        <v>188</v>
      </c>
      <c r="G2700">
        <v>49</v>
      </c>
      <c r="H2700" t="s">
        <v>3950</v>
      </c>
    </row>
    <row r="2701" spans="1:8" x14ac:dyDescent="0.25">
      <c r="A2701" t="s">
        <v>2368</v>
      </c>
      <c r="B2701" s="1">
        <v>45353</v>
      </c>
      <c r="C2701">
        <v>295</v>
      </c>
      <c r="D2701">
        <v>93</v>
      </c>
      <c r="E2701">
        <v>20</v>
      </c>
      <c r="F2701">
        <v>153</v>
      </c>
      <c r="G2701">
        <v>47</v>
      </c>
      <c r="H2701" t="s">
        <v>3949</v>
      </c>
    </row>
    <row r="2702" spans="1:8" x14ac:dyDescent="0.25">
      <c r="A2702" t="s">
        <v>2369</v>
      </c>
      <c r="B2702" s="1">
        <v>45307</v>
      </c>
      <c r="C2702">
        <v>201</v>
      </c>
      <c r="D2702">
        <v>473</v>
      </c>
      <c r="E2702">
        <v>23</v>
      </c>
      <c r="F2702">
        <v>198</v>
      </c>
      <c r="G2702">
        <v>8</v>
      </c>
      <c r="H2702" t="s">
        <v>3950</v>
      </c>
    </row>
    <row r="2703" spans="1:8" x14ac:dyDescent="0.25">
      <c r="A2703" t="s">
        <v>1521</v>
      </c>
      <c r="B2703" s="1">
        <v>45069</v>
      </c>
      <c r="C2703">
        <v>913</v>
      </c>
      <c r="D2703">
        <v>136</v>
      </c>
      <c r="E2703">
        <v>27</v>
      </c>
      <c r="F2703">
        <v>98</v>
      </c>
      <c r="G2703">
        <v>9</v>
      </c>
      <c r="H2703" t="s">
        <v>3951</v>
      </c>
    </row>
    <row r="2704" spans="1:8" x14ac:dyDescent="0.25">
      <c r="A2704" t="s">
        <v>2010</v>
      </c>
      <c r="B2704" s="1">
        <v>45536</v>
      </c>
      <c r="C2704">
        <v>748</v>
      </c>
      <c r="D2704">
        <v>436</v>
      </c>
      <c r="E2704">
        <v>21</v>
      </c>
      <c r="F2704">
        <v>151</v>
      </c>
      <c r="G2704">
        <v>25</v>
      </c>
      <c r="H2704" t="s">
        <v>3950</v>
      </c>
    </row>
    <row r="2705" spans="1:8" x14ac:dyDescent="0.25">
      <c r="A2705" t="s">
        <v>368</v>
      </c>
      <c r="B2705" s="1">
        <v>45084</v>
      </c>
      <c r="C2705">
        <v>408</v>
      </c>
      <c r="D2705">
        <v>424</v>
      </c>
      <c r="E2705">
        <v>6</v>
      </c>
      <c r="F2705">
        <v>62</v>
      </c>
      <c r="G2705">
        <v>2</v>
      </c>
      <c r="H2705" t="s">
        <v>3950</v>
      </c>
    </row>
    <row r="2706" spans="1:8" x14ac:dyDescent="0.25">
      <c r="A2706" t="s">
        <v>2038</v>
      </c>
      <c r="B2706" s="1">
        <v>45191</v>
      </c>
      <c r="C2706">
        <v>282</v>
      </c>
      <c r="D2706">
        <v>495</v>
      </c>
      <c r="E2706">
        <v>6</v>
      </c>
      <c r="F2706">
        <v>100</v>
      </c>
      <c r="G2706">
        <v>21</v>
      </c>
      <c r="H2706" t="s">
        <v>3951</v>
      </c>
    </row>
    <row r="2707" spans="1:8" x14ac:dyDescent="0.25">
      <c r="A2707" t="s">
        <v>2370</v>
      </c>
      <c r="B2707" s="1">
        <v>45344</v>
      </c>
      <c r="C2707">
        <v>311</v>
      </c>
      <c r="D2707">
        <v>422</v>
      </c>
      <c r="E2707">
        <v>18</v>
      </c>
      <c r="F2707">
        <v>189</v>
      </c>
      <c r="G2707">
        <v>3</v>
      </c>
      <c r="H2707" t="s">
        <v>3950</v>
      </c>
    </row>
    <row r="2708" spans="1:8" x14ac:dyDescent="0.25">
      <c r="A2708" t="s">
        <v>2371</v>
      </c>
      <c r="B2708" s="1">
        <v>44981</v>
      </c>
      <c r="C2708">
        <v>647</v>
      </c>
      <c r="D2708">
        <v>359</v>
      </c>
      <c r="E2708">
        <v>18</v>
      </c>
      <c r="F2708">
        <v>41</v>
      </c>
      <c r="G2708">
        <v>14</v>
      </c>
      <c r="H2708" t="s">
        <v>3951</v>
      </c>
    </row>
    <row r="2709" spans="1:8" x14ac:dyDescent="0.25">
      <c r="A2709" t="s">
        <v>1428</v>
      </c>
      <c r="B2709" s="1">
        <v>45689</v>
      </c>
      <c r="C2709">
        <v>354</v>
      </c>
      <c r="D2709">
        <v>498</v>
      </c>
      <c r="E2709">
        <v>26</v>
      </c>
      <c r="F2709">
        <v>169</v>
      </c>
      <c r="G2709">
        <v>14</v>
      </c>
      <c r="H2709" t="s">
        <v>3950</v>
      </c>
    </row>
    <row r="2710" spans="1:8" x14ac:dyDescent="0.25">
      <c r="A2710" t="s">
        <v>2372</v>
      </c>
      <c r="B2710" s="1">
        <v>45349</v>
      </c>
      <c r="C2710">
        <v>419</v>
      </c>
      <c r="D2710">
        <v>468</v>
      </c>
      <c r="E2710">
        <v>13</v>
      </c>
      <c r="F2710">
        <v>193</v>
      </c>
      <c r="G2710">
        <v>23</v>
      </c>
      <c r="H2710" t="s">
        <v>3950</v>
      </c>
    </row>
    <row r="2711" spans="1:8" x14ac:dyDescent="0.25">
      <c r="A2711" t="s">
        <v>2373</v>
      </c>
      <c r="B2711" s="1">
        <v>45205</v>
      </c>
      <c r="C2711">
        <v>671</v>
      </c>
      <c r="D2711">
        <v>380</v>
      </c>
      <c r="E2711">
        <v>2</v>
      </c>
      <c r="F2711">
        <v>194</v>
      </c>
      <c r="G2711">
        <v>27</v>
      </c>
      <c r="H2711" t="s">
        <v>3949</v>
      </c>
    </row>
    <row r="2712" spans="1:8" x14ac:dyDescent="0.25">
      <c r="A2712" t="s">
        <v>1952</v>
      </c>
      <c r="B2712" s="1">
        <v>45642</v>
      </c>
      <c r="C2712">
        <v>789</v>
      </c>
      <c r="D2712">
        <v>93</v>
      </c>
      <c r="E2712">
        <v>27</v>
      </c>
      <c r="F2712">
        <v>54</v>
      </c>
      <c r="G2712">
        <v>40</v>
      </c>
      <c r="H2712" t="s">
        <v>3950</v>
      </c>
    </row>
    <row r="2713" spans="1:8" x14ac:dyDescent="0.25">
      <c r="A2713" t="s">
        <v>2374</v>
      </c>
      <c r="B2713" s="1">
        <v>45607</v>
      </c>
      <c r="C2713">
        <v>580</v>
      </c>
      <c r="D2713">
        <v>226</v>
      </c>
      <c r="E2713">
        <v>19</v>
      </c>
      <c r="F2713">
        <v>177</v>
      </c>
      <c r="G2713">
        <v>12</v>
      </c>
      <c r="H2713" t="s">
        <v>3951</v>
      </c>
    </row>
    <row r="2714" spans="1:8" x14ac:dyDescent="0.25">
      <c r="A2714" t="s">
        <v>1891</v>
      </c>
      <c r="B2714" s="1">
        <v>45346</v>
      </c>
      <c r="C2714">
        <v>541</v>
      </c>
      <c r="D2714">
        <v>297</v>
      </c>
      <c r="E2714">
        <v>19</v>
      </c>
      <c r="F2714">
        <v>49</v>
      </c>
      <c r="G2714">
        <v>23</v>
      </c>
      <c r="H2714" t="s">
        <v>3949</v>
      </c>
    </row>
    <row r="2715" spans="1:8" x14ac:dyDescent="0.25">
      <c r="A2715" t="s">
        <v>2375</v>
      </c>
      <c r="B2715" s="1">
        <v>45098</v>
      </c>
      <c r="C2715">
        <v>425</v>
      </c>
      <c r="D2715">
        <v>189</v>
      </c>
      <c r="E2715">
        <v>7</v>
      </c>
      <c r="F2715">
        <v>178</v>
      </c>
      <c r="G2715">
        <v>10</v>
      </c>
      <c r="H2715" t="s">
        <v>3950</v>
      </c>
    </row>
    <row r="2716" spans="1:8" x14ac:dyDescent="0.25">
      <c r="A2716" t="s">
        <v>2376</v>
      </c>
      <c r="B2716" s="1">
        <v>45347</v>
      </c>
      <c r="C2716">
        <v>491</v>
      </c>
      <c r="D2716">
        <v>306</v>
      </c>
      <c r="E2716">
        <v>2</v>
      </c>
      <c r="F2716">
        <v>144</v>
      </c>
      <c r="G2716">
        <v>28</v>
      </c>
      <c r="H2716" t="s">
        <v>3950</v>
      </c>
    </row>
    <row r="2717" spans="1:8" x14ac:dyDescent="0.25">
      <c r="A2717" t="s">
        <v>2377</v>
      </c>
      <c r="B2717" s="1">
        <v>45466</v>
      </c>
      <c r="C2717">
        <v>208</v>
      </c>
      <c r="D2717">
        <v>89</v>
      </c>
      <c r="E2717">
        <v>7</v>
      </c>
      <c r="F2717">
        <v>173</v>
      </c>
      <c r="G2717">
        <v>3</v>
      </c>
      <c r="H2717" t="s">
        <v>3951</v>
      </c>
    </row>
    <row r="2718" spans="1:8" x14ac:dyDescent="0.25">
      <c r="A2718" t="s">
        <v>2378</v>
      </c>
      <c r="B2718" s="1">
        <v>45192</v>
      </c>
      <c r="C2718">
        <v>405</v>
      </c>
      <c r="D2718">
        <v>342</v>
      </c>
      <c r="E2718">
        <v>2</v>
      </c>
      <c r="F2718">
        <v>27</v>
      </c>
      <c r="G2718">
        <v>7</v>
      </c>
      <c r="H2718" t="s">
        <v>3951</v>
      </c>
    </row>
    <row r="2719" spans="1:8" x14ac:dyDescent="0.25">
      <c r="A2719" t="s">
        <v>1588</v>
      </c>
      <c r="B2719" s="1">
        <v>45498</v>
      </c>
      <c r="C2719">
        <v>829</v>
      </c>
      <c r="D2719">
        <v>242</v>
      </c>
      <c r="E2719">
        <v>27</v>
      </c>
      <c r="F2719">
        <v>103</v>
      </c>
      <c r="G2719">
        <v>28</v>
      </c>
      <c r="H2719" t="s">
        <v>3950</v>
      </c>
    </row>
    <row r="2720" spans="1:8" x14ac:dyDescent="0.25">
      <c r="A2720" t="s">
        <v>2379</v>
      </c>
      <c r="B2720" s="1">
        <v>45143</v>
      </c>
      <c r="C2720">
        <v>666</v>
      </c>
      <c r="D2720">
        <v>92</v>
      </c>
      <c r="E2720">
        <v>26</v>
      </c>
      <c r="F2720">
        <v>178</v>
      </c>
      <c r="G2720">
        <v>27</v>
      </c>
      <c r="H2720" t="s">
        <v>3949</v>
      </c>
    </row>
    <row r="2721" spans="1:8" x14ac:dyDescent="0.25">
      <c r="A2721" t="s">
        <v>895</v>
      </c>
      <c r="B2721" s="1">
        <v>45591</v>
      </c>
      <c r="C2721">
        <v>601</v>
      </c>
      <c r="D2721">
        <v>302</v>
      </c>
      <c r="E2721">
        <v>26</v>
      </c>
      <c r="F2721">
        <v>115</v>
      </c>
      <c r="G2721">
        <v>5</v>
      </c>
      <c r="H2721" t="s">
        <v>3949</v>
      </c>
    </row>
    <row r="2722" spans="1:8" x14ac:dyDescent="0.25">
      <c r="A2722" t="s">
        <v>2380</v>
      </c>
      <c r="B2722" s="1">
        <v>45407</v>
      </c>
      <c r="C2722">
        <v>289</v>
      </c>
      <c r="D2722">
        <v>145</v>
      </c>
      <c r="E2722">
        <v>23</v>
      </c>
      <c r="F2722">
        <v>159</v>
      </c>
      <c r="G2722">
        <v>27</v>
      </c>
      <c r="H2722" t="s">
        <v>3949</v>
      </c>
    </row>
    <row r="2723" spans="1:8" x14ac:dyDescent="0.25">
      <c r="A2723" t="s">
        <v>2381</v>
      </c>
      <c r="B2723" s="1">
        <v>45430</v>
      </c>
      <c r="C2723">
        <v>692</v>
      </c>
      <c r="D2723">
        <v>167</v>
      </c>
      <c r="E2723">
        <v>14</v>
      </c>
      <c r="F2723">
        <v>17</v>
      </c>
      <c r="G2723">
        <v>36</v>
      </c>
      <c r="H2723" t="s">
        <v>3950</v>
      </c>
    </row>
    <row r="2724" spans="1:8" x14ac:dyDescent="0.25">
      <c r="A2724" t="s">
        <v>2373</v>
      </c>
      <c r="B2724" s="1">
        <v>45241</v>
      </c>
      <c r="C2724">
        <v>119</v>
      </c>
      <c r="D2724">
        <v>395</v>
      </c>
      <c r="E2724">
        <v>20</v>
      </c>
      <c r="F2724">
        <v>72</v>
      </c>
      <c r="G2724">
        <v>24</v>
      </c>
      <c r="H2724" t="s">
        <v>3950</v>
      </c>
    </row>
    <row r="2725" spans="1:8" x14ac:dyDescent="0.25">
      <c r="A2725" t="s">
        <v>2382</v>
      </c>
      <c r="B2725" s="1">
        <v>45672</v>
      </c>
      <c r="C2725">
        <v>606</v>
      </c>
      <c r="D2725">
        <v>306</v>
      </c>
      <c r="E2725">
        <v>6</v>
      </c>
      <c r="F2725">
        <v>39</v>
      </c>
      <c r="G2725">
        <v>5</v>
      </c>
      <c r="H2725" t="s">
        <v>3951</v>
      </c>
    </row>
    <row r="2726" spans="1:8" x14ac:dyDescent="0.25">
      <c r="A2726" t="s">
        <v>852</v>
      </c>
      <c r="B2726" s="1">
        <v>45161</v>
      </c>
      <c r="C2726">
        <v>787</v>
      </c>
      <c r="D2726">
        <v>82</v>
      </c>
      <c r="E2726">
        <v>29</v>
      </c>
      <c r="F2726">
        <v>86</v>
      </c>
      <c r="G2726">
        <v>45</v>
      </c>
      <c r="H2726" t="s">
        <v>3950</v>
      </c>
    </row>
    <row r="2727" spans="1:8" x14ac:dyDescent="0.25">
      <c r="A2727" t="s">
        <v>2383</v>
      </c>
      <c r="B2727" s="1">
        <v>45491</v>
      </c>
      <c r="C2727">
        <v>526</v>
      </c>
      <c r="D2727">
        <v>195</v>
      </c>
      <c r="E2727">
        <v>26</v>
      </c>
      <c r="F2727">
        <v>101</v>
      </c>
      <c r="G2727">
        <v>23</v>
      </c>
      <c r="H2727" t="s">
        <v>3951</v>
      </c>
    </row>
    <row r="2728" spans="1:8" x14ac:dyDescent="0.25">
      <c r="A2728" t="s">
        <v>1491</v>
      </c>
      <c r="B2728" s="1">
        <v>44987</v>
      </c>
      <c r="C2728">
        <v>885</v>
      </c>
      <c r="D2728">
        <v>246</v>
      </c>
      <c r="E2728">
        <v>4</v>
      </c>
      <c r="F2728">
        <v>23</v>
      </c>
      <c r="G2728">
        <v>31</v>
      </c>
      <c r="H2728" t="s">
        <v>3951</v>
      </c>
    </row>
    <row r="2729" spans="1:8" x14ac:dyDescent="0.25">
      <c r="A2729" t="s">
        <v>2384</v>
      </c>
      <c r="B2729" s="1">
        <v>45238</v>
      </c>
      <c r="C2729">
        <v>244</v>
      </c>
      <c r="D2729">
        <v>423</v>
      </c>
      <c r="E2729">
        <v>26</v>
      </c>
      <c r="F2729">
        <v>97</v>
      </c>
      <c r="G2729">
        <v>34</v>
      </c>
      <c r="H2729" t="s">
        <v>3951</v>
      </c>
    </row>
    <row r="2730" spans="1:8" x14ac:dyDescent="0.25">
      <c r="A2730" t="s">
        <v>2385</v>
      </c>
      <c r="B2730" s="1">
        <v>45377</v>
      </c>
      <c r="C2730">
        <v>978</v>
      </c>
      <c r="D2730">
        <v>357</v>
      </c>
      <c r="E2730">
        <v>4</v>
      </c>
      <c r="F2730">
        <v>46</v>
      </c>
      <c r="G2730">
        <v>42</v>
      </c>
      <c r="H2730" t="s">
        <v>3949</v>
      </c>
    </row>
    <row r="2731" spans="1:8" x14ac:dyDescent="0.25">
      <c r="A2731" t="s">
        <v>2386</v>
      </c>
      <c r="B2731" s="1">
        <v>45028</v>
      </c>
      <c r="C2731">
        <v>340</v>
      </c>
      <c r="D2731">
        <v>475</v>
      </c>
      <c r="E2731">
        <v>25</v>
      </c>
      <c r="F2731">
        <v>44</v>
      </c>
      <c r="G2731">
        <v>19</v>
      </c>
      <c r="H2731" t="s">
        <v>3951</v>
      </c>
    </row>
    <row r="2732" spans="1:8" x14ac:dyDescent="0.25">
      <c r="A2732" t="s">
        <v>2387</v>
      </c>
      <c r="B2732" s="1">
        <v>45546</v>
      </c>
      <c r="C2732">
        <v>546</v>
      </c>
      <c r="D2732">
        <v>55</v>
      </c>
      <c r="E2732">
        <v>25</v>
      </c>
      <c r="F2732">
        <v>150</v>
      </c>
      <c r="G2732">
        <v>45</v>
      </c>
      <c r="H2732" t="s">
        <v>3950</v>
      </c>
    </row>
    <row r="2733" spans="1:8" x14ac:dyDescent="0.25">
      <c r="A2733" t="s">
        <v>1554</v>
      </c>
      <c r="B2733" s="1">
        <v>45186</v>
      </c>
      <c r="C2733">
        <v>123</v>
      </c>
      <c r="D2733">
        <v>237</v>
      </c>
      <c r="E2733">
        <v>6</v>
      </c>
      <c r="F2733">
        <v>116</v>
      </c>
      <c r="G2733">
        <v>43</v>
      </c>
      <c r="H2733" t="s">
        <v>3951</v>
      </c>
    </row>
    <row r="2734" spans="1:8" x14ac:dyDescent="0.25">
      <c r="A2734" t="s">
        <v>2388</v>
      </c>
      <c r="B2734" s="1">
        <v>45074</v>
      </c>
      <c r="C2734">
        <v>480</v>
      </c>
      <c r="D2734">
        <v>428</v>
      </c>
      <c r="E2734">
        <v>16</v>
      </c>
      <c r="F2734">
        <v>121</v>
      </c>
      <c r="G2734">
        <v>4</v>
      </c>
      <c r="H2734" t="s">
        <v>3951</v>
      </c>
    </row>
    <row r="2735" spans="1:8" x14ac:dyDescent="0.25">
      <c r="A2735" t="s">
        <v>2389</v>
      </c>
      <c r="B2735" s="1">
        <v>45519</v>
      </c>
      <c r="C2735">
        <v>825</v>
      </c>
      <c r="D2735">
        <v>146</v>
      </c>
      <c r="E2735">
        <v>6</v>
      </c>
      <c r="F2735">
        <v>190</v>
      </c>
      <c r="G2735">
        <v>1</v>
      </c>
      <c r="H2735" t="s">
        <v>3951</v>
      </c>
    </row>
    <row r="2736" spans="1:8" x14ac:dyDescent="0.25">
      <c r="A2736" t="s">
        <v>2390</v>
      </c>
      <c r="B2736" s="1">
        <v>45207</v>
      </c>
      <c r="C2736">
        <v>139</v>
      </c>
      <c r="D2736">
        <v>432</v>
      </c>
      <c r="E2736">
        <v>4</v>
      </c>
      <c r="F2736">
        <v>129</v>
      </c>
      <c r="G2736">
        <v>20</v>
      </c>
      <c r="H2736" t="s">
        <v>3951</v>
      </c>
    </row>
    <row r="2737" spans="1:8" x14ac:dyDescent="0.25">
      <c r="A2737" t="s">
        <v>2391</v>
      </c>
      <c r="B2737" s="1">
        <v>45192</v>
      </c>
      <c r="C2737">
        <v>888</v>
      </c>
      <c r="D2737">
        <v>88</v>
      </c>
      <c r="E2737">
        <v>17</v>
      </c>
      <c r="F2737">
        <v>81</v>
      </c>
      <c r="G2737">
        <v>1</v>
      </c>
      <c r="H2737" t="s">
        <v>3949</v>
      </c>
    </row>
    <row r="2738" spans="1:8" x14ac:dyDescent="0.25">
      <c r="A2738" t="s">
        <v>2000</v>
      </c>
      <c r="B2738" s="1">
        <v>45415</v>
      </c>
      <c r="C2738">
        <v>816</v>
      </c>
      <c r="D2738">
        <v>271</v>
      </c>
      <c r="E2738">
        <v>23</v>
      </c>
      <c r="F2738">
        <v>21</v>
      </c>
      <c r="G2738">
        <v>46</v>
      </c>
      <c r="H2738" t="s">
        <v>3949</v>
      </c>
    </row>
    <row r="2739" spans="1:8" x14ac:dyDescent="0.25">
      <c r="A2739" t="s">
        <v>2392</v>
      </c>
      <c r="B2739" s="1">
        <v>45591</v>
      </c>
      <c r="C2739">
        <v>164</v>
      </c>
      <c r="D2739">
        <v>380</v>
      </c>
      <c r="E2739">
        <v>13</v>
      </c>
      <c r="F2739">
        <v>161</v>
      </c>
      <c r="G2739">
        <v>49</v>
      </c>
      <c r="H2739" t="s">
        <v>3949</v>
      </c>
    </row>
    <row r="2740" spans="1:8" x14ac:dyDescent="0.25">
      <c r="A2740" t="s">
        <v>1959</v>
      </c>
      <c r="B2740" s="1">
        <v>45352</v>
      </c>
      <c r="C2740">
        <v>859</v>
      </c>
      <c r="D2740">
        <v>174</v>
      </c>
      <c r="E2740">
        <v>20</v>
      </c>
      <c r="F2740">
        <v>153</v>
      </c>
      <c r="G2740">
        <v>17</v>
      </c>
      <c r="H2740" t="s">
        <v>3950</v>
      </c>
    </row>
    <row r="2741" spans="1:8" x14ac:dyDescent="0.25">
      <c r="A2741" t="s">
        <v>2137</v>
      </c>
      <c r="B2741" s="1">
        <v>45239</v>
      </c>
      <c r="C2741">
        <v>790</v>
      </c>
      <c r="D2741">
        <v>255</v>
      </c>
      <c r="E2741">
        <v>11</v>
      </c>
      <c r="F2741">
        <v>99</v>
      </c>
      <c r="G2741">
        <v>23</v>
      </c>
      <c r="H2741" t="s">
        <v>3949</v>
      </c>
    </row>
    <row r="2742" spans="1:8" x14ac:dyDescent="0.25">
      <c r="A2742" t="s">
        <v>2393</v>
      </c>
      <c r="B2742" s="1">
        <v>45565</v>
      </c>
      <c r="C2742">
        <v>217</v>
      </c>
      <c r="D2742">
        <v>87</v>
      </c>
      <c r="E2742">
        <v>26</v>
      </c>
      <c r="F2742">
        <v>60</v>
      </c>
      <c r="G2742">
        <v>10</v>
      </c>
      <c r="H2742" t="s">
        <v>3950</v>
      </c>
    </row>
    <row r="2743" spans="1:8" x14ac:dyDescent="0.25">
      <c r="A2743" t="s">
        <v>2394</v>
      </c>
      <c r="B2743" s="1">
        <v>45212</v>
      </c>
      <c r="C2743">
        <v>597</v>
      </c>
      <c r="D2743">
        <v>290</v>
      </c>
      <c r="E2743">
        <v>21</v>
      </c>
      <c r="F2743">
        <v>44</v>
      </c>
      <c r="G2743">
        <v>11</v>
      </c>
      <c r="H2743" t="s">
        <v>3951</v>
      </c>
    </row>
    <row r="2744" spans="1:8" x14ac:dyDescent="0.25">
      <c r="A2744" t="s">
        <v>2395</v>
      </c>
      <c r="B2744" s="1">
        <v>45593</v>
      </c>
      <c r="C2744">
        <v>513</v>
      </c>
      <c r="D2744">
        <v>233</v>
      </c>
      <c r="E2744">
        <v>15</v>
      </c>
      <c r="F2744">
        <v>192</v>
      </c>
      <c r="G2744">
        <v>9</v>
      </c>
      <c r="H2744" t="s">
        <v>3950</v>
      </c>
    </row>
    <row r="2745" spans="1:8" x14ac:dyDescent="0.25">
      <c r="A2745" t="s">
        <v>2396</v>
      </c>
      <c r="B2745" s="1">
        <v>45464</v>
      </c>
      <c r="C2745">
        <v>407</v>
      </c>
      <c r="D2745">
        <v>301</v>
      </c>
      <c r="E2745">
        <v>11</v>
      </c>
      <c r="F2745">
        <v>24</v>
      </c>
      <c r="G2745">
        <v>40</v>
      </c>
      <c r="H2745" t="s">
        <v>3949</v>
      </c>
    </row>
    <row r="2746" spans="1:8" x14ac:dyDescent="0.25">
      <c r="A2746" t="s">
        <v>2397</v>
      </c>
      <c r="B2746" s="1">
        <v>45108</v>
      </c>
      <c r="C2746">
        <v>205</v>
      </c>
      <c r="D2746">
        <v>226</v>
      </c>
      <c r="E2746">
        <v>20</v>
      </c>
      <c r="F2746">
        <v>1</v>
      </c>
      <c r="G2746">
        <v>41</v>
      </c>
      <c r="H2746" t="s">
        <v>3951</v>
      </c>
    </row>
    <row r="2747" spans="1:8" x14ac:dyDescent="0.25">
      <c r="A2747" t="s">
        <v>2398</v>
      </c>
      <c r="B2747" s="1">
        <v>45629</v>
      </c>
      <c r="C2747">
        <v>210</v>
      </c>
      <c r="D2747">
        <v>380</v>
      </c>
      <c r="E2747">
        <v>19</v>
      </c>
      <c r="F2747">
        <v>108</v>
      </c>
      <c r="G2747">
        <v>39</v>
      </c>
      <c r="H2747" t="s">
        <v>3951</v>
      </c>
    </row>
    <row r="2748" spans="1:8" x14ac:dyDescent="0.25">
      <c r="A2748" t="s">
        <v>498</v>
      </c>
      <c r="B2748" s="1">
        <v>45378</v>
      </c>
      <c r="C2748">
        <v>202</v>
      </c>
      <c r="D2748">
        <v>217</v>
      </c>
      <c r="E2748">
        <v>15</v>
      </c>
      <c r="F2748">
        <v>1</v>
      </c>
      <c r="G2748">
        <v>28</v>
      </c>
      <c r="H2748" t="s">
        <v>3950</v>
      </c>
    </row>
    <row r="2749" spans="1:8" x14ac:dyDescent="0.25">
      <c r="A2749" t="s">
        <v>1762</v>
      </c>
      <c r="B2749" s="1">
        <v>45261</v>
      </c>
      <c r="C2749">
        <v>742</v>
      </c>
      <c r="D2749">
        <v>281</v>
      </c>
      <c r="E2749">
        <v>23</v>
      </c>
      <c r="F2749">
        <v>193</v>
      </c>
      <c r="G2749">
        <v>41</v>
      </c>
      <c r="H2749" t="s">
        <v>3950</v>
      </c>
    </row>
    <row r="2750" spans="1:8" x14ac:dyDescent="0.25">
      <c r="A2750" t="s">
        <v>1389</v>
      </c>
      <c r="B2750" s="1">
        <v>45658</v>
      </c>
      <c r="C2750">
        <v>853</v>
      </c>
      <c r="D2750">
        <v>70</v>
      </c>
      <c r="E2750">
        <v>7</v>
      </c>
      <c r="F2750">
        <v>2</v>
      </c>
      <c r="G2750">
        <v>11</v>
      </c>
      <c r="H2750" t="s">
        <v>3950</v>
      </c>
    </row>
    <row r="2751" spans="1:8" x14ac:dyDescent="0.25">
      <c r="A2751" t="s">
        <v>2399</v>
      </c>
      <c r="B2751" s="1">
        <v>45567</v>
      </c>
      <c r="C2751">
        <v>623</v>
      </c>
      <c r="D2751">
        <v>398</v>
      </c>
      <c r="E2751">
        <v>17</v>
      </c>
      <c r="F2751">
        <v>57</v>
      </c>
      <c r="G2751">
        <v>41</v>
      </c>
      <c r="H2751" t="s">
        <v>3949</v>
      </c>
    </row>
    <row r="2752" spans="1:8" x14ac:dyDescent="0.25">
      <c r="A2752" t="s">
        <v>2400</v>
      </c>
      <c r="B2752" s="1">
        <v>45187</v>
      </c>
      <c r="C2752">
        <v>801</v>
      </c>
      <c r="D2752">
        <v>495</v>
      </c>
      <c r="E2752">
        <v>18</v>
      </c>
      <c r="F2752">
        <v>137</v>
      </c>
      <c r="G2752">
        <v>50</v>
      </c>
      <c r="H2752" t="s">
        <v>3950</v>
      </c>
    </row>
    <row r="2753" spans="1:8" x14ac:dyDescent="0.25">
      <c r="A2753" t="s">
        <v>2401</v>
      </c>
      <c r="B2753" s="1">
        <v>45533</v>
      </c>
      <c r="C2753">
        <v>507</v>
      </c>
      <c r="D2753">
        <v>387</v>
      </c>
      <c r="E2753">
        <v>27</v>
      </c>
      <c r="F2753">
        <v>85</v>
      </c>
      <c r="G2753">
        <v>45</v>
      </c>
      <c r="H2753" t="s">
        <v>3951</v>
      </c>
    </row>
    <row r="2754" spans="1:8" x14ac:dyDescent="0.25">
      <c r="A2754" t="s">
        <v>2402</v>
      </c>
      <c r="B2754" s="1">
        <v>45568</v>
      </c>
      <c r="C2754">
        <v>382</v>
      </c>
      <c r="D2754">
        <v>145</v>
      </c>
      <c r="E2754">
        <v>3</v>
      </c>
      <c r="F2754">
        <v>99</v>
      </c>
      <c r="G2754">
        <v>2</v>
      </c>
      <c r="H2754" t="s">
        <v>3949</v>
      </c>
    </row>
    <row r="2755" spans="1:8" x14ac:dyDescent="0.25">
      <c r="A2755" t="s">
        <v>2403</v>
      </c>
      <c r="B2755" s="1">
        <v>45003</v>
      </c>
      <c r="C2755">
        <v>139</v>
      </c>
      <c r="D2755">
        <v>177</v>
      </c>
      <c r="E2755">
        <v>5</v>
      </c>
      <c r="F2755">
        <v>62</v>
      </c>
      <c r="G2755">
        <v>22</v>
      </c>
      <c r="H2755" t="s">
        <v>3949</v>
      </c>
    </row>
    <row r="2756" spans="1:8" x14ac:dyDescent="0.25">
      <c r="A2756" t="s">
        <v>2404</v>
      </c>
      <c r="B2756" s="1">
        <v>45629</v>
      </c>
      <c r="C2756">
        <v>268</v>
      </c>
      <c r="D2756">
        <v>490</v>
      </c>
      <c r="E2756">
        <v>14</v>
      </c>
      <c r="F2756">
        <v>185</v>
      </c>
      <c r="G2756">
        <v>25</v>
      </c>
      <c r="H2756" t="s">
        <v>3950</v>
      </c>
    </row>
    <row r="2757" spans="1:8" x14ac:dyDescent="0.25">
      <c r="A2757" t="s">
        <v>1408</v>
      </c>
      <c r="B2757" s="1">
        <v>45391</v>
      </c>
      <c r="C2757">
        <v>401</v>
      </c>
      <c r="D2757">
        <v>279</v>
      </c>
      <c r="E2757">
        <v>2</v>
      </c>
      <c r="F2757">
        <v>112</v>
      </c>
      <c r="G2757">
        <v>29</v>
      </c>
      <c r="H2757" t="s">
        <v>3949</v>
      </c>
    </row>
    <row r="2758" spans="1:8" x14ac:dyDescent="0.25">
      <c r="A2758" t="s">
        <v>2405</v>
      </c>
      <c r="B2758" s="1">
        <v>45382</v>
      </c>
      <c r="C2758">
        <v>530</v>
      </c>
      <c r="D2758">
        <v>312</v>
      </c>
      <c r="E2758">
        <v>14</v>
      </c>
      <c r="F2758">
        <v>130</v>
      </c>
      <c r="G2758">
        <v>19</v>
      </c>
      <c r="H2758" t="s">
        <v>3950</v>
      </c>
    </row>
    <row r="2759" spans="1:8" x14ac:dyDescent="0.25">
      <c r="A2759" t="s">
        <v>2406</v>
      </c>
      <c r="B2759" s="1">
        <v>45526</v>
      </c>
      <c r="C2759">
        <v>735</v>
      </c>
      <c r="D2759">
        <v>383</v>
      </c>
      <c r="E2759">
        <v>2</v>
      </c>
      <c r="F2759">
        <v>4</v>
      </c>
      <c r="G2759">
        <v>8</v>
      </c>
      <c r="H2759" t="s">
        <v>3949</v>
      </c>
    </row>
    <row r="2760" spans="1:8" x14ac:dyDescent="0.25">
      <c r="A2760" t="s">
        <v>1309</v>
      </c>
      <c r="B2760" s="1">
        <v>45187</v>
      </c>
      <c r="C2760">
        <v>947</v>
      </c>
      <c r="D2760">
        <v>300</v>
      </c>
      <c r="E2760">
        <v>15</v>
      </c>
      <c r="F2760">
        <v>192</v>
      </c>
      <c r="G2760">
        <v>40</v>
      </c>
      <c r="H2760" t="s">
        <v>3951</v>
      </c>
    </row>
    <row r="2761" spans="1:8" x14ac:dyDescent="0.25">
      <c r="A2761" t="s">
        <v>2407</v>
      </c>
      <c r="B2761" s="1">
        <v>45654</v>
      </c>
      <c r="C2761">
        <v>648</v>
      </c>
      <c r="D2761">
        <v>461</v>
      </c>
      <c r="E2761">
        <v>29</v>
      </c>
      <c r="F2761">
        <v>104</v>
      </c>
      <c r="G2761">
        <v>21</v>
      </c>
      <c r="H2761" t="s">
        <v>3950</v>
      </c>
    </row>
    <row r="2762" spans="1:8" x14ac:dyDescent="0.25">
      <c r="A2762" t="s">
        <v>2408</v>
      </c>
      <c r="B2762" s="1">
        <v>45654</v>
      </c>
      <c r="C2762">
        <v>148</v>
      </c>
      <c r="D2762">
        <v>460</v>
      </c>
      <c r="E2762">
        <v>27</v>
      </c>
      <c r="F2762">
        <v>188</v>
      </c>
      <c r="G2762">
        <v>33</v>
      </c>
      <c r="H2762" t="s">
        <v>3951</v>
      </c>
    </row>
    <row r="2763" spans="1:8" x14ac:dyDescent="0.25">
      <c r="A2763" t="s">
        <v>404</v>
      </c>
      <c r="B2763" s="1">
        <v>45167</v>
      </c>
      <c r="C2763">
        <v>186</v>
      </c>
      <c r="D2763">
        <v>406</v>
      </c>
      <c r="E2763">
        <v>30</v>
      </c>
      <c r="F2763">
        <v>162</v>
      </c>
      <c r="G2763">
        <v>6</v>
      </c>
      <c r="H2763" t="s">
        <v>3951</v>
      </c>
    </row>
    <row r="2764" spans="1:8" x14ac:dyDescent="0.25">
      <c r="A2764" t="s">
        <v>2409</v>
      </c>
      <c r="B2764" s="1">
        <v>45567</v>
      </c>
      <c r="C2764">
        <v>192</v>
      </c>
      <c r="D2764">
        <v>382</v>
      </c>
      <c r="E2764">
        <v>2</v>
      </c>
      <c r="F2764">
        <v>18</v>
      </c>
      <c r="G2764">
        <v>7</v>
      </c>
      <c r="H2764" t="s">
        <v>3951</v>
      </c>
    </row>
    <row r="2765" spans="1:8" x14ac:dyDescent="0.25">
      <c r="A2765" t="s">
        <v>2410</v>
      </c>
      <c r="B2765" s="1">
        <v>45404</v>
      </c>
      <c r="C2765">
        <v>774</v>
      </c>
      <c r="D2765">
        <v>361</v>
      </c>
      <c r="E2765">
        <v>5</v>
      </c>
      <c r="F2765">
        <v>42</v>
      </c>
      <c r="G2765">
        <v>49</v>
      </c>
      <c r="H2765" t="s">
        <v>3950</v>
      </c>
    </row>
    <row r="2766" spans="1:8" x14ac:dyDescent="0.25">
      <c r="A2766" t="s">
        <v>2411</v>
      </c>
      <c r="B2766" s="1">
        <v>45695</v>
      </c>
      <c r="C2766">
        <v>328</v>
      </c>
      <c r="D2766">
        <v>305</v>
      </c>
      <c r="E2766">
        <v>1</v>
      </c>
      <c r="F2766">
        <v>34</v>
      </c>
      <c r="G2766">
        <v>16</v>
      </c>
      <c r="H2766" t="s">
        <v>3949</v>
      </c>
    </row>
    <row r="2767" spans="1:8" x14ac:dyDescent="0.25">
      <c r="A2767" t="s">
        <v>2412</v>
      </c>
      <c r="B2767" s="1">
        <v>45528</v>
      </c>
      <c r="C2767">
        <v>729</v>
      </c>
      <c r="D2767">
        <v>105</v>
      </c>
      <c r="E2767">
        <v>11</v>
      </c>
      <c r="F2767">
        <v>102</v>
      </c>
      <c r="G2767">
        <v>1</v>
      </c>
      <c r="H2767" t="s">
        <v>3949</v>
      </c>
    </row>
    <row r="2768" spans="1:8" x14ac:dyDescent="0.25">
      <c r="A2768" t="s">
        <v>1206</v>
      </c>
      <c r="B2768" s="1">
        <v>45369</v>
      </c>
      <c r="C2768">
        <v>640</v>
      </c>
      <c r="D2768">
        <v>289</v>
      </c>
      <c r="E2768">
        <v>5</v>
      </c>
      <c r="F2768">
        <v>161</v>
      </c>
      <c r="G2768">
        <v>10</v>
      </c>
      <c r="H2768" t="s">
        <v>3951</v>
      </c>
    </row>
    <row r="2769" spans="1:8" x14ac:dyDescent="0.25">
      <c r="A2769" t="s">
        <v>2413</v>
      </c>
      <c r="B2769" s="1">
        <v>45348</v>
      </c>
      <c r="C2769">
        <v>687</v>
      </c>
      <c r="D2769">
        <v>295</v>
      </c>
      <c r="E2769">
        <v>7</v>
      </c>
      <c r="F2769">
        <v>145</v>
      </c>
      <c r="G2769">
        <v>15</v>
      </c>
      <c r="H2769" t="s">
        <v>3951</v>
      </c>
    </row>
    <row r="2770" spans="1:8" x14ac:dyDescent="0.25">
      <c r="A2770" t="s">
        <v>2131</v>
      </c>
      <c r="B2770" s="1">
        <v>45413</v>
      </c>
      <c r="C2770">
        <v>488</v>
      </c>
      <c r="D2770">
        <v>83</v>
      </c>
      <c r="E2770">
        <v>28</v>
      </c>
      <c r="F2770">
        <v>8</v>
      </c>
      <c r="G2770">
        <v>18</v>
      </c>
      <c r="H2770" t="s">
        <v>3949</v>
      </c>
    </row>
    <row r="2771" spans="1:8" x14ac:dyDescent="0.25">
      <c r="A2771" t="s">
        <v>2414</v>
      </c>
      <c r="B2771" s="1">
        <v>45343</v>
      </c>
      <c r="C2771">
        <v>727</v>
      </c>
      <c r="D2771">
        <v>152</v>
      </c>
      <c r="E2771">
        <v>28</v>
      </c>
      <c r="F2771">
        <v>72</v>
      </c>
      <c r="G2771">
        <v>40</v>
      </c>
      <c r="H2771" t="s">
        <v>3949</v>
      </c>
    </row>
    <row r="2772" spans="1:8" x14ac:dyDescent="0.25">
      <c r="A2772" t="s">
        <v>2415</v>
      </c>
      <c r="B2772" s="1">
        <v>45496</v>
      </c>
      <c r="C2772">
        <v>632</v>
      </c>
      <c r="D2772">
        <v>298</v>
      </c>
      <c r="E2772">
        <v>30</v>
      </c>
      <c r="F2772">
        <v>68</v>
      </c>
      <c r="G2772">
        <v>38</v>
      </c>
      <c r="H2772" t="s">
        <v>3949</v>
      </c>
    </row>
    <row r="2773" spans="1:8" x14ac:dyDescent="0.25">
      <c r="A2773" t="s">
        <v>2416</v>
      </c>
      <c r="B2773" s="1">
        <v>45445</v>
      </c>
      <c r="C2773">
        <v>354</v>
      </c>
      <c r="D2773">
        <v>136</v>
      </c>
      <c r="E2773">
        <v>28</v>
      </c>
      <c r="F2773">
        <v>58</v>
      </c>
      <c r="G2773">
        <v>49</v>
      </c>
      <c r="H2773" t="s">
        <v>3950</v>
      </c>
    </row>
    <row r="2774" spans="1:8" x14ac:dyDescent="0.25">
      <c r="A2774" t="s">
        <v>2417</v>
      </c>
      <c r="B2774" s="1">
        <v>44976</v>
      </c>
      <c r="C2774">
        <v>484</v>
      </c>
      <c r="D2774">
        <v>165</v>
      </c>
      <c r="E2774">
        <v>17</v>
      </c>
      <c r="F2774">
        <v>71</v>
      </c>
      <c r="G2774">
        <v>50</v>
      </c>
      <c r="H2774" t="s">
        <v>3950</v>
      </c>
    </row>
    <row r="2775" spans="1:8" x14ac:dyDescent="0.25">
      <c r="A2775" t="s">
        <v>2418</v>
      </c>
      <c r="B2775" s="1">
        <v>45116</v>
      </c>
      <c r="C2775">
        <v>190</v>
      </c>
      <c r="D2775">
        <v>163</v>
      </c>
      <c r="E2775">
        <v>22</v>
      </c>
      <c r="F2775">
        <v>30</v>
      </c>
      <c r="G2775">
        <v>13</v>
      </c>
      <c r="H2775" t="s">
        <v>3950</v>
      </c>
    </row>
    <row r="2776" spans="1:8" x14ac:dyDescent="0.25">
      <c r="A2776" t="s">
        <v>2419</v>
      </c>
      <c r="B2776" s="1">
        <v>45417</v>
      </c>
      <c r="C2776">
        <v>586</v>
      </c>
      <c r="D2776">
        <v>264</v>
      </c>
      <c r="E2776">
        <v>25</v>
      </c>
      <c r="F2776">
        <v>198</v>
      </c>
      <c r="G2776">
        <v>45</v>
      </c>
      <c r="H2776" t="s">
        <v>3951</v>
      </c>
    </row>
    <row r="2777" spans="1:8" x14ac:dyDescent="0.25">
      <c r="A2777" t="s">
        <v>1013</v>
      </c>
      <c r="B2777" s="1">
        <v>45248</v>
      </c>
      <c r="C2777">
        <v>702</v>
      </c>
      <c r="D2777">
        <v>236</v>
      </c>
      <c r="E2777">
        <v>2</v>
      </c>
      <c r="F2777">
        <v>20</v>
      </c>
      <c r="G2777">
        <v>26</v>
      </c>
      <c r="H2777" t="s">
        <v>3949</v>
      </c>
    </row>
    <row r="2778" spans="1:8" x14ac:dyDescent="0.25">
      <c r="A2778" t="s">
        <v>1922</v>
      </c>
      <c r="B2778" s="1">
        <v>45358</v>
      </c>
      <c r="C2778">
        <v>146</v>
      </c>
      <c r="D2778">
        <v>63</v>
      </c>
      <c r="E2778">
        <v>4</v>
      </c>
      <c r="F2778">
        <v>126</v>
      </c>
      <c r="G2778">
        <v>16</v>
      </c>
      <c r="H2778" t="s">
        <v>3950</v>
      </c>
    </row>
    <row r="2779" spans="1:8" x14ac:dyDescent="0.25">
      <c r="A2779" t="s">
        <v>759</v>
      </c>
      <c r="B2779" s="1">
        <v>45038</v>
      </c>
      <c r="C2779">
        <v>235</v>
      </c>
      <c r="D2779">
        <v>482</v>
      </c>
      <c r="E2779">
        <v>27</v>
      </c>
      <c r="F2779">
        <v>21</v>
      </c>
      <c r="G2779">
        <v>45</v>
      </c>
      <c r="H2779" t="s">
        <v>3950</v>
      </c>
    </row>
    <row r="2780" spans="1:8" x14ac:dyDescent="0.25">
      <c r="A2780" t="s">
        <v>2420</v>
      </c>
      <c r="B2780" s="1">
        <v>45445</v>
      </c>
      <c r="C2780">
        <v>932</v>
      </c>
      <c r="D2780">
        <v>91</v>
      </c>
      <c r="E2780">
        <v>12</v>
      </c>
      <c r="F2780">
        <v>130</v>
      </c>
      <c r="G2780">
        <v>36</v>
      </c>
      <c r="H2780" t="s">
        <v>3950</v>
      </c>
    </row>
    <row r="2781" spans="1:8" x14ac:dyDescent="0.25">
      <c r="A2781" t="s">
        <v>2421</v>
      </c>
      <c r="B2781" s="1">
        <v>45316</v>
      </c>
      <c r="C2781">
        <v>625</v>
      </c>
      <c r="D2781">
        <v>248</v>
      </c>
      <c r="E2781">
        <v>18</v>
      </c>
      <c r="F2781">
        <v>11</v>
      </c>
      <c r="G2781">
        <v>27</v>
      </c>
      <c r="H2781" t="s">
        <v>3951</v>
      </c>
    </row>
    <row r="2782" spans="1:8" x14ac:dyDescent="0.25">
      <c r="A2782" t="s">
        <v>2422</v>
      </c>
      <c r="B2782" s="1">
        <v>45059</v>
      </c>
      <c r="C2782">
        <v>536</v>
      </c>
      <c r="D2782">
        <v>340</v>
      </c>
      <c r="E2782">
        <v>13</v>
      </c>
      <c r="F2782">
        <v>146</v>
      </c>
      <c r="G2782">
        <v>26</v>
      </c>
      <c r="H2782" t="s">
        <v>3949</v>
      </c>
    </row>
    <row r="2783" spans="1:8" x14ac:dyDescent="0.25">
      <c r="A2783" t="s">
        <v>2423</v>
      </c>
      <c r="B2783" s="1">
        <v>45156</v>
      </c>
      <c r="C2783">
        <v>975</v>
      </c>
      <c r="D2783">
        <v>92</v>
      </c>
      <c r="E2783">
        <v>12</v>
      </c>
      <c r="F2783">
        <v>77</v>
      </c>
      <c r="G2783">
        <v>2</v>
      </c>
      <c r="H2783" t="s">
        <v>3951</v>
      </c>
    </row>
    <row r="2784" spans="1:8" x14ac:dyDescent="0.25">
      <c r="A2784" t="s">
        <v>1287</v>
      </c>
      <c r="B2784" s="1">
        <v>45549</v>
      </c>
      <c r="C2784">
        <v>571</v>
      </c>
      <c r="D2784">
        <v>385</v>
      </c>
      <c r="E2784">
        <v>23</v>
      </c>
      <c r="F2784">
        <v>162</v>
      </c>
      <c r="G2784">
        <v>21</v>
      </c>
      <c r="H2784" t="s">
        <v>3949</v>
      </c>
    </row>
    <row r="2785" spans="1:8" x14ac:dyDescent="0.25">
      <c r="A2785" t="s">
        <v>1487</v>
      </c>
      <c r="B2785" s="1">
        <v>45294</v>
      </c>
      <c r="C2785">
        <v>978</v>
      </c>
      <c r="D2785">
        <v>471</v>
      </c>
      <c r="E2785">
        <v>18</v>
      </c>
      <c r="F2785">
        <v>37</v>
      </c>
      <c r="G2785">
        <v>37</v>
      </c>
      <c r="H2785" t="s">
        <v>3950</v>
      </c>
    </row>
    <row r="2786" spans="1:8" x14ac:dyDescent="0.25">
      <c r="A2786" t="s">
        <v>2424</v>
      </c>
      <c r="B2786" s="1">
        <v>45208</v>
      </c>
      <c r="C2786">
        <v>719</v>
      </c>
      <c r="D2786">
        <v>222</v>
      </c>
      <c r="E2786">
        <v>7</v>
      </c>
      <c r="F2786">
        <v>150</v>
      </c>
      <c r="G2786">
        <v>12</v>
      </c>
      <c r="H2786" t="s">
        <v>3950</v>
      </c>
    </row>
    <row r="2787" spans="1:8" x14ac:dyDescent="0.25">
      <c r="A2787" t="s">
        <v>2425</v>
      </c>
      <c r="B2787" s="1">
        <v>45484</v>
      </c>
      <c r="C2787">
        <v>281</v>
      </c>
      <c r="D2787">
        <v>334</v>
      </c>
      <c r="E2787">
        <v>21</v>
      </c>
      <c r="F2787">
        <v>21</v>
      </c>
      <c r="G2787">
        <v>20</v>
      </c>
      <c r="H2787" t="s">
        <v>3951</v>
      </c>
    </row>
    <row r="2788" spans="1:8" x14ac:dyDescent="0.25">
      <c r="A2788" t="s">
        <v>2426</v>
      </c>
      <c r="B2788" s="1">
        <v>45532</v>
      </c>
      <c r="C2788">
        <v>487</v>
      </c>
      <c r="D2788">
        <v>94</v>
      </c>
      <c r="E2788">
        <v>3</v>
      </c>
      <c r="F2788">
        <v>162</v>
      </c>
      <c r="G2788">
        <v>22</v>
      </c>
      <c r="H2788" t="s">
        <v>3949</v>
      </c>
    </row>
    <row r="2789" spans="1:8" x14ac:dyDescent="0.25">
      <c r="A2789" t="s">
        <v>2427</v>
      </c>
      <c r="B2789" s="1">
        <v>45178</v>
      </c>
      <c r="C2789">
        <v>430</v>
      </c>
      <c r="D2789">
        <v>112</v>
      </c>
      <c r="E2789">
        <v>5</v>
      </c>
      <c r="F2789">
        <v>99</v>
      </c>
      <c r="G2789">
        <v>28</v>
      </c>
      <c r="H2789" t="s">
        <v>3951</v>
      </c>
    </row>
    <row r="2790" spans="1:8" x14ac:dyDescent="0.25">
      <c r="A2790" t="s">
        <v>2428</v>
      </c>
      <c r="B2790" s="1">
        <v>45325</v>
      </c>
      <c r="C2790">
        <v>365</v>
      </c>
      <c r="D2790">
        <v>134</v>
      </c>
      <c r="E2790">
        <v>17</v>
      </c>
      <c r="F2790">
        <v>9</v>
      </c>
      <c r="G2790">
        <v>22</v>
      </c>
      <c r="H2790" t="s">
        <v>3949</v>
      </c>
    </row>
    <row r="2791" spans="1:8" x14ac:dyDescent="0.25">
      <c r="A2791" t="s">
        <v>2429</v>
      </c>
      <c r="B2791" s="1">
        <v>45379</v>
      </c>
      <c r="C2791">
        <v>227</v>
      </c>
      <c r="D2791">
        <v>249</v>
      </c>
      <c r="E2791">
        <v>7</v>
      </c>
      <c r="F2791">
        <v>112</v>
      </c>
      <c r="G2791">
        <v>14</v>
      </c>
      <c r="H2791" t="s">
        <v>3950</v>
      </c>
    </row>
    <row r="2792" spans="1:8" x14ac:dyDescent="0.25">
      <c r="A2792" t="s">
        <v>1628</v>
      </c>
      <c r="B2792" s="1">
        <v>45019</v>
      </c>
      <c r="C2792">
        <v>642</v>
      </c>
      <c r="D2792">
        <v>123</v>
      </c>
      <c r="E2792">
        <v>6</v>
      </c>
      <c r="F2792">
        <v>145</v>
      </c>
      <c r="G2792">
        <v>38</v>
      </c>
      <c r="H2792" t="s">
        <v>3951</v>
      </c>
    </row>
    <row r="2793" spans="1:8" x14ac:dyDescent="0.25">
      <c r="A2793" t="s">
        <v>2430</v>
      </c>
      <c r="B2793" s="1">
        <v>45578</v>
      </c>
      <c r="C2793">
        <v>150</v>
      </c>
      <c r="D2793">
        <v>331</v>
      </c>
      <c r="E2793">
        <v>16</v>
      </c>
      <c r="F2793">
        <v>142</v>
      </c>
      <c r="G2793">
        <v>8</v>
      </c>
      <c r="H2793" t="s">
        <v>3949</v>
      </c>
    </row>
    <row r="2794" spans="1:8" x14ac:dyDescent="0.25">
      <c r="A2794" t="s">
        <v>2099</v>
      </c>
      <c r="B2794" s="1">
        <v>45227</v>
      </c>
      <c r="C2794">
        <v>813</v>
      </c>
      <c r="D2794">
        <v>197</v>
      </c>
      <c r="E2794">
        <v>17</v>
      </c>
      <c r="F2794">
        <v>186</v>
      </c>
      <c r="G2794">
        <v>47</v>
      </c>
      <c r="H2794" t="s">
        <v>3950</v>
      </c>
    </row>
    <row r="2795" spans="1:8" x14ac:dyDescent="0.25">
      <c r="A2795" t="s">
        <v>2431</v>
      </c>
      <c r="B2795" s="1">
        <v>45068</v>
      </c>
      <c r="C2795">
        <v>320</v>
      </c>
      <c r="D2795">
        <v>358</v>
      </c>
      <c r="E2795">
        <v>5</v>
      </c>
      <c r="F2795">
        <v>170</v>
      </c>
      <c r="G2795">
        <v>32</v>
      </c>
      <c r="H2795" t="s">
        <v>3951</v>
      </c>
    </row>
    <row r="2796" spans="1:8" x14ac:dyDescent="0.25">
      <c r="A2796" t="s">
        <v>2432</v>
      </c>
      <c r="B2796" s="1">
        <v>45087</v>
      </c>
      <c r="C2796">
        <v>571</v>
      </c>
      <c r="D2796">
        <v>493</v>
      </c>
      <c r="E2796">
        <v>13</v>
      </c>
      <c r="F2796">
        <v>97</v>
      </c>
      <c r="G2796">
        <v>11</v>
      </c>
      <c r="H2796" t="s">
        <v>3950</v>
      </c>
    </row>
    <row r="2797" spans="1:8" x14ac:dyDescent="0.25">
      <c r="A2797" t="s">
        <v>1229</v>
      </c>
      <c r="B2797" s="1">
        <v>45603</v>
      </c>
      <c r="C2797">
        <v>123</v>
      </c>
      <c r="D2797">
        <v>57</v>
      </c>
      <c r="E2797">
        <v>6</v>
      </c>
      <c r="F2797">
        <v>148</v>
      </c>
      <c r="G2797">
        <v>22</v>
      </c>
      <c r="H2797" t="s">
        <v>3950</v>
      </c>
    </row>
    <row r="2798" spans="1:8" x14ac:dyDescent="0.25">
      <c r="A2798" t="s">
        <v>2433</v>
      </c>
      <c r="B2798" s="1">
        <v>45504</v>
      </c>
      <c r="C2798">
        <v>134</v>
      </c>
      <c r="D2798">
        <v>371</v>
      </c>
      <c r="E2798">
        <v>13</v>
      </c>
      <c r="F2798">
        <v>100</v>
      </c>
      <c r="G2798">
        <v>33</v>
      </c>
      <c r="H2798" t="s">
        <v>3950</v>
      </c>
    </row>
    <row r="2799" spans="1:8" x14ac:dyDescent="0.25">
      <c r="A2799" t="s">
        <v>2434</v>
      </c>
      <c r="B2799" s="1">
        <v>44978</v>
      </c>
      <c r="C2799">
        <v>412</v>
      </c>
      <c r="D2799">
        <v>298</v>
      </c>
      <c r="E2799">
        <v>26</v>
      </c>
      <c r="F2799">
        <v>178</v>
      </c>
      <c r="G2799">
        <v>3</v>
      </c>
      <c r="H2799" t="s">
        <v>3951</v>
      </c>
    </row>
    <row r="2800" spans="1:8" x14ac:dyDescent="0.25">
      <c r="A2800" t="s">
        <v>2435</v>
      </c>
      <c r="B2800" s="1">
        <v>45199</v>
      </c>
      <c r="C2800">
        <v>872</v>
      </c>
      <c r="D2800">
        <v>474</v>
      </c>
      <c r="E2800">
        <v>20</v>
      </c>
      <c r="F2800">
        <v>112</v>
      </c>
      <c r="G2800">
        <v>7</v>
      </c>
      <c r="H2800" t="s">
        <v>3949</v>
      </c>
    </row>
    <row r="2801" spans="1:8" x14ac:dyDescent="0.25">
      <c r="A2801" t="s">
        <v>263</v>
      </c>
      <c r="B2801" s="1">
        <v>45311</v>
      </c>
      <c r="C2801">
        <v>791</v>
      </c>
      <c r="D2801">
        <v>127</v>
      </c>
      <c r="E2801">
        <v>13</v>
      </c>
      <c r="F2801">
        <v>81</v>
      </c>
      <c r="G2801">
        <v>15</v>
      </c>
      <c r="H2801" t="s">
        <v>3949</v>
      </c>
    </row>
    <row r="2802" spans="1:8" x14ac:dyDescent="0.25">
      <c r="A2802" t="s">
        <v>2436</v>
      </c>
      <c r="B2802" s="1">
        <v>45124</v>
      </c>
      <c r="C2802">
        <v>403</v>
      </c>
      <c r="D2802">
        <v>452</v>
      </c>
      <c r="E2802">
        <v>2</v>
      </c>
      <c r="F2802">
        <v>73</v>
      </c>
      <c r="G2802">
        <v>38</v>
      </c>
      <c r="H2802" t="s">
        <v>3949</v>
      </c>
    </row>
    <row r="2803" spans="1:8" x14ac:dyDescent="0.25">
      <c r="A2803" t="s">
        <v>52</v>
      </c>
      <c r="B2803" s="1">
        <v>45376</v>
      </c>
      <c r="C2803">
        <v>386</v>
      </c>
      <c r="D2803">
        <v>359</v>
      </c>
      <c r="E2803">
        <v>3</v>
      </c>
      <c r="F2803">
        <v>85</v>
      </c>
      <c r="G2803">
        <v>2</v>
      </c>
      <c r="H2803" t="s">
        <v>3950</v>
      </c>
    </row>
    <row r="2804" spans="1:8" x14ac:dyDescent="0.25">
      <c r="A2804" t="s">
        <v>2437</v>
      </c>
      <c r="B2804" s="1">
        <v>45483</v>
      </c>
      <c r="C2804">
        <v>402</v>
      </c>
      <c r="D2804">
        <v>344</v>
      </c>
      <c r="E2804">
        <v>17</v>
      </c>
      <c r="F2804">
        <v>29</v>
      </c>
      <c r="G2804">
        <v>31</v>
      </c>
      <c r="H2804" t="s">
        <v>3951</v>
      </c>
    </row>
    <row r="2805" spans="1:8" x14ac:dyDescent="0.25">
      <c r="A2805" t="s">
        <v>2438</v>
      </c>
      <c r="B2805" s="1">
        <v>45180</v>
      </c>
      <c r="C2805">
        <v>131</v>
      </c>
      <c r="D2805">
        <v>316</v>
      </c>
      <c r="E2805">
        <v>29</v>
      </c>
      <c r="F2805">
        <v>68</v>
      </c>
      <c r="G2805">
        <v>38</v>
      </c>
      <c r="H2805" t="s">
        <v>3949</v>
      </c>
    </row>
    <row r="2806" spans="1:8" x14ac:dyDescent="0.25">
      <c r="A2806" t="s">
        <v>252</v>
      </c>
      <c r="B2806" s="1">
        <v>44973</v>
      </c>
      <c r="C2806">
        <v>182</v>
      </c>
      <c r="D2806">
        <v>401</v>
      </c>
      <c r="E2806">
        <v>5</v>
      </c>
      <c r="F2806">
        <v>142</v>
      </c>
      <c r="G2806">
        <v>24</v>
      </c>
      <c r="H2806" t="s">
        <v>3950</v>
      </c>
    </row>
    <row r="2807" spans="1:8" x14ac:dyDescent="0.25">
      <c r="A2807" t="s">
        <v>121</v>
      </c>
      <c r="B2807" s="1">
        <v>45348</v>
      </c>
      <c r="C2807">
        <v>534</v>
      </c>
      <c r="D2807">
        <v>310</v>
      </c>
      <c r="E2807">
        <v>2</v>
      </c>
      <c r="F2807">
        <v>176</v>
      </c>
      <c r="G2807">
        <v>45</v>
      </c>
      <c r="H2807" t="s">
        <v>3949</v>
      </c>
    </row>
    <row r="2808" spans="1:8" x14ac:dyDescent="0.25">
      <c r="A2808" t="s">
        <v>493</v>
      </c>
      <c r="B2808" s="1">
        <v>45532</v>
      </c>
      <c r="C2808">
        <v>848</v>
      </c>
      <c r="D2808">
        <v>335</v>
      </c>
      <c r="E2808">
        <v>26</v>
      </c>
      <c r="F2808">
        <v>162</v>
      </c>
      <c r="G2808">
        <v>32</v>
      </c>
      <c r="H2808" t="s">
        <v>3950</v>
      </c>
    </row>
    <row r="2809" spans="1:8" x14ac:dyDescent="0.25">
      <c r="A2809" t="s">
        <v>41</v>
      </c>
      <c r="B2809" s="1">
        <v>45483</v>
      </c>
      <c r="C2809">
        <v>645</v>
      </c>
      <c r="D2809">
        <v>458</v>
      </c>
      <c r="E2809">
        <v>7</v>
      </c>
      <c r="F2809">
        <v>166</v>
      </c>
      <c r="G2809">
        <v>7</v>
      </c>
      <c r="H2809" t="s">
        <v>3950</v>
      </c>
    </row>
    <row r="2810" spans="1:8" x14ac:dyDescent="0.25">
      <c r="A2810" t="s">
        <v>1928</v>
      </c>
      <c r="B2810" s="1">
        <v>45041</v>
      </c>
      <c r="C2810">
        <v>250</v>
      </c>
      <c r="D2810">
        <v>183</v>
      </c>
      <c r="E2810">
        <v>19</v>
      </c>
      <c r="F2810">
        <v>191</v>
      </c>
      <c r="G2810">
        <v>37</v>
      </c>
      <c r="H2810" t="s">
        <v>3951</v>
      </c>
    </row>
    <row r="2811" spans="1:8" x14ac:dyDescent="0.25">
      <c r="A2811" t="s">
        <v>1888</v>
      </c>
      <c r="B2811" s="1">
        <v>45462</v>
      </c>
      <c r="C2811">
        <v>795</v>
      </c>
      <c r="D2811">
        <v>298</v>
      </c>
      <c r="E2811">
        <v>6</v>
      </c>
      <c r="F2811">
        <v>154</v>
      </c>
      <c r="G2811">
        <v>44</v>
      </c>
      <c r="H2811" t="s">
        <v>3951</v>
      </c>
    </row>
    <row r="2812" spans="1:8" x14ac:dyDescent="0.25">
      <c r="A2812" t="s">
        <v>2439</v>
      </c>
      <c r="B2812" s="1">
        <v>45389</v>
      </c>
      <c r="C2812">
        <v>678</v>
      </c>
      <c r="D2812">
        <v>472</v>
      </c>
      <c r="E2812">
        <v>21</v>
      </c>
      <c r="F2812">
        <v>102</v>
      </c>
      <c r="G2812">
        <v>21</v>
      </c>
      <c r="H2812" t="s">
        <v>3950</v>
      </c>
    </row>
    <row r="2813" spans="1:8" x14ac:dyDescent="0.25">
      <c r="A2813" t="s">
        <v>2440</v>
      </c>
      <c r="B2813" s="1">
        <v>45113</v>
      </c>
      <c r="C2813">
        <v>445</v>
      </c>
      <c r="D2813">
        <v>119</v>
      </c>
      <c r="E2813">
        <v>6</v>
      </c>
      <c r="F2813">
        <v>90</v>
      </c>
      <c r="G2813">
        <v>22</v>
      </c>
      <c r="H2813" t="s">
        <v>3950</v>
      </c>
    </row>
    <row r="2814" spans="1:8" x14ac:dyDescent="0.25">
      <c r="A2814" t="s">
        <v>638</v>
      </c>
      <c r="B2814" s="1">
        <v>45297</v>
      </c>
      <c r="C2814">
        <v>577</v>
      </c>
      <c r="D2814">
        <v>274</v>
      </c>
      <c r="E2814">
        <v>25</v>
      </c>
      <c r="F2814">
        <v>151</v>
      </c>
      <c r="G2814">
        <v>29</v>
      </c>
      <c r="H2814" t="s">
        <v>3949</v>
      </c>
    </row>
    <row r="2815" spans="1:8" x14ac:dyDescent="0.25">
      <c r="A2815" t="s">
        <v>2441</v>
      </c>
      <c r="B2815" s="1">
        <v>45411</v>
      </c>
      <c r="C2815">
        <v>761</v>
      </c>
      <c r="D2815">
        <v>257</v>
      </c>
      <c r="E2815">
        <v>21</v>
      </c>
      <c r="F2815">
        <v>16</v>
      </c>
      <c r="G2815">
        <v>17</v>
      </c>
      <c r="H2815" t="s">
        <v>3950</v>
      </c>
    </row>
    <row r="2816" spans="1:8" x14ac:dyDescent="0.25">
      <c r="A2816" t="s">
        <v>2442</v>
      </c>
      <c r="B2816" s="1">
        <v>45445</v>
      </c>
      <c r="C2816">
        <v>655</v>
      </c>
      <c r="D2816">
        <v>225</v>
      </c>
      <c r="E2816">
        <v>24</v>
      </c>
      <c r="F2816">
        <v>68</v>
      </c>
      <c r="G2816">
        <v>13</v>
      </c>
      <c r="H2816" t="s">
        <v>3951</v>
      </c>
    </row>
    <row r="2817" spans="1:8" x14ac:dyDescent="0.25">
      <c r="A2817" t="s">
        <v>2443</v>
      </c>
      <c r="B2817" s="1">
        <v>45327</v>
      </c>
      <c r="C2817">
        <v>839</v>
      </c>
      <c r="D2817">
        <v>376</v>
      </c>
      <c r="E2817">
        <v>11</v>
      </c>
      <c r="F2817">
        <v>150</v>
      </c>
      <c r="G2817">
        <v>30</v>
      </c>
      <c r="H2817" t="s">
        <v>3951</v>
      </c>
    </row>
    <row r="2818" spans="1:8" x14ac:dyDescent="0.25">
      <c r="A2818" t="s">
        <v>2444</v>
      </c>
      <c r="B2818" s="1">
        <v>45498</v>
      </c>
      <c r="C2818">
        <v>957</v>
      </c>
      <c r="D2818">
        <v>122</v>
      </c>
      <c r="E2818">
        <v>3</v>
      </c>
      <c r="F2818">
        <v>74</v>
      </c>
      <c r="G2818">
        <v>44</v>
      </c>
      <c r="H2818" t="s">
        <v>3949</v>
      </c>
    </row>
    <row r="2819" spans="1:8" x14ac:dyDescent="0.25">
      <c r="A2819" t="s">
        <v>1916</v>
      </c>
      <c r="B2819" s="1">
        <v>45562</v>
      </c>
      <c r="C2819">
        <v>449</v>
      </c>
      <c r="D2819">
        <v>338</v>
      </c>
      <c r="E2819">
        <v>9</v>
      </c>
      <c r="F2819">
        <v>1</v>
      </c>
      <c r="G2819">
        <v>38</v>
      </c>
      <c r="H2819" t="s">
        <v>3949</v>
      </c>
    </row>
    <row r="2820" spans="1:8" x14ac:dyDescent="0.25">
      <c r="A2820" t="s">
        <v>2445</v>
      </c>
      <c r="B2820" s="1">
        <v>45216</v>
      </c>
      <c r="C2820">
        <v>448</v>
      </c>
      <c r="D2820">
        <v>142</v>
      </c>
      <c r="E2820">
        <v>12</v>
      </c>
      <c r="F2820">
        <v>84</v>
      </c>
      <c r="G2820">
        <v>29</v>
      </c>
      <c r="H2820" t="s">
        <v>3949</v>
      </c>
    </row>
    <row r="2821" spans="1:8" x14ac:dyDescent="0.25">
      <c r="A2821" t="s">
        <v>2446</v>
      </c>
      <c r="B2821" s="1">
        <v>45685</v>
      </c>
      <c r="C2821">
        <v>762</v>
      </c>
      <c r="D2821">
        <v>384</v>
      </c>
      <c r="E2821">
        <v>20</v>
      </c>
      <c r="F2821">
        <v>195</v>
      </c>
      <c r="G2821">
        <v>22</v>
      </c>
      <c r="H2821" t="s">
        <v>3951</v>
      </c>
    </row>
    <row r="2822" spans="1:8" x14ac:dyDescent="0.25">
      <c r="A2822" t="s">
        <v>2447</v>
      </c>
      <c r="B2822" s="1">
        <v>45594</v>
      </c>
      <c r="C2822">
        <v>382</v>
      </c>
      <c r="D2822">
        <v>364</v>
      </c>
      <c r="E2822">
        <v>19</v>
      </c>
      <c r="F2822">
        <v>169</v>
      </c>
      <c r="G2822">
        <v>18</v>
      </c>
      <c r="H2822" t="s">
        <v>3951</v>
      </c>
    </row>
    <row r="2823" spans="1:8" x14ac:dyDescent="0.25">
      <c r="A2823" t="s">
        <v>2448</v>
      </c>
      <c r="B2823" s="1">
        <v>45055</v>
      </c>
      <c r="C2823">
        <v>850</v>
      </c>
      <c r="D2823">
        <v>430</v>
      </c>
      <c r="E2823">
        <v>26</v>
      </c>
      <c r="F2823">
        <v>168</v>
      </c>
      <c r="G2823">
        <v>12</v>
      </c>
      <c r="H2823" t="s">
        <v>3950</v>
      </c>
    </row>
    <row r="2824" spans="1:8" x14ac:dyDescent="0.25">
      <c r="A2824" t="s">
        <v>2449</v>
      </c>
      <c r="B2824" s="1">
        <v>45080</v>
      </c>
      <c r="C2824">
        <v>830</v>
      </c>
      <c r="D2824">
        <v>236</v>
      </c>
      <c r="E2824">
        <v>21</v>
      </c>
      <c r="F2824">
        <v>195</v>
      </c>
      <c r="G2824">
        <v>10</v>
      </c>
      <c r="H2824" t="s">
        <v>3950</v>
      </c>
    </row>
    <row r="2825" spans="1:8" x14ac:dyDescent="0.25">
      <c r="A2825" t="s">
        <v>2450</v>
      </c>
      <c r="B2825" s="1">
        <v>45201</v>
      </c>
      <c r="C2825">
        <v>396</v>
      </c>
      <c r="D2825">
        <v>415</v>
      </c>
      <c r="E2825">
        <v>27</v>
      </c>
      <c r="F2825">
        <v>54</v>
      </c>
      <c r="G2825">
        <v>16</v>
      </c>
      <c r="H2825" t="s">
        <v>3951</v>
      </c>
    </row>
    <row r="2826" spans="1:8" x14ac:dyDescent="0.25">
      <c r="A2826" t="s">
        <v>1687</v>
      </c>
      <c r="B2826" s="1">
        <v>45152</v>
      </c>
      <c r="C2826">
        <v>859</v>
      </c>
      <c r="D2826">
        <v>282</v>
      </c>
      <c r="E2826">
        <v>9</v>
      </c>
      <c r="F2826">
        <v>49</v>
      </c>
      <c r="G2826">
        <v>25</v>
      </c>
      <c r="H2826" t="s">
        <v>3949</v>
      </c>
    </row>
    <row r="2827" spans="1:8" x14ac:dyDescent="0.25">
      <c r="A2827" t="s">
        <v>586</v>
      </c>
      <c r="B2827" s="1">
        <v>45127</v>
      </c>
      <c r="C2827">
        <v>650</v>
      </c>
      <c r="D2827">
        <v>442</v>
      </c>
      <c r="E2827">
        <v>1</v>
      </c>
      <c r="F2827">
        <v>83</v>
      </c>
      <c r="G2827">
        <v>46</v>
      </c>
      <c r="H2827" t="s">
        <v>3949</v>
      </c>
    </row>
    <row r="2828" spans="1:8" x14ac:dyDescent="0.25">
      <c r="A2828" t="s">
        <v>2451</v>
      </c>
      <c r="B2828" s="1">
        <v>45536</v>
      </c>
      <c r="C2828">
        <v>681</v>
      </c>
      <c r="D2828">
        <v>177</v>
      </c>
      <c r="E2828">
        <v>1</v>
      </c>
      <c r="F2828">
        <v>180</v>
      </c>
      <c r="G2828">
        <v>30</v>
      </c>
      <c r="H2828" t="s">
        <v>3951</v>
      </c>
    </row>
    <row r="2829" spans="1:8" x14ac:dyDescent="0.25">
      <c r="A2829" t="s">
        <v>2452</v>
      </c>
      <c r="B2829" s="1">
        <v>45512</v>
      </c>
      <c r="C2829">
        <v>491</v>
      </c>
      <c r="D2829">
        <v>447</v>
      </c>
      <c r="E2829">
        <v>6</v>
      </c>
      <c r="F2829">
        <v>58</v>
      </c>
      <c r="G2829">
        <v>32</v>
      </c>
      <c r="H2829" t="s">
        <v>3951</v>
      </c>
    </row>
    <row r="2830" spans="1:8" x14ac:dyDescent="0.25">
      <c r="A2830" t="s">
        <v>2453</v>
      </c>
      <c r="B2830" s="1">
        <v>45673</v>
      </c>
      <c r="C2830">
        <v>955</v>
      </c>
      <c r="D2830">
        <v>227</v>
      </c>
      <c r="E2830">
        <v>2</v>
      </c>
      <c r="F2830">
        <v>69</v>
      </c>
      <c r="G2830">
        <v>46</v>
      </c>
      <c r="H2830" t="s">
        <v>3951</v>
      </c>
    </row>
    <row r="2831" spans="1:8" x14ac:dyDescent="0.25">
      <c r="A2831" t="s">
        <v>2454</v>
      </c>
      <c r="B2831" s="1">
        <v>45674</v>
      </c>
      <c r="C2831">
        <v>815</v>
      </c>
      <c r="D2831">
        <v>389</v>
      </c>
      <c r="E2831">
        <v>6</v>
      </c>
      <c r="F2831">
        <v>85</v>
      </c>
      <c r="G2831">
        <v>43</v>
      </c>
      <c r="H2831" t="s">
        <v>3949</v>
      </c>
    </row>
    <row r="2832" spans="1:8" x14ac:dyDescent="0.25">
      <c r="A2832" t="s">
        <v>52</v>
      </c>
      <c r="B2832" s="1">
        <v>45576</v>
      </c>
      <c r="C2832">
        <v>856</v>
      </c>
      <c r="D2832">
        <v>87</v>
      </c>
      <c r="E2832">
        <v>5</v>
      </c>
      <c r="F2832">
        <v>111</v>
      </c>
      <c r="G2832">
        <v>31</v>
      </c>
      <c r="H2832" t="s">
        <v>3951</v>
      </c>
    </row>
    <row r="2833" spans="1:8" x14ac:dyDescent="0.25">
      <c r="A2833" t="s">
        <v>2455</v>
      </c>
      <c r="B2833" s="1">
        <v>45275</v>
      </c>
      <c r="C2833">
        <v>852</v>
      </c>
      <c r="D2833">
        <v>151</v>
      </c>
      <c r="E2833">
        <v>16</v>
      </c>
      <c r="F2833">
        <v>14</v>
      </c>
      <c r="G2833">
        <v>45</v>
      </c>
      <c r="H2833" t="s">
        <v>3949</v>
      </c>
    </row>
    <row r="2834" spans="1:8" x14ac:dyDescent="0.25">
      <c r="A2834" t="s">
        <v>456</v>
      </c>
      <c r="B2834" s="1">
        <v>45175</v>
      </c>
      <c r="C2834">
        <v>592</v>
      </c>
      <c r="D2834">
        <v>175</v>
      </c>
      <c r="E2834">
        <v>22</v>
      </c>
      <c r="F2834">
        <v>53</v>
      </c>
      <c r="G2834">
        <v>45</v>
      </c>
      <c r="H2834" t="s">
        <v>3950</v>
      </c>
    </row>
    <row r="2835" spans="1:8" x14ac:dyDescent="0.25">
      <c r="A2835" t="s">
        <v>2456</v>
      </c>
      <c r="B2835" s="1">
        <v>45484</v>
      </c>
      <c r="C2835">
        <v>105</v>
      </c>
      <c r="D2835">
        <v>315</v>
      </c>
      <c r="E2835">
        <v>6</v>
      </c>
      <c r="F2835">
        <v>34</v>
      </c>
      <c r="G2835">
        <v>31</v>
      </c>
      <c r="H2835" t="s">
        <v>3951</v>
      </c>
    </row>
    <row r="2836" spans="1:8" x14ac:dyDescent="0.25">
      <c r="A2836" t="s">
        <v>2457</v>
      </c>
      <c r="B2836" s="1">
        <v>45453</v>
      </c>
      <c r="C2836">
        <v>632</v>
      </c>
      <c r="D2836">
        <v>438</v>
      </c>
      <c r="E2836">
        <v>2</v>
      </c>
      <c r="F2836">
        <v>17</v>
      </c>
      <c r="G2836">
        <v>9</v>
      </c>
      <c r="H2836" t="s">
        <v>3950</v>
      </c>
    </row>
    <row r="2837" spans="1:8" x14ac:dyDescent="0.25">
      <c r="A2837" t="s">
        <v>2458</v>
      </c>
      <c r="B2837" s="1">
        <v>44991</v>
      </c>
      <c r="C2837">
        <v>318</v>
      </c>
      <c r="D2837">
        <v>496</v>
      </c>
      <c r="E2837">
        <v>24</v>
      </c>
      <c r="F2837">
        <v>52</v>
      </c>
      <c r="G2837">
        <v>28</v>
      </c>
      <c r="H2837" t="s">
        <v>3951</v>
      </c>
    </row>
    <row r="2838" spans="1:8" x14ac:dyDescent="0.25">
      <c r="A2838" t="s">
        <v>458</v>
      </c>
      <c r="B2838" s="1">
        <v>45133</v>
      </c>
      <c r="C2838">
        <v>699</v>
      </c>
      <c r="D2838">
        <v>477</v>
      </c>
      <c r="E2838">
        <v>26</v>
      </c>
      <c r="F2838">
        <v>73</v>
      </c>
      <c r="G2838">
        <v>26</v>
      </c>
      <c r="H2838" t="s">
        <v>3950</v>
      </c>
    </row>
    <row r="2839" spans="1:8" x14ac:dyDescent="0.25">
      <c r="A2839" t="s">
        <v>2459</v>
      </c>
      <c r="B2839" s="1">
        <v>45419</v>
      </c>
      <c r="C2839">
        <v>242</v>
      </c>
      <c r="D2839">
        <v>80</v>
      </c>
      <c r="E2839">
        <v>7</v>
      </c>
      <c r="F2839">
        <v>182</v>
      </c>
      <c r="G2839">
        <v>5</v>
      </c>
      <c r="H2839" t="s">
        <v>3951</v>
      </c>
    </row>
    <row r="2840" spans="1:8" x14ac:dyDescent="0.25">
      <c r="A2840" t="s">
        <v>2460</v>
      </c>
      <c r="B2840" s="1">
        <v>45408</v>
      </c>
      <c r="C2840">
        <v>577</v>
      </c>
      <c r="D2840">
        <v>267</v>
      </c>
      <c r="E2840">
        <v>8</v>
      </c>
      <c r="F2840">
        <v>100</v>
      </c>
      <c r="G2840">
        <v>39</v>
      </c>
      <c r="H2840" t="s">
        <v>3949</v>
      </c>
    </row>
    <row r="2841" spans="1:8" x14ac:dyDescent="0.25">
      <c r="A2841" t="s">
        <v>2461</v>
      </c>
      <c r="B2841" s="1">
        <v>45344</v>
      </c>
      <c r="C2841">
        <v>698</v>
      </c>
      <c r="D2841">
        <v>218</v>
      </c>
      <c r="E2841">
        <v>19</v>
      </c>
      <c r="F2841">
        <v>108</v>
      </c>
      <c r="G2841">
        <v>40</v>
      </c>
      <c r="H2841" t="s">
        <v>3951</v>
      </c>
    </row>
    <row r="2842" spans="1:8" x14ac:dyDescent="0.25">
      <c r="A2842" t="s">
        <v>2143</v>
      </c>
      <c r="B2842" s="1">
        <v>45649</v>
      </c>
      <c r="C2842">
        <v>348</v>
      </c>
      <c r="D2842">
        <v>472</v>
      </c>
      <c r="E2842">
        <v>26</v>
      </c>
      <c r="F2842">
        <v>152</v>
      </c>
      <c r="G2842">
        <v>4</v>
      </c>
      <c r="H2842" t="s">
        <v>3950</v>
      </c>
    </row>
    <row r="2843" spans="1:8" x14ac:dyDescent="0.25">
      <c r="A2843" t="s">
        <v>2462</v>
      </c>
      <c r="B2843" s="1">
        <v>45581</v>
      </c>
      <c r="C2843">
        <v>264</v>
      </c>
      <c r="D2843">
        <v>191</v>
      </c>
      <c r="E2843">
        <v>24</v>
      </c>
      <c r="F2843">
        <v>179</v>
      </c>
      <c r="G2843">
        <v>35</v>
      </c>
      <c r="H2843" t="s">
        <v>3950</v>
      </c>
    </row>
    <row r="2844" spans="1:8" x14ac:dyDescent="0.25">
      <c r="A2844" t="s">
        <v>2463</v>
      </c>
      <c r="B2844" s="1">
        <v>45639</v>
      </c>
      <c r="C2844">
        <v>249</v>
      </c>
      <c r="D2844">
        <v>407</v>
      </c>
      <c r="E2844">
        <v>6</v>
      </c>
      <c r="F2844">
        <v>159</v>
      </c>
      <c r="G2844">
        <v>4</v>
      </c>
      <c r="H2844" t="s">
        <v>3951</v>
      </c>
    </row>
    <row r="2845" spans="1:8" x14ac:dyDescent="0.25">
      <c r="A2845" t="s">
        <v>2464</v>
      </c>
      <c r="B2845" s="1">
        <v>44987</v>
      </c>
      <c r="C2845">
        <v>972</v>
      </c>
      <c r="D2845">
        <v>309</v>
      </c>
      <c r="E2845">
        <v>7</v>
      </c>
      <c r="F2845">
        <v>60</v>
      </c>
      <c r="G2845">
        <v>13</v>
      </c>
      <c r="H2845" t="s">
        <v>3949</v>
      </c>
    </row>
    <row r="2846" spans="1:8" x14ac:dyDescent="0.25">
      <c r="A2846" t="s">
        <v>547</v>
      </c>
      <c r="B2846" s="1">
        <v>45107</v>
      </c>
      <c r="C2846">
        <v>458</v>
      </c>
      <c r="D2846">
        <v>183</v>
      </c>
      <c r="E2846">
        <v>15</v>
      </c>
      <c r="F2846">
        <v>174</v>
      </c>
      <c r="G2846">
        <v>45</v>
      </c>
      <c r="H2846" t="s">
        <v>3950</v>
      </c>
    </row>
    <row r="2847" spans="1:8" x14ac:dyDescent="0.25">
      <c r="A2847" t="s">
        <v>2465</v>
      </c>
      <c r="B2847" s="1">
        <v>45379</v>
      </c>
      <c r="C2847">
        <v>217</v>
      </c>
      <c r="D2847">
        <v>234</v>
      </c>
      <c r="E2847">
        <v>13</v>
      </c>
      <c r="F2847">
        <v>54</v>
      </c>
      <c r="G2847">
        <v>49</v>
      </c>
      <c r="H2847" t="s">
        <v>3950</v>
      </c>
    </row>
    <row r="2848" spans="1:8" x14ac:dyDescent="0.25">
      <c r="A2848" t="s">
        <v>1708</v>
      </c>
      <c r="B2848" s="1">
        <v>45189</v>
      </c>
      <c r="C2848">
        <v>775</v>
      </c>
      <c r="D2848">
        <v>447</v>
      </c>
      <c r="E2848">
        <v>28</v>
      </c>
      <c r="F2848">
        <v>56</v>
      </c>
      <c r="G2848">
        <v>3</v>
      </c>
      <c r="H2848" t="s">
        <v>3949</v>
      </c>
    </row>
    <row r="2849" spans="1:8" x14ac:dyDescent="0.25">
      <c r="A2849" t="s">
        <v>1494</v>
      </c>
      <c r="B2849" s="1">
        <v>45119</v>
      </c>
      <c r="C2849">
        <v>886</v>
      </c>
      <c r="D2849">
        <v>409</v>
      </c>
      <c r="E2849">
        <v>7</v>
      </c>
      <c r="F2849">
        <v>174</v>
      </c>
      <c r="G2849">
        <v>40</v>
      </c>
      <c r="H2849" t="s">
        <v>3949</v>
      </c>
    </row>
    <row r="2850" spans="1:8" x14ac:dyDescent="0.25">
      <c r="A2850" t="s">
        <v>510</v>
      </c>
      <c r="B2850" s="1">
        <v>45440</v>
      </c>
      <c r="C2850">
        <v>647</v>
      </c>
      <c r="D2850">
        <v>427</v>
      </c>
      <c r="E2850">
        <v>8</v>
      </c>
      <c r="F2850">
        <v>78</v>
      </c>
      <c r="G2850">
        <v>19</v>
      </c>
      <c r="H2850" t="s">
        <v>3949</v>
      </c>
    </row>
    <row r="2851" spans="1:8" x14ac:dyDescent="0.25">
      <c r="A2851" t="s">
        <v>2466</v>
      </c>
      <c r="B2851" s="1">
        <v>45163</v>
      </c>
      <c r="C2851">
        <v>905</v>
      </c>
      <c r="D2851">
        <v>234</v>
      </c>
      <c r="E2851">
        <v>16</v>
      </c>
      <c r="F2851">
        <v>139</v>
      </c>
      <c r="G2851">
        <v>33</v>
      </c>
      <c r="H2851" t="s">
        <v>3949</v>
      </c>
    </row>
    <row r="2852" spans="1:8" x14ac:dyDescent="0.25">
      <c r="A2852" t="s">
        <v>2467</v>
      </c>
      <c r="B2852" s="1">
        <v>45154</v>
      </c>
      <c r="C2852">
        <v>746</v>
      </c>
      <c r="D2852">
        <v>73</v>
      </c>
      <c r="E2852">
        <v>6</v>
      </c>
      <c r="F2852">
        <v>12</v>
      </c>
      <c r="G2852">
        <v>5</v>
      </c>
      <c r="H2852" t="s">
        <v>3951</v>
      </c>
    </row>
    <row r="2853" spans="1:8" x14ac:dyDescent="0.25">
      <c r="A2853" t="s">
        <v>739</v>
      </c>
      <c r="B2853" s="1">
        <v>45274</v>
      </c>
      <c r="C2853">
        <v>570</v>
      </c>
      <c r="D2853">
        <v>271</v>
      </c>
      <c r="E2853">
        <v>19</v>
      </c>
      <c r="F2853">
        <v>137</v>
      </c>
      <c r="G2853">
        <v>12</v>
      </c>
      <c r="H2853" t="s">
        <v>3950</v>
      </c>
    </row>
    <row r="2854" spans="1:8" x14ac:dyDescent="0.25">
      <c r="A2854" t="s">
        <v>2468</v>
      </c>
      <c r="B2854" s="1">
        <v>45059</v>
      </c>
      <c r="C2854">
        <v>945</v>
      </c>
      <c r="D2854">
        <v>405</v>
      </c>
      <c r="E2854">
        <v>9</v>
      </c>
      <c r="F2854">
        <v>54</v>
      </c>
      <c r="G2854">
        <v>3</v>
      </c>
      <c r="H2854" t="s">
        <v>3950</v>
      </c>
    </row>
    <row r="2855" spans="1:8" x14ac:dyDescent="0.25">
      <c r="A2855" t="s">
        <v>2469</v>
      </c>
      <c r="B2855" s="1">
        <v>45590</v>
      </c>
      <c r="C2855">
        <v>359</v>
      </c>
      <c r="D2855">
        <v>83</v>
      </c>
      <c r="E2855">
        <v>17</v>
      </c>
      <c r="F2855">
        <v>192</v>
      </c>
      <c r="G2855">
        <v>9</v>
      </c>
      <c r="H2855" t="s">
        <v>3950</v>
      </c>
    </row>
    <row r="2856" spans="1:8" x14ac:dyDescent="0.25">
      <c r="A2856" t="s">
        <v>2470</v>
      </c>
      <c r="B2856" s="1">
        <v>45686</v>
      </c>
      <c r="C2856">
        <v>428</v>
      </c>
      <c r="D2856">
        <v>285</v>
      </c>
      <c r="E2856">
        <v>10</v>
      </c>
      <c r="F2856">
        <v>127</v>
      </c>
      <c r="G2856">
        <v>35</v>
      </c>
      <c r="H2856" t="s">
        <v>3949</v>
      </c>
    </row>
    <row r="2857" spans="1:8" x14ac:dyDescent="0.25">
      <c r="A2857" t="s">
        <v>1137</v>
      </c>
      <c r="B2857" s="1">
        <v>45394</v>
      </c>
      <c r="C2857">
        <v>603</v>
      </c>
      <c r="D2857">
        <v>68</v>
      </c>
      <c r="E2857">
        <v>27</v>
      </c>
      <c r="F2857">
        <v>144</v>
      </c>
      <c r="G2857">
        <v>40</v>
      </c>
      <c r="H2857" t="s">
        <v>3951</v>
      </c>
    </row>
    <row r="2858" spans="1:8" x14ac:dyDescent="0.25">
      <c r="A2858" t="s">
        <v>2471</v>
      </c>
      <c r="B2858" s="1">
        <v>45418</v>
      </c>
      <c r="C2858">
        <v>139</v>
      </c>
      <c r="D2858">
        <v>333</v>
      </c>
      <c r="E2858">
        <v>14</v>
      </c>
      <c r="F2858">
        <v>158</v>
      </c>
      <c r="G2858">
        <v>8</v>
      </c>
      <c r="H2858" t="s">
        <v>3950</v>
      </c>
    </row>
    <row r="2859" spans="1:8" x14ac:dyDescent="0.25">
      <c r="A2859" t="s">
        <v>2472</v>
      </c>
      <c r="B2859" s="1">
        <v>45590</v>
      </c>
      <c r="C2859">
        <v>321</v>
      </c>
      <c r="D2859">
        <v>198</v>
      </c>
      <c r="E2859">
        <v>2</v>
      </c>
      <c r="F2859">
        <v>69</v>
      </c>
      <c r="G2859">
        <v>37</v>
      </c>
      <c r="H2859" t="s">
        <v>3949</v>
      </c>
    </row>
    <row r="2860" spans="1:8" x14ac:dyDescent="0.25">
      <c r="A2860" t="s">
        <v>2473</v>
      </c>
      <c r="B2860" s="1">
        <v>45357</v>
      </c>
      <c r="C2860">
        <v>841</v>
      </c>
      <c r="D2860">
        <v>58</v>
      </c>
      <c r="E2860">
        <v>18</v>
      </c>
      <c r="F2860">
        <v>16</v>
      </c>
      <c r="G2860">
        <v>48</v>
      </c>
      <c r="H2860" t="s">
        <v>3951</v>
      </c>
    </row>
    <row r="2861" spans="1:8" x14ac:dyDescent="0.25">
      <c r="A2861" t="s">
        <v>2474</v>
      </c>
      <c r="B2861" s="1">
        <v>45542</v>
      </c>
      <c r="C2861">
        <v>529</v>
      </c>
      <c r="D2861">
        <v>105</v>
      </c>
      <c r="E2861">
        <v>26</v>
      </c>
      <c r="F2861">
        <v>180</v>
      </c>
      <c r="G2861">
        <v>22</v>
      </c>
      <c r="H2861" t="s">
        <v>3949</v>
      </c>
    </row>
    <row r="2862" spans="1:8" x14ac:dyDescent="0.25">
      <c r="A2862" t="s">
        <v>2084</v>
      </c>
      <c r="B2862" s="1">
        <v>45479</v>
      </c>
      <c r="C2862">
        <v>693</v>
      </c>
      <c r="D2862">
        <v>219</v>
      </c>
      <c r="E2862">
        <v>8</v>
      </c>
      <c r="F2862">
        <v>29</v>
      </c>
      <c r="G2862">
        <v>36</v>
      </c>
      <c r="H2862" t="s">
        <v>3949</v>
      </c>
    </row>
    <row r="2863" spans="1:8" x14ac:dyDescent="0.25">
      <c r="A2863" t="s">
        <v>2475</v>
      </c>
      <c r="B2863" s="1">
        <v>45122</v>
      </c>
      <c r="C2863">
        <v>375</v>
      </c>
      <c r="D2863">
        <v>248</v>
      </c>
      <c r="E2863">
        <v>17</v>
      </c>
      <c r="F2863">
        <v>130</v>
      </c>
      <c r="G2863">
        <v>30</v>
      </c>
      <c r="H2863" t="s">
        <v>3950</v>
      </c>
    </row>
    <row r="2864" spans="1:8" x14ac:dyDescent="0.25">
      <c r="A2864" t="s">
        <v>2476</v>
      </c>
      <c r="B2864" s="1">
        <v>45289</v>
      </c>
      <c r="C2864">
        <v>900</v>
      </c>
      <c r="D2864">
        <v>322</v>
      </c>
      <c r="E2864">
        <v>21</v>
      </c>
      <c r="F2864">
        <v>38</v>
      </c>
      <c r="G2864">
        <v>46</v>
      </c>
      <c r="H2864" t="s">
        <v>3951</v>
      </c>
    </row>
    <row r="2865" spans="1:8" x14ac:dyDescent="0.25">
      <c r="A2865" t="s">
        <v>2477</v>
      </c>
      <c r="B2865" s="1">
        <v>45204</v>
      </c>
      <c r="C2865">
        <v>684</v>
      </c>
      <c r="D2865">
        <v>417</v>
      </c>
      <c r="E2865">
        <v>10</v>
      </c>
      <c r="F2865">
        <v>171</v>
      </c>
      <c r="G2865">
        <v>26</v>
      </c>
      <c r="H2865" t="s">
        <v>3951</v>
      </c>
    </row>
    <row r="2866" spans="1:8" x14ac:dyDescent="0.25">
      <c r="A2866" t="s">
        <v>2478</v>
      </c>
      <c r="B2866" s="1">
        <v>45604</v>
      </c>
      <c r="C2866">
        <v>187</v>
      </c>
      <c r="D2866">
        <v>395</v>
      </c>
      <c r="E2866">
        <v>30</v>
      </c>
      <c r="F2866">
        <v>95</v>
      </c>
      <c r="G2866">
        <v>28</v>
      </c>
      <c r="H2866" t="s">
        <v>3950</v>
      </c>
    </row>
    <row r="2867" spans="1:8" x14ac:dyDescent="0.25">
      <c r="A2867" t="s">
        <v>2479</v>
      </c>
      <c r="B2867" s="1">
        <v>45229</v>
      </c>
      <c r="C2867">
        <v>329</v>
      </c>
      <c r="D2867">
        <v>136</v>
      </c>
      <c r="E2867">
        <v>20</v>
      </c>
      <c r="F2867">
        <v>53</v>
      </c>
      <c r="G2867">
        <v>2</v>
      </c>
      <c r="H2867" t="s">
        <v>3949</v>
      </c>
    </row>
    <row r="2868" spans="1:8" x14ac:dyDescent="0.25">
      <c r="A2868" t="s">
        <v>2480</v>
      </c>
      <c r="B2868" s="1">
        <v>45485</v>
      </c>
      <c r="C2868">
        <v>282</v>
      </c>
      <c r="D2868">
        <v>294</v>
      </c>
      <c r="E2868">
        <v>28</v>
      </c>
      <c r="F2868">
        <v>100</v>
      </c>
      <c r="G2868">
        <v>42</v>
      </c>
      <c r="H2868" t="s">
        <v>3951</v>
      </c>
    </row>
    <row r="2869" spans="1:8" x14ac:dyDescent="0.25">
      <c r="A2869" t="s">
        <v>168</v>
      </c>
      <c r="B2869" s="1">
        <v>45037</v>
      </c>
      <c r="C2869">
        <v>904</v>
      </c>
      <c r="D2869">
        <v>207</v>
      </c>
      <c r="E2869">
        <v>4</v>
      </c>
      <c r="F2869">
        <v>121</v>
      </c>
      <c r="G2869">
        <v>33</v>
      </c>
      <c r="H2869" t="s">
        <v>3950</v>
      </c>
    </row>
    <row r="2870" spans="1:8" x14ac:dyDescent="0.25">
      <c r="A2870" t="s">
        <v>2481</v>
      </c>
      <c r="B2870" s="1">
        <v>44987</v>
      </c>
      <c r="C2870">
        <v>572</v>
      </c>
      <c r="D2870">
        <v>348</v>
      </c>
      <c r="E2870">
        <v>13</v>
      </c>
      <c r="F2870">
        <v>121</v>
      </c>
      <c r="G2870">
        <v>29</v>
      </c>
      <c r="H2870" t="s">
        <v>3950</v>
      </c>
    </row>
    <row r="2871" spans="1:8" x14ac:dyDescent="0.25">
      <c r="A2871" t="s">
        <v>137</v>
      </c>
      <c r="B2871" s="1">
        <v>45138</v>
      </c>
      <c r="C2871">
        <v>834</v>
      </c>
      <c r="D2871">
        <v>282</v>
      </c>
      <c r="E2871">
        <v>4</v>
      </c>
      <c r="F2871">
        <v>70</v>
      </c>
      <c r="G2871">
        <v>48</v>
      </c>
      <c r="H2871" t="s">
        <v>3951</v>
      </c>
    </row>
    <row r="2872" spans="1:8" x14ac:dyDescent="0.25">
      <c r="A2872" t="s">
        <v>2482</v>
      </c>
      <c r="B2872" s="1">
        <v>45473</v>
      </c>
      <c r="C2872">
        <v>438</v>
      </c>
      <c r="D2872">
        <v>150</v>
      </c>
      <c r="E2872">
        <v>9</v>
      </c>
      <c r="F2872">
        <v>26</v>
      </c>
      <c r="G2872">
        <v>5</v>
      </c>
      <c r="H2872" t="s">
        <v>3950</v>
      </c>
    </row>
    <row r="2873" spans="1:8" x14ac:dyDescent="0.25">
      <c r="A2873" t="s">
        <v>1574</v>
      </c>
      <c r="B2873" s="1">
        <v>45290</v>
      </c>
      <c r="C2873">
        <v>318</v>
      </c>
      <c r="D2873">
        <v>115</v>
      </c>
      <c r="E2873">
        <v>10</v>
      </c>
      <c r="F2873">
        <v>8</v>
      </c>
      <c r="G2873">
        <v>33</v>
      </c>
      <c r="H2873" t="s">
        <v>3951</v>
      </c>
    </row>
    <row r="2874" spans="1:8" x14ac:dyDescent="0.25">
      <c r="A2874" t="s">
        <v>2483</v>
      </c>
      <c r="B2874" s="1">
        <v>45647</v>
      </c>
      <c r="C2874">
        <v>944</v>
      </c>
      <c r="D2874">
        <v>82</v>
      </c>
      <c r="E2874">
        <v>3</v>
      </c>
      <c r="F2874">
        <v>93</v>
      </c>
      <c r="G2874">
        <v>31</v>
      </c>
      <c r="H2874" t="s">
        <v>3949</v>
      </c>
    </row>
    <row r="2875" spans="1:8" x14ac:dyDescent="0.25">
      <c r="A2875" t="s">
        <v>848</v>
      </c>
      <c r="B2875" s="1">
        <v>45642</v>
      </c>
      <c r="C2875">
        <v>236</v>
      </c>
      <c r="D2875">
        <v>439</v>
      </c>
      <c r="E2875">
        <v>4</v>
      </c>
      <c r="F2875">
        <v>61</v>
      </c>
      <c r="G2875">
        <v>39</v>
      </c>
      <c r="H2875" t="s">
        <v>3949</v>
      </c>
    </row>
    <row r="2876" spans="1:8" x14ac:dyDescent="0.25">
      <c r="A2876" t="s">
        <v>2484</v>
      </c>
      <c r="B2876" s="1">
        <v>45053</v>
      </c>
      <c r="C2876">
        <v>873</v>
      </c>
      <c r="D2876">
        <v>424</v>
      </c>
      <c r="E2876">
        <v>25</v>
      </c>
      <c r="F2876">
        <v>43</v>
      </c>
      <c r="G2876">
        <v>3</v>
      </c>
      <c r="H2876" t="s">
        <v>3950</v>
      </c>
    </row>
    <row r="2877" spans="1:8" x14ac:dyDescent="0.25">
      <c r="A2877" t="s">
        <v>2485</v>
      </c>
      <c r="B2877" s="1">
        <v>45257</v>
      </c>
      <c r="C2877">
        <v>725</v>
      </c>
      <c r="D2877">
        <v>257</v>
      </c>
      <c r="E2877">
        <v>22</v>
      </c>
      <c r="F2877">
        <v>1</v>
      </c>
      <c r="G2877">
        <v>17</v>
      </c>
      <c r="H2877" t="s">
        <v>3951</v>
      </c>
    </row>
    <row r="2878" spans="1:8" x14ac:dyDescent="0.25">
      <c r="A2878" t="s">
        <v>2486</v>
      </c>
      <c r="B2878" s="1">
        <v>45385</v>
      </c>
      <c r="C2878">
        <v>934</v>
      </c>
      <c r="D2878">
        <v>279</v>
      </c>
      <c r="E2878">
        <v>11</v>
      </c>
      <c r="F2878">
        <v>3</v>
      </c>
      <c r="G2878">
        <v>43</v>
      </c>
      <c r="H2878" t="s">
        <v>3951</v>
      </c>
    </row>
    <row r="2879" spans="1:8" x14ac:dyDescent="0.25">
      <c r="A2879" t="s">
        <v>2487</v>
      </c>
      <c r="B2879" s="1">
        <v>45375</v>
      </c>
      <c r="C2879">
        <v>150</v>
      </c>
      <c r="D2879">
        <v>162</v>
      </c>
      <c r="E2879">
        <v>9</v>
      </c>
      <c r="F2879">
        <v>140</v>
      </c>
      <c r="G2879">
        <v>33</v>
      </c>
      <c r="H2879" t="s">
        <v>3950</v>
      </c>
    </row>
    <row r="2880" spans="1:8" x14ac:dyDescent="0.25">
      <c r="A2880" t="s">
        <v>2488</v>
      </c>
      <c r="B2880" s="1">
        <v>45340</v>
      </c>
      <c r="C2880">
        <v>292</v>
      </c>
      <c r="D2880">
        <v>276</v>
      </c>
      <c r="E2880">
        <v>1</v>
      </c>
      <c r="F2880">
        <v>177</v>
      </c>
      <c r="G2880">
        <v>27</v>
      </c>
      <c r="H2880" t="s">
        <v>3950</v>
      </c>
    </row>
    <row r="2881" spans="1:8" x14ac:dyDescent="0.25">
      <c r="A2881" t="s">
        <v>2489</v>
      </c>
      <c r="B2881" s="1">
        <v>45019</v>
      </c>
      <c r="C2881">
        <v>907</v>
      </c>
      <c r="D2881">
        <v>187</v>
      </c>
      <c r="E2881">
        <v>10</v>
      </c>
      <c r="F2881">
        <v>116</v>
      </c>
      <c r="G2881">
        <v>23</v>
      </c>
      <c r="H2881" t="s">
        <v>3950</v>
      </c>
    </row>
    <row r="2882" spans="1:8" x14ac:dyDescent="0.25">
      <c r="A2882" t="s">
        <v>2490</v>
      </c>
      <c r="B2882" s="1">
        <v>45438</v>
      </c>
      <c r="C2882">
        <v>500</v>
      </c>
      <c r="D2882">
        <v>466</v>
      </c>
      <c r="E2882">
        <v>19</v>
      </c>
      <c r="F2882">
        <v>198</v>
      </c>
      <c r="G2882">
        <v>15</v>
      </c>
      <c r="H2882" t="s">
        <v>3950</v>
      </c>
    </row>
    <row r="2883" spans="1:8" x14ac:dyDescent="0.25">
      <c r="A2883" t="s">
        <v>2491</v>
      </c>
      <c r="B2883" s="1">
        <v>45640</v>
      </c>
      <c r="C2883">
        <v>642</v>
      </c>
      <c r="D2883">
        <v>242</v>
      </c>
      <c r="E2883">
        <v>9</v>
      </c>
      <c r="F2883">
        <v>122</v>
      </c>
      <c r="G2883">
        <v>21</v>
      </c>
      <c r="H2883" t="s">
        <v>3951</v>
      </c>
    </row>
    <row r="2884" spans="1:8" x14ac:dyDescent="0.25">
      <c r="A2884" t="s">
        <v>2492</v>
      </c>
      <c r="B2884" s="1">
        <v>45270</v>
      </c>
      <c r="C2884">
        <v>415</v>
      </c>
      <c r="D2884">
        <v>240</v>
      </c>
      <c r="E2884">
        <v>16</v>
      </c>
      <c r="F2884">
        <v>128</v>
      </c>
      <c r="G2884">
        <v>30</v>
      </c>
      <c r="H2884" t="s">
        <v>3950</v>
      </c>
    </row>
    <row r="2885" spans="1:8" x14ac:dyDescent="0.25">
      <c r="A2885" t="s">
        <v>2493</v>
      </c>
      <c r="B2885" s="1">
        <v>45034</v>
      </c>
      <c r="C2885">
        <v>497</v>
      </c>
      <c r="D2885">
        <v>228</v>
      </c>
      <c r="E2885">
        <v>13</v>
      </c>
      <c r="F2885">
        <v>116</v>
      </c>
      <c r="G2885">
        <v>43</v>
      </c>
      <c r="H2885" t="s">
        <v>3951</v>
      </c>
    </row>
    <row r="2886" spans="1:8" x14ac:dyDescent="0.25">
      <c r="A2886" t="s">
        <v>260</v>
      </c>
      <c r="B2886" s="1">
        <v>45268</v>
      </c>
      <c r="C2886">
        <v>252</v>
      </c>
      <c r="D2886">
        <v>198</v>
      </c>
      <c r="E2886">
        <v>3</v>
      </c>
      <c r="F2886">
        <v>86</v>
      </c>
      <c r="G2886">
        <v>39</v>
      </c>
      <c r="H2886" t="s">
        <v>3949</v>
      </c>
    </row>
    <row r="2887" spans="1:8" x14ac:dyDescent="0.25">
      <c r="A2887" t="s">
        <v>2494</v>
      </c>
      <c r="B2887" s="1">
        <v>45102</v>
      </c>
      <c r="C2887">
        <v>900</v>
      </c>
      <c r="D2887">
        <v>222</v>
      </c>
      <c r="E2887">
        <v>30</v>
      </c>
      <c r="F2887">
        <v>144</v>
      </c>
      <c r="G2887">
        <v>16</v>
      </c>
      <c r="H2887" t="s">
        <v>3950</v>
      </c>
    </row>
    <row r="2888" spans="1:8" x14ac:dyDescent="0.25">
      <c r="A2888" t="s">
        <v>2495</v>
      </c>
      <c r="B2888" s="1">
        <v>45383</v>
      </c>
      <c r="C2888">
        <v>410</v>
      </c>
      <c r="D2888">
        <v>89</v>
      </c>
      <c r="E2888">
        <v>10</v>
      </c>
      <c r="F2888">
        <v>147</v>
      </c>
      <c r="G2888">
        <v>10</v>
      </c>
      <c r="H2888" t="s">
        <v>3949</v>
      </c>
    </row>
    <row r="2889" spans="1:8" x14ac:dyDescent="0.25">
      <c r="A2889" t="s">
        <v>2496</v>
      </c>
      <c r="B2889" s="1">
        <v>45299</v>
      </c>
      <c r="C2889">
        <v>178</v>
      </c>
      <c r="D2889">
        <v>391</v>
      </c>
      <c r="E2889">
        <v>25</v>
      </c>
      <c r="F2889">
        <v>166</v>
      </c>
      <c r="G2889">
        <v>14</v>
      </c>
      <c r="H2889" t="s">
        <v>3951</v>
      </c>
    </row>
    <row r="2890" spans="1:8" x14ac:dyDescent="0.25">
      <c r="A2890" t="s">
        <v>1934</v>
      </c>
      <c r="B2890" s="1">
        <v>45443</v>
      </c>
      <c r="C2890">
        <v>838</v>
      </c>
      <c r="D2890">
        <v>393</v>
      </c>
      <c r="E2890">
        <v>17</v>
      </c>
      <c r="F2890">
        <v>150</v>
      </c>
      <c r="G2890">
        <v>15</v>
      </c>
      <c r="H2890" t="s">
        <v>3950</v>
      </c>
    </row>
    <row r="2891" spans="1:8" x14ac:dyDescent="0.25">
      <c r="A2891" t="s">
        <v>2497</v>
      </c>
      <c r="B2891" s="1">
        <v>45148</v>
      </c>
      <c r="C2891">
        <v>919</v>
      </c>
      <c r="D2891">
        <v>64</v>
      </c>
      <c r="E2891">
        <v>5</v>
      </c>
      <c r="F2891">
        <v>125</v>
      </c>
      <c r="G2891">
        <v>25</v>
      </c>
      <c r="H2891" t="s">
        <v>3950</v>
      </c>
    </row>
    <row r="2892" spans="1:8" x14ac:dyDescent="0.25">
      <c r="A2892" t="s">
        <v>2498</v>
      </c>
      <c r="B2892" s="1">
        <v>45063</v>
      </c>
      <c r="C2892">
        <v>388</v>
      </c>
      <c r="D2892">
        <v>100</v>
      </c>
      <c r="E2892">
        <v>24</v>
      </c>
      <c r="F2892">
        <v>56</v>
      </c>
      <c r="G2892">
        <v>6</v>
      </c>
      <c r="H2892" t="s">
        <v>3950</v>
      </c>
    </row>
    <row r="2893" spans="1:8" x14ac:dyDescent="0.25">
      <c r="A2893" t="s">
        <v>2499</v>
      </c>
      <c r="B2893" s="1">
        <v>44999</v>
      </c>
      <c r="C2893">
        <v>871</v>
      </c>
      <c r="D2893">
        <v>237</v>
      </c>
      <c r="E2893">
        <v>6</v>
      </c>
      <c r="F2893">
        <v>96</v>
      </c>
      <c r="G2893">
        <v>34</v>
      </c>
      <c r="H2893" t="s">
        <v>3951</v>
      </c>
    </row>
    <row r="2894" spans="1:8" x14ac:dyDescent="0.25">
      <c r="A2894" t="s">
        <v>2500</v>
      </c>
      <c r="B2894" s="1">
        <v>45054</v>
      </c>
      <c r="C2894">
        <v>701</v>
      </c>
      <c r="D2894">
        <v>398</v>
      </c>
      <c r="E2894">
        <v>7</v>
      </c>
      <c r="F2894">
        <v>117</v>
      </c>
      <c r="G2894">
        <v>49</v>
      </c>
      <c r="H2894" t="s">
        <v>3949</v>
      </c>
    </row>
    <row r="2895" spans="1:8" x14ac:dyDescent="0.25">
      <c r="A2895" t="s">
        <v>2501</v>
      </c>
      <c r="B2895" s="1">
        <v>45443</v>
      </c>
      <c r="C2895">
        <v>159</v>
      </c>
      <c r="D2895">
        <v>191</v>
      </c>
      <c r="E2895">
        <v>20</v>
      </c>
      <c r="F2895">
        <v>84</v>
      </c>
      <c r="G2895">
        <v>34</v>
      </c>
      <c r="H2895" t="s">
        <v>3949</v>
      </c>
    </row>
    <row r="2896" spans="1:8" x14ac:dyDescent="0.25">
      <c r="A2896" t="s">
        <v>2502</v>
      </c>
      <c r="B2896" s="1">
        <v>45499</v>
      </c>
      <c r="C2896">
        <v>179</v>
      </c>
      <c r="D2896">
        <v>455</v>
      </c>
      <c r="E2896">
        <v>25</v>
      </c>
      <c r="F2896">
        <v>22</v>
      </c>
      <c r="G2896">
        <v>36</v>
      </c>
      <c r="H2896" t="s">
        <v>3949</v>
      </c>
    </row>
    <row r="2897" spans="1:8" x14ac:dyDescent="0.25">
      <c r="A2897" t="s">
        <v>2503</v>
      </c>
      <c r="B2897" s="1">
        <v>45006</v>
      </c>
      <c r="C2897">
        <v>570</v>
      </c>
      <c r="D2897">
        <v>147</v>
      </c>
      <c r="E2897">
        <v>30</v>
      </c>
      <c r="F2897">
        <v>42</v>
      </c>
      <c r="G2897">
        <v>36</v>
      </c>
      <c r="H2897" t="s">
        <v>3951</v>
      </c>
    </row>
    <row r="2898" spans="1:8" x14ac:dyDescent="0.25">
      <c r="A2898" t="s">
        <v>2504</v>
      </c>
      <c r="B2898" s="1">
        <v>45057</v>
      </c>
      <c r="C2898">
        <v>454</v>
      </c>
      <c r="D2898">
        <v>178</v>
      </c>
      <c r="E2898">
        <v>24</v>
      </c>
      <c r="F2898">
        <v>161</v>
      </c>
      <c r="G2898">
        <v>32</v>
      </c>
      <c r="H2898" t="s">
        <v>3949</v>
      </c>
    </row>
    <row r="2899" spans="1:8" x14ac:dyDescent="0.25">
      <c r="A2899" t="s">
        <v>2505</v>
      </c>
      <c r="B2899" s="1">
        <v>45294</v>
      </c>
      <c r="C2899">
        <v>303</v>
      </c>
      <c r="D2899">
        <v>109</v>
      </c>
      <c r="E2899">
        <v>2</v>
      </c>
      <c r="F2899">
        <v>83</v>
      </c>
      <c r="G2899">
        <v>27</v>
      </c>
      <c r="H2899" t="s">
        <v>3950</v>
      </c>
    </row>
    <row r="2900" spans="1:8" x14ac:dyDescent="0.25">
      <c r="A2900" t="s">
        <v>2506</v>
      </c>
      <c r="B2900" s="1">
        <v>45083</v>
      </c>
      <c r="C2900">
        <v>149</v>
      </c>
      <c r="D2900">
        <v>207</v>
      </c>
      <c r="E2900">
        <v>8</v>
      </c>
      <c r="F2900">
        <v>91</v>
      </c>
      <c r="G2900">
        <v>6</v>
      </c>
      <c r="H2900" t="s">
        <v>3950</v>
      </c>
    </row>
    <row r="2901" spans="1:8" x14ac:dyDescent="0.25">
      <c r="A2901" t="s">
        <v>2507</v>
      </c>
      <c r="B2901" s="1">
        <v>45080</v>
      </c>
      <c r="C2901">
        <v>825</v>
      </c>
      <c r="D2901">
        <v>124</v>
      </c>
      <c r="E2901">
        <v>18</v>
      </c>
      <c r="F2901">
        <v>116</v>
      </c>
      <c r="G2901">
        <v>18</v>
      </c>
      <c r="H2901" t="s">
        <v>3949</v>
      </c>
    </row>
    <row r="2902" spans="1:8" x14ac:dyDescent="0.25">
      <c r="A2902" t="s">
        <v>2508</v>
      </c>
      <c r="B2902" s="1">
        <v>45366</v>
      </c>
      <c r="C2902">
        <v>999</v>
      </c>
      <c r="D2902">
        <v>121</v>
      </c>
      <c r="E2902">
        <v>27</v>
      </c>
      <c r="F2902">
        <v>102</v>
      </c>
      <c r="G2902">
        <v>30</v>
      </c>
      <c r="H2902" t="s">
        <v>3949</v>
      </c>
    </row>
    <row r="2903" spans="1:8" x14ac:dyDescent="0.25">
      <c r="A2903" t="s">
        <v>2509</v>
      </c>
      <c r="B2903" s="1">
        <v>45161</v>
      </c>
      <c r="C2903">
        <v>649</v>
      </c>
      <c r="D2903">
        <v>225</v>
      </c>
      <c r="E2903">
        <v>23</v>
      </c>
      <c r="F2903">
        <v>47</v>
      </c>
      <c r="G2903">
        <v>29</v>
      </c>
      <c r="H2903" t="s">
        <v>3950</v>
      </c>
    </row>
    <row r="2904" spans="1:8" x14ac:dyDescent="0.25">
      <c r="A2904" t="s">
        <v>2510</v>
      </c>
      <c r="B2904" s="1">
        <v>45052</v>
      </c>
      <c r="C2904">
        <v>903</v>
      </c>
      <c r="D2904">
        <v>485</v>
      </c>
      <c r="E2904">
        <v>9</v>
      </c>
      <c r="F2904">
        <v>72</v>
      </c>
      <c r="G2904">
        <v>10</v>
      </c>
      <c r="H2904" t="s">
        <v>3950</v>
      </c>
    </row>
    <row r="2905" spans="1:8" x14ac:dyDescent="0.25">
      <c r="A2905" t="s">
        <v>915</v>
      </c>
      <c r="B2905" s="1">
        <v>45477</v>
      </c>
      <c r="C2905">
        <v>157</v>
      </c>
      <c r="D2905">
        <v>376</v>
      </c>
      <c r="E2905">
        <v>4</v>
      </c>
      <c r="F2905">
        <v>68</v>
      </c>
      <c r="G2905">
        <v>46</v>
      </c>
      <c r="H2905" t="s">
        <v>3949</v>
      </c>
    </row>
    <row r="2906" spans="1:8" x14ac:dyDescent="0.25">
      <c r="A2906" t="s">
        <v>2511</v>
      </c>
      <c r="B2906" s="1">
        <v>45340</v>
      </c>
      <c r="C2906">
        <v>652</v>
      </c>
      <c r="D2906">
        <v>413</v>
      </c>
      <c r="E2906">
        <v>22</v>
      </c>
      <c r="F2906">
        <v>75</v>
      </c>
      <c r="G2906">
        <v>32</v>
      </c>
      <c r="H2906" t="s">
        <v>3949</v>
      </c>
    </row>
    <row r="2907" spans="1:8" x14ac:dyDescent="0.25">
      <c r="A2907" t="s">
        <v>697</v>
      </c>
      <c r="B2907" s="1">
        <v>45125</v>
      </c>
      <c r="C2907">
        <v>160</v>
      </c>
      <c r="D2907">
        <v>291</v>
      </c>
      <c r="E2907">
        <v>20</v>
      </c>
      <c r="F2907">
        <v>65</v>
      </c>
      <c r="G2907">
        <v>6</v>
      </c>
      <c r="H2907" t="s">
        <v>3949</v>
      </c>
    </row>
    <row r="2908" spans="1:8" x14ac:dyDescent="0.25">
      <c r="A2908" t="s">
        <v>2512</v>
      </c>
      <c r="B2908" s="1">
        <v>45014</v>
      </c>
      <c r="C2908">
        <v>803</v>
      </c>
      <c r="D2908">
        <v>84</v>
      </c>
      <c r="E2908">
        <v>2</v>
      </c>
      <c r="F2908">
        <v>67</v>
      </c>
      <c r="G2908">
        <v>34</v>
      </c>
      <c r="H2908" t="s">
        <v>3951</v>
      </c>
    </row>
    <row r="2909" spans="1:8" x14ac:dyDescent="0.25">
      <c r="A2909" t="s">
        <v>1650</v>
      </c>
      <c r="B2909" s="1">
        <v>45150</v>
      </c>
      <c r="C2909">
        <v>471</v>
      </c>
      <c r="D2909">
        <v>78</v>
      </c>
      <c r="E2909">
        <v>5</v>
      </c>
      <c r="F2909">
        <v>38</v>
      </c>
      <c r="G2909">
        <v>16</v>
      </c>
      <c r="H2909" t="s">
        <v>3950</v>
      </c>
    </row>
    <row r="2910" spans="1:8" x14ac:dyDescent="0.25">
      <c r="A2910" t="s">
        <v>2513</v>
      </c>
      <c r="B2910" s="1">
        <v>45438</v>
      </c>
      <c r="C2910">
        <v>248</v>
      </c>
      <c r="D2910">
        <v>114</v>
      </c>
      <c r="E2910">
        <v>30</v>
      </c>
      <c r="F2910">
        <v>67</v>
      </c>
      <c r="G2910">
        <v>17</v>
      </c>
      <c r="H2910" t="s">
        <v>3949</v>
      </c>
    </row>
    <row r="2911" spans="1:8" x14ac:dyDescent="0.25">
      <c r="A2911" t="s">
        <v>2514</v>
      </c>
      <c r="B2911" s="1">
        <v>45216</v>
      </c>
      <c r="C2911">
        <v>645</v>
      </c>
      <c r="D2911">
        <v>190</v>
      </c>
      <c r="E2911">
        <v>7</v>
      </c>
      <c r="F2911">
        <v>69</v>
      </c>
      <c r="G2911">
        <v>21</v>
      </c>
      <c r="H2911" t="s">
        <v>3949</v>
      </c>
    </row>
    <row r="2912" spans="1:8" x14ac:dyDescent="0.25">
      <c r="A2912" t="s">
        <v>1413</v>
      </c>
      <c r="B2912" s="1">
        <v>45070</v>
      </c>
      <c r="C2912">
        <v>549</v>
      </c>
      <c r="D2912">
        <v>492</v>
      </c>
      <c r="E2912">
        <v>22</v>
      </c>
      <c r="F2912">
        <v>51</v>
      </c>
      <c r="G2912">
        <v>17</v>
      </c>
      <c r="H2912" t="s">
        <v>3950</v>
      </c>
    </row>
    <row r="2913" spans="1:8" x14ac:dyDescent="0.25">
      <c r="A2913" t="s">
        <v>2515</v>
      </c>
      <c r="B2913" s="1">
        <v>45010</v>
      </c>
      <c r="C2913">
        <v>456</v>
      </c>
      <c r="D2913">
        <v>207</v>
      </c>
      <c r="E2913">
        <v>6</v>
      </c>
      <c r="F2913">
        <v>106</v>
      </c>
      <c r="G2913">
        <v>20</v>
      </c>
      <c r="H2913" t="s">
        <v>3951</v>
      </c>
    </row>
    <row r="2914" spans="1:8" x14ac:dyDescent="0.25">
      <c r="A2914" t="s">
        <v>2516</v>
      </c>
      <c r="B2914" s="1">
        <v>45042</v>
      </c>
      <c r="C2914">
        <v>561</v>
      </c>
      <c r="D2914">
        <v>415</v>
      </c>
      <c r="E2914">
        <v>22</v>
      </c>
      <c r="F2914">
        <v>28</v>
      </c>
      <c r="G2914">
        <v>15</v>
      </c>
      <c r="H2914" t="s">
        <v>3949</v>
      </c>
    </row>
    <row r="2915" spans="1:8" x14ac:dyDescent="0.25">
      <c r="A2915" t="s">
        <v>2517</v>
      </c>
      <c r="B2915" s="1">
        <v>45433</v>
      </c>
      <c r="C2915">
        <v>529</v>
      </c>
      <c r="D2915">
        <v>84</v>
      </c>
      <c r="E2915">
        <v>3</v>
      </c>
      <c r="F2915">
        <v>154</v>
      </c>
      <c r="G2915">
        <v>1</v>
      </c>
      <c r="H2915" t="s">
        <v>3951</v>
      </c>
    </row>
    <row r="2916" spans="1:8" x14ac:dyDescent="0.25">
      <c r="A2916" t="s">
        <v>2371</v>
      </c>
      <c r="B2916" s="1">
        <v>45459</v>
      </c>
      <c r="C2916">
        <v>809</v>
      </c>
      <c r="D2916">
        <v>80</v>
      </c>
      <c r="E2916">
        <v>1</v>
      </c>
      <c r="F2916">
        <v>160</v>
      </c>
      <c r="G2916">
        <v>3</v>
      </c>
      <c r="H2916" t="s">
        <v>3951</v>
      </c>
    </row>
    <row r="2917" spans="1:8" x14ac:dyDescent="0.25">
      <c r="A2917" t="s">
        <v>2518</v>
      </c>
      <c r="B2917" s="1">
        <v>45074</v>
      </c>
      <c r="C2917">
        <v>885</v>
      </c>
      <c r="D2917">
        <v>477</v>
      </c>
      <c r="E2917">
        <v>24</v>
      </c>
      <c r="F2917">
        <v>146</v>
      </c>
      <c r="G2917">
        <v>15</v>
      </c>
      <c r="H2917" t="s">
        <v>3949</v>
      </c>
    </row>
    <row r="2918" spans="1:8" x14ac:dyDescent="0.25">
      <c r="A2918" t="s">
        <v>2519</v>
      </c>
      <c r="B2918" s="1">
        <v>45333</v>
      </c>
      <c r="C2918">
        <v>404</v>
      </c>
      <c r="D2918">
        <v>431</v>
      </c>
      <c r="E2918">
        <v>25</v>
      </c>
      <c r="F2918">
        <v>153</v>
      </c>
      <c r="G2918">
        <v>14</v>
      </c>
      <c r="H2918" t="s">
        <v>3950</v>
      </c>
    </row>
    <row r="2919" spans="1:8" x14ac:dyDescent="0.25">
      <c r="A2919" t="s">
        <v>2520</v>
      </c>
      <c r="B2919" s="1">
        <v>45176</v>
      </c>
      <c r="C2919">
        <v>362</v>
      </c>
      <c r="D2919">
        <v>142</v>
      </c>
      <c r="E2919">
        <v>10</v>
      </c>
      <c r="F2919">
        <v>43</v>
      </c>
      <c r="G2919">
        <v>27</v>
      </c>
      <c r="H2919" t="s">
        <v>3949</v>
      </c>
    </row>
    <row r="2920" spans="1:8" x14ac:dyDescent="0.25">
      <c r="A2920" t="s">
        <v>2401</v>
      </c>
      <c r="B2920" s="1">
        <v>45607</v>
      </c>
      <c r="C2920">
        <v>342</v>
      </c>
      <c r="D2920">
        <v>147</v>
      </c>
      <c r="E2920">
        <v>7</v>
      </c>
      <c r="F2920">
        <v>192</v>
      </c>
      <c r="G2920">
        <v>2</v>
      </c>
      <c r="H2920" t="s">
        <v>3951</v>
      </c>
    </row>
    <row r="2921" spans="1:8" x14ac:dyDescent="0.25">
      <c r="A2921" t="s">
        <v>2521</v>
      </c>
      <c r="B2921" s="1">
        <v>45387</v>
      </c>
      <c r="C2921">
        <v>634</v>
      </c>
      <c r="D2921">
        <v>312</v>
      </c>
      <c r="E2921">
        <v>25</v>
      </c>
      <c r="F2921">
        <v>184</v>
      </c>
      <c r="G2921">
        <v>28</v>
      </c>
      <c r="H2921" t="s">
        <v>3951</v>
      </c>
    </row>
    <row r="2922" spans="1:8" x14ac:dyDescent="0.25">
      <c r="A2922" t="s">
        <v>2522</v>
      </c>
      <c r="B2922" s="1">
        <v>45449</v>
      </c>
      <c r="C2922">
        <v>873</v>
      </c>
      <c r="D2922">
        <v>342</v>
      </c>
      <c r="E2922">
        <v>18</v>
      </c>
      <c r="F2922">
        <v>156</v>
      </c>
      <c r="G2922">
        <v>3</v>
      </c>
      <c r="H2922" t="s">
        <v>3950</v>
      </c>
    </row>
    <row r="2923" spans="1:8" x14ac:dyDescent="0.25">
      <c r="A2923" t="s">
        <v>1381</v>
      </c>
      <c r="B2923" s="1">
        <v>45517</v>
      </c>
      <c r="C2923">
        <v>219</v>
      </c>
      <c r="D2923">
        <v>436</v>
      </c>
      <c r="E2923">
        <v>27</v>
      </c>
      <c r="F2923">
        <v>49</v>
      </c>
      <c r="G2923">
        <v>26</v>
      </c>
      <c r="H2923" t="s">
        <v>3949</v>
      </c>
    </row>
    <row r="2924" spans="1:8" x14ac:dyDescent="0.25">
      <c r="A2924" t="s">
        <v>2523</v>
      </c>
      <c r="B2924" s="1">
        <v>44973</v>
      </c>
      <c r="C2924">
        <v>349</v>
      </c>
      <c r="D2924">
        <v>405</v>
      </c>
      <c r="E2924">
        <v>11</v>
      </c>
      <c r="F2924">
        <v>63</v>
      </c>
      <c r="G2924">
        <v>15</v>
      </c>
      <c r="H2924" t="s">
        <v>3949</v>
      </c>
    </row>
    <row r="2925" spans="1:8" x14ac:dyDescent="0.25">
      <c r="A2925" t="s">
        <v>493</v>
      </c>
      <c r="B2925" s="1">
        <v>45559</v>
      </c>
      <c r="C2925">
        <v>533</v>
      </c>
      <c r="D2925">
        <v>99</v>
      </c>
      <c r="E2925">
        <v>17</v>
      </c>
      <c r="F2925">
        <v>88</v>
      </c>
      <c r="G2925">
        <v>40</v>
      </c>
      <c r="H2925" t="s">
        <v>3951</v>
      </c>
    </row>
    <row r="2926" spans="1:8" x14ac:dyDescent="0.25">
      <c r="A2926" t="s">
        <v>1189</v>
      </c>
      <c r="B2926" s="1">
        <v>45520</v>
      </c>
      <c r="C2926">
        <v>814</v>
      </c>
      <c r="D2926">
        <v>97</v>
      </c>
      <c r="E2926">
        <v>18</v>
      </c>
      <c r="F2926">
        <v>77</v>
      </c>
      <c r="G2926">
        <v>47</v>
      </c>
      <c r="H2926" t="s">
        <v>3950</v>
      </c>
    </row>
    <row r="2927" spans="1:8" x14ac:dyDescent="0.25">
      <c r="A2927" t="s">
        <v>2524</v>
      </c>
      <c r="B2927" s="1">
        <v>45224</v>
      </c>
      <c r="C2927">
        <v>759</v>
      </c>
      <c r="D2927">
        <v>466</v>
      </c>
      <c r="E2927">
        <v>27</v>
      </c>
      <c r="F2927">
        <v>118</v>
      </c>
      <c r="G2927">
        <v>44</v>
      </c>
      <c r="H2927" t="s">
        <v>3949</v>
      </c>
    </row>
    <row r="2928" spans="1:8" x14ac:dyDescent="0.25">
      <c r="A2928" t="s">
        <v>2525</v>
      </c>
      <c r="B2928" s="1">
        <v>45482</v>
      </c>
      <c r="C2928">
        <v>771</v>
      </c>
      <c r="D2928">
        <v>98</v>
      </c>
      <c r="E2928">
        <v>9</v>
      </c>
      <c r="F2928">
        <v>176</v>
      </c>
      <c r="G2928">
        <v>47</v>
      </c>
      <c r="H2928" t="s">
        <v>3950</v>
      </c>
    </row>
    <row r="2929" spans="1:8" x14ac:dyDescent="0.25">
      <c r="A2929" t="s">
        <v>2526</v>
      </c>
      <c r="B2929" s="1">
        <v>45366</v>
      </c>
      <c r="C2929">
        <v>774</v>
      </c>
      <c r="D2929">
        <v>240</v>
      </c>
      <c r="E2929">
        <v>6</v>
      </c>
      <c r="F2929">
        <v>163</v>
      </c>
      <c r="G2929">
        <v>19</v>
      </c>
      <c r="H2929" t="s">
        <v>3950</v>
      </c>
    </row>
    <row r="2930" spans="1:8" x14ac:dyDescent="0.25">
      <c r="A2930" t="s">
        <v>2527</v>
      </c>
      <c r="B2930" s="1">
        <v>45049</v>
      </c>
      <c r="C2930">
        <v>235</v>
      </c>
      <c r="D2930">
        <v>61</v>
      </c>
      <c r="E2930">
        <v>2</v>
      </c>
      <c r="F2930">
        <v>161</v>
      </c>
      <c r="G2930">
        <v>40</v>
      </c>
      <c r="H2930" t="s">
        <v>3950</v>
      </c>
    </row>
    <row r="2931" spans="1:8" x14ac:dyDescent="0.25">
      <c r="A2931" t="s">
        <v>2528</v>
      </c>
      <c r="B2931" s="1">
        <v>45223</v>
      </c>
      <c r="C2931">
        <v>860</v>
      </c>
      <c r="D2931">
        <v>434</v>
      </c>
      <c r="E2931">
        <v>1</v>
      </c>
      <c r="F2931">
        <v>47</v>
      </c>
      <c r="G2931">
        <v>37</v>
      </c>
      <c r="H2931" t="s">
        <v>3950</v>
      </c>
    </row>
    <row r="2932" spans="1:8" x14ac:dyDescent="0.25">
      <c r="A2932" t="s">
        <v>2529</v>
      </c>
      <c r="B2932" s="1">
        <v>45183</v>
      </c>
      <c r="C2932">
        <v>968</v>
      </c>
      <c r="D2932">
        <v>145</v>
      </c>
      <c r="E2932">
        <v>3</v>
      </c>
      <c r="F2932">
        <v>25</v>
      </c>
      <c r="G2932">
        <v>5</v>
      </c>
      <c r="H2932" t="s">
        <v>3951</v>
      </c>
    </row>
    <row r="2933" spans="1:8" x14ac:dyDescent="0.25">
      <c r="A2933" t="s">
        <v>789</v>
      </c>
      <c r="B2933" s="1">
        <v>45518</v>
      </c>
      <c r="C2933">
        <v>732</v>
      </c>
      <c r="D2933">
        <v>484</v>
      </c>
      <c r="E2933">
        <v>6</v>
      </c>
      <c r="F2933">
        <v>173</v>
      </c>
      <c r="G2933">
        <v>41</v>
      </c>
      <c r="H2933" t="s">
        <v>3950</v>
      </c>
    </row>
    <row r="2934" spans="1:8" x14ac:dyDescent="0.25">
      <c r="A2934" t="s">
        <v>2530</v>
      </c>
      <c r="B2934" s="1">
        <v>45177</v>
      </c>
      <c r="C2934">
        <v>306</v>
      </c>
      <c r="D2934">
        <v>287</v>
      </c>
      <c r="E2934">
        <v>22</v>
      </c>
      <c r="F2934">
        <v>107</v>
      </c>
      <c r="G2934">
        <v>36</v>
      </c>
      <c r="H2934" t="s">
        <v>3950</v>
      </c>
    </row>
    <row r="2935" spans="1:8" x14ac:dyDescent="0.25">
      <c r="A2935" t="s">
        <v>2531</v>
      </c>
      <c r="B2935" s="1">
        <v>45632</v>
      </c>
      <c r="C2935">
        <v>590</v>
      </c>
      <c r="D2935">
        <v>108</v>
      </c>
      <c r="E2935">
        <v>8</v>
      </c>
      <c r="F2935">
        <v>16</v>
      </c>
      <c r="G2935">
        <v>32</v>
      </c>
      <c r="H2935" t="s">
        <v>3951</v>
      </c>
    </row>
    <row r="2936" spans="1:8" x14ac:dyDescent="0.25">
      <c r="A2936" t="s">
        <v>2532</v>
      </c>
      <c r="B2936" s="1">
        <v>45342</v>
      </c>
      <c r="C2936">
        <v>967</v>
      </c>
      <c r="D2936">
        <v>277</v>
      </c>
      <c r="E2936">
        <v>17</v>
      </c>
      <c r="F2936">
        <v>107</v>
      </c>
      <c r="G2936">
        <v>16</v>
      </c>
      <c r="H2936" t="s">
        <v>3949</v>
      </c>
    </row>
    <row r="2937" spans="1:8" x14ac:dyDescent="0.25">
      <c r="A2937" t="s">
        <v>2533</v>
      </c>
      <c r="B2937" s="1">
        <v>45321</v>
      </c>
      <c r="C2937">
        <v>946</v>
      </c>
      <c r="D2937">
        <v>432</v>
      </c>
      <c r="E2937">
        <v>6</v>
      </c>
      <c r="F2937">
        <v>150</v>
      </c>
      <c r="G2937">
        <v>37</v>
      </c>
      <c r="H2937" t="s">
        <v>3951</v>
      </c>
    </row>
    <row r="2938" spans="1:8" x14ac:dyDescent="0.25">
      <c r="A2938" t="s">
        <v>2534</v>
      </c>
      <c r="B2938" s="1">
        <v>45136</v>
      </c>
      <c r="C2938">
        <v>428</v>
      </c>
      <c r="D2938">
        <v>492</v>
      </c>
      <c r="E2938">
        <v>16</v>
      </c>
      <c r="F2938">
        <v>52</v>
      </c>
      <c r="G2938">
        <v>43</v>
      </c>
      <c r="H2938" t="s">
        <v>3951</v>
      </c>
    </row>
    <row r="2939" spans="1:8" x14ac:dyDescent="0.25">
      <c r="A2939" t="s">
        <v>2535</v>
      </c>
      <c r="B2939" s="1">
        <v>45363</v>
      </c>
      <c r="C2939">
        <v>424</v>
      </c>
      <c r="D2939">
        <v>239</v>
      </c>
      <c r="E2939">
        <v>7</v>
      </c>
      <c r="F2939">
        <v>100</v>
      </c>
      <c r="G2939">
        <v>1</v>
      </c>
      <c r="H2939" t="s">
        <v>3950</v>
      </c>
    </row>
    <row r="2940" spans="1:8" x14ac:dyDescent="0.25">
      <c r="A2940" t="s">
        <v>2536</v>
      </c>
      <c r="B2940" s="1">
        <v>45583</v>
      </c>
      <c r="C2940">
        <v>791</v>
      </c>
      <c r="D2940">
        <v>97</v>
      </c>
      <c r="E2940">
        <v>18</v>
      </c>
      <c r="F2940">
        <v>140</v>
      </c>
      <c r="G2940">
        <v>41</v>
      </c>
      <c r="H2940" t="s">
        <v>3949</v>
      </c>
    </row>
    <row r="2941" spans="1:8" x14ac:dyDescent="0.25">
      <c r="A2941" t="s">
        <v>2537</v>
      </c>
      <c r="B2941" s="1">
        <v>45522</v>
      </c>
      <c r="C2941">
        <v>256</v>
      </c>
      <c r="D2941">
        <v>105</v>
      </c>
      <c r="E2941">
        <v>20</v>
      </c>
      <c r="F2941">
        <v>89</v>
      </c>
      <c r="G2941">
        <v>19</v>
      </c>
      <c r="H2941" t="s">
        <v>3949</v>
      </c>
    </row>
    <row r="2942" spans="1:8" x14ac:dyDescent="0.25">
      <c r="A2942" t="s">
        <v>2538</v>
      </c>
      <c r="B2942" s="1">
        <v>45550</v>
      </c>
      <c r="C2942">
        <v>857</v>
      </c>
      <c r="D2942">
        <v>113</v>
      </c>
      <c r="E2942">
        <v>18</v>
      </c>
      <c r="F2942">
        <v>158</v>
      </c>
      <c r="G2942">
        <v>42</v>
      </c>
      <c r="H2942" t="s">
        <v>3949</v>
      </c>
    </row>
    <row r="2943" spans="1:8" x14ac:dyDescent="0.25">
      <c r="A2943" t="s">
        <v>993</v>
      </c>
      <c r="B2943" s="1">
        <v>45311</v>
      </c>
      <c r="C2943">
        <v>706</v>
      </c>
      <c r="D2943">
        <v>95</v>
      </c>
      <c r="E2943">
        <v>27</v>
      </c>
      <c r="F2943">
        <v>187</v>
      </c>
      <c r="G2943">
        <v>5</v>
      </c>
      <c r="H2943" t="s">
        <v>3951</v>
      </c>
    </row>
    <row r="2944" spans="1:8" x14ac:dyDescent="0.25">
      <c r="A2944" t="s">
        <v>2539</v>
      </c>
      <c r="B2944" s="1">
        <v>45413</v>
      </c>
      <c r="C2944">
        <v>541</v>
      </c>
      <c r="D2944">
        <v>431</v>
      </c>
      <c r="E2944">
        <v>16</v>
      </c>
      <c r="F2944">
        <v>187</v>
      </c>
      <c r="G2944">
        <v>22</v>
      </c>
      <c r="H2944" t="s">
        <v>3949</v>
      </c>
    </row>
    <row r="2945" spans="1:8" x14ac:dyDescent="0.25">
      <c r="A2945" t="s">
        <v>2540</v>
      </c>
      <c r="B2945" s="1">
        <v>45528</v>
      </c>
      <c r="C2945">
        <v>573</v>
      </c>
      <c r="D2945">
        <v>248</v>
      </c>
      <c r="E2945">
        <v>22</v>
      </c>
      <c r="F2945">
        <v>17</v>
      </c>
      <c r="G2945">
        <v>10</v>
      </c>
      <c r="H2945" t="s">
        <v>3950</v>
      </c>
    </row>
    <row r="2946" spans="1:8" x14ac:dyDescent="0.25">
      <c r="A2946" t="s">
        <v>2541</v>
      </c>
      <c r="B2946" s="1">
        <v>45400</v>
      </c>
      <c r="C2946">
        <v>188</v>
      </c>
      <c r="D2946">
        <v>127</v>
      </c>
      <c r="E2946">
        <v>3</v>
      </c>
      <c r="F2946">
        <v>154</v>
      </c>
      <c r="G2946">
        <v>47</v>
      </c>
      <c r="H2946" t="s">
        <v>3951</v>
      </c>
    </row>
    <row r="2947" spans="1:8" x14ac:dyDescent="0.25">
      <c r="A2947" t="s">
        <v>174</v>
      </c>
      <c r="B2947" s="1">
        <v>45318</v>
      </c>
      <c r="C2947">
        <v>624</v>
      </c>
      <c r="D2947">
        <v>366</v>
      </c>
      <c r="E2947">
        <v>21</v>
      </c>
      <c r="F2947">
        <v>27</v>
      </c>
      <c r="G2947">
        <v>5</v>
      </c>
      <c r="H2947" t="s">
        <v>3951</v>
      </c>
    </row>
    <row r="2948" spans="1:8" x14ac:dyDescent="0.25">
      <c r="A2948" t="s">
        <v>2542</v>
      </c>
      <c r="B2948" s="1">
        <v>45643</v>
      </c>
      <c r="C2948">
        <v>503</v>
      </c>
      <c r="D2948">
        <v>335</v>
      </c>
      <c r="E2948">
        <v>17</v>
      </c>
      <c r="F2948">
        <v>77</v>
      </c>
      <c r="G2948">
        <v>44</v>
      </c>
      <c r="H2948" t="s">
        <v>3951</v>
      </c>
    </row>
    <row r="2949" spans="1:8" x14ac:dyDescent="0.25">
      <c r="A2949" t="s">
        <v>2543</v>
      </c>
      <c r="B2949" s="1">
        <v>45141</v>
      </c>
      <c r="C2949">
        <v>682</v>
      </c>
      <c r="D2949">
        <v>414</v>
      </c>
      <c r="E2949">
        <v>20</v>
      </c>
      <c r="F2949">
        <v>111</v>
      </c>
      <c r="G2949">
        <v>15</v>
      </c>
      <c r="H2949" t="s">
        <v>3951</v>
      </c>
    </row>
    <row r="2950" spans="1:8" x14ac:dyDescent="0.25">
      <c r="A2950" t="s">
        <v>2544</v>
      </c>
      <c r="B2950" s="1">
        <v>45156</v>
      </c>
      <c r="C2950">
        <v>599</v>
      </c>
      <c r="D2950">
        <v>198</v>
      </c>
      <c r="E2950">
        <v>2</v>
      </c>
      <c r="F2950">
        <v>16</v>
      </c>
      <c r="G2950">
        <v>25</v>
      </c>
      <c r="H2950" t="s">
        <v>3950</v>
      </c>
    </row>
    <row r="2951" spans="1:8" x14ac:dyDescent="0.25">
      <c r="A2951" t="s">
        <v>2545</v>
      </c>
      <c r="B2951" s="1">
        <v>45314</v>
      </c>
      <c r="C2951">
        <v>564</v>
      </c>
      <c r="D2951">
        <v>242</v>
      </c>
      <c r="E2951">
        <v>23</v>
      </c>
      <c r="F2951">
        <v>178</v>
      </c>
      <c r="G2951">
        <v>37</v>
      </c>
      <c r="H2951" t="s">
        <v>3950</v>
      </c>
    </row>
    <row r="2952" spans="1:8" x14ac:dyDescent="0.25">
      <c r="A2952" t="s">
        <v>2546</v>
      </c>
      <c r="B2952" s="1">
        <v>45629</v>
      </c>
      <c r="C2952">
        <v>287</v>
      </c>
      <c r="D2952">
        <v>316</v>
      </c>
      <c r="E2952">
        <v>1</v>
      </c>
      <c r="F2952">
        <v>96</v>
      </c>
      <c r="G2952">
        <v>44</v>
      </c>
      <c r="H2952" t="s">
        <v>3949</v>
      </c>
    </row>
    <row r="2953" spans="1:8" x14ac:dyDescent="0.25">
      <c r="A2953" t="s">
        <v>2547</v>
      </c>
      <c r="B2953" s="1">
        <v>45510</v>
      </c>
      <c r="C2953">
        <v>709</v>
      </c>
      <c r="D2953">
        <v>403</v>
      </c>
      <c r="E2953">
        <v>6</v>
      </c>
      <c r="F2953">
        <v>186</v>
      </c>
      <c r="G2953">
        <v>11</v>
      </c>
      <c r="H2953" t="s">
        <v>3951</v>
      </c>
    </row>
    <row r="2954" spans="1:8" x14ac:dyDescent="0.25">
      <c r="A2954" t="s">
        <v>2548</v>
      </c>
      <c r="B2954" s="1">
        <v>45191</v>
      </c>
      <c r="C2954">
        <v>835</v>
      </c>
      <c r="D2954">
        <v>188</v>
      </c>
      <c r="E2954">
        <v>5</v>
      </c>
      <c r="F2954">
        <v>190</v>
      </c>
      <c r="G2954">
        <v>1</v>
      </c>
      <c r="H2954" t="s">
        <v>3949</v>
      </c>
    </row>
    <row r="2955" spans="1:8" x14ac:dyDescent="0.25">
      <c r="A2955" t="s">
        <v>2549</v>
      </c>
      <c r="B2955" s="1">
        <v>45216</v>
      </c>
      <c r="C2955">
        <v>768</v>
      </c>
      <c r="D2955">
        <v>455</v>
      </c>
      <c r="E2955">
        <v>18</v>
      </c>
      <c r="F2955">
        <v>5</v>
      </c>
      <c r="G2955">
        <v>22</v>
      </c>
      <c r="H2955" t="s">
        <v>3949</v>
      </c>
    </row>
    <row r="2956" spans="1:8" x14ac:dyDescent="0.25">
      <c r="A2956" t="s">
        <v>2550</v>
      </c>
      <c r="B2956" s="1">
        <v>45524</v>
      </c>
      <c r="C2956">
        <v>802</v>
      </c>
      <c r="D2956">
        <v>190</v>
      </c>
      <c r="E2956">
        <v>13</v>
      </c>
      <c r="F2956">
        <v>87</v>
      </c>
      <c r="G2956">
        <v>31</v>
      </c>
      <c r="H2956" t="s">
        <v>3949</v>
      </c>
    </row>
    <row r="2957" spans="1:8" x14ac:dyDescent="0.25">
      <c r="A2957" t="s">
        <v>2551</v>
      </c>
      <c r="B2957" s="1">
        <v>45133</v>
      </c>
      <c r="C2957">
        <v>510</v>
      </c>
      <c r="D2957">
        <v>409</v>
      </c>
      <c r="E2957">
        <v>22</v>
      </c>
      <c r="F2957">
        <v>76</v>
      </c>
      <c r="G2957">
        <v>5</v>
      </c>
      <c r="H2957" t="s">
        <v>3949</v>
      </c>
    </row>
    <row r="2958" spans="1:8" x14ac:dyDescent="0.25">
      <c r="A2958" t="s">
        <v>2552</v>
      </c>
      <c r="B2958" s="1">
        <v>45309</v>
      </c>
      <c r="C2958">
        <v>985</v>
      </c>
      <c r="D2958">
        <v>411</v>
      </c>
      <c r="E2958">
        <v>7</v>
      </c>
      <c r="F2958">
        <v>140</v>
      </c>
      <c r="G2958">
        <v>29</v>
      </c>
      <c r="H2958" t="s">
        <v>3949</v>
      </c>
    </row>
    <row r="2959" spans="1:8" x14ac:dyDescent="0.25">
      <c r="A2959" t="s">
        <v>2553</v>
      </c>
      <c r="B2959" s="1">
        <v>45493</v>
      </c>
      <c r="C2959">
        <v>985</v>
      </c>
      <c r="D2959">
        <v>226</v>
      </c>
      <c r="E2959">
        <v>9</v>
      </c>
      <c r="F2959">
        <v>118</v>
      </c>
      <c r="G2959">
        <v>7</v>
      </c>
      <c r="H2959" t="s">
        <v>3951</v>
      </c>
    </row>
    <row r="2960" spans="1:8" x14ac:dyDescent="0.25">
      <c r="A2960" t="s">
        <v>2554</v>
      </c>
      <c r="B2960" s="1">
        <v>45343</v>
      </c>
      <c r="C2960">
        <v>326</v>
      </c>
      <c r="D2960">
        <v>304</v>
      </c>
      <c r="E2960">
        <v>14</v>
      </c>
      <c r="F2960">
        <v>39</v>
      </c>
      <c r="G2960">
        <v>24</v>
      </c>
      <c r="H2960" t="s">
        <v>3950</v>
      </c>
    </row>
    <row r="2961" spans="1:8" x14ac:dyDescent="0.25">
      <c r="A2961" t="s">
        <v>2555</v>
      </c>
      <c r="B2961" s="1">
        <v>45432</v>
      </c>
      <c r="C2961">
        <v>806</v>
      </c>
      <c r="D2961">
        <v>451</v>
      </c>
      <c r="E2961">
        <v>4</v>
      </c>
      <c r="F2961">
        <v>86</v>
      </c>
      <c r="G2961">
        <v>22</v>
      </c>
      <c r="H2961" t="s">
        <v>3950</v>
      </c>
    </row>
    <row r="2962" spans="1:8" x14ac:dyDescent="0.25">
      <c r="A2962" t="s">
        <v>2556</v>
      </c>
      <c r="B2962" s="1">
        <v>45535</v>
      </c>
      <c r="C2962">
        <v>285</v>
      </c>
      <c r="D2962">
        <v>300</v>
      </c>
      <c r="E2962">
        <v>27</v>
      </c>
      <c r="F2962">
        <v>147</v>
      </c>
      <c r="G2962">
        <v>34</v>
      </c>
      <c r="H2962" t="s">
        <v>3949</v>
      </c>
    </row>
    <row r="2963" spans="1:8" x14ac:dyDescent="0.25">
      <c r="A2963" t="s">
        <v>2557</v>
      </c>
      <c r="B2963" s="1">
        <v>45326</v>
      </c>
      <c r="C2963">
        <v>117</v>
      </c>
      <c r="D2963">
        <v>219</v>
      </c>
      <c r="E2963">
        <v>22</v>
      </c>
      <c r="F2963">
        <v>30</v>
      </c>
      <c r="G2963">
        <v>19</v>
      </c>
      <c r="H2963" t="s">
        <v>3949</v>
      </c>
    </row>
    <row r="2964" spans="1:8" x14ac:dyDescent="0.25">
      <c r="A2964" t="s">
        <v>1933</v>
      </c>
      <c r="B2964" s="1">
        <v>45453</v>
      </c>
      <c r="C2964">
        <v>109</v>
      </c>
      <c r="D2964">
        <v>473</v>
      </c>
      <c r="E2964">
        <v>17</v>
      </c>
      <c r="F2964">
        <v>7</v>
      </c>
      <c r="G2964">
        <v>40</v>
      </c>
      <c r="H2964" t="s">
        <v>3951</v>
      </c>
    </row>
    <row r="2965" spans="1:8" x14ac:dyDescent="0.25">
      <c r="A2965" t="s">
        <v>2558</v>
      </c>
      <c r="B2965" s="1">
        <v>45585</v>
      </c>
      <c r="C2965">
        <v>450</v>
      </c>
      <c r="D2965">
        <v>183</v>
      </c>
      <c r="E2965">
        <v>14</v>
      </c>
      <c r="F2965">
        <v>27</v>
      </c>
      <c r="G2965">
        <v>37</v>
      </c>
      <c r="H2965" t="s">
        <v>3951</v>
      </c>
    </row>
    <row r="2966" spans="1:8" x14ac:dyDescent="0.25">
      <c r="A2966" t="s">
        <v>46</v>
      </c>
      <c r="B2966" s="1">
        <v>45277</v>
      </c>
      <c r="C2966">
        <v>499</v>
      </c>
      <c r="D2966">
        <v>124</v>
      </c>
      <c r="E2966">
        <v>14</v>
      </c>
      <c r="F2966">
        <v>158</v>
      </c>
      <c r="G2966">
        <v>3</v>
      </c>
      <c r="H2966" t="s">
        <v>3949</v>
      </c>
    </row>
    <row r="2967" spans="1:8" x14ac:dyDescent="0.25">
      <c r="A2967" t="s">
        <v>2313</v>
      </c>
      <c r="B2967" s="1">
        <v>45686</v>
      </c>
      <c r="C2967">
        <v>345</v>
      </c>
      <c r="D2967">
        <v>110</v>
      </c>
      <c r="E2967">
        <v>4</v>
      </c>
      <c r="F2967">
        <v>53</v>
      </c>
      <c r="G2967">
        <v>34</v>
      </c>
      <c r="H2967" t="s">
        <v>3949</v>
      </c>
    </row>
    <row r="2968" spans="1:8" x14ac:dyDescent="0.25">
      <c r="A2968" t="s">
        <v>2559</v>
      </c>
      <c r="B2968" s="1">
        <v>45423</v>
      </c>
      <c r="C2968">
        <v>263</v>
      </c>
      <c r="D2968">
        <v>236</v>
      </c>
      <c r="E2968">
        <v>20</v>
      </c>
      <c r="F2968">
        <v>45</v>
      </c>
      <c r="G2968">
        <v>39</v>
      </c>
      <c r="H2968" t="s">
        <v>3951</v>
      </c>
    </row>
    <row r="2969" spans="1:8" x14ac:dyDescent="0.25">
      <c r="A2969" t="s">
        <v>2560</v>
      </c>
      <c r="B2969" s="1">
        <v>45623</v>
      </c>
      <c r="C2969">
        <v>593</v>
      </c>
      <c r="D2969">
        <v>384</v>
      </c>
      <c r="E2969">
        <v>27</v>
      </c>
      <c r="F2969">
        <v>109</v>
      </c>
      <c r="G2969">
        <v>43</v>
      </c>
      <c r="H2969" t="s">
        <v>3949</v>
      </c>
    </row>
    <row r="2970" spans="1:8" x14ac:dyDescent="0.25">
      <c r="A2970" t="s">
        <v>2561</v>
      </c>
      <c r="B2970" s="1">
        <v>45293</v>
      </c>
      <c r="C2970">
        <v>955</v>
      </c>
      <c r="D2970">
        <v>352</v>
      </c>
      <c r="E2970">
        <v>3</v>
      </c>
      <c r="F2970">
        <v>71</v>
      </c>
      <c r="G2970">
        <v>34</v>
      </c>
      <c r="H2970" t="s">
        <v>3949</v>
      </c>
    </row>
    <row r="2971" spans="1:8" x14ac:dyDescent="0.25">
      <c r="A2971" t="s">
        <v>2562</v>
      </c>
      <c r="B2971" s="1">
        <v>45232</v>
      </c>
      <c r="C2971">
        <v>282</v>
      </c>
      <c r="D2971">
        <v>251</v>
      </c>
      <c r="E2971">
        <v>14</v>
      </c>
      <c r="F2971">
        <v>155</v>
      </c>
      <c r="G2971">
        <v>14</v>
      </c>
      <c r="H2971" t="s">
        <v>3950</v>
      </c>
    </row>
    <row r="2972" spans="1:8" x14ac:dyDescent="0.25">
      <c r="A2972" t="s">
        <v>2563</v>
      </c>
      <c r="B2972" s="1">
        <v>44992</v>
      </c>
      <c r="C2972">
        <v>688</v>
      </c>
      <c r="D2972">
        <v>84</v>
      </c>
      <c r="E2972">
        <v>17</v>
      </c>
      <c r="F2972">
        <v>13</v>
      </c>
      <c r="G2972">
        <v>21</v>
      </c>
      <c r="H2972" t="s">
        <v>3950</v>
      </c>
    </row>
    <row r="2973" spans="1:8" x14ac:dyDescent="0.25">
      <c r="A2973" t="s">
        <v>957</v>
      </c>
      <c r="B2973" s="1">
        <v>45440</v>
      </c>
      <c r="C2973">
        <v>560</v>
      </c>
      <c r="D2973">
        <v>232</v>
      </c>
      <c r="E2973">
        <v>22</v>
      </c>
      <c r="F2973">
        <v>125</v>
      </c>
      <c r="G2973">
        <v>30</v>
      </c>
      <c r="H2973" t="s">
        <v>3950</v>
      </c>
    </row>
    <row r="2974" spans="1:8" x14ac:dyDescent="0.25">
      <c r="A2974" t="s">
        <v>1281</v>
      </c>
      <c r="B2974" s="1">
        <v>45542</v>
      </c>
      <c r="C2974">
        <v>966</v>
      </c>
      <c r="D2974">
        <v>364</v>
      </c>
      <c r="E2974">
        <v>11</v>
      </c>
      <c r="F2974">
        <v>138</v>
      </c>
      <c r="G2974">
        <v>28</v>
      </c>
      <c r="H2974" t="s">
        <v>3950</v>
      </c>
    </row>
    <row r="2975" spans="1:8" x14ac:dyDescent="0.25">
      <c r="A2975" t="s">
        <v>951</v>
      </c>
      <c r="B2975" s="1">
        <v>45015</v>
      </c>
      <c r="C2975">
        <v>879</v>
      </c>
      <c r="D2975">
        <v>416</v>
      </c>
      <c r="E2975">
        <v>14</v>
      </c>
      <c r="F2975">
        <v>102</v>
      </c>
      <c r="G2975">
        <v>32</v>
      </c>
      <c r="H2975" t="s">
        <v>3949</v>
      </c>
    </row>
    <row r="2976" spans="1:8" x14ac:dyDescent="0.25">
      <c r="A2976" t="s">
        <v>2564</v>
      </c>
      <c r="B2976" s="1">
        <v>45032</v>
      </c>
      <c r="C2976">
        <v>154</v>
      </c>
      <c r="D2976">
        <v>165</v>
      </c>
      <c r="E2976">
        <v>19</v>
      </c>
      <c r="F2976">
        <v>170</v>
      </c>
      <c r="G2976">
        <v>42</v>
      </c>
      <c r="H2976" t="s">
        <v>3951</v>
      </c>
    </row>
    <row r="2977" spans="1:8" x14ac:dyDescent="0.25">
      <c r="A2977" t="s">
        <v>2565</v>
      </c>
      <c r="B2977" s="1">
        <v>45046</v>
      </c>
      <c r="C2977">
        <v>440</v>
      </c>
      <c r="D2977">
        <v>168</v>
      </c>
      <c r="E2977">
        <v>23</v>
      </c>
      <c r="F2977">
        <v>146</v>
      </c>
      <c r="G2977">
        <v>38</v>
      </c>
      <c r="H2977" t="s">
        <v>3950</v>
      </c>
    </row>
    <row r="2978" spans="1:8" x14ac:dyDescent="0.25">
      <c r="A2978" t="s">
        <v>1485</v>
      </c>
      <c r="B2978" s="1">
        <v>45413</v>
      </c>
      <c r="C2978">
        <v>410</v>
      </c>
      <c r="D2978">
        <v>434</v>
      </c>
      <c r="E2978">
        <v>9</v>
      </c>
      <c r="F2978">
        <v>150</v>
      </c>
      <c r="G2978">
        <v>48</v>
      </c>
      <c r="H2978" t="s">
        <v>3951</v>
      </c>
    </row>
    <row r="2979" spans="1:8" x14ac:dyDescent="0.25">
      <c r="A2979" t="s">
        <v>1740</v>
      </c>
      <c r="B2979" s="1">
        <v>45600</v>
      </c>
      <c r="C2979">
        <v>899</v>
      </c>
      <c r="D2979">
        <v>179</v>
      </c>
      <c r="E2979">
        <v>30</v>
      </c>
      <c r="F2979">
        <v>85</v>
      </c>
      <c r="G2979">
        <v>16</v>
      </c>
      <c r="H2979" t="s">
        <v>3951</v>
      </c>
    </row>
    <row r="2980" spans="1:8" x14ac:dyDescent="0.25">
      <c r="A2980" t="s">
        <v>1995</v>
      </c>
      <c r="B2980" s="1">
        <v>45139</v>
      </c>
      <c r="C2980">
        <v>787</v>
      </c>
      <c r="D2980">
        <v>437</v>
      </c>
      <c r="E2980">
        <v>9</v>
      </c>
      <c r="F2980">
        <v>26</v>
      </c>
      <c r="G2980">
        <v>5</v>
      </c>
      <c r="H2980" t="s">
        <v>3951</v>
      </c>
    </row>
    <row r="2981" spans="1:8" x14ac:dyDescent="0.25">
      <c r="A2981" t="s">
        <v>2566</v>
      </c>
      <c r="B2981" s="1">
        <v>45379</v>
      </c>
      <c r="C2981">
        <v>774</v>
      </c>
      <c r="D2981">
        <v>315</v>
      </c>
      <c r="E2981">
        <v>7</v>
      </c>
      <c r="F2981">
        <v>122</v>
      </c>
      <c r="G2981">
        <v>16</v>
      </c>
      <c r="H2981" t="s">
        <v>3951</v>
      </c>
    </row>
    <row r="2982" spans="1:8" x14ac:dyDescent="0.25">
      <c r="A2982" t="s">
        <v>2567</v>
      </c>
      <c r="B2982" s="1">
        <v>45058</v>
      </c>
      <c r="C2982">
        <v>927</v>
      </c>
      <c r="D2982">
        <v>397</v>
      </c>
      <c r="E2982">
        <v>9</v>
      </c>
      <c r="F2982">
        <v>130</v>
      </c>
      <c r="G2982">
        <v>47</v>
      </c>
      <c r="H2982" t="s">
        <v>3951</v>
      </c>
    </row>
    <row r="2983" spans="1:8" x14ac:dyDescent="0.25">
      <c r="A2983" t="s">
        <v>2568</v>
      </c>
      <c r="B2983" s="1">
        <v>45515</v>
      </c>
      <c r="C2983">
        <v>212</v>
      </c>
      <c r="D2983">
        <v>487</v>
      </c>
      <c r="E2983">
        <v>3</v>
      </c>
      <c r="F2983">
        <v>170</v>
      </c>
      <c r="G2983">
        <v>3</v>
      </c>
      <c r="H2983" t="s">
        <v>3950</v>
      </c>
    </row>
    <row r="2984" spans="1:8" x14ac:dyDescent="0.25">
      <c r="A2984" t="s">
        <v>2569</v>
      </c>
      <c r="B2984" s="1">
        <v>45231</v>
      </c>
      <c r="C2984">
        <v>832</v>
      </c>
      <c r="D2984">
        <v>260</v>
      </c>
      <c r="E2984">
        <v>8</v>
      </c>
      <c r="F2984">
        <v>198</v>
      </c>
      <c r="G2984">
        <v>8</v>
      </c>
      <c r="H2984" t="s">
        <v>3950</v>
      </c>
    </row>
    <row r="2985" spans="1:8" x14ac:dyDescent="0.25">
      <c r="A2985" t="s">
        <v>2570</v>
      </c>
      <c r="B2985" s="1">
        <v>45589</v>
      </c>
      <c r="C2985">
        <v>364</v>
      </c>
      <c r="D2985">
        <v>172</v>
      </c>
      <c r="E2985">
        <v>2</v>
      </c>
      <c r="F2985">
        <v>149</v>
      </c>
      <c r="G2985">
        <v>37</v>
      </c>
      <c r="H2985" t="s">
        <v>3951</v>
      </c>
    </row>
    <row r="2986" spans="1:8" x14ac:dyDescent="0.25">
      <c r="A2986" t="s">
        <v>2571</v>
      </c>
      <c r="B2986" s="1">
        <v>45196</v>
      </c>
      <c r="C2986">
        <v>906</v>
      </c>
      <c r="D2986">
        <v>141</v>
      </c>
      <c r="E2986">
        <v>6</v>
      </c>
      <c r="F2986">
        <v>81</v>
      </c>
      <c r="G2986">
        <v>18</v>
      </c>
      <c r="H2986" t="s">
        <v>3949</v>
      </c>
    </row>
    <row r="2987" spans="1:8" x14ac:dyDescent="0.25">
      <c r="A2987" t="s">
        <v>1000</v>
      </c>
      <c r="B2987" s="1">
        <v>45237</v>
      </c>
      <c r="C2987">
        <v>528</v>
      </c>
      <c r="D2987">
        <v>119</v>
      </c>
      <c r="E2987">
        <v>30</v>
      </c>
      <c r="F2987">
        <v>78</v>
      </c>
      <c r="G2987">
        <v>1</v>
      </c>
      <c r="H2987" t="s">
        <v>3951</v>
      </c>
    </row>
    <row r="2988" spans="1:8" x14ac:dyDescent="0.25">
      <c r="A2988" t="s">
        <v>2515</v>
      </c>
      <c r="B2988" s="1">
        <v>45646</v>
      </c>
      <c r="C2988">
        <v>479</v>
      </c>
      <c r="D2988">
        <v>129</v>
      </c>
      <c r="E2988">
        <v>12</v>
      </c>
      <c r="F2988">
        <v>100</v>
      </c>
      <c r="G2988">
        <v>43</v>
      </c>
      <c r="H2988" t="s">
        <v>3950</v>
      </c>
    </row>
    <row r="2989" spans="1:8" x14ac:dyDescent="0.25">
      <c r="A2989" t="s">
        <v>2572</v>
      </c>
      <c r="B2989" s="1">
        <v>45005</v>
      </c>
      <c r="C2989">
        <v>950</v>
      </c>
      <c r="D2989">
        <v>398</v>
      </c>
      <c r="E2989">
        <v>11</v>
      </c>
      <c r="F2989">
        <v>176</v>
      </c>
      <c r="G2989">
        <v>42</v>
      </c>
      <c r="H2989" t="s">
        <v>3950</v>
      </c>
    </row>
    <row r="2990" spans="1:8" x14ac:dyDescent="0.25">
      <c r="A2990" t="s">
        <v>2573</v>
      </c>
      <c r="B2990" s="1">
        <v>45277</v>
      </c>
      <c r="C2990">
        <v>957</v>
      </c>
      <c r="D2990">
        <v>430</v>
      </c>
      <c r="E2990">
        <v>8</v>
      </c>
      <c r="F2990">
        <v>85</v>
      </c>
      <c r="G2990">
        <v>47</v>
      </c>
      <c r="H2990" t="s">
        <v>3949</v>
      </c>
    </row>
    <row r="2991" spans="1:8" x14ac:dyDescent="0.25">
      <c r="A2991" t="s">
        <v>2574</v>
      </c>
      <c r="B2991" s="1">
        <v>45340</v>
      </c>
      <c r="C2991">
        <v>885</v>
      </c>
      <c r="D2991">
        <v>294</v>
      </c>
      <c r="E2991">
        <v>24</v>
      </c>
      <c r="F2991">
        <v>3</v>
      </c>
      <c r="G2991">
        <v>4</v>
      </c>
      <c r="H2991" t="s">
        <v>3949</v>
      </c>
    </row>
    <row r="2992" spans="1:8" x14ac:dyDescent="0.25">
      <c r="A2992" t="s">
        <v>2575</v>
      </c>
      <c r="B2992" s="1">
        <v>45495</v>
      </c>
      <c r="C2992">
        <v>779</v>
      </c>
      <c r="D2992">
        <v>226</v>
      </c>
      <c r="E2992">
        <v>28</v>
      </c>
      <c r="F2992">
        <v>126</v>
      </c>
      <c r="G2992">
        <v>12</v>
      </c>
      <c r="H2992" t="s">
        <v>3951</v>
      </c>
    </row>
    <row r="2993" spans="1:8" x14ac:dyDescent="0.25">
      <c r="A2993" t="s">
        <v>576</v>
      </c>
      <c r="B2993" s="1">
        <v>45070</v>
      </c>
      <c r="C2993">
        <v>744</v>
      </c>
      <c r="D2993">
        <v>276</v>
      </c>
      <c r="E2993">
        <v>9</v>
      </c>
      <c r="F2993">
        <v>104</v>
      </c>
      <c r="G2993">
        <v>44</v>
      </c>
      <c r="H2993" t="s">
        <v>3950</v>
      </c>
    </row>
    <row r="2994" spans="1:8" x14ac:dyDescent="0.25">
      <c r="A2994" t="s">
        <v>469</v>
      </c>
      <c r="B2994" s="1">
        <v>45377</v>
      </c>
      <c r="C2994">
        <v>855</v>
      </c>
      <c r="D2994">
        <v>462</v>
      </c>
      <c r="E2994">
        <v>27</v>
      </c>
      <c r="F2994">
        <v>75</v>
      </c>
      <c r="G2994">
        <v>18</v>
      </c>
      <c r="H2994" t="s">
        <v>3949</v>
      </c>
    </row>
    <row r="2995" spans="1:8" x14ac:dyDescent="0.25">
      <c r="A2995" t="s">
        <v>2576</v>
      </c>
      <c r="B2995" s="1">
        <v>45520</v>
      </c>
      <c r="C2995">
        <v>816</v>
      </c>
      <c r="D2995">
        <v>329</v>
      </c>
      <c r="E2995">
        <v>21</v>
      </c>
      <c r="F2995">
        <v>80</v>
      </c>
      <c r="G2995">
        <v>49</v>
      </c>
      <c r="H2995" t="s">
        <v>3950</v>
      </c>
    </row>
    <row r="2996" spans="1:8" x14ac:dyDescent="0.25">
      <c r="A2996" t="s">
        <v>2577</v>
      </c>
      <c r="B2996" s="1">
        <v>45248</v>
      </c>
      <c r="C2996">
        <v>617</v>
      </c>
      <c r="D2996">
        <v>365</v>
      </c>
      <c r="E2996">
        <v>10</v>
      </c>
      <c r="F2996">
        <v>23</v>
      </c>
      <c r="G2996">
        <v>27</v>
      </c>
      <c r="H2996" t="s">
        <v>3951</v>
      </c>
    </row>
    <row r="2997" spans="1:8" x14ac:dyDescent="0.25">
      <c r="A2997" t="s">
        <v>2578</v>
      </c>
      <c r="B2997" s="1">
        <v>45214</v>
      </c>
      <c r="C2997">
        <v>770</v>
      </c>
      <c r="D2997">
        <v>452</v>
      </c>
      <c r="E2997">
        <v>16</v>
      </c>
      <c r="F2997">
        <v>96</v>
      </c>
      <c r="G2997">
        <v>33</v>
      </c>
      <c r="H2997" t="s">
        <v>3950</v>
      </c>
    </row>
    <row r="2998" spans="1:8" x14ac:dyDescent="0.25">
      <c r="A2998" t="s">
        <v>2579</v>
      </c>
      <c r="B2998" s="1">
        <v>45193</v>
      </c>
      <c r="C2998">
        <v>365</v>
      </c>
      <c r="D2998">
        <v>155</v>
      </c>
      <c r="E2998">
        <v>30</v>
      </c>
      <c r="F2998">
        <v>163</v>
      </c>
      <c r="G2998">
        <v>49</v>
      </c>
      <c r="H2998" t="s">
        <v>3949</v>
      </c>
    </row>
    <row r="2999" spans="1:8" x14ac:dyDescent="0.25">
      <c r="A2999" t="s">
        <v>2580</v>
      </c>
      <c r="B2999" s="1">
        <v>45660</v>
      </c>
      <c r="C2999">
        <v>988</v>
      </c>
      <c r="D2999">
        <v>236</v>
      </c>
      <c r="E2999">
        <v>30</v>
      </c>
      <c r="F2999">
        <v>194</v>
      </c>
      <c r="G2999">
        <v>37</v>
      </c>
      <c r="H2999" t="s">
        <v>3949</v>
      </c>
    </row>
    <row r="3000" spans="1:8" x14ac:dyDescent="0.25">
      <c r="A3000" t="s">
        <v>2581</v>
      </c>
      <c r="B3000" s="1">
        <v>45321</v>
      </c>
      <c r="C3000">
        <v>688</v>
      </c>
      <c r="D3000">
        <v>391</v>
      </c>
      <c r="E3000">
        <v>17</v>
      </c>
      <c r="F3000">
        <v>11</v>
      </c>
      <c r="G3000">
        <v>14</v>
      </c>
      <c r="H3000" t="s">
        <v>3949</v>
      </c>
    </row>
    <row r="3001" spans="1:8" x14ac:dyDescent="0.25">
      <c r="A3001" t="s">
        <v>1468</v>
      </c>
      <c r="B3001" s="1">
        <v>45475</v>
      </c>
      <c r="C3001">
        <v>335</v>
      </c>
      <c r="D3001">
        <v>130</v>
      </c>
      <c r="E3001">
        <v>13</v>
      </c>
      <c r="F3001">
        <v>104</v>
      </c>
      <c r="G3001">
        <v>44</v>
      </c>
      <c r="H3001" t="s">
        <v>3949</v>
      </c>
    </row>
    <row r="3002" spans="1:8" x14ac:dyDescent="0.25">
      <c r="A3002" t="s">
        <v>1031</v>
      </c>
      <c r="B3002" s="1">
        <v>45461</v>
      </c>
      <c r="C3002">
        <v>306</v>
      </c>
      <c r="D3002">
        <v>360</v>
      </c>
      <c r="E3002">
        <v>29</v>
      </c>
      <c r="F3002">
        <v>180</v>
      </c>
      <c r="G3002">
        <v>37</v>
      </c>
      <c r="H3002" t="s">
        <v>3949</v>
      </c>
    </row>
    <row r="3003" spans="1:8" x14ac:dyDescent="0.25">
      <c r="A3003" t="s">
        <v>2582</v>
      </c>
      <c r="B3003" s="1">
        <v>45544</v>
      </c>
      <c r="C3003">
        <v>935</v>
      </c>
      <c r="D3003">
        <v>152</v>
      </c>
      <c r="E3003">
        <v>24</v>
      </c>
      <c r="F3003">
        <v>91</v>
      </c>
      <c r="G3003">
        <v>20</v>
      </c>
      <c r="H3003" t="s">
        <v>3950</v>
      </c>
    </row>
    <row r="3004" spans="1:8" x14ac:dyDescent="0.25">
      <c r="A3004" t="s">
        <v>2583</v>
      </c>
      <c r="B3004" s="1">
        <v>45535</v>
      </c>
      <c r="C3004">
        <v>346</v>
      </c>
      <c r="D3004">
        <v>268</v>
      </c>
      <c r="E3004">
        <v>30</v>
      </c>
      <c r="F3004">
        <v>81</v>
      </c>
      <c r="G3004">
        <v>37</v>
      </c>
      <c r="H3004" t="s">
        <v>3951</v>
      </c>
    </row>
    <row r="3005" spans="1:8" x14ac:dyDescent="0.25">
      <c r="A3005" t="s">
        <v>2584</v>
      </c>
      <c r="B3005" s="1">
        <v>45267</v>
      </c>
      <c r="C3005">
        <v>128</v>
      </c>
      <c r="D3005">
        <v>61</v>
      </c>
      <c r="E3005">
        <v>23</v>
      </c>
      <c r="F3005">
        <v>139</v>
      </c>
      <c r="G3005">
        <v>47</v>
      </c>
      <c r="H3005" t="s">
        <v>3950</v>
      </c>
    </row>
    <row r="3006" spans="1:8" x14ac:dyDescent="0.25">
      <c r="A3006" t="s">
        <v>2585</v>
      </c>
      <c r="B3006" s="1">
        <v>44974</v>
      </c>
      <c r="C3006">
        <v>319</v>
      </c>
      <c r="D3006">
        <v>158</v>
      </c>
      <c r="E3006">
        <v>14</v>
      </c>
      <c r="F3006">
        <v>72</v>
      </c>
      <c r="G3006">
        <v>30</v>
      </c>
      <c r="H3006" t="s">
        <v>3949</v>
      </c>
    </row>
    <row r="3007" spans="1:8" x14ac:dyDescent="0.25">
      <c r="A3007" t="s">
        <v>2586</v>
      </c>
      <c r="B3007" s="1">
        <v>45651</v>
      </c>
      <c r="C3007">
        <v>990</v>
      </c>
      <c r="D3007">
        <v>411</v>
      </c>
      <c r="E3007">
        <v>2</v>
      </c>
      <c r="F3007">
        <v>162</v>
      </c>
      <c r="G3007">
        <v>44</v>
      </c>
      <c r="H3007" t="s">
        <v>3951</v>
      </c>
    </row>
    <row r="3008" spans="1:8" x14ac:dyDescent="0.25">
      <c r="A3008" t="s">
        <v>786</v>
      </c>
      <c r="B3008" s="1">
        <v>45157</v>
      </c>
      <c r="C3008">
        <v>476</v>
      </c>
      <c r="D3008">
        <v>461</v>
      </c>
      <c r="E3008">
        <v>22</v>
      </c>
      <c r="F3008">
        <v>181</v>
      </c>
      <c r="G3008">
        <v>5</v>
      </c>
      <c r="H3008" t="s">
        <v>3950</v>
      </c>
    </row>
    <row r="3009" spans="1:8" x14ac:dyDescent="0.25">
      <c r="A3009" t="s">
        <v>2587</v>
      </c>
      <c r="B3009" s="1">
        <v>45376</v>
      </c>
      <c r="C3009">
        <v>1000</v>
      </c>
      <c r="D3009">
        <v>307</v>
      </c>
      <c r="E3009">
        <v>2</v>
      </c>
      <c r="F3009">
        <v>167</v>
      </c>
      <c r="G3009">
        <v>48</v>
      </c>
      <c r="H3009" t="s">
        <v>3949</v>
      </c>
    </row>
    <row r="3010" spans="1:8" x14ac:dyDescent="0.25">
      <c r="A3010" t="s">
        <v>2588</v>
      </c>
      <c r="B3010" s="1">
        <v>45139</v>
      </c>
      <c r="C3010">
        <v>200</v>
      </c>
      <c r="D3010">
        <v>293</v>
      </c>
      <c r="E3010">
        <v>20</v>
      </c>
      <c r="F3010">
        <v>87</v>
      </c>
      <c r="G3010">
        <v>27</v>
      </c>
      <c r="H3010" t="s">
        <v>3951</v>
      </c>
    </row>
    <row r="3011" spans="1:8" x14ac:dyDescent="0.25">
      <c r="A3011" t="s">
        <v>2238</v>
      </c>
      <c r="B3011" s="1">
        <v>45423</v>
      </c>
      <c r="C3011">
        <v>244</v>
      </c>
      <c r="D3011">
        <v>232</v>
      </c>
      <c r="E3011">
        <v>9</v>
      </c>
      <c r="F3011">
        <v>95</v>
      </c>
      <c r="G3011">
        <v>22</v>
      </c>
      <c r="H3011" t="s">
        <v>3950</v>
      </c>
    </row>
    <row r="3012" spans="1:8" x14ac:dyDescent="0.25">
      <c r="A3012" t="s">
        <v>2589</v>
      </c>
      <c r="B3012" s="1">
        <v>45032</v>
      </c>
      <c r="C3012">
        <v>307</v>
      </c>
      <c r="D3012">
        <v>253</v>
      </c>
      <c r="E3012">
        <v>2</v>
      </c>
      <c r="F3012">
        <v>54</v>
      </c>
      <c r="G3012">
        <v>44</v>
      </c>
      <c r="H3012" t="s">
        <v>3950</v>
      </c>
    </row>
    <row r="3013" spans="1:8" x14ac:dyDescent="0.25">
      <c r="A3013" t="s">
        <v>2590</v>
      </c>
      <c r="B3013" s="1">
        <v>45004</v>
      </c>
      <c r="C3013">
        <v>288</v>
      </c>
      <c r="D3013">
        <v>338</v>
      </c>
      <c r="E3013">
        <v>13</v>
      </c>
      <c r="F3013">
        <v>33</v>
      </c>
      <c r="G3013">
        <v>36</v>
      </c>
      <c r="H3013" t="s">
        <v>3949</v>
      </c>
    </row>
    <row r="3014" spans="1:8" x14ac:dyDescent="0.25">
      <c r="A3014" t="s">
        <v>1019</v>
      </c>
      <c r="B3014" s="1">
        <v>45573</v>
      </c>
      <c r="C3014">
        <v>817</v>
      </c>
      <c r="D3014">
        <v>99</v>
      </c>
      <c r="E3014">
        <v>18</v>
      </c>
      <c r="F3014">
        <v>150</v>
      </c>
      <c r="G3014">
        <v>40</v>
      </c>
      <c r="H3014" t="s">
        <v>3949</v>
      </c>
    </row>
    <row r="3015" spans="1:8" x14ac:dyDescent="0.25">
      <c r="A3015" t="s">
        <v>2591</v>
      </c>
      <c r="B3015" s="1">
        <v>45384</v>
      </c>
      <c r="C3015">
        <v>710</v>
      </c>
      <c r="D3015">
        <v>180</v>
      </c>
      <c r="E3015">
        <v>24</v>
      </c>
      <c r="F3015">
        <v>73</v>
      </c>
      <c r="G3015">
        <v>38</v>
      </c>
      <c r="H3015" t="s">
        <v>3951</v>
      </c>
    </row>
    <row r="3016" spans="1:8" x14ac:dyDescent="0.25">
      <c r="A3016" t="s">
        <v>2592</v>
      </c>
      <c r="B3016" s="1">
        <v>45419</v>
      </c>
      <c r="C3016">
        <v>966</v>
      </c>
      <c r="D3016">
        <v>361</v>
      </c>
      <c r="E3016">
        <v>27</v>
      </c>
      <c r="F3016">
        <v>139</v>
      </c>
      <c r="G3016">
        <v>12</v>
      </c>
      <c r="H3016" t="s">
        <v>3950</v>
      </c>
    </row>
    <row r="3017" spans="1:8" x14ac:dyDescent="0.25">
      <c r="A3017" t="s">
        <v>154</v>
      </c>
      <c r="B3017" s="1">
        <v>45272</v>
      </c>
      <c r="C3017">
        <v>898</v>
      </c>
      <c r="D3017">
        <v>339</v>
      </c>
      <c r="E3017">
        <v>13</v>
      </c>
      <c r="F3017">
        <v>105</v>
      </c>
      <c r="G3017">
        <v>45</v>
      </c>
      <c r="H3017" t="s">
        <v>3949</v>
      </c>
    </row>
    <row r="3018" spans="1:8" x14ac:dyDescent="0.25">
      <c r="A3018" t="s">
        <v>2593</v>
      </c>
      <c r="B3018" s="1">
        <v>45153</v>
      </c>
      <c r="C3018">
        <v>140</v>
      </c>
      <c r="D3018">
        <v>228</v>
      </c>
      <c r="E3018">
        <v>30</v>
      </c>
      <c r="F3018">
        <v>109</v>
      </c>
      <c r="G3018">
        <v>15</v>
      </c>
      <c r="H3018" t="s">
        <v>3950</v>
      </c>
    </row>
    <row r="3019" spans="1:8" x14ac:dyDescent="0.25">
      <c r="A3019" t="s">
        <v>2594</v>
      </c>
      <c r="B3019" s="1">
        <v>45595</v>
      </c>
      <c r="C3019">
        <v>562</v>
      </c>
      <c r="D3019">
        <v>435</v>
      </c>
      <c r="E3019">
        <v>15</v>
      </c>
      <c r="F3019">
        <v>115</v>
      </c>
      <c r="G3019">
        <v>31</v>
      </c>
      <c r="H3019" t="s">
        <v>3949</v>
      </c>
    </row>
    <row r="3020" spans="1:8" x14ac:dyDescent="0.25">
      <c r="A3020" t="s">
        <v>2595</v>
      </c>
      <c r="B3020" s="1">
        <v>45397</v>
      </c>
      <c r="C3020">
        <v>514</v>
      </c>
      <c r="D3020">
        <v>95</v>
      </c>
      <c r="E3020">
        <v>5</v>
      </c>
      <c r="F3020">
        <v>63</v>
      </c>
      <c r="G3020">
        <v>12</v>
      </c>
      <c r="H3020" t="s">
        <v>3951</v>
      </c>
    </row>
    <row r="3021" spans="1:8" x14ac:dyDescent="0.25">
      <c r="A3021" t="s">
        <v>2596</v>
      </c>
      <c r="B3021" s="1">
        <v>45182</v>
      </c>
      <c r="C3021">
        <v>713</v>
      </c>
      <c r="D3021">
        <v>188</v>
      </c>
      <c r="E3021">
        <v>5</v>
      </c>
      <c r="F3021">
        <v>23</v>
      </c>
      <c r="G3021">
        <v>19</v>
      </c>
      <c r="H3021" t="s">
        <v>3949</v>
      </c>
    </row>
    <row r="3022" spans="1:8" x14ac:dyDescent="0.25">
      <c r="A3022" t="s">
        <v>2597</v>
      </c>
      <c r="B3022" s="1">
        <v>45365</v>
      </c>
      <c r="C3022">
        <v>563</v>
      </c>
      <c r="D3022">
        <v>360</v>
      </c>
      <c r="E3022">
        <v>18</v>
      </c>
      <c r="F3022">
        <v>51</v>
      </c>
      <c r="G3022">
        <v>5</v>
      </c>
      <c r="H3022" t="s">
        <v>3950</v>
      </c>
    </row>
    <row r="3023" spans="1:8" x14ac:dyDescent="0.25">
      <c r="A3023" t="s">
        <v>2598</v>
      </c>
      <c r="B3023" s="1">
        <v>45037</v>
      </c>
      <c r="C3023">
        <v>295</v>
      </c>
      <c r="D3023">
        <v>392</v>
      </c>
      <c r="E3023">
        <v>26</v>
      </c>
      <c r="F3023">
        <v>196</v>
      </c>
      <c r="G3023">
        <v>15</v>
      </c>
      <c r="H3023" t="s">
        <v>3951</v>
      </c>
    </row>
    <row r="3024" spans="1:8" x14ac:dyDescent="0.25">
      <c r="A3024" t="s">
        <v>1407</v>
      </c>
      <c r="B3024" s="1">
        <v>45279</v>
      </c>
      <c r="C3024">
        <v>681</v>
      </c>
      <c r="D3024">
        <v>55</v>
      </c>
      <c r="E3024">
        <v>18</v>
      </c>
      <c r="F3024">
        <v>64</v>
      </c>
      <c r="G3024">
        <v>50</v>
      </c>
      <c r="H3024" t="s">
        <v>3949</v>
      </c>
    </row>
    <row r="3025" spans="1:8" x14ac:dyDescent="0.25">
      <c r="A3025" t="s">
        <v>2599</v>
      </c>
      <c r="B3025" s="1">
        <v>45360</v>
      </c>
      <c r="C3025">
        <v>422</v>
      </c>
      <c r="D3025">
        <v>58</v>
      </c>
      <c r="E3025">
        <v>28</v>
      </c>
      <c r="F3025">
        <v>68</v>
      </c>
      <c r="G3025">
        <v>7</v>
      </c>
      <c r="H3025" t="s">
        <v>3951</v>
      </c>
    </row>
    <row r="3026" spans="1:8" x14ac:dyDescent="0.25">
      <c r="A3026" t="s">
        <v>2600</v>
      </c>
      <c r="B3026" s="1">
        <v>45319</v>
      </c>
      <c r="C3026">
        <v>997</v>
      </c>
      <c r="D3026">
        <v>317</v>
      </c>
      <c r="E3026">
        <v>1</v>
      </c>
      <c r="F3026">
        <v>170</v>
      </c>
      <c r="G3026">
        <v>34</v>
      </c>
      <c r="H3026" t="s">
        <v>3949</v>
      </c>
    </row>
    <row r="3027" spans="1:8" x14ac:dyDescent="0.25">
      <c r="A3027" t="s">
        <v>2601</v>
      </c>
      <c r="B3027" s="1">
        <v>45350</v>
      </c>
      <c r="C3027">
        <v>640</v>
      </c>
      <c r="D3027">
        <v>411</v>
      </c>
      <c r="E3027">
        <v>13</v>
      </c>
      <c r="F3027">
        <v>122</v>
      </c>
      <c r="G3027">
        <v>46</v>
      </c>
      <c r="H3027" t="s">
        <v>3951</v>
      </c>
    </row>
    <row r="3028" spans="1:8" x14ac:dyDescent="0.25">
      <c r="A3028" t="s">
        <v>982</v>
      </c>
      <c r="B3028" s="1">
        <v>45241</v>
      </c>
      <c r="C3028">
        <v>966</v>
      </c>
      <c r="D3028">
        <v>392</v>
      </c>
      <c r="E3028">
        <v>23</v>
      </c>
      <c r="F3028">
        <v>48</v>
      </c>
      <c r="G3028">
        <v>30</v>
      </c>
      <c r="H3028" t="s">
        <v>3951</v>
      </c>
    </row>
    <row r="3029" spans="1:8" x14ac:dyDescent="0.25">
      <c r="A3029" t="s">
        <v>2602</v>
      </c>
      <c r="B3029" s="1">
        <v>45571</v>
      </c>
      <c r="C3029">
        <v>812</v>
      </c>
      <c r="D3029">
        <v>432</v>
      </c>
      <c r="E3029">
        <v>4</v>
      </c>
      <c r="F3029">
        <v>66</v>
      </c>
      <c r="G3029">
        <v>47</v>
      </c>
      <c r="H3029" t="s">
        <v>3950</v>
      </c>
    </row>
    <row r="3030" spans="1:8" x14ac:dyDescent="0.25">
      <c r="A3030" t="s">
        <v>2603</v>
      </c>
      <c r="B3030" s="1">
        <v>45327</v>
      </c>
      <c r="C3030">
        <v>927</v>
      </c>
      <c r="D3030">
        <v>52</v>
      </c>
      <c r="E3030">
        <v>9</v>
      </c>
      <c r="F3030">
        <v>150</v>
      </c>
      <c r="G3030">
        <v>17</v>
      </c>
      <c r="H3030" t="s">
        <v>3949</v>
      </c>
    </row>
    <row r="3031" spans="1:8" x14ac:dyDescent="0.25">
      <c r="A3031" t="s">
        <v>2604</v>
      </c>
      <c r="B3031" s="1">
        <v>45627</v>
      </c>
      <c r="C3031">
        <v>452</v>
      </c>
      <c r="D3031">
        <v>79</v>
      </c>
      <c r="E3031">
        <v>14</v>
      </c>
      <c r="F3031">
        <v>135</v>
      </c>
      <c r="G3031">
        <v>34</v>
      </c>
      <c r="H3031" t="s">
        <v>3949</v>
      </c>
    </row>
    <row r="3032" spans="1:8" x14ac:dyDescent="0.25">
      <c r="A3032" t="s">
        <v>2605</v>
      </c>
      <c r="B3032" s="1">
        <v>45529</v>
      </c>
      <c r="C3032">
        <v>876</v>
      </c>
      <c r="D3032">
        <v>215</v>
      </c>
      <c r="E3032">
        <v>12</v>
      </c>
      <c r="F3032">
        <v>174</v>
      </c>
      <c r="G3032">
        <v>23</v>
      </c>
      <c r="H3032" t="s">
        <v>3949</v>
      </c>
    </row>
    <row r="3033" spans="1:8" x14ac:dyDescent="0.25">
      <c r="A3033" t="s">
        <v>2606</v>
      </c>
      <c r="B3033" s="1">
        <v>45508</v>
      </c>
      <c r="C3033">
        <v>433</v>
      </c>
      <c r="D3033">
        <v>354</v>
      </c>
      <c r="E3033">
        <v>12</v>
      </c>
      <c r="F3033">
        <v>83</v>
      </c>
      <c r="G3033">
        <v>6</v>
      </c>
      <c r="H3033" t="s">
        <v>3949</v>
      </c>
    </row>
    <row r="3034" spans="1:8" x14ac:dyDescent="0.25">
      <c r="A3034" t="s">
        <v>2607</v>
      </c>
      <c r="B3034" s="1">
        <v>45048</v>
      </c>
      <c r="C3034">
        <v>840</v>
      </c>
      <c r="D3034">
        <v>144</v>
      </c>
      <c r="E3034">
        <v>4</v>
      </c>
      <c r="F3034">
        <v>40</v>
      </c>
      <c r="G3034">
        <v>41</v>
      </c>
      <c r="H3034" t="s">
        <v>3951</v>
      </c>
    </row>
    <row r="3035" spans="1:8" x14ac:dyDescent="0.25">
      <c r="A3035" t="s">
        <v>1264</v>
      </c>
      <c r="B3035" s="1">
        <v>45375</v>
      </c>
      <c r="C3035">
        <v>418</v>
      </c>
      <c r="D3035">
        <v>124</v>
      </c>
      <c r="E3035">
        <v>21</v>
      </c>
      <c r="F3035">
        <v>51</v>
      </c>
      <c r="G3035">
        <v>48</v>
      </c>
      <c r="H3035" t="s">
        <v>3950</v>
      </c>
    </row>
    <row r="3036" spans="1:8" x14ac:dyDescent="0.25">
      <c r="A3036" t="s">
        <v>2608</v>
      </c>
      <c r="B3036" s="1">
        <v>45075</v>
      </c>
      <c r="C3036">
        <v>168</v>
      </c>
      <c r="D3036">
        <v>381</v>
      </c>
      <c r="E3036">
        <v>22</v>
      </c>
      <c r="F3036">
        <v>61</v>
      </c>
      <c r="G3036">
        <v>16</v>
      </c>
      <c r="H3036" t="s">
        <v>3949</v>
      </c>
    </row>
    <row r="3037" spans="1:8" x14ac:dyDescent="0.25">
      <c r="A3037" t="s">
        <v>2363</v>
      </c>
      <c r="B3037" s="1">
        <v>45339</v>
      </c>
      <c r="C3037">
        <v>257</v>
      </c>
      <c r="D3037">
        <v>452</v>
      </c>
      <c r="E3037">
        <v>23</v>
      </c>
      <c r="F3037">
        <v>34</v>
      </c>
      <c r="G3037">
        <v>24</v>
      </c>
      <c r="H3037" t="s">
        <v>3951</v>
      </c>
    </row>
    <row r="3038" spans="1:8" x14ac:dyDescent="0.25">
      <c r="A3038" t="s">
        <v>972</v>
      </c>
      <c r="B3038" s="1">
        <v>45302</v>
      </c>
      <c r="C3038">
        <v>429</v>
      </c>
      <c r="D3038">
        <v>328</v>
      </c>
      <c r="E3038">
        <v>22</v>
      </c>
      <c r="F3038">
        <v>38</v>
      </c>
      <c r="G3038">
        <v>15</v>
      </c>
      <c r="H3038" t="s">
        <v>3949</v>
      </c>
    </row>
    <row r="3039" spans="1:8" x14ac:dyDescent="0.25">
      <c r="A3039" t="s">
        <v>1886</v>
      </c>
      <c r="B3039" s="1">
        <v>45022</v>
      </c>
      <c r="C3039">
        <v>990</v>
      </c>
      <c r="D3039">
        <v>291</v>
      </c>
      <c r="E3039">
        <v>9</v>
      </c>
      <c r="F3039">
        <v>131</v>
      </c>
      <c r="G3039">
        <v>39</v>
      </c>
      <c r="H3039" t="s">
        <v>3951</v>
      </c>
    </row>
    <row r="3040" spans="1:8" x14ac:dyDescent="0.25">
      <c r="A3040" t="s">
        <v>2609</v>
      </c>
      <c r="B3040" s="1">
        <v>45078</v>
      </c>
      <c r="C3040">
        <v>710</v>
      </c>
      <c r="D3040">
        <v>289</v>
      </c>
      <c r="E3040">
        <v>26</v>
      </c>
      <c r="F3040">
        <v>34</v>
      </c>
      <c r="G3040">
        <v>39</v>
      </c>
      <c r="H3040" t="s">
        <v>3950</v>
      </c>
    </row>
    <row r="3041" spans="1:8" x14ac:dyDescent="0.25">
      <c r="A3041" t="s">
        <v>2610</v>
      </c>
      <c r="B3041" s="1">
        <v>45510</v>
      </c>
      <c r="C3041">
        <v>550</v>
      </c>
      <c r="D3041">
        <v>236</v>
      </c>
      <c r="E3041">
        <v>8</v>
      </c>
      <c r="F3041">
        <v>130</v>
      </c>
      <c r="G3041">
        <v>14</v>
      </c>
      <c r="H3041" t="s">
        <v>3949</v>
      </c>
    </row>
    <row r="3042" spans="1:8" x14ac:dyDescent="0.25">
      <c r="A3042" t="s">
        <v>2611</v>
      </c>
      <c r="B3042" s="1">
        <v>45372</v>
      </c>
      <c r="C3042">
        <v>176</v>
      </c>
      <c r="D3042">
        <v>97</v>
      </c>
      <c r="E3042">
        <v>30</v>
      </c>
      <c r="F3042">
        <v>185</v>
      </c>
      <c r="G3042">
        <v>45</v>
      </c>
      <c r="H3042" t="s">
        <v>3950</v>
      </c>
    </row>
    <row r="3043" spans="1:8" x14ac:dyDescent="0.25">
      <c r="A3043" t="s">
        <v>346</v>
      </c>
      <c r="B3043" s="1">
        <v>45538</v>
      </c>
      <c r="C3043">
        <v>385</v>
      </c>
      <c r="D3043">
        <v>81</v>
      </c>
      <c r="E3043">
        <v>2</v>
      </c>
      <c r="F3043">
        <v>98</v>
      </c>
      <c r="G3043">
        <v>26</v>
      </c>
      <c r="H3043" t="s">
        <v>3951</v>
      </c>
    </row>
    <row r="3044" spans="1:8" x14ac:dyDescent="0.25">
      <c r="A3044" t="s">
        <v>2612</v>
      </c>
      <c r="B3044" s="1">
        <v>45444</v>
      </c>
      <c r="C3044">
        <v>730</v>
      </c>
      <c r="D3044">
        <v>283</v>
      </c>
      <c r="E3044">
        <v>25</v>
      </c>
      <c r="F3044">
        <v>82</v>
      </c>
      <c r="G3044">
        <v>27</v>
      </c>
      <c r="H3044" t="s">
        <v>3950</v>
      </c>
    </row>
    <row r="3045" spans="1:8" x14ac:dyDescent="0.25">
      <c r="A3045" t="s">
        <v>2613</v>
      </c>
      <c r="B3045" s="1">
        <v>44990</v>
      </c>
      <c r="C3045">
        <v>291</v>
      </c>
      <c r="D3045">
        <v>388</v>
      </c>
      <c r="E3045">
        <v>27</v>
      </c>
      <c r="F3045">
        <v>122</v>
      </c>
      <c r="G3045">
        <v>38</v>
      </c>
      <c r="H3045" t="s">
        <v>3950</v>
      </c>
    </row>
    <row r="3046" spans="1:8" x14ac:dyDescent="0.25">
      <c r="A3046" t="s">
        <v>2530</v>
      </c>
      <c r="B3046" s="1">
        <v>45535</v>
      </c>
      <c r="C3046">
        <v>622</v>
      </c>
      <c r="D3046">
        <v>147</v>
      </c>
      <c r="E3046">
        <v>8</v>
      </c>
      <c r="F3046">
        <v>1</v>
      </c>
      <c r="G3046">
        <v>22</v>
      </c>
      <c r="H3046" t="s">
        <v>3950</v>
      </c>
    </row>
    <row r="3047" spans="1:8" x14ac:dyDescent="0.25">
      <c r="A3047" t="s">
        <v>2614</v>
      </c>
      <c r="B3047" s="1">
        <v>45002</v>
      </c>
      <c r="C3047">
        <v>633</v>
      </c>
      <c r="D3047">
        <v>352</v>
      </c>
      <c r="E3047">
        <v>9</v>
      </c>
      <c r="F3047">
        <v>175</v>
      </c>
      <c r="G3047">
        <v>13</v>
      </c>
      <c r="H3047" t="s">
        <v>3951</v>
      </c>
    </row>
    <row r="3048" spans="1:8" x14ac:dyDescent="0.25">
      <c r="A3048" t="s">
        <v>2615</v>
      </c>
      <c r="B3048" s="1">
        <v>45155</v>
      </c>
      <c r="C3048">
        <v>318</v>
      </c>
      <c r="D3048">
        <v>410</v>
      </c>
      <c r="E3048">
        <v>6</v>
      </c>
      <c r="F3048">
        <v>81</v>
      </c>
      <c r="G3048">
        <v>3</v>
      </c>
      <c r="H3048" t="s">
        <v>3951</v>
      </c>
    </row>
    <row r="3049" spans="1:8" x14ac:dyDescent="0.25">
      <c r="A3049" t="s">
        <v>442</v>
      </c>
      <c r="B3049" s="1">
        <v>45672</v>
      </c>
      <c r="C3049">
        <v>868</v>
      </c>
      <c r="D3049">
        <v>230</v>
      </c>
      <c r="E3049">
        <v>4</v>
      </c>
      <c r="F3049">
        <v>186</v>
      </c>
      <c r="G3049">
        <v>36</v>
      </c>
      <c r="H3049" t="s">
        <v>3950</v>
      </c>
    </row>
    <row r="3050" spans="1:8" x14ac:dyDescent="0.25">
      <c r="A3050" t="s">
        <v>2616</v>
      </c>
      <c r="B3050" s="1">
        <v>45384</v>
      </c>
      <c r="C3050">
        <v>363</v>
      </c>
      <c r="D3050">
        <v>132</v>
      </c>
      <c r="E3050">
        <v>29</v>
      </c>
      <c r="F3050">
        <v>182</v>
      </c>
      <c r="G3050">
        <v>31</v>
      </c>
      <c r="H3050" t="s">
        <v>3949</v>
      </c>
    </row>
    <row r="3051" spans="1:8" x14ac:dyDescent="0.25">
      <c r="A3051" t="s">
        <v>2617</v>
      </c>
      <c r="B3051" s="1">
        <v>45472</v>
      </c>
      <c r="C3051">
        <v>189</v>
      </c>
      <c r="D3051">
        <v>357</v>
      </c>
      <c r="E3051">
        <v>11</v>
      </c>
      <c r="F3051">
        <v>157</v>
      </c>
      <c r="G3051">
        <v>3</v>
      </c>
      <c r="H3051" t="s">
        <v>3949</v>
      </c>
    </row>
    <row r="3052" spans="1:8" x14ac:dyDescent="0.25">
      <c r="A3052" t="s">
        <v>2618</v>
      </c>
      <c r="B3052" s="1">
        <v>45038</v>
      </c>
      <c r="C3052">
        <v>525</v>
      </c>
      <c r="D3052">
        <v>425</v>
      </c>
      <c r="E3052">
        <v>28</v>
      </c>
      <c r="F3052">
        <v>87</v>
      </c>
      <c r="G3052">
        <v>49</v>
      </c>
      <c r="H3052" t="s">
        <v>3951</v>
      </c>
    </row>
    <row r="3053" spans="1:8" x14ac:dyDescent="0.25">
      <c r="A3053" t="s">
        <v>2619</v>
      </c>
      <c r="B3053" s="1">
        <v>45216</v>
      </c>
      <c r="C3053">
        <v>850</v>
      </c>
      <c r="D3053">
        <v>134</v>
      </c>
      <c r="E3053">
        <v>22</v>
      </c>
      <c r="F3053">
        <v>48</v>
      </c>
      <c r="G3053">
        <v>22</v>
      </c>
      <c r="H3053" t="s">
        <v>3950</v>
      </c>
    </row>
    <row r="3054" spans="1:8" x14ac:dyDescent="0.25">
      <c r="A3054" t="s">
        <v>2620</v>
      </c>
      <c r="B3054" s="1">
        <v>45456</v>
      </c>
      <c r="C3054">
        <v>543</v>
      </c>
      <c r="D3054">
        <v>468</v>
      </c>
      <c r="E3054">
        <v>27</v>
      </c>
      <c r="F3054">
        <v>162</v>
      </c>
      <c r="G3054">
        <v>4</v>
      </c>
      <c r="H3054" t="s">
        <v>3949</v>
      </c>
    </row>
    <row r="3055" spans="1:8" x14ac:dyDescent="0.25">
      <c r="A3055" t="s">
        <v>2621</v>
      </c>
      <c r="B3055" s="1">
        <v>45466</v>
      </c>
      <c r="C3055">
        <v>968</v>
      </c>
      <c r="D3055">
        <v>442</v>
      </c>
      <c r="E3055">
        <v>21</v>
      </c>
      <c r="F3055">
        <v>66</v>
      </c>
      <c r="G3055">
        <v>25</v>
      </c>
      <c r="H3055" t="s">
        <v>3951</v>
      </c>
    </row>
    <row r="3056" spans="1:8" x14ac:dyDescent="0.25">
      <c r="A3056" t="s">
        <v>2182</v>
      </c>
      <c r="B3056" s="1">
        <v>45247</v>
      </c>
      <c r="C3056">
        <v>415</v>
      </c>
      <c r="D3056">
        <v>246</v>
      </c>
      <c r="E3056">
        <v>5</v>
      </c>
      <c r="F3056">
        <v>3</v>
      </c>
      <c r="G3056">
        <v>5</v>
      </c>
      <c r="H3056" t="s">
        <v>3950</v>
      </c>
    </row>
    <row r="3057" spans="1:8" x14ac:dyDescent="0.25">
      <c r="A3057" t="s">
        <v>2042</v>
      </c>
      <c r="B3057" s="1">
        <v>45162</v>
      </c>
      <c r="C3057">
        <v>869</v>
      </c>
      <c r="D3057">
        <v>293</v>
      </c>
      <c r="E3057">
        <v>27</v>
      </c>
      <c r="F3057">
        <v>141</v>
      </c>
      <c r="G3057">
        <v>15</v>
      </c>
      <c r="H3057" t="s">
        <v>3951</v>
      </c>
    </row>
    <row r="3058" spans="1:8" x14ac:dyDescent="0.25">
      <c r="A3058" t="s">
        <v>2622</v>
      </c>
      <c r="B3058" s="1">
        <v>45506</v>
      </c>
      <c r="C3058">
        <v>284</v>
      </c>
      <c r="D3058">
        <v>399</v>
      </c>
      <c r="E3058">
        <v>9</v>
      </c>
      <c r="F3058">
        <v>145</v>
      </c>
      <c r="G3058">
        <v>37</v>
      </c>
      <c r="H3058" t="s">
        <v>3949</v>
      </c>
    </row>
    <row r="3059" spans="1:8" x14ac:dyDescent="0.25">
      <c r="A3059" t="s">
        <v>2612</v>
      </c>
      <c r="B3059" s="1">
        <v>45525</v>
      </c>
      <c r="C3059">
        <v>326</v>
      </c>
      <c r="D3059">
        <v>59</v>
      </c>
      <c r="E3059">
        <v>22</v>
      </c>
      <c r="F3059">
        <v>29</v>
      </c>
      <c r="G3059">
        <v>15</v>
      </c>
      <c r="H3059" t="s">
        <v>3951</v>
      </c>
    </row>
    <row r="3060" spans="1:8" x14ac:dyDescent="0.25">
      <c r="A3060" t="s">
        <v>603</v>
      </c>
      <c r="B3060" s="1">
        <v>45240</v>
      </c>
      <c r="C3060">
        <v>439</v>
      </c>
      <c r="D3060">
        <v>452</v>
      </c>
      <c r="E3060">
        <v>7</v>
      </c>
      <c r="F3060">
        <v>189</v>
      </c>
      <c r="G3060">
        <v>6</v>
      </c>
      <c r="H3060" t="s">
        <v>3949</v>
      </c>
    </row>
    <row r="3061" spans="1:8" x14ac:dyDescent="0.25">
      <c r="A3061" t="s">
        <v>2623</v>
      </c>
      <c r="B3061" s="1">
        <v>45370</v>
      </c>
      <c r="C3061">
        <v>548</v>
      </c>
      <c r="D3061">
        <v>84</v>
      </c>
      <c r="E3061">
        <v>5</v>
      </c>
      <c r="F3061">
        <v>4</v>
      </c>
      <c r="G3061">
        <v>18</v>
      </c>
      <c r="H3061" t="s">
        <v>3950</v>
      </c>
    </row>
    <row r="3062" spans="1:8" x14ac:dyDescent="0.25">
      <c r="A3062" t="s">
        <v>1095</v>
      </c>
      <c r="B3062" s="1">
        <v>45526</v>
      </c>
      <c r="C3062">
        <v>889</v>
      </c>
      <c r="D3062">
        <v>444</v>
      </c>
      <c r="E3062">
        <v>29</v>
      </c>
      <c r="F3062">
        <v>149</v>
      </c>
      <c r="G3062">
        <v>6</v>
      </c>
      <c r="H3062" t="s">
        <v>3950</v>
      </c>
    </row>
    <row r="3063" spans="1:8" x14ac:dyDescent="0.25">
      <c r="A3063" t="s">
        <v>982</v>
      </c>
      <c r="B3063" s="1">
        <v>44998</v>
      </c>
      <c r="C3063">
        <v>101</v>
      </c>
      <c r="D3063">
        <v>495</v>
      </c>
      <c r="E3063">
        <v>4</v>
      </c>
      <c r="F3063">
        <v>113</v>
      </c>
      <c r="G3063">
        <v>24</v>
      </c>
      <c r="H3063" t="s">
        <v>3951</v>
      </c>
    </row>
    <row r="3064" spans="1:8" x14ac:dyDescent="0.25">
      <c r="A3064" t="s">
        <v>679</v>
      </c>
      <c r="B3064" s="1">
        <v>45361</v>
      </c>
      <c r="C3064">
        <v>243</v>
      </c>
      <c r="D3064">
        <v>239</v>
      </c>
      <c r="E3064">
        <v>20</v>
      </c>
      <c r="F3064">
        <v>187</v>
      </c>
      <c r="G3064">
        <v>32</v>
      </c>
      <c r="H3064" t="s">
        <v>3951</v>
      </c>
    </row>
    <row r="3065" spans="1:8" x14ac:dyDescent="0.25">
      <c r="A3065" t="s">
        <v>2440</v>
      </c>
      <c r="B3065" s="1">
        <v>45437</v>
      </c>
      <c r="C3065">
        <v>107</v>
      </c>
      <c r="D3065">
        <v>428</v>
      </c>
      <c r="E3065">
        <v>2</v>
      </c>
      <c r="F3065">
        <v>68</v>
      </c>
      <c r="G3065">
        <v>48</v>
      </c>
      <c r="H3065" t="s">
        <v>3951</v>
      </c>
    </row>
    <row r="3066" spans="1:8" x14ac:dyDescent="0.25">
      <c r="A3066" t="s">
        <v>2624</v>
      </c>
      <c r="B3066" s="1">
        <v>45476</v>
      </c>
      <c r="C3066">
        <v>137</v>
      </c>
      <c r="D3066">
        <v>370</v>
      </c>
      <c r="E3066">
        <v>6</v>
      </c>
      <c r="F3066">
        <v>13</v>
      </c>
      <c r="G3066">
        <v>46</v>
      </c>
      <c r="H3066" t="s">
        <v>3951</v>
      </c>
    </row>
    <row r="3067" spans="1:8" x14ac:dyDescent="0.25">
      <c r="A3067" t="s">
        <v>1914</v>
      </c>
      <c r="B3067" s="1">
        <v>45549</v>
      </c>
      <c r="C3067">
        <v>235</v>
      </c>
      <c r="D3067">
        <v>271</v>
      </c>
      <c r="E3067">
        <v>15</v>
      </c>
      <c r="F3067">
        <v>162</v>
      </c>
      <c r="G3067">
        <v>12</v>
      </c>
      <c r="H3067" t="s">
        <v>3950</v>
      </c>
    </row>
    <row r="3068" spans="1:8" x14ac:dyDescent="0.25">
      <c r="A3068" t="s">
        <v>1577</v>
      </c>
      <c r="B3068" s="1">
        <v>45591</v>
      </c>
      <c r="C3068">
        <v>674</v>
      </c>
      <c r="D3068">
        <v>461</v>
      </c>
      <c r="E3068">
        <v>25</v>
      </c>
      <c r="F3068">
        <v>94</v>
      </c>
      <c r="G3068">
        <v>37</v>
      </c>
      <c r="H3068" t="s">
        <v>3949</v>
      </c>
    </row>
    <row r="3069" spans="1:8" x14ac:dyDescent="0.25">
      <c r="A3069" t="s">
        <v>2625</v>
      </c>
      <c r="B3069" s="1">
        <v>45665</v>
      </c>
      <c r="C3069">
        <v>717</v>
      </c>
      <c r="D3069">
        <v>178</v>
      </c>
      <c r="E3069">
        <v>15</v>
      </c>
      <c r="F3069">
        <v>21</v>
      </c>
      <c r="G3069">
        <v>45</v>
      </c>
      <c r="H3069" t="s">
        <v>3951</v>
      </c>
    </row>
    <row r="3070" spans="1:8" x14ac:dyDescent="0.25">
      <c r="A3070" t="s">
        <v>2626</v>
      </c>
      <c r="B3070" s="1">
        <v>45552</v>
      </c>
      <c r="C3070">
        <v>347</v>
      </c>
      <c r="D3070">
        <v>68</v>
      </c>
      <c r="E3070">
        <v>2</v>
      </c>
      <c r="F3070">
        <v>148</v>
      </c>
      <c r="G3070">
        <v>9</v>
      </c>
      <c r="H3070" t="s">
        <v>3949</v>
      </c>
    </row>
    <row r="3071" spans="1:8" x14ac:dyDescent="0.25">
      <c r="A3071" t="s">
        <v>2627</v>
      </c>
      <c r="B3071" s="1">
        <v>45046</v>
      </c>
      <c r="C3071">
        <v>396</v>
      </c>
      <c r="D3071">
        <v>343</v>
      </c>
      <c r="E3071">
        <v>21</v>
      </c>
      <c r="F3071">
        <v>33</v>
      </c>
      <c r="G3071">
        <v>8</v>
      </c>
      <c r="H3071" t="s">
        <v>3949</v>
      </c>
    </row>
    <row r="3072" spans="1:8" x14ac:dyDescent="0.25">
      <c r="A3072" t="s">
        <v>2628</v>
      </c>
      <c r="B3072" s="1">
        <v>45107</v>
      </c>
      <c r="C3072">
        <v>739</v>
      </c>
      <c r="D3072">
        <v>157</v>
      </c>
      <c r="E3072">
        <v>8</v>
      </c>
      <c r="F3072">
        <v>63</v>
      </c>
      <c r="G3072">
        <v>29</v>
      </c>
      <c r="H3072" t="s">
        <v>3950</v>
      </c>
    </row>
    <row r="3073" spans="1:8" x14ac:dyDescent="0.25">
      <c r="A3073" t="s">
        <v>2629</v>
      </c>
      <c r="B3073" s="1">
        <v>45136</v>
      </c>
      <c r="C3073">
        <v>537</v>
      </c>
      <c r="D3073">
        <v>383</v>
      </c>
      <c r="E3073">
        <v>1</v>
      </c>
      <c r="F3073">
        <v>103</v>
      </c>
      <c r="G3073">
        <v>10</v>
      </c>
      <c r="H3073" t="s">
        <v>3950</v>
      </c>
    </row>
    <row r="3074" spans="1:8" x14ac:dyDescent="0.25">
      <c r="A3074" t="s">
        <v>2630</v>
      </c>
      <c r="B3074" s="1">
        <v>45314</v>
      </c>
      <c r="C3074">
        <v>999</v>
      </c>
      <c r="D3074">
        <v>359</v>
      </c>
      <c r="E3074">
        <v>10</v>
      </c>
      <c r="F3074">
        <v>35</v>
      </c>
      <c r="G3074">
        <v>35</v>
      </c>
      <c r="H3074" t="s">
        <v>3950</v>
      </c>
    </row>
    <row r="3075" spans="1:8" x14ac:dyDescent="0.25">
      <c r="A3075" t="s">
        <v>2631</v>
      </c>
      <c r="B3075" s="1">
        <v>45159</v>
      </c>
      <c r="C3075">
        <v>811</v>
      </c>
      <c r="D3075">
        <v>471</v>
      </c>
      <c r="E3075">
        <v>22</v>
      </c>
      <c r="F3075">
        <v>126</v>
      </c>
      <c r="G3075">
        <v>31</v>
      </c>
      <c r="H3075" t="s">
        <v>3950</v>
      </c>
    </row>
    <row r="3076" spans="1:8" x14ac:dyDescent="0.25">
      <c r="A3076" t="s">
        <v>2632</v>
      </c>
      <c r="B3076" s="1">
        <v>45351</v>
      </c>
      <c r="C3076">
        <v>581</v>
      </c>
      <c r="D3076">
        <v>402</v>
      </c>
      <c r="E3076">
        <v>24</v>
      </c>
      <c r="F3076">
        <v>191</v>
      </c>
      <c r="G3076">
        <v>39</v>
      </c>
      <c r="H3076" t="s">
        <v>3949</v>
      </c>
    </row>
    <row r="3077" spans="1:8" x14ac:dyDescent="0.25">
      <c r="A3077" t="s">
        <v>1422</v>
      </c>
      <c r="B3077" s="1">
        <v>45266</v>
      </c>
      <c r="C3077">
        <v>230</v>
      </c>
      <c r="D3077">
        <v>68</v>
      </c>
      <c r="E3077">
        <v>7</v>
      </c>
      <c r="F3077">
        <v>77</v>
      </c>
      <c r="G3077">
        <v>39</v>
      </c>
      <c r="H3077" t="s">
        <v>3949</v>
      </c>
    </row>
    <row r="3078" spans="1:8" x14ac:dyDescent="0.25">
      <c r="A3078" t="s">
        <v>2633</v>
      </c>
      <c r="B3078" s="1">
        <v>45417</v>
      </c>
      <c r="C3078">
        <v>541</v>
      </c>
      <c r="D3078">
        <v>199</v>
      </c>
      <c r="E3078">
        <v>30</v>
      </c>
      <c r="F3078">
        <v>115</v>
      </c>
      <c r="G3078">
        <v>11</v>
      </c>
      <c r="H3078" t="s">
        <v>3951</v>
      </c>
    </row>
    <row r="3079" spans="1:8" x14ac:dyDescent="0.25">
      <c r="A3079" t="s">
        <v>2634</v>
      </c>
      <c r="B3079" s="1">
        <v>44978</v>
      </c>
      <c r="C3079">
        <v>309</v>
      </c>
      <c r="D3079">
        <v>57</v>
      </c>
      <c r="E3079">
        <v>15</v>
      </c>
      <c r="F3079">
        <v>173</v>
      </c>
      <c r="G3079">
        <v>9</v>
      </c>
      <c r="H3079" t="s">
        <v>3950</v>
      </c>
    </row>
    <row r="3080" spans="1:8" x14ac:dyDescent="0.25">
      <c r="A3080" t="s">
        <v>2283</v>
      </c>
      <c r="B3080" s="1">
        <v>45531</v>
      </c>
      <c r="C3080">
        <v>424</v>
      </c>
      <c r="D3080">
        <v>124</v>
      </c>
      <c r="E3080">
        <v>15</v>
      </c>
      <c r="F3080">
        <v>171</v>
      </c>
      <c r="G3080">
        <v>13</v>
      </c>
      <c r="H3080" t="s">
        <v>3951</v>
      </c>
    </row>
    <row r="3081" spans="1:8" x14ac:dyDescent="0.25">
      <c r="A3081" t="s">
        <v>2635</v>
      </c>
      <c r="B3081" s="1">
        <v>45378</v>
      </c>
      <c r="C3081">
        <v>789</v>
      </c>
      <c r="D3081">
        <v>162</v>
      </c>
      <c r="E3081">
        <v>11</v>
      </c>
      <c r="F3081">
        <v>148</v>
      </c>
      <c r="G3081">
        <v>15</v>
      </c>
      <c r="H3081" t="s">
        <v>3951</v>
      </c>
    </row>
    <row r="3082" spans="1:8" x14ac:dyDescent="0.25">
      <c r="A3082" t="s">
        <v>2636</v>
      </c>
      <c r="B3082" s="1">
        <v>45374</v>
      </c>
      <c r="C3082">
        <v>281</v>
      </c>
      <c r="D3082">
        <v>237</v>
      </c>
      <c r="E3082">
        <v>19</v>
      </c>
      <c r="F3082">
        <v>30</v>
      </c>
      <c r="G3082">
        <v>11</v>
      </c>
      <c r="H3082" t="s">
        <v>3951</v>
      </c>
    </row>
    <row r="3083" spans="1:8" x14ac:dyDescent="0.25">
      <c r="A3083" t="s">
        <v>2637</v>
      </c>
      <c r="B3083" s="1">
        <v>45551</v>
      </c>
      <c r="C3083">
        <v>248</v>
      </c>
      <c r="D3083">
        <v>456</v>
      </c>
      <c r="E3083">
        <v>24</v>
      </c>
      <c r="F3083">
        <v>190</v>
      </c>
      <c r="G3083">
        <v>31</v>
      </c>
      <c r="H3083" t="s">
        <v>3951</v>
      </c>
    </row>
    <row r="3084" spans="1:8" x14ac:dyDescent="0.25">
      <c r="A3084" t="s">
        <v>360</v>
      </c>
      <c r="B3084" s="1">
        <v>45461</v>
      </c>
      <c r="C3084">
        <v>520</v>
      </c>
      <c r="D3084">
        <v>125</v>
      </c>
      <c r="E3084">
        <v>25</v>
      </c>
      <c r="F3084">
        <v>103</v>
      </c>
      <c r="G3084">
        <v>17</v>
      </c>
      <c r="H3084" t="s">
        <v>3949</v>
      </c>
    </row>
    <row r="3085" spans="1:8" x14ac:dyDescent="0.25">
      <c r="A3085" t="s">
        <v>2638</v>
      </c>
      <c r="B3085" s="1">
        <v>45344</v>
      </c>
      <c r="C3085">
        <v>868</v>
      </c>
      <c r="D3085">
        <v>263</v>
      </c>
      <c r="E3085">
        <v>26</v>
      </c>
      <c r="F3085">
        <v>107</v>
      </c>
      <c r="G3085">
        <v>23</v>
      </c>
      <c r="H3085" t="s">
        <v>3950</v>
      </c>
    </row>
    <row r="3086" spans="1:8" x14ac:dyDescent="0.25">
      <c r="A3086" t="s">
        <v>2639</v>
      </c>
      <c r="B3086" s="1">
        <v>45517</v>
      </c>
      <c r="C3086">
        <v>167</v>
      </c>
      <c r="D3086">
        <v>68</v>
      </c>
      <c r="E3086">
        <v>12</v>
      </c>
      <c r="F3086">
        <v>26</v>
      </c>
      <c r="G3086">
        <v>50</v>
      </c>
      <c r="H3086" t="s">
        <v>3951</v>
      </c>
    </row>
    <row r="3087" spans="1:8" x14ac:dyDescent="0.25">
      <c r="A3087" t="s">
        <v>2236</v>
      </c>
      <c r="B3087" s="1">
        <v>45120</v>
      </c>
      <c r="C3087">
        <v>710</v>
      </c>
      <c r="D3087">
        <v>219</v>
      </c>
      <c r="E3087">
        <v>22</v>
      </c>
      <c r="F3087">
        <v>160</v>
      </c>
      <c r="G3087">
        <v>21</v>
      </c>
      <c r="H3087" t="s">
        <v>3949</v>
      </c>
    </row>
    <row r="3088" spans="1:8" x14ac:dyDescent="0.25">
      <c r="A3088" t="s">
        <v>2640</v>
      </c>
      <c r="B3088" s="1">
        <v>45131</v>
      </c>
      <c r="C3088">
        <v>797</v>
      </c>
      <c r="D3088">
        <v>336</v>
      </c>
      <c r="E3088">
        <v>12</v>
      </c>
      <c r="F3088">
        <v>131</v>
      </c>
      <c r="G3088">
        <v>33</v>
      </c>
      <c r="H3088" t="s">
        <v>3951</v>
      </c>
    </row>
    <row r="3089" spans="1:8" x14ac:dyDescent="0.25">
      <c r="A3089" t="s">
        <v>2641</v>
      </c>
      <c r="B3089" s="1">
        <v>45188</v>
      </c>
      <c r="C3089">
        <v>247</v>
      </c>
      <c r="D3089">
        <v>444</v>
      </c>
      <c r="E3089">
        <v>23</v>
      </c>
      <c r="F3089">
        <v>177</v>
      </c>
      <c r="G3089">
        <v>23</v>
      </c>
      <c r="H3089" t="s">
        <v>3949</v>
      </c>
    </row>
    <row r="3090" spans="1:8" x14ac:dyDescent="0.25">
      <c r="A3090" t="s">
        <v>2642</v>
      </c>
      <c r="B3090" s="1">
        <v>45132</v>
      </c>
      <c r="C3090">
        <v>236</v>
      </c>
      <c r="D3090">
        <v>177</v>
      </c>
      <c r="E3090">
        <v>1</v>
      </c>
      <c r="F3090">
        <v>166</v>
      </c>
      <c r="G3090">
        <v>20</v>
      </c>
      <c r="H3090" t="s">
        <v>3951</v>
      </c>
    </row>
    <row r="3091" spans="1:8" x14ac:dyDescent="0.25">
      <c r="A3091" t="s">
        <v>2643</v>
      </c>
      <c r="B3091" s="1">
        <v>45047</v>
      </c>
      <c r="C3091">
        <v>458</v>
      </c>
      <c r="D3091">
        <v>173</v>
      </c>
      <c r="E3091">
        <v>30</v>
      </c>
      <c r="F3091">
        <v>109</v>
      </c>
      <c r="G3091">
        <v>45</v>
      </c>
      <c r="H3091" t="s">
        <v>3949</v>
      </c>
    </row>
    <row r="3092" spans="1:8" x14ac:dyDescent="0.25">
      <c r="A3092" t="s">
        <v>80</v>
      </c>
      <c r="B3092" s="1">
        <v>45650</v>
      </c>
      <c r="C3092">
        <v>225</v>
      </c>
      <c r="D3092">
        <v>497</v>
      </c>
      <c r="E3092">
        <v>11</v>
      </c>
      <c r="F3092">
        <v>97</v>
      </c>
      <c r="G3092">
        <v>12</v>
      </c>
      <c r="H3092" t="s">
        <v>3950</v>
      </c>
    </row>
    <row r="3093" spans="1:8" x14ac:dyDescent="0.25">
      <c r="A3093" t="s">
        <v>2644</v>
      </c>
      <c r="B3093" s="1">
        <v>45098</v>
      </c>
      <c r="C3093">
        <v>860</v>
      </c>
      <c r="D3093">
        <v>295</v>
      </c>
      <c r="E3093">
        <v>4</v>
      </c>
      <c r="F3093">
        <v>117</v>
      </c>
      <c r="G3093">
        <v>6</v>
      </c>
      <c r="H3093" t="s">
        <v>3951</v>
      </c>
    </row>
    <row r="3094" spans="1:8" x14ac:dyDescent="0.25">
      <c r="A3094" t="s">
        <v>2645</v>
      </c>
      <c r="B3094" s="1">
        <v>45192</v>
      </c>
      <c r="C3094">
        <v>453</v>
      </c>
      <c r="D3094">
        <v>262</v>
      </c>
      <c r="E3094">
        <v>21</v>
      </c>
      <c r="F3094">
        <v>99</v>
      </c>
      <c r="G3094">
        <v>6</v>
      </c>
      <c r="H3094" t="s">
        <v>3951</v>
      </c>
    </row>
    <row r="3095" spans="1:8" x14ac:dyDescent="0.25">
      <c r="A3095" t="s">
        <v>2646</v>
      </c>
      <c r="B3095" s="1">
        <v>45656</v>
      </c>
      <c r="C3095">
        <v>493</v>
      </c>
      <c r="D3095">
        <v>355</v>
      </c>
      <c r="E3095">
        <v>22</v>
      </c>
      <c r="F3095">
        <v>107</v>
      </c>
      <c r="G3095">
        <v>21</v>
      </c>
      <c r="H3095" t="s">
        <v>3949</v>
      </c>
    </row>
    <row r="3096" spans="1:8" x14ac:dyDescent="0.25">
      <c r="A3096" t="s">
        <v>2647</v>
      </c>
      <c r="B3096" s="1">
        <v>44977</v>
      </c>
      <c r="C3096">
        <v>974</v>
      </c>
      <c r="D3096">
        <v>470</v>
      </c>
      <c r="E3096">
        <v>9</v>
      </c>
      <c r="F3096">
        <v>166</v>
      </c>
      <c r="G3096">
        <v>42</v>
      </c>
      <c r="H3096" t="s">
        <v>3949</v>
      </c>
    </row>
    <row r="3097" spans="1:8" x14ac:dyDescent="0.25">
      <c r="A3097" t="s">
        <v>360</v>
      </c>
      <c r="B3097" s="1">
        <v>45382</v>
      </c>
      <c r="C3097">
        <v>130</v>
      </c>
      <c r="D3097">
        <v>396</v>
      </c>
      <c r="E3097">
        <v>25</v>
      </c>
      <c r="F3097">
        <v>89</v>
      </c>
      <c r="G3097">
        <v>14</v>
      </c>
      <c r="H3097" t="s">
        <v>3951</v>
      </c>
    </row>
    <row r="3098" spans="1:8" x14ac:dyDescent="0.25">
      <c r="A3098" t="s">
        <v>2648</v>
      </c>
      <c r="B3098" s="1">
        <v>45018</v>
      </c>
      <c r="C3098">
        <v>713</v>
      </c>
      <c r="D3098">
        <v>132</v>
      </c>
      <c r="E3098">
        <v>11</v>
      </c>
      <c r="F3098">
        <v>99</v>
      </c>
      <c r="G3098">
        <v>35</v>
      </c>
      <c r="H3098" t="s">
        <v>3949</v>
      </c>
    </row>
    <row r="3099" spans="1:8" x14ac:dyDescent="0.25">
      <c r="A3099" t="s">
        <v>2614</v>
      </c>
      <c r="B3099" s="1">
        <v>45360</v>
      </c>
      <c r="C3099">
        <v>787</v>
      </c>
      <c r="D3099">
        <v>211</v>
      </c>
      <c r="E3099">
        <v>19</v>
      </c>
      <c r="F3099">
        <v>166</v>
      </c>
      <c r="G3099">
        <v>45</v>
      </c>
      <c r="H3099" t="s">
        <v>3951</v>
      </c>
    </row>
    <row r="3100" spans="1:8" x14ac:dyDescent="0.25">
      <c r="A3100" t="s">
        <v>271</v>
      </c>
      <c r="B3100" s="1">
        <v>45022</v>
      </c>
      <c r="C3100">
        <v>867</v>
      </c>
      <c r="D3100">
        <v>209</v>
      </c>
      <c r="E3100">
        <v>17</v>
      </c>
      <c r="F3100">
        <v>157</v>
      </c>
      <c r="G3100">
        <v>43</v>
      </c>
      <c r="H3100" t="s">
        <v>3949</v>
      </c>
    </row>
    <row r="3101" spans="1:8" x14ac:dyDescent="0.25">
      <c r="A3101" t="s">
        <v>2649</v>
      </c>
      <c r="B3101" s="1">
        <v>45542</v>
      </c>
      <c r="C3101">
        <v>116</v>
      </c>
      <c r="D3101">
        <v>495</v>
      </c>
      <c r="E3101">
        <v>7</v>
      </c>
      <c r="F3101">
        <v>43</v>
      </c>
      <c r="G3101">
        <v>38</v>
      </c>
      <c r="H3101" t="s">
        <v>3950</v>
      </c>
    </row>
    <row r="3102" spans="1:8" x14ac:dyDescent="0.25">
      <c r="A3102" t="s">
        <v>2650</v>
      </c>
      <c r="B3102" s="1">
        <v>45041</v>
      </c>
      <c r="C3102">
        <v>398</v>
      </c>
      <c r="D3102">
        <v>283</v>
      </c>
      <c r="E3102">
        <v>24</v>
      </c>
      <c r="F3102">
        <v>64</v>
      </c>
      <c r="G3102">
        <v>41</v>
      </c>
      <c r="H3102" t="s">
        <v>3951</v>
      </c>
    </row>
    <row r="3103" spans="1:8" x14ac:dyDescent="0.25">
      <c r="A3103" t="s">
        <v>2651</v>
      </c>
      <c r="B3103" s="1">
        <v>45156</v>
      </c>
      <c r="C3103">
        <v>785</v>
      </c>
      <c r="D3103">
        <v>300</v>
      </c>
      <c r="E3103">
        <v>29</v>
      </c>
      <c r="F3103">
        <v>46</v>
      </c>
      <c r="G3103">
        <v>8</v>
      </c>
      <c r="H3103" t="s">
        <v>3951</v>
      </c>
    </row>
    <row r="3104" spans="1:8" x14ac:dyDescent="0.25">
      <c r="A3104" t="s">
        <v>2652</v>
      </c>
      <c r="B3104" s="1">
        <v>45205</v>
      </c>
      <c r="C3104">
        <v>787</v>
      </c>
      <c r="D3104">
        <v>496</v>
      </c>
      <c r="E3104">
        <v>21</v>
      </c>
      <c r="F3104">
        <v>76</v>
      </c>
      <c r="G3104">
        <v>6</v>
      </c>
      <c r="H3104" t="s">
        <v>3949</v>
      </c>
    </row>
    <row r="3105" spans="1:8" x14ac:dyDescent="0.25">
      <c r="A3105" t="s">
        <v>2653</v>
      </c>
      <c r="B3105" s="1">
        <v>45105</v>
      </c>
      <c r="C3105">
        <v>963</v>
      </c>
      <c r="D3105">
        <v>312</v>
      </c>
      <c r="E3105">
        <v>19</v>
      </c>
      <c r="F3105">
        <v>63</v>
      </c>
      <c r="G3105">
        <v>9</v>
      </c>
      <c r="H3105" t="s">
        <v>3949</v>
      </c>
    </row>
    <row r="3106" spans="1:8" x14ac:dyDescent="0.25">
      <c r="A3106" t="s">
        <v>2654</v>
      </c>
      <c r="B3106" s="1">
        <v>45413</v>
      </c>
      <c r="C3106">
        <v>556</v>
      </c>
      <c r="D3106">
        <v>393</v>
      </c>
      <c r="E3106">
        <v>12</v>
      </c>
      <c r="F3106">
        <v>25</v>
      </c>
      <c r="G3106">
        <v>21</v>
      </c>
      <c r="H3106" t="s">
        <v>3949</v>
      </c>
    </row>
    <row r="3107" spans="1:8" x14ac:dyDescent="0.25">
      <c r="A3107" t="s">
        <v>1803</v>
      </c>
      <c r="B3107" s="1">
        <v>45657</v>
      </c>
      <c r="C3107">
        <v>608</v>
      </c>
      <c r="D3107">
        <v>441</v>
      </c>
      <c r="E3107">
        <v>7</v>
      </c>
      <c r="F3107">
        <v>139</v>
      </c>
      <c r="G3107">
        <v>19</v>
      </c>
      <c r="H3107" t="s">
        <v>3949</v>
      </c>
    </row>
    <row r="3108" spans="1:8" x14ac:dyDescent="0.25">
      <c r="A3108" t="s">
        <v>2655</v>
      </c>
      <c r="B3108" s="1">
        <v>45257</v>
      </c>
      <c r="C3108">
        <v>645</v>
      </c>
      <c r="D3108">
        <v>421</v>
      </c>
      <c r="E3108">
        <v>19</v>
      </c>
      <c r="F3108">
        <v>53</v>
      </c>
      <c r="G3108">
        <v>24</v>
      </c>
      <c r="H3108" t="s">
        <v>3950</v>
      </c>
    </row>
    <row r="3109" spans="1:8" x14ac:dyDescent="0.25">
      <c r="A3109" t="s">
        <v>1930</v>
      </c>
      <c r="B3109" s="1">
        <v>45470</v>
      </c>
      <c r="C3109">
        <v>508</v>
      </c>
      <c r="D3109">
        <v>79</v>
      </c>
      <c r="E3109">
        <v>1</v>
      </c>
      <c r="F3109">
        <v>160</v>
      </c>
      <c r="G3109">
        <v>29</v>
      </c>
      <c r="H3109" t="s">
        <v>3950</v>
      </c>
    </row>
    <row r="3110" spans="1:8" x14ac:dyDescent="0.25">
      <c r="A3110" t="s">
        <v>2656</v>
      </c>
      <c r="B3110" s="1">
        <v>45309</v>
      </c>
      <c r="C3110">
        <v>701</v>
      </c>
      <c r="D3110">
        <v>425</v>
      </c>
      <c r="E3110">
        <v>10</v>
      </c>
      <c r="F3110">
        <v>164</v>
      </c>
      <c r="G3110">
        <v>5</v>
      </c>
      <c r="H3110" t="s">
        <v>3950</v>
      </c>
    </row>
    <row r="3111" spans="1:8" x14ac:dyDescent="0.25">
      <c r="A3111" t="s">
        <v>2657</v>
      </c>
      <c r="B3111" s="1">
        <v>45006</v>
      </c>
      <c r="C3111">
        <v>240</v>
      </c>
      <c r="D3111">
        <v>307</v>
      </c>
      <c r="E3111">
        <v>4</v>
      </c>
      <c r="F3111">
        <v>174</v>
      </c>
      <c r="G3111">
        <v>3</v>
      </c>
      <c r="H3111" t="s">
        <v>3951</v>
      </c>
    </row>
    <row r="3112" spans="1:8" x14ac:dyDescent="0.25">
      <c r="A3112" t="s">
        <v>2658</v>
      </c>
      <c r="B3112" s="1">
        <v>45663</v>
      </c>
      <c r="C3112">
        <v>674</v>
      </c>
      <c r="D3112">
        <v>111</v>
      </c>
      <c r="E3112">
        <v>6</v>
      </c>
      <c r="F3112">
        <v>196</v>
      </c>
      <c r="G3112">
        <v>5</v>
      </c>
      <c r="H3112" t="s">
        <v>3950</v>
      </c>
    </row>
    <row r="3113" spans="1:8" x14ac:dyDescent="0.25">
      <c r="A3113" t="s">
        <v>2634</v>
      </c>
      <c r="B3113" s="1">
        <v>44977</v>
      </c>
      <c r="C3113">
        <v>317</v>
      </c>
      <c r="D3113">
        <v>279</v>
      </c>
      <c r="E3113">
        <v>8</v>
      </c>
      <c r="F3113">
        <v>171</v>
      </c>
      <c r="G3113">
        <v>6</v>
      </c>
      <c r="H3113" t="s">
        <v>3950</v>
      </c>
    </row>
    <row r="3114" spans="1:8" x14ac:dyDescent="0.25">
      <c r="A3114" t="s">
        <v>2659</v>
      </c>
      <c r="B3114" s="1">
        <v>45088</v>
      </c>
      <c r="C3114">
        <v>585</v>
      </c>
      <c r="D3114">
        <v>192</v>
      </c>
      <c r="E3114">
        <v>8</v>
      </c>
      <c r="F3114">
        <v>139</v>
      </c>
      <c r="G3114">
        <v>38</v>
      </c>
      <c r="H3114" t="s">
        <v>3951</v>
      </c>
    </row>
    <row r="3115" spans="1:8" x14ac:dyDescent="0.25">
      <c r="A3115" t="s">
        <v>2660</v>
      </c>
      <c r="B3115" s="1">
        <v>45196</v>
      </c>
      <c r="C3115">
        <v>144</v>
      </c>
      <c r="D3115">
        <v>453</v>
      </c>
      <c r="E3115">
        <v>27</v>
      </c>
      <c r="F3115">
        <v>156</v>
      </c>
      <c r="G3115">
        <v>12</v>
      </c>
      <c r="H3115" t="s">
        <v>3950</v>
      </c>
    </row>
    <row r="3116" spans="1:8" x14ac:dyDescent="0.25">
      <c r="A3116" t="s">
        <v>2661</v>
      </c>
      <c r="B3116" s="1">
        <v>45318</v>
      </c>
      <c r="C3116">
        <v>340</v>
      </c>
      <c r="D3116">
        <v>276</v>
      </c>
      <c r="E3116">
        <v>5</v>
      </c>
      <c r="F3116">
        <v>176</v>
      </c>
      <c r="G3116">
        <v>49</v>
      </c>
      <c r="H3116" t="s">
        <v>3950</v>
      </c>
    </row>
    <row r="3117" spans="1:8" x14ac:dyDescent="0.25">
      <c r="A3117" t="s">
        <v>2662</v>
      </c>
      <c r="B3117" s="1">
        <v>45559</v>
      </c>
      <c r="C3117">
        <v>352</v>
      </c>
      <c r="D3117">
        <v>233</v>
      </c>
      <c r="E3117">
        <v>2</v>
      </c>
      <c r="F3117">
        <v>8</v>
      </c>
      <c r="G3117">
        <v>2</v>
      </c>
      <c r="H3117" t="s">
        <v>3949</v>
      </c>
    </row>
    <row r="3118" spans="1:8" x14ac:dyDescent="0.25">
      <c r="A3118" t="s">
        <v>2663</v>
      </c>
      <c r="B3118" s="1">
        <v>45529</v>
      </c>
      <c r="C3118">
        <v>739</v>
      </c>
      <c r="D3118">
        <v>409</v>
      </c>
      <c r="E3118">
        <v>25</v>
      </c>
      <c r="F3118">
        <v>60</v>
      </c>
      <c r="G3118">
        <v>11</v>
      </c>
      <c r="H3118" t="s">
        <v>3949</v>
      </c>
    </row>
    <row r="3119" spans="1:8" x14ac:dyDescent="0.25">
      <c r="A3119" t="s">
        <v>2664</v>
      </c>
      <c r="B3119" s="1">
        <v>45062</v>
      </c>
      <c r="C3119">
        <v>359</v>
      </c>
      <c r="D3119">
        <v>75</v>
      </c>
      <c r="E3119">
        <v>4</v>
      </c>
      <c r="F3119">
        <v>59</v>
      </c>
      <c r="G3119">
        <v>46</v>
      </c>
      <c r="H3119" t="s">
        <v>3951</v>
      </c>
    </row>
    <row r="3120" spans="1:8" x14ac:dyDescent="0.25">
      <c r="A3120" t="s">
        <v>2665</v>
      </c>
      <c r="B3120" s="1">
        <v>45356</v>
      </c>
      <c r="C3120">
        <v>520</v>
      </c>
      <c r="D3120">
        <v>197</v>
      </c>
      <c r="E3120">
        <v>21</v>
      </c>
      <c r="F3120">
        <v>61</v>
      </c>
      <c r="G3120">
        <v>15</v>
      </c>
      <c r="H3120" t="s">
        <v>3950</v>
      </c>
    </row>
    <row r="3121" spans="1:8" x14ac:dyDescent="0.25">
      <c r="A3121" t="s">
        <v>2666</v>
      </c>
      <c r="B3121" s="1">
        <v>45491</v>
      </c>
      <c r="C3121">
        <v>965</v>
      </c>
      <c r="D3121">
        <v>392</v>
      </c>
      <c r="E3121">
        <v>27</v>
      </c>
      <c r="F3121">
        <v>148</v>
      </c>
      <c r="G3121">
        <v>33</v>
      </c>
      <c r="H3121" t="s">
        <v>3949</v>
      </c>
    </row>
    <row r="3122" spans="1:8" x14ac:dyDescent="0.25">
      <c r="A3122" t="s">
        <v>2667</v>
      </c>
      <c r="B3122" s="1">
        <v>45330</v>
      </c>
      <c r="C3122">
        <v>909</v>
      </c>
      <c r="D3122">
        <v>237</v>
      </c>
      <c r="E3122">
        <v>3</v>
      </c>
      <c r="F3122">
        <v>126</v>
      </c>
      <c r="G3122">
        <v>27</v>
      </c>
      <c r="H3122" t="s">
        <v>3949</v>
      </c>
    </row>
    <row r="3123" spans="1:8" x14ac:dyDescent="0.25">
      <c r="A3123" t="s">
        <v>1908</v>
      </c>
      <c r="B3123" s="1">
        <v>45167</v>
      </c>
      <c r="C3123">
        <v>515</v>
      </c>
      <c r="D3123">
        <v>362</v>
      </c>
      <c r="E3123">
        <v>26</v>
      </c>
      <c r="F3123">
        <v>13</v>
      </c>
      <c r="G3123">
        <v>47</v>
      </c>
      <c r="H3123" t="s">
        <v>3950</v>
      </c>
    </row>
    <row r="3124" spans="1:8" x14ac:dyDescent="0.25">
      <c r="A3124" t="s">
        <v>2668</v>
      </c>
      <c r="B3124" s="1">
        <v>45654</v>
      </c>
      <c r="C3124">
        <v>203</v>
      </c>
      <c r="D3124">
        <v>393</v>
      </c>
      <c r="E3124">
        <v>8</v>
      </c>
      <c r="F3124">
        <v>37</v>
      </c>
      <c r="G3124">
        <v>20</v>
      </c>
      <c r="H3124" t="s">
        <v>3949</v>
      </c>
    </row>
    <row r="3125" spans="1:8" x14ac:dyDescent="0.25">
      <c r="A3125" t="s">
        <v>2669</v>
      </c>
      <c r="B3125" s="1">
        <v>45372</v>
      </c>
      <c r="C3125">
        <v>605</v>
      </c>
      <c r="D3125">
        <v>298</v>
      </c>
      <c r="E3125">
        <v>6</v>
      </c>
      <c r="F3125">
        <v>51</v>
      </c>
      <c r="G3125">
        <v>33</v>
      </c>
      <c r="H3125" t="s">
        <v>3949</v>
      </c>
    </row>
    <row r="3126" spans="1:8" x14ac:dyDescent="0.25">
      <c r="A3126" t="s">
        <v>2670</v>
      </c>
      <c r="B3126" s="1">
        <v>45159</v>
      </c>
      <c r="C3126">
        <v>127</v>
      </c>
      <c r="D3126">
        <v>54</v>
      </c>
      <c r="E3126">
        <v>17</v>
      </c>
      <c r="F3126">
        <v>66</v>
      </c>
      <c r="G3126">
        <v>41</v>
      </c>
      <c r="H3126" t="s">
        <v>3949</v>
      </c>
    </row>
    <row r="3127" spans="1:8" x14ac:dyDescent="0.25">
      <c r="A3127" t="s">
        <v>2671</v>
      </c>
      <c r="B3127" s="1">
        <v>45537</v>
      </c>
      <c r="C3127">
        <v>656</v>
      </c>
      <c r="D3127">
        <v>359</v>
      </c>
      <c r="E3127">
        <v>30</v>
      </c>
      <c r="F3127">
        <v>197</v>
      </c>
      <c r="G3127">
        <v>8</v>
      </c>
      <c r="H3127" t="s">
        <v>3949</v>
      </c>
    </row>
    <row r="3128" spans="1:8" x14ac:dyDescent="0.25">
      <c r="A3128" t="s">
        <v>2672</v>
      </c>
      <c r="B3128" s="1">
        <v>45386</v>
      </c>
      <c r="C3128">
        <v>133</v>
      </c>
      <c r="D3128">
        <v>359</v>
      </c>
      <c r="E3128">
        <v>11</v>
      </c>
      <c r="F3128">
        <v>162</v>
      </c>
      <c r="G3128">
        <v>9</v>
      </c>
      <c r="H3128" t="s">
        <v>3951</v>
      </c>
    </row>
    <row r="3129" spans="1:8" x14ac:dyDescent="0.25">
      <c r="A3129" t="s">
        <v>2673</v>
      </c>
      <c r="B3129" s="1">
        <v>45476</v>
      </c>
      <c r="C3129">
        <v>225</v>
      </c>
      <c r="D3129">
        <v>386</v>
      </c>
      <c r="E3129">
        <v>3</v>
      </c>
      <c r="F3129">
        <v>158</v>
      </c>
      <c r="G3129">
        <v>7</v>
      </c>
      <c r="H3129" t="s">
        <v>3950</v>
      </c>
    </row>
    <row r="3130" spans="1:8" x14ac:dyDescent="0.25">
      <c r="A3130" t="s">
        <v>1144</v>
      </c>
      <c r="B3130" s="1">
        <v>45024</v>
      </c>
      <c r="C3130">
        <v>949</v>
      </c>
      <c r="D3130">
        <v>166</v>
      </c>
      <c r="E3130">
        <v>1</v>
      </c>
      <c r="F3130">
        <v>6</v>
      </c>
      <c r="G3130">
        <v>17</v>
      </c>
      <c r="H3130" t="s">
        <v>3950</v>
      </c>
    </row>
    <row r="3131" spans="1:8" x14ac:dyDescent="0.25">
      <c r="A3131" t="s">
        <v>2674</v>
      </c>
      <c r="B3131" s="1">
        <v>45560</v>
      </c>
      <c r="C3131">
        <v>440</v>
      </c>
      <c r="D3131">
        <v>406</v>
      </c>
      <c r="E3131">
        <v>15</v>
      </c>
      <c r="F3131">
        <v>116</v>
      </c>
      <c r="G3131">
        <v>20</v>
      </c>
      <c r="H3131" t="s">
        <v>3951</v>
      </c>
    </row>
    <row r="3132" spans="1:8" x14ac:dyDescent="0.25">
      <c r="A3132" t="s">
        <v>2675</v>
      </c>
      <c r="B3132" s="1">
        <v>45268</v>
      </c>
      <c r="C3132">
        <v>144</v>
      </c>
      <c r="D3132">
        <v>118</v>
      </c>
      <c r="E3132">
        <v>19</v>
      </c>
      <c r="F3132">
        <v>109</v>
      </c>
      <c r="G3132">
        <v>34</v>
      </c>
      <c r="H3132" t="s">
        <v>3951</v>
      </c>
    </row>
    <row r="3133" spans="1:8" x14ac:dyDescent="0.25">
      <c r="A3133" t="s">
        <v>2676</v>
      </c>
      <c r="B3133" s="1">
        <v>45315</v>
      </c>
      <c r="C3133">
        <v>430</v>
      </c>
      <c r="D3133">
        <v>283</v>
      </c>
      <c r="E3133">
        <v>12</v>
      </c>
      <c r="F3133">
        <v>104</v>
      </c>
      <c r="G3133">
        <v>9</v>
      </c>
      <c r="H3133" t="s">
        <v>3950</v>
      </c>
    </row>
    <row r="3134" spans="1:8" x14ac:dyDescent="0.25">
      <c r="A3134" t="s">
        <v>2677</v>
      </c>
      <c r="B3134" s="1">
        <v>45411</v>
      </c>
      <c r="C3134">
        <v>266</v>
      </c>
      <c r="D3134">
        <v>91</v>
      </c>
      <c r="E3134">
        <v>19</v>
      </c>
      <c r="F3134">
        <v>198</v>
      </c>
      <c r="G3134">
        <v>34</v>
      </c>
      <c r="H3134" t="s">
        <v>3949</v>
      </c>
    </row>
    <row r="3135" spans="1:8" x14ac:dyDescent="0.25">
      <c r="A3135" t="s">
        <v>2678</v>
      </c>
      <c r="B3135" s="1">
        <v>45501</v>
      </c>
      <c r="C3135">
        <v>509</v>
      </c>
      <c r="D3135">
        <v>120</v>
      </c>
      <c r="E3135">
        <v>29</v>
      </c>
      <c r="F3135">
        <v>71</v>
      </c>
      <c r="G3135">
        <v>28</v>
      </c>
      <c r="H3135" t="s">
        <v>3950</v>
      </c>
    </row>
    <row r="3136" spans="1:8" x14ac:dyDescent="0.25">
      <c r="A3136" t="s">
        <v>2679</v>
      </c>
      <c r="B3136" s="1">
        <v>45422</v>
      </c>
      <c r="C3136">
        <v>395</v>
      </c>
      <c r="D3136">
        <v>486</v>
      </c>
      <c r="E3136">
        <v>29</v>
      </c>
      <c r="F3136">
        <v>111</v>
      </c>
      <c r="G3136">
        <v>16</v>
      </c>
      <c r="H3136" t="s">
        <v>3951</v>
      </c>
    </row>
    <row r="3137" spans="1:8" x14ac:dyDescent="0.25">
      <c r="A3137" t="s">
        <v>2186</v>
      </c>
      <c r="B3137" s="1">
        <v>45682</v>
      </c>
      <c r="C3137">
        <v>418</v>
      </c>
      <c r="D3137">
        <v>497</v>
      </c>
      <c r="E3137">
        <v>24</v>
      </c>
      <c r="F3137">
        <v>29</v>
      </c>
      <c r="G3137">
        <v>15</v>
      </c>
      <c r="H3137" t="s">
        <v>3950</v>
      </c>
    </row>
    <row r="3138" spans="1:8" x14ac:dyDescent="0.25">
      <c r="A3138" t="s">
        <v>2680</v>
      </c>
      <c r="B3138" s="1">
        <v>45679</v>
      </c>
      <c r="C3138">
        <v>166</v>
      </c>
      <c r="D3138">
        <v>397</v>
      </c>
      <c r="E3138">
        <v>4</v>
      </c>
      <c r="F3138">
        <v>116</v>
      </c>
      <c r="G3138">
        <v>48</v>
      </c>
      <c r="H3138" t="s">
        <v>3951</v>
      </c>
    </row>
    <row r="3139" spans="1:8" x14ac:dyDescent="0.25">
      <c r="A3139" t="s">
        <v>2681</v>
      </c>
      <c r="B3139" s="1">
        <v>44994</v>
      </c>
      <c r="C3139">
        <v>708</v>
      </c>
      <c r="D3139">
        <v>187</v>
      </c>
      <c r="E3139">
        <v>12</v>
      </c>
      <c r="F3139">
        <v>111</v>
      </c>
      <c r="G3139">
        <v>47</v>
      </c>
      <c r="H3139" t="s">
        <v>3951</v>
      </c>
    </row>
    <row r="3140" spans="1:8" x14ac:dyDescent="0.25">
      <c r="A3140" t="s">
        <v>677</v>
      </c>
      <c r="B3140" s="1">
        <v>45213</v>
      </c>
      <c r="C3140">
        <v>868</v>
      </c>
      <c r="D3140">
        <v>403</v>
      </c>
      <c r="E3140">
        <v>4</v>
      </c>
      <c r="F3140">
        <v>97</v>
      </c>
      <c r="G3140">
        <v>6</v>
      </c>
      <c r="H3140" t="s">
        <v>3951</v>
      </c>
    </row>
    <row r="3141" spans="1:8" x14ac:dyDescent="0.25">
      <c r="A3141" t="s">
        <v>2682</v>
      </c>
      <c r="B3141" s="1">
        <v>44976</v>
      </c>
      <c r="C3141">
        <v>921</v>
      </c>
      <c r="D3141">
        <v>409</v>
      </c>
      <c r="E3141">
        <v>10</v>
      </c>
      <c r="F3141">
        <v>88</v>
      </c>
      <c r="G3141">
        <v>36</v>
      </c>
      <c r="H3141" t="s">
        <v>3951</v>
      </c>
    </row>
    <row r="3142" spans="1:8" x14ac:dyDescent="0.25">
      <c r="A3142" t="s">
        <v>2683</v>
      </c>
      <c r="B3142" s="1">
        <v>45004</v>
      </c>
      <c r="C3142">
        <v>936</v>
      </c>
      <c r="D3142">
        <v>458</v>
      </c>
      <c r="E3142">
        <v>12</v>
      </c>
      <c r="F3142">
        <v>35</v>
      </c>
      <c r="G3142">
        <v>38</v>
      </c>
      <c r="H3142" t="s">
        <v>3950</v>
      </c>
    </row>
    <row r="3143" spans="1:8" x14ac:dyDescent="0.25">
      <c r="A3143" t="s">
        <v>2684</v>
      </c>
      <c r="B3143" s="1">
        <v>45294</v>
      </c>
      <c r="C3143">
        <v>728</v>
      </c>
      <c r="D3143">
        <v>356</v>
      </c>
      <c r="E3143">
        <v>18</v>
      </c>
      <c r="F3143">
        <v>111</v>
      </c>
      <c r="G3143">
        <v>4</v>
      </c>
      <c r="H3143" t="s">
        <v>3951</v>
      </c>
    </row>
    <row r="3144" spans="1:8" x14ac:dyDescent="0.25">
      <c r="A3144" t="s">
        <v>2685</v>
      </c>
      <c r="B3144" s="1">
        <v>45284</v>
      </c>
      <c r="C3144">
        <v>370</v>
      </c>
      <c r="D3144">
        <v>219</v>
      </c>
      <c r="E3144">
        <v>6</v>
      </c>
      <c r="F3144">
        <v>27</v>
      </c>
      <c r="G3144">
        <v>42</v>
      </c>
      <c r="H3144" t="s">
        <v>3949</v>
      </c>
    </row>
    <row r="3145" spans="1:8" x14ac:dyDescent="0.25">
      <c r="A3145" t="s">
        <v>2686</v>
      </c>
      <c r="B3145" s="1">
        <v>45149</v>
      </c>
      <c r="C3145">
        <v>144</v>
      </c>
      <c r="D3145">
        <v>205</v>
      </c>
      <c r="E3145">
        <v>23</v>
      </c>
      <c r="F3145">
        <v>46</v>
      </c>
      <c r="G3145">
        <v>12</v>
      </c>
      <c r="H3145" t="s">
        <v>3950</v>
      </c>
    </row>
    <row r="3146" spans="1:8" x14ac:dyDescent="0.25">
      <c r="A3146" t="s">
        <v>1378</v>
      </c>
      <c r="B3146" s="1">
        <v>45181</v>
      </c>
      <c r="C3146">
        <v>278</v>
      </c>
      <c r="D3146">
        <v>318</v>
      </c>
      <c r="E3146">
        <v>23</v>
      </c>
      <c r="F3146">
        <v>99</v>
      </c>
      <c r="G3146">
        <v>42</v>
      </c>
      <c r="H3146" t="s">
        <v>3951</v>
      </c>
    </row>
    <row r="3147" spans="1:8" x14ac:dyDescent="0.25">
      <c r="A3147" t="s">
        <v>2687</v>
      </c>
      <c r="B3147" s="1">
        <v>45010</v>
      </c>
      <c r="C3147">
        <v>682</v>
      </c>
      <c r="D3147">
        <v>495</v>
      </c>
      <c r="E3147">
        <v>11</v>
      </c>
      <c r="F3147">
        <v>153</v>
      </c>
      <c r="G3147">
        <v>26</v>
      </c>
      <c r="H3147" t="s">
        <v>3950</v>
      </c>
    </row>
    <row r="3148" spans="1:8" x14ac:dyDescent="0.25">
      <c r="A3148" t="s">
        <v>2688</v>
      </c>
      <c r="B3148" s="1">
        <v>45482</v>
      </c>
      <c r="C3148">
        <v>391</v>
      </c>
      <c r="D3148">
        <v>430</v>
      </c>
      <c r="E3148">
        <v>4</v>
      </c>
      <c r="F3148">
        <v>16</v>
      </c>
      <c r="G3148">
        <v>17</v>
      </c>
      <c r="H3148" t="s">
        <v>3951</v>
      </c>
    </row>
    <row r="3149" spans="1:8" x14ac:dyDescent="0.25">
      <c r="A3149" t="s">
        <v>2689</v>
      </c>
      <c r="B3149" s="1">
        <v>45365</v>
      </c>
      <c r="C3149">
        <v>189</v>
      </c>
      <c r="D3149">
        <v>404</v>
      </c>
      <c r="E3149">
        <v>7</v>
      </c>
      <c r="F3149">
        <v>194</v>
      </c>
      <c r="G3149">
        <v>31</v>
      </c>
      <c r="H3149" t="s">
        <v>3951</v>
      </c>
    </row>
    <row r="3150" spans="1:8" x14ac:dyDescent="0.25">
      <c r="A3150" t="s">
        <v>195</v>
      </c>
      <c r="B3150" s="1">
        <v>45505</v>
      </c>
      <c r="C3150">
        <v>227</v>
      </c>
      <c r="D3150">
        <v>216</v>
      </c>
      <c r="E3150">
        <v>20</v>
      </c>
      <c r="F3150">
        <v>61</v>
      </c>
      <c r="G3150">
        <v>43</v>
      </c>
      <c r="H3150" t="s">
        <v>3951</v>
      </c>
    </row>
    <row r="3151" spans="1:8" x14ac:dyDescent="0.25">
      <c r="A3151" t="s">
        <v>2690</v>
      </c>
      <c r="B3151" s="1">
        <v>45048</v>
      </c>
      <c r="C3151">
        <v>392</v>
      </c>
      <c r="D3151">
        <v>202</v>
      </c>
      <c r="E3151">
        <v>6</v>
      </c>
      <c r="F3151">
        <v>21</v>
      </c>
      <c r="G3151">
        <v>23</v>
      </c>
      <c r="H3151" t="s">
        <v>3951</v>
      </c>
    </row>
    <row r="3152" spans="1:8" x14ac:dyDescent="0.25">
      <c r="A3152" t="s">
        <v>2182</v>
      </c>
      <c r="B3152" s="1">
        <v>45444</v>
      </c>
      <c r="C3152">
        <v>821</v>
      </c>
      <c r="D3152">
        <v>472</v>
      </c>
      <c r="E3152">
        <v>21</v>
      </c>
      <c r="F3152">
        <v>13</v>
      </c>
      <c r="G3152">
        <v>22</v>
      </c>
      <c r="H3152" t="s">
        <v>3949</v>
      </c>
    </row>
    <row r="3153" spans="1:8" x14ac:dyDescent="0.25">
      <c r="A3153" t="s">
        <v>652</v>
      </c>
      <c r="B3153" s="1">
        <v>45632</v>
      </c>
      <c r="C3153">
        <v>484</v>
      </c>
      <c r="D3153">
        <v>469</v>
      </c>
      <c r="E3153">
        <v>18</v>
      </c>
      <c r="F3153">
        <v>199</v>
      </c>
      <c r="G3153">
        <v>50</v>
      </c>
      <c r="H3153" t="s">
        <v>3950</v>
      </c>
    </row>
    <row r="3154" spans="1:8" x14ac:dyDescent="0.25">
      <c r="A3154" t="s">
        <v>2043</v>
      </c>
      <c r="B3154" s="1">
        <v>45063</v>
      </c>
      <c r="C3154">
        <v>473</v>
      </c>
      <c r="D3154">
        <v>219</v>
      </c>
      <c r="E3154">
        <v>12</v>
      </c>
      <c r="F3154">
        <v>167</v>
      </c>
      <c r="G3154">
        <v>48</v>
      </c>
      <c r="H3154" t="s">
        <v>3951</v>
      </c>
    </row>
    <row r="3155" spans="1:8" x14ac:dyDescent="0.25">
      <c r="A3155" t="s">
        <v>1158</v>
      </c>
      <c r="B3155" s="1">
        <v>45045</v>
      </c>
      <c r="C3155">
        <v>926</v>
      </c>
      <c r="D3155">
        <v>341</v>
      </c>
      <c r="E3155">
        <v>13</v>
      </c>
      <c r="F3155">
        <v>127</v>
      </c>
      <c r="G3155">
        <v>45</v>
      </c>
      <c r="H3155" t="s">
        <v>3951</v>
      </c>
    </row>
    <row r="3156" spans="1:8" x14ac:dyDescent="0.25">
      <c r="A3156" t="s">
        <v>2691</v>
      </c>
      <c r="B3156" s="1">
        <v>45051</v>
      </c>
      <c r="C3156">
        <v>870</v>
      </c>
      <c r="D3156">
        <v>324</v>
      </c>
      <c r="E3156">
        <v>11</v>
      </c>
      <c r="F3156">
        <v>171</v>
      </c>
      <c r="G3156">
        <v>8</v>
      </c>
      <c r="H3156" t="s">
        <v>3949</v>
      </c>
    </row>
    <row r="3157" spans="1:8" x14ac:dyDescent="0.25">
      <c r="A3157" t="s">
        <v>2692</v>
      </c>
      <c r="B3157" s="1">
        <v>45194</v>
      </c>
      <c r="C3157">
        <v>559</v>
      </c>
      <c r="D3157">
        <v>336</v>
      </c>
      <c r="E3157">
        <v>17</v>
      </c>
      <c r="F3157">
        <v>122</v>
      </c>
      <c r="G3157">
        <v>37</v>
      </c>
      <c r="H3157" t="s">
        <v>3951</v>
      </c>
    </row>
    <row r="3158" spans="1:8" x14ac:dyDescent="0.25">
      <c r="A3158" t="s">
        <v>2693</v>
      </c>
      <c r="B3158" s="1">
        <v>45203</v>
      </c>
      <c r="C3158">
        <v>917</v>
      </c>
      <c r="D3158">
        <v>330</v>
      </c>
      <c r="E3158">
        <v>11</v>
      </c>
      <c r="F3158">
        <v>146</v>
      </c>
      <c r="G3158">
        <v>14</v>
      </c>
      <c r="H3158" t="s">
        <v>3950</v>
      </c>
    </row>
    <row r="3159" spans="1:8" x14ac:dyDescent="0.25">
      <c r="A3159" t="s">
        <v>2694</v>
      </c>
      <c r="B3159" s="1">
        <v>45631</v>
      </c>
      <c r="C3159">
        <v>698</v>
      </c>
      <c r="D3159">
        <v>495</v>
      </c>
      <c r="E3159">
        <v>9</v>
      </c>
      <c r="F3159">
        <v>142</v>
      </c>
      <c r="G3159">
        <v>46</v>
      </c>
      <c r="H3159" t="s">
        <v>3951</v>
      </c>
    </row>
    <row r="3160" spans="1:8" x14ac:dyDescent="0.25">
      <c r="A3160" t="s">
        <v>1886</v>
      </c>
      <c r="B3160" s="1">
        <v>45330</v>
      </c>
      <c r="C3160">
        <v>658</v>
      </c>
      <c r="D3160">
        <v>273</v>
      </c>
      <c r="E3160">
        <v>29</v>
      </c>
      <c r="F3160">
        <v>174</v>
      </c>
      <c r="G3160">
        <v>7</v>
      </c>
      <c r="H3160" t="s">
        <v>3951</v>
      </c>
    </row>
    <row r="3161" spans="1:8" x14ac:dyDescent="0.25">
      <c r="A3161" t="s">
        <v>604</v>
      </c>
      <c r="B3161" s="1">
        <v>45464</v>
      </c>
      <c r="C3161">
        <v>335</v>
      </c>
      <c r="D3161">
        <v>166</v>
      </c>
      <c r="E3161">
        <v>4</v>
      </c>
      <c r="F3161">
        <v>8</v>
      </c>
      <c r="G3161">
        <v>37</v>
      </c>
      <c r="H3161" t="s">
        <v>3949</v>
      </c>
    </row>
    <row r="3162" spans="1:8" x14ac:dyDescent="0.25">
      <c r="A3162" t="s">
        <v>2695</v>
      </c>
      <c r="B3162" s="1">
        <v>45278</v>
      </c>
      <c r="C3162">
        <v>605</v>
      </c>
      <c r="D3162">
        <v>216</v>
      </c>
      <c r="E3162">
        <v>21</v>
      </c>
      <c r="F3162">
        <v>178</v>
      </c>
      <c r="G3162">
        <v>15</v>
      </c>
      <c r="H3162" t="s">
        <v>3950</v>
      </c>
    </row>
    <row r="3163" spans="1:8" x14ac:dyDescent="0.25">
      <c r="A3163" t="s">
        <v>2696</v>
      </c>
      <c r="B3163" s="1">
        <v>45386</v>
      </c>
      <c r="C3163">
        <v>421</v>
      </c>
      <c r="D3163">
        <v>466</v>
      </c>
      <c r="E3163">
        <v>25</v>
      </c>
      <c r="F3163">
        <v>172</v>
      </c>
      <c r="G3163">
        <v>46</v>
      </c>
      <c r="H3163" t="s">
        <v>3951</v>
      </c>
    </row>
    <row r="3164" spans="1:8" x14ac:dyDescent="0.25">
      <c r="A3164" t="s">
        <v>2697</v>
      </c>
      <c r="B3164" s="1">
        <v>45420</v>
      </c>
      <c r="C3164">
        <v>379</v>
      </c>
      <c r="D3164">
        <v>240</v>
      </c>
      <c r="E3164">
        <v>2</v>
      </c>
      <c r="F3164">
        <v>97</v>
      </c>
      <c r="G3164">
        <v>16</v>
      </c>
      <c r="H3164" t="s">
        <v>3951</v>
      </c>
    </row>
    <row r="3165" spans="1:8" x14ac:dyDescent="0.25">
      <c r="A3165" t="s">
        <v>2698</v>
      </c>
      <c r="B3165" s="1">
        <v>45564</v>
      </c>
      <c r="C3165">
        <v>695</v>
      </c>
      <c r="D3165">
        <v>350</v>
      </c>
      <c r="E3165">
        <v>6</v>
      </c>
      <c r="F3165">
        <v>49</v>
      </c>
      <c r="G3165">
        <v>7</v>
      </c>
      <c r="H3165" t="s">
        <v>3950</v>
      </c>
    </row>
    <row r="3166" spans="1:8" x14ac:dyDescent="0.25">
      <c r="A3166" t="s">
        <v>2699</v>
      </c>
      <c r="B3166" s="1">
        <v>45499</v>
      </c>
      <c r="C3166">
        <v>312</v>
      </c>
      <c r="D3166">
        <v>349</v>
      </c>
      <c r="E3166">
        <v>7</v>
      </c>
      <c r="F3166">
        <v>115</v>
      </c>
      <c r="G3166">
        <v>44</v>
      </c>
      <c r="H3166" t="s">
        <v>3950</v>
      </c>
    </row>
    <row r="3167" spans="1:8" x14ac:dyDescent="0.25">
      <c r="A3167" t="s">
        <v>1307</v>
      </c>
      <c r="B3167" s="1">
        <v>45146</v>
      </c>
      <c r="C3167">
        <v>666</v>
      </c>
      <c r="D3167">
        <v>199</v>
      </c>
      <c r="E3167">
        <v>5</v>
      </c>
      <c r="F3167">
        <v>56</v>
      </c>
      <c r="G3167">
        <v>47</v>
      </c>
      <c r="H3167" t="s">
        <v>3951</v>
      </c>
    </row>
    <row r="3168" spans="1:8" x14ac:dyDescent="0.25">
      <c r="A3168" t="s">
        <v>2700</v>
      </c>
      <c r="B3168" s="1">
        <v>45425</v>
      </c>
      <c r="C3168">
        <v>748</v>
      </c>
      <c r="D3168">
        <v>163</v>
      </c>
      <c r="E3168">
        <v>20</v>
      </c>
      <c r="F3168">
        <v>42</v>
      </c>
      <c r="G3168">
        <v>1</v>
      </c>
      <c r="H3168" t="s">
        <v>3949</v>
      </c>
    </row>
    <row r="3169" spans="1:8" x14ac:dyDescent="0.25">
      <c r="A3169" t="s">
        <v>2701</v>
      </c>
      <c r="B3169" s="1">
        <v>45346</v>
      </c>
      <c r="C3169">
        <v>639</v>
      </c>
      <c r="D3169">
        <v>145</v>
      </c>
      <c r="E3169">
        <v>11</v>
      </c>
      <c r="F3169">
        <v>129</v>
      </c>
      <c r="G3169">
        <v>31</v>
      </c>
      <c r="H3169" t="s">
        <v>3950</v>
      </c>
    </row>
    <row r="3170" spans="1:8" x14ac:dyDescent="0.25">
      <c r="A3170" t="s">
        <v>2702</v>
      </c>
      <c r="B3170" s="1">
        <v>45592</v>
      </c>
      <c r="C3170">
        <v>585</v>
      </c>
      <c r="D3170">
        <v>138</v>
      </c>
      <c r="E3170">
        <v>15</v>
      </c>
      <c r="F3170">
        <v>131</v>
      </c>
      <c r="G3170">
        <v>1</v>
      </c>
      <c r="H3170" t="s">
        <v>3950</v>
      </c>
    </row>
    <row r="3171" spans="1:8" x14ac:dyDescent="0.25">
      <c r="A3171" t="s">
        <v>2703</v>
      </c>
      <c r="B3171" s="1">
        <v>45488</v>
      </c>
      <c r="C3171">
        <v>243</v>
      </c>
      <c r="D3171">
        <v>463</v>
      </c>
      <c r="E3171">
        <v>15</v>
      </c>
      <c r="F3171">
        <v>22</v>
      </c>
      <c r="G3171">
        <v>8</v>
      </c>
      <c r="H3171" t="s">
        <v>3949</v>
      </c>
    </row>
    <row r="3172" spans="1:8" x14ac:dyDescent="0.25">
      <c r="A3172" t="s">
        <v>2704</v>
      </c>
      <c r="B3172" s="1">
        <v>45407</v>
      </c>
      <c r="C3172">
        <v>976</v>
      </c>
      <c r="D3172">
        <v>358</v>
      </c>
      <c r="E3172">
        <v>16</v>
      </c>
      <c r="F3172">
        <v>42</v>
      </c>
      <c r="G3172">
        <v>3</v>
      </c>
      <c r="H3172" t="s">
        <v>3951</v>
      </c>
    </row>
    <row r="3173" spans="1:8" x14ac:dyDescent="0.25">
      <c r="A3173" t="s">
        <v>2247</v>
      </c>
      <c r="B3173" s="1">
        <v>45528</v>
      </c>
      <c r="C3173">
        <v>771</v>
      </c>
      <c r="D3173">
        <v>193</v>
      </c>
      <c r="E3173">
        <v>10</v>
      </c>
      <c r="F3173">
        <v>67</v>
      </c>
      <c r="G3173">
        <v>47</v>
      </c>
      <c r="H3173" t="s">
        <v>3951</v>
      </c>
    </row>
    <row r="3174" spans="1:8" x14ac:dyDescent="0.25">
      <c r="A3174" t="s">
        <v>2705</v>
      </c>
      <c r="B3174" s="1">
        <v>45244</v>
      </c>
      <c r="C3174">
        <v>840</v>
      </c>
      <c r="D3174">
        <v>69</v>
      </c>
      <c r="E3174">
        <v>10</v>
      </c>
      <c r="F3174">
        <v>130</v>
      </c>
      <c r="G3174">
        <v>7</v>
      </c>
      <c r="H3174" t="s">
        <v>3951</v>
      </c>
    </row>
    <row r="3175" spans="1:8" x14ac:dyDescent="0.25">
      <c r="A3175" t="s">
        <v>2706</v>
      </c>
      <c r="B3175" s="1">
        <v>45297</v>
      </c>
      <c r="C3175">
        <v>749</v>
      </c>
      <c r="D3175">
        <v>492</v>
      </c>
      <c r="E3175">
        <v>23</v>
      </c>
      <c r="F3175">
        <v>178</v>
      </c>
      <c r="G3175">
        <v>29</v>
      </c>
      <c r="H3175" t="s">
        <v>3951</v>
      </c>
    </row>
    <row r="3176" spans="1:8" x14ac:dyDescent="0.25">
      <c r="A3176" t="s">
        <v>2707</v>
      </c>
      <c r="B3176" s="1">
        <v>45376</v>
      </c>
      <c r="C3176">
        <v>771</v>
      </c>
      <c r="D3176">
        <v>200</v>
      </c>
      <c r="E3176">
        <v>2</v>
      </c>
      <c r="F3176">
        <v>63</v>
      </c>
      <c r="G3176">
        <v>14</v>
      </c>
      <c r="H3176" t="s">
        <v>3951</v>
      </c>
    </row>
    <row r="3177" spans="1:8" x14ac:dyDescent="0.25">
      <c r="A3177" t="s">
        <v>2708</v>
      </c>
      <c r="B3177" s="1">
        <v>45477</v>
      </c>
      <c r="C3177">
        <v>426</v>
      </c>
      <c r="D3177">
        <v>265</v>
      </c>
      <c r="E3177">
        <v>4</v>
      </c>
      <c r="F3177">
        <v>67</v>
      </c>
      <c r="G3177">
        <v>10</v>
      </c>
      <c r="H3177" t="s">
        <v>3951</v>
      </c>
    </row>
    <row r="3178" spans="1:8" x14ac:dyDescent="0.25">
      <c r="A3178" t="s">
        <v>2709</v>
      </c>
      <c r="B3178" s="1">
        <v>45210</v>
      </c>
      <c r="C3178">
        <v>958</v>
      </c>
      <c r="D3178">
        <v>192</v>
      </c>
      <c r="E3178">
        <v>5</v>
      </c>
      <c r="F3178">
        <v>146</v>
      </c>
      <c r="G3178">
        <v>45</v>
      </c>
      <c r="H3178" t="s">
        <v>3950</v>
      </c>
    </row>
    <row r="3179" spans="1:8" x14ac:dyDescent="0.25">
      <c r="A3179" t="s">
        <v>2710</v>
      </c>
      <c r="B3179" s="1">
        <v>45653</v>
      </c>
      <c r="C3179">
        <v>248</v>
      </c>
      <c r="D3179">
        <v>500</v>
      </c>
      <c r="E3179">
        <v>8</v>
      </c>
      <c r="F3179">
        <v>106</v>
      </c>
      <c r="G3179">
        <v>37</v>
      </c>
      <c r="H3179" t="s">
        <v>3949</v>
      </c>
    </row>
    <row r="3180" spans="1:8" x14ac:dyDescent="0.25">
      <c r="A3180" t="s">
        <v>2711</v>
      </c>
      <c r="B3180" s="1">
        <v>45344</v>
      </c>
      <c r="C3180">
        <v>112</v>
      </c>
      <c r="D3180">
        <v>190</v>
      </c>
      <c r="E3180">
        <v>3</v>
      </c>
      <c r="F3180">
        <v>160</v>
      </c>
      <c r="G3180">
        <v>48</v>
      </c>
      <c r="H3180" t="s">
        <v>3950</v>
      </c>
    </row>
    <row r="3181" spans="1:8" x14ac:dyDescent="0.25">
      <c r="A3181" t="s">
        <v>2712</v>
      </c>
      <c r="B3181" s="1">
        <v>44979</v>
      </c>
      <c r="C3181">
        <v>511</v>
      </c>
      <c r="D3181">
        <v>476</v>
      </c>
      <c r="E3181">
        <v>2</v>
      </c>
      <c r="F3181">
        <v>111</v>
      </c>
      <c r="G3181">
        <v>30</v>
      </c>
      <c r="H3181" t="s">
        <v>3949</v>
      </c>
    </row>
    <row r="3182" spans="1:8" x14ac:dyDescent="0.25">
      <c r="A3182" t="s">
        <v>2713</v>
      </c>
      <c r="B3182" s="1">
        <v>45479</v>
      </c>
      <c r="C3182">
        <v>474</v>
      </c>
      <c r="D3182">
        <v>255</v>
      </c>
      <c r="E3182">
        <v>15</v>
      </c>
      <c r="F3182">
        <v>8</v>
      </c>
      <c r="G3182">
        <v>37</v>
      </c>
      <c r="H3182" t="s">
        <v>3951</v>
      </c>
    </row>
    <row r="3183" spans="1:8" x14ac:dyDescent="0.25">
      <c r="A3183" t="s">
        <v>431</v>
      </c>
      <c r="B3183" s="1">
        <v>45332</v>
      </c>
      <c r="C3183">
        <v>472</v>
      </c>
      <c r="D3183">
        <v>64</v>
      </c>
      <c r="E3183">
        <v>10</v>
      </c>
      <c r="F3183">
        <v>153</v>
      </c>
      <c r="G3183">
        <v>1</v>
      </c>
      <c r="H3183" t="s">
        <v>3949</v>
      </c>
    </row>
    <row r="3184" spans="1:8" x14ac:dyDescent="0.25">
      <c r="A3184" t="s">
        <v>2714</v>
      </c>
      <c r="B3184" s="1">
        <v>45063</v>
      </c>
      <c r="C3184">
        <v>584</v>
      </c>
      <c r="D3184">
        <v>76</v>
      </c>
      <c r="E3184">
        <v>16</v>
      </c>
      <c r="F3184">
        <v>165</v>
      </c>
      <c r="G3184">
        <v>45</v>
      </c>
      <c r="H3184" t="s">
        <v>3950</v>
      </c>
    </row>
    <row r="3185" spans="1:8" x14ac:dyDescent="0.25">
      <c r="A3185" t="s">
        <v>2305</v>
      </c>
      <c r="B3185" s="1">
        <v>45473</v>
      </c>
      <c r="C3185">
        <v>936</v>
      </c>
      <c r="D3185">
        <v>170</v>
      </c>
      <c r="E3185">
        <v>11</v>
      </c>
      <c r="F3185">
        <v>163</v>
      </c>
      <c r="G3185">
        <v>44</v>
      </c>
      <c r="H3185" t="s">
        <v>3950</v>
      </c>
    </row>
    <row r="3186" spans="1:8" x14ac:dyDescent="0.25">
      <c r="A3186" t="s">
        <v>2715</v>
      </c>
      <c r="B3186" s="1">
        <v>45163</v>
      </c>
      <c r="C3186">
        <v>525</v>
      </c>
      <c r="D3186">
        <v>227</v>
      </c>
      <c r="E3186">
        <v>22</v>
      </c>
      <c r="F3186">
        <v>110</v>
      </c>
      <c r="G3186">
        <v>22</v>
      </c>
      <c r="H3186" t="s">
        <v>3949</v>
      </c>
    </row>
    <row r="3187" spans="1:8" x14ac:dyDescent="0.25">
      <c r="A3187" t="s">
        <v>2716</v>
      </c>
      <c r="B3187" s="1">
        <v>45353</v>
      </c>
      <c r="C3187">
        <v>619</v>
      </c>
      <c r="D3187">
        <v>452</v>
      </c>
      <c r="E3187">
        <v>1</v>
      </c>
      <c r="F3187">
        <v>135</v>
      </c>
      <c r="G3187">
        <v>29</v>
      </c>
      <c r="H3187" t="s">
        <v>3949</v>
      </c>
    </row>
    <row r="3188" spans="1:8" x14ac:dyDescent="0.25">
      <c r="A3188" t="s">
        <v>2717</v>
      </c>
      <c r="B3188" s="1">
        <v>45481</v>
      </c>
      <c r="C3188">
        <v>213</v>
      </c>
      <c r="D3188">
        <v>159</v>
      </c>
      <c r="E3188">
        <v>21</v>
      </c>
      <c r="F3188">
        <v>18</v>
      </c>
      <c r="G3188">
        <v>49</v>
      </c>
      <c r="H3188" t="s">
        <v>3950</v>
      </c>
    </row>
    <row r="3189" spans="1:8" x14ac:dyDescent="0.25">
      <c r="A3189" t="s">
        <v>2718</v>
      </c>
      <c r="B3189" s="1">
        <v>45341</v>
      </c>
      <c r="C3189">
        <v>763</v>
      </c>
      <c r="D3189">
        <v>221</v>
      </c>
      <c r="E3189">
        <v>2</v>
      </c>
      <c r="F3189">
        <v>50</v>
      </c>
      <c r="G3189">
        <v>23</v>
      </c>
      <c r="H3189" t="s">
        <v>3949</v>
      </c>
    </row>
    <row r="3190" spans="1:8" x14ac:dyDescent="0.25">
      <c r="A3190" t="s">
        <v>2719</v>
      </c>
      <c r="B3190" s="1">
        <v>45345</v>
      </c>
      <c r="C3190">
        <v>125</v>
      </c>
      <c r="D3190">
        <v>135</v>
      </c>
      <c r="E3190">
        <v>25</v>
      </c>
      <c r="F3190">
        <v>19</v>
      </c>
      <c r="G3190">
        <v>50</v>
      </c>
      <c r="H3190" t="s">
        <v>3950</v>
      </c>
    </row>
    <row r="3191" spans="1:8" x14ac:dyDescent="0.25">
      <c r="A3191" t="s">
        <v>2720</v>
      </c>
      <c r="B3191" s="1">
        <v>45386</v>
      </c>
      <c r="C3191">
        <v>594</v>
      </c>
      <c r="D3191">
        <v>92</v>
      </c>
      <c r="E3191">
        <v>14</v>
      </c>
      <c r="F3191">
        <v>190</v>
      </c>
      <c r="G3191">
        <v>38</v>
      </c>
      <c r="H3191" t="s">
        <v>3949</v>
      </c>
    </row>
    <row r="3192" spans="1:8" x14ac:dyDescent="0.25">
      <c r="A3192" t="s">
        <v>2721</v>
      </c>
      <c r="B3192" s="1">
        <v>45256</v>
      </c>
      <c r="C3192">
        <v>101</v>
      </c>
      <c r="D3192">
        <v>208</v>
      </c>
      <c r="E3192">
        <v>10</v>
      </c>
      <c r="F3192">
        <v>39</v>
      </c>
      <c r="G3192">
        <v>25</v>
      </c>
      <c r="H3192" t="s">
        <v>3949</v>
      </c>
    </row>
    <row r="3193" spans="1:8" x14ac:dyDescent="0.25">
      <c r="A3193" t="s">
        <v>1558</v>
      </c>
      <c r="B3193" s="1">
        <v>45553</v>
      </c>
      <c r="C3193">
        <v>149</v>
      </c>
      <c r="D3193">
        <v>269</v>
      </c>
      <c r="E3193">
        <v>8</v>
      </c>
      <c r="F3193">
        <v>46</v>
      </c>
      <c r="G3193">
        <v>39</v>
      </c>
      <c r="H3193" t="s">
        <v>3949</v>
      </c>
    </row>
    <row r="3194" spans="1:8" x14ac:dyDescent="0.25">
      <c r="A3194" t="s">
        <v>2722</v>
      </c>
      <c r="B3194" s="1">
        <v>45466</v>
      </c>
      <c r="C3194">
        <v>634</v>
      </c>
      <c r="D3194">
        <v>170</v>
      </c>
      <c r="E3194">
        <v>5</v>
      </c>
      <c r="F3194">
        <v>132</v>
      </c>
      <c r="G3194">
        <v>16</v>
      </c>
      <c r="H3194" t="s">
        <v>3951</v>
      </c>
    </row>
    <row r="3195" spans="1:8" x14ac:dyDescent="0.25">
      <c r="A3195" t="s">
        <v>2723</v>
      </c>
      <c r="B3195" s="1">
        <v>45473</v>
      </c>
      <c r="C3195">
        <v>228</v>
      </c>
      <c r="D3195">
        <v>459</v>
      </c>
      <c r="E3195">
        <v>17</v>
      </c>
      <c r="F3195">
        <v>191</v>
      </c>
      <c r="G3195">
        <v>26</v>
      </c>
      <c r="H3195" t="s">
        <v>3950</v>
      </c>
    </row>
    <row r="3196" spans="1:8" x14ac:dyDescent="0.25">
      <c r="A3196" t="s">
        <v>2274</v>
      </c>
      <c r="B3196" s="1">
        <v>45433</v>
      </c>
      <c r="C3196">
        <v>411</v>
      </c>
      <c r="D3196">
        <v>317</v>
      </c>
      <c r="E3196">
        <v>26</v>
      </c>
      <c r="F3196">
        <v>160</v>
      </c>
      <c r="G3196">
        <v>12</v>
      </c>
      <c r="H3196" t="s">
        <v>3951</v>
      </c>
    </row>
    <row r="3197" spans="1:8" x14ac:dyDescent="0.25">
      <c r="A3197" t="s">
        <v>2724</v>
      </c>
      <c r="B3197" s="1">
        <v>45124</v>
      </c>
      <c r="C3197">
        <v>869</v>
      </c>
      <c r="D3197">
        <v>483</v>
      </c>
      <c r="E3197">
        <v>11</v>
      </c>
      <c r="F3197">
        <v>127</v>
      </c>
      <c r="G3197">
        <v>6</v>
      </c>
      <c r="H3197" t="s">
        <v>3950</v>
      </c>
    </row>
    <row r="3198" spans="1:8" x14ac:dyDescent="0.25">
      <c r="A3198" t="s">
        <v>2725</v>
      </c>
      <c r="B3198" s="1">
        <v>45265</v>
      </c>
      <c r="C3198">
        <v>219</v>
      </c>
      <c r="D3198">
        <v>131</v>
      </c>
      <c r="E3198">
        <v>4</v>
      </c>
      <c r="F3198">
        <v>60</v>
      </c>
      <c r="G3198">
        <v>11</v>
      </c>
      <c r="H3198" t="s">
        <v>3949</v>
      </c>
    </row>
    <row r="3199" spans="1:8" x14ac:dyDescent="0.25">
      <c r="A3199" t="s">
        <v>2726</v>
      </c>
      <c r="B3199" s="1">
        <v>45125</v>
      </c>
      <c r="C3199">
        <v>610</v>
      </c>
      <c r="D3199">
        <v>495</v>
      </c>
      <c r="E3199">
        <v>6</v>
      </c>
      <c r="F3199">
        <v>117</v>
      </c>
      <c r="G3199">
        <v>26</v>
      </c>
      <c r="H3199" t="s">
        <v>3951</v>
      </c>
    </row>
    <row r="3200" spans="1:8" x14ac:dyDescent="0.25">
      <c r="A3200" t="s">
        <v>1606</v>
      </c>
      <c r="B3200" s="1">
        <v>44970</v>
      </c>
      <c r="C3200">
        <v>841</v>
      </c>
      <c r="D3200">
        <v>127</v>
      </c>
      <c r="E3200">
        <v>7</v>
      </c>
      <c r="F3200">
        <v>27</v>
      </c>
      <c r="G3200">
        <v>16</v>
      </c>
      <c r="H3200" t="s">
        <v>3949</v>
      </c>
    </row>
    <row r="3201" spans="1:8" x14ac:dyDescent="0.25">
      <c r="A3201" t="s">
        <v>2727</v>
      </c>
      <c r="B3201" s="1">
        <v>45282</v>
      </c>
      <c r="C3201">
        <v>385</v>
      </c>
      <c r="D3201">
        <v>399</v>
      </c>
      <c r="E3201">
        <v>9</v>
      </c>
      <c r="F3201">
        <v>154</v>
      </c>
      <c r="G3201">
        <v>41</v>
      </c>
      <c r="H3201" t="s">
        <v>3950</v>
      </c>
    </row>
    <row r="3202" spans="1:8" x14ac:dyDescent="0.25">
      <c r="A3202" t="s">
        <v>2728</v>
      </c>
      <c r="B3202" s="1">
        <v>45049</v>
      </c>
      <c r="C3202">
        <v>891</v>
      </c>
      <c r="D3202">
        <v>202</v>
      </c>
      <c r="E3202">
        <v>9</v>
      </c>
      <c r="F3202">
        <v>87</v>
      </c>
      <c r="G3202">
        <v>4</v>
      </c>
      <c r="H3202" t="s">
        <v>3949</v>
      </c>
    </row>
    <row r="3203" spans="1:8" x14ac:dyDescent="0.25">
      <c r="A3203" t="s">
        <v>2729</v>
      </c>
      <c r="B3203" s="1">
        <v>45690</v>
      </c>
      <c r="C3203">
        <v>626</v>
      </c>
      <c r="D3203">
        <v>314</v>
      </c>
      <c r="E3203">
        <v>14</v>
      </c>
      <c r="F3203">
        <v>142</v>
      </c>
      <c r="G3203">
        <v>19</v>
      </c>
      <c r="H3203" t="s">
        <v>3950</v>
      </c>
    </row>
    <row r="3204" spans="1:8" x14ac:dyDescent="0.25">
      <c r="A3204" t="s">
        <v>898</v>
      </c>
      <c r="B3204" s="1">
        <v>45493</v>
      </c>
      <c r="C3204">
        <v>386</v>
      </c>
      <c r="D3204">
        <v>50</v>
      </c>
      <c r="E3204">
        <v>17</v>
      </c>
      <c r="F3204">
        <v>73</v>
      </c>
      <c r="G3204">
        <v>9</v>
      </c>
      <c r="H3204" t="s">
        <v>3949</v>
      </c>
    </row>
    <row r="3205" spans="1:8" x14ac:dyDescent="0.25">
      <c r="A3205" t="s">
        <v>1620</v>
      </c>
      <c r="B3205" s="1">
        <v>45042</v>
      </c>
      <c r="C3205">
        <v>241</v>
      </c>
      <c r="D3205">
        <v>303</v>
      </c>
      <c r="E3205">
        <v>12</v>
      </c>
      <c r="F3205">
        <v>96</v>
      </c>
      <c r="G3205">
        <v>41</v>
      </c>
      <c r="H3205" t="s">
        <v>3951</v>
      </c>
    </row>
    <row r="3206" spans="1:8" x14ac:dyDescent="0.25">
      <c r="A3206" t="s">
        <v>2730</v>
      </c>
      <c r="B3206" s="1">
        <v>45231</v>
      </c>
      <c r="C3206">
        <v>408</v>
      </c>
      <c r="D3206">
        <v>207</v>
      </c>
      <c r="E3206">
        <v>21</v>
      </c>
      <c r="F3206">
        <v>111</v>
      </c>
      <c r="G3206">
        <v>45</v>
      </c>
      <c r="H3206" t="s">
        <v>3951</v>
      </c>
    </row>
    <row r="3207" spans="1:8" x14ac:dyDescent="0.25">
      <c r="A3207" t="s">
        <v>2731</v>
      </c>
      <c r="B3207" s="1">
        <v>45281</v>
      </c>
      <c r="C3207">
        <v>384</v>
      </c>
      <c r="D3207">
        <v>431</v>
      </c>
      <c r="E3207">
        <v>1</v>
      </c>
      <c r="F3207">
        <v>98</v>
      </c>
      <c r="G3207">
        <v>32</v>
      </c>
      <c r="H3207" t="s">
        <v>3949</v>
      </c>
    </row>
    <row r="3208" spans="1:8" x14ac:dyDescent="0.25">
      <c r="A3208" t="s">
        <v>2732</v>
      </c>
      <c r="B3208" s="1">
        <v>45302</v>
      </c>
      <c r="C3208">
        <v>565</v>
      </c>
      <c r="D3208">
        <v>171</v>
      </c>
      <c r="E3208">
        <v>28</v>
      </c>
      <c r="F3208">
        <v>184</v>
      </c>
      <c r="G3208">
        <v>14</v>
      </c>
      <c r="H3208" t="s">
        <v>3951</v>
      </c>
    </row>
    <row r="3209" spans="1:8" x14ac:dyDescent="0.25">
      <c r="A3209" t="s">
        <v>2733</v>
      </c>
      <c r="B3209" s="1">
        <v>45369</v>
      </c>
      <c r="C3209">
        <v>639</v>
      </c>
      <c r="D3209">
        <v>327</v>
      </c>
      <c r="E3209">
        <v>12</v>
      </c>
      <c r="F3209">
        <v>171</v>
      </c>
      <c r="G3209">
        <v>49</v>
      </c>
      <c r="H3209" t="s">
        <v>3949</v>
      </c>
    </row>
    <row r="3210" spans="1:8" x14ac:dyDescent="0.25">
      <c r="A3210" t="s">
        <v>2734</v>
      </c>
      <c r="B3210" s="1">
        <v>45438</v>
      </c>
      <c r="C3210">
        <v>147</v>
      </c>
      <c r="D3210">
        <v>224</v>
      </c>
      <c r="E3210">
        <v>3</v>
      </c>
      <c r="F3210">
        <v>128</v>
      </c>
      <c r="G3210">
        <v>11</v>
      </c>
      <c r="H3210" t="s">
        <v>3950</v>
      </c>
    </row>
    <row r="3211" spans="1:8" x14ac:dyDescent="0.25">
      <c r="A3211" t="s">
        <v>2735</v>
      </c>
      <c r="B3211" s="1">
        <v>45027</v>
      </c>
      <c r="C3211">
        <v>689</v>
      </c>
      <c r="D3211">
        <v>352</v>
      </c>
      <c r="E3211">
        <v>9</v>
      </c>
      <c r="F3211">
        <v>187</v>
      </c>
      <c r="G3211">
        <v>47</v>
      </c>
      <c r="H3211" t="s">
        <v>3950</v>
      </c>
    </row>
    <row r="3212" spans="1:8" x14ac:dyDescent="0.25">
      <c r="A3212" t="s">
        <v>2736</v>
      </c>
      <c r="B3212" s="1">
        <v>45653</v>
      </c>
      <c r="C3212">
        <v>878</v>
      </c>
      <c r="D3212">
        <v>280</v>
      </c>
      <c r="E3212">
        <v>7</v>
      </c>
      <c r="F3212">
        <v>78</v>
      </c>
      <c r="G3212">
        <v>27</v>
      </c>
      <c r="H3212" t="s">
        <v>3949</v>
      </c>
    </row>
    <row r="3213" spans="1:8" x14ac:dyDescent="0.25">
      <c r="A3213" t="s">
        <v>2471</v>
      </c>
      <c r="B3213" s="1">
        <v>45281</v>
      </c>
      <c r="C3213">
        <v>742</v>
      </c>
      <c r="D3213">
        <v>155</v>
      </c>
      <c r="E3213">
        <v>29</v>
      </c>
      <c r="F3213">
        <v>131</v>
      </c>
      <c r="G3213">
        <v>38</v>
      </c>
      <c r="H3213" t="s">
        <v>3951</v>
      </c>
    </row>
    <row r="3214" spans="1:8" x14ac:dyDescent="0.25">
      <c r="A3214" t="s">
        <v>520</v>
      </c>
      <c r="B3214" s="1">
        <v>45301</v>
      </c>
      <c r="C3214">
        <v>419</v>
      </c>
      <c r="D3214">
        <v>284</v>
      </c>
      <c r="E3214">
        <v>30</v>
      </c>
      <c r="F3214">
        <v>184</v>
      </c>
      <c r="G3214">
        <v>29</v>
      </c>
      <c r="H3214" t="s">
        <v>3949</v>
      </c>
    </row>
    <row r="3215" spans="1:8" x14ac:dyDescent="0.25">
      <c r="A3215" t="s">
        <v>2737</v>
      </c>
      <c r="B3215" s="1">
        <v>45009</v>
      </c>
      <c r="C3215">
        <v>480</v>
      </c>
      <c r="D3215">
        <v>136</v>
      </c>
      <c r="E3215">
        <v>10</v>
      </c>
      <c r="F3215">
        <v>144</v>
      </c>
      <c r="G3215">
        <v>2</v>
      </c>
      <c r="H3215" t="s">
        <v>3950</v>
      </c>
    </row>
    <row r="3216" spans="1:8" x14ac:dyDescent="0.25">
      <c r="A3216" t="s">
        <v>2738</v>
      </c>
      <c r="B3216" s="1">
        <v>45551</v>
      </c>
      <c r="C3216">
        <v>742</v>
      </c>
      <c r="D3216">
        <v>168</v>
      </c>
      <c r="E3216">
        <v>13</v>
      </c>
      <c r="F3216">
        <v>177</v>
      </c>
      <c r="G3216">
        <v>48</v>
      </c>
      <c r="H3216" t="s">
        <v>3949</v>
      </c>
    </row>
    <row r="3217" spans="1:8" x14ac:dyDescent="0.25">
      <c r="A3217" t="s">
        <v>1249</v>
      </c>
      <c r="B3217" s="1">
        <v>45278</v>
      </c>
      <c r="C3217">
        <v>403</v>
      </c>
      <c r="D3217">
        <v>483</v>
      </c>
      <c r="E3217">
        <v>19</v>
      </c>
      <c r="F3217">
        <v>65</v>
      </c>
      <c r="G3217">
        <v>30</v>
      </c>
      <c r="H3217" t="s">
        <v>3950</v>
      </c>
    </row>
    <row r="3218" spans="1:8" x14ac:dyDescent="0.25">
      <c r="A3218" t="s">
        <v>2739</v>
      </c>
      <c r="B3218" s="1">
        <v>45538</v>
      </c>
      <c r="C3218">
        <v>523</v>
      </c>
      <c r="D3218">
        <v>183</v>
      </c>
      <c r="E3218">
        <v>12</v>
      </c>
      <c r="F3218">
        <v>113</v>
      </c>
      <c r="G3218">
        <v>40</v>
      </c>
      <c r="H3218" t="s">
        <v>3951</v>
      </c>
    </row>
    <row r="3219" spans="1:8" x14ac:dyDescent="0.25">
      <c r="A3219" t="s">
        <v>162</v>
      </c>
      <c r="B3219" s="1">
        <v>45159</v>
      </c>
      <c r="C3219">
        <v>137</v>
      </c>
      <c r="D3219">
        <v>437</v>
      </c>
      <c r="E3219">
        <v>2</v>
      </c>
      <c r="F3219">
        <v>89</v>
      </c>
      <c r="G3219">
        <v>34</v>
      </c>
      <c r="H3219" t="s">
        <v>3949</v>
      </c>
    </row>
    <row r="3220" spans="1:8" x14ac:dyDescent="0.25">
      <c r="A3220" t="s">
        <v>1341</v>
      </c>
      <c r="B3220" s="1">
        <v>45105</v>
      </c>
      <c r="C3220">
        <v>562</v>
      </c>
      <c r="D3220">
        <v>291</v>
      </c>
      <c r="E3220">
        <v>30</v>
      </c>
      <c r="F3220">
        <v>159</v>
      </c>
      <c r="G3220">
        <v>23</v>
      </c>
      <c r="H3220" t="s">
        <v>3951</v>
      </c>
    </row>
    <row r="3221" spans="1:8" x14ac:dyDescent="0.25">
      <c r="A3221" t="s">
        <v>2740</v>
      </c>
      <c r="B3221" s="1">
        <v>45269</v>
      </c>
      <c r="C3221">
        <v>757</v>
      </c>
      <c r="D3221">
        <v>335</v>
      </c>
      <c r="E3221">
        <v>2</v>
      </c>
      <c r="F3221">
        <v>1</v>
      </c>
      <c r="G3221">
        <v>10</v>
      </c>
      <c r="H3221" t="s">
        <v>3951</v>
      </c>
    </row>
    <row r="3222" spans="1:8" x14ac:dyDescent="0.25">
      <c r="A3222" t="s">
        <v>2741</v>
      </c>
      <c r="B3222" s="1">
        <v>45394</v>
      </c>
      <c r="C3222">
        <v>191</v>
      </c>
      <c r="D3222">
        <v>314</v>
      </c>
      <c r="E3222">
        <v>23</v>
      </c>
      <c r="F3222">
        <v>145</v>
      </c>
      <c r="G3222">
        <v>50</v>
      </c>
      <c r="H3222" t="s">
        <v>3949</v>
      </c>
    </row>
    <row r="3223" spans="1:8" x14ac:dyDescent="0.25">
      <c r="A3223" t="s">
        <v>2742</v>
      </c>
      <c r="B3223" s="1">
        <v>45003</v>
      </c>
      <c r="C3223">
        <v>781</v>
      </c>
      <c r="D3223">
        <v>186</v>
      </c>
      <c r="E3223">
        <v>11</v>
      </c>
      <c r="F3223">
        <v>7</v>
      </c>
      <c r="G3223">
        <v>13</v>
      </c>
      <c r="H3223" t="s">
        <v>3951</v>
      </c>
    </row>
    <row r="3224" spans="1:8" x14ac:dyDescent="0.25">
      <c r="A3224" t="s">
        <v>2743</v>
      </c>
      <c r="B3224" s="1">
        <v>45241</v>
      </c>
      <c r="C3224">
        <v>918</v>
      </c>
      <c r="D3224">
        <v>93</v>
      </c>
      <c r="E3224">
        <v>9</v>
      </c>
      <c r="F3224">
        <v>70</v>
      </c>
      <c r="G3224">
        <v>28</v>
      </c>
      <c r="H3224" t="s">
        <v>3949</v>
      </c>
    </row>
    <row r="3225" spans="1:8" x14ac:dyDescent="0.25">
      <c r="A3225" t="s">
        <v>2744</v>
      </c>
      <c r="B3225" s="1">
        <v>45467</v>
      </c>
      <c r="C3225">
        <v>642</v>
      </c>
      <c r="D3225">
        <v>262</v>
      </c>
      <c r="E3225">
        <v>13</v>
      </c>
      <c r="F3225">
        <v>115</v>
      </c>
      <c r="G3225">
        <v>28</v>
      </c>
      <c r="H3225" t="s">
        <v>3950</v>
      </c>
    </row>
    <row r="3226" spans="1:8" x14ac:dyDescent="0.25">
      <c r="A3226" t="s">
        <v>2745</v>
      </c>
      <c r="B3226" s="1">
        <v>45274</v>
      </c>
      <c r="C3226">
        <v>706</v>
      </c>
      <c r="D3226">
        <v>411</v>
      </c>
      <c r="E3226">
        <v>30</v>
      </c>
      <c r="F3226">
        <v>128</v>
      </c>
      <c r="G3226">
        <v>11</v>
      </c>
      <c r="H3226" t="s">
        <v>3950</v>
      </c>
    </row>
    <row r="3227" spans="1:8" x14ac:dyDescent="0.25">
      <c r="A3227" t="s">
        <v>2746</v>
      </c>
      <c r="B3227" s="1">
        <v>45204</v>
      </c>
      <c r="C3227">
        <v>896</v>
      </c>
      <c r="D3227">
        <v>336</v>
      </c>
      <c r="E3227">
        <v>9</v>
      </c>
      <c r="F3227">
        <v>90</v>
      </c>
      <c r="G3227">
        <v>44</v>
      </c>
      <c r="H3227" t="s">
        <v>3951</v>
      </c>
    </row>
    <row r="3228" spans="1:8" x14ac:dyDescent="0.25">
      <c r="A3228" t="s">
        <v>2155</v>
      </c>
      <c r="B3228" s="1">
        <v>44982</v>
      </c>
      <c r="C3228">
        <v>263</v>
      </c>
      <c r="D3228">
        <v>100</v>
      </c>
      <c r="E3228">
        <v>19</v>
      </c>
      <c r="F3228">
        <v>140</v>
      </c>
      <c r="G3228">
        <v>44</v>
      </c>
      <c r="H3228" t="s">
        <v>3949</v>
      </c>
    </row>
    <row r="3229" spans="1:8" x14ac:dyDescent="0.25">
      <c r="A3229" t="s">
        <v>2201</v>
      </c>
      <c r="B3229" s="1">
        <v>45222</v>
      </c>
      <c r="C3229">
        <v>139</v>
      </c>
      <c r="D3229">
        <v>311</v>
      </c>
      <c r="E3229">
        <v>6</v>
      </c>
      <c r="F3229">
        <v>137</v>
      </c>
      <c r="G3229">
        <v>20</v>
      </c>
      <c r="H3229" t="s">
        <v>3949</v>
      </c>
    </row>
    <row r="3230" spans="1:8" x14ac:dyDescent="0.25">
      <c r="A3230" t="s">
        <v>1098</v>
      </c>
      <c r="B3230" s="1">
        <v>45211</v>
      </c>
      <c r="C3230">
        <v>966</v>
      </c>
      <c r="D3230">
        <v>132</v>
      </c>
      <c r="E3230">
        <v>20</v>
      </c>
      <c r="F3230">
        <v>178</v>
      </c>
      <c r="G3230">
        <v>2</v>
      </c>
      <c r="H3230" t="s">
        <v>3951</v>
      </c>
    </row>
    <row r="3231" spans="1:8" x14ac:dyDescent="0.25">
      <c r="A3231" t="s">
        <v>2747</v>
      </c>
      <c r="B3231" s="1">
        <v>45091</v>
      </c>
      <c r="C3231">
        <v>103</v>
      </c>
      <c r="D3231">
        <v>254</v>
      </c>
      <c r="E3231">
        <v>19</v>
      </c>
      <c r="F3231">
        <v>137</v>
      </c>
      <c r="G3231">
        <v>40</v>
      </c>
      <c r="H3231" t="s">
        <v>3951</v>
      </c>
    </row>
    <row r="3232" spans="1:8" x14ac:dyDescent="0.25">
      <c r="A3232" t="s">
        <v>2748</v>
      </c>
      <c r="B3232" s="1">
        <v>45209</v>
      </c>
      <c r="C3232">
        <v>285</v>
      </c>
      <c r="D3232">
        <v>186</v>
      </c>
      <c r="E3232">
        <v>11</v>
      </c>
      <c r="F3232">
        <v>24</v>
      </c>
      <c r="G3232">
        <v>50</v>
      </c>
      <c r="H3232" t="s">
        <v>3949</v>
      </c>
    </row>
    <row r="3233" spans="1:8" x14ac:dyDescent="0.25">
      <c r="A3233" t="s">
        <v>2749</v>
      </c>
      <c r="B3233" s="1">
        <v>45059</v>
      </c>
      <c r="C3233">
        <v>594</v>
      </c>
      <c r="D3233">
        <v>86</v>
      </c>
      <c r="E3233">
        <v>18</v>
      </c>
      <c r="F3233">
        <v>124</v>
      </c>
      <c r="G3233">
        <v>48</v>
      </c>
      <c r="H3233" t="s">
        <v>3951</v>
      </c>
    </row>
    <row r="3234" spans="1:8" x14ac:dyDescent="0.25">
      <c r="A3234" t="s">
        <v>2750</v>
      </c>
      <c r="B3234" s="1">
        <v>45105</v>
      </c>
      <c r="C3234">
        <v>396</v>
      </c>
      <c r="D3234">
        <v>150</v>
      </c>
      <c r="E3234">
        <v>23</v>
      </c>
      <c r="F3234">
        <v>103</v>
      </c>
      <c r="G3234">
        <v>13</v>
      </c>
      <c r="H3234" t="s">
        <v>3951</v>
      </c>
    </row>
    <row r="3235" spans="1:8" x14ac:dyDescent="0.25">
      <c r="A3235" t="s">
        <v>374</v>
      </c>
      <c r="B3235" s="1">
        <v>45528</v>
      </c>
      <c r="C3235">
        <v>335</v>
      </c>
      <c r="D3235">
        <v>56</v>
      </c>
      <c r="E3235">
        <v>28</v>
      </c>
      <c r="F3235">
        <v>56</v>
      </c>
      <c r="G3235">
        <v>12</v>
      </c>
      <c r="H3235" t="s">
        <v>3950</v>
      </c>
    </row>
    <row r="3236" spans="1:8" x14ac:dyDescent="0.25">
      <c r="A3236" t="s">
        <v>2751</v>
      </c>
      <c r="B3236" s="1">
        <v>45645</v>
      </c>
      <c r="C3236">
        <v>782</v>
      </c>
      <c r="D3236">
        <v>294</v>
      </c>
      <c r="E3236">
        <v>4</v>
      </c>
      <c r="F3236">
        <v>25</v>
      </c>
      <c r="G3236">
        <v>2</v>
      </c>
      <c r="H3236" t="s">
        <v>3950</v>
      </c>
    </row>
    <row r="3237" spans="1:8" x14ac:dyDescent="0.25">
      <c r="A3237" t="s">
        <v>2752</v>
      </c>
      <c r="B3237" s="1">
        <v>45420</v>
      </c>
      <c r="C3237">
        <v>129</v>
      </c>
      <c r="D3237">
        <v>285</v>
      </c>
      <c r="E3237">
        <v>19</v>
      </c>
      <c r="F3237">
        <v>10</v>
      </c>
      <c r="G3237">
        <v>30</v>
      </c>
      <c r="H3237" t="s">
        <v>3950</v>
      </c>
    </row>
    <row r="3238" spans="1:8" x14ac:dyDescent="0.25">
      <c r="A3238" t="s">
        <v>759</v>
      </c>
      <c r="B3238" s="1">
        <v>45313</v>
      </c>
      <c r="C3238">
        <v>582</v>
      </c>
      <c r="D3238">
        <v>53</v>
      </c>
      <c r="E3238">
        <v>22</v>
      </c>
      <c r="F3238">
        <v>89</v>
      </c>
      <c r="G3238">
        <v>46</v>
      </c>
      <c r="H3238" t="s">
        <v>3950</v>
      </c>
    </row>
    <row r="3239" spans="1:8" x14ac:dyDescent="0.25">
      <c r="A3239" t="s">
        <v>222</v>
      </c>
      <c r="B3239" s="1">
        <v>45143</v>
      </c>
      <c r="C3239">
        <v>510</v>
      </c>
      <c r="D3239">
        <v>251</v>
      </c>
      <c r="E3239">
        <v>25</v>
      </c>
      <c r="F3239">
        <v>165</v>
      </c>
      <c r="G3239">
        <v>17</v>
      </c>
      <c r="H3239" t="s">
        <v>3949</v>
      </c>
    </row>
    <row r="3240" spans="1:8" x14ac:dyDescent="0.25">
      <c r="A3240" t="s">
        <v>2753</v>
      </c>
      <c r="B3240" s="1">
        <v>44978</v>
      </c>
      <c r="C3240">
        <v>934</v>
      </c>
      <c r="D3240">
        <v>123</v>
      </c>
      <c r="E3240">
        <v>13</v>
      </c>
      <c r="F3240">
        <v>52</v>
      </c>
      <c r="G3240">
        <v>42</v>
      </c>
      <c r="H3240" t="s">
        <v>3951</v>
      </c>
    </row>
    <row r="3241" spans="1:8" x14ac:dyDescent="0.25">
      <c r="A3241" t="s">
        <v>2754</v>
      </c>
      <c r="B3241" s="1">
        <v>45284</v>
      </c>
      <c r="C3241">
        <v>110</v>
      </c>
      <c r="D3241">
        <v>304</v>
      </c>
      <c r="E3241">
        <v>1</v>
      </c>
      <c r="F3241">
        <v>30</v>
      </c>
      <c r="G3241">
        <v>26</v>
      </c>
      <c r="H3241" t="s">
        <v>3951</v>
      </c>
    </row>
    <row r="3242" spans="1:8" x14ac:dyDescent="0.25">
      <c r="A3242" t="s">
        <v>1597</v>
      </c>
      <c r="B3242" s="1">
        <v>45112</v>
      </c>
      <c r="C3242">
        <v>840</v>
      </c>
      <c r="D3242">
        <v>209</v>
      </c>
      <c r="E3242">
        <v>9</v>
      </c>
      <c r="F3242">
        <v>107</v>
      </c>
      <c r="G3242">
        <v>20</v>
      </c>
      <c r="H3242" t="s">
        <v>3950</v>
      </c>
    </row>
    <row r="3243" spans="1:8" x14ac:dyDescent="0.25">
      <c r="A3243" t="s">
        <v>2755</v>
      </c>
      <c r="B3243" s="1">
        <v>45500</v>
      </c>
      <c r="C3243">
        <v>130</v>
      </c>
      <c r="D3243">
        <v>88</v>
      </c>
      <c r="E3243">
        <v>15</v>
      </c>
      <c r="F3243">
        <v>58</v>
      </c>
      <c r="G3243">
        <v>7</v>
      </c>
      <c r="H3243" t="s">
        <v>3951</v>
      </c>
    </row>
    <row r="3244" spans="1:8" x14ac:dyDescent="0.25">
      <c r="A3244" t="s">
        <v>2519</v>
      </c>
      <c r="B3244" s="1">
        <v>45683</v>
      </c>
      <c r="C3244">
        <v>993</v>
      </c>
      <c r="D3244">
        <v>328</v>
      </c>
      <c r="E3244">
        <v>10</v>
      </c>
      <c r="F3244">
        <v>97</v>
      </c>
      <c r="G3244">
        <v>20</v>
      </c>
      <c r="H3244" t="s">
        <v>3951</v>
      </c>
    </row>
    <row r="3245" spans="1:8" x14ac:dyDescent="0.25">
      <c r="A3245" t="s">
        <v>2756</v>
      </c>
      <c r="B3245" s="1">
        <v>45025</v>
      </c>
      <c r="C3245">
        <v>889</v>
      </c>
      <c r="D3245">
        <v>268</v>
      </c>
      <c r="E3245">
        <v>25</v>
      </c>
      <c r="F3245">
        <v>125</v>
      </c>
      <c r="G3245">
        <v>12</v>
      </c>
      <c r="H3245" t="s">
        <v>3949</v>
      </c>
    </row>
    <row r="3246" spans="1:8" x14ac:dyDescent="0.25">
      <c r="A3246" t="s">
        <v>2757</v>
      </c>
      <c r="B3246" s="1">
        <v>45356</v>
      </c>
      <c r="C3246">
        <v>984</v>
      </c>
      <c r="D3246">
        <v>80</v>
      </c>
      <c r="E3246">
        <v>21</v>
      </c>
      <c r="F3246">
        <v>16</v>
      </c>
      <c r="G3246">
        <v>11</v>
      </c>
      <c r="H3246" t="s">
        <v>3949</v>
      </c>
    </row>
    <row r="3247" spans="1:8" x14ac:dyDescent="0.25">
      <c r="A3247" t="s">
        <v>2758</v>
      </c>
      <c r="B3247" s="1">
        <v>45642</v>
      </c>
      <c r="C3247">
        <v>577</v>
      </c>
      <c r="D3247">
        <v>239</v>
      </c>
      <c r="E3247">
        <v>4</v>
      </c>
      <c r="F3247">
        <v>142</v>
      </c>
      <c r="G3247">
        <v>46</v>
      </c>
      <c r="H3247" t="s">
        <v>3950</v>
      </c>
    </row>
    <row r="3248" spans="1:8" x14ac:dyDescent="0.25">
      <c r="A3248" t="s">
        <v>2759</v>
      </c>
      <c r="B3248" s="1">
        <v>45084</v>
      </c>
      <c r="C3248">
        <v>993</v>
      </c>
      <c r="D3248">
        <v>319</v>
      </c>
      <c r="E3248">
        <v>4</v>
      </c>
      <c r="F3248">
        <v>191</v>
      </c>
      <c r="G3248">
        <v>12</v>
      </c>
      <c r="H3248" t="s">
        <v>3949</v>
      </c>
    </row>
    <row r="3249" spans="1:8" x14ac:dyDescent="0.25">
      <c r="A3249" t="s">
        <v>1980</v>
      </c>
      <c r="B3249" s="1">
        <v>45161</v>
      </c>
      <c r="C3249">
        <v>299</v>
      </c>
      <c r="D3249">
        <v>117</v>
      </c>
      <c r="E3249">
        <v>4</v>
      </c>
      <c r="F3249">
        <v>47</v>
      </c>
      <c r="G3249">
        <v>9</v>
      </c>
      <c r="H3249" t="s">
        <v>3949</v>
      </c>
    </row>
    <row r="3250" spans="1:8" x14ac:dyDescent="0.25">
      <c r="A3250" t="s">
        <v>2760</v>
      </c>
      <c r="B3250" s="1">
        <v>45375</v>
      </c>
      <c r="C3250">
        <v>281</v>
      </c>
      <c r="D3250">
        <v>142</v>
      </c>
      <c r="E3250">
        <v>15</v>
      </c>
      <c r="F3250">
        <v>1</v>
      </c>
      <c r="G3250">
        <v>9</v>
      </c>
      <c r="H3250" t="s">
        <v>3949</v>
      </c>
    </row>
    <row r="3251" spans="1:8" x14ac:dyDescent="0.25">
      <c r="A3251" t="s">
        <v>2761</v>
      </c>
      <c r="B3251" s="1">
        <v>45597</v>
      </c>
      <c r="C3251">
        <v>818</v>
      </c>
      <c r="D3251">
        <v>262</v>
      </c>
      <c r="E3251">
        <v>30</v>
      </c>
      <c r="F3251">
        <v>82</v>
      </c>
      <c r="G3251">
        <v>1</v>
      </c>
      <c r="H3251" t="s">
        <v>3950</v>
      </c>
    </row>
    <row r="3252" spans="1:8" x14ac:dyDescent="0.25">
      <c r="A3252" t="s">
        <v>2762</v>
      </c>
      <c r="B3252" s="1">
        <v>45285</v>
      </c>
      <c r="C3252">
        <v>352</v>
      </c>
      <c r="D3252">
        <v>392</v>
      </c>
      <c r="E3252">
        <v>28</v>
      </c>
      <c r="F3252">
        <v>12</v>
      </c>
      <c r="G3252">
        <v>6</v>
      </c>
      <c r="H3252" t="s">
        <v>3951</v>
      </c>
    </row>
    <row r="3253" spans="1:8" x14ac:dyDescent="0.25">
      <c r="A3253" t="s">
        <v>2763</v>
      </c>
      <c r="B3253" s="1">
        <v>45329</v>
      </c>
      <c r="C3253">
        <v>269</v>
      </c>
      <c r="D3253">
        <v>269</v>
      </c>
      <c r="E3253">
        <v>18</v>
      </c>
      <c r="F3253">
        <v>25</v>
      </c>
      <c r="G3253">
        <v>21</v>
      </c>
      <c r="H3253" t="s">
        <v>3950</v>
      </c>
    </row>
    <row r="3254" spans="1:8" x14ac:dyDescent="0.25">
      <c r="A3254" t="s">
        <v>2764</v>
      </c>
      <c r="B3254" s="1">
        <v>45089</v>
      </c>
      <c r="C3254">
        <v>150</v>
      </c>
      <c r="D3254">
        <v>301</v>
      </c>
      <c r="E3254">
        <v>4</v>
      </c>
      <c r="F3254">
        <v>195</v>
      </c>
      <c r="G3254">
        <v>4</v>
      </c>
      <c r="H3254" t="s">
        <v>3949</v>
      </c>
    </row>
    <row r="3255" spans="1:8" x14ac:dyDescent="0.25">
      <c r="A3255" t="s">
        <v>426</v>
      </c>
      <c r="B3255" s="1">
        <v>45490</v>
      </c>
      <c r="C3255">
        <v>193</v>
      </c>
      <c r="D3255">
        <v>421</v>
      </c>
      <c r="E3255">
        <v>29</v>
      </c>
      <c r="F3255">
        <v>49</v>
      </c>
      <c r="G3255">
        <v>30</v>
      </c>
      <c r="H3255" t="s">
        <v>3950</v>
      </c>
    </row>
    <row r="3256" spans="1:8" x14ac:dyDescent="0.25">
      <c r="A3256" t="s">
        <v>2765</v>
      </c>
      <c r="B3256" s="1">
        <v>45625</v>
      </c>
      <c r="C3256">
        <v>756</v>
      </c>
      <c r="D3256">
        <v>267</v>
      </c>
      <c r="E3256">
        <v>9</v>
      </c>
      <c r="F3256">
        <v>18</v>
      </c>
      <c r="G3256">
        <v>18</v>
      </c>
      <c r="H3256" t="s">
        <v>3950</v>
      </c>
    </row>
    <row r="3257" spans="1:8" x14ac:dyDescent="0.25">
      <c r="A3257" t="s">
        <v>2766</v>
      </c>
      <c r="B3257" s="1">
        <v>45214</v>
      </c>
      <c r="C3257">
        <v>743</v>
      </c>
      <c r="D3257">
        <v>214</v>
      </c>
      <c r="E3257">
        <v>4</v>
      </c>
      <c r="F3257">
        <v>13</v>
      </c>
      <c r="G3257">
        <v>28</v>
      </c>
      <c r="H3257" t="s">
        <v>3951</v>
      </c>
    </row>
    <row r="3258" spans="1:8" x14ac:dyDescent="0.25">
      <c r="A3258" t="s">
        <v>76</v>
      </c>
      <c r="B3258" s="1">
        <v>45031</v>
      </c>
      <c r="C3258">
        <v>640</v>
      </c>
      <c r="D3258">
        <v>266</v>
      </c>
      <c r="E3258">
        <v>21</v>
      </c>
      <c r="F3258">
        <v>138</v>
      </c>
      <c r="G3258">
        <v>16</v>
      </c>
      <c r="H3258" t="s">
        <v>3949</v>
      </c>
    </row>
    <row r="3259" spans="1:8" x14ac:dyDescent="0.25">
      <c r="A3259" t="s">
        <v>2767</v>
      </c>
      <c r="B3259" s="1">
        <v>45491</v>
      </c>
      <c r="C3259">
        <v>962</v>
      </c>
      <c r="D3259">
        <v>431</v>
      </c>
      <c r="E3259">
        <v>19</v>
      </c>
      <c r="F3259">
        <v>170</v>
      </c>
      <c r="G3259">
        <v>32</v>
      </c>
      <c r="H3259" t="s">
        <v>3950</v>
      </c>
    </row>
    <row r="3260" spans="1:8" x14ac:dyDescent="0.25">
      <c r="A3260" t="s">
        <v>2768</v>
      </c>
      <c r="B3260" s="1">
        <v>45577</v>
      </c>
      <c r="C3260">
        <v>757</v>
      </c>
      <c r="D3260">
        <v>404</v>
      </c>
      <c r="E3260">
        <v>11</v>
      </c>
      <c r="F3260">
        <v>137</v>
      </c>
      <c r="G3260">
        <v>37</v>
      </c>
      <c r="H3260" t="s">
        <v>3949</v>
      </c>
    </row>
    <row r="3261" spans="1:8" x14ac:dyDescent="0.25">
      <c r="A3261" t="s">
        <v>1511</v>
      </c>
      <c r="B3261" s="1">
        <v>45184</v>
      </c>
      <c r="C3261">
        <v>685</v>
      </c>
      <c r="D3261">
        <v>138</v>
      </c>
      <c r="E3261">
        <v>15</v>
      </c>
      <c r="F3261">
        <v>105</v>
      </c>
      <c r="G3261">
        <v>25</v>
      </c>
      <c r="H3261" t="s">
        <v>3949</v>
      </c>
    </row>
    <row r="3262" spans="1:8" x14ac:dyDescent="0.25">
      <c r="A3262" t="s">
        <v>56</v>
      </c>
      <c r="B3262" s="1">
        <v>45280</v>
      </c>
      <c r="C3262">
        <v>419</v>
      </c>
      <c r="D3262">
        <v>290</v>
      </c>
      <c r="E3262">
        <v>14</v>
      </c>
      <c r="F3262">
        <v>200</v>
      </c>
      <c r="G3262">
        <v>33</v>
      </c>
      <c r="H3262" t="s">
        <v>3951</v>
      </c>
    </row>
    <row r="3263" spans="1:8" x14ac:dyDescent="0.25">
      <c r="A3263" t="s">
        <v>237</v>
      </c>
      <c r="B3263" s="1">
        <v>45641</v>
      </c>
      <c r="C3263">
        <v>383</v>
      </c>
      <c r="D3263">
        <v>200</v>
      </c>
      <c r="E3263">
        <v>11</v>
      </c>
      <c r="F3263">
        <v>39</v>
      </c>
      <c r="G3263">
        <v>14</v>
      </c>
      <c r="H3263" t="s">
        <v>3949</v>
      </c>
    </row>
    <row r="3264" spans="1:8" x14ac:dyDescent="0.25">
      <c r="A3264" t="s">
        <v>84</v>
      </c>
      <c r="B3264" s="1">
        <v>45438</v>
      </c>
      <c r="C3264">
        <v>465</v>
      </c>
      <c r="D3264">
        <v>242</v>
      </c>
      <c r="E3264">
        <v>3</v>
      </c>
      <c r="F3264">
        <v>107</v>
      </c>
      <c r="G3264">
        <v>44</v>
      </c>
      <c r="H3264" t="s">
        <v>3951</v>
      </c>
    </row>
    <row r="3265" spans="1:8" x14ac:dyDescent="0.25">
      <c r="A3265" t="s">
        <v>2769</v>
      </c>
      <c r="B3265" s="1">
        <v>45286</v>
      </c>
      <c r="C3265">
        <v>918</v>
      </c>
      <c r="D3265">
        <v>82</v>
      </c>
      <c r="E3265">
        <v>10</v>
      </c>
      <c r="F3265">
        <v>35</v>
      </c>
      <c r="G3265">
        <v>47</v>
      </c>
      <c r="H3265" t="s">
        <v>3949</v>
      </c>
    </row>
    <row r="3266" spans="1:8" x14ac:dyDescent="0.25">
      <c r="A3266" t="s">
        <v>2407</v>
      </c>
      <c r="B3266" s="1">
        <v>45530</v>
      </c>
      <c r="C3266">
        <v>288</v>
      </c>
      <c r="D3266">
        <v>67</v>
      </c>
      <c r="E3266">
        <v>21</v>
      </c>
      <c r="F3266">
        <v>193</v>
      </c>
      <c r="G3266">
        <v>18</v>
      </c>
      <c r="H3266" t="s">
        <v>3950</v>
      </c>
    </row>
    <row r="3267" spans="1:8" x14ac:dyDescent="0.25">
      <c r="A3267" t="s">
        <v>2770</v>
      </c>
      <c r="B3267" s="1">
        <v>45061</v>
      </c>
      <c r="C3267">
        <v>1000</v>
      </c>
      <c r="D3267">
        <v>382</v>
      </c>
      <c r="E3267">
        <v>26</v>
      </c>
      <c r="F3267">
        <v>41</v>
      </c>
      <c r="G3267">
        <v>5</v>
      </c>
      <c r="H3267" t="s">
        <v>3950</v>
      </c>
    </row>
    <row r="3268" spans="1:8" x14ac:dyDescent="0.25">
      <c r="A3268" t="s">
        <v>2273</v>
      </c>
      <c r="B3268" s="1">
        <v>45300</v>
      </c>
      <c r="C3268">
        <v>410</v>
      </c>
      <c r="D3268">
        <v>428</v>
      </c>
      <c r="E3268">
        <v>9</v>
      </c>
      <c r="F3268">
        <v>25</v>
      </c>
      <c r="G3268">
        <v>24</v>
      </c>
      <c r="H3268" t="s">
        <v>3951</v>
      </c>
    </row>
    <row r="3269" spans="1:8" x14ac:dyDescent="0.25">
      <c r="A3269" t="s">
        <v>2771</v>
      </c>
      <c r="B3269" s="1">
        <v>45153</v>
      </c>
      <c r="C3269">
        <v>790</v>
      </c>
      <c r="D3269">
        <v>334</v>
      </c>
      <c r="E3269">
        <v>27</v>
      </c>
      <c r="F3269">
        <v>105</v>
      </c>
      <c r="G3269">
        <v>1</v>
      </c>
      <c r="H3269" t="s">
        <v>3950</v>
      </c>
    </row>
    <row r="3270" spans="1:8" x14ac:dyDescent="0.25">
      <c r="A3270" t="s">
        <v>2772</v>
      </c>
      <c r="B3270" s="1">
        <v>45035</v>
      </c>
      <c r="C3270">
        <v>213</v>
      </c>
      <c r="D3270">
        <v>151</v>
      </c>
      <c r="E3270">
        <v>11</v>
      </c>
      <c r="F3270">
        <v>29</v>
      </c>
      <c r="G3270">
        <v>11</v>
      </c>
      <c r="H3270" t="s">
        <v>3950</v>
      </c>
    </row>
    <row r="3271" spans="1:8" x14ac:dyDescent="0.25">
      <c r="A3271" t="s">
        <v>2773</v>
      </c>
      <c r="B3271" s="1">
        <v>45163</v>
      </c>
      <c r="C3271">
        <v>196</v>
      </c>
      <c r="D3271">
        <v>221</v>
      </c>
      <c r="E3271">
        <v>15</v>
      </c>
      <c r="F3271">
        <v>40</v>
      </c>
      <c r="G3271">
        <v>31</v>
      </c>
      <c r="H3271" t="s">
        <v>3949</v>
      </c>
    </row>
    <row r="3272" spans="1:8" x14ac:dyDescent="0.25">
      <c r="A3272" t="s">
        <v>1401</v>
      </c>
      <c r="B3272" s="1">
        <v>45343</v>
      </c>
      <c r="C3272">
        <v>917</v>
      </c>
      <c r="D3272">
        <v>452</v>
      </c>
      <c r="E3272">
        <v>13</v>
      </c>
      <c r="F3272">
        <v>103</v>
      </c>
      <c r="G3272">
        <v>29</v>
      </c>
      <c r="H3272" t="s">
        <v>3951</v>
      </c>
    </row>
    <row r="3273" spans="1:8" x14ac:dyDescent="0.25">
      <c r="A3273" t="s">
        <v>2774</v>
      </c>
      <c r="B3273" s="1">
        <v>45107</v>
      </c>
      <c r="C3273">
        <v>551</v>
      </c>
      <c r="D3273">
        <v>224</v>
      </c>
      <c r="E3273">
        <v>13</v>
      </c>
      <c r="F3273">
        <v>25</v>
      </c>
      <c r="G3273">
        <v>17</v>
      </c>
      <c r="H3273" t="s">
        <v>3951</v>
      </c>
    </row>
    <row r="3274" spans="1:8" x14ac:dyDescent="0.25">
      <c r="A3274" t="s">
        <v>233</v>
      </c>
      <c r="B3274" s="1">
        <v>45571</v>
      </c>
      <c r="C3274">
        <v>619</v>
      </c>
      <c r="D3274">
        <v>391</v>
      </c>
      <c r="E3274">
        <v>26</v>
      </c>
      <c r="F3274">
        <v>72</v>
      </c>
      <c r="G3274">
        <v>26</v>
      </c>
      <c r="H3274" t="s">
        <v>3951</v>
      </c>
    </row>
    <row r="3275" spans="1:8" x14ac:dyDescent="0.25">
      <c r="A3275" t="s">
        <v>2740</v>
      </c>
      <c r="B3275" s="1">
        <v>45648</v>
      </c>
      <c r="C3275">
        <v>574</v>
      </c>
      <c r="D3275">
        <v>278</v>
      </c>
      <c r="E3275">
        <v>29</v>
      </c>
      <c r="F3275">
        <v>68</v>
      </c>
      <c r="G3275">
        <v>32</v>
      </c>
      <c r="H3275" t="s">
        <v>3950</v>
      </c>
    </row>
    <row r="3276" spans="1:8" x14ac:dyDescent="0.25">
      <c r="A3276" t="s">
        <v>333</v>
      </c>
      <c r="B3276" s="1">
        <v>45673</v>
      </c>
      <c r="C3276">
        <v>654</v>
      </c>
      <c r="D3276">
        <v>492</v>
      </c>
      <c r="E3276">
        <v>30</v>
      </c>
      <c r="F3276">
        <v>96</v>
      </c>
      <c r="G3276">
        <v>21</v>
      </c>
      <c r="H3276" t="s">
        <v>3950</v>
      </c>
    </row>
    <row r="3277" spans="1:8" x14ac:dyDescent="0.25">
      <c r="A3277" t="s">
        <v>2775</v>
      </c>
      <c r="B3277" s="1">
        <v>45122</v>
      </c>
      <c r="C3277">
        <v>345</v>
      </c>
      <c r="D3277">
        <v>216</v>
      </c>
      <c r="E3277">
        <v>18</v>
      </c>
      <c r="F3277">
        <v>122</v>
      </c>
      <c r="G3277">
        <v>15</v>
      </c>
      <c r="H3277" t="s">
        <v>3950</v>
      </c>
    </row>
    <row r="3278" spans="1:8" x14ac:dyDescent="0.25">
      <c r="A3278" t="s">
        <v>2776</v>
      </c>
      <c r="B3278" s="1">
        <v>45094</v>
      </c>
      <c r="C3278">
        <v>418</v>
      </c>
      <c r="D3278">
        <v>433</v>
      </c>
      <c r="E3278">
        <v>4</v>
      </c>
      <c r="F3278">
        <v>149</v>
      </c>
      <c r="G3278">
        <v>23</v>
      </c>
      <c r="H3278" t="s">
        <v>3949</v>
      </c>
    </row>
    <row r="3279" spans="1:8" x14ac:dyDescent="0.25">
      <c r="A3279" t="s">
        <v>2777</v>
      </c>
      <c r="B3279" s="1">
        <v>45344</v>
      </c>
      <c r="C3279">
        <v>827</v>
      </c>
      <c r="D3279">
        <v>435</v>
      </c>
      <c r="E3279">
        <v>30</v>
      </c>
      <c r="F3279">
        <v>115</v>
      </c>
      <c r="G3279">
        <v>35</v>
      </c>
      <c r="H3279" t="s">
        <v>3950</v>
      </c>
    </row>
    <row r="3280" spans="1:8" x14ac:dyDescent="0.25">
      <c r="A3280" t="s">
        <v>2778</v>
      </c>
      <c r="B3280" s="1">
        <v>45676</v>
      </c>
      <c r="C3280">
        <v>519</v>
      </c>
      <c r="D3280">
        <v>177</v>
      </c>
      <c r="E3280">
        <v>29</v>
      </c>
      <c r="F3280">
        <v>3</v>
      </c>
      <c r="G3280">
        <v>41</v>
      </c>
      <c r="H3280" t="s">
        <v>3951</v>
      </c>
    </row>
    <row r="3281" spans="1:8" x14ac:dyDescent="0.25">
      <c r="A3281" t="s">
        <v>2779</v>
      </c>
      <c r="B3281" s="1">
        <v>45087</v>
      </c>
      <c r="C3281">
        <v>946</v>
      </c>
      <c r="D3281">
        <v>217</v>
      </c>
      <c r="E3281">
        <v>6</v>
      </c>
      <c r="F3281">
        <v>5</v>
      </c>
      <c r="G3281">
        <v>32</v>
      </c>
      <c r="H3281" t="s">
        <v>3951</v>
      </c>
    </row>
    <row r="3282" spans="1:8" x14ac:dyDescent="0.25">
      <c r="A3282" t="s">
        <v>2780</v>
      </c>
      <c r="B3282" s="1">
        <v>45569</v>
      </c>
      <c r="C3282">
        <v>153</v>
      </c>
      <c r="D3282">
        <v>452</v>
      </c>
      <c r="E3282">
        <v>4</v>
      </c>
      <c r="F3282">
        <v>163</v>
      </c>
      <c r="G3282">
        <v>6</v>
      </c>
      <c r="H3282" t="s">
        <v>3951</v>
      </c>
    </row>
    <row r="3283" spans="1:8" x14ac:dyDescent="0.25">
      <c r="A3283" t="s">
        <v>2156</v>
      </c>
      <c r="B3283" s="1">
        <v>45580</v>
      </c>
      <c r="C3283">
        <v>761</v>
      </c>
      <c r="D3283">
        <v>480</v>
      </c>
      <c r="E3283">
        <v>19</v>
      </c>
      <c r="F3283">
        <v>119</v>
      </c>
      <c r="G3283">
        <v>6</v>
      </c>
      <c r="H3283" t="s">
        <v>3951</v>
      </c>
    </row>
    <row r="3284" spans="1:8" x14ac:dyDescent="0.25">
      <c r="A3284" t="s">
        <v>2781</v>
      </c>
      <c r="B3284" s="1">
        <v>45592</v>
      </c>
      <c r="C3284">
        <v>587</v>
      </c>
      <c r="D3284">
        <v>414</v>
      </c>
      <c r="E3284">
        <v>18</v>
      </c>
      <c r="F3284">
        <v>22</v>
      </c>
      <c r="G3284">
        <v>42</v>
      </c>
      <c r="H3284" t="s">
        <v>3950</v>
      </c>
    </row>
    <row r="3285" spans="1:8" x14ac:dyDescent="0.25">
      <c r="A3285" t="s">
        <v>2782</v>
      </c>
      <c r="B3285" s="1">
        <v>45257</v>
      </c>
      <c r="C3285">
        <v>857</v>
      </c>
      <c r="D3285">
        <v>261</v>
      </c>
      <c r="E3285">
        <v>29</v>
      </c>
      <c r="F3285">
        <v>119</v>
      </c>
      <c r="G3285">
        <v>50</v>
      </c>
      <c r="H3285" t="s">
        <v>3949</v>
      </c>
    </row>
    <row r="3286" spans="1:8" x14ac:dyDescent="0.25">
      <c r="A3286" t="s">
        <v>2783</v>
      </c>
      <c r="B3286" s="1">
        <v>45433</v>
      </c>
      <c r="C3286">
        <v>975</v>
      </c>
      <c r="D3286">
        <v>205</v>
      </c>
      <c r="E3286">
        <v>26</v>
      </c>
      <c r="F3286">
        <v>192</v>
      </c>
      <c r="G3286">
        <v>14</v>
      </c>
      <c r="H3286" t="s">
        <v>3951</v>
      </c>
    </row>
    <row r="3287" spans="1:8" x14ac:dyDescent="0.25">
      <c r="A3287" t="s">
        <v>163</v>
      </c>
      <c r="B3287" s="1">
        <v>45570</v>
      </c>
      <c r="C3287">
        <v>346</v>
      </c>
      <c r="D3287">
        <v>401</v>
      </c>
      <c r="E3287">
        <v>21</v>
      </c>
      <c r="F3287">
        <v>118</v>
      </c>
      <c r="G3287">
        <v>28</v>
      </c>
      <c r="H3287" t="s">
        <v>3951</v>
      </c>
    </row>
    <row r="3288" spans="1:8" x14ac:dyDescent="0.25">
      <c r="A3288" t="s">
        <v>2784</v>
      </c>
      <c r="B3288" s="1">
        <v>45647</v>
      </c>
      <c r="C3288">
        <v>793</v>
      </c>
      <c r="D3288">
        <v>408</v>
      </c>
      <c r="E3288">
        <v>2</v>
      </c>
      <c r="F3288">
        <v>88</v>
      </c>
      <c r="G3288">
        <v>35</v>
      </c>
      <c r="H3288" t="s">
        <v>3949</v>
      </c>
    </row>
    <row r="3289" spans="1:8" x14ac:dyDescent="0.25">
      <c r="A3289" t="s">
        <v>341</v>
      </c>
      <c r="B3289" s="1">
        <v>45686</v>
      </c>
      <c r="C3289">
        <v>209</v>
      </c>
      <c r="D3289">
        <v>125</v>
      </c>
      <c r="E3289">
        <v>30</v>
      </c>
      <c r="F3289">
        <v>40</v>
      </c>
      <c r="G3289">
        <v>37</v>
      </c>
      <c r="H3289" t="s">
        <v>3950</v>
      </c>
    </row>
    <row r="3290" spans="1:8" x14ac:dyDescent="0.25">
      <c r="A3290" t="s">
        <v>2785</v>
      </c>
      <c r="B3290" s="1">
        <v>45100</v>
      </c>
      <c r="C3290">
        <v>174</v>
      </c>
      <c r="D3290">
        <v>190</v>
      </c>
      <c r="E3290">
        <v>18</v>
      </c>
      <c r="F3290">
        <v>179</v>
      </c>
      <c r="G3290">
        <v>29</v>
      </c>
      <c r="H3290" t="s">
        <v>3950</v>
      </c>
    </row>
    <row r="3291" spans="1:8" x14ac:dyDescent="0.25">
      <c r="A3291" t="s">
        <v>2786</v>
      </c>
      <c r="B3291" s="1">
        <v>45159</v>
      </c>
      <c r="C3291">
        <v>518</v>
      </c>
      <c r="D3291">
        <v>418</v>
      </c>
      <c r="E3291">
        <v>20</v>
      </c>
      <c r="F3291">
        <v>19</v>
      </c>
      <c r="G3291">
        <v>32</v>
      </c>
      <c r="H3291" t="s">
        <v>3950</v>
      </c>
    </row>
    <row r="3292" spans="1:8" x14ac:dyDescent="0.25">
      <c r="A3292" t="s">
        <v>2787</v>
      </c>
      <c r="B3292" s="1">
        <v>45314</v>
      </c>
      <c r="C3292">
        <v>994</v>
      </c>
      <c r="D3292">
        <v>349</v>
      </c>
      <c r="E3292">
        <v>14</v>
      </c>
      <c r="F3292">
        <v>41</v>
      </c>
      <c r="G3292">
        <v>6</v>
      </c>
      <c r="H3292" t="s">
        <v>3950</v>
      </c>
    </row>
    <row r="3293" spans="1:8" x14ac:dyDescent="0.25">
      <c r="A3293" t="s">
        <v>2788</v>
      </c>
      <c r="B3293" s="1">
        <v>45674</v>
      </c>
      <c r="C3293">
        <v>932</v>
      </c>
      <c r="D3293">
        <v>419</v>
      </c>
      <c r="E3293">
        <v>10</v>
      </c>
      <c r="F3293">
        <v>96</v>
      </c>
      <c r="G3293">
        <v>43</v>
      </c>
      <c r="H3293" t="s">
        <v>3951</v>
      </c>
    </row>
    <row r="3294" spans="1:8" x14ac:dyDescent="0.25">
      <c r="A3294" t="s">
        <v>2789</v>
      </c>
      <c r="B3294" s="1">
        <v>45549</v>
      </c>
      <c r="C3294">
        <v>575</v>
      </c>
      <c r="D3294">
        <v>343</v>
      </c>
      <c r="E3294">
        <v>11</v>
      </c>
      <c r="F3294">
        <v>2</v>
      </c>
      <c r="G3294">
        <v>11</v>
      </c>
      <c r="H3294" t="s">
        <v>3950</v>
      </c>
    </row>
    <row r="3295" spans="1:8" x14ac:dyDescent="0.25">
      <c r="A3295" t="s">
        <v>2790</v>
      </c>
      <c r="B3295" s="1">
        <v>45440</v>
      </c>
      <c r="C3295">
        <v>202</v>
      </c>
      <c r="D3295">
        <v>471</v>
      </c>
      <c r="E3295">
        <v>26</v>
      </c>
      <c r="F3295">
        <v>180</v>
      </c>
      <c r="G3295">
        <v>32</v>
      </c>
      <c r="H3295" t="s">
        <v>3950</v>
      </c>
    </row>
    <row r="3296" spans="1:8" x14ac:dyDescent="0.25">
      <c r="A3296" t="s">
        <v>2322</v>
      </c>
      <c r="B3296" s="1">
        <v>45233</v>
      </c>
      <c r="C3296">
        <v>306</v>
      </c>
      <c r="D3296">
        <v>175</v>
      </c>
      <c r="E3296">
        <v>1</v>
      </c>
      <c r="F3296">
        <v>193</v>
      </c>
      <c r="G3296">
        <v>33</v>
      </c>
      <c r="H3296" t="s">
        <v>3949</v>
      </c>
    </row>
    <row r="3297" spans="1:8" x14ac:dyDescent="0.25">
      <c r="A3297" t="s">
        <v>2791</v>
      </c>
      <c r="B3297" s="1">
        <v>45112</v>
      </c>
      <c r="C3297">
        <v>583</v>
      </c>
      <c r="D3297">
        <v>364</v>
      </c>
      <c r="E3297">
        <v>21</v>
      </c>
      <c r="F3297">
        <v>182</v>
      </c>
      <c r="G3297">
        <v>39</v>
      </c>
      <c r="H3297" t="s">
        <v>3950</v>
      </c>
    </row>
    <row r="3298" spans="1:8" x14ac:dyDescent="0.25">
      <c r="A3298" t="s">
        <v>2550</v>
      </c>
      <c r="B3298" s="1">
        <v>44974</v>
      </c>
      <c r="C3298">
        <v>946</v>
      </c>
      <c r="D3298">
        <v>253</v>
      </c>
      <c r="E3298">
        <v>5</v>
      </c>
      <c r="F3298">
        <v>96</v>
      </c>
      <c r="G3298">
        <v>19</v>
      </c>
      <c r="H3298" t="s">
        <v>3949</v>
      </c>
    </row>
    <row r="3299" spans="1:8" x14ac:dyDescent="0.25">
      <c r="A3299" t="s">
        <v>2792</v>
      </c>
      <c r="B3299" s="1">
        <v>45008</v>
      </c>
      <c r="C3299">
        <v>392</v>
      </c>
      <c r="D3299">
        <v>200</v>
      </c>
      <c r="E3299">
        <v>9</v>
      </c>
      <c r="F3299">
        <v>5</v>
      </c>
      <c r="G3299">
        <v>42</v>
      </c>
      <c r="H3299" t="s">
        <v>3951</v>
      </c>
    </row>
    <row r="3300" spans="1:8" x14ac:dyDescent="0.25">
      <c r="A3300" t="s">
        <v>2793</v>
      </c>
      <c r="B3300" s="1">
        <v>45501</v>
      </c>
      <c r="C3300">
        <v>145</v>
      </c>
      <c r="D3300">
        <v>398</v>
      </c>
      <c r="E3300">
        <v>9</v>
      </c>
      <c r="F3300">
        <v>187</v>
      </c>
      <c r="G3300">
        <v>44</v>
      </c>
      <c r="H3300" t="s">
        <v>3951</v>
      </c>
    </row>
    <row r="3301" spans="1:8" x14ac:dyDescent="0.25">
      <c r="A3301" t="s">
        <v>2733</v>
      </c>
      <c r="B3301" s="1">
        <v>45021</v>
      </c>
      <c r="C3301">
        <v>589</v>
      </c>
      <c r="D3301">
        <v>370</v>
      </c>
      <c r="E3301">
        <v>29</v>
      </c>
      <c r="F3301">
        <v>32</v>
      </c>
      <c r="G3301">
        <v>41</v>
      </c>
      <c r="H3301" t="s">
        <v>3949</v>
      </c>
    </row>
    <row r="3302" spans="1:8" x14ac:dyDescent="0.25">
      <c r="A3302" t="s">
        <v>2794</v>
      </c>
      <c r="B3302" s="1">
        <v>45049</v>
      </c>
      <c r="C3302">
        <v>477</v>
      </c>
      <c r="D3302">
        <v>185</v>
      </c>
      <c r="E3302">
        <v>27</v>
      </c>
      <c r="F3302">
        <v>84</v>
      </c>
      <c r="G3302">
        <v>39</v>
      </c>
      <c r="H3302" t="s">
        <v>3949</v>
      </c>
    </row>
    <row r="3303" spans="1:8" x14ac:dyDescent="0.25">
      <c r="A3303" t="s">
        <v>1132</v>
      </c>
      <c r="B3303" s="1">
        <v>45186</v>
      </c>
      <c r="C3303">
        <v>290</v>
      </c>
      <c r="D3303">
        <v>179</v>
      </c>
      <c r="E3303">
        <v>26</v>
      </c>
      <c r="F3303">
        <v>107</v>
      </c>
      <c r="G3303">
        <v>46</v>
      </c>
      <c r="H3303" t="s">
        <v>3949</v>
      </c>
    </row>
    <row r="3304" spans="1:8" x14ac:dyDescent="0.25">
      <c r="A3304" t="s">
        <v>2795</v>
      </c>
      <c r="B3304" s="1">
        <v>45424</v>
      </c>
      <c r="C3304">
        <v>216</v>
      </c>
      <c r="D3304">
        <v>460</v>
      </c>
      <c r="E3304">
        <v>25</v>
      </c>
      <c r="F3304">
        <v>197</v>
      </c>
      <c r="G3304">
        <v>40</v>
      </c>
      <c r="H3304" t="s">
        <v>3950</v>
      </c>
    </row>
    <row r="3305" spans="1:8" x14ac:dyDescent="0.25">
      <c r="A3305" t="s">
        <v>2796</v>
      </c>
      <c r="B3305" s="1">
        <v>45279</v>
      </c>
      <c r="C3305">
        <v>450</v>
      </c>
      <c r="D3305">
        <v>480</v>
      </c>
      <c r="E3305">
        <v>9</v>
      </c>
      <c r="F3305">
        <v>47</v>
      </c>
      <c r="G3305">
        <v>48</v>
      </c>
      <c r="H3305" t="s">
        <v>3950</v>
      </c>
    </row>
    <row r="3306" spans="1:8" x14ac:dyDescent="0.25">
      <c r="A3306" t="s">
        <v>2797</v>
      </c>
      <c r="B3306" s="1">
        <v>45186</v>
      </c>
      <c r="C3306">
        <v>548</v>
      </c>
      <c r="D3306">
        <v>83</v>
      </c>
      <c r="E3306">
        <v>8</v>
      </c>
      <c r="F3306">
        <v>26</v>
      </c>
      <c r="G3306">
        <v>15</v>
      </c>
      <c r="H3306" t="s">
        <v>3951</v>
      </c>
    </row>
    <row r="3307" spans="1:8" x14ac:dyDescent="0.25">
      <c r="A3307" t="s">
        <v>2798</v>
      </c>
      <c r="B3307" s="1">
        <v>45436</v>
      </c>
      <c r="C3307">
        <v>299</v>
      </c>
      <c r="D3307">
        <v>181</v>
      </c>
      <c r="E3307">
        <v>26</v>
      </c>
      <c r="F3307">
        <v>103</v>
      </c>
      <c r="G3307">
        <v>10</v>
      </c>
      <c r="H3307" t="s">
        <v>3950</v>
      </c>
    </row>
    <row r="3308" spans="1:8" x14ac:dyDescent="0.25">
      <c r="A3308" t="s">
        <v>2799</v>
      </c>
      <c r="B3308" s="1">
        <v>45637</v>
      </c>
      <c r="C3308">
        <v>383</v>
      </c>
      <c r="D3308">
        <v>156</v>
      </c>
      <c r="E3308">
        <v>29</v>
      </c>
      <c r="F3308">
        <v>175</v>
      </c>
      <c r="G3308">
        <v>39</v>
      </c>
      <c r="H3308" t="s">
        <v>3950</v>
      </c>
    </row>
    <row r="3309" spans="1:8" x14ac:dyDescent="0.25">
      <c r="A3309" t="s">
        <v>2800</v>
      </c>
      <c r="B3309" s="1">
        <v>45086</v>
      </c>
      <c r="C3309">
        <v>578</v>
      </c>
      <c r="D3309">
        <v>301</v>
      </c>
      <c r="E3309">
        <v>4</v>
      </c>
      <c r="F3309">
        <v>129</v>
      </c>
      <c r="G3309">
        <v>21</v>
      </c>
      <c r="H3309" t="s">
        <v>3950</v>
      </c>
    </row>
    <row r="3310" spans="1:8" x14ac:dyDescent="0.25">
      <c r="A3310" t="s">
        <v>2801</v>
      </c>
      <c r="B3310" s="1">
        <v>45527</v>
      </c>
      <c r="C3310">
        <v>813</v>
      </c>
      <c r="D3310">
        <v>465</v>
      </c>
      <c r="E3310">
        <v>29</v>
      </c>
      <c r="F3310">
        <v>75</v>
      </c>
      <c r="G3310">
        <v>49</v>
      </c>
      <c r="H3310" t="s">
        <v>3949</v>
      </c>
    </row>
    <row r="3311" spans="1:8" x14ac:dyDescent="0.25">
      <c r="A3311" t="s">
        <v>2802</v>
      </c>
      <c r="B3311" s="1">
        <v>44989</v>
      </c>
      <c r="C3311">
        <v>774</v>
      </c>
      <c r="D3311">
        <v>224</v>
      </c>
      <c r="E3311">
        <v>25</v>
      </c>
      <c r="F3311">
        <v>134</v>
      </c>
      <c r="G3311">
        <v>13</v>
      </c>
      <c r="H3311" t="s">
        <v>3950</v>
      </c>
    </row>
    <row r="3312" spans="1:8" x14ac:dyDescent="0.25">
      <c r="A3312" t="s">
        <v>2803</v>
      </c>
      <c r="B3312" s="1">
        <v>45110</v>
      </c>
      <c r="C3312">
        <v>211</v>
      </c>
      <c r="D3312">
        <v>415</v>
      </c>
      <c r="E3312">
        <v>8</v>
      </c>
      <c r="F3312">
        <v>41</v>
      </c>
      <c r="G3312">
        <v>25</v>
      </c>
      <c r="H3312" t="s">
        <v>3950</v>
      </c>
    </row>
    <row r="3313" spans="1:8" x14ac:dyDescent="0.25">
      <c r="A3313" t="s">
        <v>2804</v>
      </c>
      <c r="B3313" s="1">
        <v>44982</v>
      </c>
      <c r="C3313">
        <v>399</v>
      </c>
      <c r="D3313">
        <v>310</v>
      </c>
      <c r="E3313">
        <v>18</v>
      </c>
      <c r="F3313">
        <v>156</v>
      </c>
      <c r="G3313">
        <v>21</v>
      </c>
      <c r="H3313" t="s">
        <v>3951</v>
      </c>
    </row>
    <row r="3314" spans="1:8" x14ac:dyDescent="0.25">
      <c r="A3314" t="s">
        <v>2805</v>
      </c>
      <c r="B3314" s="1">
        <v>45231</v>
      </c>
      <c r="C3314">
        <v>1000</v>
      </c>
      <c r="D3314">
        <v>314</v>
      </c>
      <c r="E3314">
        <v>19</v>
      </c>
      <c r="F3314">
        <v>36</v>
      </c>
      <c r="G3314">
        <v>27</v>
      </c>
      <c r="H3314" t="s">
        <v>3949</v>
      </c>
    </row>
    <row r="3315" spans="1:8" x14ac:dyDescent="0.25">
      <c r="A3315" t="s">
        <v>2806</v>
      </c>
      <c r="B3315" s="1">
        <v>45488</v>
      </c>
      <c r="C3315">
        <v>632</v>
      </c>
      <c r="D3315">
        <v>238</v>
      </c>
      <c r="E3315">
        <v>9</v>
      </c>
      <c r="F3315">
        <v>103</v>
      </c>
      <c r="G3315">
        <v>44</v>
      </c>
      <c r="H3315" t="s">
        <v>3951</v>
      </c>
    </row>
    <row r="3316" spans="1:8" x14ac:dyDescent="0.25">
      <c r="A3316" t="s">
        <v>2807</v>
      </c>
      <c r="B3316" s="1">
        <v>45138</v>
      </c>
      <c r="C3316">
        <v>307</v>
      </c>
      <c r="D3316">
        <v>365</v>
      </c>
      <c r="E3316">
        <v>21</v>
      </c>
      <c r="F3316">
        <v>164</v>
      </c>
      <c r="G3316">
        <v>4</v>
      </c>
      <c r="H3316" t="s">
        <v>3951</v>
      </c>
    </row>
    <row r="3317" spans="1:8" x14ac:dyDescent="0.25">
      <c r="A3317" t="s">
        <v>2705</v>
      </c>
      <c r="B3317" s="1">
        <v>45237</v>
      </c>
      <c r="C3317">
        <v>323</v>
      </c>
      <c r="D3317">
        <v>168</v>
      </c>
      <c r="E3317">
        <v>6</v>
      </c>
      <c r="F3317">
        <v>196</v>
      </c>
      <c r="G3317">
        <v>7</v>
      </c>
      <c r="H3317" t="s">
        <v>3950</v>
      </c>
    </row>
    <row r="3318" spans="1:8" x14ac:dyDescent="0.25">
      <c r="A3318" t="s">
        <v>364</v>
      </c>
      <c r="B3318" s="1">
        <v>45197</v>
      </c>
      <c r="C3318">
        <v>549</v>
      </c>
      <c r="D3318">
        <v>149</v>
      </c>
      <c r="E3318">
        <v>15</v>
      </c>
      <c r="F3318">
        <v>175</v>
      </c>
      <c r="G3318">
        <v>14</v>
      </c>
      <c r="H3318" t="s">
        <v>3951</v>
      </c>
    </row>
    <row r="3319" spans="1:8" x14ac:dyDescent="0.25">
      <c r="A3319" t="s">
        <v>1806</v>
      </c>
      <c r="B3319" s="1">
        <v>45376</v>
      </c>
      <c r="C3319">
        <v>367</v>
      </c>
      <c r="D3319">
        <v>238</v>
      </c>
      <c r="E3319">
        <v>19</v>
      </c>
      <c r="F3319">
        <v>131</v>
      </c>
      <c r="G3319">
        <v>49</v>
      </c>
      <c r="H3319" t="s">
        <v>3949</v>
      </c>
    </row>
    <row r="3320" spans="1:8" x14ac:dyDescent="0.25">
      <c r="A3320" t="s">
        <v>2808</v>
      </c>
      <c r="B3320" s="1">
        <v>45046</v>
      </c>
      <c r="C3320">
        <v>113</v>
      </c>
      <c r="D3320">
        <v>190</v>
      </c>
      <c r="E3320">
        <v>27</v>
      </c>
      <c r="F3320">
        <v>112</v>
      </c>
      <c r="G3320">
        <v>10</v>
      </c>
      <c r="H3320" t="s">
        <v>3950</v>
      </c>
    </row>
    <row r="3321" spans="1:8" x14ac:dyDescent="0.25">
      <c r="A3321" t="s">
        <v>2809</v>
      </c>
      <c r="B3321" s="1">
        <v>44990</v>
      </c>
      <c r="C3321">
        <v>962</v>
      </c>
      <c r="D3321">
        <v>58</v>
      </c>
      <c r="E3321">
        <v>10</v>
      </c>
      <c r="F3321">
        <v>168</v>
      </c>
      <c r="G3321">
        <v>42</v>
      </c>
      <c r="H3321" t="s">
        <v>3951</v>
      </c>
    </row>
    <row r="3322" spans="1:8" x14ac:dyDescent="0.25">
      <c r="A3322" t="s">
        <v>2810</v>
      </c>
      <c r="B3322" s="1">
        <v>45361</v>
      </c>
      <c r="C3322">
        <v>321</v>
      </c>
      <c r="D3322">
        <v>91</v>
      </c>
      <c r="E3322">
        <v>24</v>
      </c>
      <c r="F3322">
        <v>83</v>
      </c>
      <c r="G3322">
        <v>17</v>
      </c>
      <c r="H3322" t="s">
        <v>3949</v>
      </c>
    </row>
    <row r="3323" spans="1:8" x14ac:dyDescent="0.25">
      <c r="A3323" t="s">
        <v>2811</v>
      </c>
      <c r="B3323" s="1">
        <v>45372</v>
      </c>
      <c r="C3323">
        <v>634</v>
      </c>
      <c r="D3323">
        <v>264</v>
      </c>
      <c r="E3323">
        <v>19</v>
      </c>
      <c r="F3323">
        <v>149</v>
      </c>
      <c r="G3323">
        <v>20</v>
      </c>
      <c r="H3323" t="s">
        <v>3949</v>
      </c>
    </row>
    <row r="3324" spans="1:8" x14ac:dyDescent="0.25">
      <c r="A3324" t="s">
        <v>2812</v>
      </c>
      <c r="B3324" s="1">
        <v>45511</v>
      </c>
      <c r="C3324">
        <v>280</v>
      </c>
      <c r="D3324">
        <v>385</v>
      </c>
      <c r="E3324">
        <v>2</v>
      </c>
      <c r="F3324">
        <v>187</v>
      </c>
      <c r="G3324">
        <v>31</v>
      </c>
      <c r="H3324" t="s">
        <v>3950</v>
      </c>
    </row>
    <row r="3325" spans="1:8" x14ac:dyDescent="0.25">
      <c r="A3325" t="s">
        <v>860</v>
      </c>
      <c r="B3325" s="1">
        <v>45230</v>
      </c>
      <c r="C3325">
        <v>257</v>
      </c>
      <c r="D3325">
        <v>498</v>
      </c>
      <c r="E3325">
        <v>27</v>
      </c>
      <c r="F3325">
        <v>48</v>
      </c>
      <c r="G3325">
        <v>34</v>
      </c>
      <c r="H3325" t="s">
        <v>3951</v>
      </c>
    </row>
    <row r="3326" spans="1:8" x14ac:dyDescent="0.25">
      <c r="A3326" t="s">
        <v>2813</v>
      </c>
      <c r="B3326" s="1">
        <v>45225</v>
      </c>
      <c r="C3326">
        <v>329</v>
      </c>
      <c r="D3326">
        <v>497</v>
      </c>
      <c r="E3326">
        <v>10</v>
      </c>
      <c r="F3326">
        <v>145</v>
      </c>
      <c r="G3326">
        <v>16</v>
      </c>
      <c r="H3326" t="s">
        <v>3949</v>
      </c>
    </row>
    <row r="3327" spans="1:8" x14ac:dyDescent="0.25">
      <c r="A3327" t="s">
        <v>2814</v>
      </c>
      <c r="B3327" s="1">
        <v>45132</v>
      </c>
      <c r="C3327">
        <v>968</v>
      </c>
      <c r="D3327">
        <v>135</v>
      </c>
      <c r="E3327">
        <v>8</v>
      </c>
      <c r="F3327">
        <v>20</v>
      </c>
      <c r="G3327">
        <v>30</v>
      </c>
      <c r="H3327" t="s">
        <v>3950</v>
      </c>
    </row>
    <row r="3328" spans="1:8" x14ac:dyDescent="0.25">
      <c r="A3328" t="s">
        <v>2815</v>
      </c>
      <c r="B3328" s="1">
        <v>45155</v>
      </c>
      <c r="C3328">
        <v>130</v>
      </c>
      <c r="D3328">
        <v>475</v>
      </c>
      <c r="E3328">
        <v>23</v>
      </c>
      <c r="F3328">
        <v>21</v>
      </c>
      <c r="G3328">
        <v>9</v>
      </c>
      <c r="H3328" t="s">
        <v>3950</v>
      </c>
    </row>
    <row r="3329" spans="1:8" x14ac:dyDescent="0.25">
      <c r="A3329" t="s">
        <v>2816</v>
      </c>
      <c r="B3329" s="1">
        <v>45583</v>
      </c>
      <c r="C3329">
        <v>841</v>
      </c>
      <c r="D3329">
        <v>73</v>
      </c>
      <c r="E3329">
        <v>4</v>
      </c>
      <c r="F3329">
        <v>44</v>
      </c>
      <c r="G3329">
        <v>10</v>
      </c>
      <c r="H3329" t="s">
        <v>3951</v>
      </c>
    </row>
    <row r="3330" spans="1:8" x14ac:dyDescent="0.25">
      <c r="A3330" t="s">
        <v>2817</v>
      </c>
      <c r="B3330" s="1">
        <v>45628</v>
      </c>
      <c r="C3330">
        <v>397</v>
      </c>
      <c r="D3330">
        <v>296</v>
      </c>
      <c r="E3330">
        <v>15</v>
      </c>
      <c r="F3330">
        <v>94</v>
      </c>
      <c r="G3330">
        <v>30</v>
      </c>
      <c r="H3330" t="s">
        <v>3949</v>
      </c>
    </row>
    <row r="3331" spans="1:8" x14ac:dyDescent="0.25">
      <c r="A3331" t="s">
        <v>592</v>
      </c>
      <c r="B3331" s="1">
        <v>45083</v>
      </c>
      <c r="C3331">
        <v>518</v>
      </c>
      <c r="D3331">
        <v>453</v>
      </c>
      <c r="E3331">
        <v>18</v>
      </c>
      <c r="F3331">
        <v>82</v>
      </c>
      <c r="G3331">
        <v>31</v>
      </c>
      <c r="H3331" t="s">
        <v>3949</v>
      </c>
    </row>
    <row r="3332" spans="1:8" x14ac:dyDescent="0.25">
      <c r="A3332" t="s">
        <v>2818</v>
      </c>
      <c r="B3332" s="1">
        <v>45247</v>
      </c>
      <c r="C3332">
        <v>385</v>
      </c>
      <c r="D3332">
        <v>490</v>
      </c>
      <c r="E3332">
        <v>16</v>
      </c>
      <c r="F3332">
        <v>190</v>
      </c>
      <c r="G3332">
        <v>16</v>
      </c>
      <c r="H3332" t="s">
        <v>3949</v>
      </c>
    </row>
    <row r="3333" spans="1:8" x14ac:dyDescent="0.25">
      <c r="A3333" t="s">
        <v>2819</v>
      </c>
      <c r="B3333" s="1">
        <v>45450</v>
      </c>
      <c r="C3333">
        <v>783</v>
      </c>
      <c r="D3333">
        <v>252</v>
      </c>
      <c r="E3333">
        <v>23</v>
      </c>
      <c r="F3333">
        <v>26</v>
      </c>
      <c r="G3333">
        <v>11</v>
      </c>
      <c r="H3333" t="s">
        <v>3951</v>
      </c>
    </row>
    <row r="3334" spans="1:8" x14ac:dyDescent="0.25">
      <c r="A3334" t="s">
        <v>2820</v>
      </c>
      <c r="B3334" s="1">
        <v>45065</v>
      </c>
      <c r="C3334">
        <v>276</v>
      </c>
      <c r="D3334">
        <v>142</v>
      </c>
      <c r="E3334">
        <v>19</v>
      </c>
      <c r="F3334">
        <v>18</v>
      </c>
      <c r="G3334">
        <v>37</v>
      </c>
      <c r="H3334" t="s">
        <v>3950</v>
      </c>
    </row>
    <row r="3335" spans="1:8" x14ac:dyDescent="0.25">
      <c r="A3335" t="s">
        <v>2821</v>
      </c>
      <c r="B3335" s="1">
        <v>45575</v>
      </c>
      <c r="C3335">
        <v>100</v>
      </c>
      <c r="D3335">
        <v>200</v>
      </c>
      <c r="E3335">
        <v>19</v>
      </c>
      <c r="F3335">
        <v>125</v>
      </c>
      <c r="G3335">
        <v>19</v>
      </c>
      <c r="H3335" t="s">
        <v>3951</v>
      </c>
    </row>
    <row r="3336" spans="1:8" x14ac:dyDescent="0.25">
      <c r="A3336" t="s">
        <v>2822</v>
      </c>
      <c r="B3336" s="1">
        <v>44997</v>
      </c>
      <c r="C3336">
        <v>393</v>
      </c>
      <c r="D3336">
        <v>111</v>
      </c>
      <c r="E3336">
        <v>6</v>
      </c>
      <c r="F3336">
        <v>45</v>
      </c>
      <c r="G3336">
        <v>2</v>
      </c>
      <c r="H3336" t="s">
        <v>3951</v>
      </c>
    </row>
    <row r="3337" spans="1:8" x14ac:dyDescent="0.25">
      <c r="A3337" t="s">
        <v>2823</v>
      </c>
      <c r="B3337" s="1">
        <v>45322</v>
      </c>
      <c r="C3337">
        <v>185</v>
      </c>
      <c r="D3337">
        <v>181</v>
      </c>
      <c r="E3337">
        <v>7</v>
      </c>
      <c r="F3337">
        <v>68</v>
      </c>
      <c r="G3337">
        <v>32</v>
      </c>
      <c r="H3337" t="s">
        <v>3951</v>
      </c>
    </row>
    <row r="3338" spans="1:8" x14ac:dyDescent="0.25">
      <c r="A3338" t="s">
        <v>2824</v>
      </c>
      <c r="B3338" s="1">
        <v>45544</v>
      </c>
      <c r="C3338">
        <v>859</v>
      </c>
      <c r="D3338">
        <v>467</v>
      </c>
      <c r="E3338">
        <v>13</v>
      </c>
      <c r="F3338">
        <v>108</v>
      </c>
      <c r="G3338">
        <v>10</v>
      </c>
      <c r="H3338" t="s">
        <v>3950</v>
      </c>
    </row>
    <row r="3339" spans="1:8" x14ac:dyDescent="0.25">
      <c r="A3339" t="s">
        <v>1678</v>
      </c>
      <c r="B3339" s="1">
        <v>45177</v>
      </c>
      <c r="C3339">
        <v>599</v>
      </c>
      <c r="D3339">
        <v>345</v>
      </c>
      <c r="E3339">
        <v>13</v>
      </c>
      <c r="F3339">
        <v>57</v>
      </c>
      <c r="G3339">
        <v>2</v>
      </c>
      <c r="H3339" t="s">
        <v>3950</v>
      </c>
    </row>
    <row r="3340" spans="1:8" x14ac:dyDescent="0.25">
      <c r="A3340" t="s">
        <v>2825</v>
      </c>
      <c r="B3340" s="1">
        <v>45253</v>
      </c>
      <c r="C3340">
        <v>114</v>
      </c>
      <c r="D3340">
        <v>241</v>
      </c>
      <c r="E3340">
        <v>13</v>
      </c>
      <c r="F3340">
        <v>178</v>
      </c>
      <c r="G3340">
        <v>6</v>
      </c>
      <c r="H3340" t="s">
        <v>3950</v>
      </c>
    </row>
    <row r="3341" spans="1:8" x14ac:dyDescent="0.25">
      <c r="A3341" t="s">
        <v>2826</v>
      </c>
      <c r="B3341" s="1">
        <v>44985</v>
      </c>
      <c r="C3341">
        <v>222</v>
      </c>
      <c r="D3341">
        <v>281</v>
      </c>
      <c r="E3341">
        <v>9</v>
      </c>
      <c r="F3341">
        <v>153</v>
      </c>
      <c r="G3341">
        <v>7</v>
      </c>
      <c r="H3341" t="s">
        <v>3951</v>
      </c>
    </row>
    <row r="3342" spans="1:8" x14ac:dyDescent="0.25">
      <c r="A3342" t="s">
        <v>2827</v>
      </c>
      <c r="B3342" s="1">
        <v>45282</v>
      </c>
      <c r="C3342">
        <v>463</v>
      </c>
      <c r="D3342">
        <v>292</v>
      </c>
      <c r="E3342">
        <v>9</v>
      </c>
      <c r="F3342">
        <v>83</v>
      </c>
      <c r="G3342">
        <v>13</v>
      </c>
      <c r="H3342" t="s">
        <v>3949</v>
      </c>
    </row>
    <row r="3343" spans="1:8" x14ac:dyDescent="0.25">
      <c r="A3343" t="s">
        <v>2828</v>
      </c>
      <c r="B3343" s="1">
        <v>45581</v>
      </c>
      <c r="C3343">
        <v>244</v>
      </c>
      <c r="D3343">
        <v>124</v>
      </c>
      <c r="E3343">
        <v>5</v>
      </c>
      <c r="F3343">
        <v>143</v>
      </c>
      <c r="G3343">
        <v>21</v>
      </c>
      <c r="H3343" t="s">
        <v>3949</v>
      </c>
    </row>
    <row r="3344" spans="1:8" x14ac:dyDescent="0.25">
      <c r="A3344" t="s">
        <v>2829</v>
      </c>
      <c r="B3344" s="1">
        <v>45203</v>
      </c>
      <c r="C3344">
        <v>908</v>
      </c>
      <c r="D3344">
        <v>83</v>
      </c>
      <c r="E3344">
        <v>5</v>
      </c>
      <c r="F3344">
        <v>138</v>
      </c>
      <c r="G3344">
        <v>36</v>
      </c>
      <c r="H3344" t="s">
        <v>3951</v>
      </c>
    </row>
    <row r="3345" spans="1:8" x14ac:dyDescent="0.25">
      <c r="A3345" t="s">
        <v>2830</v>
      </c>
      <c r="B3345" s="1">
        <v>45509</v>
      </c>
      <c r="C3345">
        <v>529</v>
      </c>
      <c r="D3345">
        <v>291</v>
      </c>
      <c r="E3345">
        <v>18</v>
      </c>
      <c r="F3345">
        <v>199</v>
      </c>
      <c r="G3345">
        <v>17</v>
      </c>
      <c r="H3345" t="s">
        <v>3950</v>
      </c>
    </row>
    <row r="3346" spans="1:8" x14ac:dyDescent="0.25">
      <c r="A3346" t="s">
        <v>2831</v>
      </c>
      <c r="B3346" s="1">
        <v>45361</v>
      </c>
      <c r="C3346">
        <v>224</v>
      </c>
      <c r="D3346">
        <v>279</v>
      </c>
      <c r="E3346">
        <v>10</v>
      </c>
      <c r="F3346">
        <v>10</v>
      </c>
      <c r="G3346">
        <v>42</v>
      </c>
      <c r="H3346" t="s">
        <v>3950</v>
      </c>
    </row>
    <row r="3347" spans="1:8" x14ac:dyDescent="0.25">
      <c r="A3347" t="s">
        <v>2832</v>
      </c>
      <c r="B3347" s="1">
        <v>45191</v>
      </c>
      <c r="C3347">
        <v>752</v>
      </c>
      <c r="D3347">
        <v>76</v>
      </c>
      <c r="E3347">
        <v>2</v>
      </c>
      <c r="F3347">
        <v>114</v>
      </c>
      <c r="G3347">
        <v>37</v>
      </c>
      <c r="H3347" t="s">
        <v>3951</v>
      </c>
    </row>
    <row r="3348" spans="1:8" x14ac:dyDescent="0.25">
      <c r="A3348" t="s">
        <v>2833</v>
      </c>
      <c r="B3348" s="1">
        <v>45212</v>
      </c>
      <c r="C3348">
        <v>437</v>
      </c>
      <c r="D3348">
        <v>210</v>
      </c>
      <c r="E3348">
        <v>30</v>
      </c>
      <c r="F3348">
        <v>5</v>
      </c>
      <c r="G3348">
        <v>34</v>
      </c>
      <c r="H3348" t="s">
        <v>3951</v>
      </c>
    </row>
    <row r="3349" spans="1:8" x14ac:dyDescent="0.25">
      <c r="A3349" t="s">
        <v>2834</v>
      </c>
      <c r="B3349" s="1">
        <v>45658</v>
      </c>
      <c r="C3349">
        <v>179</v>
      </c>
      <c r="D3349">
        <v>91</v>
      </c>
      <c r="E3349">
        <v>19</v>
      </c>
      <c r="F3349">
        <v>3</v>
      </c>
      <c r="G3349">
        <v>8</v>
      </c>
      <c r="H3349" t="s">
        <v>3950</v>
      </c>
    </row>
    <row r="3350" spans="1:8" x14ac:dyDescent="0.25">
      <c r="A3350" t="s">
        <v>2835</v>
      </c>
      <c r="B3350" s="1">
        <v>45014</v>
      </c>
      <c r="C3350">
        <v>463</v>
      </c>
      <c r="D3350">
        <v>247</v>
      </c>
      <c r="E3350">
        <v>20</v>
      </c>
      <c r="F3350">
        <v>71</v>
      </c>
      <c r="G3350">
        <v>23</v>
      </c>
      <c r="H3350" t="s">
        <v>3950</v>
      </c>
    </row>
    <row r="3351" spans="1:8" x14ac:dyDescent="0.25">
      <c r="A3351" t="s">
        <v>2836</v>
      </c>
      <c r="B3351" s="1">
        <v>45361</v>
      </c>
      <c r="C3351">
        <v>109</v>
      </c>
      <c r="D3351">
        <v>409</v>
      </c>
      <c r="E3351">
        <v>11</v>
      </c>
      <c r="F3351">
        <v>142</v>
      </c>
      <c r="G3351">
        <v>7</v>
      </c>
      <c r="H3351" t="s">
        <v>3950</v>
      </c>
    </row>
    <row r="3352" spans="1:8" x14ac:dyDescent="0.25">
      <c r="A3352" t="s">
        <v>2837</v>
      </c>
      <c r="B3352" s="1">
        <v>45249</v>
      </c>
      <c r="C3352">
        <v>115</v>
      </c>
      <c r="D3352">
        <v>176</v>
      </c>
      <c r="E3352">
        <v>4</v>
      </c>
      <c r="F3352">
        <v>153</v>
      </c>
      <c r="G3352">
        <v>4</v>
      </c>
      <c r="H3352" t="s">
        <v>3951</v>
      </c>
    </row>
    <row r="3353" spans="1:8" x14ac:dyDescent="0.25">
      <c r="A3353" t="s">
        <v>2838</v>
      </c>
      <c r="B3353" s="1">
        <v>45050</v>
      </c>
      <c r="C3353">
        <v>268</v>
      </c>
      <c r="D3353">
        <v>209</v>
      </c>
      <c r="E3353">
        <v>25</v>
      </c>
      <c r="F3353">
        <v>144</v>
      </c>
      <c r="G3353">
        <v>45</v>
      </c>
      <c r="H3353" t="s">
        <v>3950</v>
      </c>
    </row>
    <row r="3354" spans="1:8" x14ac:dyDescent="0.25">
      <c r="A3354" t="s">
        <v>2839</v>
      </c>
      <c r="B3354" s="1">
        <v>45446</v>
      </c>
      <c r="C3354">
        <v>603</v>
      </c>
      <c r="D3354">
        <v>179</v>
      </c>
      <c r="E3354">
        <v>30</v>
      </c>
      <c r="F3354">
        <v>115</v>
      </c>
      <c r="G3354">
        <v>32</v>
      </c>
      <c r="H3354" t="s">
        <v>3951</v>
      </c>
    </row>
    <row r="3355" spans="1:8" x14ac:dyDescent="0.25">
      <c r="A3355" t="s">
        <v>2840</v>
      </c>
      <c r="B3355" s="1">
        <v>45088</v>
      </c>
      <c r="C3355">
        <v>665</v>
      </c>
      <c r="D3355">
        <v>435</v>
      </c>
      <c r="E3355">
        <v>11</v>
      </c>
      <c r="F3355">
        <v>165</v>
      </c>
      <c r="G3355">
        <v>4</v>
      </c>
      <c r="H3355" t="s">
        <v>3949</v>
      </c>
    </row>
    <row r="3356" spans="1:8" x14ac:dyDescent="0.25">
      <c r="A3356" t="s">
        <v>2841</v>
      </c>
      <c r="B3356" s="1">
        <v>45171</v>
      </c>
      <c r="C3356">
        <v>138</v>
      </c>
      <c r="D3356">
        <v>319</v>
      </c>
      <c r="E3356">
        <v>19</v>
      </c>
      <c r="F3356">
        <v>37</v>
      </c>
      <c r="G3356">
        <v>16</v>
      </c>
      <c r="H3356" t="s">
        <v>3951</v>
      </c>
    </row>
    <row r="3357" spans="1:8" x14ac:dyDescent="0.25">
      <c r="A3357" t="s">
        <v>1106</v>
      </c>
      <c r="B3357" s="1">
        <v>45025</v>
      </c>
      <c r="C3357">
        <v>143</v>
      </c>
      <c r="D3357">
        <v>381</v>
      </c>
      <c r="E3357">
        <v>11</v>
      </c>
      <c r="F3357">
        <v>116</v>
      </c>
      <c r="G3357">
        <v>42</v>
      </c>
      <c r="H3357" t="s">
        <v>3949</v>
      </c>
    </row>
    <row r="3358" spans="1:8" x14ac:dyDescent="0.25">
      <c r="A3358" t="s">
        <v>2842</v>
      </c>
      <c r="B3358" s="1">
        <v>45045</v>
      </c>
      <c r="C3358">
        <v>610</v>
      </c>
      <c r="D3358">
        <v>457</v>
      </c>
      <c r="E3358">
        <v>11</v>
      </c>
      <c r="F3358">
        <v>88</v>
      </c>
      <c r="G3358">
        <v>44</v>
      </c>
      <c r="H3358" t="s">
        <v>3951</v>
      </c>
    </row>
    <row r="3359" spans="1:8" x14ac:dyDescent="0.25">
      <c r="A3359" t="s">
        <v>2843</v>
      </c>
      <c r="B3359" s="1">
        <v>45523</v>
      </c>
      <c r="C3359">
        <v>597</v>
      </c>
      <c r="D3359">
        <v>352</v>
      </c>
      <c r="E3359">
        <v>16</v>
      </c>
      <c r="F3359">
        <v>9</v>
      </c>
      <c r="G3359">
        <v>18</v>
      </c>
      <c r="H3359" t="s">
        <v>3949</v>
      </c>
    </row>
    <row r="3360" spans="1:8" x14ac:dyDescent="0.25">
      <c r="A3360" t="s">
        <v>2844</v>
      </c>
      <c r="B3360" s="1">
        <v>45497</v>
      </c>
      <c r="C3360">
        <v>777</v>
      </c>
      <c r="D3360">
        <v>352</v>
      </c>
      <c r="E3360">
        <v>4</v>
      </c>
      <c r="F3360">
        <v>169</v>
      </c>
      <c r="G3360">
        <v>45</v>
      </c>
      <c r="H3360" t="s">
        <v>3950</v>
      </c>
    </row>
    <row r="3361" spans="1:8" x14ac:dyDescent="0.25">
      <c r="A3361" t="s">
        <v>2845</v>
      </c>
      <c r="B3361" s="1">
        <v>45347</v>
      </c>
      <c r="C3361">
        <v>938</v>
      </c>
      <c r="D3361">
        <v>162</v>
      </c>
      <c r="E3361">
        <v>26</v>
      </c>
      <c r="F3361">
        <v>178</v>
      </c>
      <c r="G3361">
        <v>39</v>
      </c>
      <c r="H3361" t="s">
        <v>3950</v>
      </c>
    </row>
    <row r="3362" spans="1:8" x14ac:dyDescent="0.25">
      <c r="A3362" t="s">
        <v>2846</v>
      </c>
      <c r="B3362" s="1">
        <v>45066</v>
      </c>
      <c r="C3362">
        <v>155</v>
      </c>
      <c r="D3362">
        <v>449</v>
      </c>
      <c r="E3362">
        <v>24</v>
      </c>
      <c r="F3362">
        <v>52</v>
      </c>
      <c r="G3362">
        <v>49</v>
      </c>
      <c r="H3362" t="s">
        <v>3951</v>
      </c>
    </row>
    <row r="3363" spans="1:8" x14ac:dyDescent="0.25">
      <c r="A3363" t="s">
        <v>2845</v>
      </c>
      <c r="B3363" s="1">
        <v>45261</v>
      </c>
      <c r="C3363">
        <v>163</v>
      </c>
      <c r="D3363">
        <v>70</v>
      </c>
      <c r="E3363">
        <v>2</v>
      </c>
      <c r="F3363">
        <v>174</v>
      </c>
      <c r="G3363">
        <v>32</v>
      </c>
      <c r="H3363" t="s">
        <v>3950</v>
      </c>
    </row>
    <row r="3364" spans="1:8" x14ac:dyDescent="0.25">
      <c r="A3364" t="s">
        <v>2847</v>
      </c>
      <c r="B3364" s="1">
        <v>45212</v>
      </c>
      <c r="C3364">
        <v>333</v>
      </c>
      <c r="D3364">
        <v>189</v>
      </c>
      <c r="E3364">
        <v>27</v>
      </c>
      <c r="F3364">
        <v>19</v>
      </c>
      <c r="G3364">
        <v>8</v>
      </c>
      <c r="H3364" t="s">
        <v>3951</v>
      </c>
    </row>
    <row r="3365" spans="1:8" x14ac:dyDescent="0.25">
      <c r="A3365" t="s">
        <v>2848</v>
      </c>
      <c r="B3365" s="1">
        <v>45365</v>
      </c>
      <c r="C3365">
        <v>623</v>
      </c>
      <c r="D3365">
        <v>77</v>
      </c>
      <c r="E3365">
        <v>26</v>
      </c>
      <c r="F3365">
        <v>112</v>
      </c>
      <c r="G3365">
        <v>19</v>
      </c>
      <c r="H3365" t="s">
        <v>3949</v>
      </c>
    </row>
    <row r="3366" spans="1:8" x14ac:dyDescent="0.25">
      <c r="A3366" t="s">
        <v>2849</v>
      </c>
      <c r="B3366" s="1">
        <v>45514</v>
      </c>
      <c r="C3366">
        <v>256</v>
      </c>
      <c r="D3366">
        <v>139</v>
      </c>
      <c r="E3366">
        <v>6</v>
      </c>
      <c r="F3366">
        <v>192</v>
      </c>
      <c r="G3366">
        <v>16</v>
      </c>
      <c r="H3366" t="s">
        <v>3950</v>
      </c>
    </row>
    <row r="3367" spans="1:8" x14ac:dyDescent="0.25">
      <c r="A3367" t="s">
        <v>2850</v>
      </c>
      <c r="B3367" s="1">
        <v>45381</v>
      </c>
      <c r="C3367">
        <v>664</v>
      </c>
      <c r="D3367">
        <v>405</v>
      </c>
      <c r="E3367">
        <v>17</v>
      </c>
      <c r="F3367">
        <v>59</v>
      </c>
      <c r="G3367">
        <v>45</v>
      </c>
      <c r="H3367" t="s">
        <v>3950</v>
      </c>
    </row>
    <row r="3368" spans="1:8" x14ac:dyDescent="0.25">
      <c r="A3368" t="s">
        <v>2851</v>
      </c>
      <c r="B3368" s="1">
        <v>45302</v>
      </c>
      <c r="C3368">
        <v>256</v>
      </c>
      <c r="D3368">
        <v>126</v>
      </c>
      <c r="E3368">
        <v>20</v>
      </c>
      <c r="F3368">
        <v>119</v>
      </c>
      <c r="G3368">
        <v>43</v>
      </c>
      <c r="H3368" t="s">
        <v>3949</v>
      </c>
    </row>
    <row r="3369" spans="1:8" x14ac:dyDescent="0.25">
      <c r="A3369" t="s">
        <v>2852</v>
      </c>
      <c r="B3369" s="1">
        <v>45101</v>
      </c>
      <c r="C3369">
        <v>120</v>
      </c>
      <c r="D3369">
        <v>475</v>
      </c>
      <c r="E3369">
        <v>19</v>
      </c>
      <c r="F3369">
        <v>60</v>
      </c>
      <c r="G3369">
        <v>17</v>
      </c>
      <c r="H3369" t="s">
        <v>3951</v>
      </c>
    </row>
    <row r="3370" spans="1:8" x14ac:dyDescent="0.25">
      <c r="A3370" t="s">
        <v>2853</v>
      </c>
      <c r="B3370" s="1">
        <v>45620</v>
      </c>
      <c r="C3370">
        <v>549</v>
      </c>
      <c r="D3370">
        <v>339</v>
      </c>
      <c r="E3370">
        <v>26</v>
      </c>
      <c r="F3370">
        <v>47</v>
      </c>
      <c r="G3370">
        <v>33</v>
      </c>
      <c r="H3370" t="s">
        <v>3951</v>
      </c>
    </row>
    <row r="3371" spans="1:8" x14ac:dyDescent="0.25">
      <c r="A3371" t="s">
        <v>2854</v>
      </c>
      <c r="B3371" s="1">
        <v>45527</v>
      </c>
      <c r="C3371">
        <v>449</v>
      </c>
      <c r="D3371">
        <v>372</v>
      </c>
      <c r="E3371">
        <v>7</v>
      </c>
      <c r="F3371">
        <v>48</v>
      </c>
      <c r="G3371">
        <v>6</v>
      </c>
      <c r="H3371" t="s">
        <v>3949</v>
      </c>
    </row>
    <row r="3372" spans="1:8" x14ac:dyDescent="0.25">
      <c r="A3372" t="s">
        <v>2855</v>
      </c>
      <c r="B3372" s="1">
        <v>45333</v>
      </c>
      <c r="C3372">
        <v>809</v>
      </c>
      <c r="D3372">
        <v>75</v>
      </c>
      <c r="E3372">
        <v>13</v>
      </c>
      <c r="F3372">
        <v>155</v>
      </c>
      <c r="G3372">
        <v>34</v>
      </c>
      <c r="H3372" t="s">
        <v>3949</v>
      </c>
    </row>
    <row r="3373" spans="1:8" x14ac:dyDescent="0.25">
      <c r="A3373" t="s">
        <v>2856</v>
      </c>
      <c r="B3373" s="1">
        <v>45579</v>
      </c>
      <c r="C3373">
        <v>691</v>
      </c>
      <c r="D3373">
        <v>387</v>
      </c>
      <c r="E3373">
        <v>21</v>
      </c>
      <c r="F3373">
        <v>175</v>
      </c>
      <c r="G3373">
        <v>11</v>
      </c>
      <c r="H3373" t="s">
        <v>3949</v>
      </c>
    </row>
    <row r="3374" spans="1:8" x14ac:dyDescent="0.25">
      <c r="A3374" t="s">
        <v>2857</v>
      </c>
      <c r="B3374" s="1">
        <v>45375</v>
      </c>
      <c r="C3374">
        <v>419</v>
      </c>
      <c r="D3374">
        <v>414</v>
      </c>
      <c r="E3374">
        <v>17</v>
      </c>
      <c r="F3374">
        <v>119</v>
      </c>
      <c r="G3374">
        <v>46</v>
      </c>
      <c r="H3374" t="s">
        <v>3949</v>
      </c>
    </row>
    <row r="3375" spans="1:8" x14ac:dyDescent="0.25">
      <c r="A3375" t="s">
        <v>2858</v>
      </c>
      <c r="B3375" s="1">
        <v>45391</v>
      </c>
      <c r="C3375">
        <v>477</v>
      </c>
      <c r="D3375">
        <v>482</v>
      </c>
      <c r="E3375">
        <v>23</v>
      </c>
      <c r="F3375">
        <v>48</v>
      </c>
      <c r="G3375">
        <v>21</v>
      </c>
      <c r="H3375" t="s">
        <v>3951</v>
      </c>
    </row>
    <row r="3376" spans="1:8" x14ac:dyDescent="0.25">
      <c r="A3376" t="s">
        <v>540</v>
      </c>
      <c r="B3376" s="1">
        <v>45444</v>
      </c>
      <c r="C3376">
        <v>186</v>
      </c>
      <c r="D3376">
        <v>154</v>
      </c>
      <c r="E3376">
        <v>7</v>
      </c>
      <c r="F3376">
        <v>126</v>
      </c>
      <c r="G3376">
        <v>38</v>
      </c>
      <c r="H3376" t="s">
        <v>3950</v>
      </c>
    </row>
    <row r="3377" spans="1:8" x14ac:dyDescent="0.25">
      <c r="A3377" t="s">
        <v>2859</v>
      </c>
      <c r="B3377" s="1">
        <v>45553</v>
      </c>
      <c r="C3377">
        <v>781</v>
      </c>
      <c r="D3377">
        <v>173</v>
      </c>
      <c r="E3377">
        <v>6</v>
      </c>
      <c r="F3377">
        <v>196</v>
      </c>
      <c r="G3377">
        <v>7</v>
      </c>
      <c r="H3377" t="s">
        <v>3951</v>
      </c>
    </row>
    <row r="3378" spans="1:8" x14ac:dyDescent="0.25">
      <c r="A3378" t="s">
        <v>2860</v>
      </c>
      <c r="B3378" s="1">
        <v>45513</v>
      </c>
      <c r="C3378">
        <v>419</v>
      </c>
      <c r="D3378">
        <v>423</v>
      </c>
      <c r="E3378">
        <v>27</v>
      </c>
      <c r="F3378">
        <v>136</v>
      </c>
      <c r="G3378">
        <v>27</v>
      </c>
      <c r="H3378" t="s">
        <v>3950</v>
      </c>
    </row>
    <row r="3379" spans="1:8" x14ac:dyDescent="0.25">
      <c r="A3379" t="s">
        <v>2861</v>
      </c>
      <c r="B3379" s="1">
        <v>45636</v>
      </c>
      <c r="C3379">
        <v>995</v>
      </c>
      <c r="D3379">
        <v>245</v>
      </c>
      <c r="E3379">
        <v>7</v>
      </c>
      <c r="F3379">
        <v>4</v>
      </c>
      <c r="G3379">
        <v>31</v>
      </c>
      <c r="H3379" t="s">
        <v>3949</v>
      </c>
    </row>
    <row r="3380" spans="1:8" x14ac:dyDescent="0.25">
      <c r="A3380" t="s">
        <v>2862</v>
      </c>
      <c r="B3380" s="1">
        <v>45369</v>
      </c>
      <c r="C3380">
        <v>546</v>
      </c>
      <c r="D3380">
        <v>406</v>
      </c>
      <c r="E3380">
        <v>19</v>
      </c>
      <c r="F3380">
        <v>143</v>
      </c>
      <c r="G3380">
        <v>25</v>
      </c>
      <c r="H3380" t="s">
        <v>3949</v>
      </c>
    </row>
    <row r="3381" spans="1:8" x14ac:dyDescent="0.25">
      <c r="A3381" t="s">
        <v>2863</v>
      </c>
      <c r="B3381" s="1">
        <v>45520</v>
      </c>
      <c r="C3381">
        <v>910</v>
      </c>
      <c r="D3381">
        <v>318</v>
      </c>
      <c r="E3381">
        <v>30</v>
      </c>
      <c r="F3381">
        <v>76</v>
      </c>
      <c r="G3381">
        <v>12</v>
      </c>
      <c r="H3381" t="s">
        <v>3951</v>
      </c>
    </row>
    <row r="3382" spans="1:8" x14ac:dyDescent="0.25">
      <c r="A3382" t="s">
        <v>1823</v>
      </c>
      <c r="B3382" s="1">
        <v>45366</v>
      </c>
      <c r="C3382">
        <v>700</v>
      </c>
      <c r="D3382">
        <v>184</v>
      </c>
      <c r="E3382">
        <v>18</v>
      </c>
      <c r="F3382">
        <v>124</v>
      </c>
      <c r="G3382">
        <v>41</v>
      </c>
      <c r="H3382" t="s">
        <v>3951</v>
      </c>
    </row>
    <row r="3383" spans="1:8" x14ac:dyDescent="0.25">
      <c r="A3383" t="s">
        <v>2864</v>
      </c>
      <c r="B3383" s="1">
        <v>45700</v>
      </c>
      <c r="C3383">
        <v>199</v>
      </c>
      <c r="D3383">
        <v>197</v>
      </c>
      <c r="E3383">
        <v>16</v>
      </c>
      <c r="F3383">
        <v>130</v>
      </c>
      <c r="G3383">
        <v>13</v>
      </c>
      <c r="H3383" t="s">
        <v>3949</v>
      </c>
    </row>
    <row r="3384" spans="1:8" x14ac:dyDescent="0.25">
      <c r="A3384" t="s">
        <v>2865</v>
      </c>
      <c r="B3384" s="1">
        <v>45011</v>
      </c>
      <c r="C3384">
        <v>967</v>
      </c>
      <c r="D3384">
        <v>254</v>
      </c>
      <c r="E3384">
        <v>17</v>
      </c>
      <c r="F3384">
        <v>140</v>
      </c>
      <c r="G3384">
        <v>29</v>
      </c>
      <c r="H3384" t="s">
        <v>3949</v>
      </c>
    </row>
    <row r="3385" spans="1:8" x14ac:dyDescent="0.25">
      <c r="A3385" t="s">
        <v>2866</v>
      </c>
      <c r="B3385" s="1">
        <v>45487</v>
      </c>
      <c r="C3385">
        <v>975</v>
      </c>
      <c r="D3385">
        <v>362</v>
      </c>
      <c r="E3385">
        <v>2</v>
      </c>
      <c r="F3385">
        <v>184</v>
      </c>
      <c r="G3385">
        <v>43</v>
      </c>
      <c r="H3385" t="s">
        <v>3950</v>
      </c>
    </row>
    <row r="3386" spans="1:8" x14ac:dyDescent="0.25">
      <c r="A3386" t="s">
        <v>2867</v>
      </c>
      <c r="B3386" s="1">
        <v>45234</v>
      </c>
      <c r="C3386">
        <v>214</v>
      </c>
      <c r="D3386">
        <v>201</v>
      </c>
      <c r="E3386">
        <v>25</v>
      </c>
      <c r="F3386">
        <v>63</v>
      </c>
      <c r="G3386">
        <v>31</v>
      </c>
      <c r="H3386" t="s">
        <v>3949</v>
      </c>
    </row>
    <row r="3387" spans="1:8" x14ac:dyDescent="0.25">
      <c r="A3387" t="s">
        <v>867</v>
      </c>
      <c r="B3387" s="1">
        <v>45188</v>
      </c>
      <c r="C3387">
        <v>807</v>
      </c>
      <c r="D3387">
        <v>436</v>
      </c>
      <c r="E3387">
        <v>15</v>
      </c>
      <c r="F3387">
        <v>195</v>
      </c>
      <c r="G3387">
        <v>36</v>
      </c>
      <c r="H3387" t="s">
        <v>3949</v>
      </c>
    </row>
    <row r="3388" spans="1:8" x14ac:dyDescent="0.25">
      <c r="A3388" t="s">
        <v>2629</v>
      </c>
      <c r="B3388" s="1">
        <v>45048</v>
      </c>
      <c r="C3388">
        <v>446</v>
      </c>
      <c r="D3388">
        <v>299</v>
      </c>
      <c r="E3388">
        <v>28</v>
      </c>
      <c r="F3388">
        <v>51</v>
      </c>
      <c r="G3388">
        <v>42</v>
      </c>
      <c r="H3388" t="s">
        <v>3950</v>
      </c>
    </row>
    <row r="3389" spans="1:8" x14ac:dyDescent="0.25">
      <c r="A3389" t="s">
        <v>2806</v>
      </c>
      <c r="B3389" s="1">
        <v>45176</v>
      </c>
      <c r="C3389">
        <v>736</v>
      </c>
      <c r="D3389">
        <v>80</v>
      </c>
      <c r="E3389">
        <v>27</v>
      </c>
      <c r="F3389">
        <v>167</v>
      </c>
      <c r="G3389">
        <v>18</v>
      </c>
      <c r="H3389" t="s">
        <v>3951</v>
      </c>
    </row>
    <row r="3390" spans="1:8" x14ac:dyDescent="0.25">
      <c r="A3390" t="s">
        <v>2868</v>
      </c>
      <c r="B3390" s="1">
        <v>45334</v>
      </c>
      <c r="C3390">
        <v>561</v>
      </c>
      <c r="D3390">
        <v>433</v>
      </c>
      <c r="E3390">
        <v>22</v>
      </c>
      <c r="F3390">
        <v>44</v>
      </c>
      <c r="G3390">
        <v>14</v>
      </c>
      <c r="H3390" t="s">
        <v>3951</v>
      </c>
    </row>
    <row r="3391" spans="1:8" x14ac:dyDescent="0.25">
      <c r="A3391" t="s">
        <v>2869</v>
      </c>
      <c r="B3391" s="1">
        <v>45107</v>
      </c>
      <c r="C3391">
        <v>640</v>
      </c>
      <c r="D3391">
        <v>284</v>
      </c>
      <c r="E3391">
        <v>18</v>
      </c>
      <c r="F3391">
        <v>134</v>
      </c>
      <c r="G3391">
        <v>12</v>
      </c>
      <c r="H3391" t="s">
        <v>3951</v>
      </c>
    </row>
    <row r="3392" spans="1:8" x14ac:dyDescent="0.25">
      <c r="A3392" t="s">
        <v>2870</v>
      </c>
      <c r="B3392" s="1">
        <v>45303</v>
      </c>
      <c r="C3392">
        <v>288</v>
      </c>
      <c r="D3392">
        <v>338</v>
      </c>
      <c r="E3392">
        <v>9</v>
      </c>
      <c r="F3392">
        <v>85</v>
      </c>
      <c r="G3392">
        <v>27</v>
      </c>
      <c r="H3392" t="s">
        <v>3950</v>
      </c>
    </row>
    <row r="3393" spans="1:8" x14ac:dyDescent="0.25">
      <c r="A3393" t="s">
        <v>2871</v>
      </c>
      <c r="B3393" s="1">
        <v>45455</v>
      </c>
      <c r="C3393">
        <v>165</v>
      </c>
      <c r="D3393">
        <v>475</v>
      </c>
      <c r="E3393">
        <v>6</v>
      </c>
      <c r="F3393">
        <v>80</v>
      </c>
      <c r="G3393">
        <v>36</v>
      </c>
      <c r="H3393" t="s">
        <v>3951</v>
      </c>
    </row>
    <row r="3394" spans="1:8" x14ac:dyDescent="0.25">
      <c r="A3394" t="s">
        <v>2872</v>
      </c>
      <c r="B3394" s="1">
        <v>45678</v>
      </c>
      <c r="C3394">
        <v>779</v>
      </c>
      <c r="D3394">
        <v>230</v>
      </c>
      <c r="E3394">
        <v>13</v>
      </c>
      <c r="F3394">
        <v>73</v>
      </c>
      <c r="G3394">
        <v>49</v>
      </c>
      <c r="H3394" t="s">
        <v>3950</v>
      </c>
    </row>
    <row r="3395" spans="1:8" x14ac:dyDescent="0.25">
      <c r="A3395" t="s">
        <v>2873</v>
      </c>
      <c r="B3395" s="1">
        <v>45455</v>
      </c>
      <c r="C3395">
        <v>508</v>
      </c>
      <c r="D3395">
        <v>191</v>
      </c>
      <c r="E3395">
        <v>4</v>
      </c>
      <c r="F3395">
        <v>22</v>
      </c>
      <c r="G3395">
        <v>34</v>
      </c>
      <c r="H3395" t="s">
        <v>3951</v>
      </c>
    </row>
    <row r="3396" spans="1:8" x14ac:dyDescent="0.25">
      <c r="A3396" t="s">
        <v>2874</v>
      </c>
      <c r="B3396" s="1">
        <v>45331</v>
      </c>
      <c r="C3396">
        <v>614</v>
      </c>
      <c r="D3396">
        <v>55</v>
      </c>
      <c r="E3396">
        <v>19</v>
      </c>
      <c r="F3396">
        <v>145</v>
      </c>
      <c r="G3396">
        <v>2</v>
      </c>
      <c r="H3396" t="s">
        <v>3949</v>
      </c>
    </row>
    <row r="3397" spans="1:8" x14ac:dyDescent="0.25">
      <c r="A3397" t="s">
        <v>2875</v>
      </c>
      <c r="B3397" s="1">
        <v>45404</v>
      </c>
      <c r="C3397">
        <v>963</v>
      </c>
      <c r="D3397">
        <v>189</v>
      </c>
      <c r="E3397">
        <v>23</v>
      </c>
      <c r="F3397">
        <v>61</v>
      </c>
      <c r="G3397">
        <v>27</v>
      </c>
      <c r="H3397" t="s">
        <v>3949</v>
      </c>
    </row>
    <row r="3398" spans="1:8" x14ac:dyDescent="0.25">
      <c r="A3398" t="s">
        <v>2303</v>
      </c>
      <c r="B3398" s="1">
        <v>45470</v>
      </c>
      <c r="C3398">
        <v>866</v>
      </c>
      <c r="D3398">
        <v>388</v>
      </c>
      <c r="E3398">
        <v>17</v>
      </c>
      <c r="F3398">
        <v>160</v>
      </c>
      <c r="G3398">
        <v>28</v>
      </c>
      <c r="H3398" t="s">
        <v>3951</v>
      </c>
    </row>
    <row r="3399" spans="1:8" x14ac:dyDescent="0.25">
      <c r="A3399" t="s">
        <v>2283</v>
      </c>
      <c r="B3399" s="1">
        <v>45511</v>
      </c>
      <c r="C3399">
        <v>910</v>
      </c>
      <c r="D3399">
        <v>476</v>
      </c>
      <c r="E3399">
        <v>9</v>
      </c>
      <c r="F3399">
        <v>186</v>
      </c>
      <c r="G3399">
        <v>21</v>
      </c>
      <c r="H3399" t="s">
        <v>3951</v>
      </c>
    </row>
    <row r="3400" spans="1:8" x14ac:dyDescent="0.25">
      <c r="A3400" t="s">
        <v>2876</v>
      </c>
      <c r="B3400" s="1">
        <v>45569</v>
      </c>
      <c r="C3400">
        <v>424</v>
      </c>
      <c r="D3400">
        <v>143</v>
      </c>
      <c r="E3400">
        <v>24</v>
      </c>
      <c r="F3400">
        <v>144</v>
      </c>
      <c r="G3400">
        <v>41</v>
      </c>
      <c r="H3400" t="s">
        <v>3951</v>
      </c>
    </row>
    <row r="3401" spans="1:8" x14ac:dyDescent="0.25">
      <c r="A3401" t="s">
        <v>2877</v>
      </c>
      <c r="B3401" s="1">
        <v>45190</v>
      </c>
      <c r="C3401">
        <v>632</v>
      </c>
      <c r="D3401">
        <v>360</v>
      </c>
      <c r="E3401">
        <v>20</v>
      </c>
      <c r="F3401">
        <v>47</v>
      </c>
      <c r="G3401">
        <v>14</v>
      </c>
      <c r="H3401" t="s">
        <v>3950</v>
      </c>
    </row>
    <row r="3402" spans="1:8" x14ac:dyDescent="0.25">
      <c r="A3402" t="s">
        <v>2878</v>
      </c>
      <c r="B3402" s="1">
        <v>45046</v>
      </c>
      <c r="C3402">
        <v>481</v>
      </c>
      <c r="D3402">
        <v>490</v>
      </c>
      <c r="E3402">
        <v>24</v>
      </c>
      <c r="F3402">
        <v>147</v>
      </c>
      <c r="G3402">
        <v>24</v>
      </c>
      <c r="H3402" t="s">
        <v>3951</v>
      </c>
    </row>
    <row r="3403" spans="1:8" x14ac:dyDescent="0.25">
      <c r="A3403" t="s">
        <v>2879</v>
      </c>
      <c r="B3403" s="1">
        <v>45455</v>
      </c>
      <c r="C3403">
        <v>808</v>
      </c>
      <c r="D3403">
        <v>367</v>
      </c>
      <c r="E3403">
        <v>11</v>
      </c>
      <c r="F3403">
        <v>31</v>
      </c>
      <c r="G3403">
        <v>38</v>
      </c>
      <c r="H3403" t="s">
        <v>3950</v>
      </c>
    </row>
    <row r="3404" spans="1:8" x14ac:dyDescent="0.25">
      <c r="A3404" t="s">
        <v>2880</v>
      </c>
      <c r="B3404" s="1">
        <v>45092</v>
      </c>
      <c r="C3404">
        <v>318</v>
      </c>
      <c r="D3404">
        <v>412</v>
      </c>
      <c r="E3404">
        <v>21</v>
      </c>
      <c r="F3404">
        <v>66</v>
      </c>
      <c r="G3404">
        <v>8</v>
      </c>
      <c r="H3404" t="s">
        <v>3950</v>
      </c>
    </row>
    <row r="3405" spans="1:8" x14ac:dyDescent="0.25">
      <c r="A3405" t="s">
        <v>2881</v>
      </c>
      <c r="B3405" s="1">
        <v>45502</v>
      </c>
      <c r="C3405">
        <v>588</v>
      </c>
      <c r="D3405">
        <v>148</v>
      </c>
      <c r="E3405">
        <v>18</v>
      </c>
      <c r="F3405">
        <v>108</v>
      </c>
      <c r="G3405">
        <v>28</v>
      </c>
      <c r="H3405" t="s">
        <v>3949</v>
      </c>
    </row>
    <row r="3406" spans="1:8" x14ac:dyDescent="0.25">
      <c r="A3406" t="s">
        <v>2882</v>
      </c>
      <c r="B3406" s="1">
        <v>45133</v>
      </c>
      <c r="C3406">
        <v>560</v>
      </c>
      <c r="D3406">
        <v>217</v>
      </c>
      <c r="E3406">
        <v>3</v>
      </c>
      <c r="F3406">
        <v>31</v>
      </c>
      <c r="G3406">
        <v>40</v>
      </c>
      <c r="H3406" t="s">
        <v>3949</v>
      </c>
    </row>
    <row r="3407" spans="1:8" x14ac:dyDescent="0.25">
      <c r="A3407" t="s">
        <v>2883</v>
      </c>
      <c r="B3407" s="1">
        <v>45600</v>
      </c>
      <c r="C3407">
        <v>814</v>
      </c>
      <c r="D3407">
        <v>57</v>
      </c>
      <c r="E3407">
        <v>25</v>
      </c>
      <c r="F3407">
        <v>106</v>
      </c>
      <c r="G3407">
        <v>30</v>
      </c>
      <c r="H3407" t="s">
        <v>3949</v>
      </c>
    </row>
    <row r="3408" spans="1:8" x14ac:dyDescent="0.25">
      <c r="A3408" t="s">
        <v>2884</v>
      </c>
      <c r="B3408" s="1">
        <v>45699</v>
      </c>
      <c r="C3408">
        <v>348</v>
      </c>
      <c r="D3408">
        <v>398</v>
      </c>
      <c r="E3408">
        <v>19</v>
      </c>
      <c r="F3408">
        <v>192</v>
      </c>
      <c r="G3408">
        <v>26</v>
      </c>
      <c r="H3408" t="s">
        <v>3949</v>
      </c>
    </row>
    <row r="3409" spans="1:8" x14ac:dyDescent="0.25">
      <c r="A3409" t="s">
        <v>2885</v>
      </c>
      <c r="B3409" s="1">
        <v>45020</v>
      </c>
      <c r="C3409">
        <v>602</v>
      </c>
      <c r="D3409">
        <v>192</v>
      </c>
      <c r="E3409">
        <v>12</v>
      </c>
      <c r="F3409">
        <v>139</v>
      </c>
      <c r="G3409">
        <v>7</v>
      </c>
      <c r="H3409" t="s">
        <v>3950</v>
      </c>
    </row>
    <row r="3410" spans="1:8" x14ac:dyDescent="0.25">
      <c r="A3410" t="s">
        <v>2264</v>
      </c>
      <c r="B3410" s="1">
        <v>45598</v>
      </c>
      <c r="C3410">
        <v>679</v>
      </c>
      <c r="D3410">
        <v>426</v>
      </c>
      <c r="E3410">
        <v>20</v>
      </c>
      <c r="F3410">
        <v>126</v>
      </c>
      <c r="G3410">
        <v>36</v>
      </c>
      <c r="H3410" t="s">
        <v>3949</v>
      </c>
    </row>
    <row r="3411" spans="1:8" x14ac:dyDescent="0.25">
      <c r="A3411" t="s">
        <v>2886</v>
      </c>
      <c r="B3411" s="1">
        <v>45404</v>
      </c>
      <c r="C3411">
        <v>970</v>
      </c>
      <c r="D3411">
        <v>196</v>
      </c>
      <c r="E3411">
        <v>25</v>
      </c>
      <c r="F3411">
        <v>32</v>
      </c>
      <c r="G3411">
        <v>21</v>
      </c>
      <c r="H3411" t="s">
        <v>3951</v>
      </c>
    </row>
    <row r="3412" spans="1:8" x14ac:dyDescent="0.25">
      <c r="A3412" t="s">
        <v>2401</v>
      </c>
      <c r="B3412" s="1">
        <v>45621</v>
      </c>
      <c r="C3412">
        <v>587</v>
      </c>
      <c r="D3412">
        <v>137</v>
      </c>
      <c r="E3412">
        <v>1</v>
      </c>
      <c r="F3412">
        <v>128</v>
      </c>
      <c r="G3412">
        <v>24</v>
      </c>
      <c r="H3412" t="s">
        <v>3950</v>
      </c>
    </row>
    <row r="3413" spans="1:8" x14ac:dyDescent="0.25">
      <c r="A3413" t="s">
        <v>2887</v>
      </c>
      <c r="B3413" s="1">
        <v>45671</v>
      </c>
      <c r="C3413">
        <v>531</v>
      </c>
      <c r="D3413">
        <v>112</v>
      </c>
      <c r="E3413">
        <v>19</v>
      </c>
      <c r="F3413">
        <v>46</v>
      </c>
      <c r="G3413">
        <v>40</v>
      </c>
      <c r="H3413" t="s">
        <v>3949</v>
      </c>
    </row>
    <row r="3414" spans="1:8" x14ac:dyDescent="0.25">
      <c r="A3414" t="s">
        <v>2888</v>
      </c>
      <c r="B3414" s="1">
        <v>45273</v>
      </c>
      <c r="C3414">
        <v>698</v>
      </c>
      <c r="D3414">
        <v>124</v>
      </c>
      <c r="E3414">
        <v>13</v>
      </c>
      <c r="F3414">
        <v>45</v>
      </c>
      <c r="G3414">
        <v>8</v>
      </c>
      <c r="H3414" t="s">
        <v>3949</v>
      </c>
    </row>
    <row r="3415" spans="1:8" x14ac:dyDescent="0.25">
      <c r="A3415" t="s">
        <v>2889</v>
      </c>
      <c r="B3415" s="1">
        <v>45116</v>
      </c>
      <c r="C3415">
        <v>193</v>
      </c>
      <c r="D3415">
        <v>319</v>
      </c>
      <c r="E3415">
        <v>20</v>
      </c>
      <c r="F3415">
        <v>196</v>
      </c>
      <c r="G3415">
        <v>15</v>
      </c>
      <c r="H3415" t="s">
        <v>3949</v>
      </c>
    </row>
    <row r="3416" spans="1:8" x14ac:dyDescent="0.25">
      <c r="A3416" t="s">
        <v>2890</v>
      </c>
      <c r="B3416" s="1">
        <v>45685</v>
      </c>
      <c r="C3416">
        <v>568</v>
      </c>
      <c r="D3416">
        <v>97</v>
      </c>
      <c r="E3416">
        <v>25</v>
      </c>
      <c r="F3416">
        <v>31</v>
      </c>
      <c r="G3416">
        <v>24</v>
      </c>
      <c r="H3416" t="s">
        <v>3949</v>
      </c>
    </row>
    <row r="3417" spans="1:8" x14ac:dyDescent="0.25">
      <c r="A3417" t="s">
        <v>2891</v>
      </c>
      <c r="B3417" s="1">
        <v>45170</v>
      </c>
      <c r="C3417">
        <v>232</v>
      </c>
      <c r="D3417">
        <v>227</v>
      </c>
      <c r="E3417">
        <v>13</v>
      </c>
      <c r="F3417">
        <v>44</v>
      </c>
      <c r="G3417">
        <v>9</v>
      </c>
      <c r="H3417" t="s">
        <v>3951</v>
      </c>
    </row>
    <row r="3418" spans="1:8" x14ac:dyDescent="0.25">
      <c r="A3418" t="s">
        <v>2892</v>
      </c>
      <c r="B3418" s="1">
        <v>45094</v>
      </c>
      <c r="C3418">
        <v>551</v>
      </c>
      <c r="D3418">
        <v>360</v>
      </c>
      <c r="E3418">
        <v>30</v>
      </c>
      <c r="F3418">
        <v>172</v>
      </c>
      <c r="G3418">
        <v>44</v>
      </c>
      <c r="H3418" t="s">
        <v>3951</v>
      </c>
    </row>
    <row r="3419" spans="1:8" x14ac:dyDescent="0.25">
      <c r="A3419" t="s">
        <v>532</v>
      </c>
      <c r="B3419" s="1">
        <v>45064</v>
      </c>
      <c r="C3419">
        <v>828</v>
      </c>
      <c r="D3419">
        <v>98</v>
      </c>
      <c r="E3419">
        <v>9</v>
      </c>
      <c r="F3419">
        <v>175</v>
      </c>
      <c r="G3419">
        <v>49</v>
      </c>
      <c r="H3419" t="s">
        <v>3949</v>
      </c>
    </row>
    <row r="3420" spans="1:8" x14ac:dyDescent="0.25">
      <c r="A3420" t="s">
        <v>2893</v>
      </c>
      <c r="B3420" s="1">
        <v>44978</v>
      </c>
      <c r="C3420">
        <v>736</v>
      </c>
      <c r="D3420">
        <v>469</v>
      </c>
      <c r="E3420">
        <v>20</v>
      </c>
      <c r="F3420">
        <v>168</v>
      </c>
      <c r="G3420">
        <v>45</v>
      </c>
      <c r="H3420" t="s">
        <v>3949</v>
      </c>
    </row>
    <row r="3421" spans="1:8" x14ac:dyDescent="0.25">
      <c r="A3421" t="s">
        <v>1071</v>
      </c>
      <c r="B3421" s="1">
        <v>45062</v>
      </c>
      <c r="C3421">
        <v>402</v>
      </c>
      <c r="D3421">
        <v>331</v>
      </c>
      <c r="E3421">
        <v>19</v>
      </c>
      <c r="F3421">
        <v>199</v>
      </c>
      <c r="G3421">
        <v>22</v>
      </c>
      <c r="H3421" t="s">
        <v>3950</v>
      </c>
    </row>
    <row r="3422" spans="1:8" x14ac:dyDescent="0.25">
      <c r="A3422" t="s">
        <v>222</v>
      </c>
      <c r="B3422" s="1">
        <v>45293</v>
      </c>
      <c r="C3422">
        <v>872</v>
      </c>
      <c r="D3422">
        <v>53</v>
      </c>
      <c r="E3422">
        <v>23</v>
      </c>
      <c r="F3422">
        <v>55</v>
      </c>
      <c r="G3422">
        <v>49</v>
      </c>
      <c r="H3422" t="s">
        <v>3949</v>
      </c>
    </row>
    <row r="3423" spans="1:8" x14ac:dyDescent="0.25">
      <c r="A3423" t="s">
        <v>2894</v>
      </c>
      <c r="B3423" s="1">
        <v>45665</v>
      </c>
      <c r="C3423">
        <v>945</v>
      </c>
      <c r="D3423">
        <v>271</v>
      </c>
      <c r="E3423">
        <v>25</v>
      </c>
      <c r="F3423">
        <v>9</v>
      </c>
      <c r="G3423">
        <v>22</v>
      </c>
      <c r="H3423" t="s">
        <v>3950</v>
      </c>
    </row>
    <row r="3424" spans="1:8" x14ac:dyDescent="0.25">
      <c r="A3424" t="s">
        <v>2895</v>
      </c>
      <c r="B3424" s="1">
        <v>45301</v>
      </c>
      <c r="C3424">
        <v>797</v>
      </c>
      <c r="D3424">
        <v>429</v>
      </c>
      <c r="E3424">
        <v>7</v>
      </c>
      <c r="F3424">
        <v>102</v>
      </c>
      <c r="G3424">
        <v>42</v>
      </c>
      <c r="H3424" t="s">
        <v>3951</v>
      </c>
    </row>
    <row r="3425" spans="1:8" x14ac:dyDescent="0.25">
      <c r="A3425" t="s">
        <v>2896</v>
      </c>
      <c r="B3425" s="1">
        <v>45044</v>
      </c>
      <c r="C3425">
        <v>329</v>
      </c>
      <c r="D3425">
        <v>197</v>
      </c>
      <c r="E3425">
        <v>16</v>
      </c>
      <c r="F3425">
        <v>14</v>
      </c>
      <c r="G3425">
        <v>29</v>
      </c>
      <c r="H3425" t="s">
        <v>3950</v>
      </c>
    </row>
    <row r="3426" spans="1:8" x14ac:dyDescent="0.25">
      <c r="A3426" t="s">
        <v>2897</v>
      </c>
      <c r="B3426" s="1">
        <v>45694</v>
      </c>
      <c r="C3426">
        <v>610</v>
      </c>
      <c r="D3426">
        <v>365</v>
      </c>
      <c r="E3426">
        <v>3</v>
      </c>
      <c r="F3426">
        <v>156</v>
      </c>
      <c r="G3426">
        <v>39</v>
      </c>
      <c r="H3426" t="s">
        <v>3951</v>
      </c>
    </row>
    <row r="3427" spans="1:8" x14ac:dyDescent="0.25">
      <c r="A3427" t="s">
        <v>2898</v>
      </c>
      <c r="B3427" s="1">
        <v>45309</v>
      </c>
      <c r="C3427">
        <v>423</v>
      </c>
      <c r="D3427">
        <v>336</v>
      </c>
      <c r="E3427">
        <v>18</v>
      </c>
      <c r="F3427">
        <v>125</v>
      </c>
      <c r="G3427">
        <v>21</v>
      </c>
      <c r="H3427" t="s">
        <v>3949</v>
      </c>
    </row>
    <row r="3428" spans="1:8" x14ac:dyDescent="0.25">
      <c r="A3428" t="s">
        <v>2899</v>
      </c>
      <c r="B3428" s="1">
        <v>45265</v>
      </c>
      <c r="C3428">
        <v>629</v>
      </c>
      <c r="D3428">
        <v>355</v>
      </c>
      <c r="E3428">
        <v>9</v>
      </c>
      <c r="F3428">
        <v>92</v>
      </c>
      <c r="G3428">
        <v>46</v>
      </c>
      <c r="H3428" t="s">
        <v>3951</v>
      </c>
    </row>
    <row r="3429" spans="1:8" x14ac:dyDescent="0.25">
      <c r="A3429" t="s">
        <v>1345</v>
      </c>
      <c r="B3429" s="1">
        <v>45174</v>
      </c>
      <c r="C3429">
        <v>734</v>
      </c>
      <c r="D3429">
        <v>383</v>
      </c>
      <c r="E3429">
        <v>30</v>
      </c>
      <c r="F3429">
        <v>123</v>
      </c>
      <c r="G3429">
        <v>50</v>
      </c>
      <c r="H3429" t="s">
        <v>3951</v>
      </c>
    </row>
    <row r="3430" spans="1:8" x14ac:dyDescent="0.25">
      <c r="A3430" t="s">
        <v>2900</v>
      </c>
      <c r="B3430" s="1">
        <v>45063</v>
      </c>
      <c r="C3430">
        <v>803</v>
      </c>
      <c r="D3430">
        <v>229</v>
      </c>
      <c r="E3430">
        <v>6</v>
      </c>
      <c r="F3430">
        <v>26</v>
      </c>
      <c r="G3430">
        <v>33</v>
      </c>
      <c r="H3430" t="s">
        <v>3951</v>
      </c>
    </row>
    <row r="3431" spans="1:8" x14ac:dyDescent="0.25">
      <c r="A3431" t="s">
        <v>2901</v>
      </c>
      <c r="B3431" s="1">
        <v>45371</v>
      </c>
      <c r="C3431">
        <v>131</v>
      </c>
      <c r="D3431">
        <v>277</v>
      </c>
      <c r="E3431">
        <v>2</v>
      </c>
      <c r="F3431">
        <v>6</v>
      </c>
      <c r="G3431">
        <v>32</v>
      </c>
      <c r="H3431" t="s">
        <v>3950</v>
      </c>
    </row>
    <row r="3432" spans="1:8" x14ac:dyDescent="0.25">
      <c r="A3432" t="s">
        <v>2902</v>
      </c>
      <c r="B3432" s="1">
        <v>45620</v>
      </c>
      <c r="C3432">
        <v>684</v>
      </c>
      <c r="D3432">
        <v>494</v>
      </c>
      <c r="E3432">
        <v>23</v>
      </c>
      <c r="F3432">
        <v>122</v>
      </c>
      <c r="G3432">
        <v>5</v>
      </c>
      <c r="H3432" t="s">
        <v>3949</v>
      </c>
    </row>
    <row r="3433" spans="1:8" x14ac:dyDescent="0.25">
      <c r="A3433" t="s">
        <v>2903</v>
      </c>
      <c r="B3433" s="1">
        <v>45205</v>
      </c>
      <c r="C3433">
        <v>154</v>
      </c>
      <c r="D3433">
        <v>163</v>
      </c>
      <c r="E3433">
        <v>17</v>
      </c>
      <c r="F3433">
        <v>23</v>
      </c>
      <c r="G3433">
        <v>16</v>
      </c>
      <c r="H3433" t="s">
        <v>3951</v>
      </c>
    </row>
    <row r="3434" spans="1:8" x14ac:dyDescent="0.25">
      <c r="A3434" t="s">
        <v>2896</v>
      </c>
      <c r="B3434" s="1">
        <v>45381</v>
      </c>
      <c r="C3434">
        <v>250</v>
      </c>
      <c r="D3434">
        <v>495</v>
      </c>
      <c r="E3434">
        <v>19</v>
      </c>
      <c r="F3434">
        <v>20</v>
      </c>
      <c r="G3434">
        <v>14</v>
      </c>
      <c r="H3434" t="s">
        <v>3949</v>
      </c>
    </row>
    <row r="3435" spans="1:8" x14ac:dyDescent="0.25">
      <c r="A3435" t="s">
        <v>2880</v>
      </c>
      <c r="B3435" s="1">
        <v>45313</v>
      </c>
      <c r="C3435">
        <v>695</v>
      </c>
      <c r="D3435">
        <v>74</v>
      </c>
      <c r="E3435">
        <v>4</v>
      </c>
      <c r="F3435">
        <v>46</v>
      </c>
      <c r="G3435">
        <v>49</v>
      </c>
      <c r="H3435" t="s">
        <v>3949</v>
      </c>
    </row>
    <row r="3436" spans="1:8" x14ac:dyDescent="0.25">
      <c r="A3436" t="s">
        <v>2904</v>
      </c>
      <c r="B3436" s="1">
        <v>45531</v>
      </c>
      <c r="C3436">
        <v>305</v>
      </c>
      <c r="D3436">
        <v>336</v>
      </c>
      <c r="E3436">
        <v>24</v>
      </c>
      <c r="F3436">
        <v>35</v>
      </c>
      <c r="G3436">
        <v>32</v>
      </c>
      <c r="H3436" t="s">
        <v>3949</v>
      </c>
    </row>
    <row r="3437" spans="1:8" x14ac:dyDescent="0.25">
      <c r="A3437" t="s">
        <v>2905</v>
      </c>
      <c r="B3437" s="1">
        <v>45190</v>
      </c>
      <c r="C3437">
        <v>549</v>
      </c>
      <c r="D3437">
        <v>86</v>
      </c>
      <c r="E3437">
        <v>20</v>
      </c>
      <c r="F3437">
        <v>81</v>
      </c>
      <c r="G3437">
        <v>50</v>
      </c>
      <c r="H3437" t="s">
        <v>3949</v>
      </c>
    </row>
    <row r="3438" spans="1:8" x14ac:dyDescent="0.25">
      <c r="A3438" t="s">
        <v>2906</v>
      </c>
      <c r="B3438" s="1">
        <v>45235</v>
      </c>
      <c r="C3438">
        <v>196</v>
      </c>
      <c r="D3438">
        <v>432</v>
      </c>
      <c r="E3438">
        <v>22</v>
      </c>
      <c r="F3438">
        <v>175</v>
      </c>
      <c r="G3438">
        <v>43</v>
      </c>
      <c r="H3438" t="s">
        <v>3949</v>
      </c>
    </row>
    <row r="3439" spans="1:8" x14ac:dyDescent="0.25">
      <c r="A3439" t="s">
        <v>2061</v>
      </c>
      <c r="B3439" s="1">
        <v>45152</v>
      </c>
      <c r="C3439">
        <v>532</v>
      </c>
      <c r="D3439">
        <v>445</v>
      </c>
      <c r="E3439">
        <v>16</v>
      </c>
      <c r="F3439">
        <v>83</v>
      </c>
      <c r="G3439">
        <v>14</v>
      </c>
      <c r="H3439" t="s">
        <v>3950</v>
      </c>
    </row>
    <row r="3440" spans="1:8" x14ac:dyDescent="0.25">
      <c r="A3440" t="s">
        <v>2907</v>
      </c>
      <c r="B3440" s="1">
        <v>45668</v>
      </c>
      <c r="C3440">
        <v>805</v>
      </c>
      <c r="D3440">
        <v>456</v>
      </c>
      <c r="E3440">
        <v>11</v>
      </c>
      <c r="F3440">
        <v>76</v>
      </c>
      <c r="G3440">
        <v>32</v>
      </c>
      <c r="H3440" t="s">
        <v>3949</v>
      </c>
    </row>
    <row r="3441" spans="1:8" x14ac:dyDescent="0.25">
      <c r="A3441" t="s">
        <v>2908</v>
      </c>
      <c r="B3441" s="1">
        <v>45036</v>
      </c>
      <c r="C3441">
        <v>503</v>
      </c>
      <c r="D3441">
        <v>292</v>
      </c>
      <c r="E3441">
        <v>10</v>
      </c>
      <c r="F3441">
        <v>66</v>
      </c>
      <c r="G3441">
        <v>47</v>
      </c>
      <c r="H3441" t="s">
        <v>3949</v>
      </c>
    </row>
    <row r="3442" spans="1:8" x14ac:dyDescent="0.25">
      <c r="A3442" t="s">
        <v>2909</v>
      </c>
      <c r="B3442" s="1">
        <v>45532</v>
      </c>
      <c r="C3442">
        <v>711</v>
      </c>
      <c r="D3442">
        <v>317</v>
      </c>
      <c r="E3442">
        <v>18</v>
      </c>
      <c r="F3442">
        <v>46</v>
      </c>
      <c r="G3442">
        <v>47</v>
      </c>
      <c r="H3442" t="s">
        <v>3950</v>
      </c>
    </row>
    <row r="3443" spans="1:8" x14ac:dyDescent="0.25">
      <c r="A3443" t="s">
        <v>2910</v>
      </c>
      <c r="B3443" s="1">
        <v>45280</v>
      </c>
      <c r="C3443">
        <v>367</v>
      </c>
      <c r="D3443">
        <v>495</v>
      </c>
      <c r="E3443">
        <v>1</v>
      </c>
      <c r="F3443">
        <v>59</v>
      </c>
      <c r="G3443">
        <v>39</v>
      </c>
      <c r="H3443" t="s">
        <v>3950</v>
      </c>
    </row>
    <row r="3444" spans="1:8" x14ac:dyDescent="0.25">
      <c r="A3444" t="s">
        <v>1502</v>
      </c>
      <c r="B3444" s="1">
        <v>45271</v>
      </c>
      <c r="C3444">
        <v>529</v>
      </c>
      <c r="D3444">
        <v>202</v>
      </c>
      <c r="E3444">
        <v>25</v>
      </c>
      <c r="F3444">
        <v>195</v>
      </c>
      <c r="G3444">
        <v>5</v>
      </c>
      <c r="H3444" t="s">
        <v>3950</v>
      </c>
    </row>
    <row r="3445" spans="1:8" x14ac:dyDescent="0.25">
      <c r="A3445" t="s">
        <v>2911</v>
      </c>
      <c r="B3445" s="1">
        <v>45022</v>
      </c>
      <c r="C3445">
        <v>242</v>
      </c>
      <c r="D3445">
        <v>392</v>
      </c>
      <c r="E3445">
        <v>25</v>
      </c>
      <c r="F3445">
        <v>56</v>
      </c>
      <c r="G3445">
        <v>14</v>
      </c>
      <c r="H3445" t="s">
        <v>3951</v>
      </c>
    </row>
    <row r="3446" spans="1:8" x14ac:dyDescent="0.25">
      <c r="A3446" t="s">
        <v>2912</v>
      </c>
      <c r="B3446" s="1">
        <v>45273</v>
      </c>
      <c r="C3446">
        <v>345</v>
      </c>
      <c r="D3446">
        <v>81</v>
      </c>
      <c r="E3446">
        <v>23</v>
      </c>
      <c r="F3446">
        <v>52</v>
      </c>
      <c r="G3446">
        <v>36</v>
      </c>
      <c r="H3446" t="s">
        <v>3950</v>
      </c>
    </row>
    <row r="3447" spans="1:8" x14ac:dyDescent="0.25">
      <c r="A3447" t="s">
        <v>2913</v>
      </c>
      <c r="B3447" s="1">
        <v>45156</v>
      </c>
      <c r="C3447">
        <v>459</v>
      </c>
      <c r="D3447">
        <v>374</v>
      </c>
      <c r="E3447">
        <v>3</v>
      </c>
      <c r="F3447">
        <v>56</v>
      </c>
      <c r="G3447">
        <v>17</v>
      </c>
      <c r="H3447" t="s">
        <v>3951</v>
      </c>
    </row>
    <row r="3448" spans="1:8" x14ac:dyDescent="0.25">
      <c r="A3448" t="s">
        <v>2914</v>
      </c>
      <c r="B3448" s="1">
        <v>45269</v>
      </c>
      <c r="C3448">
        <v>339</v>
      </c>
      <c r="D3448">
        <v>324</v>
      </c>
      <c r="E3448">
        <v>24</v>
      </c>
      <c r="F3448">
        <v>18</v>
      </c>
      <c r="G3448">
        <v>20</v>
      </c>
      <c r="H3448" t="s">
        <v>3951</v>
      </c>
    </row>
    <row r="3449" spans="1:8" x14ac:dyDescent="0.25">
      <c r="A3449" t="s">
        <v>2174</v>
      </c>
      <c r="B3449" s="1">
        <v>45131</v>
      </c>
      <c r="C3449">
        <v>879</v>
      </c>
      <c r="D3449">
        <v>72</v>
      </c>
      <c r="E3449">
        <v>22</v>
      </c>
      <c r="F3449">
        <v>174</v>
      </c>
      <c r="G3449">
        <v>38</v>
      </c>
      <c r="H3449" t="s">
        <v>3951</v>
      </c>
    </row>
    <row r="3450" spans="1:8" x14ac:dyDescent="0.25">
      <c r="A3450" t="s">
        <v>2915</v>
      </c>
      <c r="B3450" s="1">
        <v>45603</v>
      </c>
      <c r="C3450">
        <v>419</v>
      </c>
      <c r="D3450">
        <v>413</v>
      </c>
      <c r="E3450">
        <v>26</v>
      </c>
      <c r="F3450">
        <v>82</v>
      </c>
      <c r="G3450">
        <v>33</v>
      </c>
      <c r="H3450" t="s">
        <v>3950</v>
      </c>
    </row>
    <row r="3451" spans="1:8" x14ac:dyDescent="0.25">
      <c r="A3451" t="s">
        <v>2916</v>
      </c>
      <c r="B3451" s="1">
        <v>45669</v>
      </c>
      <c r="C3451">
        <v>902</v>
      </c>
      <c r="D3451">
        <v>206</v>
      </c>
      <c r="E3451">
        <v>15</v>
      </c>
      <c r="F3451">
        <v>69</v>
      </c>
      <c r="G3451">
        <v>21</v>
      </c>
      <c r="H3451" t="s">
        <v>3949</v>
      </c>
    </row>
    <row r="3452" spans="1:8" x14ac:dyDescent="0.25">
      <c r="A3452" t="s">
        <v>2917</v>
      </c>
      <c r="B3452" s="1">
        <v>45510</v>
      </c>
      <c r="C3452">
        <v>672</v>
      </c>
      <c r="D3452">
        <v>347</v>
      </c>
      <c r="E3452">
        <v>4</v>
      </c>
      <c r="F3452">
        <v>45</v>
      </c>
      <c r="G3452">
        <v>46</v>
      </c>
      <c r="H3452" t="s">
        <v>3949</v>
      </c>
    </row>
    <row r="3453" spans="1:8" x14ac:dyDescent="0.25">
      <c r="A3453" t="s">
        <v>2918</v>
      </c>
      <c r="B3453" s="1">
        <v>45066</v>
      </c>
      <c r="C3453">
        <v>469</v>
      </c>
      <c r="D3453">
        <v>156</v>
      </c>
      <c r="E3453">
        <v>28</v>
      </c>
      <c r="F3453">
        <v>124</v>
      </c>
      <c r="G3453">
        <v>41</v>
      </c>
      <c r="H3453" t="s">
        <v>3949</v>
      </c>
    </row>
    <row r="3454" spans="1:8" x14ac:dyDescent="0.25">
      <c r="A3454" t="s">
        <v>533</v>
      </c>
      <c r="B3454" s="1">
        <v>45258</v>
      </c>
      <c r="C3454">
        <v>489</v>
      </c>
      <c r="D3454">
        <v>96</v>
      </c>
      <c r="E3454">
        <v>4</v>
      </c>
      <c r="F3454">
        <v>33</v>
      </c>
      <c r="G3454">
        <v>46</v>
      </c>
      <c r="H3454" t="s">
        <v>3949</v>
      </c>
    </row>
    <row r="3455" spans="1:8" x14ac:dyDescent="0.25">
      <c r="A3455" t="s">
        <v>2919</v>
      </c>
      <c r="B3455" s="1">
        <v>45044</v>
      </c>
      <c r="C3455">
        <v>956</v>
      </c>
      <c r="D3455">
        <v>298</v>
      </c>
      <c r="E3455">
        <v>17</v>
      </c>
      <c r="F3455">
        <v>78</v>
      </c>
      <c r="G3455">
        <v>5</v>
      </c>
      <c r="H3455" t="s">
        <v>3949</v>
      </c>
    </row>
    <row r="3456" spans="1:8" x14ac:dyDescent="0.25">
      <c r="A3456" t="s">
        <v>1491</v>
      </c>
      <c r="B3456" s="1">
        <v>45574</v>
      </c>
      <c r="C3456">
        <v>536</v>
      </c>
      <c r="D3456">
        <v>178</v>
      </c>
      <c r="E3456">
        <v>21</v>
      </c>
      <c r="F3456">
        <v>132</v>
      </c>
      <c r="G3456">
        <v>43</v>
      </c>
      <c r="H3456" t="s">
        <v>3950</v>
      </c>
    </row>
    <row r="3457" spans="1:8" x14ac:dyDescent="0.25">
      <c r="A3457" t="s">
        <v>2136</v>
      </c>
      <c r="B3457" s="1">
        <v>45220</v>
      </c>
      <c r="C3457">
        <v>953</v>
      </c>
      <c r="D3457">
        <v>76</v>
      </c>
      <c r="E3457">
        <v>30</v>
      </c>
      <c r="F3457">
        <v>100</v>
      </c>
      <c r="G3457">
        <v>45</v>
      </c>
      <c r="H3457" t="s">
        <v>3950</v>
      </c>
    </row>
    <row r="3458" spans="1:8" x14ac:dyDescent="0.25">
      <c r="A3458" t="s">
        <v>427</v>
      </c>
      <c r="B3458" s="1">
        <v>45033</v>
      </c>
      <c r="C3458">
        <v>344</v>
      </c>
      <c r="D3458">
        <v>386</v>
      </c>
      <c r="E3458">
        <v>17</v>
      </c>
      <c r="F3458">
        <v>158</v>
      </c>
      <c r="G3458">
        <v>40</v>
      </c>
      <c r="H3458" t="s">
        <v>3951</v>
      </c>
    </row>
    <row r="3459" spans="1:8" x14ac:dyDescent="0.25">
      <c r="A3459" t="s">
        <v>2920</v>
      </c>
      <c r="B3459" s="1">
        <v>45144</v>
      </c>
      <c r="C3459">
        <v>660</v>
      </c>
      <c r="D3459">
        <v>159</v>
      </c>
      <c r="E3459">
        <v>23</v>
      </c>
      <c r="F3459">
        <v>22</v>
      </c>
      <c r="G3459">
        <v>47</v>
      </c>
      <c r="H3459" t="s">
        <v>3949</v>
      </c>
    </row>
    <row r="3460" spans="1:8" x14ac:dyDescent="0.25">
      <c r="A3460" t="s">
        <v>1373</v>
      </c>
      <c r="B3460" s="1">
        <v>45049</v>
      </c>
      <c r="C3460">
        <v>813</v>
      </c>
      <c r="D3460">
        <v>480</v>
      </c>
      <c r="E3460">
        <v>3</v>
      </c>
      <c r="F3460">
        <v>120</v>
      </c>
      <c r="G3460">
        <v>49</v>
      </c>
      <c r="H3460" t="s">
        <v>3951</v>
      </c>
    </row>
    <row r="3461" spans="1:8" x14ac:dyDescent="0.25">
      <c r="A3461" t="s">
        <v>2921</v>
      </c>
      <c r="B3461" s="1">
        <v>45315</v>
      </c>
      <c r="C3461">
        <v>235</v>
      </c>
      <c r="D3461">
        <v>137</v>
      </c>
      <c r="E3461">
        <v>1</v>
      </c>
      <c r="F3461">
        <v>100</v>
      </c>
      <c r="G3461">
        <v>21</v>
      </c>
      <c r="H3461" t="s">
        <v>3949</v>
      </c>
    </row>
    <row r="3462" spans="1:8" x14ac:dyDescent="0.25">
      <c r="A3462" t="s">
        <v>2922</v>
      </c>
      <c r="B3462" s="1">
        <v>45676</v>
      </c>
      <c r="C3462">
        <v>152</v>
      </c>
      <c r="D3462">
        <v>330</v>
      </c>
      <c r="E3462">
        <v>7</v>
      </c>
      <c r="F3462">
        <v>32</v>
      </c>
      <c r="G3462">
        <v>24</v>
      </c>
      <c r="H3462" t="s">
        <v>3951</v>
      </c>
    </row>
    <row r="3463" spans="1:8" x14ac:dyDescent="0.25">
      <c r="A3463" t="s">
        <v>2923</v>
      </c>
      <c r="B3463" s="1">
        <v>45508</v>
      </c>
      <c r="C3463">
        <v>603</v>
      </c>
      <c r="D3463">
        <v>289</v>
      </c>
      <c r="E3463">
        <v>23</v>
      </c>
      <c r="F3463">
        <v>65</v>
      </c>
      <c r="G3463">
        <v>46</v>
      </c>
      <c r="H3463" t="s">
        <v>3951</v>
      </c>
    </row>
    <row r="3464" spans="1:8" x14ac:dyDescent="0.25">
      <c r="A3464" t="s">
        <v>2924</v>
      </c>
      <c r="B3464" s="1">
        <v>44998</v>
      </c>
      <c r="C3464">
        <v>219</v>
      </c>
      <c r="D3464">
        <v>112</v>
      </c>
      <c r="E3464">
        <v>7</v>
      </c>
      <c r="F3464">
        <v>38</v>
      </c>
      <c r="G3464">
        <v>33</v>
      </c>
      <c r="H3464" t="s">
        <v>3951</v>
      </c>
    </row>
    <row r="3465" spans="1:8" x14ac:dyDescent="0.25">
      <c r="A3465" t="s">
        <v>2925</v>
      </c>
      <c r="B3465" s="1">
        <v>45345</v>
      </c>
      <c r="C3465">
        <v>594</v>
      </c>
      <c r="D3465">
        <v>68</v>
      </c>
      <c r="E3465">
        <v>12</v>
      </c>
      <c r="F3465">
        <v>121</v>
      </c>
      <c r="G3465">
        <v>13</v>
      </c>
      <c r="H3465" t="s">
        <v>3950</v>
      </c>
    </row>
    <row r="3466" spans="1:8" x14ac:dyDescent="0.25">
      <c r="A3466" t="s">
        <v>2926</v>
      </c>
      <c r="B3466" s="1">
        <v>45412</v>
      </c>
      <c r="C3466">
        <v>749</v>
      </c>
      <c r="D3466">
        <v>88</v>
      </c>
      <c r="E3466">
        <v>10</v>
      </c>
      <c r="F3466">
        <v>127</v>
      </c>
      <c r="G3466">
        <v>41</v>
      </c>
      <c r="H3466" t="s">
        <v>3951</v>
      </c>
    </row>
    <row r="3467" spans="1:8" x14ac:dyDescent="0.25">
      <c r="A3467" t="s">
        <v>2032</v>
      </c>
      <c r="B3467" s="1">
        <v>45058</v>
      </c>
      <c r="C3467">
        <v>424</v>
      </c>
      <c r="D3467">
        <v>405</v>
      </c>
      <c r="E3467">
        <v>18</v>
      </c>
      <c r="F3467">
        <v>111</v>
      </c>
      <c r="G3467">
        <v>11</v>
      </c>
      <c r="H3467" t="s">
        <v>3950</v>
      </c>
    </row>
    <row r="3468" spans="1:8" x14ac:dyDescent="0.25">
      <c r="A3468" t="s">
        <v>2927</v>
      </c>
      <c r="B3468" s="1">
        <v>45535</v>
      </c>
      <c r="C3468">
        <v>915</v>
      </c>
      <c r="D3468">
        <v>164</v>
      </c>
      <c r="E3468">
        <v>25</v>
      </c>
      <c r="F3468">
        <v>172</v>
      </c>
      <c r="G3468">
        <v>36</v>
      </c>
      <c r="H3468" t="s">
        <v>3950</v>
      </c>
    </row>
    <row r="3469" spans="1:8" x14ac:dyDescent="0.25">
      <c r="A3469" t="s">
        <v>2928</v>
      </c>
      <c r="B3469" s="1">
        <v>45650</v>
      </c>
      <c r="C3469">
        <v>682</v>
      </c>
      <c r="D3469">
        <v>310</v>
      </c>
      <c r="E3469">
        <v>3</v>
      </c>
      <c r="F3469">
        <v>138</v>
      </c>
      <c r="G3469">
        <v>40</v>
      </c>
      <c r="H3469" t="s">
        <v>3949</v>
      </c>
    </row>
    <row r="3470" spans="1:8" x14ac:dyDescent="0.25">
      <c r="A3470" t="s">
        <v>931</v>
      </c>
      <c r="B3470" s="1">
        <v>45667</v>
      </c>
      <c r="C3470">
        <v>808</v>
      </c>
      <c r="D3470">
        <v>327</v>
      </c>
      <c r="E3470">
        <v>1</v>
      </c>
      <c r="F3470">
        <v>191</v>
      </c>
      <c r="G3470">
        <v>1</v>
      </c>
      <c r="H3470" t="s">
        <v>3951</v>
      </c>
    </row>
    <row r="3471" spans="1:8" x14ac:dyDescent="0.25">
      <c r="A3471" t="s">
        <v>1150</v>
      </c>
      <c r="B3471" s="1">
        <v>45304</v>
      </c>
      <c r="C3471">
        <v>157</v>
      </c>
      <c r="D3471">
        <v>352</v>
      </c>
      <c r="E3471">
        <v>4</v>
      </c>
      <c r="F3471">
        <v>69</v>
      </c>
      <c r="G3471">
        <v>49</v>
      </c>
      <c r="H3471" t="s">
        <v>3950</v>
      </c>
    </row>
    <row r="3472" spans="1:8" x14ac:dyDescent="0.25">
      <c r="A3472" t="s">
        <v>2929</v>
      </c>
      <c r="B3472" s="1">
        <v>45083</v>
      </c>
      <c r="C3472">
        <v>615</v>
      </c>
      <c r="D3472">
        <v>373</v>
      </c>
      <c r="E3472">
        <v>24</v>
      </c>
      <c r="F3472">
        <v>49</v>
      </c>
      <c r="G3472">
        <v>17</v>
      </c>
      <c r="H3472" t="s">
        <v>3950</v>
      </c>
    </row>
    <row r="3473" spans="1:8" x14ac:dyDescent="0.25">
      <c r="A3473" t="s">
        <v>1608</v>
      </c>
      <c r="B3473" s="1">
        <v>45506</v>
      </c>
      <c r="C3473">
        <v>577</v>
      </c>
      <c r="D3473">
        <v>236</v>
      </c>
      <c r="E3473">
        <v>30</v>
      </c>
      <c r="F3473">
        <v>198</v>
      </c>
      <c r="G3473">
        <v>22</v>
      </c>
      <c r="H3473" t="s">
        <v>3951</v>
      </c>
    </row>
    <row r="3474" spans="1:8" x14ac:dyDescent="0.25">
      <c r="A3474" t="s">
        <v>125</v>
      </c>
      <c r="B3474" s="1">
        <v>45468</v>
      </c>
      <c r="C3474">
        <v>595</v>
      </c>
      <c r="D3474">
        <v>77</v>
      </c>
      <c r="E3474">
        <v>25</v>
      </c>
      <c r="F3474">
        <v>91</v>
      </c>
      <c r="G3474">
        <v>9</v>
      </c>
      <c r="H3474" t="s">
        <v>3950</v>
      </c>
    </row>
    <row r="3475" spans="1:8" x14ac:dyDescent="0.25">
      <c r="A3475" t="s">
        <v>2930</v>
      </c>
      <c r="B3475" s="1">
        <v>45206</v>
      </c>
      <c r="C3475">
        <v>499</v>
      </c>
      <c r="D3475">
        <v>169</v>
      </c>
      <c r="E3475">
        <v>2</v>
      </c>
      <c r="F3475">
        <v>7</v>
      </c>
      <c r="G3475">
        <v>14</v>
      </c>
      <c r="H3475" t="s">
        <v>3950</v>
      </c>
    </row>
    <row r="3476" spans="1:8" x14ac:dyDescent="0.25">
      <c r="A3476" t="s">
        <v>2440</v>
      </c>
      <c r="B3476" s="1">
        <v>45655</v>
      </c>
      <c r="C3476">
        <v>219</v>
      </c>
      <c r="D3476">
        <v>96</v>
      </c>
      <c r="E3476">
        <v>26</v>
      </c>
      <c r="F3476">
        <v>80</v>
      </c>
      <c r="G3476">
        <v>33</v>
      </c>
      <c r="H3476" t="s">
        <v>3949</v>
      </c>
    </row>
    <row r="3477" spans="1:8" x14ac:dyDescent="0.25">
      <c r="A3477" t="s">
        <v>2931</v>
      </c>
      <c r="B3477" s="1">
        <v>45469</v>
      </c>
      <c r="C3477">
        <v>763</v>
      </c>
      <c r="D3477">
        <v>202</v>
      </c>
      <c r="E3477">
        <v>27</v>
      </c>
      <c r="F3477">
        <v>136</v>
      </c>
      <c r="G3477">
        <v>49</v>
      </c>
      <c r="H3477" t="s">
        <v>3949</v>
      </c>
    </row>
    <row r="3478" spans="1:8" x14ac:dyDescent="0.25">
      <c r="A3478" t="s">
        <v>962</v>
      </c>
      <c r="B3478" s="1">
        <v>45492</v>
      </c>
      <c r="C3478">
        <v>640</v>
      </c>
      <c r="D3478">
        <v>344</v>
      </c>
      <c r="E3478">
        <v>7</v>
      </c>
      <c r="F3478">
        <v>13</v>
      </c>
      <c r="G3478">
        <v>32</v>
      </c>
      <c r="H3478" t="s">
        <v>3951</v>
      </c>
    </row>
    <row r="3479" spans="1:8" x14ac:dyDescent="0.25">
      <c r="A3479" t="s">
        <v>2932</v>
      </c>
      <c r="B3479" s="1">
        <v>45106</v>
      </c>
      <c r="C3479">
        <v>381</v>
      </c>
      <c r="D3479">
        <v>274</v>
      </c>
      <c r="E3479">
        <v>6</v>
      </c>
      <c r="F3479">
        <v>111</v>
      </c>
      <c r="G3479">
        <v>35</v>
      </c>
      <c r="H3479" t="s">
        <v>3949</v>
      </c>
    </row>
    <row r="3480" spans="1:8" x14ac:dyDescent="0.25">
      <c r="A3480" t="s">
        <v>2933</v>
      </c>
      <c r="B3480" s="1">
        <v>45101</v>
      </c>
      <c r="C3480">
        <v>254</v>
      </c>
      <c r="D3480">
        <v>173</v>
      </c>
      <c r="E3480">
        <v>18</v>
      </c>
      <c r="F3480">
        <v>179</v>
      </c>
      <c r="G3480">
        <v>16</v>
      </c>
      <c r="H3480" t="s">
        <v>3949</v>
      </c>
    </row>
    <row r="3481" spans="1:8" x14ac:dyDescent="0.25">
      <c r="A3481" t="s">
        <v>313</v>
      </c>
      <c r="B3481" s="1">
        <v>45302</v>
      </c>
      <c r="C3481">
        <v>857</v>
      </c>
      <c r="D3481">
        <v>122</v>
      </c>
      <c r="E3481">
        <v>29</v>
      </c>
      <c r="F3481">
        <v>55</v>
      </c>
      <c r="G3481">
        <v>18</v>
      </c>
      <c r="H3481" t="s">
        <v>3949</v>
      </c>
    </row>
    <row r="3482" spans="1:8" x14ac:dyDescent="0.25">
      <c r="A3482" t="s">
        <v>2934</v>
      </c>
      <c r="B3482" s="1">
        <v>45284</v>
      </c>
      <c r="C3482">
        <v>511</v>
      </c>
      <c r="D3482">
        <v>465</v>
      </c>
      <c r="E3482">
        <v>30</v>
      </c>
      <c r="F3482">
        <v>95</v>
      </c>
      <c r="G3482">
        <v>21</v>
      </c>
      <c r="H3482" t="s">
        <v>3949</v>
      </c>
    </row>
    <row r="3483" spans="1:8" x14ac:dyDescent="0.25">
      <c r="A3483" t="s">
        <v>2051</v>
      </c>
      <c r="B3483" s="1">
        <v>45450</v>
      </c>
      <c r="C3483">
        <v>389</v>
      </c>
      <c r="D3483">
        <v>77</v>
      </c>
      <c r="E3483">
        <v>27</v>
      </c>
      <c r="F3483">
        <v>135</v>
      </c>
      <c r="G3483">
        <v>48</v>
      </c>
      <c r="H3483" t="s">
        <v>3950</v>
      </c>
    </row>
    <row r="3484" spans="1:8" x14ac:dyDescent="0.25">
      <c r="A3484" t="s">
        <v>1794</v>
      </c>
      <c r="B3484" s="1">
        <v>45497</v>
      </c>
      <c r="C3484">
        <v>380</v>
      </c>
      <c r="D3484">
        <v>350</v>
      </c>
      <c r="E3484">
        <v>21</v>
      </c>
      <c r="F3484">
        <v>74</v>
      </c>
      <c r="G3484">
        <v>35</v>
      </c>
      <c r="H3484" t="s">
        <v>3949</v>
      </c>
    </row>
    <row r="3485" spans="1:8" x14ac:dyDescent="0.25">
      <c r="A3485" t="s">
        <v>2935</v>
      </c>
      <c r="B3485" s="1">
        <v>45090</v>
      </c>
      <c r="C3485">
        <v>465</v>
      </c>
      <c r="D3485">
        <v>485</v>
      </c>
      <c r="E3485">
        <v>26</v>
      </c>
      <c r="F3485">
        <v>77</v>
      </c>
      <c r="G3485">
        <v>41</v>
      </c>
      <c r="H3485" t="s">
        <v>3949</v>
      </c>
    </row>
    <row r="3486" spans="1:8" x14ac:dyDescent="0.25">
      <c r="A3486" t="s">
        <v>1881</v>
      </c>
      <c r="B3486" s="1">
        <v>45512</v>
      </c>
      <c r="C3486">
        <v>232</v>
      </c>
      <c r="D3486">
        <v>182</v>
      </c>
      <c r="E3486">
        <v>22</v>
      </c>
      <c r="F3486">
        <v>17</v>
      </c>
      <c r="G3486">
        <v>18</v>
      </c>
      <c r="H3486" t="s">
        <v>3951</v>
      </c>
    </row>
    <row r="3487" spans="1:8" x14ac:dyDescent="0.25">
      <c r="A3487" t="s">
        <v>2936</v>
      </c>
      <c r="B3487" s="1">
        <v>44973</v>
      </c>
      <c r="C3487">
        <v>887</v>
      </c>
      <c r="D3487">
        <v>247</v>
      </c>
      <c r="E3487">
        <v>10</v>
      </c>
      <c r="F3487">
        <v>46</v>
      </c>
      <c r="G3487">
        <v>21</v>
      </c>
      <c r="H3487" t="s">
        <v>3949</v>
      </c>
    </row>
    <row r="3488" spans="1:8" x14ac:dyDescent="0.25">
      <c r="A3488" t="s">
        <v>2144</v>
      </c>
      <c r="B3488" s="1">
        <v>45655</v>
      </c>
      <c r="C3488">
        <v>920</v>
      </c>
      <c r="D3488">
        <v>346</v>
      </c>
      <c r="E3488">
        <v>8</v>
      </c>
      <c r="F3488">
        <v>112</v>
      </c>
      <c r="G3488">
        <v>16</v>
      </c>
      <c r="H3488" t="s">
        <v>3949</v>
      </c>
    </row>
    <row r="3489" spans="1:8" x14ac:dyDescent="0.25">
      <c r="A3489" t="s">
        <v>2937</v>
      </c>
      <c r="B3489" s="1">
        <v>45477</v>
      </c>
      <c r="C3489">
        <v>789</v>
      </c>
      <c r="D3489">
        <v>486</v>
      </c>
      <c r="E3489">
        <v>29</v>
      </c>
      <c r="F3489">
        <v>29</v>
      </c>
      <c r="G3489">
        <v>41</v>
      </c>
      <c r="H3489" t="s">
        <v>3949</v>
      </c>
    </row>
    <row r="3490" spans="1:8" x14ac:dyDescent="0.25">
      <c r="A3490" t="s">
        <v>2938</v>
      </c>
      <c r="B3490" s="1">
        <v>45658</v>
      </c>
      <c r="C3490">
        <v>825</v>
      </c>
      <c r="D3490">
        <v>349</v>
      </c>
      <c r="E3490">
        <v>3</v>
      </c>
      <c r="F3490">
        <v>165</v>
      </c>
      <c r="G3490">
        <v>25</v>
      </c>
      <c r="H3490" t="s">
        <v>3951</v>
      </c>
    </row>
    <row r="3491" spans="1:8" x14ac:dyDescent="0.25">
      <c r="A3491" t="s">
        <v>2939</v>
      </c>
      <c r="B3491" s="1">
        <v>45044</v>
      </c>
      <c r="C3491">
        <v>591</v>
      </c>
      <c r="D3491">
        <v>485</v>
      </c>
      <c r="E3491">
        <v>12</v>
      </c>
      <c r="F3491">
        <v>162</v>
      </c>
      <c r="G3491">
        <v>36</v>
      </c>
      <c r="H3491" t="s">
        <v>3949</v>
      </c>
    </row>
    <row r="3492" spans="1:8" x14ac:dyDescent="0.25">
      <c r="A3492" t="s">
        <v>2940</v>
      </c>
      <c r="B3492" s="1">
        <v>45659</v>
      </c>
      <c r="C3492">
        <v>147</v>
      </c>
      <c r="D3492">
        <v>123</v>
      </c>
      <c r="E3492">
        <v>29</v>
      </c>
      <c r="F3492">
        <v>84</v>
      </c>
      <c r="G3492">
        <v>46</v>
      </c>
      <c r="H3492" t="s">
        <v>3949</v>
      </c>
    </row>
    <row r="3493" spans="1:8" x14ac:dyDescent="0.25">
      <c r="A3493" t="s">
        <v>2941</v>
      </c>
      <c r="B3493" s="1">
        <v>45193</v>
      </c>
      <c r="C3493">
        <v>530</v>
      </c>
      <c r="D3493">
        <v>137</v>
      </c>
      <c r="E3493">
        <v>4</v>
      </c>
      <c r="F3493">
        <v>67</v>
      </c>
      <c r="G3493">
        <v>27</v>
      </c>
      <c r="H3493" t="s">
        <v>3950</v>
      </c>
    </row>
    <row r="3494" spans="1:8" x14ac:dyDescent="0.25">
      <c r="A3494" t="s">
        <v>415</v>
      </c>
      <c r="B3494" s="1">
        <v>45333</v>
      </c>
      <c r="C3494">
        <v>343</v>
      </c>
      <c r="D3494">
        <v>394</v>
      </c>
      <c r="E3494">
        <v>17</v>
      </c>
      <c r="F3494">
        <v>1</v>
      </c>
      <c r="G3494">
        <v>17</v>
      </c>
      <c r="H3494" t="s">
        <v>3949</v>
      </c>
    </row>
    <row r="3495" spans="1:8" x14ac:dyDescent="0.25">
      <c r="A3495" t="s">
        <v>238</v>
      </c>
      <c r="B3495" s="1">
        <v>45576</v>
      </c>
      <c r="C3495">
        <v>643</v>
      </c>
      <c r="D3495">
        <v>70</v>
      </c>
      <c r="E3495">
        <v>14</v>
      </c>
      <c r="F3495">
        <v>26</v>
      </c>
      <c r="G3495">
        <v>23</v>
      </c>
      <c r="H3495" t="s">
        <v>3951</v>
      </c>
    </row>
    <row r="3496" spans="1:8" x14ac:dyDescent="0.25">
      <c r="A3496" t="s">
        <v>2942</v>
      </c>
      <c r="B3496" s="1">
        <v>45359</v>
      </c>
      <c r="C3496">
        <v>169</v>
      </c>
      <c r="D3496">
        <v>305</v>
      </c>
      <c r="E3496">
        <v>8</v>
      </c>
      <c r="F3496">
        <v>48</v>
      </c>
      <c r="G3496">
        <v>5</v>
      </c>
      <c r="H3496" t="s">
        <v>3951</v>
      </c>
    </row>
    <row r="3497" spans="1:8" x14ac:dyDescent="0.25">
      <c r="A3497" t="s">
        <v>2943</v>
      </c>
      <c r="B3497" s="1">
        <v>45005</v>
      </c>
      <c r="C3497">
        <v>853</v>
      </c>
      <c r="D3497">
        <v>170</v>
      </c>
      <c r="E3497">
        <v>5</v>
      </c>
      <c r="F3497">
        <v>58</v>
      </c>
      <c r="G3497">
        <v>44</v>
      </c>
      <c r="H3497" t="s">
        <v>3949</v>
      </c>
    </row>
    <row r="3498" spans="1:8" x14ac:dyDescent="0.25">
      <c r="A3498" t="s">
        <v>2944</v>
      </c>
      <c r="B3498" s="1">
        <v>45358</v>
      </c>
      <c r="C3498">
        <v>601</v>
      </c>
      <c r="D3498">
        <v>134</v>
      </c>
      <c r="E3498">
        <v>8</v>
      </c>
      <c r="F3498">
        <v>120</v>
      </c>
      <c r="G3498">
        <v>31</v>
      </c>
      <c r="H3498" t="s">
        <v>3949</v>
      </c>
    </row>
    <row r="3499" spans="1:8" x14ac:dyDescent="0.25">
      <c r="A3499" t="s">
        <v>2945</v>
      </c>
      <c r="B3499" s="1">
        <v>45592</v>
      </c>
      <c r="C3499">
        <v>851</v>
      </c>
      <c r="D3499">
        <v>224</v>
      </c>
      <c r="E3499">
        <v>12</v>
      </c>
      <c r="F3499">
        <v>132</v>
      </c>
      <c r="G3499">
        <v>45</v>
      </c>
      <c r="H3499" t="s">
        <v>3951</v>
      </c>
    </row>
    <row r="3500" spans="1:8" x14ac:dyDescent="0.25">
      <c r="A3500" t="s">
        <v>2946</v>
      </c>
      <c r="B3500" s="1">
        <v>45394</v>
      </c>
      <c r="C3500">
        <v>246</v>
      </c>
      <c r="D3500">
        <v>423</v>
      </c>
      <c r="E3500">
        <v>12</v>
      </c>
      <c r="F3500">
        <v>26</v>
      </c>
      <c r="G3500">
        <v>46</v>
      </c>
      <c r="H3500" t="s">
        <v>3949</v>
      </c>
    </row>
    <row r="3501" spans="1:8" x14ac:dyDescent="0.25">
      <c r="A3501" t="s">
        <v>148</v>
      </c>
      <c r="B3501" s="1">
        <v>45281</v>
      </c>
      <c r="C3501">
        <v>902</v>
      </c>
      <c r="D3501">
        <v>431</v>
      </c>
      <c r="E3501">
        <v>17</v>
      </c>
      <c r="F3501">
        <v>126</v>
      </c>
      <c r="G3501">
        <v>3</v>
      </c>
      <c r="H3501" t="s">
        <v>3951</v>
      </c>
    </row>
    <row r="3502" spans="1:8" x14ac:dyDescent="0.25">
      <c r="A3502" t="s">
        <v>2947</v>
      </c>
      <c r="B3502" s="1">
        <v>45192</v>
      </c>
      <c r="C3502">
        <v>740</v>
      </c>
      <c r="D3502">
        <v>112</v>
      </c>
      <c r="E3502">
        <v>28</v>
      </c>
      <c r="F3502">
        <v>183</v>
      </c>
      <c r="G3502">
        <v>24</v>
      </c>
      <c r="H3502" t="s">
        <v>3950</v>
      </c>
    </row>
    <row r="3503" spans="1:8" x14ac:dyDescent="0.25">
      <c r="A3503" t="s">
        <v>2948</v>
      </c>
      <c r="B3503" s="1">
        <v>45151</v>
      </c>
      <c r="C3503">
        <v>184</v>
      </c>
      <c r="D3503">
        <v>408</v>
      </c>
      <c r="E3503">
        <v>4</v>
      </c>
      <c r="F3503">
        <v>35</v>
      </c>
      <c r="G3503">
        <v>28</v>
      </c>
      <c r="H3503" t="s">
        <v>3949</v>
      </c>
    </row>
    <row r="3504" spans="1:8" x14ac:dyDescent="0.25">
      <c r="A3504" t="s">
        <v>2035</v>
      </c>
      <c r="B3504" s="1">
        <v>45287</v>
      </c>
      <c r="C3504">
        <v>929</v>
      </c>
      <c r="D3504">
        <v>98</v>
      </c>
      <c r="E3504">
        <v>12</v>
      </c>
      <c r="F3504">
        <v>114</v>
      </c>
      <c r="G3504">
        <v>34</v>
      </c>
      <c r="H3504" t="s">
        <v>3950</v>
      </c>
    </row>
    <row r="3505" spans="1:8" x14ac:dyDescent="0.25">
      <c r="A3505" t="s">
        <v>2949</v>
      </c>
      <c r="B3505" s="1">
        <v>45454</v>
      </c>
      <c r="C3505">
        <v>344</v>
      </c>
      <c r="D3505">
        <v>144</v>
      </c>
      <c r="E3505">
        <v>18</v>
      </c>
      <c r="F3505">
        <v>27</v>
      </c>
      <c r="G3505">
        <v>26</v>
      </c>
      <c r="H3505" t="s">
        <v>3949</v>
      </c>
    </row>
    <row r="3506" spans="1:8" x14ac:dyDescent="0.25">
      <c r="A3506" t="s">
        <v>2950</v>
      </c>
      <c r="B3506" s="1">
        <v>45670</v>
      </c>
      <c r="C3506">
        <v>621</v>
      </c>
      <c r="D3506">
        <v>213</v>
      </c>
      <c r="E3506">
        <v>4</v>
      </c>
      <c r="F3506">
        <v>63</v>
      </c>
      <c r="G3506">
        <v>10</v>
      </c>
      <c r="H3506" t="s">
        <v>3950</v>
      </c>
    </row>
    <row r="3507" spans="1:8" x14ac:dyDescent="0.25">
      <c r="A3507" t="s">
        <v>2951</v>
      </c>
      <c r="B3507" s="1">
        <v>45489</v>
      </c>
      <c r="C3507">
        <v>685</v>
      </c>
      <c r="D3507">
        <v>371</v>
      </c>
      <c r="E3507">
        <v>5</v>
      </c>
      <c r="F3507">
        <v>92</v>
      </c>
      <c r="G3507">
        <v>6</v>
      </c>
      <c r="H3507" t="s">
        <v>3950</v>
      </c>
    </row>
    <row r="3508" spans="1:8" x14ac:dyDescent="0.25">
      <c r="A3508" t="s">
        <v>2952</v>
      </c>
      <c r="B3508" s="1">
        <v>45538</v>
      </c>
      <c r="C3508">
        <v>521</v>
      </c>
      <c r="D3508">
        <v>164</v>
      </c>
      <c r="E3508">
        <v>14</v>
      </c>
      <c r="F3508">
        <v>129</v>
      </c>
      <c r="G3508">
        <v>23</v>
      </c>
      <c r="H3508" t="s">
        <v>3949</v>
      </c>
    </row>
    <row r="3509" spans="1:8" x14ac:dyDescent="0.25">
      <c r="A3509" t="s">
        <v>2120</v>
      </c>
      <c r="B3509" s="1">
        <v>45370</v>
      </c>
      <c r="C3509">
        <v>156</v>
      </c>
      <c r="D3509">
        <v>179</v>
      </c>
      <c r="E3509">
        <v>1</v>
      </c>
      <c r="F3509">
        <v>76</v>
      </c>
      <c r="G3509">
        <v>39</v>
      </c>
      <c r="H3509" t="s">
        <v>3950</v>
      </c>
    </row>
    <row r="3510" spans="1:8" x14ac:dyDescent="0.25">
      <c r="A3510" t="s">
        <v>2953</v>
      </c>
      <c r="B3510" s="1">
        <v>45201</v>
      </c>
      <c r="C3510">
        <v>371</v>
      </c>
      <c r="D3510">
        <v>115</v>
      </c>
      <c r="E3510">
        <v>5</v>
      </c>
      <c r="F3510">
        <v>76</v>
      </c>
      <c r="G3510">
        <v>25</v>
      </c>
      <c r="H3510" t="s">
        <v>3950</v>
      </c>
    </row>
    <row r="3511" spans="1:8" x14ac:dyDescent="0.25">
      <c r="A3511" t="s">
        <v>2954</v>
      </c>
      <c r="B3511" s="1">
        <v>45243</v>
      </c>
      <c r="C3511">
        <v>106</v>
      </c>
      <c r="D3511">
        <v>282</v>
      </c>
      <c r="E3511">
        <v>27</v>
      </c>
      <c r="F3511">
        <v>55</v>
      </c>
      <c r="G3511">
        <v>13</v>
      </c>
      <c r="H3511" t="s">
        <v>3951</v>
      </c>
    </row>
    <row r="3512" spans="1:8" x14ac:dyDescent="0.25">
      <c r="A3512" t="s">
        <v>1390</v>
      </c>
      <c r="B3512" s="1">
        <v>44997</v>
      </c>
      <c r="C3512">
        <v>827</v>
      </c>
      <c r="D3512">
        <v>115</v>
      </c>
      <c r="E3512">
        <v>29</v>
      </c>
      <c r="F3512">
        <v>58</v>
      </c>
      <c r="G3512">
        <v>14</v>
      </c>
      <c r="H3512" t="s">
        <v>3951</v>
      </c>
    </row>
    <row r="3513" spans="1:8" x14ac:dyDescent="0.25">
      <c r="A3513" t="s">
        <v>2130</v>
      </c>
      <c r="B3513" s="1">
        <v>45339</v>
      </c>
      <c r="C3513">
        <v>768</v>
      </c>
      <c r="D3513">
        <v>249</v>
      </c>
      <c r="E3513">
        <v>25</v>
      </c>
      <c r="F3513">
        <v>79</v>
      </c>
      <c r="G3513">
        <v>8</v>
      </c>
      <c r="H3513" t="s">
        <v>3951</v>
      </c>
    </row>
    <row r="3514" spans="1:8" x14ac:dyDescent="0.25">
      <c r="A3514" t="s">
        <v>2955</v>
      </c>
      <c r="B3514" s="1">
        <v>45051</v>
      </c>
      <c r="C3514">
        <v>951</v>
      </c>
      <c r="D3514">
        <v>482</v>
      </c>
      <c r="E3514">
        <v>4</v>
      </c>
      <c r="F3514">
        <v>180</v>
      </c>
      <c r="G3514">
        <v>32</v>
      </c>
      <c r="H3514" t="s">
        <v>3950</v>
      </c>
    </row>
    <row r="3515" spans="1:8" x14ac:dyDescent="0.25">
      <c r="A3515" t="s">
        <v>2956</v>
      </c>
      <c r="B3515" s="1">
        <v>45355</v>
      </c>
      <c r="C3515">
        <v>782</v>
      </c>
      <c r="D3515">
        <v>158</v>
      </c>
      <c r="E3515">
        <v>14</v>
      </c>
      <c r="F3515">
        <v>111</v>
      </c>
      <c r="G3515">
        <v>44</v>
      </c>
      <c r="H3515" t="s">
        <v>3950</v>
      </c>
    </row>
    <row r="3516" spans="1:8" x14ac:dyDescent="0.25">
      <c r="A3516" t="s">
        <v>2957</v>
      </c>
      <c r="B3516" s="1">
        <v>45684</v>
      </c>
      <c r="C3516">
        <v>318</v>
      </c>
      <c r="D3516">
        <v>319</v>
      </c>
      <c r="E3516">
        <v>28</v>
      </c>
      <c r="F3516">
        <v>35</v>
      </c>
      <c r="G3516">
        <v>30</v>
      </c>
      <c r="H3516" t="s">
        <v>3951</v>
      </c>
    </row>
    <row r="3517" spans="1:8" x14ac:dyDescent="0.25">
      <c r="A3517" t="s">
        <v>2958</v>
      </c>
      <c r="B3517" s="1">
        <v>45635</v>
      </c>
      <c r="C3517">
        <v>688</v>
      </c>
      <c r="D3517">
        <v>138</v>
      </c>
      <c r="E3517">
        <v>22</v>
      </c>
      <c r="F3517">
        <v>85</v>
      </c>
      <c r="G3517">
        <v>19</v>
      </c>
      <c r="H3517" t="s">
        <v>3949</v>
      </c>
    </row>
    <row r="3518" spans="1:8" x14ac:dyDescent="0.25">
      <c r="A3518" t="s">
        <v>2959</v>
      </c>
      <c r="B3518" s="1">
        <v>45328</v>
      </c>
      <c r="C3518">
        <v>449</v>
      </c>
      <c r="D3518">
        <v>385</v>
      </c>
      <c r="E3518">
        <v>23</v>
      </c>
      <c r="F3518">
        <v>26</v>
      </c>
      <c r="G3518">
        <v>2</v>
      </c>
      <c r="H3518" t="s">
        <v>3949</v>
      </c>
    </row>
    <row r="3519" spans="1:8" x14ac:dyDescent="0.25">
      <c r="A3519" t="s">
        <v>2912</v>
      </c>
      <c r="B3519" s="1">
        <v>45491</v>
      </c>
      <c r="C3519">
        <v>658</v>
      </c>
      <c r="D3519">
        <v>236</v>
      </c>
      <c r="E3519">
        <v>24</v>
      </c>
      <c r="F3519">
        <v>146</v>
      </c>
      <c r="G3519">
        <v>12</v>
      </c>
      <c r="H3519" t="s">
        <v>3950</v>
      </c>
    </row>
    <row r="3520" spans="1:8" x14ac:dyDescent="0.25">
      <c r="A3520" t="s">
        <v>2278</v>
      </c>
      <c r="B3520" s="1">
        <v>45346</v>
      </c>
      <c r="C3520">
        <v>548</v>
      </c>
      <c r="D3520">
        <v>106</v>
      </c>
      <c r="E3520">
        <v>4</v>
      </c>
      <c r="F3520">
        <v>79</v>
      </c>
      <c r="G3520">
        <v>3</v>
      </c>
      <c r="H3520" t="s">
        <v>3950</v>
      </c>
    </row>
    <row r="3521" spans="1:8" x14ac:dyDescent="0.25">
      <c r="A3521" t="s">
        <v>2960</v>
      </c>
      <c r="B3521" s="1">
        <v>45106</v>
      </c>
      <c r="C3521">
        <v>869</v>
      </c>
      <c r="D3521">
        <v>289</v>
      </c>
      <c r="E3521">
        <v>24</v>
      </c>
      <c r="F3521">
        <v>161</v>
      </c>
      <c r="G3521">
        <v>38</v>
      </c>
      <c r="H3521" t="s">
        <v>3951</v>
      </c>
    </row>
    <row r="3522" spans="1:8" x14ac:dyDescent="0.25">
      <c r="A3522" t="s">
        <v>2961</v>
      </c>
      <c r="B3522" s="1">
        <v>45475</v>
      </c>
      <c r="C3522">
        <v>451</v>
      </c>
      <c r="D3522">
        <v>263</v>
      </c>
      <c r="E3522">
        <v>20</v>
      </c>
      <c r="F3522">
        <v>27</v>
      </c>
      <c r="G3522">
        <v>14</v>
      </c>
      <c r="H3522" t="s">
        <v>3950</v>
      </c>
    </row>
    <row r="3523" spans="1:8" x14ac:dyDescent="0.25">
      <c r="A3523" t="s">
        <v>2756</v>
      </c>
      <c r="B3523" s="1">
        <v>45147</v>
      </c>
      <c r="C3523">
        <v>495</v>
      </c>
      <c r="D3523">
        <v>133</v>
      </c>
      <c r="E3523">
        <v>3</v>
      </c>
      <c r="F3523">
        <v>109</v>
      </c>
      <c r="G3523">
        <v>28</v>
      </c>
      <c r="H3523" t="s">
        <v>3951</v>
      </c>
    </row>
    <row r="3524" spans="1:8" x14ac:dyDescent="0.25">
      <c r="A3524" t="s">
        <v>2962</v>
      </c>
      <c r="B3524" s="1">
        <v>45456</v>
      </c>
      <c r="C3524">
        <v>846</v>
      </c>
      <c r="D3524">
        <v>349</v>
      </c>
      <c r="E3524">
        <v>13</v>
      </c>
      <c r="F3524">
        <v>25</v>
      </c>
      <c r="G3524">
        <v>31</v>
      </c>
      <c r="H3524" t="s">
        <v>3951</v>
      </c>
    </row>
    <row r="3525" spans="1:8" x14ac:dyDescent="0.25">
      <c r="A3525" t="s">
        <v>2963</v>
      </c>
      <c r="B3525" s="1">
        <v>45018</v>
      </c>
      <c r="C3525">
        <v>649</v>
      </c>
      <c r="D3525">
        <v>428</v>
      </c>
      <c r="E3525">
        <v>21</v>
      </c>
      <c r="F3525">
        <v>44</v>
      </c>
      <c r="G3525">
        <v>8</v>
      </c>
      <c r="H3525" t="s">
        <v>3949</v>
      </c>
    </row>
    <row r="3526" spans="1:8" x14ac:dyDescent="0.25">
      <c r="A3526" t="s">
        <v>1353</v>
      </c>
      <c r="B3526" s="1">
        <v>45523</v>
      </c>
      <c r="C3526">
        <v>686</v>
      </c>
      <c r="D3526">
        <v>426</v>
      </c>
      <c r="E3526">
        <v>15</v>
      </c>
      <c r="F3526">
        <v>2</v>
      </c>
      <c r="G3526">
        <v>11</v>
      </c>
      <c r="H3526" t="s">
        <v>3950</v>
      </c>
    </row>
    <row r="3527" spans="1:8" x14ac:dyDescent="0.25">
      <c r="A3527" t="s">
        <v>2964</v>
      </c>
      <c r="B3527" s="1">
        <v>45500</v>
      </c>
      <c r="C3527">
        <v>408</v>
      </c>
      <c r="D3527">
        <v>61</v>
      </c>
      <c r="E3527">
        <v>3</v>
      </c>
      <c r="F3527">
        <v>136</v>
      </c>
      <c r="G3527">
        <v>20</v>
      </c>
      <c r="H3527" t="s">
        <v>3951</v>
      </c>
    </row>
    <row r="3528" spans="1:8" x14ac:dyDescent="0.25">
      <c r="A3528" t="s">
        <v>2965</v>
      </c>
      <c r="B3528" s="1">
        <v>45695</v>
      </c>
      <c r="C3528">
        <v>734</v>
      </c>
      <c r="D3528">
        <v>98</v>
      </c>
      <c r="E3528">
        <v>30</v>
      </c>
      <c r="F3528">
        <v>197</v>
      </c>
      <c r="G3528">
        <v>14</v>
      </c>
      <c r="H3528" t="s">
        <v>3950</v>
      </c>
    </row>
    <row r="3529" spans="1:8" x14ac:dyDescent="0.25">
      <c r="A3529" t="s">
        <v>2966</v>
      </c>
      <c r="B3529" s="1">
        <v>45205</v>
      </c>
      <c r="C3529">
        <v>103</v>
      </c>
      <c r="D3529">
        <v>430</v>
      </c>
      <c r="E3529">
        <v>10</v>
      </c>
      <c r="F3529">
        <v>31</v>
      </c>
      <c r="G3529">
        <v>26</v>
      </c>
      <c r="H3529" t="s">
        <v>3951</v>
      </c>
    </row>
    <row r="3530" spans="1:8" x14ac:dyDescent="0.25">
      <c r="A3530" t="s">
        <v>2967</v>
      </c>
      <c r="B3530" s="1">
        <v>45001</v>
      </c>
      <c r="C3530">
        <v>628</v>
      </c>
      <c r="D3530">
        <v>208</v>
      </c>
      <c r="E3530">
        <v>17</v>
      </c>
      <c r="F3530">
        <v>186</v>
      </c>
      <c r="G3530">
        <v>8</v>
      </c>
      <c r="H3530" t="s">
        <v>3950</v>
      </c>
    </row>
    <row r="3531" spans="1:8" x14ac:dyDescent="0.25">
      <c r="A3531" t="s">
        <v>2968</v>
      </c>
      <c r="B3531" s="1">
        <v>45341</v>
      </c>
      <c r="C3531">
        <v>959</v>
      </c>
      <c r="D3531">
        <v>314</v>
      </c>
      <c r="E3531">
        <v>26</v>
      </c>
      <c r="F3531">
        <v>67</v>
      </c>
      <c r="G3531">
        <v>28</v>
      </c>
      <c r="H3531" t="s">
        <v>3949</v>
      </c>
    </row>
    <row r="3532" spans="1:8" x14ac:dyDescent="0.25">
      <c r="A3532" t="s">
        <v>2070</v>
      </c>
      <c r="B3532" s="1">
        <v>45172</v>
      </c>
      <c r="C3532">
        <v>868</v>
      </c>
      <c r="D3532">
        <v>293</v>
      </c>
      <c r="E3532">
        <v>23</v>
      </c>
      <c r="F3532">
        <v>9</v>
      </c>
      <c r="G3532">
        <v>8</v>
      </c>
      <c r="H3532" t="s">
        <v>3949</v>
      </c>
    </row>
    <row r="3533" spans="1:8" x14ac:dyDescent="0.25">
      <c r="A3533" t="s">
        <v>2969</v>
      </c>
      <c r="B3533" s="1">
        <v>45232</v>
      </c>
      <c r="C3533">
        <v>846</v>
      </c>
      <c r="D3533">
        <v>224</v>
      </c>
      <c r="E3533">
        <v>29</v>
      </c>
      <c r="F3533">
        <v>46</v>
      </c>
      <c r="G3533">
        <v>44</v>
      </c>
      <c r="H3533" t="s">
        <v>3950</v>
      </c>
    </row>
    <row r="3534" spans="1:8" x14ac:dyDescent="0.25">
      <c r="A3534" t="s">
        <v>1205</v>
      </c>
      <c r="B3534" s="1">
        <v>45026</v>
      </c>
      <c r="C3534">
        <v>449</v>
      </c>
      <c r="D3534">
        <v>275</v>
      </c>
      <c r="E3534">
        <v>29</v>
      </c>
      <c r="F3534">
        <v>180</v>
      </c>
      <c r="G3534">
        <v>22</v>
      </c>
      <c r="H3534" t="s">
        <v>3949</v>
      </c>
    </row>
    <row r="3535" spans="1:8" x14ac:dyDescent="0.25">
      <c r="A3535" t="s">
        <v>270</v>
      </c>
      <c r="B3535" s="1">
        <v>45471</v>
      </c>
      <c r="C3535">
        <v>711</v>
      </c>
      <c r="D3535">
        <v>443</v>
      </c>
      <c r="E3535">
        <v>4</v>
      </c>
      <c r="F3535">
        <v>43</v>
      </c>
      <c r="G3535">
        <v>19</v>
      </c>
      <c r="H3535" t="s">
        <v>3951</v>
      </c>
    </row>
    <row r="3536" spans="1:8" x14ac:dyDescent="0.25">
      <c r="A3536" t="s">
        <v>2124</v>
      </c>
      <c r="B3536" s="1">
        <v>45255</v>
      </c>
      <c r="C3536">
        <v>581</v>
      </c>
      <c r="D3536">
        <v>446</v>
      </c>
      <c r="E3536">
        <v>28</v>
      </c>
      <c r="F3536">
        <v>154</v>
      </c>
      <c r="G3536">
        <v>34</v>
      </c>
      <c r="H3536" t="s">
        <v>3951</v>
      </c>
    </row>
    <row r="3537" spans="1:8" x14ac:dyDescent="0.25">
      <c r="A3537" t="s">
        <v>2970</v>
      </c>
      <c r="B3537" s="1">
        <v>45022</v>
      </c>
      <c r="C3537">
        <v>469</v>
      </c>
      <c r="D3537">
        <v>82</v>
      </c>
      <c r="E3537">
        <v>9</v>
      </c>
      <c r="F3537">
        <v>176</v>
      </c>
      <c r="G3537">
        <v>25</v>
      </c>
      <c r="H3537" t="s">
        <v>3951</v>
      </c>
    </row>
    <row r="3538" spans="1:8" x14ac:dyDescent="0.25">
      <c r="A3538" t="s">
        <v>2971</v>
      </c>
      <c r="B3538" s="1">
        <v>45215</v>
      </c>
      <c r="C3538">
        <v>401</v>
      </c>
      <c r="D3538">
        <v>180</v>
      </c>
      <c r="E3538">
        <v>23</v>
      </c>
      <c r="F3538">
        <v>103</v>
      </c>
      <c r="G3538">
        <v>11</v>
      </c>
      <c r="H3538" t="s">
        <v>3950</v>
      </c>
    </row>
    <row r="3539" spans="1:8" x14ac:dyDescent="0.25">
      <c r="A3539" t="s">
        <v>2972</v>
      </c>
      <c r="B3539" s="1">
        <v>44980</v>
      </c>
      <c r="C3539">
        <v>936</v>
      </c>
      <c r="D3539">
        <v>414</v>
      </c>
      <c r="E3539">
        <v>22</v>
      </c>
      <c r="F3539">
        <v>40</v>
      </c>
      <c r="G3539">
        <v>39</v>
      </c>
      <c r="H3539" t="s">
        <v>3949</v>
      </c>
    </row>
    <row r="3540" spans="1:8" x14ac:dyDescent="0.25">
      <c r="A3540" t="s">
        <v>2973</v>
      </c>
      <c r="B3540" s="1">
        <v>45346</v>
      </c>
      <c r="C3540">
        <v>267</v>
      </c>
      <c r="D3540">
        <v>293</v>
      </c>
      <c r="E3540">
        <v>27</v>
      </c>
      <c r="F3540">
        <v>62</v>
      </c>
      <c r="G3540">
        <v>30</v>
      </c>
      <c r="H3540" t="s">
        <v>3951</v>
      </c>
    </row>
    <row r="3541" spans="1:8" x14ac:dyDescent="0.25">
      <c r="A3541" t="s">
        <v>2974</v>
      </c>
      <c r="B3541" s="1">
        <v>45694</v>
      </c>
      <c r="C3541">
        <v>344</v>
      </c>
      <c r="D3541">
        <v>317</v>
      </c>
      <c r="E3541">
        <v>7</v>
      </c>
      <c r="F3541">
        <v>191</v>
      </c>
      <c r="G3541">
        <v>48</v>
      </c>
      <c r="H3541" t="s">
        <v>3950</v>
      </c>
    </row>
    <row r="3542" spans="1:8" x14ac:dyDescent="0.25">
      <c r="A3542" t="s">
        <v>2975</v>
      </c>
      <c r="B3542" s="1">
        <v>45400</v>
      </c>
      <c r="C3542">
        <v>617</v>
      </c>
      <c r="D3542">
        <v>99</v>
      </c>
      <c r="E3542">
        <v>28</v>
      </c>
      <c r="F3542">
        <v>132</v>
      </c>
      <c r="G3542">
        <v>49</v>
      </c>
      <c r="H3542" t="s">
        <v>3950</v>
      </c>
    </row>
    <row r="3543" spans="1:8" x14ac:dyDescent="0.25">
      <c r="A3543" t="s">
        <v>2534</v>
      </c>
      <c r="B3543" s="1">
        <v>45237</v>
      </c>
      <c r="C3543">
        <v>950</v>
      </c>
      <c r="D3543">
        <v>408</v>
      </c>
      <c r="E3543">
        <v>11</v>
      </c>
      <c r="F3543">
        <v>122</v>
      </c>
      <c r="G3543">
        <v>9</v>
      </c>
      <c r="H3543" t="s">
        <v>3949</v>
      </c>
    </row>
    <row r="3544" spans="1:8" x14ac:dyDescent="0.25">
      <c r="A3544" t="s">
        <v>2521</v>
      </c>
      <c r="B3544" s="1">
        <v>45326</v>
      </c>
      <c r="C3544">
        <v>772</v>
      </c>
      <c r="D3544">
        <v>375</v>
      </c>
      <c r="E3544">
        <v>3</v>
      </c>
      <c r="F3544">
        <v>170</v>
      </c>
      <c r="G3544">
        <v>50</v>
      </c>
      <c r="H3544" t="s">
        <v>3949</v>
      </c>
    </row>
    <row r="3545" spans="1:8" x14ac:dyDescent="0.25">
      <c r="A3545" t="s">
        <v>2976</v>
      </c>
      <c r="B3545" s="1">
        <v>45631</v>
      </c>
      <c r="C3545">
        <v>358</v>
      </c>
      <c r="D3545">
        <v>298</v>
      </c>
      <c r="E3545">
        <v>21</v>
      </c>
      <c r="F3545">
        <v>43</v>
      </c>
      <c r="G3545">
        <v>37</v>
      </c>
      <c r="H3545" t="s">
        <v>3951</v>
      </c>
    </row>
    <row r="3546" spans="1:8" x14ac:dyDescent="0.25">
      <c r="A3546" t="s">
        <v>2977</v>
      </c>
      <c r="B3546" s="1">
        <v>44973</v>
      </c>
      <c r="C3546">
        <v>286</v>
      </c>
      <c r="D3546">
        <v>81</v>
      </c>
      <c r="E3546">
        <v>24</v>
      </c>
      <c r="F3546">
        <v>88</v>
      </c>
      <c r="G3546">
        <v>50</v>
      </c>
      <c r="H3546" t="s">
        <v>3949</v>
      </c>
    </row>
    <row r="3547" spans="1:8" x14ac:dyDescent="0.25">
      <c r="A3547" t="s">
        <v>427</v>
      </c>
      <c r="B3547" s="1">
        <v>45623</v>
      </c>
      <c r="C3547">
        <v>793</v>
      </c>
      <c r="D3547">
        <v>321</v>
      </c>
      <c r="E3547">
        <v>25</v>
      </c>
      <c r="F3547">
        <v>31</v>
      </c>
      <c r="G3547">
        <v>19</v>
      </c>
      <c r="H3547" t="s">
        <v>3950</v>
      </c>
    </row>
    <row r="3548" spans="1:8" x14ac:dyDescent="0.25">
      <c r="A3548" t="s">
        <v>2978</v>
      </c>
      <c r="B3548" s="1">
        <v>45132</v>
      </c>
      <c r="C3548">
        <v>371</v>
      </c>
      <c r="D3548">
        <v>73</v>
      </c>
      <c r="E3548">
        <v>22</v>
      </c>
      <c r="F3548">
        <v>101</v>
      </c>
      <c r="G3548">
        <v>23</v>
      </c>
      <c r="H3548" t="s">
        <v>3951</v>
      </c>
    </row>
    <row r="3549" spans="1:8" x14ac:dyDescent="0.25">
      <c r="A3549" t="s">
        <v>1181</v>
      </c>
      <c r="B3549" s="1">
        <v>45144</v>
      </c>
      <c r="C3549">
        <v>982</v>
      </c>
      <c r="D3549">
        <v>79</v>
      </c>
      <c r="E3549">
        <v>18</v>
      </c>
      <c r="F3549">
        <v>48</v>
      </c>
      <c r="G3549">
        <v>38</v>
      </c>
      <c r="H3549" t="s">
        <v>3949</v>
      </c>
    </row>
    <row r="3550" spans="1:8" x14ac:dyDescent="0.25">
      <c r="A3550" t="s">
        <v>2979</v>
      </c>
      <c r="B3550" s="1">
        <v>45102</v>
      </c>
      <c r="C3550">
        <v>942</v>
      </c>
      <c r="D3550">
        <v>258</v>
      </c>
      <c r="E3550">
        <v>25</v>
      </c>
      <c r="F3550">
        <v>101</v>
      </c>
      <c r="G3550">
        <v>15</v>
      </c>
      <c r="H3550" t="s">
        <v>3950</v>
      </c>
    </row>
    <row r="3551" spans="1:8" x14ac:dyDescent="0.25">
      <c r="A3551" t="s">
        <v>2980</v>
      </c>
      <c r="B3551" s="1">
        <v>44972</v>
      </c>
      <c r="C3551">
        <v>472</v>
      </c>
      <c r="D3551">
        <v>477</v>
      </c>
      <c r="E3551">
        <v>28</v>
      </c>
      <c r="F3551">
        <v>82</v>
      </c>
      <c r="G3551">
        <v>35</v>
      </c>
      <c r="H3551" t="s">
        <v>3950</v>
      </c>
    </row>
    <row r="3552" spans="1:8" x14ac:dyDescent="0.25">
      <c r="A3552" t="s">
        <v>374</v>
      </c>
      <c r="B3552" s="1">
        <v>45441</v>
      </c>
      <c r="C3552">
        <v>983</v>
      </c>
      <c r="D3552">
        <v>128</v>
      </c>
      <c r="E3552">
        <v>24</v>
      </c>
      <c r="F3552">
        <v>34</v>
      </c>
      <c r="G3552">
        <v>40</v>
      </c>
      <c r="H3552" t="s">
        <v>3950</v>
      </c>
    </row>
    <row r="3553" spans="1:8" x14ac:dyDescent="0.25">
      <c r="A3553" t="s">
        <v>2981</v>
      </c>
      <c r="B3553" s="1">
        <v>45098</v>
      </c>
      <c r="C3553">
        <v>558</v>
      </c>
      <c r="D3553">
        <v>399</v>
      </c>
      <c r="E3553">
        <v>14</v>
      </c>
      <c r="F3553">
        <v>75</v>
      </c>
      <c r="G3553">
        <v>44</v>
      </c>
      <c r="H3553" t="s">
        <v>3951</v>
      </c>
    </row>
    <row r="3554" spans="1:8" x14ac:dyDescent="0.25">
      <c r="A3554" t="s">
        <v>116</v>
      </c>
      <c r="B3554" s="1">
        <v>45470</v>
      </c>
      <c r="C3554">
        <v>802</v>
      </c>
      <c r="D3554">
        <v>418</v>
      </c>
      <c r="E3554">
        <v>2</v>
      </c>
      <c r="F3554">
        <v>184</v>
      </c>
      <c r="G3554">
        <v>34</v>
      </c>
      <c r="H3554" t="s">
        <v>3950</v>
      </c>
    </row>
    <row r="3555" spans="1:8" x14ac:dyDescent="0.25">
      <c r="A3555" t="s">
        <v>2982</v>
      </c>
      <c r="B3555" s="1">
        <v>45663</v>
      </c>
      <c r="C3555">
        <v>441</v>
      </c>
      <c r="D3555">
        <v>267</v>
      </c>
      <c r="E3555">
        <v>26</v>
      </c>
      <c r="F3555">
        <v>175</v>
      </c>
      <c r="G3555">
        <v>7</v>
      </c>
      <c r="H3555" t="s">
        <v>3949</v>
      </c>
    </row>
    <row r="3556" spans="1:8" x14ac:dyDescent="0.25">
      <c r="A3556" t="s">
        <v>2983</v>
      </c>
      <c r="B3556" s="1">
        <v>45101</v>
      </c>
      <c r="C3556">
        <v>606</v>
      </c>
      <c r="D3556">
        <v>429</v>
      </c>
      <c r="E3556">
        <v>13</v>
      </c>
      <c r="F3556">
        <v>5</v>
      </c>
      <c r="G3556">
        <v>47</v>
      </c>
      <c r="H3556" t="s">
        <v>3951</v>
      </c>
    </row>
    <row r="3557" spans="1:8" x14ac:dyDescent="0.25">
      <c r="A3557" t="s">
        <v>2984</v>
      </c>
      <c r="B3557" s="1">
        <v>45103</v>
      </c>
      <c r="C3557">
        <v>381</v>
      </c>
      <c r="D3557">
        <v>63</v>
      </c>
      <c r="E3557">
        <v>8</v>
      </c>
      <c r="F3557">
        <v>175</v>
      </c>
      <c r="G3557">
        <v>7</v>
      </c>
      <c r="H3557" t="s">
        <v>3951</v>
      </c>
    </row>
    <row r="3558" spans="1:8" x14ac:dyDescent="0.25">
      <c r="A3558" t="s">
        <v>135</v>
      </c>
      <c r="B3558" s="1">
        <v>45074</v>
      </c>
      <c r="C3558">
        <v>406</v>
      </c>
      <c r="D3558">
        <v>406</v>
      </c>
      <c r="E3558">
        <v>2</v>
      </c>
      <c r="F3558">
        <v>26</v>
      </c>
      <c r="G3558">
        <v>44</v>
      </c>
      <c r="H3558" t="s">
        <v>3950</v>
      </c>
    </row>
    <row r="3559" spans="1:8" x14ac:dyDescent="0.25">
      <c r="A3559" t="s">
        <v>2985</v>
      </c>
      <c r="B3559" s="1">
        <v>45572</v>
      </c>
      <c r="C3559">
        <v>297</v>
      </c>
      <c r="D3559">
        <v>387</v>
      </c>
      <c r="E3559">
        <v>5</v>
      </c>
      <c r="F3559">
        <v>153</v>
      </c>
      <c r="G3559">
        <v>29</v>
      </c>
      <c r="H3559" t="s">
        <v>3950</v>
      </c>
    </row>
    <row r="3560" spans="1:8" x14ac:dyDescent="0.25">
      <c r="A3560" t="s">
        <v>2986</v>
      </c>
      <c r="B3560" s="1">
        <v>45466</v>
      </c>
      <c r="C3560">
        <v>813</v>
      </c>
      <c r="D3560">
        <v>168</v>
      </c>
      <c r="E3560">
        <v>19</v>
      </c>
      <c r="F3560">
        <v>174</v>
      </c>
      <c r="G3560">
        <v>30</v>
      </c>
      <c r="H3560" t="s">
        <v>3951</v>
      </c>
    </row>
    <row r="3561" spans="1:8" x14ac:dyDescent="0.25">
      <c r="A3561" t="s">
        <v>2987</v>
      </c>
      <c r="B3561" s="1">
        <v>45403</v>
      </c>
      <c r="C3561">
        <v>254</v>
      </c>
      <c r="D3561">
        <v>310</v>
      </c>
      <c r="E3561">
        <v>27</v>
      </c>
      <c r="F3561">
        <v>78</v>
      </c>
      <c r="G3561">
        <v>31</v>
      </c>
      <c r="H3561" t="s">
        <v>3951</v>
      </c>
    </row>
    <row r="3562" spans="1:8" x14ac:dyDescent="0.25">
      <c r="A3562" t="s">
        <v>2988</v>
      </c>
      <c r="B3562" s="1">
        <v>45156</v>
      </c>
      <c r="C3562">
        <v>940</v>
      </c>
      <c r="D3562">
        <v>420</v>
      </c>
      <c r="E3562">
        <v>26</v>
      </c>
      <c r="F3562">
        <v>31</v>
      </c>
      <c r="G3562">
        <v>8</v>
      </c>
      <c r="H3562" t="s">
        <v>3949</v>
      </c>
    </row>
    <row r="3563" spans="1:8" x14ac:dyDescent="0.25">
      <c r="A3563" t="s">
        <v>1284</v>
      </c>
      <c r="B3563" s="1">
        <v>45478</v>
      </c>
      <c r="C3563">
        <v>212</v>
      </c>
      <c r="D3563">
        <v>364</v>
      </c>
      <c r="E3563">
        <v>9</v>
      </c>
      <c r="F3563">
        <v>73</v>
      </c>
      <c r="G3563">
        <v>42</v>
      </c>
      <c r="H3563" t="s">
        <v>3949</v>
      </c>
    </row>
    <row r="3564" spans="1:8" x14ac:dyDescent="0.25">
      <c r="A3564" t="s">
        <v>2989</v>
      </c>
      <c r="B3564" s="1">
        <v>45160</v>
      </c>
      <c r="C3564">
        <v>125</v>
      </c>
      <c r="D3564">
        <v>388</v>
      </c>
      <c r="E3564">
        <v>5</v>
      </c>
      <c r="F3564">
        <v>4</v>
      </c>
      <c r="G3564">
        <v>44</v>
      </c>
      <c r="H3564" t="s">
        <v>3950</v>
      </c>
    </row>
    <row r="3565" spans="1:8" x14ac:dyDescent="0.25">
      <c r="A3565" t="s">
        <v>1569</v>
      </c>
      <c r="B3565" s="1">
        <v>45491</v>
      </c>
      <c r="C3565">
        <v>677</v>
      </c>
      <c r="D3565">
        <v>413</v>
      </c>
      <c r="E3565">
        <v>21</v>
      </c>
      <c r="F3565">
        <v>5</v>
      </c>
      <c r="G3565">
        <v>42</v>
      </c>
      <c r="H3565" t="s">
        <v>3949</v>
      </c>
    </row>
    <row r="3566" spans="1:8" x14ac:dyDescent="0.25">
      <c r="A3566" t="s">
        <v>2102</v>
      </c>
      <c r="B3566" s="1">
        <v>45153</v>
      </c>
      <c r="C3566">
        <v>815</v>
      </c>
      <c r="D3566">
        <v>233</v>
      </c>
      <c r="E3566">
        <v>18</v>
      </c>
      <c r="F3566">
        <v>7</v>
      </c>
      <c r="G3566">
        <v>24</v>
      </c>
      <c r="H3566" t="s">
        <v>3950</v>
      </c>
    </row>
    <row r="3567" spans="1:8" x14ac:dyDescent="0.25">
      <c r="A3567" t="s">
        <v>2990</v>
      </c>
      <c r="B3567" s="1">
        <v>45400</v>
      </c>
      <c r="C3567">
        <v>707</v>
      </c>
      <c r="D3567">
        <v>332</v>
      </c>
      <c r="E3567">
        <v>5</v>
      </c>
      <c r="F3567">
        <v>106</v>
      </c>
      <c r="G3567">
        <v>41</v>
      </c>
      <c r="H3567" t="s">
        <v>3949</v>
      </c>
    </row>
    <row r="3568" spans="1:8" x14ac:dyDescent="0.25">
      <c r="A3568" t="s">
        <v>2458</v>
      </c>
      <c r="B3568" s="1">
        <v>45087</v>
      </c>
      <c r="C3568">
        <v>219</v>
      </c>
      <c r="D3568">
        <v>295</v>
      </c>
      <c r="E3568">
        <v>8</v>
      </c>
      <c r="F3568">
        <v>188</v>
      </c>
      <c r="G3568">
        <v>9</v>
      </c>
      <c r="H3568" t="s">
        <v>3951</v>
      </c>
    </row>
    <row r="3569" spans="1:8" x14ac:dyDescent="0.25">
      <c r="A3569" t="s">
        <v>2455</v>
      </c>
      <c r="B3569" s="1">
        <v>45660</v>
      </c>
      <c r="C3569">
        <v>356</v>
      </c>
      <c r="D3569">
        <v>425</v>
      </c>
      <c r="E3569">
        <v>23</v>
      </c>
      <c r="F3569">
        <v>185</v>
      </c>
      <c r="G3569">
        <v>4</v>
      </c>
      <c r="H3569" t="s">
        <v>3951</v>
      </c>
    </row>
    <row r="3570" spans="1:8" x14ac:dyDescent="0.25">
      <c r="A3570" t="s">
        <v>2991</v>
      </c>
      <c r="B3570" s="1">
        <v>45675</v>
      </c>
      <c r="C3570">
        <v>724</v>
      </c>
      <c r="D3570">
        <v>69</v>
      </c>
      <c r="E3570">
        <v>24</v>
      </c>
      <c r="F3570">
        <v>10</v>
      </c>
      <c r="G3570">
        <v>27</v>
      </c>
      <c r="H3570" t="s">
        <v>3951</v>
      </c>
    </row>
    <row r="3571" spans="1:8" x14ac:dyDescent="0.25">
      <c r="A3571" t="s">
        <v>2992</v>
      </c>
      <c r="B3571" s="1">
        <v>45665</v>
      </c>
      <c r="C3571">
        <v>695</v>
      </c>
      <c r="D3571">
        <v>112</v>
      </c>
      <c r="E3571">
        <v>11</v>
      </c>
      <c r="F3571">
        <v>152</v>
      </c>
      <c r="G3571">
        <v>33</v>
      </c>
      <c r="H3571" t="s">
        <v>3950</v>
      </c>
    </row>
    <row r="3572" spans="1:8" x14ac:dyDescent="0.25">
      <c r="A3572" t="s">
        <v>2993</v>
      </c>
      <c r="B3572" s="1">
        <v>45543</v>
      </c>
      <c r="C3572">
        <v>195</v>
      </c>
      <c r="D3572">
        <v>366</v>
      </c>
      <c r="E3572">
        <v>15</v>
      </c>
      <c r="F3572">
        <v>40</v>
      </c>
      <c r="G3572">
        <v>47</v>
      </c>
      <c r="H3572" t="s">
        <v>3951</v>
      </c>
    </row>
    <row r="3573" spans="1:8" x14ac:dyDescent="0.25">
      <c r="A3573" t="s">
        <v>2850</v>
      </c>
      <c r="B3573" s="1">
        <v>45273</v>
      </c>
      <c r="C3573">
        <v>829</v>
      </c>
      <c r="D3573">
        <v>325</v>
      </c>
      <c r="E3573">
        <v>15</v>
      </c>
      <c r="F3573">
        <v>191</v>
      </c>
      <c r="G3573">
        <v>18</v>
      </c>
      <c r="H3573" t="s">
        <v>3949</v>
      </c>
    </row>
    <row r="3574" spans="1:8" x14ac:dyDescent="0.25">
      <c r="A3574" t="s">
        <v>2720</v>
      </c>
      <c r="B3574" s="1">
        <v>45393</v>
      </c>
      <c r="C3574">
        <v>234</v>
      </c>
      <c r="D3574">
        <v>83</v>
      </c>
      <c r="E3574">
        <v>20</v>
      </c>
      <c r="F3574">
        <v>78</v>
      </c>
      <c r="G3574">
        <v>15</v>
      </c>
      <c r="H3574" t="s">
        <v>3950</v>
      </c>
    </row>
    <row r="3575" spans="1:8" x14ac:dyDescent="0.25">
      <c r="A3575" t="s">
        <v>2994</v>
      </c>
      <c r="B3575" s="1">
        <v>45141</v>
      </c>
      <c r="C3575">
        <v>296</v>
      </c>
      <c r="D3575">
        <v>151</v>
      </c>
      <c r="E3575">
        <v>5</v>
      </c>
      <c r="F3575">
        <v>110</v>
      </c>
      <c r="G3575">
        <v>20</v>
      </c>
      <c r="H3575" t="s">
        <v>3949</v>
      </c>
    </row>
    <row r="3576" spans="1:8" x14ac:dyDescent="0.25">
      <c r="A3576" t="s">
        <v>820</v>
      </c>
      <c r="B3576" s="1">
        <v>45436</v>
      </c>
      <c r="C3576">
        <v>372</v>
      </c>
      <c r="D3576">
        <v>245</v>
      </c>
      <c r="E3576">
        <v>21</v>
      </c>
      <c r="F3576">
        <v>184</v>
      </c>
      <c r="G3576">
        <v>26</v>
      </c>
      <c r="H3576" t="s">
        <v>3951</v>
      </c>
    </row>
    <row r="3577" spans="1:8" x14ac:dyDescent="0.25">
      <c r="A3577" t="s">
        <v>2995</v>
      </c>
      <c r="B3577" s="1">
        <v>45284</v>
      </c>
      <c r="C3577">
        <v>431</v>
      </c>
      <c r="D3577">
        <v>413</v>
      </c>
      <c r="E3577">
        <v>27</v>
      </c>
      <c r="F3577">
        <v>50</v>
      </c>
      <c r="G3577">
        <v>47</v>
      </c>
      <c r="H3577" t="s">
        <v>3950</v>
      </c>
    </row>
    <row r="3578" spans="1:8" x14ac:dyDescent="0.25">
      <c r="A3578" t="s">
        <v>2996</v>
      </c>
      <c r="B3578" s="1">
        <v>45054</v>
      </c>
      <c r="C3578">
        <v>759</v>
      </c>
      <c r="D3578">
        <v>403</v>
      </c>
      <c r="E3578">
        <v>21</v>
      </c>
      <c r="F3578">
        <v>196</v>
      </c>
      <c r="G3578">
        <v>21</v>
      </c>
      <c r="H3578" t="s">
        <v>3949</v>
      </c>
    </row>
    <row r="3579" spans="1:8" x14ac:dyDescent="0.25">
      <c r="A3579" t="s">
        <v>2997</v>
      </c>
      <c r="B3579" s="1">
        <v>45261</v>
      </c>
      <c r="C3579">
        <v>356</v>
      </c>
      <c r="D3579">
        <v>467</v>
      </c>
      <c r="E3579">
        <v>18</v>
      </c>
      <c r="F3579">
        <v>163</v>
      </c>
      <c r="G3579">
        <v>11</v>
      </c>
      <c r="H3579" t="s">
        <v>3951</v>
      </c>
    </row>
    <row r="3580" spans="1:8" x14ac:dyDescent="0.25">
      <c r="A3580" t="s">
        <v>433</v>
      </c>
      <c r="B3580" s="1">
        <v>45503</v>
      </c>
      <c r="C3580">
        <v>734</v>
      </c>
      <c r="D3580">
        <v>347</v>
      </c>
      <c r="E3580">
        <v>19</v>
      </c>
      <c r="F3580">
        <v>142</v>
      </c>
      <c r="G3580">
        <v>18</v>
      </c>
      <c r="H3580" t="s">
        <v>3950</v>
      </c>
    </row>
    <row r="3581" spans="1:8" x14ac:dyDescent="0.25">
      <c r="A3581" t="s">
        <v>2998</v>
      </c>
      <c r="B3581" s="1">
        <v>45185</v>
      </c>
      <c r="C3581">
        <v>912</v>
      </c>
      <c r="D3581">
        <v>125</v>
      </c>
      <c r="E3581">
        <v>28</v>
      </c>
      <c r="F3581">
        <v>50</v>
      </c>
      <c r="G3581">
        <v>30</v>
      </c>
      <c r="H3581" t="s">
        <v>3949</v>
      </c>
    </row>
    <row r="3582" spans="1:8" x14ac:dyDescent="0.25">
      <c r="A3582" t="s">
        <v>2999</v>
      </c>
      <c r="B3582" s="1">
        <v>45306</v>
      </c>
      <c r="C3582">
        <v>836</v>
      </c>
      <c r="D3582">
        <v>310</v>
      </c>
      <c r="E3582">
        <v>26</v>
      </c>
      <c r="F3582">
        <v>108</v>
      </c>
      <c r="G3582">
        <v>9</v>
      </c>
      <c r="H3582" t="s">
        <v>3951</v>
      </c>
    </row>
    <row r="3583" spans="1:8" x14ac:dyDescent="0.25">
      <c r="A3583" t="s">
        <v>3000</v>
      </c>
      <c r="B3583" s="1">
        <v>45493</v>
      </c>
      <c r="C3583">
        <v>607</v>
      </c>
      <c r="D3583">
        <v>221</v>
      </c>
      <c r="E3583">
        <v>10</v>
      </c>
      <c r="F3583">
        <v>56</v>
      </c>
      <c r="G3583">
        <v>47</v>
      </c>
      <c r="H3583" t="s">
        <v>3949</v>
      </c>
    </row>
    <row r="3584" spans="1:8" x14ac:dyDescent="0.25">
      <c r="A3584" t="s">
        <v>3001</v>
      </c>
      <c r="B3584" s="1">
        <v>45626</v>
      </c>
      <c r="C3584">
        <v>869</v>
      </c>
      <c r="D3584">
        <v>420</v>
      </c>
      <c r="E3584">
        <v>6</v>
      </c>
      <c r="F3584">
        <v>52</v>
      </c>
      <c r="G3584">
        <v>22</v>
      </c>
      <c r="H3584" t="s">
        <v>3951</v>
      </c>
    </row>
    <row r="3585" spans="1:8" x14ac:dyDescent="0.25">
      <c r="A3585" t="s">
        <v>3002</v>
      </c>
      <c r="B3585" s="1">
        <v>45375</v>
      </c>
      <c r="C3585">
        <v>943</v>
      </c>
      <c r="D3585">
        <v>400</v>
      </c>
      <c r="E3585">
        <v>23</v>
      </c>
      <c r="F3585">
        <v>189</v>
      </c>
      <c r="G3585">
        <v>34</v>
      </c>
      <c r="H3585" t="s">
        <v>3950</v>
      </c>
    </row>
    <row r="3586" spans="1:8" x14ac:dyDescent="0.25">
      <c r="A3586" t="s">
        <v>3003</v>
      </c>
      <c r="B3586" s="1">
        <v>45326</v>
      </c>
      <c r="C3586">
        <v>926</v>
      </c>
      <c r="D3586">
        <v>362</v>
      </c>
      <c r="E3586">
        <v>7</v>
      </c>
      <c r="F3586">
        <v>137</v>
      </c>
      <c r="G3586">
        <v>47</v>
      </c>
      <c r="H3586" t="s">
        <v>3949</v>
      </c>
    </row>
    <row r="3587" spans="1:8" x14ac:dyDescent="0.25">
      <c r="A3587" t="s">
        <v>1753</v>
      </c>
      <c r="B3587" s="1">
        <v>45114</v>
      </c>
      <c r="C3587">
        <v>124</v>
      </c>
      <c r="D3587">
        <v>333</v>
      </c>
      <c r="E3587">
        <v>30</v>
      </c>
      <c r="F3587">
        <v>123</v>
      </c>
      <c r="G3587">
        <v>22</v>
      </c>
      <c r="H3587" t="s">
        <v>3951</v>
      </c>
    </row>
    <row r="3588" spans="1:8" x14ac:dyDescent="0.25">
      <c r="A3588" t="s">
        <v>1458</v>
      </c>
      <c r="B3588" s="1">
        <v>45464</v>
      </c>
      <c r="C3588">
        <v>916</v>
      </c>
      <c r="D3588">
        <v>333</v>
      </c>
      <c r="E3588">
        <v>17</v>
      </c>
      <c r="F3588">
        <v>21</v>
      </c>
      <c r="G3588">
        <v>10</v>
      </c>
      <c r="H3588" t="s">
        <v>3951</v>
      </c>
    </row>
    <row r="3589" spans="1:8" x14ac:dyDescent="0.25">
      <c r="A3589" t="s">
        <v>509</v>
      </c>
      <c r="B3589" s="1">
        <v>45041</v>
      </c>
      <c r="C3589">
        <v>628</v>
      </c>
      <c r="D3589">
        <v>272</v>
      </c>
      <c r="E3589">
        <v>9</v>
      </c>
      <c r="F3589">
        <v>9</v>
      </c>
      <c r="G3589">
        <v>16</v>
      </c>
      <c r="H3589" t="s">
        <v>3949</v>
      </c>
    </row>
    <row r="3590" spans="1:8" x14ac:dyDescent="0.25">
      <c r="A3590" t="s">
        <v>3004</v>
      </c>
      <c r="B3590" s="1">
        <v>45679</v>
      </c>
      <c r="C3590">
        <v>859</v>
      </c>
      <c r="D3590">
        <v>132</v>
      </c>
      <c r="E3590">
        <v>25</v>
      </c>
      <c r="F3590">
        <v>124</v>
      </c>
      <c r="G3590">
        <v>9</v>
      </c>
      <c r="H3590" t="s">
        <v>3950</v>
      </c>
    </row>
    <row r="3591" spans="1:8" x14ac:dyDescent="0.25">
      <c r="A3591" t="s">
        <v>3005</v>
      </c>
      <c r="B3591" s="1">
        <v>45374</v>
      </c>
      <c r="C3591">
        <v>573</v>
      </c>
      <c r="D3591">
        <v>374</v>
      </c>
      <c r="E3591">
        <v>12</v>
      </c>
      <c r="F3591">
        <v>53</v>
      </c>
      <c r="G3591">
        <v>15</v>
      </c>
      <c r="H3591" t="s">
        <v>3950</v>
      </c>
    </row>
    <row r="3592" spans="1:8" x14ac:dyDescent="0.25">
      <c r="A3592" t="s">
        <v>1419</v>
      </c>
      <c r="B3592" s="1">
        <v>45050</v>
      </c>
      <c r="C3592">
        <v>420</v>
      </c>
      <c r="D3592">
        <v>418</v>
      </c>
      <c r="E3592">
        <v>22</v>
      </c>
      <c r="F3592">
        <v>142</v>
      </c>
      <c r="G3592">
        <v>30</v>
      </c>
      <c r="H3592" t="s">
        <v>3949</v>
      </c>
    </row>
    <row r="3593" spans="1:8" x14ac:dyDescent="0.25">
      <c r="A3593" t="s">
        <v>3006</v>
      </c>
      <c r="B3593" s="1">
        <v>45048</v>
      </c>
      <c r="C3593">
        <v>104</v>
      </c>
      <c r="D3593">
        <v>393</v>
      </c>
      <c r="E3593">
        <v>26</v>
      </c>
      <c r="F3593">
        <v>172</v>
      </c>
      <c r="G3593">
        <v>9</v>
      </c>
      <c r="H3593" t="s">
        <v>3951</v>
      </c>
    </row>
    <row r="3594" spans="1:8" x14ac:dyDescent="0.25">
      <c r="A3594" t="s">
        <v>3007</v>
      </c>
      <c r="B3594" s="1">
        <v>45393</v>
      </c>
      <c r="C3594">
        <v>755</v>
      </c>
      <c r="D3594">
        <v>410</v>
      </c>
      <c r="E3594">
        <v>14</v>
      </c>
      <c r="F3594">
        <v>80</v>
      </c>
      <c r="G3594">
        <v>48</v>
      </c>
      <c r="H3594" t="s">
        <v>3950</v>
      </c>
    </row>
    <row r="3595" spans="1:8" x14ac:dyDescent="0.25">
      <c r="A3595" t="s">
        <v>3008</v>
      </c>
      <c r="B3595" s="1">
        <v>45403</v>
      </c>
      <c r="C3595">
        <v>474</v>
      </c>
      <c r="D3595">
        <v>351</v>
      </c>
      <c r="E3595">
        <v>25</v>
      </c>
      <c r="F3595">
        <v>38</v>
      </c>
      <c r="G3595">
        <v>6</v>
      </c>
      <c r="H3595" t="s">
        <v>3950</v>
      </c>
    </row>
    <row r="3596" spans="1:8" x14ac:dyDescent="0.25">
      <c r="A3596" t="s">
        <v>1969</v>
      </c>
      <c r="B3596" s="1">
        <v>45168</v>
      </c>
      <c r="C3596">
        <v>460</v>
      </c>
      <c r="D3596">
        <v>388</v>
      </c>
      <c r="E3596">
        <v>1</v>
      </c>
      <c r="F3596">
        <v>88</v>
      </c>
      <c r="G3596">
        <v>3</v>
      </c>
      <c r="H3596" t="s">
        <v>3951</v>
      </c>
    </row>
    <row r="3597" spans="1:8" x14ac:dyDescent="0.25">
      <c r="A3597" t="s">
        <v>3009</v>
      </c>
      <c r="B3597" s="1">
        <v>45256</v>
      </c>
      <c r="C3597">
        <v>322</v>
      </c>
      <c r="D3597">
        <v>363</v>
      </c>
      <c r="E3597">
        <v>4</v>
      </c>
      <c r="F3597">
        <v>113</v>
      </c>
      <c r="G3597">
        <v>9</v>
      </c>
      <c r="H3597" t="s">
        <v>3949</v>
      </c>
    </row>
    <row r="3598" spans="1:8" x14ac:dyDescent="0.25">
      <c r="A3598" t="s">
        <v>3010</v>
      </c>
      <c r="B3598" s="1">
        <v>45216</v>
      </c>
      <c r="C3598">
        <v>249</v>
      </c>
      <c r="D3598">
        <v>124</v>
      </c>
      <c r="E3598">
        <v>25</v>
      </c>
      <c r="F3598">
        <v>169</v>
      </c>
      <c r="G3598">
        <v>31</v>
      </c>
      <c r="H3598" t="s">
        <v>3951</v>
      </c>
    </row>
    <row r="3599" spans="1:8" x14ac:dyDescent="0.25">
      <c r="A3599" t="s">
        <v>454</v>
      </c>
      <c r="B3599" s="1">
        <v>45304</v>
      </c>
      <c r="C3599">
        <v>119</v>
      </c>
      <c r="D3599">
        <v>75</v>
      </c>
      <c r="E3599">
        <v>29</v>
      </c>
      <c r="F3599">
        <v>166</v>
      </c>
      <c r="G3599">
        <v>48</v>
      </c>
      <c r="H3599" t="s">
        <v>3951</v>
      </c>
    </row>
    <row r="3600" spans="1:8" x14ac:dyDescent="0.25">
      <c r="A3600" t="s">
        <v>3011</v>
      </c>
      <c r="B3600" s="1">
        <v>45626</v>
      </c>
      <c r="C3600">
        <v>244</v>
      </c>
      <c r="D3600">
        <v>135</v>
      </c>
      <c r="E3600">
        <v>21</v>
      </c>
      <c r="F3600">
        <v>39</v>
      </c>
      <c r="G3600">
        <v>2</v>
      </c>
      <c r="H3600" t="s">
        <v>3951</v>
      </c>
    </row>
    <row r="3601" spans="1:8" x14ac:dyDescent="0.25">
      <c r="A3601" t="s">
        <v>3012</v>
      </c>
      <c r="B3601" s="1">
        <v>45032</v>
      </c>
      <c r="C3601">
        <v>290</v>
      </c>
      <c r="D3601">
        <v>220</v>
      </c>
      <c r="E3601">
        <v>5</v>
      </c>
      <c r="F3601">
        <v>74</v>
      </c>
      <c r="G3601">
        <v>50</v>
      </c>
      <c r="H3601" t="s">
        <v>3951</v>
      </c>
    </row>
    <row r="3602" spans="1:8" x14ac:dyDescent="0.25">
      <c r="A3602" t="s">
        <v>1669</v>
      </c>
      <c r="B3602" s="1">
        <v>45565</v>
      </c>
      <c r="C3602">
        <v>208</v>
      </c>
      <c r="D3602">
        <v>119</v>
      </c>
      <c r="E3602">
        <v>21</v>
      </c>
      <c r="F3602">
        <v>120</v>
      </c>
      <c r="G3602">
        <v>32</v>
      </c>
      <c r="H3602" t="s">
        <v>3949</v>
      </c>
    </row>
    <row r="3603" spans="1:8" x14ac:dyDescent="0.25">
      <c r="A3603" t="s">
        <v>3013</v>
      </c>
      <c r="B3603" s="1">
        <v>45565</v>
      </c>
      <c r="C3603">
        <v>826</v>
      </c>
      <c r="D3603">
        <v>430</v>
      </c>
      <c r="E3603">
        <v>21</v>
      </c>
      <c r="F3603">
        <v>21</v>
      </c>
      <c r="G3603">
        <v>31</v>
      </c>
      <c r="H3603" t="s">
        <v>3949</v>
      </c>
    </row>
    <row r="3604" spans="1:8" x14ac:dyDescent="0.25">
      <c r="A3604" t="s">
        <v>3014</v>
      </c>
      <c r="B3604" s="1">
        <v>45214</v>
      </c>
      <c r="C3604">
        <v>340</v>
      </c>
      <c r="D3604">
        <v>398</v>
      </c>
      <c r="E3604">
        <v>18</v>
      </c>
      <c r="F3604">
        <v>130</v>
      </c>
      <c r="G3604">
        <v>38</v>
      </c>
      <c r="H3604" t="s">
        <v>3951</v>
      </c>
    </row>
    <row r="3605" spans="1:8" x14ac:dyDescent="0.25">
      <c r="A3605" t="s">
        <v>766</v>
      </c>
      <c r="B3605" s="1">
        <v>45488</v>
      </c>
      <c r="C3605">
        <v>694</v>
      </c>
      <c r="D3605">
        <v>370</v>
      </c>
      <c r="E3605">
        <v>28</v>
      </c>
      <c r="F3605">
        <v>84</v>
      </c>
      <c r="G3605">
        <v>15</v>
      </c>
      <c r="H3605" t="s">
        <v>3950</v>
      </c>
    </row>
    <row r="3606" spans="1:8" x14ac:dyDescent="0.25">
      <c r="A3606" t="s">
        <v>1730</v>
      </c>
      <c r="B3606" s="1">
        <v>45584</v>
      </c>
      <c r="C3606">
        <v>621</v>
      </c>
      <c r="D3606">
        <v>491</v>
      </c>
      <c r="E3606">
        <v>7</v>
      </c>
      <c r="F3606">
        <v>156</v>
      </c>
      <c r="G3606">
        <v>12</v>
      </c>
      <c r="H3606" t="s">
        <v>3950</v>
      </c>
    </row>
    <row r="3607" spans="1:8" x14ac:dyDescent="0.25">
      <c r="A3607" t="s">
        <v>3015</v>
      </c>
      <c r="B3607" s="1">
        <v>45098</v>
      </c>
      <c r="C3607">
        <v>310</v>
      </c>
      <c r="D3607">
        <v>119</v>
      </c>
      <c r="E3607">
        <v>4</v>
      </c>
      <c r="F3607">
        <v>15</v>
      </c>
      <c r="G3607">
        <v>5</v>
      </c>
      <c r="H3607" t="s">
        <v>3951</v>
      </c>
    </row>
    <row r="3608" spans="1:8" x14ac:dyDescent="0.25">
      <c r="A3608" t="s">
        <v>3016</v>
      </c>
      <c r="B3608" s="1">
        <v>45469</v>
      </c>
      <c r="C3608">
        <v>381</v>
      </c>
      <c r="D3608">
        <v>287</v>
      </c>
      <c r="E3608">
        <v>3</v>
      </c>
      <c r="F3608">
        <v>176</v>
      </c>
      <c r="G3608">
        <v>46</v>
      </c>
      <c r="H3608" t="s">
        <v>3951</v>
      </c>
    </row>
    <row r="3609" spans="1:8" x14ac:dyDescent="0.25">
      <c r="A3609" t="s">
        <v>3017</v>
      </c>
      <c r="B3609" s="1">
        <v>45637</v>
      </c>
      <c r="C3609">
        <v>645</v>
      </c>
      <c r="D3609">
        <v>132</v>
      </c>
      <c r="E3609">
        <v>30</v>
      </c>
      <c r="F3609">
        <v>58</v>
      </c>
      <c r="G3609">
        <v>31</v>
      </c>
      <c r="H3609" t="s">
        <v>3950</v>
      </c>
    </row>
    <row r="3610" spans="1:8" x14ac:dyDescent="0.25">
      <c r="A3610" t="s">
        <v>3018</v>
      </c>
      <c r="B3610" s="1">
        <v>45384</v>
      </c>
      <c r="C3610">
        <v>625</v>
      </c>
      <c r="D3610">
        <v>231</v>
      </c>
      <c r="E3610">
        <v>27</v>
      </c>
      <c r="F3610">
        <v>51</v>
      </c>
      <c r="G3610">
        <v>44</v>
      </c>
      <c r="H3610" t="s">
        <v>3949</v>
      </c>
    </row>
    <row r="3611" spans="1:8" x14ac:dyDescent="0.25">
      <c r="A3611" t="s">
        <v>3019</v>
      </c>
      <c r="B3611" s="1">
        <v>44976</v>
      </c>
      <c r="C3611">
        <v>550</v>
      </c>
      <c r="D3611">
        <v>244</v>
      </c>
      <c r="E3611">
        <v>14</v>
      </c>
      <c r="F3611">
        <v>149</v>
      </c>
      <c r="G3611">
        <v>47</v>
      </c>
      <c r="H3611" t="s">
        <v>3951</v>
      </c>
    </row>
    <row r="3612" spans="1:8" x14ac:dyDescent="0.25">
      <c r="A3612" t="s">
        <v>3020</v>
      </c>
      <c r="B3612" s="1">
        <v>45495</v>
      </c>
      <c r="C3612">
        <v>122</v>
      </c>
      <c r="D3612">
        <v>348</v>
      </c>
      <c r="E3612">
        <v>3</v>
      </c>
      <c r="F3612">
        <v>33</v>
      </c>
      <c r="G3612">
        <v>41</v>
      </c>
      <c r="H3612" t="s">
        <v>3951</v>
      </c>
    </row>
    <row r="3613" spans="1:8" x14ac:dyDescent="0.25">
      <c r="A3613" t="s">
        <v>3021</v>
      </c>
      <c r="B3613" s="1">
        <v>45146</v>
      </c>
      <c r="C3613">
        <v>487</v>
      </c>
      <c r="D3613">
        <v>281</v>
      </c>
      <c r="E3613">
        <v>7</v>
      </c>
      <c r="F3613">
        <v>166</v>
      </c>
      <c r="G3613">
        <v>17</v>
      </c>
      <c r="H3613" t="s">
        <v>3950</v>
      </c>
    </row>
    <row r="3614" spans="1:8" x14ac:dyDescent="0.25">
      <c r="A3614" t="s">
        <v>21</v>
      </c>
      <c r="B3614" s="1">
        <v>45327</v>
      </c>
      <c r="C3614">
        <v>501</v>
      </c>
      <c r="D3614">
        <v>183</v>
      </c>
      <c r="E3614">
        <v>6</v>
      </c>
      <c r="F3614">
        <v>155</v>
      </c>
      <c r="G3614">
        <v>3</v>
      </c>
      <c r="H3614" t="s">
        <v>3949</v>
      </c>
    </row>
    <row r="3615" spans="1:8" x14ac:dyDescent="0.25">
      <c r="A3615" t="s">
        <v>528</v>
      </c>
      <c r="B3615" s="1">
        <v>44981</v>
      </c>
      <c r="C3615">
        <v>601</v>
      </c>
      <c r="D3615">
        <v>73</v>
      </c>
      <c r="E3615">
        <v>28</v>
      </c>
      <c r="F3615">
        <v>69</v>
      </c>
      <c r="G3615">
        <v>44</v>
      </c>
      <c r="H3615" t="s">
        <v>3951</v>
      </c>
    </row>
    <row r="3616" spans="1:8" x14ac:dyDescent="0.25">
      <c r="A3616" t="s">
        <v>2365</v>
      </c>
      <c r="B3616" s="1">
        <v>45192</v>
      </c>
      <c r="C3616">
        <v>769</v>
      </c>
      <c r="D3616">
        <v>354</v>
      </c>
      <c r="E3616">
        <v>19</v>
      </c>
      <c r="F3616">
        <v>196</v>
      </c>
      <c r="G3616">
        <v>22</v>
      </c>
      <c r="H3616" t="s">
        <v>3950</v>
      </c>
    </row>
    <row r="3617" spans="1:8" x14ac:dyDescent="0.25">
      <c r="A3617" t="s">
        <v>3022</v>
      </c>
      <c r="B3617" s="1">
        <v>45506</v>
      </c>
      <c r="C3617">
        <v>262</v>
      </c>
      <c r="D3617">
        <v>419</v>
      </c>
      <c r="E3617">
        <v>10</v>
      </c>
      <c r="F3617">
        <v>104</v>
      </c>
      <c r="G3617">
        <v>41</v>
      </c>
      <c r="H3617" t="s">
        <v>3949</v>
      </c>
    </row>
    <row r="3618" spans="1:8" x14ac:dyDescent="0.25">
      <c r="A3618" t="s">
        <v>3023</v>
      </c>
      <c r="B3618" s="1">
        <v>45383</v>
      </c>
      <c r="C3618">
        <v>199</v>
      </c>
      <c r="D3618">
        <v>376</v>
      </c>
      <c r="E3618">
        <v>26</v>
      </c>
      <c r="F3618">
        <v>21</v>
      </c>
      <c r="G3618">
        <v>48</v>
      </c>
      <c r="H3618" t="s">
        <v>3950</v>
      </c>
    </row>
    <row r="3619" spans="1:8" x14ac:dyDescent="0.25">
      <c r="A3619" t="s">
        <v>3024</v>
      </c>
      <c r="B3619" s="1">
        <v>45388</v>
      </c>
      <c r="C3619">
        <v>954</v>
      </c>
      <c r="D3619">
        <v>465</v>
      </c>
      <c r="E3619">
        <v>14</v>
      </c>
      <c r="F3619">
        <v>31</v>
      </c>
      <c r="G3619">
        <v>26</v>
      </c>
      <c r="H3619" t="s">
        <v>3951</v>
      </c>
    </row>
    <row r="3620" spans="1:8" x14ac:dyDescent="0.25">
      <c r="A3620" t="s">
        <v>3025</v>
      </c>
      <c r="B3620" s="1">
        <v>45176</v>
      </c>
      <c r="C3620">
        <v>487</v>
      </c>
      <c r="D3620">
        <v>488</v>
      </c>
      <c r="E3620">
        <v>19</v>
      </c>
      <c r="F3620">
        <v>72</v>
      </c>
      <c r="G3620">
        <v>34</v>
      </c>
      <c r="H3620" t="s">
        <v>3949</v>
      </c>
    </row>
    <row r="3621" spans="1:8" x14ac:dyDescent="0.25">
      <c r="A3621" t="s">
        <v>3026</v>
      </c>
      <c r="B3621" s="1">
        <v>45614</v>
      </c>
      <c r="C3621">
        <v>470</v>
      </c>
      <c r="D3621">
        <v>496</v>
      </c>
      <c r="E3621">
        <v>24</v>
      </c>
      <c r="F3621">
        <v>110</v>
      </c>
      <c r="G3621">
        <v>11</v>
      </c>
      <c r="H3621" t="s">
        <v>3950</v>
      </c>
    </row>
    <row r="3622" spans="1:8" x14ac:dyDescent="0.25">
      <c r="A3622" t="s">
        <v>104</v>
      </c>
      <c r="B3622" s="1">
        <v>45118</v>
      </c>
      <c r="C3622">
        <v>883</v>
      </c>
      <c r="D3622">
        <v>148</v>
      </c>
      <c r="E3622">
        <v>7</v>
      </c>
      <c r="F3622">
        <v>192</v>
      </c>
      <c r="G3622">
        <v>10</v>
      </c>
      <c r="H3622" t="s">
        <v>3949</v>
      </c>
    </row>
    <row r="3623" spans="1:8" x14ac:dyDescent="0.25">
      <c r="A3623" t="s">
        <v>417</v>
      </c>
      <c r="B3623" s="1">
        <v>45144</v>
      </c>
      <c r="C3623">
        <v>948</v>
      </c>
      <c r="D3623">
        <v>110</v>
      </c>
      <c r="E3623">
        <v>24</v>
      </c>
      <c r="F3623">
        <v>139</v>
      </c>
      <c r="G3623">
        <v>35</v>
      </c>
      <c r="H3623" t="s">
        <v>3951</v>
      </c>
    </row>
    <row r="3624" spans="1:8" x14ac:dyDescent="0.25">
      <c r="A3624" t="s">
        <v>3027</v>
      </c>
      <c r="B3624" s="1">
        <v>45431</v>
      </c>
      <c r="C3624">
        <v>609</v>
      </c>
      <c r="D3624">
        <v>272</v>
      </c>
      <c r="E3624">
        <v>22</v>
      </c>
      <c r="F3624">
        <v>42</v>
      </c>
      <c r="G3624">
        <v>36</v>
      </c>
      <c r="H3624" t="s">
        <v>3951</v>
      </c>
    </row>
    <row r="3625" spans="1:8" x14ac:dyDescent="0.25">
      <c r="A3625" t="s">
        <v>3028</v>
      </c>
      <c r="B3625" s="1">
        <v>45127</v>
      </c>
      <c r="C3625">
        <v>857</v>
      </c>
      <c r="D3625">
        <v>227</v>
      </c>
      <c r="E3625">
        <v>11</v>
      </c>
      <c r="F3625">
        <v>3</v>
      </c>
      <c r="G3625">
        <v>28</v>
      </c>
      <c r="H3625" t="s">
        <v>3949</v>
      </c>
    </row>
    <row r="3626" spans="1:8" x14ac:dyDescent="0.25">
      <c r="A3626" t="s">
        <v>3029</v>
      </c>
      <c r="B3626" s="1">
        <v>44997</v>
      </c>
      <c r="C3626">
        <v>815</v>
      </c>
      <c r="D3626">
        <v>417</v>
      </c>
      <c r="E3626">
        <v>23</v>
      </c>
      <c r="F3626">
        <v>113</v>
      </c>
      <c r="G3626">
        <v>27</v>
      </c>
      <c r="H3626" t="s">
        <v>3951</v>
      </c>
    </row>
    <row r="3627" spans="1:8" x14ac:dyDescent="0.25">
      <c r="A3627" t="s">
        <v>2684</v>
      </c>
      <c r="B3627" s="1">
        <v>45661</v>
      </c>
      <c r="C3627">
        <v>136</v>
      </c>
      <c r="D3627">
        <v>398</v>
      </c>
      <c r="E3627">
        <v>20</v>
      </c>
      <c r="F3627">
        <v>8</v>
      </c>
      <c r="G3627">
        <v>41</v>
      </c>
      <c r="H3627" t="s">
        <v>3949</v>
      </c>
    </row>
    <row r="3628" spans="1:8" x14ac:dyDescent="0.25">
      <c r="A3628" t="s">
        <v>3030</v>
      </c>
      <c r="B3628" s="1">
        <v>45692</v>
      </c>
      <c r="C3628">
        <v>390</v>
      </c>
      <c r="D3628">
        <v>427</v>
      </c>
      <c r="E3628">
        <v>6</v>
      </c>
      <c r="F3628">
        <v>152</v>
      </c>
      <c r="G3628">
        <v>14</v>
      </c>
      <c r="H3628" t="s">
        <v>3949</v>
      </c>
    </row>
    <row r="3629" spans="1:8" x14ac:dyDescent="0.25">
      <c r="A3629" t="s">
        <v>3031</v>
      </c>
      <c r="B3629" s="1">
        <v>45288</v>
      </c>
      <c r="C3629">
        <v>675</v>
      </c>
      <c r="D3629">
        <v>437</v>
      </c>
      <c r="E3629">
        <v>24</v>
      </c>
      <c r="F3629">
        <v>117</v>
      </c>
      <c r="G3629">
        <v>16</v>
      </c>
      <c r="H3629" t="s">
        <v>3949</v>
      </c>
    </row>
    <row r="3630" spans="1:8" x14ac:dyDescent="0.25">
      <c r="A3630" t="s">
        <v>898</v>
      </c>
      <c r="B3630" s="1">
        <v>45298</v>
      </c>
      <c r="C3630">
        <v>582</v>
      </c>
      <c r="D3630">
        <v>455</v>
      </c>
      <c r="E3630">
        <v>3</v>
      </c>
      <c r="F3630">
        <v>6</v>
      </c>
      <c r="G3630">
        <v>30</v>
      </c>
      <c r="H3630" t="s">
        <v>3950</v>
      </c>
    </row>
    <row r="3631" spans="1:8" x14ac:dyDescent="0.25">
      <c r="A3631" t="s">
        <v>1765</v>
      </c>
      <c r="B3631" s="1">
        <v>45665</v>
      </c>
      <c r="C3631">
        <v>768</v>
      </c>
      <c r="D3631">
        <v>309</v>
      </c>
      <c r="E3631">
        <v>13</v>
      </c>
      <c r="F3631">
        <v>19</v>
      </c>
      <c r="G3631">
        <v>49</v>
      </c>
      <c r="H3631" t="s">
        <v>3951</v>
      </c>
    </row>
    <row r="3632" spans="1:8" x14ac:dyDescent="0.25">
      <c r="A3632" t="s">
        <v>3032</v>
      </c>
      <c r="B3632" s="1">
        <v>45274</v>
      </c>
      <c r="C3632">
        <v>228</v>
      </c>
      <c r="D3632">
        <v>455</v>
      </c>
      <c r="E3632">
        <v>5</v>
      </c>
      <c r="F3632">
        <v>14</v>
      </c>
      <c r="G3632">
        <v>40</v>
      </c>
      <c r="H3632" t="s">
        <v>3951</v>
      </c>
    </row>
    <row r="3633" spans="1:8" x14ac:dyDescent="0.25">
      <c r="A3633" t="s">
        <v>3033</v>
      </c>
      <c r="B3633" s="1">
        <v>45592</v>
      </c>
      <c r="C3633">
        <v>154</v>
      </c>
      <c r="D3633">
        <v>150</v>
      </c>
      <c r="E3633">
        <v>14</v>
      </c>
      <c r="F3633">
        <v>93</v>
      </c>
      <c r="G3633">
        <v>48</v>
      </c>
      <c r="H3633" t="s">
        <v>3951</v>
      </c>
    </row>
    <row r="3634" spans="1:8" x14ac:dyDescent="0.25">
      <c r="A3634" t="s">
        <v>3034</v>
      </c>
      <c r="B3634" s="1">
        <v>45000</v>
      </c>
      <c r="C3634">
        <v>213</v>
      </c>
      <c r="D3634">
        <v>390</v>
      </c>
      <c r="E3634">
        <v>7</v>
      </c>
      <c r="F3634">
        <v>68</v>
      </c>
      <c r="G3634">
        <v>23</v>
      </c>
      <c r="H3634" t="s">
        <v>3949</v>
      </c>
    </row>
    <row r="3635" spans="1:8" x14ac:dyDescent="0.25">
      <c r="A3635" t="s">
        <v>3035</v>
      </c>
      <c r="B3635" s="1">
        <v>45038</v>
      </c>
      <c r="C3635">
        <v>416</v>
      </c>
      <c r="D3635">
        <v>68</v>
      </c>
      <c r="E3635">
        <v>27</v>
      </c>
      <c r="F3635">
        <v>198</v>
      </c>
      <c r="G3635">
        <v>14</v>
      </c>
      <c r="H3635" t="s">
        <v>3951</v>
      </c>
    </row>
    <row r="3636" spans="1:8" x14ac:dyDescent="0.25">
      <c r="A3636" t="s">
        <v>3036</v>
      </c>
      <c r="B3636" s="1">
        <v>45403</v>
      </c>
      <c r="C3636">
        <v>316</v>
      </c>
      <c r="D3636">
        <v>497</v>
      </c>
      <c r="E3636">
        <v>2</v>
      </c>
      <c r="F3636">
        <v>122</v>
      </c>
      <c r="G3636">
        <v>35</v>
      </c>
      <c r="H3636" t="s">
        <v>3949</v>
      </c>
    </row>
    <row r="3637" spans="1:8" x14ac:dyDescent="0.25">
      <c r="A3637" t="s">
        <v>2874</v>
      </c>
      <c r="B3637" s="1">
        <v>45229</v>
      </c>
      <c r="C3637">
        <v>765</v>
      </c>
      <c r="D3637">
        <v>102</v>
      </c>
      <c r="E3637">
        <v>25</v>
      </c>
      <c r="F3637">
        <v>132</v>
      </c>
      <c r="G3637">
        <v>42</v>
      </c>
      <c r="H3637" t="s">
        <v>3949</v>
      </c>
    </row>
    <row r="3638" spans="1:8" x14ac:dyDescent="0.25">
      <c r="A3638" t="s">
        <v>749</v>
      </c>
      <c r="B3638" s="1">
        <v>45682</v>
      </c>
      <c r="C3638">
        <v>604</v>
      </c>
      <c r="D3638">
        <v>203</v>
      </c>
      <c r="E3638">
        <v>30</v>
      </c>
      <c r="F3638">
        <v>87</v>
      </c>
      <c r="G3638">
        <v>18</v>
      </c>
      <c r="H3638" t="s">
        <v>3949</v>
      </c>
    </row>
    <row r="3639" spans="1:8" x14ac:dyDescent="0.25">
      <c r="A3639" t="s">
        <v>3037</v>
      </c>
      <c r="B3639" s="1">
        <v>45229</v>
      </c>
      <c r="C3639">
        <v>327</v>
      </c>
      <c r="D3639">
        <v>225</v>
      </c>
      <c r="E3639">
        <v>13</v>
      </c>
      <c r="F3639">
        <v>140</v>
      </c>
      <c r="G3639">
        <v>26</v>
      </c>
      <c r="H3639" t="s">
        <v>3950</v>
      </c>
    </row>
    <row r="3640" spans="1:8" x14ac:dyDescent="0.25">
      <c r="A3640" t="s">
        <v>3038</v>
      </c>
      <c r="B3640" s="1">
        <v>45455</v>
      </c>
      <c r="C3640">
        <v>994</v>
      </c>
      <c r="D3640">
        <v>489</v>
      </c>
      <c r="E3640">
        <v>1</v>
      </c>
      <c r="F3640">
        <v>182</v>
      </c>
      <c r="G3640">
        <v>21</v>
      </c>
      <c r="H3640" t="s">
        <v>3950</v>
      </c>
    </row>
    <row r="3641" spans="1:8" x14ac:dyDescent="0.25">
      <c r="A3641" t="s">
        <v>1448</v>
      </c>
      <c r="B3641" s="1">
        <v>45350</v>
      </c>
      <c r="C3641">
        <v>316</v>
      </c>
      <c r="D3641">
        <v>435</v>
      </c>
      <c r="E3641">
        <v>11</v>
      </c>
      <c r="F3641">
        <v>191</v>
      </c>
      <c r="G3641">
        <v>24</v>
      </c>
      <c r="H3641" t="s">
        <v>3951</v>
      </c>
    </row>
    <row r="3642" spans="1:8" x14ac:dyDescent="0.25">
      <c r="A3642" t="s">
        <v>3039</v>
      </c>
      <c r="B3642" s="1">
        <v>45309</v>
      </c>
      <c r="C3642">
        <v>737</v>
      </c>
      <c r="D3642">
        <v>177</v>
      </c>
      <c r="E3642">
        <v>12</v>
      </c>
      <c r="F3642">
        <v>57</v>
      </c>
      <c r="G3642">
        <v>20</v>
      </c>
      <c r="H3642" t="s">
        <v>3949</v>
      </c>
    </row>
    <row r="3643" spans="1:8" x14ac:dyDescent="0.25">
      <c r="A3643" t="s">
        <v>704</v>
      </c>
      <c r="B3643" s="1">
        <v>45473</v>
      </c>
      <c r="C3643">
        <v>482</v>
      </c>
      <c r="D3643">
        <v>404</v>
      </c>
      <c r="E3643">
        <v>15</v>
      </c>
      <c r="F3643">
        <v>87</v>
      </c>
      <c r="G3643">
        <v>46</v>
      </c>
      <c r="H3643" t="s">
        <v>3950</v>
      </c>
    </row>
    <row r="3644" spans="1:8" x14ac:dyDescent="0.25">
      <c r="A3644" t="s">
        <v>3040</v>
      </c>
      <c r="B3644" s="1">
        <v>45475</v>
      </c>
      <c r="C3644">
        <v>508</v>
      </c>
      <c r="D3644">
        <v>484</v>
      </c>
      <c r="E3644">
        <v>24</v>
      </c>
      <c r="F3644">
        <v>37</v>
      </c>
      <c r="G3644">
        <v>10</v>
      </c>
      <c r="H3644" t="s">
        <v>3950</v>
      </c>
    </row>
    <row r="3645" spans="1:8" x14ac:dyDescent="0.25">
      <c r="A3645" t="s">
        <v>3041</v>
      </c>
      <c r="B3645" s="1">
        <v>45342</v>
      </c>
      <c r="C3645">
        <v>515</v>
      </c>
      <c r="D3645">
        <v>388</v>
      </c>
      <c r="E3645">
        <v>1</v>
      </c>
      <c r="F3645">
        <v>134</v>
      </c>
      <c r="G3645">
        <v>48</v>
      </c>
      <c r="H3645" t="s">
        <v>3951</v>
      </c>
    </row>
    <row r="3646" spans="1:8" x14ac:dyDescent="0.25">
      <c r="A3646" t="s">
        <v>1123</v>
      </c>
      <c r="B3646" s="1">
        <v>45116</v>
      </c>
      <c r="C3646">
        <v>903</v>
      </c>
      <c r="D3646">
        <v>312</v>
      </c>
      <c r="E3646">
        <v>16</v>
      </c>
      <c r="F3646">
        <v>55</v>
      </c>
      <c r="G3646">
        <v>27</v>
      </c>
      <c r="H3646" t="s">
        <v>3949</v>
      </c>
    </row>
    <row r="3647" spans="1:8" x14ac:dyDescent="0.25">
      <c r="A3647" t="s">
        <v>3042</v>
      </c>
      <c r="B3647" s="1">
        <v>45528</v>
      </c>
      <c r="C3647">
        <v>405</v>
      </c>
      <c r="D3647">
        <v>276</v>
      </c>
      <c r="E3647">
        <v>8</v>
      </c>
      <c r="F3647">
        <v>109</v>
      </c>
      <c r="G3647">
        <v>11</v>
      </c>
      <c r="H3647" t="s">
        <v>3951</v>
      </c>
    </row>
    <row r="3648" spans="1:8" x14ac:dyDescent="0.25">
      <c r="A3648" t="s">
        <v>3043</v>
      </c>
      <c r="B3648" s="1">
        <v>45481</v>
      </c>
      <c r="C3648">
        <v>302</v>
      </c>
      <c r="D3648">
        <v>243</v>
      </c>
      <c r="E3648">
        <v>26</v>
      </c>
      <c r="F3648">
        <v>101</v>
      </c>
      <c r="G3648">
        <v>42</v>
      </c>
      <c r="H3648" t="s">
        <v>3949</v>
      </c>
    </row>
    <row r="3649" spans="1:8" x14ac:dyDescent="0.25">
      <c r="A3649" t="s">
        <v>3044</v>
      </c>
      <c r="B3649" s="1">
        <v>45269</v>
      </c>
      <c r="C3649">
        <v>137</v>
      </c>
      <c r="D3649">
        <v>423</v>
      </c>
      <c r="E3649">
        <v>14</v>
      </c>
      <c r="F3649">
        <v>163</v>
      </c>
      <c r="G3649">
        <v>3</v>
      </c>
      <c r="H3649" t="s">
        <v>3949</v>
      </c>
    </row>
    <row r="3650" spans="1:8" x14ac:dyDescent="0.25">
      <c r="A3650" t="s">
        <v>3045</v>
      </c>
      <c r="B3650" s="1">
        <v>45394</v>
      </c>
      <c r="C3650">
        <v>178</v>
      </c>
      <c r="D3650">
        <v>500</v>
      </c>
      <c r="E3650">
        <v>11</v>
      </c>
      <c r="F3650">
        <v>93</v>
      </c>
      <c r="G3650">
        <v>32</v>
      </c>
      <c r="H3650" t="s">
        <v>3949</v>
      </c>
    </row>
    <row r="3651" spans="1:8" x14ac:dyDescent="0.25">
      <c r="A3651" t="s">
        <v>3046</v>
      </c>
      <c r="B3651" s="1">
        <v>45038</v>
      </c>
      <c r="C3651">
        <v>118</v>
      </c>
      <c r="D3651">
        <v>59</v>
      </c>
      <c r="E3651">
        <v>4</v>
      </c>
      <c r="F3651">
        <v>84</v>
      </c>
      <c r="G3651">
        <v>48</v>
      </c>
      <c r="H3651" t="s">
        <v>3949</v>
      </c>
    </row>
    <row r="3652" spans="1:8" x14ac:dyDescent="0.25">
      <c r="A3652" t="s">
        <v>3047</v>
      </c>
      <c r="B3652" s="1">
        <v>45319</v>
      </c>
      <c r="C3652">
        <v>277</v>
      </c>
      <c r="D3652">
        <v>248</v>
      </c>
      <c r="E3652">
        <v>4</v>
      </c>
      <c r="F3652">
        <v>8</v>
      </c>
      <c r="G3652">
        <v>5</v>
      </c>
      <c r="H3652" t="s">
        <v>3949</v>
      </c>
    </row>
    <row r="3653" spans="1:8" x14ac:dyDescent="0.25">
      <c r="A3653" t="s">
        <v>1625</v>
      </c>
      <c r="B3653" s="1">
        <v>45192</v>
      </c>
      <c r="C3653">
        <v>329</v>
      </c>
      <c r="D3653">
        <v>466</v>
      </c>
      <c r="E3653">
        <v>22</v>
      </c>
      <c r="F3653">
        <v>200</v>
      </c>
      <c r="G3653">
        <v>10</v>
      </c>
      <c r="H3653" t="s">
        <v>3950</v>
      </c>
    </row>
    <row r="3654" spans="1:8" x14ac:dyDescent="0.25">
      <c r="A3654" t="s">
        <v>3048</v>
      </c>
      <c r="B3654" s="1">
        <v>45227</v>
      </c>
      <c r="C3654">
        <v>668</v>
      </c>
      <c r="D3654">
        <v>260</v>
      </c>
      <c r="E3654">
        <v>16</v>
      </c>
      <c r="F3654">
        <v>49</v>
      </c>
      <c r="G3654">
        <v>17</v>
      </c>
      <c r="H3654" t="s">
        <v>3949</v>
      </c>
    </row>
    <row r="3655" spans="1:8" x14ac:dyDescent="0.25">
      <c r="A3655" t="s">
        <v>3049</v>
      </c>
      <c r="B3655" s="1">
        <v>45376</v>
      </c>
      <c r="C3655">
        <v>265</v>
      </c>
      <c r="D3655">
        <v>385</v>
      </c>
      <c r="E3655">
        <v>8</v>
      </c>
      <c r="F3655">
        <v>182</v>
      </c>
      <c r="G3655">
        <v>13</v>
      </c>
      <c r="H3655" t="s">
        <v>3950</v>
      </c>
    </row>
    <row r="3656" spans="1:8" x14ac:dyDescent="0.25">
      <c r="A3656" t="s">
        <v>1239</v>
      </c>
      <c r="B3656" s="1">
        <v>45440</v>
      </c>
      <c r="C3656">
        <v>487</v>
      </c>
      <c r="D3656">
        <v>113</v>
      </c>
      <c r="E3656">
        <v>12</v>
      </c>
      <c r="F3656">
        <v>83</v>
      </c>
      <c r="G3656">
        <v>8</v>
      </c>
      <c r="H3656" t="s">
        <v>3950</v>
      </c>
    </row>
    <row r="3657" spans="1:8" x14ac:dyDescent="0.25">
      <c r="A3657" t="s">
        <v>3050</v>
      </c>
      <c r="B3657" s="1">
        <v>45147</v>
      </c>
      <c r="C3657">
        <v>430</v>
      </c>
      <c r="D3657">
        <v>445</v>
      </c>
      <c r="E3657">
        <v>18</v>
      </c>
      <c r="F3657">
        <v>46</v>
      </c>
      <c r="G3657">
        <v>44</v>
      </c>
      <c r="H3657" t="s">
        <v>3950</v>
      </c>
    </row>
    <row r="3658" spans="1:8" x14ac:dyDescent="0.25">
      <c r="A3658" t="s">
        <v>3051</v>
      </c>
      <c r="B3658" s="1">
        <v>44989</v>
      </c>
      <c r="C3658">
        <v>589</v>
      </c>
      <c r="D3658">
        <v>89</v>
      </c>
      <c r="E3658">
        <v>27</v>
      </c>
      <c r="F3658">
        <v>53</v>
      </c>
      <c r="G3658">
        <v>21</v>
      </c>
      <c r="H3658" t="s">
        <v>3950</v>
      </c>
    </row>
    <row r="3659" spans="1:8" x14ac:dyDescent="0.25">
      <c r="A3659" t="s">
        <v>3052</v>
      </c>
      <c r="B3659" s="1">
        <v>45442</v>
      </c>
      <c r="C3659">
        <v>406</v>
      </c>
      <c r="D3659">
        <v>115</v>
      </c>
      <c r="E3659">
        <v>6</v>
      </c>
      <c r="F3659">
        <v>196</v>
      </c>
      <c r="G3659">
        <v>32</v>
      </c>
      <c r="H3659" t="s">
        <v>3951</v>
      </c>
    </row>
    <row r="3660" spans="1:8" x14ac:dyDescent="0.25">
      <c r="A3660" t="s">
        <v>3053</v>
      </c>
      <c r="B3660" s="1">
        <v>45200</v>
      </c>
      <c r="C3660">
        <v>350</v>
      </c>
      <c r="D3660">
        <v>284</v>
      </c>
      <c r="E3660">
        <v>26</v>
      </c>
      <c r="F3660">
        <v>162</v>
      </c>
      <c r="G3660">
        <v>29</v>
      </c>
      <c r="H3660" t="s">
        <v>3950</v>
      </c>
    </row>
    <row r="3661" spans="1:8" x14ac:dyDescent="0.25">
      <c r="A3661" t="s">
        <v>3054</v>
      </c>
      <c r="B3661" s="1">
        <v>45103</v>
      </c>
      <c r="C3661">
        <v>153</v>
      </c>
      <c r="D3661">
        <v>371</v>
      </c>
      <c r="E3661">
        <v>1</v>
      </c>
      <c r="F3661">
        <v>181</v>
      </c>
      <c r="G3661">
        <v>9</v>
      </c>
      <c r="H3661" t="s">
        <v>3951</v>
      </c>
    </row>
    <row r="3662" spans="1:8" x14ac:dyDescent="0.25">
      <c r="A3662" t="s">
        <v>3055</v>
      </c>
      <c r="B3662" s="1">
        <v>45063</v>
      </c>
      <c r="C3662">
        <v>916</v>
      </c>
      <c r="D3662">
        <v>210</v>
      </c>
      <c r="E3662">
        <v>26</v>
      </c>
      <c r="F3662">
        <v>146</v>
      </c>
      <c r="G3662">
        <v>7</v>
      </c>
      <c r="H3662" t="s">
        <v>3950</v>
      </c>
    </row>
    <row r="3663" spans="1:8" x14ac:dyDescent="0.25">
      <c r="A3663" t="s">
        <v>3056</v>
      </c>
      <c r="B3663" s="1">
        <v>45032</v>
      </c>
      <c r="C3663">
        <v>826</v>
      </c>
      <c r="D3663">
        <v>422</v>
      </c>
      <c r="E3663">
        <v>10</v>
      </c>
      <c r="F3663">
        <v>68</v>
      </c>
      <c r="G3663">
        <v>24</v>
      </c>
      <c r="H3663" t="s">
        <v>3951</v>
      </c>
    </row>
    <row r="3664" spans="1:8" x14ac:dyDescent="0.25">
      <c r="A3664" t="s">
        <v>3057</v>
      </c>
      <c r="B3664" s="1">
        <v>45699</v>
      </c>
      <c r="C3664">
        <v>827</v>
      </c>
      <c r="D3664">
        <v>348</v>
      </c>
      <c r="E3664">
        <v>23</v>
      </c>
      <c r="F3664">
        <v>29</v>
      </c>
      <c r="G3664">
        <v>21</v>
      </c>
      <c r="H3664" t="s">
        <v>3951</v>
      </c>
    </row>
    <row r="3665" spans="1:8" x14ac:dyDescent="0.25">
      <c r="A3665" t="s">
        <v>458</v>
      </c>
      <c r="B3665" s="1">
        <v>45560</v>
      </c>
      <c r="C3665">
        <v>445</v>
      </c>
      <c r="D3665">
        <v>104</v>
      </c>
      <c r="E3665">
        <v>7</v>
      </c>
      <c r="F3665">
        <v>183</v>
      </c>
      <c r="G3665">
        <v>28</v>
      </c>
      <c r="H3665" t="s">
        <v>3951</v>
      </c>
    </row>
    <row r="3666" spans="1:8" x14ac:dyDescent="0.25">
      <c r="A3666" t="s">
        <v>3058</v>
      </c>
      <c r="B3666" s="1">
        <v>45626</v>
      </c>
      <c r="C3666">
        <v>257</v>
      </c>
      <c r="D3666">
        <v>303</v>
      </c>
      <c r="E3666">
        <v>20</v>
      </c>
      <c r="F3666">
        <v>127</v>
      </c>
      <c r="G3666">
        <v>27</v>
      </c>
      <c r="H3666" t="s">
        <v>3949</v>
      </c>
    </row>
    <row r="3667" spans="1:8" x14ac:dyDescent="0.25">
      <c r="A3667" t="s">
        <v>3059</v>
      </c>
      <c r="B3667" s="1">
        <v>45116</v>
      </c>
      <c r="C3667">
        <v>634</v>
      </c>
      <c r="D3667">
        <v>438</v>
      </c>
      <c r="E3667">
        <v>13</v>
      </c>
      <c r="F3667">
        <v>33</v>
      </c>
      <c r="G3667">
        <v>47</v>
      </c>
      <c r="H3667" t="s">
        <v>3951</v>
      </c>
    </row>
    <row r="3668" spans="1:8" x14ac:dyDescent="0.25">
      <c r="A3668" t="s">
        <v>3060</v>
      </c>
      <c r="B3668" s="1">
        <v>45504</v>
      </c>
      <c r="C3668">
        <v>273</v>
      </c>
      <c r="D3668">
        <v>253</v>
      </c>
      <c r="E3668">
        <v>28</v>
      </c>
      <c r="F3668">
        <v>108</v>
      </c>
      <c r="G3668">
        <v>26</v>
      </c>
      <c r="H3668" t="s">
        <v>3950</v>
      </c>
    </row>
    <row r="3669" spans="1:8" x14ac:dyDescent="0.25">
      <c r="A3669" t="s">
        <v>3061</v>
      </c>
      <c r="B3669" s="1">
        <v>45165</v>
      </c>
      <c r="C3669">
        <v>388</v>
      </c>
      <c r="D3669">
        <v>463</v>
      </c>
      <c r="E3669">
        <v>8</v>
      </c>
      <c r="F3669">
        <v>198</v>
      </c>
      <c r="G3669">
        <v>38</v>
      </c>
      <c r="H3669" t="s">
        <v>3950</v>
      </c>
    </row>
    <row r="3670" spans="1:8" x14ac:dyDescent="0.25">
      <c r="A3670" t="s">
        <v>3062</v>
      </c>
      <c r="B3670" s="1">
        <v>45205</v>
      </c>
      <c r="C3670">
        <v>259</v>
      </c>
      <c r="D3670">
        <v>471</v>
      </c>
      <c r="E3670">
        <v>28</v>
      </c>
      <c r="F3670">
        <v>122</v>
      </c>
      <c r="G3670">
        <v>13</v>
      </c>
      <c r="H3670" t="s">
        <v>3951</v>
      </c>
    </row>
    <row r="3671" spans="1:8" x14ac:dyDescent="0.25">
      <c r="A3671" t="s">
        <v>3063</v>
      </c>
      <c r="B3671" s="1">
        <v>45609</v>
      </c>
      <c r="C3671">
        <v>554</v>
      </c>
      <c r="D3671">
        <v>167</v>
      </c>
      <c r="E3671">
        <v>28</v>
      </c>
      <c r="F3671">
        <v>78</v>
      </c>
      <c r="G3671">
        <v>44</v>
      </c>
      <c r="H3671" t="s">
        <v>3951</v>
      </c>
    </row>
    <row r="3672" spans="1:8" x14ac:dyDescent="0.25">
      <c r="A3672" t="s">
        <v>2151</v>
      </c>
      <c r="B3672" s="1">
        <v>45323</v>
      </c>
      <c r="C3672">
        <v>972</v>
      </c>
      <c r="D3672">
        <v>221</v>
      </c>
      <c r="E3672">
        <v>24</v>
      </c>
      <c r="F3672">
        <v>25</v>
      </c>
      <c r="G3672">
        <v>40</v>
      </c>
      <c r="H3672" t="s">
        <v>3950</v>
      </c>
    </row>
    <row r="3673" spans="1:8" x14ac:dyDescent="0.25">
      <c r="A3673" t="s">
        <v>3064</v>
      </c>
      <c r="B3673" s="1">
        <v>45438</v>
      </c>
      <c r="C3673">
        <v>379</v>
      </c>
      <c r="D3673">
        <v>335</v>
      </c>
      <c r="E3673">
        <v>11</v>
      </c>
      <c r="F3673">
        <v>28</v>
      </c>
      <c r="G3673">
        <v>25</v>
      </c>
      <c r="H3673" t="s">
        <v>3950</v>
      </c>
    </row>
    <row r="3674" spans="1:8" x14ac:dyDescent="0.25">
      <c r="A3674" t="s">
        <v>3065</v>
      </c>
      <c r="B3674" s="1">
        <v>45173</v>
      </c>
      <c r="C3674">
        <v>631</v>
      </c>
      <c r="D3674">
        <v>130</v>
      </c>
      <c r="E3674">
        <v>7</v>
      </c>
      <c r="F3674">
        <v>14</v>
      </c>
      <c r="G3674">
        <v>19</v>
      </c>
      <c r="H3674" t="s">
        <v>3949</v>
      </c>
    </row>
    <row r="3675" spans="1:8" x14ac:dyDescent="0.25">
      <c r="A3675" t="s">
        <v>3066</v>
      </c>
      <c r="B3675" s="1">
        <v>45085</v>
      </c>
      <c r="C3675">
        <v>983</v>
      </c>
      <c r="D3675">
        <v>73</v>
      </c>
      <c r="E3675">
        <v>11</v>
      </c>
      <c r="F3675">
        <v>116</v>
      </c>
      <c r="G3675">
        <v>37</v>
      </c>
      <c r="H3675" t="s">
        <v>3951</v>
      </c>
    </row>
    <row r="3676" spans="1:8" x14ac:dyDescent="0.25">
      <c r="A3676" t="s">
        <v>3067</v>
      </c>
      <c r="B3676" s="1">
        <v>45615</v>
      </c>
      <c r="C3676">
        <v>304</v>
      </c>
      <c r="D3676">
        <v>94</v>
      </c>
      <c r="E3676">
        <v>7</v>
      </c>
      <c r="F3676">
        <v>69</v>
      </c>
      <c r="G3676">
        <v>4</v>
      </c>
      <c r="H3676" t="s">
        <v>3951</v>
      </c>
    </row>
    <row r="3677" spans="1:8" x14ac:dyDescent="0.25">
      <c r="A3677" t="s">
        <v>3068</v>
      </c>
      <c r="B3677" s="1">
        <v>45402</v>
      </c>
      <c r="C3677">
        <v>677</v>
      </c>
      <c r="D3677">
        <v>440</v>
      </c>
      <c r="E3677">
        <v>17</v>
      </c>
      <c r="F3677">
        <v>170</v>
      </c>
      <c r="G3677">
        <v>35</v>
      </c>
      <c r="H3677" t="s">
        <v>3949</v>
      </c>
    </row>
    <row r="3678" spans="1:8" x14ac:dyDescent="0.25">
      <c r="A3678" t="s">
        <v>3069</v>
      </c>
      <c r="B3678" s="1">
        <v>45375</v>
      </c>
      <c r="C3678">
        <v>508</v>
      </c>
      <c r="D3678">
        <v>340</v>
      </c>
      <c r="E3678">
        <v>2</v>
      </c>
      <c r="F3678">
        <v>166</v>
      </c>
      <c r="G3678">
        <v>21</v>
      </c>
      <c r="H3678" t="s">
        <v>3951</v>
      </c>
    </row>
    <row r="3679" spans="1:8" x14ac:dyDescent="0.25">
      <c r="A3679" t="s">
        <v>3070</v>
      </c>
      <c r="B3679" s="1">
        <v>45224</v>
      </c>
      <c r="C3679">
        <v>939</v>
      </c>
      <c r="D3679">
        <v>275</v>
      </c>
      <c r="E3679">
        <v>29</v>
      </c>
      <c r="F3679">
        <v>199</v>
      </c>
      <c r="G3679">
        <v>11</v>
      </c>
      <c r="H3679" t="s">
        <v>3949</v>
      </c>
    </row>
    <row r="3680" spans="1:8" x14ac:dyDescent="0.25">
      <c r="A3680" t="s">
        <v>1917</v>
      </c>
      <c r="B3680" s="1">
        <v>45651</v>
      </c>
      <c r="C3680">
        <v>518</v>
      </c>
      <c r="D3680">
        <v>466</v>
      </c>
      <c r="E3680">
        <v>22</v>
      </c>
      <c r="F3680">
        <v>195</v>
      </c>
      <c r="G3680">
        <v>44</v>
      </c>
      <c r="H3680" t="s">
        <v>3950</v>
      </c>
    </row>
    <row r="3681" spans="1:8" x14ac:dyDescent="0.25">
      <c r="A3681" t="s">
        <v>1215</v>
      </c>
      <c r="B3681" s="1">
        <v>45168</v>
      </c>
      <c r="C3681">
        <v>633</v>
      </c>
      <c r="D3681">
        <v>140</v>
      </c>
      <c r="E3681">
        <v>22</v>
      </c>
      <c r="F3681">
        <v>115</v>
      </c>
      <c r="G3681">
        <v>43</v>
      </c>
      <c r="H3681" t="s">
        <v>3949</v>
      </c>
    </row>
    <row r="3682" spans="1:8" x14ac:dyDescent="0.25">
      <c r="A3682" t="s">
        <v>133</v>
      </c>
      <c r="B3682" s="1">
        <v>45474</v>
      </c>
      <c r="C3682">
        <v>745</v>
      </c>
      <c r="D3682">
        <v>270</v>
      </c>
      <c r="E3682">
        <v>23</v>
      </c>
      <c r="F3682">
        <v>85</v>
      </c>
      <c r="G3682">
        <v>4</v>
      </c>
      <c r="H3682" t="s">
        <v>3950</v>
      </c>
    </row>
    <row r="3683" spans="1:8" x14ac:dyDescent="0.25">
      <c r="A3683" t="s">
        <v>2771</v>
      </c>
      <c r="B3683" s="1">
        <v>45500</v>
      </c>
      <c r="C3683">
        <v>427</v>
      </c>
      <c r="D3683">
        <v>113</v>
      </c>
      <c r="E3683">
        <v>11</v>
      </c>
      <c r="F3683">
        <v>109</v>
      </c>
      <c r="G3683">
        <v>14</v>
      </c>
      <c r="H3683" t="s">
        <v>3950</v>
      </c>
    </row>
    <row r="3684" spans="1:8" x14ac:dyDescent="0.25">
      <c r="A3684" t="s">
        <v>1946</v>
      </c>
      <c r="B3684" s="1">
        <v>45617</v>
      </c>
      <c r="C3684">
        <v>483</v>
      </c>
      <c r="D3684">
        <v>392</v>
      </c>
      <c r="E3684">
        <v>28</v>
      </c>
      <c r="F3684">
        <v>180</v>
      </c>
      <c r="G3684">
        <v>32</v>
      </c>
      <c r="H3684" t="s">
        <v>3949</v>
      </c>
    </row>
    <row r="3685" spans="1:8" x14ac:dyDescent="0.25">
      <c r="A3685" t="s">
        <v>3071</v>
      </c>
      <c r="B3685" s="1">
        <v>45695</v>
      </c>
      <c r="C3685">
        <v>905</v>
      </c>
      <c r="D3685">
        <v>354</v>
      </c>
      <c r="E3685">
        <v>8</v>
      </c>
      <c r="F3685">
        <v>179</v>
      </c>
      <c r="G3685">
        <v>38</v>
      </c>
      <c r="H3685" t="s">
        <v>3950</v>
      </c>
    </row>
    <row r="3686" spans="1:8" x14ac:dyDescent="0.25">
      <c r="A3686" t="s">
        <v>3072</v>
      </c>
      <c r="B3686" s="1">
        <v>45383</v>
      </c>
      <c r="C3686">
        <v>564</v>
      </c>
      <c r="D3686">
        <v>302</v>
      </c>
      <c r="E3686">
        <v>3</v>
      </c>
      <c r="F3686">
        <v>110</v>
      </c>
      <c r="G3686">
        <v>9</v>
      </c>
      <c r="H3686" t="s">
        <v>3949</v>
      </c>
    </row>
    <row r="3687" spans="1:8" x14ac:dyDescent="0.25">
      <c r="A3687" t="s">
        <v>432</v>
      </c>
      <c r="B3687" s="1">
        <v>45345</v>
      </c>
      <c r="C3687">
        <v>272</v>
      </c>
      <c r="D3687">
        <v>444</v>
      </c>
      <c r="E3687">
        <v>1</v>
      </c>
      <c r="F3687">
        <v>90</v>
      </c>
      <c r="G3687">
        <v>36</v>
      </c>
      <c r="H3687" t="s">
        <v>3951</v>
      </c>
    </row>
    <row r="3688" spans="1:8" x14ac:dyDescent="0.25">
      <c r="A3688" t="s">
        <v>1770</v>
      </c>
      <c r="B3688" s="1">
        <v>45542</v>
      </c>
      <c r="C3688">
        <v>688</v>
      </c>
      <c r="D3688">
        <v>250</v>
      </c>
      <c r="E3688">
        <v>10</v>
      </c>
      <c r="F3688">
        <v>71</v>
      </c>
      <c r="G3688">
        <v>43</v>
      </c>
      <c r="H3688" t="s">
        <v>3949</v>
      </c>
    </row>
    <row r="3689" spans="1:8" x14ac:dyDescent="0.25">
      <c r="A3689" t="s">
        <v>3073</v>
      </c>
      <c r="B3689" s="1">
        <v>45444</v>
      </c>
      <c r="C3689">
        <v>542</v>
      </c>
      <c r="D3689">
        <v>181</v>
      </c>
      <c r="E3689">
        <v>24</v>
      </c>
      <c r="F3689">
        <v>112</v>
      </c>
      <c r="G3689">
        <v>17</v>
      </c>
      <c r="H3689" t="s">
        <v>3950</v>
      </c>
    </row>
    <row r="3690" spans="1:8" x14ac:dyDescent="0.25">
      <c r="A3690" t="s">
        <v>3074</v>
      </c>
      <c r="B3690" s="1">
        <v>45596</v>
      </c>
      <c r="C3690">
        <v>266</v>
      </c>
      <c r="D3690">
        <v>222</v>
      </c>
      <c r="E3690">
        <v>27</v>
      </c>
      <c r="F3690">
        <v>79</v>
      </c>
      <c r="G3690">
        <v>46</v>
      </c>
      <c r="H3690" t="s">
        <v>3950</v>
      </c>
    </row>
    <row r="3691" spans="1:8" x14ac:dyDescent="0.25">
      <c r="A3691" t="s">
        <v>3075</v>
      </c>
      <c r="B3691" s="1">
        <v>45210</v>
      </c>
      <c r="C3691">
        <v>356</v>
      </c>
      <c r="D3691">
        <v>132</v>
      </c>
      <c r="E3691">
        <v>14</v>
      </c>
      <c r="F3691">
        <v>78</v>
      </c>
      <c r="G3691">
        <v>39</v>
      </c>
      <c r="H3691" t="s">
        <v>3949</v>
      </c>
    </row>
    <row r="3692" spans="1:8" x14ac:dyDescent="0.25">
      <c r="A3692" t="s">
        <v>3076</v>
      </c>
      <c r="B3692" s="1">
        <v>45392</v>
      </c>
      <c r="C3692">
        <v>494</v>
      </c>
      <c r="D3692">
        <v>324</v>
      </c>
      <c r="E3692">
        <v>12</v>
      </c>
      <c r="F3692">
        <v>15</v>
      </c>
      <c r="G3692">
        <v>44</v>
      </c>
      <c r="H3692" t="s">
        <v>3951</v>
      </c>
    </row>
    <row r="3693" spans="1:8" x14ac:dyDescent="0.25">
      <c r="A3693" t="s">
        <v>1209</v>
      </c>
      <c r="B3693" s="1">
        <v>45242</v>
      </c>
      <c r="C3693">
        <v>554</v>
      </c>
      <c r="D3693">
        <v>242</v>
      </c>
      <c r="E3693">
        <v>10</v>
      </c>
      <c r="F3693">
        <v>163</v>
      </c>
      <c r="G3693">
        <v>46</v>
      </c>
      <c r="H3693" t="s">
        <v>3949</v>
      </c>
    </row>
    <row r="3694" spans="1:8" x14ac:dyDescent="0.25">
      <c r="A3694" t="s">
        <v>3077</v>
      </c>
      <c r="B3694" s="1">
        <v>45691</v>
      </c>
      <c r="C3694">
        <v>322</v>
      </c>
      <c r="D3694">
        <v>441</v>
      </c>
      <c r="E3694">
        <v>9</v>
      </c>
      <c r="F3694">
        <v>71</v>
      </c>
      <c r="G3694">
        <v>23</v>
      </c>
      <c r="H3694" t="s">
        <v>3950</v>
      </c>
    </row>
    <row r="3695" spans="1:8" x14ac:dyDescent="0.25">
      <c r="A3695" t="s">
        <v>3078</v>
      </c>
      <c r="B3695" s="1">
        <v>45374</v>
      </c>
      <c r="C3695">
        <v>553</v>
      </c>
      <c r="D3695">
        <v>420</v>
      </c>
      <c r="E3695">
        <v>24</v>
      </c>
      <c r="F3695">
        <v>156</v>
      </c>
      <c r="G3695">
        <v>24</v>
      </c>
      <c r="H3695" t="s">
        <v>3951</v>
      </c>
    </row>
    <row r="3696" spans="1:8" x14ac:dyDescent="0.25">
      <c r="A3696" t="s">
        <v>3079</v>
      </c>
      <c r="B3696" s="1">
        <v>45376</v>
      </c>
      <c r="C3696">
        <v>503</v>
      </c>
      <c r="D3696">
        <v>498</v>
      </c>
      <c r="E3696">
        <v>25</v>
      </c>
      <c r="F3696">
        <v>173</v>
      </c>
      <c r="G3696">
        <v>32</v>
      </c>
      <c r="H3696" t="s">
        <v>3949</v>
      </c>
    </row>
    <row r="3697" spans="1:8" x14ac:dyDescent="0.25">
      <c r="A3697" t="s">
        <v>258</v>
      </c>
      <c r="B3697" s="1">
        <v>45070</v>
      </c>
      <c r="C3697">
        <v>971</v>
      </c>
      <c r="D3697">
        <v>101</v>
      </c>
      <c r="E3697">
        <v>16</v>
      </c>
      <c r="F3697">
        <v>118</v>
      </c>
      <c r="G3697">
        <v>39</v>
      </c>
      <c r="H3697" t="s">
        <v>3950</v>
      </c>
    </row>
    <row r="3698" spans="1:8" x14ac:dyDescent="0.25">
      <c r="A3698" t="s">
        <v>3080</v>
      </c>
      <c r="B3698" s="1">
        <v>45474</v>
      </c>
      <c r="C3698">
        <v>767</v>
      </c>
      <c r="D3698">
        <v>167</v>
      </c>
      <c r="E3698">
        <v>29</v>
      </c>
      <c r="F3698">
        <v>180</v>
      </c>
      <c r="G3698">
        <v>49</v>
      </c>
      <c r="H3698" t="s">
        <v>3950</v>
      </c>
    </row>
    <row r="3699" spans="1:8" x14ac:dyDescent="0.25">
      <c r="A3699" t="s">
        <v>3081</v>
      </c>
      <c r="B3699" s="1">
        <v>45700</v>
      </c>
      <c r="C3699">
        <v>825</v>
      </c>
      <c r="D3699">
        <v>240</v>
      </c>
      <c r="E3699">
        <v>20</v>
      </c>
      <c r="F3699">
        <v>29</v>
      </c>
      <c r="G3699">
        <v>23</v>
      </c>
      <c r="H3699" t="s">
        <v>3951</v>
      </c>
    </row>
    <row r="3700" spans="1:8" x14ac:dyDescent="0.25">
      <c r="A3700" t="s">
        <v>3082</v>
      </c>
      <c r="B3700" s="1">
        <v>45679</v>
      </c>
      <c r="C3700">
        <v>578</v>
      </c>
      <c r="D3700">
        <v>304</v>
      </c>
      <c r="E3700">
        <v>3</v>
      </c>
      <c r="F3700">
        <v>167</v>
      </c>
      <c r="G3700">
        <v>44</v>
      </c>
      <c r="H3700" t="s">
        <v>3949</v>
      </c>
    </row>
    <row r="3701" spans="1:8" x14ac:dyDescent="0.25">
      <c r="A3701" t="s">
        <v>3083</v>
      </c>
      <c r="B3701" s="1">
        <v>45019</v>
      </c>
      <c r="C3701">
        <v>247</v>
      </c>
      <c r="D3701">
        <v>97</v>
      </c>
      <c r="E3701">
        <v>10</v>
      </c>
      <c r="F3701">
        <v>105</v>
      </c>
      <c r="G3701">
        <v>33</v>
      </c>
      <c r="H3701" t="s">
        <v>3949</v>
      </c>
    </row>
    <row r="3702" spans="1:8" x14ac:dyDescent="0.25">
      <c r="A3702" t="s">
        <v>3084</v>
      </c>
      <c r="B3702" s="1">
        <v>45237</v>
      </c>
      <c r="C3702">
        <v>646</v>
      </c>
      <c r="D3702">
        <v>457</v>
      </c>
      <c r="E3702">
        <v>19</v>
      </c>
      <c r="F3702">
        <v>6</v>
      </c>
      <c r="G3702">
        <v>19</v>
      </c>
      <c r="H3702" t="s">
        <v>3949</v>
      </c>
    </row>
    <row r="3703" spans="1:8" x14ac:dyDescent="0.25">
      <c r="A3703" t="s">
        <v>3085</v>
      </c>
      <c r="B3703" s="1">
        <v>45302</v>
      </c>
      <c r="C3703">
        <v>646</v>
      </c>
      <c r="D3703">
        <v>389</v>
      </c>
      <c r="E3703">
        <v>20</v>
      </c>
      <c r="F3703">
        <v>150</v>
      </c>
      <c r="G3703">
        <v>29</v>
      </c>
      <c r="H3703" t="s">
        <v>3950</v>
      </c>
    </row>
    <row r="3704" spans="1:8" x14ac:dyDescent="0.25">
      <c r="A3704" t="s">
        <v>3086</v>
      </c>
      <c r="B3704" s="1">
        <v>45611</v>
      </c>
      <c r="C3704">
        <v>706</v>
      </c>
      <c r="D3704">
        <v>271</v>
      </c>
      <c r="E3704">
        <v>18</v>
      </c>
      <c r="F3704">
        <v>116</v>
      </c>
      <c r="G3704">
        <v>19</v>
      </c>
      <c r="H3704" t="s">
        <v>3950</v>
      </c>
    </row>
    <row r="3705" spans="1:8" x14ac:dyDescent="0.25">
      <c r="A3705" t="s">
        <v>1731</v>
      </c>
      <c r="B3705" s="1">
        <v>45633</v>
      </c>
      <c r="C3705">
        <v>416</v>
      </c>
      <c r="D3705">
        <v>370</v>
      </c>
      <c r="E3705">
        <v>4</v>
      </c>
      <c r="F3705">
        <v>115</v>
      </c>
      <c r="G3705">
        <v>20</v>
      </c>
      <c r="H3705" t="s">
        <v>3949</v>
      </c>
    </row>
    <row r="3706" spans="1:8" x14ac:dyDescent="0.25">
      <c r="A3706" t="s">
        <v>3087</v>
      </c>
      <c r="B3706" s="1">
        <v>45373</v>
      </c>
      <c r="C3706">
        <v>971</v>
      </c>
      <c r="D3706">
        <v>341</v>
      </c>
      <c r="E3706">
        <v>20</v>
      </c>
      <c r="F3706">
        <v>143</v>
      </c>
      <c r="G3706">
        <v>35</v>
      </c>
      <c r="H3706" t="s">
        <v>3949</v>
      </c>
    </row>
    <row r="3707" spans="1:8" x14ac:dyDescent="0.25">
      <c r="A3707" t="s">
        <v>2916</v>
      </c>
      <c r="B3707" s="1">
        <v>45124</v>
      </c>
      <c r="C3707">
        <v>176</v>
      </c>
      <c r="D3707">
        <v>313</v>
      </c>
      <c r="E3707">
        <v>4</v>
      </c>
      <c r="F3707">
        <v>139</v>
      </c>
      <c r="G3707">
        <v>47</v>
      </c>
      <c r="H3707" t="s">
        <v>3950</v>
      </c>
    </row>
    <row r="3708" spans="1:8" x14ac:dyDescent="0.25">
      <c r="A3708" t="s">
        <v>3088</v>
      </c>
      <c r="B3708" s="1">
        <v>45160</v>
      </c>
      <c r="C3708">
        <v>307</v>
      </c>
      <c r="D3708">
        <v>68</v>
      </c>
      <c r="E3708">
        <v>1</v>
      </c>
      <c r="F3708">
        <v>139</v>
      </c>
      <c r="G3708">
        <v>20</v>
      </c>
      <c r="H3708" t="s">
        <v>3951</v>
      </c>
    </row>
    <row r="3709" spans="1:8" x14ac:dyDescent="0.25">
      <c r="A3709" t="s">
        <v>1494</v>
      </c>
      <c r="B3709" s="1">
        <v>45621</v>
      </c>
      <c r="C3709">
        <v>731</v>
      </c>
      <c r="D3709">
        <v>389</v>
      </c>
      <c r="E3709">
        <v>17</v>
      </c>
      <c r="F3709">
        <v>104</v>
      </c>
      <c r="G3709">
        <v>19</v>
      </c>
      <c r="H3709" t="s">
        <v>3950</v>
      </c>
    </row>
    <row r="3710" spans="1:8" x14ac:dyDescent="0.25">
      <c r="A3710" t="s">
        <v>3089</v>
      </c>
      <c r="B3710" s="1">
        <v>45640</v>
      </c>
      <c r="C3710">
        <v>613</v>
      </c>
      <c r="D3710">
        <v>337</v>
      </c>
      <c r="E3710">
        <v>23</v>
      </c>
      <c r="F3710">
        <v>179</v>
      </c>
      <c r="G3710">
        <v>18</v>
      </c>
      <c r="H3710" t="s">
        <v>3949</v>
      </c>
    </row>
    <row r="3711" spans="1:8" x14ac:dyDescent="0.25">
      <c r="A3711" t="s">
        <v>3090</v>
      </c>
      <c r="B3711" s="1">
        <v>45130</v>
      </c>
      <c r="C3711">
        <v>599</v>
      </c>
      <c r="D3711">
        <v>70</v>
      </c>
      <c r="E3711">
        <v>12</v>
      </c>
      <c r="F3711">
        <v>33</v>
      </c>
      <c r="G3711">
        <v>34</v>
      </c>
      <c r="H3711" t="s">
        <v>3950</v>
      </c>
    </row>
    <row r="3712" spans="1:8" x14ac:dyDescent="0.25">
      <c r="A3712" t="s">
        <v>3091</v>
      </c>
      <c r="B3712" s="1">
        <v>45229</v>
      </c>
      <c r="C3712">
        <v>775</v>
      </c>
      <c r="D3712">
        <v>69</v>
      </c>
      <c r="E3712">
        <v>8</v>
      </c>
      <c r="F3712">
        <v>139</v>
      </c>
      <c r="G3712">
        <v>13</v>
      </c>
      <c r="H3712" t="s">
        <v>3950</v>
      </c>
    </row>
    <row r="3713" spans="1:8" x14ac:dyDescent="0.25">
      <c r="A3713" t="s">
        <v>288</v>
      </c>
      <c r="B3713" s="1">
        <v>45078</v>
      </c>
      <c r="C3713">
        <v>946</v>
      </c>
      <c r="D3713">
        <v>292</v>
      </c>
      <c r="E3713">
        <v>1</v>
      </c>
      <c r="F3713">
        <v>171</v>
      </c>
      <c r="G3713">
        <v>47</v>
      </c>
      <c r="H3713" t="s">
        <v>3950</v>
      </c>
    </row>
    <row r="3714" spans="1:8" x14ac:dyDescent="0.25">
      <c r="A3714" t="s">
        <v>3092</v>
      </c>
      <c r="B3714" s="1">
        <v>45240</v>
      </c>
      <c r="C3714">
        <v>976</v>
      </c>
      <c r="D3714">
        <v>246</v>
      </c>
      <c r="E3714">
        <v>26</v>
      </c>
      <c r="F3714">
        <v>184</v>
      </c>
      <c r="G3714">
        <v>29</v>
      </c>
      <c r="H3714" t="s">
        <v>3950</v>
      </c>
    </row>
    <row r="3715" spans="1:8" x14ac:dyDescent="0.25">
      <c r="A3715" t="s">
        <v>3093</v>
      </c>
      <c r="B3715" s="1">
        <v>45082</v>
      </c>
      <c r="C3715">
        <v>300</v>
      </c>
      <c r="D3715">
        <v>307</v>
      </c>
      <c r="E3715">
        <v>9</v>
      </c>
      <c r="F3715">
        <v>73</v>
      </c>
      <c r="G3715">
        <v>39</v>
      </c>
      <c r="H3715" t="s">
        <v>3949</v>
      </c>
    </row>
    <row r="3716" spans="1:8" x14ac:dyDescent="0.25">
      <c r="A3716" t="s">
        <v>3094</v>
      </c>
      <c r="B3716" s="1">
        <v>45256</v>
      </c>
      <c r="C3716">
        <v>720</v>
      </c>
      <c r="D3716">
        <v>96</v>
      </c>
      <c r="E3716">
        <v>3</v>
      </c>
      <c r="F3716">
        <v>46</v>
      </c>
      <c r="G3716">
        <v>17</v>
      </c>
      <c r="H3716" t="s">
        <v>3949</v>
      </c>
    </row>
    <row r="3717" spans="1:8" x14ac:dyDescent="0.25">
      <c r="A3717" t="s">
        <v>3095</v>
      </c>
      <c r="B3717" s="1">
        <v>45268</v>
      </c>
      <c r="C3717">
        <v>954</v>
      </c>
      <c r="D3717">
        <v>445</v>
      </c>
      <c r="E3717">
        <v>9</v>
      </c>
      <c r="F3717">
        <v>80</v>
      </c>
      <c r="G3717">
        <v>12</v>
      </c>
      <c r="H3717" t="s">
        <v>3949</v>
      </c>
    </row>
    <row r="3718" spans="1:8" x14ac:dyDescent="0.25">
      <c r="A3718" t="s">
        <v>3096</v>
      </c>
      <c r="B3718" s="1">
        <v>45419</v>
      </c>
      <c r="C3718">
        <v>653</v>
      </c>
      <c r="D3718">
        <v>317</v>
      </c>
      <c r="E3718">
        <v>23</v>
      </c>
      <c r="F3718">
        <v>196</v>
      </c>
      <c r="G3718">
        <v>24</v>
      </c>
      <c r="H3718" t="s">
        <v>3951</v>
      </c>
    </row>
    <row r="3719" spans="1:8" x14ac:dyDescent="0.25">
      <c r="A3719" t="s">
        <v>3097</v>
      </c>
      <c r="B3719" s="1">
        <v>45019</v>
      </c>
      <c r="C3719">
        <v>707</v>
      </c>
      <c r="D3719">
        <v>407</v>
      </c>
      <c r="E3719">
        <v>27</v>
      </c>
      <c r="F3719">
        <v>72</v>
      </c>
      <c r="G3719">
        <v>45</v>
      </c>
      <c r="H3719" t="s">
        <v>3949</v>
      </c>
    </row>
    <row r="3720" spans="1:8" x14ac:dyDescent="0.25">
      <c r="A3720" t="s">
        <v>3098</v>
      </c>
      <c r="B3720" s="1">
        <v>45458</v>
      </c>
      <c r="C3720">
        <v>856</v>
      </c>
      <c r="D3720">
        <v>463</v>
      </c>
      <c r="E3720">
        <v>9</v>
      </c>
      <c r="F3720">
        <v>104</v>
      </c>
      <c r="G3720">
        <v>23</v>
      </c>
      <c r="H3720" t="s">
        <v>3949</v>
      </c>
    </row>
    <row r="3721" spans="1:8" x14ac:dyDescent="0.25">
      <c r="A3721" t="s">
        <v>3099</v>
      </c>
      <c r="B3721" s="1">
        <v>45084</v>
      </c>
      <c r="C3721">
        <v>786</v>
      </c>
      <c r="D3721">
        <v>490</v>
      </c>
      <c r="E3721">
        <v>2</v>
      </c>
      <c r="F3721">
        <v>14</v>
      </c>
      <c r="G3721">
        <v>50</v>
      </c>
      <c r="H3721" t="s">
        <v>3950</v>
      </c>
    </row>
    <row r="3722" spans="1:8" x14ac:dyDescent="0.25">
      <c r="A3722" t="s">
        <v>3100</v>
      </c>
      <c r="B3722" s="1">
        <v>45178</v>
      </c>
      <c r="C3722">
        <v>824</v>
      </c>
      <c r="D3722">
        <v>179</v>
      </c>
      <c r="E3722">
        <v>8</v>
      </c>
      <c r="F3722">
        <v>2</v>
      </c>
      <c r="G3722">
        <v>14</v>
      </c>
      <c r="H3722" t="s">
        <v>3951</v>
      </c>
    </row>
    <row r="3723" spans="1:8" x14ac:dyDescent="0.25">
      <c r="A3723" t="s">
        <v>3101</v>
      </c>
      <c r="B3723" s="1">
        <v>45065</v>
      </c>
      <c r="C3723">
        <v>865</v>
      </c>
      <c r="D3723">
        <v>403</v>
      </c>
      <c r="E3723">
        <v>20</v>
      </c>
      <c r="F3723">
        <v>163</v>
      </c>
      <c r="G3723">
        <v>43</v>
      </c>
      <c r="H3723" t="s">
        <v>3949</v>
      </c>
    </row>
    <row r="3724" spans="1:8" x14ac:dyDescent="0.25">
      <c r="A3724" t="s">
        <v>3102</v>
      </c>
      <c r="B3724" s="1">
        <v>44977</v>
      </c>
      <c r="C3724">
        <v>161</v>
      </c>
      <c r="D3724">
        <v>476</v>
      </c>
      <c r="E3724">
        <v>26</v>
      </c>
      <c r="F3724">
        <v>79</v>
      </c>
      <c r="G3724">
        <v>28</v>
      </c>
      <c r="H3724" t="s">
        <v>3951</v>
      </c>
    </row>
    <row r="3725" spans="1:8" x14ac:dyDescent="0.25">
      <c r="A3725" t="s">
        <v>3103</v>
      </c>
      <c r="B3725" s="1">
        <v>45587</v>
      </c>
      <c r="C3725">
        <v>658</v>
      </c>
      <c r="D3725">
        <v>394</v>
      </c>
      <c r="E3725">
        <v>10</v>
      </c>
      <c r="F3725">
        <v>66</v>
      </c>
      <c r="G3725">
        <v>15</v>
      </c>
      <c r="H3725" t="s">
        <v>3951</v>
      </c>
    </row>
    <row r="3726" spans="1:8" x14ac:dyDescent="0.25">
      <c r="A3726" t="s">
        <v>3104</v>
      </c>
      <c r="B3726" s="1">
        <v>45365</v>
      </c>
      <c r="C3726">
        <v>301</v>
      </c>
      <c r="D3726">
        <v>279</v>
      </c>
      <c r="E3726">
        <v>27</v>
      </c>
      <c r="F3726">
        <v>44</v>
      </c>
      <c r="G3726">
        <v>27</v>
      </c>
      <c r="H3726" t="s">
        <v>3949</v>
      </c>
    </row>
    <row r="3727" spans="1:8" x14ac:dyDescent="0.25">
      <c r="A3727" t="s">
        <v>3105</v>
      </c>
      <c r="B3727" s="1">
        <v>45123</v>
      </c>
      <c r="C3727">
        <v>943</v>
      </c>
      <c r="D3727">
        <v>362</v>
      </c>
      <c r="E3727">
        <v>5</v>
      </c>
      <c r="F3727">
        <v>103</v>
      </c>
      <c r="G3727">
        <v>17</v>
      </c>
      <c r="H3727" t="s">
        <v>3949</v>
      </c>
    </row>
    <row r="3728" spans="1:8" x14ac:dyDescent="0.25">
      <c r="A3728" t="s">
        <v>3106</v>
      </c>
      <c r="B3728" s="1">
        <v>45641</v>
      </c>
      <c r="C3728">
        <v>173</v>
      </c>
      <c r="D3728">
        <v>400</v>
      </c>
      <c r="E3728">
        <v>26</v>
      </c>
      <c r="F3728">
        <v>190</v>
      </c>
      <c r="G3728">
        <v>50</v>
      </c>
      <c r="H3728" t="s">
        <v>3949</v>
      </c>
    </row>
    <row r="3729" spans="1:8" x14ac:dyDescent="0.25">
      <c r="A3729" t="s">
        <v>3107</v>
      </c>
      <c r="B3729" s="1">
        <v>45467</v>
      </c>
      <c r="C3729">
        <v>947</v>
      </c>
      <c r="D3729">
        <v>307</v>
      </c>
      <c r="E3729">
        <v>16</v>
      </c>
      <c r="F3729">
        <v>113</v>
      </c>
      <c r="G3729">
        <v>32</v>
      </c>
      <c r="H3729" t="s">
        <v>3951</v>
      </c>
    </row>
    <row r="3730" spans="1:8" x14ac:dyDescent="0.25">
      <c r="A3730" t="s">
        <v>1012</v>
      </c>
      <c r="B3730" s="1">
        <v>45204</v>
      </c>
      <c r="C3730">
        <v>684</v>
      </c>
      <c r="D3730">
        <v>454</v>
      </c>
      <c r="E3730">
        <v>17</v>
      </c>
      <c r="F3730">
        <v>117</v>
      </c>
      <c r="G3730">
        <v>41</v>
      </c>
      <c r="H3730" t="s">
        <v>3950</v>
      </c>
    </row>
    <row r="3731" spans="1:8" x14ac:dyDescent="0.25">
      <c r="A3731" t="s">
        <v>2909</v>
      </c>
      <c r="B3731" s="1">
        <v>45085</v>
      </c>
      <c r="C3731">
        <v>627</v>
      </c>
      <c r="D3731">
        <v>51</v>
      </c>
      <c r="E3731">
        <v>4</v>
      </c>
      <c r="F3731">
        <v>127</v>
      </c>
      <c r="G3731">
        <v>25</v>
      </c>
      <c r="H3731" t="s">
        <v>3949</v>
      </c>
    </row>
    <row r="3732" spans="1:8" x14ac:dyDescent="0.25">
      <c r="A3732" t="s">
        <v>3108</v>
      </c>
      <c r="B3732" s="1">
        <v>45064</v>
      </c>
      <c r="C3732">
        <v>979</v>
      </c>
      <c r="D3732">
        <v>313</v>
      </c>
      <c r="E3732">
        <v>22</v>
      </c>
      <c r="F3732">
        <v>137</v>
      </c>
      <c r="G3732">
        <v>37</v>
      </c>
      <c r="H3732" t="s">
        <v>3949</v>
      </c>
    </row>
    <row r="3733" spans="1:8" x14ac:dyDescent="0.25">
      <c r="A3733" t="s">
        <v>3109</v>
      </c>
      <c r="B3733" s="1">
        <v>45051</v>
      </c>
      <c r="C3733">
        <v>575</v>
      </c>
      <c r="D3733">
        <v>104</v>
      </c>
      <c r="E3733">
        <v>26</v>
      </c>
      <c r="F3733">
        <v>200</v>
      </c>
      <c r="G3733">
        <v>30</v>
      </c>
      <c r="H3733" t="s">
        <v>3950</v>
      </c>
    </row>
    <row r="3734" spans="1:8" x14ac:dyDescent="0.25">
      <c r="A3734" t="s">
        <v>3110</v>
      </c>
      <c r="B3734" s="1">
        <v>45671</v>
      </c>
      <c r="C3734">
        <v>121</v>
      </c>
      <c r="D3734">
        <v>208</v>
      </c>
      <c r="E3734">
        <v>27</v>
      </c>
      <c r="F3734">
        <v>106</v>
      </c>
      <c r="G3734">
        <v>1</v>
      </c>
      <c r="H3734" t="s">
        <v>3951</v>
      </c>
    </row>
    <row r="3735" spans="1:8" x14ac:dyDescent="0.25">
      <c r="A3735" t="s">
        <v>3111</v>
      </c>
      <c r="B3735" s="1">
        <v>45602</v>
      </c>
      <c r="C3735">
        <v>806</v>
      </c>
      <c r="D3735">
        <v>477</v>
      </c>
      <c r="E3735">
        <v>24</v>
      </c>
      <c r="F3735">
        <v>71</v>
      </c>
      <c r="G3735">
        <v>29</v>
      </c>
      <c r="H3735" t="s">
        <v>3949</v>
      </c>
    </row>
    <row r="3736" spans="1:8" x14ac:dyDescent="0.25">
      <c r="A3736" t="s">
        <v>3112</v>
      </c>
      <c r="B3736" s="1">
        <v>45226</v>
      </c>
      <c r="C3736">
        <v>371</v>
      </c>
      <c r="D3736">
        <v>55</v>
      </c>
      <c r="E3736">
        <v>13</v>
      </c>
      <c r="F3736">
        <v>43</v>
      </c>
      <c r="G3736">
        <v>46</v>
      </c>
      <c r="H3736" t="s">
        <v>3951</v>
      </c>
    </row>
    <row r="3737" spans="1:8" x14ac:dyDescent="0.25">
      <c r="A3737" t="s">
        <v>3113</v>
      </c>
      <c r="B3737" s="1">
        <v>45258</v>
      </c>
      <c r="C3737">
        <v>976</v>
      </c>
      <c r="D3737">
        <v>422</v>
      </c>
      <c r="E3737">
        <v>3</v>
      </c>
      <c r="F3737">
        <v>165</v>
      </c>
      <c r="G3737">
        <v>8</v>
      </c>
      <c r="H3737" t="s">
        <v>3949</v>
      </c>
    </row>
    <row r="3738" spans="1:8" x14ac:dyDescent="0.25">
      <c r="A3738" t="s">
        <v>155</v>
      </c>
      <c r="B3738" s="1">
        <v>45258</v>
      </c>
      <c r="C3738">
        <v>220</v>
      </c>
      <c r="D3738">
        <v>381</v>
      </c>
      <c r="E3738">
        <v>21</v>
      </c>
      <c r="F3738">
        <v>73</v>
      </c>
      <c r="G3738">
        <v>33</v>
      </c>
      <c r="H3738" t="s">
        <v>3949</v>
      </c>
    </row>
    <row r="3739" spans="1:8" x14ac:dyDescent="0.25">
      <c r="A3739" t="s">
        <v>3114</v>
      </c>
      <c r="B3739" s="1">
        <v>45634</v>
      </c>
      <c r="C3739">
        <v>946</v>
      </c>
      <c r="D3739">
        <v>202</v>
      </c>
      <c r="E3739">
        <v>15</v>
      </c>
      <c r="F3739">
        <v>198</v>
      </c>
      <c r="G3739">
        <v>31</v>
      </c>
      <c r="H3739" t="s">
        <v>3949</v>
      </c>
    </row>
    <row r="3740" spans="1:8" x14ac:dyDescent="0.25">
      <c r="A3740" t="s">
        <v>3115</v>
      </c>
      <c r="B3740" s="1">
        <v>45401</v>
      </c>
      <c r="C3740">
        <v>134</v>
      </c>
      <c r="D3740">
        <v>228</v>
      </c>
      <c r="E3740">
        <v>22</v>
      </c>
      <c r="F3740">
        <v>21</v>
      </c>
      <c r="G3740">
        <v>47</v>
      </c>
      <c r="H3740" t="s">
        <v>3951</v>
      </c>
    </row>
    <row r="3741" spans="1:8" x14ac:dyDescent="0.25">
      <c r="A3741" t="s">
        <v>2697</v>
      </c>
      <c r="B3741" s="1">
        <v>45591</v>
      </c>
      <c r="C3741">
        <v>382</v>
      </c>
      <c r="D3741">
        <v>256</v>
      </c>
      <c r="E3741">
        <v>13</v>
      </c>
      <c r="F3741">
        <v>32</v>
      </c>
      <c r="G3741">
        <v>18</v>
      </c>
      <c r="H3741" t="s">
        <v>3951</v>
      </c>
    </row>
    <row r="3742" spans="1:8" x14ac:dyDescent="0.25">
      <c r="A3742" t="s">
        <v>3116</v>
      </c>
      <c r="B3742" s="1">
        <v>45225</v>
      </c>
      <c r="C3742">
        <v>505</v>
      </c>
      <c r="D3742">
        <v>318</v>
      </c>
      <c r="E3742">
        <v>17</v>
      </c>
      <c r="F3742">
        <v>188</v>
      </c>
      <c r="G3742">
        <v>6</v>
      </c>
      <c r="H3742" t="s">
        <v>3949</v>
      </c>
    </row>
    <row r="3743" spans="1:8" x14ac:dyDescent="0.25">
      <c r="A3743" t="s">
        <v>3117</v>
      </c>
      <c r="B3743" s="1">
        <v>45120</v>
      </c>
      <c r="C3743">
        <v>999</v>
      </c>
      <c r="D3743">
        <v>112</v>
      </c>
      <c r="E3743">
        <v>4</v>
      </c>
      <c r="F3743">
        <v>175</v>
      </c>
      <c r="G3743">
        <v>29</v>
      </c>
      <c r="H3743" t="s">
        <v>3949</v>
      </c>
    </row>
    <row r="3744" spans="1:8" x14ac:dyDescent="0.25">
      <c r="A3744" t="s">
        <v>1208</v>
      </c>
      <c r="B3744" s="1">
        <v>45407</v>
      </c>
      <c r="C3744">
        <v>854</v>
      </c>
      <c r="D3744">
        <v>191</v>
      </c>
      <c r="E3744">
        <v>25</v>
      </c>
      <c r="F3744">
        <v>91</v>
      </c>
      <c r="G3744">
        <v>13</v>
      </c>
      <c r="H3744" t="s">
        <v>3950</v>
      </c>
    </row>
    <row r="3745" spans="1:8" x14ac:dyDescent="0.25">
      <c r="A3745" t="s">
        <v>1022</v>
      </c>
      <c r="B3745" s="1">
        <v>45153</v>
      </c>
      <c r="C3745">
        <v>484</v>
      </c>
      <c r="D3745">
        <v>125</v>
      </c>
      <c r="E3745">
        <v>7</v>
      </c>
      <c r="F3745">
        <v>136</v>
      </c>
      <c r="G3745">
        <v>25</v>
      </c>
      <c r="H3745" t="s">
        <v>3950</v>
      </c>
    </row>
    <row r="3746" spans="1:8" x14ac:dyDescent="0.25">
      <c r="A3746" t="s">
        <v>3118</v>
      </c>
      <c r="B3746" s="1">
        <v>45010</v>
      </c>
      <c r="C3746">
        <v>875</v>
      </c>
      <c r="D3746">
        <v>81</v>
      </c>
      <c r="E3746">
        <v>25</v>
      </c>
      <c r="F3746">
        <v>69</v>
      </c>
      <c r="G3746">
        <v>38</v>
      </c>
      <c r="H3746" t="s">
        <v>3951</v>
      </c>
    </row>
    <row r="3747" spans="1:8" x14ac:dyDescent="0.25">
      <c r="A3747" t="s">
        <v>3119</v>
      </c>
      <c r="B3747" s="1">
        <v>45589</v>
      </c>
      <c r="C3747">
        <v>981</v>
      </c>
      <c r="D3747">
        <v>160</v>
      </c>
      <c r="E3747">
        <v>28</v>
      </c>
      <c r="F3747">
        <v>180</v>
      </c>
      <c r="G3747">
        <v>18</v>
      </c>
      <c r="H3747" t="s">
        <v>3951</v>
      </c>
    </row>
    <row r="3748" spans="1:8" x14ac:dyDescent="0.25">
      <c r="A3748" t="s">
        <v>3120</v>
      </c>
      <c r="B3748" s="1">
        <v>45666</v>
      </c>
      <c r="C3748">
        <v>783</v>
      </c>
      <c r="D3748">
        <v>114</v>
      </c>
      <c r="E3748">
        <v>21</v>
      </c>
      <c r="F3748">
        <v>36</v>
      </c>
      <c r="G3748">
        <v>39</v>
      </c>
      <c r="H3748" t="s">
        <v>3949</v>
      </c>
    </row>
    <row r="3749" spans="1:8" x14ac:dyDescent="0.25">
      <c r="A3749" t="s">
        <v>3121</v>
      </c>
      <c r="B3749" s="1">
        <v>45176</v>
      </c>
      <c r="C3749">
        <v>811</v>
      </c>
      <c r="D3749">
        <v>471</v>
      </c>
      <c r="E3749">
        <v>12</v>
      </c>
      <c r="F3749">
        <v>34</v>
      </c>
      <c r="G3749">
        <v>26</v>
      </c>
      <c r="H3749" t="s">
        <v>3949</v>
      </c>
    </row>
    <row r="3750" spans="1:8" x14ac:dyDescent="0.25">
      <c r="A3750" t="s">
        <v>162</v>
      </c>
      <c r="B3750" s="1">
        <v>45344</v>
      </c>
      <c r="C3750">
        <v>812</v>
      </c>
      <c r="D3750">
        <v>479</v>
      </c>
      <c r="E3750">
        <v>17</v>
      </c>
      <c r="F3750">
        <v>81</v>
      </c>
      <c r="G3750">
        <v>7</v>
      </c>
      <c r="H3750" t="s">
        <v>3949</v>
      </c>
    </row>
    <row r="3751" spans="1:8" x14ac:dyDescent="0.25">
      <c r="A3751" t="s">
        <v>3122</v>
      </c>
      <c r="B3751" s="1">
        <v>45040</v>
      </c>
      <c r="C3751">
        <v>390</v>
      </c>
      <c r="D3751">
        <v>326</v>
      </c>
      <c r="E3751">
        <v>6</v>
      </c>
      <c r="F3751">
        <v>16</v>
      </c>
      <c r="G3751">
        <v>28</v>
      </c>
      <c r="H3751" t="s">
        <v>3950</v>
      </c>
    </row>
    <row r="3752" spans="1:8" x14ac:dyDescent="0.25">
      <c r="A3752" t="s">
        <v>3123</v>
      </c>
      <c r="B3752" s="1">
        <v>45056</v>
      </c>
      <c r="C3752">
        <v>600</v>
      </c>
      <c r="D3752">
        <v>483</v>
      </c>
      <c r="E3752">
        <v>9</v>
      </c>
      <c r="F3752">
        <v>69</v>
      </c>
      <c r="G3752">
        <v>3</v>
      </c>
      <c r="H3752" t="s">
        <v>3951</v>
      </c>
    </row>
    <row r="3753" spans="1:8" x14ac:dyDescent="0.25">
      <c r="A3753" t="s">
        <v>3124</v>
      </c>
      <c r="B3753" s="1">
        <v>44999</v>
      </c>
      <c r="C3753">
        <v>710</v>
      </c>
      <c r="D3753">
        <v>473</v>
      </c>
      <c r="E3753">
        <v>18</v>
      </c>
      <c r="F3753">
        <v>66</v>
      </c>
      <c r="G3753">
        <v>14</v>
      </c>
      <c r="H3753" t="s">
        <v>3951</v>
      </c>
    </row>
    <row r="3754" spans="1:8" x14ac:dyDescent="0.25">
      <c r="A3754" t="s">
        <v>3125</v>
      </c>
      <c r="B3754" s="1">
        <v>44972</v>
      </c>
      <c r="C3754">
        <v>424</v>
      </c>
      <c r="D3754">
        <v>55</v>
      </c>
      <c r="E3754">
        <v>2</v>
      </c>
      <c r="F3754">
        <v>87</v>
      </c>
      <c r="G3754">
        <v>31</v>
      </c>
      <c r="H3754" t="s">
        <v>3951</v>
      </c>
    </row>
    <row r="3755" spans="1:8" x14ac:dyDescent="0.25">
      <c r="A3755" t="s">
        <v>69</v>
      </c>
      <c r="B3755" s="1">
        <v>45296</v>
      </c>
      <c r="C3755">
        <v>320</v>
      </c>
      <c r="D3755">
        <v>310</v>
      </c>
      <c r="E3755">
        <v>23</v>
      </c>
      <c r="F3755">
        <v>160</v>
      </c>
      <c r="G3755">
        <v>24</v>
      </c>
      <c r="H3755" t="s">
        <v>3951</v>
      </c>
    </row>
    <row r="3756" spans="1:8" x14ac:dyDescent="0.25">
      <c r="A3756" t="s">
        <v>3126</v>
      </c>
      <c r="B3756" s="1">
        <v>45249</v>
      </c>
      <c r="C3756">
        <v>563</v>
      </c>
      <c r="D3756">
        <v>236</v>
      </c>
      <c r="E3756">
        <v>16</v>
      </c>
      <c r="F3756">
        <v>74</v>
      </c>
      <c r="G3756">
        <v>48</v>
      </c>
      <c r="H3756" t="s">
        <v>3951</v>
      </c>
    </row>
    <row r="3757" spans="1:8" x14ac:dyDescent="0.25">
      <c r="A3757" t="s">
        <v>3127</v>
      </c>
      <c r="B3757" s="1">
        <v>45417</v>
      </c>
      <c r="C3757">
        <v>478</v>
      </c>
      <c r="D3757">
        <v>180</v>
      </c>
      <c r="E3757">
        <v>14</v>
      </c>
      <c r="F3757">
        <v>24</v>
      </c>
      <c r="G3757">
        <v>22</v>
      </c>
      <c r="H3757" t="s">
        <v>3949</v>
      </c>
    </row>
    <row r="3758" spans="1:8" x14ac:dyDescent="0.25">
      <c r="A3758" t="s">
        <v>3128</v>
      </c>
      <c r="B3758" s="1">
        <v>45257</v>
      </c>
      <c r="C3758">
        <v>340</v>
      </c>
      <c r="D3758">
        <v>207</v>
      </c>
      <c r="E3758">
        <v>5</v>
      </c>
      <c r="F3758">
        <v>175</v>
      </c>
      <c r="G3758">
        <v>23</v>
      </c>
      <c r="H3758" t="s">
        <v>3950</v>
      </c>
    </row>
    <row r="3759" spans="1:8" x14ac:dyDescent="0.25">
      <c r="A3759" t="s">
        <v>3129</v>
      </c>
      <c r="B3759" s="1">
        <v>45058</v>
      </c>
      <c r="C3759">
        <v>538</v>
      </c>
      <c r="D3759">
        <v>112</v>
      </c>
      <c r="E3759">
        <v>13</v>
      </c>
      <c r="F3759">
        <v>130</v>
      </c>
      <c r="G3759">
        <v>27</v>
      </c>
      <c r="H3759" t="s">
        <v>3951</v>
      </c>
    </row>
    <row r="3760" spans="1:8" x14ac:dyDescent="0.25">
      <c r="A3760" t="s">
        <v>3130</v>
      </c>
      <c r="B3760" s="1">
        <v>45266</v>
      </c>
      <c r="C3760">
        <v>388</v>
      </c>
      <c r="D3760">
        <v>327</v>
      </c>
      <c r="E3760">
        <v>4</v>
      </c>
      <c r="F3760">
        <v>55</v>
      </c>
      <c r="G3760">
        <v>30</v>
      </c>
      <c r="H3760" t="s">
        <v>3949</v>
      </c>
    </row>
    <row r="3761" spans="1:8" x14ac:dyDescent="0.25">
      <c r="A3761" t="s">
        <v>3131</v>
      </c>
      <c r="B3761" s="1">
        <v>45487</v>
      </c>
      <c r="C3761">
        <v>795</v>
      </c>
      <c r="D3761">
        <v>158</v>
      </c>
      <c r="E3761">
        <v>11</v>
      </c>
      <c r="F3761">
        <v>157</v>
      </c>
      <c r="G3761">
        <v>4</v>
      </c>
      <c r="H3761" t="s">
        <v>3951</v>
      </c>
    </row>
    <row r="3762" spans="1:8" x14ac:dyDescent="0.25">
      <c r="A3762" t="s">
        <v>3132</v>
      </c>
      <c r="B3762" s="1">
        <v>45485</v>
      </c>
      <c r="C3762">
        <v>176</v>
      </c>
      <c r="D3762">
        <v>286</v>
      </c>
      <c r="E3762">
        <v>15</v>
      </c>
      <c r="F3762">
        <v>84</v>
      </c>
      <c r="G3762">
        <v>43</v>
      </c>
      <c r="H3762" t="s">
        <v>3950</v>
      </c>
    </row>
    <row r="3763" spans="1:8" x14ac:dyDescent="0.25">
      <c r="A3763" t="s">
        <v>2247</v>
      </c>
      <c r="B3763" s="1">
        <v>44998</v>
      </c>
      <c r="C3763">
        <v>560</v>
      </c>
      <c r="D3763">
        <v>245</v>
      </c>
      <c r="E3763">
        <v>2</v>
      </c>
      <c r="F3763">
        <v>96</v>
      </c>
      <c r="G3763">
        <v>26</v>
      </c>
      <c r="H3763" t="s">
        <v>3950</v>
      </c>
    </row>
    <row r="3764" spans="1:8" x14ac:dyDescent="0.25">
      <c r="A3764" t="s">
        <v>3133</v>
      </c>
      <c r="B3764" s="1">
        <v>45122</v>
      </c>
      <c r="C3764">
        <v>918</v>
      </c>
      <c r="D3764">
        <v>449</v>
      </c>
      <c r="E3764">
        <v>10</v>
      </c>
      <c r="F3764">
        <v>47</v>
      </c>
      <c r="G3764">
        <v>45</v>
      </c>
      <c r="H3764" t="s">
        <v>3951</v>
      </c>
    </row>
    <row r="3765" spans="1:8" x14ac:dyDescent="0.25">
      <c r="A3765" t="s">
        <v>3134</v>
      </c>
      <c r="B3765" s="1">
        <v>45305</v>
      </c>
      <c r="C3765">
        <v>610</v>
      </c>
      <c r="D3765">
        <v>357</v>
      </c>
      <c r="E3765">
        <v>11</v>
      </c>
      <c r="F3765">
        <v>100</v>
      </c>
      <c r="G3765">
        <v>42</v>
      </c>
      <c r="H3765" t="s">
        <v>3951</v>
      </c>
    </row>
    <row r="3766" spans="1:8" x14ac:dyDescent="0.25">
      <c r="A3766" t="s">
        <v>3135</v>
      </c>
      <c r="B3766" s="1">
        <v>45280</v>
      </c>
      <c r="C3766">
        <v>395</v>
      </c>
      <c r="D3766">
        <v>222</v>
      </c>
      <c r="E3766">
        <v>26</v>
      </c>
      <c r="F3766">
        <v>54</v>
      </c>
      <c r="G3766">
        <v>45</v>
      </c>
      <c r="H3766" t="s">
        <v>3951</v>
      </c>
    </row>
    <row r="3767" spans="1:8" x14ac:dyDescent="0.25">
      <c r="A3767" t="s">
        <v>137</v>
      </c>
      <c r="B3767" s="1">
        <v>45232</v>
      </c>
      <c r="C3767">
        <v>145</v>
      </c>
      <c r="D3767">
        <v>440</v>
      </c>
      <c r="E3767">
        <v>19</v>
      </c>
      <c r="F3767">
        <v>82</v>
      </c>
      <c r="G3767">
        <v>15</v>
      </c>
      <c r="H3767" t="s">
        <v>3949</v>
      </c>
    </row>
    <row r="3768" spans="1:8" x14ac:dyDescent="0.25">
      <c r="A3768" t="s">
        <v>3136</v>
      </c>
      <c r="B3768" s="1">
        <v>44989</v>
      </c>
      <c r="C3768">
        <v>473</v>
      </c>
      <c r="D3768">
        <v>146</v>
      </c>
      <c r="E3768">
        <v>12</v>
      </c>
      <c r="F3768">
        <v>184</v>
      </c>
      <c r="G3768">
        <v>49</v>
      </c>
      <c r="H3768" t="s">
        <v>3950</v>
      </c>
    </row>
    <row r="3769" spans="1:8" x14ac:dyDescent="0.25">
      <c r="A3769" t="s">
        <v>3137</v>
      </c>
      <c r="B3769" s="1">
        <v>45101</v>
      </c>
      <c r="C3769">
        <v>123</v>
      </c>
      <c r="D3769">
        <v>441</v>
      </c>
      <c r="E3769">
        <v>26</v>
      </c>
      <c r="F3769">
        <v>5</v>
      </c>
      <c r="G3769">
        <v>15</v>
      </c>
      <c r="H3769" t="s">
        <v>3950</v>
      </c>
    </row>
    <row r="3770" spans="1:8" x14ac:dyDescent="0.25">
      <c r="A3770" t="s">
        <v>3138</v>
      </c>
      <c r="B3770" s="1">
        <v>45323</v>
      </c>
      <c r="C3770">
        <v>490</v>
      </c>
      <c r="D3770">
        <v>96</v>
      </c>
      <c r="E3770">
        <v>25</v>
      </c>
      <c r="F3770">
        <v>68</v>
      </c>
      <c r="G3770">
        <v>17</v>
      </c>
      <c r="H3770" t="s">
        <v>3950</v>
      </c>
    </row>
    <row r="3771" spans="1:8" x14ac:dyDescent="0.25">
      <c r="A3771" t="s">
        <v>3139</v>
      </c>
      <c r="B3771" s="1">
        <v>45700</v>
      </c>
      <c r="C3771">
        <v>197</v>
      </c>
      <c r="D3771">
        <v>61</v>
      </c>
      <c r="E3771">
        <v>1</v>
      </c>
      <c r="F3771">
        <v>174</v>
      </c>
      <c r="G3771">
        <v>33</v>
      </c>
      <c r="H3771" t="s">
        <v>3950</v>
      </c>
    </row>
    <row r="3772" spans="1:8" x14ac:dyDescent="0.25">
      <c r="A3772" t="s">
        <v>3140</v>
      </c>
      <c r="B3772" s="1">
        <v>45011</v>
      </c>
      <c r="C3772">
        <v>908</v>
      </c>
      <c r="D3772">
        <v>373</v>
      </c>
      <c r="E3772">
        <v>17</v>
      </c>
      <c r="F3772">
        <v>166</v>
      </c>
      <c r="G3772">
        <v>10</v>
      </c>
      <c r="H3772" t="s">
        <v>3950</v>
      </c>
    </row>
    <row r="3773" spans="1:8" x14ac:dyDescent="0.25">
      <c r="A3773" t="s">
        <v>3141</v>
      </c>
      <c r="B3773" s="1">
        <v>45324</v>
      </c>
      <c r="C3773">
        <v>515</v>
      </c>
      <c r="D3773">
        <v>449</v>
      </c>
      <c r="E3773">
        <v>12</v>
      </c>
      <c r="F3773">
        <v>125</v>
      </c>
      <c r="G3773">
        <v>1</v>
      </c>
      <c r="H3773" t="s">
        <v>3951</v>
      </c>
    </row>
    <row r="3774" spans="1:8" x14ac:dyDescent="0.25">
      <c r="A3774" t="s">
        <v>3142</v>
      </c>
      <c r="B3774" s="1">
        <v>45393</v>
      </c>
      <c r="C3774">
        <v>626</v>
      </c>
      <c r="D3774">
        <v>354</v>
      </c>
      <c r="E3774">
        <v>28</v>
      </c>
      <c r="F3774">
        <v>197</v>
      </c>
      <c r="G3774">
        <v>6</v>
      </c>
      <c r="H3774" t="s">
        <v>3951</v>
      </c>
    </row>
    <row r="3775" spans="1:8" x14ac:dyDescent="0.25">
      <c r="A3775" t="s">
        <v>3143</v>
      </c>
      <c r="B3775" s="1">
        <v>45540</v>
      </c>
      <c r="C3775">
        <v>749</v>
      </c>
      <c r="D3775">
        <v>244</v>
      </c>
      <c r="E3775">
        <v>20</v>
      </c>
      <c r="F3775">
        <v>98</v>
      </c>
      <c r="G3775">
        <v>38</v>
      </c>
      <c r="H3775" t="s">
        <v>3949</v>
      </c>
    </row>
    <row r="3776" spans="1:8" x14ac:dyDescent="0.25">
      <c r="A3776" t="s">
        <v>2983</v>
      </c>
      <c r="B3776" s="1">
        <v>45202</v>
      </c>
      <c r="C3776">
        <v>902</v>
      </c>
      <c r="D3776">
        <v>136</v>
      </c>
      <c r="E3776">
        <v>28</v>
      </c>
      <c r="F3776">
        <v>13</v>
      </c>
      <c r="G3776">
        <v>14</v>
      </c>
      <c r="H3776" t="s">
        <v>3951</v>
      </c>
    </row>
    <row r="3777" spans="1:8" x14ac:dyDescent="0.25">
      <c r="A3777" t="s">
        <v>3144</v>
      </c>
      <c r="B3777" s="1">
        <v>45296</v>
      </c>
      <c r="C3777">
        <v>926</v>
      </c>
      <c r="D3777">
        <v>319</v>
      </c>
      <c r="E3777">
        <v>4</v>
      </c>
      <c r="F3777">
        <v>183</v>
      </c>
      <c r="G3777">
        <v>11</v>
      </c>
      <c r="H3777" t="s">
        <v>3949</v>
      </c>
    </row>
    <row r="3778" spans="1:8" x14ac:dyDescent="0.25">
      <c r="A3778" t="s">
        <v>3145</v>
      </c>
      <c r="B3778" s="1">
        <v>45501</v>
      </c>
      <c r="C3778">
        <v>391</v>
      </c>
      <c r="D3778">
        <v>141</v>
      </c>
      <c r="E3778">
        <v>9</v>
      </c>
      <c r="F3778">
        <v>140</v>
      </c>
      <c r="G3778">
        <v>29</v>
      </c>
      <c r="H3778" t="s">
        <v>3951</v>
      </c>
    </row>
    <row r="3779" spans="1:8" x14ac:dyDescent="0.25">
      <c r="A3779" t="s">
        <v>3146</v>
      </c>
      <c r="B3779" s="1">
        <v>45624</v>
      </c>
      <c r="C3779">
        <v>530</v>
      </c>
      <c r="D3779">
        <v>377</v>
      </c>
      <c r="E3779">
        <v>27</v>
      </c>
      <c r="F3779">
        <v>4</v>
      </c>
      <c r="G3779">
        <v>35</v>
      </c>
      <c r="H3779" t="s">
        <v>3950</v>
      </c>
    </row>
    <row r="3780" spans="1:8" x14ac:dyDescent="0.25">
      <c r="A3780" t="s">
        <v>3147</v>
      </c>
      <c r="B3780" s="1">
        <v>45299</v>
      </c>
      <c r="C3780">
        <v>695</v>
      </c>
      <c r="D3780">
        <v>450</v>
      </c>
      <c r="E3780">
        <v>27</v>
      </c>
      <c r="F3780">
        <v>47</v>
      </c>
      <c r="G3780">
        <v>36</v>
      </c>
      <c r="H3780" t="s">
        <v>3950</v>
      </c>
    </row>
    <row r="3781" spans="1:8" x14ac:dyDescent="0.25">
      <c r="A3781" t="s">
        <v>2662</v>
      </c>
      <c r="B3781" s="1">
        <v>45673</v>
      </c>
      <c r="C3781">
        <v>552</v>
      </c>
      <c r="D3781">
        <v>116</v>
      </c>
      <c r="E3781">
        <v>19</v>
      </c>
      <c r="F3781">
        <v>186</v>
      </c>
      <c r="G3781">
        <v>1</v>
      </c>
      <c r="H3781" t="s">
        <v>3951</v>
      </c>
    </row>
    <row r="3782" spans="1:8" x14ac:dyDescent="0.25">
      <c r="A3782" t="s">
        <v>3148</v>
      </c>
      <c r="B3782" s="1">
        <v>45184</v>
      </c>
      <c r="C3782">
        <v>536</v>
      </c>
      <c r="D3782">
        <v>280</v>
      </c>
      <c r="E3782">
        <v>23</v>
      </c>
      <c r="F3782">
        <v>125</v>
      </c>
      <c r="G3782">
        <v>12</v>
      </c>
      <c r="H3782" t="s">
        <v>3949</v>
      </c>
    </row>
    <row r="3783" spans="1:8" x14ac:dyDescent="0.25">
      <c r="A3783" t="s">
        <v>780</v>
      </c>
      <c r="B3783" s="1">
        <v>45277</v>
      </c>
      <c r="C3783">
        <v>967</v>
      </c>
      <c r="D3783">
        <v>200</v>
      </c>
      <c r="E3783">
        <v>3</v>
      </c>
      <c r="F3783">
        <v>139</v>
      </c>
      <c r="G3783">
        <v>34</v>
      </c>
      <c r="H3783" t="s">
        <v>3949</v>
      </c>
    </row>
    <row r="3784" spans="1:8" x14ac:dyDescent="0.25">
      <c r="A3784" t="s">
        <v>3149</v>
      </c>
      <c r="B3784" s="1">
        <v>45420</v>
      </c>
      <c r="C3784">
        <v>938</v>
      </c>
      <c r="D3784">
        <v>457</v>
      </c>
      <c r="E3784">
        <v>18</v>
      </c>
      <c r="F3784">
        <v>116</v>
      </c>
      <c r="G3784">
        <v>1</v>
      </c>
      <c r="H3784" t="s">
        <v>3951</v>
      </c>
    </row>
    <row r="3785" spans="1:8" x14ac:dyDescent="0.25">
      <c r="A3785" t="s">
        <v>3150</v>
      </c>
      <c r="B3785" s="1">
        <v>45410</v>
      </c>
      <c r="C3785">
        <v>941</v>
      </c>
      <c r="D3785">
        <v>101</v>
      </c>
      <c r="E3785">
        <v>8</v>
      </c>
      <c r="F3785">
        <v>6</v>
      </c>
      <c r="G3785">
        <v>21</v>
      </c>
      <c r="H3785" t="s">
        <v>3951</v>
      </c>
    </row>
    <row r="3786" spans="1:8" x14ac:dyDescent="0.25">
      <c r="A3786" t="s">
        <v>2210</v>
      </c>
      <c r="B3786" s="1">
        <v>45541</v>
      </c>
      <c r="C3786">
        <v>397</v>
      </c>
      <c r="D3786">
        <v>157</v>
      </c>
      <c r="E3786">
        <v>5</v>
      </c>
      <c r="F3786">
        <v>105</v>
      </c>
      <c r="G3786">
        <v>50</v>
      </c>
      <c r="H3786" t="s">
        <v>3951</v>
      </c>
    </row>
    <row r="3787" spans="1:8" x14ac:dyDescent="0.25">
      <c r="A3787" t="s">
        <v>3151</v>
      </c>
      <c r="B3787" s="1">
        <v>45414</v>
      </c>
      <c r="C3787">
        <v>875</v>
      </c>
      <c r="D3787">
        <v>292</v>
      </c>
      <c r="E3787">
        <v>21</v>
      </c>
      <c r="F3787">
        <v>153</v>
      </c>
      <c r="G3787">
        <v>50</v>
      </c>
      <c r="H3787" t="s">
        <v>3950</v>
      </c>
    </row>
    <row r="3788" spans="1:8" x14ac:dyDescent="0.25">
      <c r="A3788" t="s">
        <v>502</v>
      </c>
      <c r="B3788" s="1">
        <v>45322</v>
      </c>
      <c r="C3788">
        <v>131</v>
      </c>
      <c r="D3788">
        <v>231</v>
      </c>
      <c r="E3788">
        <v>10</v>
      </c>
      <c r="F3788">
        <v>68</v>
      </c>
      <c r="G3788">
        <v>18</v>
      </c>
      <c r="H3788" t="s">
        <v>3951</v>
      </c>
    </row>
    <row r="3789" spans="1:8" x14ac:dyDescent="0.25">
      <c r="A3789" t="s">
        <v>2853</v>
      </c>
      <c r="B3789" s="1">
        <v>45631</v>
      </c>
      <c r="C3789">
        <v>776</v>
      </c>
      <c r="D3789">
        <v>75</v>
      </c>
      <c r="E3789">
        <v>11</v>
      </c>
      <c r="F3789">
        <v>17</v>
      </c>
      <c r="G3789">
        <v>30</v>
      </c>
      <c r="H3789" t="s">
        <v>3949</v>
      </c>
    </row>
    <row r="3790" spans="1:8" x14ac:dyDescent="0.25">
      <c r="A3790" t="s">
        <v>3152</v>
      </c>
      <c r="B3790" s="1">
        <v>45027</v>
      </c>
      <c r="C3790">
        <v>380</v>
      </c>
      <c r="D3790">
        <v>261</v>
      </c>
      <c r="E3790">
        <v>1</v>
      </c>
      <c r="F3790">
        <v>155</v>
      </c>
      <c r="G3790">
        <v>38</v>
      </c>
      <c r="H3790" t="s">
        <v>3951</v>
      </c>
    </row>
    <row r="3791" spans="1:8" x14ac:dyDescent="0.25">
      <c r="A3791" t="s">
        <v>2771</v>
      </c>
      <c r="B3791" s="1">
        <v>45162</v>
      </c>
      <c r="C3791">
        <v>322</v>
      </c>
      <c r="D3791">
        <v>268</v>
      </c>
      <c r="E3791">
        <v>28</v>
      </c>
      <c r="F3791">
        <v>12</v>
      </c>
      <c r="G3791">
        <v>17</v>
      </c>
      <c r="H3791" t="s">
        <v>3950</v>
      </c>
    </row>
    <row r="3792" spans="1:8" x14ac:dyDescent="0.25">
      <c r="A3792" t="s">
        <v>3153</v>
      </c>
      <c r="B3792" s="1">
        <v>45012</v>
      </c>
      <c r="C3792">
        <v>215</v>
      </c>
      <c r="D3792">
        <v>222</v>
      </c>
      <c r="E3792">
        <v>19</v>
      </c>
      <c r="F3792">
        <v>114</v>
      </c>
      <c r="G3792">
        <v>5</v>
      </c>
      <c r="H3792" t="s">
        <v>3950</v>
      </c>
    </row>
    <row r="3793" spans="1:8" x14ac:dyDescent="0.25">
      <c r="A3793" t="s">
        <v>2217</v>
      </c>
      <c r="B3793" s="1">
        <v>45495</v>
      </c>
      <c r="C3793">
        <v>390</v>
      </c>
      <c r="D3793">
        <v>343</v>
      </c>
      <c r="E3793">
        <v>28</v>
      </c>
      <c r="F3793">
        <v>47</v>
      </c>
      <c r="G3793">
        <v>13</v>
      </c>
      <c r="H3793" t="s">
        <v>3950</v>
      </c>
    </row>
    <row r="3794" spans="1:8" x14ac:dyDescent="0.25">
      <c r="A3794" t="s">
        <v>1495</v>
      </c>
      <c r="B3794" s="1">
        <v>45256</v>
      </c>
      <c r="C3794">
        <v>614</v>
      </c>
      <c r="D3794">
        <v>441</v>
      </c>
      <c r="E3794">
        <v>5</v>
      </c>
      <c r="F3794">
        <v>93</v>
      </c>
      <c r="G3794">
        <v>38</v>
      </c>
      <c r="H3794" t="s">
        <v>3951</v>
      </c>
    </row>
    <row r="3795" spans="1:8" x14ac:dyDescent="0.25">
      <c r="A3795" t="s">
        <v>1073</v>
      </c>
      <c r="B3795" s="1">
        <v>45687</v>
      </c>
      <c r="C3795">
        <v>806</v>
      </c>
      <c r="D3795">
        <v>155</v>
      </c>
      <c r="E3795">
        <v>2</v>
      </c>
      <c r="F3795">
        <v>168</v>
      </c>
      <c r="G3795">
        <v>29</v>
      </c>
      <c r="H3795" t="s">
        <v>3950</v>
      </c>
    </row>
    <row r="3796" spans="1:8" x14ac:dyDescent="0.25">
      <c r="A3796" t="s">
        <v>3154</v>
      </c>
      <c r="B3796" s="1">
        <v>45551</v>
      </c>
      <c r="C3796">
        <v>553</v>
      </c>
      <c r="D3796">
        <v>454</v>
      </c>
      <c r="E3796">
        <v>9</v>
      </c>
      <c r="F3796">
        <v>82</v>
      </c>
      <c r="G3796">
        <v>26</v>
      </c>
      <c r="H3796" t="s">
        <v>3949</v>
      </c>
    </row>
    <row r="3797" spans="1:8" x14ac:dyDescent="0.25">
      <c r="A3797" t="s">
        <v>3155</v>
      </c>
      <c r="B3797" s="1">
        <v>45505</v>
      </c>
      <c r="C3797">
        <v>794</v>
      </c>
      <c r="D3797">
        <v>189</v>
      </c>
      <c r="E3797">
        <v>13</v>
      </c>
      <c r="F3797">
        <v>134</v>
      </c>
      <c r="G3797">
        <v>38</v>
      </c>
      <c r="H3797" t="s">
        <v>3951</v>
      </c>
    </row>
    <row r="3798" spans="1:8" x14ac:dyDescent="0.25">
      <c r="A3798" t="s">
        <v>3156</v>
      </c>
      <c r="B3798" s="1">
        <v>45395</v>
      </c>
      <c r="C3798">
        <v>327</v>
      </c>
      <c r="D3798">
        <v>498</v>
      </c>
      <c r="E3798">
        <v>8</v>
      </c>
      <c r="F3798">
        <v>167</v>
      </c>
      <c r="G3798">
        <v>7</v>
      </c>
      <c r="H3798" t="s">
        <v>3949</v>
      </c>
    </row>
    <row r="3799" spans="1:8" x14ac:dyDescent="0.25">
      <c r="A3799" t="s">
        <v>3157</v>
      </c>
      <c r="B3799" s="1">
        <v>45281</v>
      </c>
      <c r="C3799">
        <v>392</v>
      </c>
      <c r="D3799">
        <v>149</v>
      </c>
      <c r="E3799">
        <v>5</v>
      </c>
      <c r="F3799">
        <v>57</v>
      </c>
      <c r="G3799">
        <v>6</v>
      </c>
      <c r="H3799" t="s">
        <v>3949</v>
      </c>
    </row>
    <row r="3800" spans="1:8" x14ac:dyDescent="0.25">
      <c r="A3800" t="s">
        <v>3158</v>
      </c>
      <c r="B3800" s="1">
        <v>45568</v>
      </c>
      <c r="C3800">
        <v>768</v>
      </c>
      <c r="D3800">
        <v>277</v>
      </c>
      <c r="E3800">
        <v>3</v>
      </c>
      <c r="F3800">
        <v>199</v>
      </c>
      <c r="G3800">
        <v>49</v>
      </c>
      <c r="H3800" t="s">
        <v>3950</v>
      </c>
    </row>
    <row r="3801" spans="1:8" x14ac:dyDescent="0.25">
      <c r="A3801" t="s">
        <v>738</v>
      </c>
      <c r="B3801" s="1">
        <v>45557</v>
      </c>
      <c r="C3801">
        <v>953</v>
      </c>
      <c r="D3801">
        <v>434</v>
      </c>
      <c r="E3801">
        <v>6</v>
      </c>
      <c r="F3801">
        <v>81</v>
      </c>
      <c r="G3801">
        <v>38</v>
      </c>
      <c r="H3801" t="s">
        <v>3949</v>
      </c>
    </row>
    <row r="3802" spans="1:8" x14ac:dyDescent="0.25">
      <c r="A3802" t="s">
        <v>3159</v>
      </c>
      <c r="B3802" s="1">
        <v>45086</v>
      </c>
      <c r="C3802">
        <v>441</v>
      </c>
      <c r="D3802">
        <v>467</v>
      </c>
      <c r="E3802">
        <v>11</v>
      </c>
      <c r="F3802">
        <v>59</v>
      </c>
      <c r="G3802">
        <v>23</v>
      </c>
      <c r="H3802" t="s">
        <v>3949</v>
      </c>
    </row>
    <row r="3803" spans="1:8" x14ac:dyDescent="0.25">
      <c r="A3803" t="s">
        <v>2763</v>
      </c>
      <c r="B3803" s="1">
        <v>45572</v>
      </c>
      <c r="C3803">
        <v>164</v>
      </c>
      <c r="D3803">
        <v>109</v>
      </c>
      <c r="E3803">
        <v>25</v>
      </c>
      <c r="F3803">
        <v>89</v>
      </c>
      <c r="G3803">
        <v>26</v>
      </c>
      <c r="H3803" t="s">
        <v>3950</v>
      </c>
    </row>
    <row r="3804" spans="1:8" x14ac:dyDescent="0.25">
      <c r="A3804" t="s">
        <v>2315</v>
      </c>
      <c r="B3804" s="1">
        <v>45124</v>
      </c>
      <c r="C3804">
        <v>153</v>
      </c>
      <c r="D3804">
        <v>441</v>
      </c>
      <c r="E3804">
        <v>28</v>
      </c>
      <c r="F3804">
        <v>104</v>
      </c>
      <c r="G3804">
        <v>16</v>
      </c>
      <c r="H3804" t="s">
        <v>3951</v>
      </c>
    </row>
    <row r="3805" spans="1:8" x14ac:dyDescent="0.25">
      <c r="A3805" t="s">
        <v>3160</v>
      </c>
      <c r="B3805" s="1">
        <v>45683</v>
      </c>
      <c r="C3805">
        <v>712</v>
      </c>
      <c r="D3805">
        <v>72</v>
      </c>
      <c r="E3805">
        <v>7</v>
      </c>
      <c r="F3805">
        <v>26</v>
      </c>
      <c r="G3805">
        <v>1</v>
      </c>
      <c r="H3805" t="s">
        <v>3949</v>
      </c>
    </row>
    <row r="3806" spans="1:8" x14ac:dyDescent="0.25">
      <c r="A3806" t="s">
        <v>3161</v>
      </c>
      <c r="B3806" s="1">
        <v>45392</v>
      </c>
      <c r="C3806">
        <v>205</v>
      </c>
      <c r="D3806">
        <v>328</v>
      </c>
      <c r="E3806">
        <v>10</v>
      </c>
      <c r="F3806">
        <v>151</v>
      </c>
      <c r="G3806">
        <v>44</v>
      </c>
      <c r="H3806" t="s">
        <v>3949</v>
      </c>
    </row>
    <row r="3807" spans="1:8" x14ac:dyDescent="0.25">
      <c r="A3807" t="s">
        <v>3162</v>
      </c>
      <c r="B3807" s="1">
        <v>45374</v>
      </c>
      <c r="C3807">
        <v>248</v>
      </c>
      <c r="D3807">
        <v>376</v>
      </c>
      <c r="E3807">
        <v>8</v>
      </c>
      <c r="F3807">
        <v>90</v>
      </c>
      <c r="G3807">
        <v>12</v>
      </c>
      <c r="H3807" t="s">
        <v>3950</v>
      </c>
    </row>
    <row r="3808" spans="1:8" x14ac:dyDescent="0.25">
      <c r="A3808" t="s">
        <v>2581</v>
      </c>
      <c r="B3808" s="1">
        <v>45172</v>
      </c>
      <c r="C3808">
        <v>170</v>
      </c>
      <c r="D3808">
        <v>200</v>
      </c>
      <c r="E3808">
        <v>21</v>
      </c>
      <c r="F3808">
        <v>134</v>
      </c>
      <c r="G3808">
        <v>25</v>
      </c>
      <c r="H3808" t="s">
        <v>3949</v>
      </c>
    </row>
    <row r="3809" spans="1:8" x14ac:dyDescent="0.25">
      <c r="A3809" t="s">
        <v>3163</v>
      </c>
      <c r="B3809" s="1">
        <v>45687</v>
      </c>
      <c r="C3809">
        <v>189</v>
      </c>
      <c r="D3809">
        <v>402</v>
      </c>
      <c r="E3809">
        <v>25</v>
      </c>
      <c r="F3809">
        <v>187</v>
      </c>
      <c r="G3809">
        <v>8</v>
      </c>
      <c r="H3809" t="s">
        <v>3951</v>
      </c>
    </row>
    <row r="3810" spans="1:8" x14ac:dyDescent="0.25">
      <c r="A3810" t="s">
        <v>3164</v>
      </c>
      <c r="B3810" s="1">
        <v>45495</v>
      </c>
      <c r="C3810">
        <v>427</v>
      </c>
      <c r="D3810">
        <v>360</v>
      </c>
      <c r="E3810">
        <v>3</v>
      </c>
      <c r="F3810">
        <v>169</v>
      </c>
      <c r="G3810">
        <v>39</v>
      </c>
      <c r="H3810" t="s">
        <v>3949</v>
      </c>
    </row>
    <row r="3811" spans="1:8" x14ac:dyDescent="0.25">
      <c r="A3811" t="s">
        <v>2763</v>
      </c>
      <c r="B3811" s="1">
        <v>45004</v>
      </c>
      <c r="C3811">
        <v>707</v>
      </c>
      <c r="D3811">
        <v>176</v>
      </c>
      <c r="E3811">
        <v>21</v>
      </c>
      <c r="F3811">
        <v>171</v>
      </c>
      <c r="G3811">
        <v>22</v>
      </c>
      <c r="H3811" t="s">
        <v>3950</v>
      </c>
    </row>
    <row r="3812" spans="1:8" x14ac:dyDescent="0.25">
      <c r="A3812" t="s">
        <v>3165</v>
      </c>
      <c r="B3812" s="1">
        <v>45163</v>
      </c>
      <c r="C3812">
        <v>723</v>
      </c>
      <c r="D3812">
        <v>50</v>
      </c>
      <c r="E3812">
        <v>21</v>
      </c>
      <c r="F3812">
        <v>178</v>
      </c>
      <c r="G3812">
        <v>36</v>
      </c>
      <c r="H3812" t="s">
        <v>3949</v>
      </c>
    </row>
    <row r="3813" spans="1:8" x14ac:dyDescent="0.25">
      <c r="A3813" t="s">
        <v>3166</v>
      </c>
      <c r="B3813" s="1">
        <v>45578</v>
      </c>
      <c r="C3813">
        <v>246</v>
      </c>
      <c r="D3813">
        <v>331</v>
      </c>
      <c r="E3813">
        <v>1</v>
      </c>
      <c r="F3813">
        <v>111</v>
      </c>
      <c r="G3813">
        <v>45</v>
      </c>
      <c r="H3813" t="s">
        <v>3949</v>
      </c>
    </row>
    <row r="3814" spans="1:8" x14ac:dyDescent="0.25">
      <c r="A3814" t="s">
        <v>1900</v>
      </c>
      <c r="B3814" s="1">
        <v>45567</v>
      </c>
      <c r="C3814">
        <v>665</v>
      </c>
      <c r="D3814">
        <v>95</v>
      </c>
      <c r="E3814">
        <v>4</v>
      </c>
      <c r="F3814">
        <v>70</v>
      </c>
      <c r="G3814">
        <v>17</v>
      </c>
      <c r="H3814" t="s">
        <v>3951</v>
      </c>
    </row>
    <row r="3815" spans="1:8" x14ac:dyDescent="0.25">
      <c r="A3815" t="s">
        <v>3167</v>
      </c>
      <c r="B3815" s="1">
        <v>45301</v>
      </c>
      <c r="C3815">
        <v>274</v>
      </c>
      <c r="D3815">
        <v>425</v>
      </c>
      <c r="E3815">
        <v>18</v>
      </c>
      <c r="F3815">
        <v>149</v>
      </c>
      <c r="G3815">
        <v>21</v>
      </c>
      <c r="H3815" t="s">
        <v>3950</v>
      </c>
    </row>
    <row r="3816" spans="1:8" x14ac:dyDescent="0.25">
      <c r="A3816" t="s">
        <v>1673</v>
      </c>
      <c r="B3816" s="1">
        <v>45428</v>
      </c>
      <c r="C3816">
        <v>314</v>
      </c>
      <c r="D3816">
        <v>215</v>
      </c>
      <c r="E3816">
        <v>29</v>
      </c>
      <c r="F3816">
        <v>35</v>
      </c>
      <c r="G3816">
        <v>6</v>
      </c>
      <c r="H3816" t="s">
        <v>3951</v>
      </c>
    </row>
    <row r="3817" spans="1:8" x14ac:dyDescent="0.25">
      <c r="A3817" t="s">
        <v>2586</v>
      </c>
      <c r="B3817" s="1">
        <v>45404</v>
      </c>
      <c r="C3817">
        <v>619</v>
      </c>
      <c r="D3817">
        <v>364</v>
      </c>
      <c r="E3817">
        <v>5</v>
      </c>
      <c r="F3817">
        <v>86</v>
      </c>
      <c r="G3817">
        <v>44</v>
      </c>
      <c r="H3817" t="s">
        <v>3949</v>
      </c>
    </row>
    <row r="3818" spans="1:8" x14ac:dyDescent="0.25">
      <c r="A3818" t="s">
        <v>3168</v>
      </c>
      <c r="B3818" s="1">
        <v>45127</v>
      </c>
      <c r="C3818">
        <v>700</v>
      </c>
      <c r="D3818">
        <v>74</v>
      </c>
      <c r="E3818">
        <v>24</v>
      </c>
      <c r="F3818">
        <v>42</v>
      </c>
      <c r="G3818">
        <v>12</v>
      </c>
      <c r="H3818" t="s">
        <v>3949</v>
      </c>
    </row>
    <row r="3819" spans="1:8" x14ac:dyDescent="0.25">
      <c r="A3819" t="s">
        <v>1529</v>
      </c>
      <c r="B3819" s="1">
        <v>45152</v>
      </c>
      <c r="C3819">
        <v>782</v>
      </c>
      <c r="D3819">
        <v>475</v>
      </c>
      <c r="E3819">
        <v>29</v>
      </c>
      <c r="F3819">
        <v>149</v>
      </c>
      <c r="G3819">
        <v>46</v>
      </c>
      <c r="H3819" t="s">
        <v>3949</v>
      </c>
    </row>
    <row r="3820" spans="1:8" x14ac:dyDescent="0.25">
      <c r="A3820" t="s">
        <v>2335</v>
      </c>
      <c r="B3820" s="1">
        <v>45692</v>
      </c>
      <c r="C3820">
        <v>210</v>
      </c>
      <c r="D3820">
        <v>315</v>
      </c>
      <c r="E3820">
        <v>3</v>
      </c>
      <c r="F3820">
        <v>80</v>
      </c>
      <c r="G3820">
        <v>40</v>
      </c>
      <c r="H3820" t="s">
        <v>3949</v>
      </c>
    </row>
    <row r="3821" spans="1:8" x14ac:dyDescent="0.25">
      <c r="A3821" t="s">
        <v>3169</v>
      </c>
      <c r="B3821" s="1">
        <v>45506</v>
      </c>
      <c r="C3821">
        <v>301</v>
      </c>
      <c r="D3821">
        <v>500</v>
      </c>
      <c r="E3821">
        <v>2</v>
      </c>
      <c r="F3821">
        <v>159</v>
      </c>
      <c r="G3821">
        <v>25</v>
      </c>
      <c r="H3821" t="s">
        <v>3949</v>
      </c>
    </row>
    <row r="3822" spans="1:8" x14ac:dyDescent="0.25">
      <c r="A3822" t="s">
        <v>3170</v>
      </c>
      <c r="B3822" s="1">
        <v>45244</v>
      </c>
      <c r="C3822">
        <v>300</v>
      </c>
      <c r="D3822">
        <v>357</v>
      </c>
      <c r="E3822">
        <v>9</v>
      </c>
      <c r="F3822">
        <v>177</v>
      </c>
      <c r="G3822">
        <v>7</v>
      </c>
      <c r="H3822" t="s">
        <v>3951</v>
      </c>
    </row>
    <row r="3823" spans="1:8" x14ac:dyDescent="0.25">
      <c r="A3823" t="s">
        <v>2355</v>
      </c>
      <c r="B3823" s="1">
        <v>45077</v>
      </c>
      <c r="C3823">
        <v>449</v>
      </c>
      <c r="D3823">
        <v>79</v>
      </c>
      <c r="E3823">
        <v>16</v>
      </c>
      <c r="F3823">
        <v>199</v>
      </c>
      <c r="G3823">
        <v>7</v>
      </c>
      <c r="H3823" t="s">
        <v>3949</v>
      </c>
    </row>
    <row r="3824" spans="1:8" x14ac:dyDescent="0.25">
      <c r="A3824" t="s">
        <v>3171</v>
      </c>
      <c r="B3824" s="1">
        <v>45670</v>
      </c>
      <c r="C3824">
        <v>979</v>
      </c>
      <c r="D3824">
        <v>285</v>
      </c>
      <c r="E3824">
        <v>7</v>
      </c>
      <c r="F3824">
        <v>135</v>
      </c>
      <c r="G3824">
        <v>18</v>
      </c>
      <c r="H3824" t="s">
        <v>3951</v>
      </c>
    </row>
    <row r="3825" spans="1:8" x14ac:dyDescent="0.25">
      <c r="A3825" t="s">
        <v>3172</v>
      </c>
      <c r="B3825" s="1">
        <v>45327</v>
      </c>
      <c r="C3825">
        <v>537</v>
      </c>
      <c r="D3825">
        <v>173</v>
      </c>
      <c r="E3825">
        <v>17</v>
      </c>
      <c r="F3825">
        <v>170</v>
      </c>
      <c r="G3825">
        <v>10</v>
      </c>
      <c r="H3825" t="s">
        <v>3949</v>
      </c>
    </row>
    <row r="3826" spans="1:8" x14ac:dyDescent="0.25">
      <c r="A3826" t="s">
        <v>3173</v>
      </c>
      <c r="B3826" s="1">
        <v>45119</v>
      </c>
      <c r="C3826">
        <v>322</v>
      </c>
      <c r="D3826">
        <v>106</v>
      </c>
      <c r="E3826">
        <v>30</v>
      </c>
      <c r="F3826">
        <v>28</v>
      </c>
      <c r="G3826">
        <v>22</v>
      </c>
      <c r="H3826" t="s">
        <v>3950</v>
      </c>
    </row>
    <row r="3827" spans="1:8" x14ac:dyDescent="0.25">
      <c r="A3827" t="s">
        <v>3174</v>
      </c>
      <c r="B3827" s="1">
        <v>45120</v>
      </c>
      <c r="C3827">
        <v>412</v>
      </c>
      <c r="D3827">
        <v>489</v>
      </c>
      <c r="E3827">
        <v>16</v>
      </c>
      <c r="F3827">
        <v>72</v>
      </c>
      <c r="G3827">
        <v>35</v>
      </c>
      <c r="H3827" t="s">
        <v>3949</v>
      </c>
    </row>
    <row r="3828" spans="1:8" x14ac:dyDescent="0.25">
      <c r="A3828" t="s">
        <v>3175</v>
      </c>
      <c r="B3828" s="1">
        <v>45516</v>
      </c>
      <c r="C3828">
        <v>373</v>
      </c>
      <c r="D3828">
        <v>361</v>
      </c>
      <c r="E3828">
        <v>10</v>
      </c>
      <c r="F3828">
        <v>170</v>
      </c>
      <c r="G3828">
        <v>28</v>
      </c>
      <c r="H3828" t="s">
        <v>3951</v>
      </c>
    </row>
    <row r="3829" spans="1:8" x14ac:dyDescent="0.25">
      <c r="A3829" t="s">
        <v>209</v>
      </c>
      <c r="B3829" s="1">
        <v>45386</v>
      </c>
      <c r="C3829">
        <v>782</v>
      </c>
      <c r="D3829">
        <v>375</v>
      </c>
      <c r="E3829">
        <v>23</v>
      </c>
      <c r="F3829">
        <v>73</v>
      </c>
      <c r="G3829">
        <v>17</v>
      </c>
      <c r="H3829" t="s">
        <v>3951</v>
      </c>
    </row>
    <row r="3830" spans="1:8" x14ac:dyDescent="0.25">
      <c r="A3830" t="s">
        <v>3176</v>
      </c>
      <c r="B3830" s="1">
        <v>45425</v>
      </c>
      <c r="C3830">
        <v>926</v>
      </c>
      <c r="D3830">
        <v>360</v>
      </c>
      <c r="E3830">
        <v>6</v>
      </c>
      <c r="F3830">
        <v>88</v>
      </c>
      <c r="G3830">
        <v>24</v>
      </c>
      <c r="H3830" t="s">
        <v>3951</v>
      </c>
    </row>
    <row r="3831" spans="1:8" x14ac:dyDescent="0.25">
      <c r="A3831" t="s">
        <v>3177</v>
      </c>
      <c r="B3831" s="1">
        <v>45335</v>
      </c>
      <c r="C3831">
        <v>763</v>
      </c>
      <c r="D3831">
        <v>396</v>
      </c>
      <c r="E3831">
        <v>5</v>
      </c>
      <c r="F3831">
        <v>199</v>
      </c>
      <c r="G3831">
        <v>38</v>
      </c>
      <c r="H3831" t="s">
        <v>3949</v>
      </c>
    </row>
    <row r="3832" spans="1:8" x14ac:dyDescent="0.25">
      <c r="A3832" t="s">
        <v>3178</v>
      </c>
      <c r="B3832" s="1">
        <v>44976</v>
      </c>
      <c r="C3832">
        <v>164</v>
      </c>
      <c r="D3832">
        <v>165</v>
      </c>
      <c r="E3832">
        <v>24</v>
      </c>
      <c r="F3832">
        <v>164</v>
      </c>
      <c r="G3832">
        <v>19</v>
      </c>
      <c r="H3832" t="s">
        <v>3949</v>
      </c>
    </row>
    <row r="3833" spans="1:8" x14ac:dyDescent="0.25">
      <c r="A3833" t="s">
        <v>1228</v>
      </c>
      <c r="B3833" s="1">
        <v>45021</v>
      </c>
      <c r="C3833">
        <v>208</v>
      </c>
      <c r="D3833">
        <v>306</v>
      </c>
      <c r="E3833">
        <v>15</v>
      </c>
      <c r="F3833">
        <v>61</v>
      </c>
      <c r="G3833">
        <v>32</v>
      </c>
      <c r="H3833" t="s">
        <v>3949</v>
      </c>
    </row>
    <row r="3834" spans="1:8" x14ac:dyDescent="0.25">
      <c r="A3834" t="s">
        <v>1534</v>
      </c>
      <c r="B3834" s="1">
        <v>45326</v>
      </c>
      <c r="C3834">
        <v>343</v>
      </c>
      <c r="D3834">
        <v>388</v>
      </c>
      <c r="E3834">
        <v>30</v>
      </c>
      <c r="F3834">
        <v>85</v>
      </c>
      <c r="G3834">
        <v>24</v>
      </c>
      <c r="H3834" t="s">
        <v>3949</v>
      </c>
    </row>
    <row r="3835" spans="1:8" x14ac:dyDescent="0.25">
      <c r="A3835" t="s">
        <v>3009</v>
      </c>
      <c r="B3835" s="1">
        <v>45504</v>
      </c>
      <c r="C3835">
        <v>158</v>
      </c>
      <c r="D3835">
        <v>147</v>
      </c>
      <c r="E3835">
        <v>8</v>
      </c>
      <c r="F3835">
        <v>126</v>
      </c>
      <c r="G3835">
        <v>12</v>
      </c>
      <c r="H3835" t="s">
        <v>3950</v>
      </c>
    </row>
    <row r="3836" spans="1:8" x14ac:dyDescent="0.25">
      <c r="A3836" t="s">
        <v>67</v>
      </c>
      <c r="B3836" s="1">
        <v>45332</v>
      </c>
      <c r="C3836">
        <v>552</v>
      </c>
      <c r="D3836">
        <v>499</v>
      </c>
      <c r="E3836">
        <v>13</v>
      </c>
      <c r="F3836">
        <v>46</v>
      </c>
      <c r="G3836">
        <v>33</v>
      </c>
      <c r="H3836" t="s">
        <v>3950</v>
      </c>
    </row>
    <row r="3837" spans="1:8" x14ac:dyDescent="0.25">
      <c r="A3837" t="s">
        <v>1833</v>
      </c>
      <c r="B3837" s="1">
        <v>45154</v>
      </c>
      <c r="C3837">
        <v>278</v>
      </c>
      <c r="D3837">
        <v>168</v>
      </c>
      <c r="E3837">
        <v>30</v>
      </c>
      <c r="F3837">
        <v>89</v>
      </c>
      <c r="G3837">
        <v>46</v>
      </c>
      <c r="H3837" t="s">
        <v>3949</v>
      </c>
    </row>
    <row r="3838" spans="1:8" x14ac:dyDescent="0.25">
      <c r="A3838" t="s">
        <v>3179</v>
      </c>
      <c r="B3838" s="1">
        <v>45041</v>
      </c>
      <c r="C3838">
        <v>129</v>
      </c>
      <c r="D3838">
        <v>253</v>
      </c>
      <c r="E3838">
        <v>26</v>
      </c>
      <c r="F3838">
        <v>197</v>
      </c>
      <c r="G3838">
        <v>21</v>
      </c>
      <c r="H3838" t="s">
        <v>3950</v>
      </c>
    </row>
    <row r="3839" spans="1:8" x14ac:dyDescent="0.25">
      <c r="A3839" t="s">
        <v>3180</v>
      </c>
      <c r="B3839" s="1">
        <v>45331</v>
      </c>
      <c r="C3839">
        <v>130</v>
      </c>
      <c r="D3839">
        <v>198</v>
      </c>
      <c r="E3839">
        <v>6</v>
      </c>
      <c r="F3839">
        <v>124</v>
      </c>
      <c r="G3839">
        <v>40</v>
      </c>
      <c r="H3839" t="s">
        <v>3950</v>
      </c>
    </row>
    <row r="3840" spans="1:8" x14ac:dyDescent="0.25">
      <c r="A3840" t="s">
        <v>3181</v>
      </c>
      <c r="B3840" s="1">
        <v>45410</v>
      </c>
      <c r="C3840">
        <v>718</v>
      </c>
      <c r="D3840">
        <v>213</v>
      </c>
      <c r="E3840">
        <v>13</v>
      </c>
      <c r="F3840">
        <v>52</v>
      </c>
      <c r="G3840">
        <v>31</v>
      </c>
      <c r="H3840" t="s">
        <v>3949</v>
      </c>
    </row>
    <row r="3841" spans="1:8" x14ac:dyDescent="0.25">
      <c r="A3841" t="s">
        <v>3104</v>
      </c>
      <c r="B3841" s="1">
        <v>45290</v>
      </c>
      <c r="C3841">
        <v>401</v>
      </c>
      <c r="D3841">
        <v>232</v>
      </c>
      <c r="E3841">
        <v>26</v>
      </c>
      <c r="F3841">
        <v>9</v>
      </c>
      <c r="G3841">
        <v>42</v>
      </c>
      <c r="H3841" t="s">
        <v>3950</v>
      </c>
    </row>
    <row r="3842" spans="1:8" x14ac:dyDescent="0.25">
      <c r="A3842" t="s">
        <v>1052</v>
      </c>
      <c r="B3842" s="1">
        <v>45526</v>
      </c>
      <c r="C3842">
        <v>101</v>
      </c>
      <c r="D3842">
        <v>363</v>
      </c>
      <c r="E3842">
        <v>7</v>
      </c>
      <c r="F3842">
        <v>128</v>
      </c>
      <c r="G3842">
        <v>37</v>
      </c>
      <c r="H3842" t="s">
        <v>3949</v>
      </c>
    </row>
    <row r="3843" spans="1:8" x14ac:dyDescent="0.25">
      <c r="A3843" t="s">
        <v>3182</v>
      </c>
      <c r="B3843" s="1">
        <v>45485</v>
      </c>
      <c r="C3843">
        <v>141</v>
      </c>
      <c r="D3843">
        <v>500</v>
      </c>
      <c r="E3843">
        <v>2</v>
      </c>
      <c r="F3843">
        <v>185</v>
      </c>
      <c r="G3843">
        <v>20</v>
      </c>
      <c r="H3843" t="s">
        <v>3950</v>
      </c>
    </row>
    <row r="3844" spans="1:8" x14ac:dyDescent="0.25">
      <c r="A3844" t="s">
        <v>3183</v>
      </c>
      <c r="B3844" s="1">
        <v>45114</v>
      </c>
      <c r="C3844">
        <v>766</v>
      </c>
      <c r="D3844">
        <v>266</v>
      </c>
      <c r="E3844">
        <v>24</v>
      </c>
      <c r="F3844">
        <v>73</v>
      </c>
      <c r="G3844">
        <v>5</v>
      </c>
      <c r="H3844" t="s">
        <v>3950</v>
      </c>
    </row>
    <row r="3845" spans="1:8" x14ac:dyDescent="0.25">
      <c r="A3845" t="s">
        <v>2025</v>
      </c>
      <c r="B3845" s="1">
        <v>45282</v>
      </c>
      <c r="C3845">
        <v>955</v>
      </c>
      <c r="D3845">
        <v>252</v>
      </c>
      <c r="E3845">
        <v>25</v>
      </c>
      <c r="F3845">
        <v>143</v>
      </c>
      <c r="G3845">
        <v>8</v>
      </c>
      <c r="H3845" t="s">
        <v>3949</v>
      </c>
    </row>
    <row r="3846" spans="1:8" x14ac:dyDescent="0.25">
      <c r="A3846" t="s">
        <v>171</v>
      </c>
      <c r="B3846" s="1">
        <v>44979</v>
      </c>
      <c r="C3846">
        <v>519</v>
      </c>
      <c r="D3846">
        <v>91</v>
      </c>
      <c r="E3846">
        <v>10</v>
      </c>
      <c r="F3846">
        <v>90</v>
      </c>
      <c r="G3846">
        <v>37</v>
      </c>
      <c r="H3846" t="s">
        <v>3951</v>
      </c>
    </row>
    <row r="3847" spans="1:8" x14ac:dyDescent="0.25">
      <c r="A3847" t="s">
        <v>3184</v>
      </c>
      <c r="B3847" s="1">
        <v>45309</v>
      </c>
      <c r="C3847">
        <v>505</v>
      </c>
      <c r="D3847">
        <v>298</v>
      </c>
      <c r="E3847">
        <v>16</v>
      </c>
      <c r="F3847">
        <v>192</v>
      </c>
      <c r="G3847">
        <v>19</v>
      </c>
      <c r="H3847" t="s">
        <v>3951</v>
      </c>
    </row>
    <row r="3848" spans="1:8" x14ac:dyDescent="0.25">
      <c r="A3848" t="s">
        <v>3185</v>
      </c>
      <c r="B3848" s="1">
        <v>45288</v>
      </c>
      <c r="C3848">
        <v>666</v>
      </c>
      <c r="D3848">
        <v>136</v>
      </c>
      <c r="E3848">
        <v>29</v>
      </c>
      <c r="F3848">
        <v>181</v>
      </c>
      <c r="G3848">
        <v>28</v>
      </c>
      <c r="H3848" t="s">
        <v>3949</v>
      </c>
    </row>
    <row r="3849" spans="1:8" x14ac:dyDescent="0.25">
      <c r="A3849" t="s">
        <v>1290</v>
      </c>
      <c r="B3849" s="1">
        <v>44978</v>
      </c>
      <c r="C3849">
        <v>694</v>
      </c>
      <c r="D3849">
        <v>266</v>
      </c>
      <c r="E3849">
        <v>3</v>
      </c>
      <c r="F3849">
        <v>145</v>
      </c>
      <c r="G3849">
        <v>1</v>
      </c>
      <c r="H3849" t="s">
        <v>3951</v>
      </c>
    </row>
    <row r="3850" spans="1:8" x14ac:dyDescent="0.25">
      <c r="A3850" t="s">
        <v>3186</v>
      </c>
      <c r="B3850" s="1">
        <v>45135</v>
      </c>
      <c r="C3850">
        <v>976</v>
      </c>
      <c r="D3850">
        <v>143</v>
      </c>
      <c r="E3850">
        <v>16</v>
      </c>
      <c r="F3850">
        <v>106</v>
      </c>
      <c r="G3850">
        <v>2</v>
      </c>
      <c r="H3850" t="s">
        <v>3950</v>
      </c>
    </row>
    <row r="3851" spans="1:8" x14ac:dyDescent="0.25">
      <c r="A3851" t="s">
        <v>3187</v>
      </c>
      <c r="B3851" s="1">
        <v>45113</v>
      </c>
      <c r="C3851">
        <v>444</v>
      </c>
      <c r="D3851">
        <v>137</v>
      </c>
      <c r="E3851">
        <v>30</v>
      </c>
      <c r="F3851">
        <v>38</v>
      </c>
      <c r="G3851">
        <v>28</v>
      </c>
      <c r="H3851" t="s">
        <v>3950</v>
      </c>
    </row>
    <row r="3852" spans="1:8" x14ac:dyDescent="0.25">
      <c r="A3852" t="s">
        <v>3188</v>
      </c>
      <c r="B3852" s="1">
        <v>45573</v>
      </c>
      <c r="C3852">
        <v>512</v>
      </c>
      <c r="D3852">
        <v>270</v>
      </c>
      <c r="E3852">
        <v>21</v>
      </c>
      <c r="F3852">
        <v>7</v>
      </c>
      <c r="G3852">
        <v>34</v>
      </c>
      <c r="H3852" t="s">
        <v>3950</v>
      </c>
    </row>
    <row r="3853" spans="1:8" x14ac:dyDescent="0.25">
      <c r="A3853" t="s">
        <v>2095</v>
      </c>
      <c r="B3853" s="1">
        <v>45627</v>
      </c>
      <c r="C3853">
        <v>716</v>
      </c>
      <c r="D3853">
        <v>108</v>
      </c>
      <c r="E3853">
        <v>26</v>
      </c>
      <c r="F3853">
        <v>54</v>
      </c>
      <c r="G3853">
        <v>47</v>
      </c>
      <c r="H3853" t="s">
        <v>3951</v>
      </c>
    </row>
    <row r="3854" spans="1:8" x14ac:dyDescent="0.25">
      <c r="A3854" t="s">
        <v>3189</v>
      </c>
      <c r="B3854" s="1">
        <v>45287</v>
      </c>
      <c r="C3854">
        <v>327</v>
      </c>
      <c r="D3854">
        <v>473</v>
      </c>
      <c r="E3854">
        <v>21</v>
      </c>
      <c r="F3854">
        <v>75</v>
      </c>
      <c r="G3854">
        <v>45</v>
      </c>
      <c r="H3854" t="s">
        <v>3951</v>
      </c>
    </row>
    <row r="3855" spans="1:8" x14ac:dyDescent="0.25">
      <c r="A3855" t="s">
        <v>3190</v>
      </c>
      <c r="B3855" s="1">
        <v>45560</v>
      </c>
      <c r="C3855">
        <v>141</v>
      </c>
      <c r="D3855">
        <v>186</v>
      </c>
      <c r="E3855">
        <v>20</v>
      </c>
      <c r="F3855">
        <v>200</v>
      </c>
      <c r="G3855">
        <v>35</v>
      </c>
      <c r="H3855" t="s">
        <v>3949</v>
      </c>
    </row>
    <row r="3856" spans="1:8" x14ac:dyDescent="0.25">
      <c r="A3856" t="s">
        <v>3191</v>
      </c>
      <c r="B3856" s="1">
        <v>45036</v>
      </c>
      <c r="C3856">
        <v>241</v>
      </c>
      <c r="D3856">
        <v>96</v>
      </c>
      <c r="E3856">
        <v>22</v>
      </c>
      <c r="F3856">
        <v>71</v>
      </c>
      <c r="G3856">
        <v>21</v>
      </c>
      <c r="H3856" t="s">
        <v>3949</v>
      </c>
    </row>
    <row r="3857" spans="1:8" x14ac:dyDescent="0.25">
      <c r="A3857" t="s">
        <v>3192</v>
      </c>
      <c r="B3857" s="1">
        <v>45408</v>
      </c>
      <c r="C3857">
        <v>707</v>
      </c>
      <c r="D3857">
        <v>476</v>
      </c>
      <c r="E3857">
        <v>9</v>
      </c>
      <c r="F3857">
        <v>32</v>
      </c>
      <c r="G3857">
        <v>13</v>
      </c>
      <c r="H3857" t="s">
        <v>3949</v>
      </c>
    </row>
    <row r="3858" spans="1:8" x14ac:dyDescent="0.25">
      <c r="A3858" t="s">
        <v>2780</v>
      </c>
      <c r="B3858" s="1">
        <v>45579</v>
      </c>
      <c r="C3858">
        <v>226</v>
      </c>
      <c r="D3858">
        <v>119</v>
      </c>
      <c r="E3858">
        <v>2</v>
      </c>
      <c r="F3858">
        <v>120</v>
      </c>
      <c r="G3858">
        <v>20</v>
      </c>
      <c r="H3858" t="s">
        <v>3950</v>
      </c>
    </row>
    <row r="3859" spans="1:8" x14ac:dyDescent="0.25">
      <c r="A3859" t="s">
        <v>1457</v>
      </c>
      <c r="B3859" s="1">
        <v>45292</v>
      </c>
      <c r="C3859">
        <v>378</v>
      </c>
      <c r="D3859">
        <v>64</v>
      </c>
      <c r="E3859">
        <v>12</v>
      </c>
      <c r="F3859">
        <v>186</v>
      </c>
      <c r="G3859">
        <v>48</v>
      </c>
      <c r="H3859" t="s">
        <v>3950</v>
      </c>
    </row>
    <row r="3860" spans="1:8" x14ac:dyDescent="0.25">
      <c r="A3860" t="s">
        <v>3193</v>
      </c>
      <c r="B3860" s="1">
        <v>45587</v>
      </c>
      <c r="C3860">
        <v>808</v>
      </c>
      <c r="D3860">
        <v>409</v>
      </c>
      <c r="E3860">
        <v>7</v>
      </c>
      <c r="F3860">
        <v>159</v>
      </c>
      <c r="G3860">
        <v>20</v>
      </c>
      <c r="H3860" t="s">
        <v>3951</v>
      </c>
    </row>
    <row r="3861" spans="1:8" x14ac:dyDescent="0.25">
      <c r="A3861" t="s">
        <v>695</v>
      </c>
      <c r="B3861" s="1">
        <v>45579</v>
      </c>
      <c r="C3861">
        <v>130</v>
      </c>
      <c r="D3861">
        <v>402</v>
      </c>
      <c r="E3861">
        <v>22</v>
      </c>
      <c r="F3861">
        <v>146</v>
      </c>
      <c r="G3861">
        <v>14</v>
      </c>
      <c r="H3861" t="s">
        <v>3951</v>
      </c>
    </row>
    <row r="3862" spans="1:8" x14ac:dyDescent="0.25">
      <c r="A3862" t="s">
        <v>3194</v>
      </c>
      <c r="B3862" s="1">
        <v>45461</v>
      </c>
      <c r="C3862">
        <v>540</v>
      </c>
      <c r="D3862">
        <v>123</v>
      </c>
      <c r="E3862">
        <v>23</v>
      </c>
      <c r="F3862">
        <v>82</v>
      </c>
      <c r="G3862">
        <v>33</v>
      </c>
      <c r="H3862" t="s">
        <v>3951</v>
      </c>
    </row>
    <row r="3863" spans="1:8" x14ac:dyDescent="0.25">
      <c r="A3863" t="s">
        <v>3195</v>
      </c>
      <c r="B3863" s="1">
        <v>45470</v>
      </c>
      <c r="C3863">
        <v>131</v>
      </c>
      <c r="D3863">
        <v>76</v>
      </c>
      <c r="E3863">
        <v>2</v>
      </c>
      <c r="F3863">
        <v>188</v>
      </c>
      <c r="G3863">
        <v>44</v>
      </c>
      <c r="H3863" t="s">
        <v>3950</v>
      </c>
    </row>
    <row r="3864" spans="1:8" x14ac:dyDescent="0.25">
      <c r="A3864" t="s">
        <v>3196</v>
      </c>
      <c r="B3864" s="1">
        <v>45303</v>
      </c>
      <c r="C3864">
        <v>802</v>
      </c>
      <c r="D3864">
        <v>287</v>
      </c>
      <c r="E3864">
        <v>9</v>
      </c>
      <c r="F3864">
        <v>5</v>
      </c>
      <c r="G3864">
        <v>1</v>
      </c>
      <c r="H3864" t="s">
        <v>3951</v>
      </c>
    </row>
    <row r="3865" spans="1:8" x14ac:dyDescent="0.25">
      <c r="A3865" t="s">
        <v>3197</v>
      </c>
      <c r="B3865" s="1">
        <v>45029</v>
      </c>
      <c r="C3865">
        <v>436</v>
      </c>
      <c r="D3865">
        <v>394</v>
      </c>
      <c r="E3865">
        <v>26</v>
      </c>
      <c r="F3865">
        <v>179</v>
      </c>
      <c r="G3865">
        <v>48</v>
      </c>
      <c r="H3865" t="s">
        <v>3950</v>
      </c>
    </row>
    <row r="3866" spans="1:8" x14ac:dyDescent="0.25">
      <c r="A3866" t="s">
        <v>3198</v>
      </c>
      <c r="B3866" s="1">
        <v>45344</v>
      </c>
      <c r="C3866">
        <v>966</v>
      </c>
      <c r="D3866">
        <v>178</v>
      </c>
      <c r="E3866">
        <v>13</v>
      </c>
      <c r="F3866">
        <v>90</v>
      </c>
      <c r="G3866">
        <v>11</v>
      </c>
      <c r="H3866" t="s">
        <v>3950</v>
      </c>
    </row>
    <row r="3867" spans="1:8" x14ac:dyDescent="0.25">
      <c r="A3867" t="s">
        <v>3199</v>
      </c>
      <c r="B3867" s="1">
        <v>45326</v>
      </c>
      <c r="C3867">
        <v>852</v>
      </c>
      <c r="D3867">
        <v>110</v>
      </c>
      <c r="E3867">
        <v>24</v>
      </c>
      <c r="F3867">
        <v>142</v>
      </c>
      <c r="G3867">
        <v>3</v>
      </c>
      <c r="H3867" t="s">
        <v>3949</v>
      </c>
    </row>
    <row r="3868" spans="1:8" x14ac:dyDescent="0.25">
      <c r="A3868" t="s">
        <v>3200</v>
      </c>
      <c r="B3868" s="1">
        <v>45543</v>
      </c>
      <c r="C3868">
        <v>298</v>
      </c>
      <c r="D3868">
        <v>368</v>
      </c>
      <c r="E3868">
        <v>18</v>
      </c>
      <c r="F3868">
        <v>188</v>
      </c>
      <c r="G3868">
        <v>15</v>
      </c>
      <c r="H3868" t="s">
        <v>3949</v>
      </c>
    </row>
    <row r="3869" spans="1:8" x14ac:dyDescent="0.25">
      <c r="A3869" t="s">
        <v>3201</v>
      </c>
      <c r="B3869" s="1">
        <v>45079</v>
      </c>
      <c r="C3869">
        <v>377</v>
      </c>
      <c r="D3869">
        <v>316</v>
      </c>
      <c r="E3869">
        <v>26</v>
      </c>
      <c r="F3869">
        <v>36</v>
      </c>
      <c r="G3869">
        <v>42</v>
      </c>
      <c r="H3869" t="s">
        <v>3949</v>
      </c>
    </row>
    <row r="3870" spans="1:8" x14ac:dyDescent="0.25">
      <c r="A3870" t="s">
        <v>1016</v>
      </c>
      <c r="B3870" s="1">
        <v>45297</v>
      </c>
      <c r="C3870">
        <v>704</v>
      </c>
      <c r="D3870">
        <v>266</v>
      </c>
      <c r="E3870">
        <v>17</v>
      </c>
      <c r="F3870">
        <v>32</v>
      </c>
      <c r="G3870">
        <v>40</v>
      </c>
      <c r="H3870" t="s">
        <v>3951</v>
      </c>
    </row>
    <row r="3871" spans="1:8" x14ac:dyDescent="0.25">
      <c r="A3871" t="s">
        <v>3202</v>
      </c>
      <c r="B3871" s="1">
        <v>45223</v>
      </c>
      <c r="C3871">
        <v>975</v>
      </c>
      <c r="D3871">
        <v>342</v>
      </c>
      <c r="E3871">
        <v>16</v>
      </c>
      <c r="F3871">
        <v>68</v>
      </c>
      <c r="G3871">
        <v>43</v>
      </c>
      <c r="H3871" t="s">
        <v>3951</v>
      </c>
    </row>
    <row r="3872" spans="1:8" x14ac:dyDescent="0.25">
      <c r="A3872" t="s">
        <v>3203</v>
      </c>
      <c r="B3872" s="1">
        <v>45102</v>
      </c>
      <c r="C3872">
        <v>326</v>
      </c>
      <c r="D3872">
        <v>333</v>
      </c>
      <c r="E3872">
        <v>3</v>
      </c>
      <c r="F3872">
        <v>52</v>
      </c>
      <c r="G3872">
        <v>26</v>
      </c>
      <c r="H3872" t="s">
        <v>3950</v>
      </c>
    </row>
    <row r="3873" spans="1:8" x14ac:dyDescent="0.25">
      <c r="A3873" t="s">
        <v>3204</v>
      </c>
      <c r="B3873" s="1">
        <v>45067</v>
      </c>
      <c r="C3873">
        <v>535</v>
      </c>
      <c r="D3873">
        <v>275</v>
      </c>
      <c r="E3873">
        <v>5</v>
      </c>
      <c r="F3873">
        <v>59</v>
      </c>
      <c r="G3873">
        <v>38</v>
      </c>
      <c r="H3873" t="s">
        <v>3950</v>
      </c>
    </row>
    <row r="3874" spans="1:8" x14ac:dyDescent="0.25">
      <c r="A3874" t="s">
        <v>3205</v>
      </c>
      <c r="B3874" s="1">
        <v>45656</v>
      </c>
      <c r="C3874">
        <v>338</v>
      </c>
      <c r="D3874">
        <v>283</v>
      </c>
      <c r="E3874">
        <v>29</v>
      </c>
      <c r="F3874">
        <v>163</v>
      </c>
      <c r="G3874">
        <v>30</v>
      </c>
      <c r="H3874" t="s">
        <v>3950</v>
      </c>
    </row>
    <row r="3875" spans="1:8" x14ac:dyDescent="0.25">
      <c r="A3875" t="s">
        <v>3206</v>
      </c>
      <c r="B3875" s="1">
        <v>45543</v>
      </c>
      <c r="C3875">
        <v>815</v>
      </c>
      <c r="D3875">
        <v>117</v>
      </c>
      <c r="E3875">
        <v>17</v>
      </c>
      <c r="F3875">
        <v>186</v>
      </c>
      <c r="G3875">
        <v>8</v>
      </c>
      <c r="H3875" t="s">
        <v>3951</v>
      </c>
    </row>
    <row r="3876" spans="1:8" x14ac:dyDescent="0.25">
      <c r="A3876" t="s">
        <v>3207</v>
      </c>
      <c r="B3876" s="1">
        <v>45231</v>
      </c>
      <c r="C3876">
        <v>186</v>
      </c>
      <c r="D3876">
        <v>369</v>
      </c>
      <c r="E3876">
        <v>25</v>
      </c>
      <c r="F3876">
        <v>115</v>
      </c>
      <c r="G3876">
        <v>41</v>
      </c>
      <c r="H3876" t="s">
        <v>3950</v>
      </c>
    </row>
    <row r="3877" spans="1:8" x14ac:dyDescent="0.25">
      <c r="A3877" t="s">
        <v>3208</v>
      </c>
      <c r="B3877" s="1">
        <v>45629</v>
      </c>
      <c r="C3877">
        <v>440</v>
      </c>
      <c r="D3877">
        <v>340</v>
      </c>
      <c r="E3877">
        <v>27</v>
      </c>
      <c r="F3877">
        <v>138</v>
      </c>
      <c r="G3877">
        <v>13</v>
      </c>
      <c r="H3877" t="s">
        <v>3950</v>
      </c>
    </row>
    <row r="3878" spans="1:8" x14ac:dyDescent="0.25">
      <c r="A3878" t="s">
        <v>3209</v>
      </c>
      <c r="B3878" s="1">
        <v>45175</v>
      </c>
      <c r="C3878">
        <v>390</v>
      </c>
      <c r="D3878">
        <v>339</v>
      </c>
      <c r="E3878">
        <v>1</v>
      </c>
      <c r="F3878">
        <v>32</v>
      </c>
      <c r="G3878">
        <v>22</v>
      </c>
      <c r="H3878" t="s">
        <v>3949</v>
      </c>
    </row>
    <row r="3879" spans="1:8" x14ac:dyDescent="0.25">
      <c r="A3879" t="s">
        <v>1510</v>
      </c>
      <c r="B3879" s="1">
        <v>45286</v>
      </c>
      <c r="C3879">
        <v>245</v>
      </c>
      <c r="D3879">
        <v>397</v>
      </c>
      <c r="E3879">
        <v>4</v>
      </c>
      <c r="F3879">
        <v>36</v>
      </c>
      <c r="G3879">
        <v>15</v>
      </c>
      <c r="H3879" t="s">
        <v>3949</v>
      </c>
    </row>
    <row r="3880" spans="1:8" x14ac:dyDescent="0.25">
      <c r="A3880" t="s">
        <v>3210</v>
      </c>
      <c r="B3880" s="1">
        <v>45435</v>
      </c>
      <c r="C3880">
        <v>613</v>
      </c>
      <c r="D3880">
        <v>61</v>
      </c>
      <c r="E3880">
        <v>13</v>
      </c>
      <c r="F3880">
        <v>48</v>
      </c>
      <c r="G3880">
        <v>49</v>
      </c>
      <c r="H3880" t="s">
        <v>3949</v>
      </c>
    </row>
    <row r="3881" spans="1:8" x14ac:dyDescent="0.25">
      <c r="A3881" t="s">
        <v>3211</v>
      </c>
      <c r="B3881" s="1">
        <v>45650</v>
      </c>
      <c r="C3881">
        <v>159</v>
      </c>
      <c r="D3881">
        <v>307</v>
      </c>
      <c r="E3881">
        <v>22</v>
      </c>
      <c r="F3881">
        <v>114</v>
      </c>
      <c r="G3881">
        <v>18</v>
      </c>
      <c r="H3881" t="s">
        <v>3950</v>
      </c>
    </row>
    <row r="3882" spans="1:8" x14ac:dyDescent="0.25">
      <c r="A3882" t="s">
        <v>3212</v>
      </c>
      <c r="B3882" s="1">
        <v>45298</v>
      </c>
      <c r="C3882">
        <v>128</v>
      </c>
      <c r="D3882">
        <v>158</v>
      </c>
      <c r="E3882">
        <v>9</v>
      </c>
      <c r="F3882">
        <v>30</v>
      </c>
      <c r="G3882">
        <v>9</v>
      </c>
      <c r="H3882" t="s">
        <v>3951</v>
      </c>
    </row>
    <row r="3883" spans="1:8" x14ac:dyDescent="0.25">
      <c r="A3883" t="s">
        <v>3213</v>
      </c>
      <c r="B3883" s="1">
        <v>45620</v>
      </c>
      <c r="C3883">
        <v>861</v>
      </c>
      <c r="D3883">
        <v>261</v>
      </c>
      <c r="E3883">
        <v>9</v>
      </c>
      <c r="F3883">
        <v>105</v>
      </c>
      <c r="G3883">
        <v>16</v>
      </c>
      <c r="H3883" t="s">
        <v>3951</v>
      </c>
    </row>
    <row r="3884" spans="1:8" x14ac:dyDescent="0.25">
      <c r="A3884" t="s">
        <v>3214</v>
      </c>
      <c r="B3884" s="1">
        <v>45093</v>
      </c>
      <c r="C3884">
        <v>200</v>
      </c>
      <c r="D3884">
        <v>307</v>
      </c>
      <c r="E3884">
        <v>25</v>
      </c>
      <c r="F3884">
        <v>151</v>
      </c>
      <c r="G3884">
        <v>24</v>
      </c>
      <c r="H3884" t="s">
        <v>3951</v>
      </c>
    </row>
    <row r="3885" spans="1:8" x14ac:dyDescent="0.25">
      <c r="A3885" t="s">
        <v>3215</v>
      </c>
      <c r="B3885" s="1">
        <v>45291</v>
      </c>
      <c r="C3885">
        <v>835</v>
      </c>
      <c r="D3885">
        <v>211</v>
      </c>
      <c r="E3885">
        <v>28</v>
      </c>
      <c r="F3885">
        <v>126</v>
      </c>
      <c r="G3885">
        <v>36</v>
      </c>
      <c r="H3885" t="s">
        <v>3949</v>
      </c>
    </row>
    <row r="3886" spans="1:8" x14ac:dyDescent="0.25">
      <c r="A3886" t="s">
        <v>327</v>
      </c>
      <c r="B3886" s="1">
        <v>45096</v>
      </c>
      <c r="C3886">
        <v>237</v>
      </c>
      <c r="D3886">
        <v>128</v>
      </c>
      <c r="E3886">
        <v>3</v>
      </c>
      <c r="F3886">
        <v>140</v>
      </c>
      <c r="G3886">
        <v>27</v>
      </c>
      <c r="H3886" t="s">
        <v>3949</v>
      </c>
    </row>
    <row r="3887" spans="1:8" x14ac:dyDescent="0.25">
      <c r="A3887" t="s">
        <v>3216</v>
      </c>
      <c r="B3887" s="1">
        <v>45505</v>
      </c>
      <c r="C3887">
        <v>574</v>
      </c>
      <c r="D3887">
        <v>124</v>
      </c>
      <c r="E3887">
        <v>28</v>
      </c>
      <c r="F3887">
        <v>145</v>
      </c>
      <c r="G3887">
        <v>44</v>
      </c>
      <c r="H3887" t="s">
        <v>3949</v>
      </c>
    </row>
    <row r="3888" spans="1:8" x14ac:dyDescent="0.25">
      <c r="A3888" t="s">
        <v>3217</v>
      </c>
      <c r="B3888" s="1">
        <v>45126</v>
      </c>
      <c r="C3888">
        <v>283</v>
      </c>
      <c r="D3888">
        <v>172</v>
      </c>
      <c r="E3888">
        <v>25</v>
      </c>
      <c r="F3888">
        <v>180</v>
      </c>
      <c r="G3888">
        <v>45</v>
      </c>
      <c r="H3888" t="s">
        <v>3949</v>
      </c>
    </row>
    <row r="3889" spans="1:8" x14ac:dyDescent="0.25">
      <c r="A3889" t="s">
        <v>991</v>
      </c>
      <c r="B3889" s="1">
        <v>45112</v>
      </c>
      <c r="C3889">
        <v>329</v>
      </c>
      <c r="D3889">
        <v>76</v>
      </c>
      <c r="E3889">
        <v>16</v>
      </c>
      <c r="F3889">
        <v>98</v>
      </c>
      <c r="G3889">
        <v>19</v>
      </c>
      <c r="H3889" t="s">
        <v>3950</v>
      </c>
    </row>
    <row r="3890" spans="1:8" x14ac:dyDescent="0.25">
      <c r="A3890" t="s">
        <v>3218</v>
      </c>
      <c r="B3890" s="1">
        <v>45525</v>
      </c>
      <c r="C3890">
        <v>755</v>
      </c>
      <c r="D3890">
        <v>72</v>
      </c>
      <c r="E3890">
        <v>7</v>
      </c>
      <c r="F3890">
        <v>18</v>
      </c>
      <c r="G3890">
        <v>36</v>
      </c>
      <c r="H3890" t="s">
        <v>3949</v>
      </c>
    </row>
    <row r="3891" spans="1:8" x14ac:dyDescent="0.25">
      <c r="A3891" t="s">
        <v>3219</v>
      </c>
      <c r="B3891" s="1">
        <v>45200</v>
      </c>
      <c r="C3891">
        <v>488</v>
      </c>
      <c r="D3891">
        <v>346</v>
      </c>
      <c r="E3891">
        <v>3</v>
      </c>
      <c r="F3891">
        <v>30</v>
      </c>
      <c r="G3891">
        <v>19</v>
      </c>
      <c r="H3891" t="s">
        <v>3950</v>
      </c>
    </row>
    <row r="3892" spans="1:8" x14ac:dyDescent="0.25">
      <c r="A3892" t="s">
        <v>3220</v>
      </c>
      <c r="B3892" s="1">
        <v>45214</v>
      </c>
      <c r="C3892">
        <v>356</v>
      </c>
      <c r="D3892">
        <v>246</v>
      </c>
      <c r="E3892">
        <v>3</v>
      </c>
      <c r="F3892">
        <v>122</v>
      </c>
      <c r="G3892">
        <v>49</v>
      </c>
      <c r="H3892" t="s">
        <v>3951</v>
      </c>
    </row>
    <row r="3893" spans="1:8" x14ac:dyDescent="0.25">
      <c r="A3893" t="s">
        <v>3221</v>
      </c>
      <c r="B3893" s="1">
        <v>45682</v>
      </c>
      <c r="C3893">
        <v>622</v>
      </c>
      <c r="D3893">
        <v>358</v>
      </c>
      <c r="E3893">
        <v>16</v>
      </c>
      <c r="F3893">
        <v>23</v>
      </c>
      <c r="G3893">
        <v>16</v>
      </c>
      <c r="H3893" t="s">
        <v>3951</v>
      </c>
    </row>
    <row r="3894" spans="1:8" x14ac:dyDescent="0.25">
      <c r="A3894" t="s">
        <v>1224</v>
      </c>
      <c r="B3894" s="1">
        <v>45625</v>
      </c>
      <c r="C3894">
        <v>394</v>
      </c>
      <c r="D3894">
        <v>206</v>
      </c>
      <c r="E3894">
        <v>27</v>
      </c>
      <c r="F3894">
        <v>70</v>
      </c>
      <c r="G3894">
        <v>8</v>
      </c>
      <c r="H3894" t="s">
        <v>3950</v>
      </c>
    </row>
    <row r="3895" spans="1:8" x14ac:dyDescent="0.25">
      <c r="A3895" t="s">
        <v>3222</v>
      </c>
      <c r="B3895" s="1">
        <v>45693</v>
      </c>
      <c r="C3895">
        <v>235</v>
      </c>
      <c r="D3895">
        <v>150</v>
      </c>
      <c r="E3895">
        <v>21</v>
      </c>
      <c r="F3895">
        <v>184</v>
      </c>
      <c r="G3895">
        <v>43</v>
      </c>
      <c r="H3895" t="s">
        <v>3949</v>
      </c>
    </row>
    <row r="3896" spans="1:8" x14ac:dyDescent="0.25">
      <c r="A3896" t="s">
        <v>3223</v>
      </c>
      <c r="B3896" s="1">
        <v>45537</v>
      </c>
      <c r="C3896">
        <v>714</v>
      </c>
      <c r="D3896">
        <v>151</v>
      </c>
      <c r="E3896">
        <v>30</v>
      </c>
      <c r="F3896">
        <v>61</v>
      </c>
      <c r="G3896">
        <v>26</v>
      </c>
      <c r="H3896" t="s">
        <v>3949</v>
      </c>
    </row>
    <row r="3897" spans="1:8" x14ac:dyDescent="0.25">
      <c r="A3897" t="s">
        <v>3224</v>
      </c>
      <c r="B3897" s="1">
        <v>45295</v>
      </c>
      <c r="C3897">
        <v>274</v>
      </c>
      <c r="D3897">
        <v>346</v>
      </c>
      <c r="E3897">
        <v>7</v>
      </c>
      <c r="F3897">
        <v>16</v>
      </c>
      <c r="G3897">
        <v>14</v>
      </c>
      <c r="H3897" t="s">
        <v>3951</v>
      </c>
    </row>
    <row r="3898" spans="1:8" x14ac:dyDescent="0.25">
      <c r="A3898" t="s">
        <v>3225</v>
      </c>
      <c r="B3898" s="1">
        <v>45662</v>
      </c>
      <c r="C3898">
        <v>249</v>
      </c>
      <c r="D3898">
        <v>456</v>
      </c>
      <c r="E3898">
        <v>23</v>
      </c>
      <c r="F3898">
        <v>126</v>
      </c>
      <c r="G3898">
        <v>32</v>
      </c>
      <c r="H3898" t="s">
        <v>3951</v>
      </c>
    </row>
    <row r="3899" spans="1:8" x14ac:dyDescent="0.25">
      <c r="A3899" t="s">
        <v>587</v>
      </c>
      <c r="B3899" s="1">
        <v>45131</v>
      </c>
      <c r="C3899">
        <v>620</v>
      </c>
      <c r="D3899">
        <v>266</v>
      </c>
      <c r="E3899">
        <v>7</v>
      </c>
      <c r="F3899">
        <v>83</v>
      </c>
      <c r="G3899">
        <v>41</v>
      </c>
      <c r="H3899" t="s">
        <v>3949</v>
      </c>
    </row>
    <row r="3900" spans="1:8" x14ac:dyDescent="0.25">
      <c r="A3900" t="s">
        <v>3226</v>
      </c>
      <c r="B3900" s="1">
        <v>45594</v>
      </c>
      <c r="C3900">
        <v>334</v>
      </c>
      <c r="D3900">
        <v>101</v>
      </c>
      <c r="E3900">
        <v>12</v>
      </c>
      <c r="F3900">
        <v>28</v>
      </c>
      <c r="G3900">
        <v>49</v>
      </c>
      <c r="H3900" t="s">
        <v>3951</v>
      </c>
    </row>
    <row r="3901" spans="1:8" x14ac:dyDescent="0.25">
      <c r="A3901" t="s">
        <v>3227</v>
      </c>
      <c r="B3901" s="1">
        <v>45475</v>
      </c>
      <c r="C3901">
        <v>875</v>
      </c>
      <c r="D3901">
        <v>480</v>
      </c>
      <c r="E3901">
        <v>3</v>
      </c>
      <c r="F3901">
        <v>42</v>
      </c>
      <c r="G3901">
        <v>27</v>
      </c>
      <c r="H3901" t="s">
        <v>3949</v>
      </c>
    </row>
    <row r="3902" spans="1:8" x14ac:dyDescent="0.25">
      <c r="A3902" t="s">
        <v>3228</v>
      </c>
      <c r="B3902" s="1">
        <v>45251</v>
      </c>
      <c r="C3902">
        <v>219</v>
      </c>
      <c r="D3902">
        <v>243</v>
      </c>
      <c r="E3902">
        <v>8</v>
      </c>
      <c r="F3902">
        <v>59</v>
      </c>
      <c r="G3902">
        <v>50</v>
      </c>
      <c r="H3902" t="s">
        <v>3949</v>
      </c>
    </row>
    <row r="3903" spans="1:8" x14ac:dyDescent="0.25">
      <c r="A3903" t="s">
        <v>3229</v>
      </c>
      <c r="B3903" s="1">
        <v>45520</v>
      </c>
      <c r="C3903">
        <v>245</v>
      </c>
      <c r="D3903">
        <v>307</v>
      </c>
      <c r="E3903">
        <v>17</v>
      </c>
      <c r="F3903">
        <v>67</v>
      </c>
      <c r="G3903">
        <v>27</v>
      </c>
      <c r="H3903" t="s">
        <v>3950</v>
      </c>
    </row>
    <row r="3904" spans="1:8" x14ac:dyDescent="0.25">
      <c r="A3904" t="s">
        <v>1117</v>
      </c>
      <c r="B3904" s="1">
        <v>45667</v>
      </c>
      <c r="C3904">
        <v>922</v>
      </c>
      <c r="D3904">
        <v>268</v>
      </c>
      <c r="E3904">
        <v>16</v>
      </c>
      <c r="F3904">
        <v>119</v>
      </c>
      <c r="G3904">
        <v>44</v>
      </c>
      <c r="H3904" t="s">
        <v>3950</v>
      </c>
    </row>
    <row r="3905" spans="1:8" x14ac:dyDescent="0.25">
      <c r="A3905" t="s">
        <v>3230</v>
      </c>
      <c r="B3905" s="1">
        <v>45360</v>
      </c>
      <c r="C3905">
        <v>628</v>
      </c>
      <c r="D3905">
        <v>60</v>
      </c>
      <c r="E3905">
        <v>12</v>
      </c>
      <c r="F3905">
        <v>198</v>
      </c>
      <c r="G3905">
        <v>44</v>
      </c>
      <c r="H3905" t="s">
        <v>3951</v>
      </c>
    </row>
    <row r="3906" spans="1:8" x14ac:dyDescent="0.25">
      <c r="A3906" t="s">
        <v>1668</v>
      </c>
      <c r="B3906" s="1">
        <v>45111</v>
      </c>
      <c r="C3906">
        <v>718</v>
      </c>
      <c r="D3906">
        <v>134</v>
      </c>
      <c r="E3906">
        <v>9</v>
      </c>
      <c r="F3906">
        <v>164</v>
      </c>
      <c r="G3906">
        <v>13</v>
      </c>
      <c r="H3906" t="s">
        <v>3951</v>
      </c>
    </row>
    <row r="3907" spans="1:8" x14ac:dyDescent="0.25">
      <c r="A3907" t="s">
        <v>3231</v>
      </c>
      <c r="B3907" s="1">
        <v>45284</v>
      </c>
      <c r="C3907">
        <v>365</v>
      </c>
      <c r="D3907">
        <v>455</v>
      </c>
      <c r="E3907">
        <v>23</v>
      </c>
      <c r="F3907">
        <v>106</v>
      </c>
      <c r="G3907">
        <v>18</v>
      </c>
      <c r="H3907" t="s">
        <v>3949</v>
      </c>
    </row>
    <row r="3908" spans="1:8" x14ac:dyDescent="0.25">
      <c r="A3908" t="s">
        <v>1499</v>
      </c>
      <c r="B3908" s="1">
        <v>45652</v>
      </c>
      <c r="C3908">
        <v>449</v>
      </c>
      <c r="D3908">
        <v>65</v>
      </c>
      <c r="E3908">
        <v>7</v>
      </c>
      <c r="F3908">
        <v>25</v>
      </c>
      <c r="G3908">
        <v>45</v>
      </c>
      <c r="H3908" t="s">
        <v>3949</v>
      </c>
    </row>
    <row r="3909" spans="1:8" x14ac:dyDescent="0.25">
      <c r="A3909" t="s">
        <v>3232</v>
      </c>
      <c r="B3909" s="1">
        <v>45210</v>
      </c>
      <c r="C3909">
        <v>532</v>
      </c>
      <c r="D3909">
        <v>76</v>
      </c>
      <c r="E3909">
        <v>16</v>
      </c>
      <c r="F3909">
        <v>52</v>
      </c>
      <c r="G3909">
        <v>47</v>
      </c>
      <c r="H3909" t="s">
        <v>3950</v>
      </c>
    </row>
    <row r="3910" spans="1:8" x14ac:dyDescent="0.25">
      <c r="A3910" t="s">
        <v>3233</v>
      </c>
      <c r="B3910" s="1">
        <v>45201</v>
      </c>
      <c r="C3910">
        <v>401</v>
      </c>
      <c r="D3910">
        <v>190</v>
      </c>
      <c r="E3910">
        <v>16</v>
      </c>
      <c r="F3910">
        <v>151</v>
      </c>
      <c r="G3910">
        <v>29</v>
      </c>
      <c r="H3910" t="s">
        <v>3949</v>
      </c>
    </row>
    <row r="3911" spans="1:8" x14ac:dyDescent="0.25">
      <c r="A3911" t="s">
        <v>3234</v>
      </c>
      <c r="B3911" s="1">
        <v>45284</v>
      </c>
      <c r="C3911">
        <v>725</v>
      </c>
      <c r="D3911">
        <v>129</v>
      </c>
      <c r="E3911">
        <v>11</v>
      </c>
      <c r="F3911">
        <v>198</v>
      </c>
      <c r="G3911">
        <v>5</v>
      </c>
      <c r="H3911" t="s">
        <v>3950</v>
      </c>
    </row>
    <row r="3912" spans="1:8" x14ac:dyDescent="0.25">
      <c r="A3912" t="s">
        <v>1494</v>
      </c>
      <c r="B3912" s="1">
        <v>45235</v>
      </c>
      <c r="C3912">
        <v>256</v>
      </c>
      <c r="D3912">
        <v>103</v>
      </c>
      <c r="E3912">
        <v>20</v>
      </c>
      <c r="F3912">
        <v>132</v>
      </c>
      <c r="G3912">
        <v>22</v>
      </c>
      <c r="H3912" t="s">
        <v>3949</v>
      </c>
    </row>
    <row r="3913" spans="1:8" x14ac:dyDescent="0.25">
      <c r="A3913" t="s">
        <v>2624</v>
      </c>
      <c r="B3913" s="1">
        <v>45361</v>
      </c>
      <c r="C3913">
        <v>602</v>
      </c>
      <c r="D3913">
        <v>140</v>
      </c>
      <c r="E3913">
        <v>21</v>
      </c>
      <c r="F3913">
        <v>84</v>
      </c>
      <c r="G3913">
        <v>22</v>
      </c>
      <c r="H3913" t="s">
        <v>3949</v>
      </c>
    </row>
    <row r="3914" spans="1:8" x14ac:dyDescent="0.25">
      <c r="A3914" t="s">
        <v>3235</v>
      </c>
      <c r="B3914" s="1">
        <v>45422</v>
      </c>
      <c r="C3914">
        <v>406</v>
      </c>
      <c r="D3914">
        <v>260</v>
      </c>
      <c r="E3914">
        <v>15</v>
      </c>
      <c r="F3914">
        <v>28</v>
      </c>
      <c r="G3914">
        <v>40</v>
      </c>
      <c r="H3914" t="s">
        <v>3950</v>
      </c>
    </row>
    <row r="3915" spans="1:8" x14ac:dyDescent="0.25">
      <c r="A3915" t="s">
        <v>3236</v>
      </c>
      <c r="B3915" s="1">
        <v>45536</v>
      </c>
      <c r="C3915">
        <v>477</v>
      </c>
      <c r="D3915">
        <v>481</v>
      </c>
      <c r="E3915">
        <v>9</v>
      </c>
      <c r="F3915">
        <v>82</v>
      </c>
      <c r="G3915">
        <v>30</v>
      </c>
      <c r="H3915" t="s">
        <v>3951</v>
      </c>
    </row>
    <row r="3916" spans="1:8" x14ac:dyDescent="0.25">
      <c r="A3916" t="s">
        <v>3237</v>
      </c>
      <c r="B3916" s="1">
        <v>45382</v>
      </c>
      <c r="C3916">
        <v>489</v>
      </c>
      <c r="D3916">
        <v>102</v>
      </c>
      <c r="E3916">
        <v>23</v>
      </c>
      <c r="F3916">
        <v>28</v>
      </c>
      <c r="G3916">
        <v>40</v>
      </c>
      <c r="H3916" t="s">
        <v>3949</v>
      </c>
    </row>
    <row r="3917" spans="1:8" x14ac:dyDescent="0.25">
      <c r="A3917" t="s">
        <v>3238</v>
      </c>
      <c r="B3917" s="1">
        <v>45120</v>
      </c>
      <c r="C3917">
        <v>441</v>
      </c>
      <c r="D3917">
        <v>143</v>
      </c>
      <c r="E3917">
        <v>3</v>
      </c>
      <c r="F3917">
        <v>32</v>
      </c>
      <c r="G3917">
        <v>38</v>
      </c>
      <c r="H3917" t="s">
        <v>3951</v>
      </c>
    </row>
    <row r="3918" spans="1:8" x14ac:dyDescent="0.25">
      <c r="A3918" t="s">
        <v>3239</v>
      </c>
      <c r="B3918" s="1">
        <v>45149</v>
      </c>
      <c r="C3918">
        <v>490</v>
      </c>
      <c r="D3918">
        <v>126</v>
      </c>
      <c r="E3918">
        <v>13</v>
      </c>
      <c r="F3918">
        <v>88</v>
      </c>
      <c r="G3918">
        <v>25</v>
      </c>
      <c r="H3918" t="s">
        <v>3949</v>
      </c>
    </row>
    <row r="3919" spans="1:8" x14ac:dyDescent="0.25">
      <c r="A3919" t="s">
        <v>3240</v>
      </c>
      <c r="B3919" s="1">
        <v>45460</v>
      </c>
      <c r="C3919">
        <v>894</v>
      </c>
      <c r="D3919">
        <v>444</v>
      </c>
      <c r="E3919">
        <v>26</v>
      </c>
      <c r="F3919">
        <v>196</v>
      </c>
      <c r="G3919">
        <v>39</v>
      </c>
      <c r="H3919" t="s">
        <v>3950</v>
      </c>
    </row>
    <row r="3920" spans="1:8" x14ac:dyDescent="0.25">
      <c r="A3920" t="s">
        <v>3241</v>
      </c>
      <c r="B3920" s="1">
        <v>45493</v>
      </c>
      <c r="C3920">
        <v>559</v>
      </c>
      <c r="D3920">
        <v>488</v>
      </c>
      <c r="E3920">
        <v>4</v>
      </c>
      <c r="F3920">
        <v>187</v>
      </c>
      <c r="G3920">
        <v>22</v>
      </c>
      <c r="H3920" t="s">
        <v>3949</v>
      </c>
    </row>
    <row r="3921" spans="1:8" x14ac:dyDescent="0.25">
      <c r="A3921" t="s">
        <v>442</v>
      </c>
      <c r="B3921" s="1">
        <v>44999</v>
      </c>
      <c r="C3921">
        <v>857</v>
      </c>
      <c r="D3921">
        <v>157</v>
      </c>
      <c r="E3921">
        <v>4</v>
      </c>
      <c r="F3921">
        <v>37</v>
      </c>
      <c r="G3921">
        <v>34</v>
      </c>
      <c r="H3921" t="s">
        <v>3949</v>
      </c>
    </row>
    <row r="3922" spans="1:8" x14ac:dyDescent="0.25">
      <c r="A3922" t="s">
        <v>3201</v>
      </c>
      <c r="B3922" s="1">
        <v>45665</v>
      </c>
      <c r="C3922">
        <v>556</v>
      </c>
      <c r="D3922">
        <v>419</v>
      </c>
      <c r="E3922">
        <v>2</v>
      </c>
      <c r="F3922">
        <v>49</v>
      </c>
      <c r="G3922">
        <v>44</v>
      </c>
      <c r="H3922" t="s">
        <v>3949</v>
      </c>
    </row>
    <row r="3923" spans="1:8" x14ac:dyDescent="0.25">
      <c r="A3923" t="s">
        <v>3242</v>
      </c>
      <c r="B3923" s="1">
        <v>45340</v>
      </c>
      <c r="C3923">
        <v>484</v>
      </c>
      <c r="D3923">
        <v>264</v>
      </c>
      <c r="E3923">
        <v>20</v>
      </c>
      <c r="F3923">
        <v>142</v>
      </c>
      <c r="G3923">
        <v>29</v>
      </c>
      <c r="H3923" t="s">
        <v>3951</v>
      </c>
    </row>
    <row r="3924" spans="1:8" x14ac:dyDescent="0.25">
      <c r="A3924" t="s">
        <v>3243</v>
      </c>
      <c r="B3924" s="1">
        <v>45304</v>
      </c>
      <c r="C3924">
        <v>354</v>
      </c>
      <c r="D3924">
        <v>187</v>
      </c>
      <c r="E3924">
        <v>17</v>
      </c>
      <c r="F3924">
        <v>121</v>
      </c>
      <c r="G3924">
        <v>7</v>
      </c>
      <c r="H3924" t="s">
        <v>3950</v>
      </c>
    </row>
    <row r="3925" spans="1:8" x14ac:dyDescent="0.25">
      <c r="A3925" t="s">
        <v>3244</v>
      </c>
      <c r="B3925" s="1">
        <v>45094</v>
      </c>
      <c r="C3925">
        <v>221</v>
      </c>
      <c r="D3925">
        <v>386</v>
      </c>
      <c r="E3925">
        <v>3</v>
      </c>
      <c r="F3925">
        <v>88</v>
      </c>
      <c r="G3925">
        <v>40</v>
      </c>
      <c r="H3925" t="s">
        <v>3950</v>
      </c>
    </row>
    <row r="3926" spans="1:8" x14ac:dyDescent="0.25">
      <c r="A3926" t="s">
        <v>3245</v>
      </c>
      <c r="B3926" s="1">
        <v>45362</v>
      </c>
      <c r="C3926">
        <v>385</v>
      </c>
      <c r="D3926">
        <v>101</v>
      </c>
      <c r="E3926">
        <v>21</v>
      </c>
      <c r="F3926">
        <v>93</v>
      </c>
      <c r="G3926">
        <v>5</v>
      </c>
      <c r="H3926" t="s">
        <v>3951</v>
      </c>
    </row>
    <row r="3927" spans="1:8" x14ac:dyDescent="0.25">
      <c r="A3927" t="s">
        <v>2948</v>
      </c>
      <c r="B3927" s="1">
        <v>45094</v>
      </c>
      <c r="C3927">
        <v>538</v>
      </c>
      <c r="D3927">
        <v>254</v>
      </c>
      <c r="E3927">
        <v>12</v>
      </c>
      <c r="F3927">
        <v>185</v>
      </c>
      <c r="G3927">
        <v>32</v>
      </c>
      <c r="H3927" t="s">
        <v>3950</v>
      </c>
    </row>
    <row r="3928" spans="1:8" x14ac:dyDescent="0.25">
      <c r="A3928" t="s">
        <v>2493</v>
      </c>
      <c r="B3928" s="1">
        <v>45422</v>
      </c>
      <c r="C3928">
        <v>996</v>
      </c>
      <c r="D3928">
        <v>212</v>
      </c>
      <c r="E3928">
        <v>7</v>
      </c>
      <c r="F3928">
        <v>177</v>
      </c>
      <c r="G3928">
        <v>45</v>
      </c>
      <c r="H3928" t="s">
        <v>3950</v>
      </c>
    </row>
    <row r="3929" spans="1:8" x14ac:dyDescent="0.25">
      <c r="A3929" t="s">
        <v>1528</v>
      </c>
      <c r="B3929" s="1">
        <v>45513</v>
      </c>
      <c r="C3929">
        <v>375</v>
      </c>
      <c r="D3929">
        <v>403</v>
      </c>
      <c r="E3929">
        <v>7</v>
      </c>
      <c r="F3929">
        <v>174</v>
      </c>
      <c r="G3929">
        <v>29</v>
      </c>
      <c r="H3929" t="s">
        <v>3951</v>
      </c>
    </row>
    <row r="3930" spans="1:8" x14ac:dyDescent="0.25">
      <c r="A3930" t="s">
        <v>3246</v>
      </c>
      <c r="B3930" s="1">
        <v>45289</v>
      </c>
      <c r="C3930">
        <v>107</v>
      </c>
      <c r="D3930">
        <v>395</v>
      </c>
      <c r="E3930">
        <v>19</v>
      </c>
      <c r="F3930">
        <v>45</v>
      </c>
      <c r="G3930">
        <v>26</v>
      </c>
      <c r="H3930" t="s">
        <v>3949</v>
      </c>
    </row>
    <row r="3931" spans="1:8" x14ac:dyDescent="0.25">
      <c r="A3931" t="s">
        <v>1632</v>
      </c>
      <c r="B3931" s="1">
        <v>45509</v>
      </c>
      <c r="C3931">
        <v>876</v>
      </c>
      <c r="D3931">
        <v>118</v>
      </c>
      <c r="E3931">
        <v>27</v>
      </c>
      <c r="F3931">
        <v>129</v>
      </c>
      <c r="G3931">
        <v>6</v>
      </c>
      <c r="H3931" t="s">
        <v>3951</v>
      </c>
    </row>
    <row r="3932" spans="1:8" x14ac:dyDescent="0.25">
      <c r="A3932" t="s">
        <v>3247</v>
      </c>
      <c r="B3932" s="1">
        <v>45662</v>
      </c>
      <c r="C3932">
        <v>188</v>
      </c>
      <c r="D3932">
        <v>180</v>
      </c>
      <c r="E3932">
        <v>28</v>
      </c>
      <c r="F3932">
        <v>101</v>
      </c>
      <c r="G3932">
        <v>17</v>
      </c>
      <c r="H3932" t="s">
        <v>3949</v>
      </c>
    </row>
    <row r="3933" spans="1:8" x14ac:dyDescent="0.25">
      <c r="A3933" t="s">
        <v>3248</v>
      </c>
      <c r="B3933" s="1">
        <v>45419</v>
      </c>
      <c r="C3933">
        <v>602</v>
      </c>
      <c r="D3933">
        <v>183</v>
      </c>
      <c r="E3933">
        <v>7</v>
      </c>
      <c r="F3933">
        <v>135</v>
      </c>
      <c r="G3933">
        <v>40</v>
      </c>
      <c r="H3933" t="s">
        <v>3949</v>
      </c>
    </row>
    <row r="3934" spans="1:8" x14ac:dyDescent="0.25">
      <c r="A3934" t="s">
        <v>3249</v>
      </c>
      <c r="B3934" s="1">
        <v>45007</v>
      </c>
      <c r="C3934">
        <v>864</v>
      </c>
      <c r="D3934">
        <v>121</v>
      </c>
      <c r="E3934">
        <v>28</v>
      </c>
      <c r="F3934">
        <v>55</v>
      </c>
      <c r="G3934">
        <v>8</v>
      </c>
      <c r="H3934" t="s">
        <v>3951</v>
      </c>
    </row>
    <row r="3935" spans="1:8" x14ac:dyDescent="0.25">
      <c r="A3935" t="s">
        <v>730</v>
      </c>
      <c r="B3935" s="1">
        <v>45403</v>
      </c>
      <c r="C3935">
        <v>277</v>
      </c>
      <c r="D3935">
        <v>497</v>
      </c>
      <c r="E3935">
        <v>4</v>
      </c>
      <c r="F3935">
        <v>33</v>
      </c>
      <c r="G3935">
        <v>36</v>
      </c>
      <c r="H3935" t="s">
        <v>3950</v>
      </c>
    </row>
    <row r="3936" spans="1:8" x14ac:dyDescent="0.25">
      <c r="A3936" t="s">
        <v>1355</v>
      </c>
      <c r="B3936" s="1">
        <v>45144</v>
      </c>
      <c r="C3936">
        <v>800</v>
      </c>
      <c r="D3936">
        <v>498</v>
      </c>
      <c r="E3936">
        <v>7</v>
      </c>
      <c r="F3936">
        <v>168</v>
      </c>
      <c r="G3936">
        <v>46</v>
      </c>
      <c r="H3936" t="s">
        <v>3950</v>
      </c>
    </row>
    <row r="3937" spans="1:8" x14ac:dyDescent="0.25">
      <c r="A3937" t="s">
        <v>3250</v>
      </c>
      <c r="B3937" s="1">
        <v>44989</v>
      </c>
      <c r="C3937">
        <v>774</v>
      </c>
      <c r="D3937">
        <v>72</v>
      </c>
      <c r="E3937">
        <v>20</v>
      </c>
      <c r="F3937">
        <v>80</v>
      </c>
      <c r="G3937">
        <v>12</v>
      </c>
      <c r="H3937" t="s">
        <v>3950</v>
      </c>
    </row>
    <row r="3938" spans="1:8" x14ac:dyDescent="0.25">
      <c r="A3938" t="s">
        <v>3251</v>
      </c>
      <c r="B3938" s="1">
        <v>44998</v>
      </c>
      <c r="C3938">
        <v>248</v>
      </c>
      <c r="D3938">
        <v>302</v>
      </c>
      <c r="E3938">
        <v>29</v>
      </c>
      <c r="F3938">
        <v>69</v>
      </c>
      <c r="G3938">
        <v>3</v>
      </c>
      <c r="H3938" t="s">
        <v>3950</v>
      </c>
    </row>
    <row r="3939" spans="1:8" x14ac:dyDescent="0.25">
      <c r="A3939" t="s">
        <v>2018</v>
      </c>
      <c r="B3939" s="1">
        <v>45288</v>
      </c>
      <c r="C3939">
        <v>633</v>
      </c>
      <c r="D3939">
        <v>142</v>
      </c>
      <c r="E3939">
        <v>12</v>
      </c>
      <c r="F3939">
        <v>106</v>
      </c>
      <c r="G3939">
        <v>26</v>
      </c>
      <c r="H3939" t="s">
        <v>3949</v>
      </c>
    </row>
    <row r="3940" spans="1:8" x14ac:dyDescent="0.25">
      <c r="A3940" t="s">
        <v>3252</v>
      </c>
      <c r="B3940" s="1">
        <v>45118</v>
      </c>
      <c r="C3940">
        <v>330</v>
      </c>
      <c r="D3940">
        <v>485</v>
      </c>
      <c r="E3940">
        <v>14</v>
      </c>
      <c r="F3940">
        <v>51</v>
      </c>
      <c r="G3940">
        <v>2</v>
      </c>
      <c r="H3940" t="s">
        <v>3949</v>
      </c>
    </row>
    <row r="3941" spans="1:8" x14ac:dyDescent="0.25">
      <c r="A3941" t="s">
        <v>2156</v>
      </c>
      <c r="B3941" s="1">
        <v>45606</v>
      </c>
      <c r="C3941">
        <v>527</v>
      </c>
      <c r="D3941">
        <v>208</v>
      </c>
      <c r="E3941">
        <v>21</v>
      </c>
      <c r="F3941">
        <v>78</v>
      </c>
      <c r="G3941">
        <v>19</v>
      </c>
      <c r="H3941" t="s">
        <v>3950</v>
      </c>
    </row>
    <row r="3942" spans="1:8" x14ac:dyDescent="0.25">
      <c r="A3942" t="s">
        <v>2751</v>
      </c>
      <c r="B3942" s="1">
        <v>45052</v>
      </c>
      <c r="C3942">
        <v>841</v>
      </c>
      <c r="D3942">
        <v>493</v>
      </c>
      <c r="E3942">
        <v>27</v>
      </c>
      <c r="F3942">
        <v>22</v>
      </c>
      <c r="G3942">
        <v>8</v>
      </c>
      <c r="H3942" t="s">
        <v>3949</v>
      </c>
    </row>
    <row r="3943" spans="1:8" x14ac:dyDescent="0.25">
      <c r="A3943" t="s">
        <v>1845</v>
      </c>
      <c r="B3943" s="1">
        <v>45002</v>
      </c>
      <c r="C3943">
        <v>221</v>
      </c>
      <c r="D3943">
        <v>259</v>
      </c>
      <c r="E3943">
        <v>1</v>
      </c>
      <c r="F3943">
        <v>129</v>
      </c>
      <c r="G3943">
        <v>15</v>
      </c>
      <c r="H3943" t="s">
        <v>3950</v>
      </c>
    </row>
    <row r="3944" spans="1:8" x14ac:dyDescent="0.25">
      <c r="A3944" t="s">
        <v>3253</v>
      </c>
      <c r="B3944" s="1">
        <v>45089</v>
      </c>
      <c r="C3944">
        <v>969</v>
      </c>
      <c r="D3944">
        <v>315</v>
      </c>
      <c r="E3944">
        <v>30</v>
      </c>
      <c r="F3944">
        <v>17</v>
      </c>
      <c r="G3944">
        <v>49</v>
      </c>
      <c r="H3944" t="s">
        <v>3950</v>
      </c>
    </row>
    <row r="3945" spans="1:8" x14ac:dyDescent="0.25">
      <c r="A3945" t="s">
        <v>3254</v>
      </c>
      <c r="B3945" s="1">
        <v>45217</v>
      </c>
      <c r="C3945">
        <v>740</v>
      </c>
      <c r="D3945">
        <v>117</v>
      </c>
      <c r="E3945">
        <v>18</v>
      </c>
      <c r="F3945">
        <v>48</v>
      </c>
      <c r="G3945">
        <v>4</v>
      </c>
      <c r="H3945" t="s">
        <v>3951</v>
      </c>
    </row>
    <row r="3946" spans="1:8" x14ac:dyDescent="0.25">
      <c r="A3946" t="s">
        <v>3255</v>
      </c>
      <c r="B3946" s="1">
        <v>45104</v>
      </c>
      <c r="C3946">
        <v>612</v>
      </c>
      <c r="D3946">
        <v>162</v>
      </c>
      <c r="E3946">
        <v>9</v>
      </c>
      <c r="F3946">
        <v>124</v>
      </c>
      <c r="G3946">
        <v>13</v>
      </c>
      <c r="H3946" t="s">
        <v>3951</v>
      </c>
    </row>
    <row r="3947" spans="1:8" x14ac:dyDescent="0.25">
      <c r="A3947" t="s">
        <v>3256</v>
      </c>
      <c r="B3947" s="1">
        <v>45365</v>
      </c>
      <c r="C3947">
        <v>701</v>
      </c>
      <c r="D3947">
        <v>483</v>
      </c>
      <c r="E3947">
        <v>7</v>
      </c>
      <c r="F3947">
        <v>163</v>
      </c>
      <c r="G3947">
        <v>17</v>
      </c>
      <c r="H3947" t="s">
        <v>3951</v>
      </c>
    </row>
    <row r="3948" spans="1:8" x14ac:dyDescent="0.25">
      <c r="A3948" t="s">
        <v>503</v>
      </c>
      <c r="B3948" s="1">
        <v>45199</v>
      </c>
      <c r="C3948">
        <v>937</v>
      </c>
      <c r="D3948">
        <v>72</v>
      </c>
      <c r="E3948">
        <v>28</v>
      </c>
      <c r="F3948">
        <v>112</v>
      </c>
      <c r="G3948">
        <v>40</v>
      </c>
      <c r="H3948" t="s">
        <v>3950</v>
      </c>
    </row>
    <row r="3949" spans="1:8" x14ac:dyDescent="0.25">
      <c r="A3949" t="s">
        <v>3257</v>
      </c>
      <c r="B3949" s="1">
        <v>45363</v>
      </c>
      <c r="C3949">
        <v>299</v>
      </c>
      <c r="D3949">
        <v>173</v>
      </c>
      <c r="E3949">
        <v>28</v>
      </c>
      <c r="F3949">
        <v>190</v>
      </c>
      <c r="G3949">
        <v>44</v>
      </c>
      <c r="H3949" t="s">
        <v>3950</v>
      </c>
    </row>
    <row r="3950" spans="1:8" x14ac:dyDescent="0.25">
      <c r="A3950" t="s">
        <v>3258</v>
      </c>
      <c r="B3950" s="1">
        <v>45240</v>
      </c>
      <c r="C3950">
        <v>971</v>
      </c>
      <c r="D3950">
        <v>349</v>
      </c>
      <c r="E3950">
        <v>13</v>
      </c>
      <c r="F3950">
        <v>173</v>
      </c>
      <c r="G3950">
        <v>39</v>
      </c>
      <c r="H3950" t="s">
        <v>3950</v>
      </c>
    </row>
    <row r="3951" spans="1:8" x14ac:dyDescent="0.25">
      <c r="A3951" t="s">
        <v>3259</v>
      </c>
      <c r="B3951" s="1">
        <v>45467</v>
      </c>
      <c r="C3951">
        <v>600</v>
      </c>
      <c r="D3951">
        <v>383</v>
      </c>
      <c r="E3951">
        <v>29</v>
      </c>
      <c r="F3951">
        <v>10</v>
      </c>
      <c r="G3951">
        <v>49</v>
      </c>
      <c r="H3951" t="s">
        <v>3949</v>
      </c>
    </row>
    <row r="3952" spans="1:8" x14ac:dyDescent="0.25">
      <c r="A3952" t="s">
        <v>2579</v>
      </c>
      <c r="B3952" s="1">
        <v>45664</v>
      </c>
      <c r="C3952">
        <v>120</v>
      </c>
      <c r="D3952">
        <v>500</v>
      </c>
      <c r="E3952">
        <v>17</v>
      </c>
      <c r="F3952">
        <v>56</v>
      </c>
      <c r="G3952">
        <v>20</v>
      </c>
      <c r="H3952" t="s">
        <v>3950</v>
      </c>
    </row>
    <row r="3953" spans="1:8" x14ac:dyDescent="0.25">
      <c r="A3953" t="s">
        <v>3260</v>
      </c>
      <c r="B3953" s="1">
        <v>45024</v>
      </c>
      <c r="C3953">
        <v>255</v>
      </c>
      <c r="D3953">
        <v>385</v>
      </c>
      <c r="E3953">
        <v>3</v>
      </c>
      <c r="F3953">
        <v>134</v>
      </c>
      <c r="G3953">
        <v>6</v>
      </c>
      <c r="H3953" t="s">
        <v>3949</v>
      </c>
    </row>
    <row r="3954" spans="1:8" x14ac:dyDescent="0.25">
      <c r="A3954" t="s">
        <v>828</v>
      </c>
      <c r="B3954" s="1">
        <v>45265</v>
      </c>
      <c r="C3954">
        <v>640</v>
      </c>
      <c r="D3954">
        <v>480</v>
      </c>
      <c r="E3954">
        <v>5</v>
      </c>
      <c r="F3954">
        <v>98</v>
      </c>
      <c r="G3954">
        <v>42</v>
      </c>
      <c r="H3954" t="s">
        <v>3951</v>
      </c>
    </row>
    <row r="3955" spans="1:8" x14ac:dyDescent="0.25">
      <c r="A3955" t="s">
        <v>3261</v>
      </c>
      <c r="B3955" s="1">
        <v>45507</v>
      </c>
      <c r="C3955">
        <v>792</v>
      </c>
      <c r="D3955">
        <v>193</v>
      </c>
      <c r="E3955">
        <v>19</v>
      </c>
      <c r="F3955">
        <v>186</v>
      </c>
      <c r="G3955">
        <v>35</v>
      </c>
      <c r="H3955" t="s">
        <v>3950</v>
      </c>
    </row>
    <row r="3956" spans="1:8" x14ac:dyDescent="0.25">
      <c r="A3956" t="s">
        <v>3262</v>
      </c>
      <c r="B3956" s="1">
        <v>45683</v>
      </c>
      <c r="C3956">
        <v>475</v>
      </c>
      <c r="D3956">
        <v>95</v>
      </c>
      <c r="E3956">
        <v>6</v>
      </c>
      <c r="F3956">
        <v>193</v>
      </c>
      <c r="G3956">
        <v>15</v>
      </c>
      <c r="H3956" t="s">
        <v>3951</v>
      </c>
    </row>
    <row r="3957" spans="1:8" x14ac:dyDescent="0.25">
      <c r="A3957" t="s">
        <v>3263</v>
      </c>
      <c r="B3957" s="1">
        <v>45213</v>
      </c>
      <c r="C3957">
        <v>552</v>
      </c>
      <c r="D3957">
        <v>233</v>
      </c>
      <c r="E3957">
        <v>1</v>
      </c>
      <c r="F3957">
        <v>9</v>
      </c>
      <c r="G3957">
        <v>43</v>
      </c>
      <c r="H3957" t="s">
        <v>3949</v>
      </c>
    </row>
    <row r="3958" spans="1:8" x14ac:dyDescent="0.25">
      <c r="A3958" t="s">
        <v>3264</v>
      </c>
      <c r="B3958" s="1">
        <v>45533</v>
      </c>
      <c r="C3958">
        <v>132</v>
      </c>
      <c r="D3958">
        <v>232</v>
      </c>
      <c r="E3958">
        <v>27</v>
      </c>
      <c r="F3958">
        <v>136</v>
      </c>
      <c r="G3958">
        <v>25</v>
      </c>
      <c r="H3958" t="s">
        <v>3949</v>
      </c>
    </row>
    <row r="3959" spans="1:8" x14ac:dyDescent="0.25">
      <c r="A3959" t="s">
        <v>3265</v>
      </c>
      <c r="B3959" s="1">
        <v>45588</v>
      </c>
      <c r="C3959">
        <v>131</v>
      </c>
      <c r="D3959">
        <v>147</v>
      </c>
      <c r="E3959">
        <v>9</v>
      </c>
      <c r="F3959">
        <v>145</v>
      </c>
      <c r="G3959">
        <v>5</v>
      </c>
      <c r="H3959" t="s">
        <v>3950</v>
      </c>
    </row>
    <row r="3960" spans="1:8" x14ac:dyDescent="0.25">
      <c r="A3960" t="s">
        <v>3266</v>
      </c>
      <c r="B3960" s="1">
        <v>45640</v>
      </c>
      <c r="C3960">
        <v>510</v>
      </c>
      <c r="D3960">
        <v>222</v>
      </c>
      <c r="E3960">
        <v>14</v>
      </c>
      <c r="F3960">
        <v>17</v>
      </c>
      <c r="G3960">
        <v>16</v>
      </c>
      <c r="H3960" t="s">
        <v>3949</v>
      </c>
    </row>
    <row r="3961" spans="1:8" x14ac:dyDescent="0.25">
      <c r="A3961" t="s">
        <v>3267</v>
      </c>
      <c r="B3961" s="1">
        <v>45476</v>
      </c>
      <c r="C3961">
        <v>204</v>
      </c>
      <c r="D3961">
        <v>190</v>
      </c>
      <c r="E3961">
        <v>13</v>
      </c>
      <c r="F3961">
        <v>118</v>
      </c>
      <c r="G3961">
        <v>11</v>
      </c>
      <c r="H3961" t="s">
        <v>3950</v>
      </c>
    </row>
    <row r="3962" spans="1:8" x14ac:dyDescent="0.25">
      <c r="A3962" t="s">
        <v>3268</v>
      </c>
      <c r="B3962" s="1">
        <v>45278</v>
      </c>
      <c r="C3962">
        <v>458</v>
      </c>
      <c r="D3962">
        <v>491</v>
      </c>
      <c r="E3962">
        <v>30</v>
      </c>
      <c r="F3962">
        <v>93</v>
      </c>
      <c r="G3962">
        <v>31</v>
      </c>
      <c r="H3962" t="s">
        <v>3949</v>
      </c>
    </row>
    <row r="3963" spans="1:8" x14ac:dyDescent="0.25">
      <c r="A3963" t="s">
        <v>3269</v>
      </c>
      <c r="B3963" s="1">
        <v>45544</v>
      </c>
      <c r="C3963">
        <v>990</v>
      </c>
      <c r="D3963">
        <v>189</v>
      </c>
      <c r="E3963">
        <v>19</v>
      </c>
      <c r="F3963">
        <v>45</v>
      </c>
      <c r="G3963">
        <v>34</v>
      </c>
      <c r="H3963" t="s">
        <v>3950</v>
      </c>
    </row>
    <row r="3964" spans="1:8" x14ac:dyDescent="0.25">
      <c r="A3964" t="s">
        <v>3270</v>
      </c>
      <c r="B3964" s="1">
        <v>45250</v>
      </c>
      <c r="C3964">
        <v>421</v>
      </c>
      <c r="D3964">
        <v>115</v>
      </c>
      <c r="E3964">
        <v>25</v>
      </c>
      <c r="F3964">
        <v>185</v>
      </c>
      <c r="G3964">
        <v>38</v>
      </c>
      <c r="H3964" t="s">
        <v>3951</v>
      </c>
    </row>
    <row r="3965" spans="1:8" x14ac:dyDescent="0.25">
      <c r="A3965" t="s">
        <v>3271</v>
      </c>
      <c r="B3965" s="1">
        <v>45048</v>
      </c>
      <c r="C3965">
        <v>529</v>
      </c>
      <c r="D3965">
        <v>247</v>
      </c>
      <c r="E3965">
        <v>6</v>
      </c>
      <c r="F3965">
        <v>196</v>
      </c>
      <c r="G3965">
        <v>41</v>
      </c>
      <c r="H3965" t="s">
        <v>3949</v>
      </c>
    </row>
    <row r="3966" spans="1:8" x14ac:dyDescent="0.25">
      <c r="A3966" t="s">
        <v>3272</v>
      </c>
      <c r="B3966" s="1">
        <v>45461</v>
      </c>
      <c r="C3966">
        <v>214</v>
      </c>
      <c r="D3966">
        <v>98</v>
      </c>
      <c r="E3966">
        <v>19</v>
      </c>
      <c r="F3966">
        <v>176</v>
      </c>
      <c r="G3966">
        <v>7</v>
      </c>
      <c r="H3966" t="s">
        <v>3949</v>
      </c>
    </row>
    <row r="3967" spans="1:8" x14ac:dyDescent="0.25">
      <c r="A3967" t="s">
        <v>3273</v>
      </c>
      <c r="B3967" s="1">
        <v>45015</v>
      </c>
      <c r="C3967">
        <v>358</v>
      </c>
      <c r="D3967">
        <v>364</v>
      </c>
      <c r="E3967">
        <v>13</v>
      </c>
      <c r="F3967">
        <v>58</v>
      </c>
      <c r="G3967">
        <v>19</v>
      </c>
      <c r="H3967" t="s">
        <v>3950</v>
      </c>
    </row>
    <row r="3968" spans="1:8" x14ac:dyDescent="0.25">
      <c r="A3968" t="s">
        <v>3274</v>
      </c>
      <c r="B3968" s="1">
        <v>45560</v>
      </c>
      <c r="C3968">
        <v>143</v>
      </c>
      <c r="D3968">
        <v>393</v>
      </c>
      <c r="E3968">
        <v>11</v>
      </c>
      <c r="F3968">
        <v>110</v>
      </c>
      <c r="G3968">
        <v>26</v>
      </c>
      <c r="H3968" t="s">
        <v>3950</v>
      </c>
    </row>
    <row r="3969" spans="1:8" x14ac:dyDescent="0.25">
      <c r="A3969" t="s">
        <v>2496</v>
      </c>
      <c r="B3969" s="1">
        <v>45601</v>
      </c>
      <c r="C3969">
        <v>214</v>
      </c>
      <c r="D3969">
        <v>408</v>
      </c>
      <c r="E3969">
        <v>4</v>
      </c>
      <c r="F3969">
        <v>116</v>
      </c>
      <c r="G3969">
        <v>40</v>
      </c>
      <c r="H3969" t="s">
        <v>3950</v>
      </c>
    </row>
    <row r="3970" spans="1:8" x14ac:dyDescent="0.25">
      <c r="A3970" t="s">
        <v>3275</v>
      </c>
      <c r="B3970" s="1">
        <v>45682</v>
      </c>
      <c r="C3970">
        <v>874</v>
      </c>
      <c r="D3970">
        <v>136</v>
      </c>
      <c r="E3970">
        <v>27</v>
      </c>
      <c r="F3970">
        <v>157</v>
      </c>
      <c r="G3970">
        <v>11</v>
      </c>
      <c r="H3970" t="s">
        <v>3949</v>
      </c>
    </row>
    <row r="3971" spans="1:8" x14ac:dyDescent="0.25">
      <c r="A3971" t="s">
        <v>3048</v>
      </c>
      <c r="B3971" s="1">
        <v>44978</v>
      </c>
      <c r="C3971">
        <v>125</v>
      </c>
      <c r="D3971">
        <v>498</v>
      </c>
      <c r="E3971">
        <v>28</v>
      </c>
      <c r="F3971">
        <v>145</v>
      </c>
      <c r="G3971">
        <v>41</v>
      </c>
      <c r="H3971" t="s">
        <v>3950</v>
      </c>
    </row>
    <row r="3972" spans="1:8" x14ac:dyDescent="0.25">
      <c r="A3972" t="s">
        <v>2610</v>
      </c>
      <c r="B3972" s="1">
        <v>45206</v>
      </c>
      <c r="C3972">
        <v>768</v>
      </c>
      <c r="D3972">
        <v>413</v>
      </c>
      <c r="E3972">
        <v>30</v>
      </c>
      <c r="F3972">
        <v>98</v>
      </c>
      <c r="G3972">
        <v>45</v>
      </c>
      <c r="H3972" t="s">
        <v>3949</v>
      </c>
    </row>
    <row r="3973" spans="1:8" x14ac:dyDescent="0.25">
      <c r="A3973" t="s">
        <v>3276</v>
      </c>
      <c r="B3973" s="1">
        <v>45523</v>
      </c>
      <c r="C3973">
        <v>708</v>
      </c>
      <c r="D3973">
        <v>127</v>
      </c>
      <c r="E3973">
        <v>13</v>
      </c>
      <c r="F3973">
        <v>172</v>
      </c>
      <c r="G3973">
        <v>1</v>
      </c>
      <c r="H3973" t="s">
        <v>3951</v>
      </c>
    </row>
    <row r="3974" spans="1:8" x14ac:dyDescent="0.25">
      <c r="A3974" t="s">
        <v>3277</v>
      </c>
      <c r="B3974" s="1">
        <v>45381</v>
      </c>
      <c r="C3974">
        <v>377</v>
      </c>
      <c r="D3974">
        <v>150</v>
      </c>
      <c r="E3974">
        <v>11</v>
      </c>
      <c r="F3974">
        <v>176</v>
      </c>
      <c r="G3974">
        <v>38</v>
      </c>
      <c r="H3974" t="s">
        <v>3949</v>
      </c>
    </row>
    <row r="3975" spans="1:8" x14ac:dyDescent="0.25">
      <c r="A3975" t="s">
        <v>3278</v>
      </c>
      <c r="B3975" s="1">
        <v>45344</v>
      </c>
      <c r="C3975">
        <v>588</v>
      </c>
      <c r="D3975">
        <v>409</v>
      </c>
      <c r="E3975">
        <v>17</v>
      </c>
      <c r="F3975">
        <v>198</v>
      </c>
      <c r="G3975">
        <v>17</v>
      </c>
      <c r="H3975" t="s">
        <v>3950</v>
      </c>
    </row>
    <row r="3976" spans="1:8" x14ac:dyDescent="0.25">
      <c r="A3976" t="s">
        <v>3279</v>
      </c>
      <c r="B3976" s="1">
        <v>45062</v>
      </c>
      <c r="C3976">
        <v>255</v>
      </c>
      <c r="D3976">
        <v>80</v>
      </c>
      <c r="E3976">
        <v>28</v>
      </c>
      <c r="F3976">
        <v>84</v>
      </c>
      <c r="G3976">
        <v>48</v>
      </c>
      <c r="H3976" t="s">
        <v>3949</v>
      </c>
    </row>
    <row r="3977" spans="1:8" x14ac:dyDescent="0.25">
      <c r="A3977" t="s">
        <v>3280</v>
      </c>
      <c r="B3977" s="1">
        <v>45508</v>
      </c>
      <c r="C3977">
        <v>920</v>
      </c>
      <c r="D3977">
        <v>395</v>
      </c>
      <c r="E3977">
        <v>23</v>
      </c>
      <c r="F3977">
        <v>119</v>
      </c>
      <c r="G3977">
        <v>17</v>
      </c>
      <c r="H3977" t="s">
        <v>3951</v>
      </c>
    </row>
    <row r="3978" spans="1:8" x14ac:dyDescent="0.25">
      <c r="A3978" t="s">
        <v>3281</v>
      </c>
      <c r="B3978" s="1">
        <v>45449</v>
      </c>
      <c r="C3978">
        <v>555</v>
      </c>
      <c r="D3978">
        <v>436</v>
      </c>
      <c r="E3978">
        <v>1</v>
      </c>
      <c r="F3978">
        <v>64</v>
      </c>
      <c r="G3978">
        <v>48</v>
      </c>
      <c r="H3978" t="s">
        <v>3951</v>
      </c>
    </row>
    <row r="3979" spans="1:8" x14ac:dyDescent="0.25">
      <c r="A3979" t="s">
        <v>3282</v>
      </c>
      <c r="B3979" s="1">
        <v>45096</v>
      </c>
      <c r="C3979">
        <v>117</v>
      </c>
      <c r="D3979">
        <v>227</v>
      </c>
      <c r="E3979">
        <v>26</v>
      </c>
      <c r="F3979">
        <v>69</v>
      </c>
      <c r="G3979">
        <v>46</v>
      </c>
      <c r="H3979" t="s">
        <v>3949</v>
      </c>
    </row>
    <row r="3980" spans="1:8" x14ac:dyDescent="0.25">
      <c r="A3980" t="s">
        <v>1365</v>
      </c>
      <c r="B3980" s="1">
        <v>45635</v>
      </c>
      <c r="C3980">
        <v>247</v>
      </c>
      <c r="D3980">
        <v>228</v>
      </c>
      <c r="E3980">
        <v>24</v>
      </c>
      <c r="F3980">
        <v>148</v>
      </c>
      <c r="G3980">
        <v>20</v>
      </c>
      <c r="H3980" t="s">
        <v>3949</v>
      </c>
    </row>
    <row r="3981" spans="1:8" x14ac:dyDescent="0.25">
      <c r="A3981" t="s">
        <v>305</v>
      </c>
      <c r="B3981" s="1">
        <v>45596</v>
      </c>
      <c r="C3981">
        <v>878</v>
      </c>
      <c r="D3981">
        <v>420</v>
      </c>
      <c r="E3981">
        <v>13</v>
      </c>
      <c r="F3981">
        <v>148</v>
      </c>
      <c r="G3981">
        <v>32</v>
      </c>
      <c r="H3981" t="s">
        <v>3950</v>
      </c>
    </row>
    <row r="3982" spans="1:8" x14ac:dyDescent="0.25">
      <c r="A3982" t="s">
        <v>3283</v>
      </c>
      <c r="B3982" s="1">
        <v>44988</v>
      </c>
      <c r="C3982">
        <v>242</v>
      </c>
      <c r="D3982">
        <v>75</v>
      </c>
      <c r="E3982">
        <v>2</v>
      </c>
      <c r="F3982">
        <v>167</v>
      </c>
      <c r="G3982">
        <v>34</v>
      </c>
      <c r="H3982" t="s">
        <v>3950</v>
      </c>
    </row>
    <row r="3983" spans="1:8" x14ac:dyDescent="0.25">
      <c r="A3983" t="s">
        <v>3284</v>
      </c>
      <c r="B3983" s="1">
        <v>45635</v>
      </c>
      <c r="C3983">
        <v>202</v>
      </c>
      <c r="D3983">
        <v>227</v>
      </c>
      <c r="E3983">
        <v>16</v>
      </c>
      <c r="F3983">
        <v>196</v>
      </c>
      <c r="G3983">
        <v>11</v>
      </c>
      <c r="H3983" t="s">
        <v>3950</v>
      </c>
    </row>
    <row r="3984" spans="1:8" x14ac:dyDescent="0.25">
      <c r="A3984" t="s">
        <v>3285</v>
      </c>
      <c r="B3984" s="1">
        <v>45389</v>
      </c>
      <c r="C3984">
        <v>250</v>
      </c>
      <c r="D3984">
        <v>451</v>
      </c>
      <c r="E3984">
        <v>30</v>
      </c>
      <c r="F3984">
        <v>36</v>
      </c>
      <c r="G3984">
        <v>13</v>
      </c>
      <c r="H3984" t="s">
        <v>3950</v>
      </c>
    </row>
    <row r="3985" spans="1:8" x14ac:dyDescent="0.25">
      <c r="A3985" t="s">
        <v>3286</v>
      </c>
      <c r="B3985" s="1">
        <v>45569</v>
      </c>
      <c r="C3985">
        <v>765</v>
      </c>
      <c r="D3985">
        <v>491</v>
      </c>
      <c r="E3985">
        <v>28</v>
      </c>
      <c r="F3985">
        <v>152</v>
      </c>
      <c r="G3985">
        <v>40</v>
      </c>
      <c r="H3985" t="s">
        <v>3950</v>
      </c>
    </row>
    <row r="3986" spans="1:8" x14ac:dyDescent="0.25">
      <c r="A3986" t="s">
        <v>1712</v>
      </c>
      <c r="B3986" s="1">
        <v>45233</v>
      </c>
      <c r="C3986">
        <v>304</v>
      </c>
      <c r="D3986">
        <v>210</v>
      </c>
      <c r="E3986">
        <v>27</v>
      </c>
      <c r="F3986">
        <v>79</v>
      </c>
      <c r="G3986">
        <v>7</v>
      </c>
      <c r="H3986" t="s">
        <v>3950</v>
      </c>
    </row>
    <row r="3987" spans="1:8" x14ac:dyDescent="0.25">
      <c r="A3987" t="s">
        <v>3287</v>
      </c>
      <c r="B3987" s="1">
        <v>45161</v>
      </c>
      <c r="C3987">
        <v>828</v>
      </c>
      <c r="D3987">
        <v>438</v>
      </c>
      <c r="E3987">
        <v>29</v>
      </c>
      <c r="F3987">
        <v>143</v>
      </c>
      <c r="G3987">
        <v>27</v>
      </c>
      <c r="H3987" t="s">
        <v>3950</v>
      </c>
    </row>
    <row r="3988" spans="1:8" x14ac:dyDescent="0.25">
      <c r="A3988" t="s">
        <v>3288</v>
      </c>
      <c r="B3988" s="1">
        <v>45016</v>
      </c>
      <c r="C3988">
        <v>108</v>
      </c>
      <c r="D3988">
        <v>406</v>
      </c>
      <c r="E3988">
        <v>1</v>
      </c>
      <c r="F3988">
        <v>84</v>
      </c>
      <c r="G3988">
        <v>34</v>
      </c>
      <c r="H3988" t="s">
        <v>3950</v>
      </c>
    </row>
    <row r="3989" spans="1:8" x14ac:dyDescent="0.25">
      <c r="A3989" t="s">
        <v>3289</v>
      </c>
      <c r="B3989" s="1">
        <v>45148</v>
      </c>
      <c r="C3989">
        <v>919</v>
      </c>
      <c r="D3989">
        <v>331</v>
      </c>
      <c r="E3989">
        <v>25</v>
      </c>
      <c r="F3989">
        <v>183</v>
      </c>
      <c r="G3989">
        <v>35</v>
      </c>
      <c r="H3989" t="s">
        <v>3949</v>
      </c>
    </row>
    <row r="3990" spans="1:8" x14ac:dyDescent="0.25">
      <c r="A3990" t="s">
        <v>3290</v>
      </c>
      <c r="B3990" s="1">
        <v>45182</v>
      </c>
      <c r="C3990">
        <v>503</v>
      </c>
      <c r="D3990">
        <v>216</v>
      </c>
      <c r="E3990">
        <v>27</v>
      </c>
      <c r="F3990">
        <v>156</v>
      </c>
      <c r="G3990">
        <v>35</v>
      </c>
      <c r="H3990" t="s">
        <v>3951</v>
      </c>
    </row>
    <row r="3991" spans="1:8" x14ac:dyDescent="0.25">
      <c r="A3991" t="s">
        <v>3291</v>
      </c>
      <c r="B3991" s="1">
        <v>45073</v>
      </c>
      <c r="C3991">
        <v>951</v>
      </c>
      <c r="D3991">
        <v>286</v>
      </c>
      <c r="E3991">
        <v>9</v>
      </c>
      <c r="F3991">
        <v>145</v>
      </c>
      <c r="G3991">
        <v>46</v>
      </c>
      <c r="H3991" t="s">
        <v>3950</v>
      </c>
    </row>
    <row r="3992" spans="1:8" x14ac:dyDescent="0.25">
      <c r="A3992" t="s">
        <v>1108</v>
      </c>
      <c r="B3992" s="1">
        <v>45436</v>
      </c>
      <c r="C3992">
        <v>763</v>
      </c>
      <c r="D3992">
        <v>255</v>
      </c>
      <c r="E3992">
        <v>28</v>
      </c>
      <c r="F3992">
        <v>1</v>
      </c>
      <c r="G3992">
        <v>22</v>
      </c>
      <c r="H3992" t="s">
        <v>3951</v>
      </c>
    </row>
    <row r="3993" spans="1:8" x14ac:dyDescent="0.25">
      <c r="A3993" t="s">
        <v>3292</v>
      </c>
      <c r="B3993" s="1">
        <v>45020</v>
      </c>
      <c r="C3993">
        <v>485</v>
      </c>
      <c r="D3993">
        <v>193</v>
      </c>
      <c r="E3993">
        <v>6</v>
      </c>
      <c r="F3993">
        <v>70</v>
      </c>
      <c r="G3993">
        <v>3</v>
      </c>
      <c r="H3993" t="s">
        <v>3950</v>
      </c>
    </row>
    <row r="3994" spans="1:8" x14ac:dyDescent="0.25">
      <c r="A3994" t="s">
        <v>3293</v>
      </c>
      <c r="B3994" s="1">
        <v>45343</v>
      </c>
      <c r="C3994">
        <v>532</v>
      </c>
      <c r="D3994">
        <v>361</v>
      </c>
      <c r="E3994">
        <v>29</v>
      </c>
      <c r="F3994">
        <v>150</v>
      </c>
      <c r="G3994">
        <v>9</v>
      </c>
      <c r="H3994" t="s">
        <v>3951</v>
      </c>
    </row>
    <row r="3995" spans="1:8" x14ac:dyDescent="0.25">
      <c r="A3995" t="s">
        <v>2489</v>
      </c>
      <c r="B3995" s="1">
        <v>45298</v>
      </c>
      <c r="C3995">
        <v>682</v>
      </c>
      <c r="D3995">
        <v>244</v>
      </c>
      <c r="E3995">
        <v>14</v>
      </c>
      <c r="F3995">
        <v>154</v>
      </c>
      <c r="G3995">
        <v>30</v>
      </c>
      <c r="H3995" t="s">
        <v>3949</v>
      </c>
    </row>
    <row r="3996" spans="1:8" x14ac:dyDescent="0.25">
      <c r="A3996" t="s">
        <v>3294</v>
      </c>
      <c r="B3996" s="1">
        <v>45076</v>
      </c>
      <c r="C3996">
        <v>515</v>
      </c>
      <c r="D3996">
        <v>103</v>
      </c>
      <c r="E3996">
        <v>24</v>
      </c>
      <c r="F3996">
        <v>71</v>
      </c>
      <c r="G3996">
        <v>3</v>
      </c>
      <c r="H3996" t="s">
        <v>3949</v>
      </c>
    </row>
    <row r="3997" spans="1:8" x14ac:dyDescent="0.25">
      <c r="A3997" t="s">
        <v>3295</v>
      </c>
      <c r="B3997" s="1">
        <v>45271</v>
      </c>
      <c r="C3997">
        <v>742</v>
      </c>
      <c r="D3997">
        <v>200</v>
      </c>
      <c r="E3997">
        <v>23</v>
      </c>
      <c r="F3997">
        <v>197</v>
      </c>
      <c r="G3997">
        <v>7</v>
      </c>
      <c r="H3997" t="s">
        <v>3950</v>
      </c>
    </row>
    <row r="3998" spans="1:8" x14ac:dyDescent="0.25">
      <c r="A3998" t="s">
        <v>3296</v>
      </c>
      <c r="B3998" s="1">
        <v>45571</v>
      </c>
      <c r="C3998">
        <v>151</v>
      </c>
      <c r="D3998">
        <v>155</v>
      </c>
      <c r="E3998">
        <v>9</v>
      </c>
      <c r="F3998">
        <v>24</v>
      </c>
      <c r="G3998">
        <v>9</v>
      </c>
      <c r="H3998" t="s">
        <v>3949</v>
      </c>
    </row>
    <row r="3999" spans="1:8" x14ac:dyDescent="0.25">
      <c r="A3999" t="s">
        <v>3060</v>
      </c>
      <c r="B3999" s="1">
        <v>45344</v>
      </c>
      <c r="C3999">
        <v>586</v>
      </c>
      <c r="D3999">
        <v>352</v>
      </c>
      <c r="E3999">
        <v>25</v>
      </c>
      <c r="F3999">
        <v>100</v>
      </c>
      <c r="G3999">
        <v>23</v>
      </c>
      <c r="H3999" t="s">
        <v>3949</v>
      </c>
    </row>
    <row r="4000" spans="1:8" x14ac:dyDescent="0.25">
      <c r="A4000" t="s">
        <v>590</v>
      </c>
      <c r="B4000" s="1">
        <v>45162</v>
      </c>
      <c r="C4000">
        <v>925</v>
      </c>
      <c r="D4000">
        <v>251</v>
      </c>
      <c r="E4000">
        <v>2</v>
      </c>
      <c r="F4000">
        <v>42</v>
      </c>
      <c r="G4000">
        <v>31</v>
      </c>
      <c r="H4000" t="s">
        <v>3949</v>
      </c>
    </row>
    <row r="4001" spans="1:8" x14ac:dyDescent="0.25">
      <c r="A4001" t="s">
        <v>309</v>
      </c>
      <c r="B4001" s="1">
        <v>45500</v>
      </c>
      <c r="C4001">
        <v>104</v>
      </c>
      <c r="D4001">
        <v>420</v>
      </c>
      <c r="E4001">
        <v>24</v>
      </c>
      <c r="F4001">
        <v>164</v>
      </c>
      <c r="G4001">
        <v>35</v>
      </c>
      <c r="H4001" t="s">
        <v>3951</v>
      </c>
    </row>
    <row r="4002" spans="1:8" x14ac:dyDescent="0.25">
      <c r="A4002" t="s">
        <v>3297</v>
      </c>
      <c r="B4002" s="1">
        <v>45347</v>
      </c>
      <c r="C4002">
        <v>366</v>
      </c>
      <c r="D4002">
        <v>399</v>
      </c>
      <c r="E4002">
        <v>12</v>
      </c>
      <c r="F4002">
        <v>118</v>
      </c>
      <c r="G4002">
        <v>37</v>
      </c>
      <c r="H4002" t="s">
        <v>3950</v>
      </c>
    </row>
    <row r="4003" spans="1:8" x14ac:dyDescent="0.25">
      <c r="A4003" t="s">
        <v>3298</v>
      </c>
      <c r="B4003" s="1">
        <v>45438</v>
      </c>
      <c r="C4003">
        <v>307</v>
      </c>
      <c r="D4003">
        <v>315</v>
      </c>
      <c r="E4003">
        <v>25</v>
      </c>
      <c r="F4003">
        <v>108</v>
      </c>
      <c r="G4003">
        <v>50</v>
      </c>
      <c r="H4003" t="s">
        <v>3950</v>
      </c>
    </row>
    <row r="4004" spans="1:8" x14ac:dyDescent="0.25">
      <c r="A4004" t="s">
        <v>1154</v>
      </c>
      <c r="B4004" s="1">
        <v>45381</v>
      </c>
      <c r="C4004">
        <v>204</v>
      </c>
      <c r="D4004">
        <v>416</v>
      </c>
      <c r="E4004">
        <v>13</v>
      </c>
      <c r="F4004">
        <v>188</v>
      </c>
      <c r="G4004">
        <v>35</v>
      </c>
      <c r="H4004" t="s">
        <v>3950</v>
      </c>
    </row>
    <row r="4005" spans="1:8" x14ac:dyDescent="0.25">
      <c r="A4005" t="s">
        <v>475</v>
      </c>
      <c r="B4005" s="1">
        <v>45386</v>
      </c>
      <c r="C4005">
        <v>184</v>
      </c>
      <c r="D4005">
        <v>471</v>
      </c>
      <c r="E4005">
        <v>5</v>
      </c>
      <c r="F4005">
        <v>94</v>
      </c>
      <c r="G4005">
        <v>35</v>
      </c>
      <c r="H4005" t="s">
        <v>3950</v>
      </c>
    </row>
    <row r="4006" spans="1:8" x14ac:dyDescent="0.25">
      <c r="A4006" t="s">
        <v>3299</v>
      </c>
      <c r="B4006" s="1">
        <v>45436</v>
      </c>
      <c r="C4006">
        <v>411</v>
      </c>
      <c r="D4006">
        <v>198</v>
      </c>
      <c r="E4006">
        <v>1</v>
      </c>
      <c r="F4006">
        <v>136</v>
      </c>
      <c r="G4006">
        <v>47</v>
      </c>
      <c r="H4006" t="s">
        <v>3951</v>
      </c>
    </row>
    <row r="4007" spans="1:8" x14ac:dyDescent="0.25">
      <c r="A4007" t="s">
        <v>3300</v>
      </c>
      <c r="B4007" s="1">
        <v>45634</v>
      </c>
      <c r="C4007">
        <v>956</v>
      </c>
      <c r="D4007">
        <v>193</v>
      </c>
      <c r="E4007">
        <v>29</v>
      </c>
      <c r="F4007">
        <v>23</v>
      </c>
      <c r="G4007">
        <v>11</v>
      </c>
      <c r="H4007" t="s">
        <v>3950</v>
      </c>
    </row>
    <row r="4008" spans="1:8" x14ac:dyDescent="0.25">
      <c r="A4008" t="s">
        <v>2686</v>
      </c>
      <c r="B4008" s="1">
        <v>45108</v>
      </c>
      <c r="C4008">
        <v>112</v>
      </c>
      <c r="D4008">
        <v>200</v>
      </c>
      <c r="E4008">
        <v>15</v>
      </c>
      <c r="F4008">
        <v>91</v>
      </c>
      <c r="G4008">
        <v>41</v>
      </c>
      <c r="H4008" t="s">
        <v>3949</v>
      </c>
    </row>
    <row r="4009" spans="1:8" x14ac:dyDescent="0.25">
      <c r="A4009" t="s">
        <v>379</v>
      </c>
      <c r="B4009" s="1">
        <v>45380</v>
      </c>
      <c r="C4009">
        <v>643</v>
      </c>
      <c r="D4009">
        <v>286</v>
      </c>
      <c r="E4009">
        <v>13</v>
      </c>
      <c r="F4009">
        <v>183</v>
      </c>
      <c r="G4009">
        <v>7</v>
      </c>
      <c r="H4009" t="s">
        <v>3949</v>
      </c>
    </row>
    <row r="4010" spans="1:8" x14ac:dyDescent="0.25">
      <c r="A4010" t="s">
        <v>2573</v>
      </c>
      <c r="B4010" s="1">
        <v>45548</v>
      </c>
      <c r="C4010">
        <v>366</v>
      </c>
      <c r="D4010">
        <v>170</v>
      </c>
      <c r="E4010">
        <v>13</v>
      </c>
      <c r="F4010">
        <v>130</v>
      </c>
      <c r="G4010">
        <v>31</v>
      </c>
      <c r="H4010" t="s">
        <v>3949</v>
      </c>
    </row>
    <row r="4011" spans="1:8" x14ac:dyDescent="0.25">
      <c r="A4011" t="s">
        <v>3301</v>
      </c>
      <c r="B4011" s="1">
        <v>45460</v>
      </c>
      <c r="C4011">
        <v>920</v>
      </c>
      <c r="D4011">
        <v>195</v>
      </c>
      <c r="E4011">
        <v>30</v>
      </c>
      <c r="F4011">
        <v>197</v>
      </c>
      <c r="G4011">
        <v>30</v>
      </c>
      <c r="H4011" t="s">
        <v>3951</v>
      </c>
    </row>
    <row r="4012" spans="1:8" x14ac:dyDescent="0.25">
      <c r="A4012" t="s">
        <v>3302</v>
      </c>
      <c r="B4012" s="1">
        <v>45120</v>
      </c>
      <c r="C4012">
        <v>238</v>
      </c>
      <c r="D4012">
        <v>303</v>
      </c>
      <c r="E4012">
        <v>27</v>
      </c>
      <c r="F4012">
        <v>73</v>
      </c>
      <c r="G4012">
        <v>34</v>
      </c>
      <c r="H4012" t="s">
        <v>3951</v>
      </c>
    </row>
    <row r="4013" spans="1:8" x14ac:dyDescent="0.25">
      <c r="A4013" t="s">
        <v>512</v>
      </c>
      <c r="B4013" s="1">
        <v>45648</v>
      </c>
      <c r="C4013">
        <v>923</v>
      </c>
      <c r="D4013">
        <v>388</v>
      </c>
      <c r="E4013">
        <v>11</v>
      </c>
      <c r="F4013">
        <v>160</v>
      </c>
      <c r="G4013">
        <v>49</v>
      </c>
      <c r="H4013" t="s">
        <v>3950</v>
      </c>
    </row>
    <row r="4014" spans="1:8" x14ac:dyDescent="0.25">
      <c r="A4014" t="s">
        <v>1772</v>
      </c>
      <c r="B4014" s="1">
        <v>45062</v>
      </c>
      <c r="C4014">
        <v>897</v>
      </c>
      <c r="D4014">
        <v>464</v>
      </c>
      <c r="E4014">
        <v>13</v>
      </c>
      <c r="F4014">
        <v>160</v>
      </c>
      <c r="G4014">
        <v>33</v>
      </c>
      <c r="H4014" t="s">
        <v>3951</v>
      </c>
    </row>
    <row r="4015" spans="1:8" x14ac:dyDescent="0.25">
      <c r="A4015" t="s">
        <v>3303</v>
      </c>
      <c r="B4015" s="1">
        <v>45684</v>
      </c>
      <c r="C4015">
        <v>566</v>
      </c>
      <c r="D4015">
        <v>178</v>
      </c>
      <c r="E4015">
        <v>12</v>
      </c>
      <c r="F4015">
        <v>65</v>
      </c>
      <c r="G4015">
        <v>7</v>
      </c>
      <c r="H4015" t="s">
        <v>3950</v>
      </c>
    </row>
    <row r="4016" spans="1:8" x14ac:dyDescent="0.25">
      <c r="A4016" t="s">
        <v>3304</v>
      </c>
      <c r="B4016" s="1">
        <v>45565</v>
      </c>
      <c r="C4016">
        <v>122</v>
      </c>
      <c r="D4016">
        <v>494</v>
      </c>
      <c r="E4016">
        <v>10</v>
      </c>
      <c r="F4016">
        <v>128</v>
      </c>
      <c r="G4016">
        <v>35</v>
      </c>
      <c r="H4016" t="s">
        <v>3949</v>
      </c>
    </row>
    <row r="4017" spans="1:8" x14ac:dyDescent="0.25">
      <c r="A4017" t="s">
        <v>3305</v>
      </c>
      <c r="B4017" s="1">
        <v>45112</v>
      </c>
      <c r="C4017">
        <v>535</v>
      </c>
      <c r="D4017">
        <v>94</v>
      </c>
      <c r="E4017">
        <v>26</v>
      </c>
      <c r="F4017">
        <v>179</v>
      </c>
      <c r="G4017">
        <v>18</v>
      </c>
      <c r="H4017" t="s">
        <v>3950</v>
      </c>
    </row>
    <row r="4018" spans="1:8" x14ac:dyDescent="0.25">
      <c r="A4018" t="s">
        <v>3306</v>
      </c>
      <c r="B4018" s="1">
        <v>45527</v>
      </c>
      <c r="C4018">
        <v>177</v>
      </c>
      <c r="D4018">
        <v>182</v>
      </c>
      <c r="E4018">
        <v>4</v>
      </c>
      <c r="F4018">
        <v>68</v>
      </c>
      <c r="G4018">
        <v>39</v>
      </c>
      <c r="H4018" t="s">
        <v>3949</v>
      </c>
    </row>
    <row r="4019" spans="1:8" x14ac:dyDescent="0.25">
      <c r="A4019" t="s">
        <v>3307</v>
      </c>
      <c r="B4019" s="1">
        <v>45639</v>
      </c>
      <c r="C4019">
        <v>229</v>
      </c>
      <c r="D4019">
        <v>376</v>
      </c>
      <c r="E4019">
        <v>17</v>
      </c>
      <c r="F4019">
        <v>28</v>
      </c>
      <c r="G4019">
        <v>40</v>
      </c>
      <c r="H4019" t="s">
        <v>3950</v>
      </c>
    </row>
    <row r="4020" spans="1:8" x14ac:dyDescent="0.25">
      <c r="A4020" t="s">
        <v>2383</v>
      </c>
      <c r="B4020" s="1">
        <v>45411</v>
      </c>
      <c r="C4020">
        <v>212</v>
      </c>
      <c r="D4020">
        <v>137</v>
      </c>
      <c r="E4020">
        <v>23</v>
      </c>
      <c r="F4020">
        <v>198</v>
      </c>
      <c r="G4020">
        <v>6</v>
      </c>
      <c r="H4020" t="s">
        <v>3949</v>
      </c>
    </row>
    <row r="4021" spans="1:8" x14ac:dyDescent="0.25">
      <c r="A4021" t="s">
        <v>3308</v>
      </c>
      <c r="B4021" s="1">
        <v>45694</v>
      </c>
      <c r="C4021">
        <v>881</v>
      </c>
      <c r="D4021">
        <v>152</v>
      </c>
      <c r="E4021">
        <v>5</v>
      </c>
      <c r="F4021">
        <v>24</v>
      </c>
      <c r="G4021">
        <v>41</v>
      </c>
      <c r="H4021" t="s">
        <v>3950</v>
      </c>
    </row>
    <row r="4022" spans="1:8" x14ac:dyDescent="0.25">
      <c r="A4022" t="s">
        <v>3309</v>
      </c>
      <c r="B4022" s="1">
        <v>45297</v>
      </c>
      <c r="C4022">
        <v>849</v>
      </c>
      <c r="D4022">
        <v>182</v>
      </c>
      <c r="E4022">
        <v>20</v>
      </c>
      <c r="F4022">
        <v>44</v>
      </c>
      <c r="G4022">
        <v>5</v>
      </c>
      <c r="H4022" t="s">
        <v>3949</v>
      </c>
    </row>
    <row r="4023" spans="1:8" x14ac:dyDescent="0.25">
      <c r="A4023" t="s">
        <v>3310</v>
      </c>
      <c r="B4023" s="1">
        <v>45427</v>
      </c>
      <c r="C4023">
        <v>398</v>
      </c>
      <c r="D4023">
        <v>450</v>
      </c>
      <c r="E4023">
        <v>13</v>
      </c>
      <c r="F4023">
        <v>41</v>
      </c>
      <c r="G4023">
        <v>36</v>
      </c>
      <c r="H4023" t="s">
        <v>3951</v>
      </c>
    </row>
    <row r="4024" spans="1:8" x14ac:dyDescent="0.25">
      <c r="A4024" t="s">
        <v>765</v>
      </c>
      <c r="B4024" s="1">
        <v>45408</v>
      </c>
      <c r="C4024">
        <v>557</v>
      </c>
      <c r="D4024">
        <v>244</v>
      </c>
      <c r="E4024">
        <v>4</v>
      </c>
      <c r="F4024">
        <v>160</v>
      </c>
      <c r="G4024">
        <v>15</v>
      </c>
      <c r="H4024" t="s">
        <v>3950</v>
      </c>
    </row>
    <row r="4025" spans="1:8" x14ac:dyDescent="0.25">
      <c r="A4025" t="s">
        <v>3311</v>
      </c>
      <c r="B4025" s="1">
        <v>45071</v>
      </c>
      <c r="C4025">
        <v>840</v>
      </c>
      <c r="D4025">
        <v>289</v>
      </c>
      <c r="E4025">
        <v>17</v>
      </c>
      <c r="F4025">
        <v>93</v>
      </c>
      <c r="G4025">
        <v>34</v>
      </c>
      <c r="H4025" t="s">
        <v>3950</v>
      </c>
    </row>
    <row r="4026" spans="1:8" x14ac:dyDescent="0.25">
      <c r="A4026" t="s">
        <v>3312</v>
      </c>
      <c r="B4026" s="1">
        <v>45272</v>
      </c>
      <c r="C4026">
        <v>532</v>
      </c>
      <c r="D4026">
        <v>442</v>
      </c>
      <c r="E4026">
        <v>19</v>
      </c>
      <c r="F4026">
        <v>99</v>
      </c>
      <c r="G4026">
        <v>4</v>
      </c>
      <c r="H4026" t="s">
        <v>3951</v>
      </c>
    </row>
    <row r="4027" spans="1:8" x14ac:dyDescent="0.25">
      <c r="A4027" t="s">
        <v>2042</v>
      </c>
      <c r="B4027" s="1">
        <v>45326</v>
      </c>
      <c r="C4027">
        <v>702</v>
      </c>
      <c r="D4027">
        <v>278</v>
      </c>
      <c r="E4027">
        <v>2</v>
      </c>
      <c r="F4027">
        <v>132</v>
      </c>
      <c r="G4027">
        <v>41</v>
      </c>
      <c r="H4027" t="s">
        <v>3950</v>
      </c>
    </row>
    <row r="4028" spans="1:8" x14ac:dyDescent="0.25">
      <c r="A4028" t="s">
        <v>3313</v>
      </c>
      <c r="B4028" s="1">
        <v>45010</v>
      </c>
      <c r="C4028">
        <v>960</v>
      </c>
      <c r="D4028">
        <v>465</v>
      </c>
      <c r="E4028">
        <v>20</v>
      </c>
      <c r="F4028">
        <v>186</v>
      </c>
      <c r="G4028">
        <v>29</v>
      </c>
      <c r="H4028" t="s">
        <v>3950</v>
      </c>
    </row>
    <row r="4029" spans="1:8" x14ac:dyDescent="0.25">
      <c r="A4029" t="s">
        <v>3314</v>
      </c>
      <c r="B4029" s="1">
        <v>45488</v>
      </c>
      <c r="C4029">
        <v>630</v>
      </c>
      <c r="D4029">
        <v>70</v>
      </c>
      <c r="E4029">
        <v>5</v>
      </c>
      <c r="F4029">
        <v>124</v>
      </c>
      <c r="G4029">
        <v>28</v>
      </c>
      <c r="H4029" t="s">
        <v>3950</v>
      </c>
    </row>
    <row r="4030" spans="1:8" x14ac:dyDescent="0.25">
      <c r="A4030" t="s">
        <v>1639</v>
      </c>
      <c r="B4030" s="1">
        <v>45242</v>
      </c>
      <c r="C4030">
        <v>508</v>
      </c>
      <c r="D4030">
        <v>466</v>
      </c>
      <c r="E4030">
        <v>2</v>
      </c>
      <c r="F4030">
        <v>13</v>
      </c>
      <c r="G4030">
        <v>40</v>
      </c>
      <c r="H4030" t="s">
        <v>3949</v>
      </c>
    </row>
    <row r="4031" spans="1:8" x14ac:dyDescent="0.25">
      <c r="A4031" t="s">
        <v>3315</v>
      </c>
      <c r="B4031" s="1">
        <v>45536</v>
      </c>
      <c r="C4031">
        <v>902</v>
      </c>
      <c r="D4031">
        <v>273</v>
      </c>
      <c r="E4031">
        <v>25</v>
      </c>
      <c r="F4031">
        <v>157</v>
      </c>
      <c r="G4031">
        <v>46</v>
      </c>
      <c r="H4031" t="s">
        <v>3951</v>
      </c>
    </row>
    <row r="4032" spans="1:8" x14ac:dyDescent="0.25">
      <c r="A4032" t="s">
        <v>3316</v>
      </c>
      <c r="B4032" s="1">
        <v>45443</v>
      </c>
      <c r="C4032">
        <v>544</v>
      </c>
      <c r="D4032">
        <v>52</v>
      </c>
      <c r="E4032">
        <v>6</v>
      </c>
      <c r="F4032">
        <v>164</v>
      </c>
      <c r="G4032">
        <v>35</v>
      </c>
      <c r="H4032" t="s">
        <v>3949</v>
      </c>
    </row>
    <row r="4033" spans="1:8" x14ac:dyDescent="0.25">
      <c r="A4033" t="s">
        <v>510</v>
      </c>
      <c r="B4033" s="1">
        <v>45135</v>
      </c>
      <c r="C4033">
        <v>304</v>
      </c>
      <c r="D4033">
        <v>468</v>
      </c>
      <c r="E4033">
        <v>21</v>
      </c>
      <c r="F4033">
        <v>147</v>
      </c>
      <c r="G4033">
        <v>34</v>
      </c>
      <c r="H4033" t="s">
        <v>3951</v>
      </c>
    </row>
    <row r="4034" spans="1:8" x14ac:dyDescent="0.25">
      <c r="A4034" t="s">
        <v>3317</v>
      </c>
      <c r="B4034" s="1">
        <v>45127</v>
      </c>
      <c r="C4034">
        <v>519</v>
      </c>
      <c r="D4034">
        <v>466</v>
      </c>
      <c r="E4034">
        <v>10</v>
      </c>
      <c r="F4034">
        <v>87</v>
      </c>
      <c r="G4034">
        <v>42</v>
      </c>
      <c r="H4034" t="s">
        <v>3949</v>
      </c>
    </row>
    <row r="4035" spans="1:8" x14ac:dyDescent="0.25">
      <c r="A4035" t="s">
        <v>3318</v>
      </c>
      <c r="B4035" s="1">
        <v>45001</v>
      </c>
      <c r="C4035">
        <v>521</v>
      </c>
      <c r="D4035">
        <v>396</v>
      </c>
      <c r="E4035">
        <v>2</v>
      </c>
      <c r="F4035">
        <v>160</v>
      </c>
      <c r="G4035">
        <v>36</v>
      </c>
      <c r="H4035" t="s">
        <v>3950</v>
      </c>
    </row>
    <row r="4036" spans="1:8" x14ac:dyDescent="0.25">
      <c r="A4036" t="s">
        <v>3319</v>
      </c>
      <c r="B4036" s="1">
        <v>45534</v>
      </c>
      <c r="C4036">
        <v>143</v>
      </c>
      <c r="D4036">
        <v>78</v>
      </c>
      <c r="E4036">
        <v>25</v>
      </c>
      <c r="F4036">
        <v>127</v>
      </c>
      <c r="G4036">
        <v>41</v>
      </c>
      <c r="H4036" t="s">
        <v>3951</v>
      </c>
    </row>
    <row r="4037" spans="1:8" x14ac:dyDescent="0.25">
      <c r="A4037" t="s">
        <v>3320</v>
      </c>
      <c r="B4037" s="1">
        <v>45185</v>
      </c>
      <c r="C4037">
        <v>105</v>
      </c>
      <c r="D4037">
        <v>151</v>
      </c>
      <c r="E4037">
        <v>22</v>
      </c>
      <c r="F4037">
        <v>110</v>
      </c>
      <c r="G4037">
        <v>41</v>
      </c>
      <c r="H4037" t="s">
        <v>3949</v>
      </c>
    </row>
    <row r="4038" spans="1:8" x14ac:dyDescent="0.25">
      <c r="A4038" t="s">
        <v>3321</v>
      </c>
      <c r="B4038" s="1">
        <v>45049</v>
      </c>
      <c r="C4038">
        <v>359</v>
      </c>
      <c r="D4038">
        <v>137</v>
      </c>
      <c r="E4038">
        <v>28</v>
      </c>
      <c r="F4038">
        <v>193</v>
      </c>
      <c r="G4038">
        <v>32</v>
      </c>
      <c r="H4038" t="s">
        <v>3949</v>
      </c>
    </row>
    <row r="4039" spans="1:8" x14ac:dyDescent="0.25">
      <c r="A4039" t="s">
        <v>3322</v>
      </c>
      <c r="B4039" s="1">
        <v>45165</v>
      </c>
      <c r="C4039">
        <v>274</v>
      </c>
      <c r="D4039">
        <v>454</v>
      </c>
      <c r="E4039">
        <v>10</v>
      </c>
      <c r="F4039">
        <v>35</v>
      </c>
      <c r="G4039">
        <v>26</v>
      </c>
      <c r="H4039" t="s">
        <v>3949</v>
      </c>
    </row>
    <row r="4040" spans="1:8" x14ac:dyDescent="0.25">
      <c r="A4040" t="s">
        <v>3154</v>
      </c>
      <c r="B4040" s="1">
        <v>45635</v>
      </c>
      <c r="C4040">
        <v>522</v>
      </c>
      <c r="D4040">
        <v>299</v>
      </c>
      <c r="E4040">
        <v>12</v>
      </c>
      <c r="F4040">
        <v>95</v>
      </c>
      <c r="G4040">
        <v>19</v>
      </c>
      <c r="H4040" t="s">
        <v>3951</v>
      </c>
    </row>
    <row r="4041" spans="1:8" x14ac:dyDescent="0.25">
      <c r="A4041" t="s">
        <v>3323</v>
      </c>
      <c r="B4041" s="1">
        <v>45691</v>
      </c>
      <c r="C4041">
        <v>923</v>
      </c>
      <c r="D4041">
        <v>262</v>
      </c>
      <c r="E4041">
        <v>21</v>
      </c>
      <c r="F4041">
        <v>63</v>
      </c>
      <c r="G4041">
        <v>9</v>
      </c>
      <c r="H4041" t="s">
        <v>3949</v>
      </c>
    </row>
    <row r="4042" spans="1:8" x14ac:dyDescent="0.25">
      <c r="A4042" t="s">
        <v>167</v>
      </c>
      <c r="B4042" s="1">
        <v>45668</v>
      </c>
      <c r="C4042">
        <v>327</v>
      </c>
      <c r="D4042">
        <v>96</v>
      </c>
      <c r="E4042">
        <v>20</v>
      </c>
      <c r="F4042">
        <v>180</v>
      </c>
      <c r="G4042">
        <v>26</v>
      </c>
      <c r="H4042" t="s">
        <v>3949</v>
      </c>
    </row>
    <row r="4043" spans="1:8" x14ac:dyDescent="0.25">
      <c r="A4043" t="s">
        <v>3324</v>
      </c>
      <c r="B4043" s="1">
        <v>45355</v>
      </c>
      <c r="C4043">
        <v>478</v>
      </c>
      <c r="D4043">
        <v>404</v>
      </c>
      <c r="E4043">
        <v>16</v>
      </c>
      <c r="F4043">
        <v>58</v>
      </c>
      <c r="G4043">
        <v>21</v>
      </c>
      <c r="H4043" t="s">
        <v>3951</v>
      </c>
    </row>
    <row r="4044" spans="1:8" x14ac:dyDescent="0.25">
      <c r="A4044" t="s">
        <v>2031</v>
      </c>
      <c r="B4044" s="1">
        <v>45092</v>
      </c>
      <c r="C4044">
        <v>981</v>
      </c>
      <c r="D4044">
        <v>61</v>
      </c>
      <c r="E4044">
        <v>16</v>
      </c>
      <c r="F4044">
        <v>137</v>
      </c>
      <c r="G4044">
        <v>30</v>
      </c>
      <c r="H4044" t="s">
        <v>3949</v>
      </c>
    </row>
    <row r="4045" spans="1:8" x14ac:dyDescent="0.25">
      <c r="A4045" t="s">
        <v>3325</v>
      </c>
      <c r="B4045" s="1">
        <v>45285</v>
      </c>
      <c r="C4045">
        <v>969</v>
      </c>
      <c r="D4045">
        <v>147</v>
      </c>
      <c r="E4045">
        <v>6</v>
      </c>
      <c r="F4045">
        <v>154</v>
      </c>
      <c r="G4045">
        <v>4</v>
      </c>
      <c r="H4045" t="s">
        <v>3951</v>
      </c>
    </row>
    <row r="4046" spans="1:8" x14ac:dyDescent="0.25">
      <c r="A4046" t="s">
        <v>1319</v>
      </c>
      <c r="B4046" s="1">
        <v>45353</v>
      </c>
      <c r="C4046">
        <v>476</v>
      </c>
      <c r="D4046">
        <v>420</v>
      </c>
      <c r="E4046">
        <v>16</v>
      </c>
      <c r="F4046">
        <v>103</v>
      </c>
      <c r="G4046">
        <v>39</v>
      </c>
      <c r="H4046" t="s">
        <v>3949</v>
      </c>
    </row>
    <row r="4047" spans="1:8" x14ac:dyDescent="0.25">
      <c r="A4047" t="s">
        <v>238</v>
      </c>
      <c r="B4047" s="1">
        <v>45403</v>
      </c>
      <c r="C4047">
        <v>147</v>
      </c>
      <c r="D4047">
        <v>157</v>
      </c>
      <c r="E4047">
        <v>17</v>
      </c>
      <c r="F4047">
        <v>190</v>
      </c>
      <c r="G4047">
        <v>10</v>
      </c>
      <c r="H4047" t="s">
        <v>3951</v>
      </c>
    </row>
    <row r="4048" spans="1:8" x14ac:dyDescent="0.25">
      <c r="A4048" t="s">
        <v>3326</v>
      </c>
      <c r="B4048" s="1">
        <v>45352</v>
      </c>
      <c r="C4048">
        <v>854</v>
      </c>
      <c r="D4048">
        <v>427</v>
      </c>
      <c r="E4048">
        <v>27</v>
      </c>
      <c r="F4048">
        <v>145</v>
      </c>
      <c r="G4048">
        <v>40</v>
      </c>
      <c r="H4048" t="s">
        <v>3950</v>
      </c>
    </row>
    <row r="4049" spans="1:8" x14ac:dyDescent="0.25">
      <c r="A4049" t="s">
        <v>3327</v>
      </c>
      <c r="B4049" s="1">
        <v>45052</v>
      </c>
      <c r="C4049">
        <v>714</v>
      </c>
      <c r="D4049">
        <v>124</v>
      </c>
      <c r="E4049">
        <v>29</v>
      </c>
      <c r="F4049">
        <v>147</v>
      </c>
      <c r="G4049">
        <v>36</v>
      </c>
      <c r="H4049" t="s">
        <v>3951</v>
      </c>
    </row>
    <row r="4050" spans="1:8" x14ac:dyDescent="0.25">
      <c r="A4050" t="s">
        <v>1361</v>
      </c>
      <c r="B4050" s="1">
        <v>45322</v>
      </c>
      <c r="C4050">
        <v>358</v>
      </c>
      <c r="D4050">
        <v>424</v>
      </c>
      <c r="E4050">
        <v>29</v>
      </c>
      <c r="F4050">
        <v>171</v>
      </c>
      <c r="G4050">
        <v>22</v>
      </c>
      <c r="H4050" t="s">
        <v>3950</v>
      </c>
    </row>
    <row r="4051" spans="1:8" x14ac:dyDescent="0.25">
      <c r="A4051" t="s">
        <v>3328</v>
      </c>
      <c r="B4051" s="1">
        <v>45682</v>
      </c>
      <c r="C4051">
        <v>527</v>
      </c>
      <c r="D4051">
        <v>76</v>
      </c>
      <c r="E4051">
        <v>1</v>
      </c>
      <c r="F4051">
        <v>129</v>
      </c>
      <c r="G4051">
        <v>11</v>
      </c>
      <c r="H4051" t="s">
        <v>3950</v>
      </c>
    </row>
    <row r="4052" spans="1:8" x14ac:dyDescent="0.25">
      <c r="A4052" t="s">
        <v>3329</v>
      </c>
      <c r="B4052" s="1">
        <v>45006</v>
      </c>
      <c r="C4052">
        <v>424</v>
      </c>
      <c r="D4052">
        <v>97</v>
      </c>
      <c r="E4052">
        <v>22</v>
      </c>
      <c r="F4052">
        <v>24</v>
      </c>
      <c r="G4052">
        <v>34</v>
      </c>
      <c r="H4052" t="s">
        <v>3949</v>
      </c>
    </row>
    <row r="4053" spans="1:8" x14ac:dyDescent="0.25">
      <c r="A4053" t="s">
        <v>3323</v>
      </c>
      <c r="B4053" s="1">
        <v>45674</v>
      </c>
      <c r="C4053">
        <v>534</v>
      </c>
      <c r="D4053">
        <v>119</v>
      </c>
      <c r="E4053">
        <v>16</v>
      </c>
      <c r="F4053">
        <v>68</v>
      </c>
      <c r="G4053">
        <v>38</v>
      </c>
      <c r="H4053" t="s">
        <v>3951</v>
      </c>
    </row>
    <row r="4054" spans="1:8" x14ac:dyDescent="0.25">
      <c r="A4054" t="s">
        <v>3330</v>
      </c>
      <c r="B4054" s="1">
        <v>45305</v>
      </c>
      <c r="C4054">
        <v>874</v>
      </c>
      <c r="D4054">
        <v>62</v>
      </c>
      <c r="E4054">
        <v>14</v>
      </c>
      <c r="F4054">
        <v>132</v>
      </c>
      <c r="G4054">
        <v>4</v>
      </c>
      <c r="H4054" t="s">
        <v>3949</v>
      </c>
    </row>
    <row r="4055" spans="1:8" x14ac:dyDescent="0.25">
      <c r="A4055" t="s">
        <v>3011</v>
      </c>
      <c r="B4055" s="1">
        <v>45613</v>
      </c>
      <c r="C4055">
        <v>857</v>
      </c>
      <c r="D4055">
        <v>171</v>
      </c>
      <c r="E4055">
        <v>8</v>
      </c>
      <c r="F4055">
        <v>34</v>
      </c>
      <c r="G4055">
        <v>26</v>
      </c>
      <c r="H4055" t="s">
        <v>3949</v>
      </c>
    </row>
    <row r="4056" spans="1:8" x14ac:dyDescent="0.25">
      <c r="A4056" t="s">
        <v>3331</v>
      </c>
      <c r="B4056" s="1">
        <v>45510</v>
      </c>
      <c r="C4056">
        <v>700</v>
      </c>
      <c r="D4056">
        <v>237</v>
      </c>
      <c r="E4056">
        <v>10</v>
      </c>
      <c r="F4056">
        <v>8</v>
      </c>
      <c r="G4056">
        <v>47</v>
      </c>
      <c r="H4056" t="s">
        <v>3951</v>
      </c>
    </row>
    <row r="4057" spans="1:8" x14ac:dyDescent="0.25">
      <c r="A4057" t="s">
        <v>3332</v>
      </c>
      <c r="B4057" s="1">
        <v>45379</v>
      </c>
      <c r="C4057">
        <v>697</v>
      </c>
      <c r="D4057">
        <v>131</v>
      </c>
      <c r="E4057">
        <v>21</v>
      </c>
      <c r="F4057">
        <v>172</v>
      </c>
      <c r="G4057">
        <v>16</v>
      </c>
      <c r="H4057" t="s">
        <v>3951</v>
      </c>
    </row>
    <row r="4058" spans="1:8" x14ac:dyDescent="0.25">
      <c r="A4058" t="s">
        <v>3333</v>
      </c>
      <c r="B4058" s="1">
        <v>45080</v>
      </c>
      <c r="C4058">
        <v>418</v>
      </c>
      <c r="D4058">
        <v>109</v>
      </c>
      <c r="E4058">
        <v>4</v>
      </c>
      <c r="F4058">
        <v>130</v>
      </c>
      <c r="G4058">
        <v>18</v>
      </c>
      <c r="H4058" t="s">
        <v>3949</v>
      </c>
    </row>
    <row r="4059" spans="1:8" x14ac:dyDescent="0.25">
      <c r="A4059" t="s">
        <v>2775</v>
      </c>
      <c r="B4059" s="1">
        <v>45445</v>
      </c>
      <c r="C4059">
        <v>894</v>
      </c>
      <c r="D4059">
        <v>431</v>
      </c>
      <c r="E4059">
        <v>22</v>
      </c>
      <c r="F4059">
        <v>161</v>
      </c>
      <c r="G4059">
        <v>46</v>
      </c>
      <c r="H4059" t="s">
        <v>3950</v>
      </c>
    </row>
    <row r="4060" spans="1:8" x14ac:dyDescent="0.25">
      <c r="A4060" t="s">
        <v>1478</v>
      </c>
      <c r="B4060" s="1">
        <v>45222</v>
      </c>
      <c r="C4060">
        <v>169</v>
      </c>
      <c r="D4060">
        <v>463</v>
      </c>
      <c r="E4060">
        <v>29</v>
      </c>
      <c r="F4060">
        <v>12</v>
      </c>
      <c r="G4060">
        <v>32</v>
      </c>
      <c r="H4060" t="s">
        <v>3949</v>
      </c>
    </row>
    <row r="4061" spans="1:8" x14ac:dyDescent="0.25">
      <c r="A4061" t="s">
        <v>1408</v>
      </c>
      <c r="B4061" s="1">
        <v>45449</v>
      </c>
      <c r="C4061">
        <v>802</v>
      </c>
      <c r="D4061">
        <v>212</v>
      </c>
      <c r="E4061">
        <v>12</v>
      </c>
      <c r="F4061">
        <v>197</v>
      </c>
      <c r="G4061">
        <v>2</v>
      </c>
      <c r="H4061" t="s">
        <v>3951</v>
      </c>
    </row>
    <row r="4062" spans="1:8" x14ac:dyDescent="0.25">
      <c r="A4062" t="s">
        <v>3334</v>
      </c>
      <c r="B4062" s="1">
        <v>44972</v>
      </c>
      <c r="C4062">
        <v>866</v>
      </c>
      <c r="D4062">
        <v>370</v>
      </c>
      <c r="E4062">
        <v>17</v>
      </c>
      <c r="F4062">
        <v>189</v>
      </c>
      <c r="G4062">
        <v>18</v>
      </c>
      <c r="H4062" t="s">
        <v>3949</v>
      </c>
    </row>
    <row r="4063" spans="1:8" x14ac:dyDescent="0.25">
      <c r="A4063" t="s">
        <v>2336</v>
      </c>
      <c r="B4063" s="1">
        <v>45132</v>
      </c>
      <c r="C4063">
        <v>584</v>
      </c>
      <c r="D4063">
        <v>440</v>
      </c>
      <c r="E4063">
        <v>30</v>
      </c>
      <c r="F4063">
        <v>73</v>
      </c>
      <c r="G4063">
        <v>47</v>
      </c>
      <c r="H4063" t="s">
        <v>3950</v>
      </c>
    </row>
    <row r="4064" spans="1:8" x14ac:dyDescent="0.25">
      <c r="A4064" t="s">
        <v>3335</v>
      </c>
      <c r="B4064" s="1">
        <v>45521</v>
      </c>
      <c r="C4064">
        <v>292</v>
      </c>
      <c r="D4064">
        <v>75</v>
      </c>
      <c r="E4064">
        <v>9</v>
      </c>
      <c r="F4064">
        <v>58</v>
      </c>
      <c r="G4064">
        <v>4</v>
      </c>
      <c r="H4064" t="s">
        <v>3949</v>
      </c>
    </row>
    <row r="4065" spans="1:8" x14ac:dyDescent="0.25">
      <c r="A4065" t="s">
        <v>1367</v>
      </c>
      <c r="B4065" s="1">
        <v>45294</v>
      </c>
      <c r="C4065">
        <v>909</v>
      </c>
      <c r="D4065">
        <v>396</v>
      </c>
      <c r="E4065">
        <v>17</v>
      </c>
      <c r="F4065">
        <v>197</v>
      </c>
      <c r="G4065">
        <v>24</v>
      </c>
      <c r="H4065" t="s">
        <v>3949</v>
      </c>
    </row>
    <row r="4066" spans="1:8" x14ac:dyDescent="0.25">
      <c r="A4066" t="s">
        <v>3336</v>
      </c>
      <c r="B4066" s="1">
        <v>45561</v>
      </c>
      <c r="C4066">
        <v>353</v>
      </c>
      <c r="D4066">
        <v>218</v>
      </c>
      <c r="E4066">
        <v>8</v>
      </c>
      <c r="F4066">
        <v>181</v>
      </c>
      <c r="G4066">
        <v>45</v>
      </c>
      <c r="H4066" t="s">
        <v>3949</v>
      </c>
    </row>
    <row r="4067" spans="1:8" x14ac:dyDescent="0.25">
      <c r="A4067" t="s">
        <v>2229</v>
      </c>
      <c r="B4067" s="1">
        <v>45591</v>
      </c>
      <c r="C4067">
        <v>441</v>
      </c>
      <c r="D4067">
        <v>392</v>
      </c>
      <c r="E4067">
        <v>12</v>
      </c>
      <c r="F4067">
        <v>41</v>
      </c>
      <c r="G4067">
        <v>25</v>
      </c>
      <c r="H4067" t="s">
        <v>3950</v>
      </c>
    </row>
    <row r="4068" spans="1:8" x14ac:dyDescent="0.25">
      <c r="A4068" t="s">
        <v>3337</v>
      </c>
      <c r="B4068" s="1">
        <v>45379</v>
      </c>
      <c r="C4068">
        <v>554</v>
      </c>
      <c r="D4068">
        <v>252</v>
      </c>
      <c r="E4068">
        <v>21</v>
      </c>
      <c r="F4068">
        <v>85</v>
      </c>
      <c r="G4068">
        <v>2</v>
      </c>
      <c r="H4068" t="s">
        <v>3949</v>
      </c>
    </row>
    <row r="4069" spans="1:8" x14ac:dyDescent="0.25">
      <c r="A4069" t="s">
        <v>3140</v>
      </c>
      <c r="B4069" s="1">
        <v>45206</v>
      </c>
      <c r="C4069">
        <v>718</v>
      </c>
      <c r="D4069">
        <v>378</v>
      </c>
      <c r="E4069">
        <v>17</v>
      </c>
      <c r="F4069">
        <v>123</v>
      </c>
      <c r="G4069">
        <v>20</v>
      </c>
      <c r="H4069" t="s">
        <v>3949</v>
      </c>
    </row>
    <row r="4070" spans="1:8" x14ac:dyDescent="0.25">
      <c r="A4070" t="s">
        <v>3338</v>
      </c>
      <c r="B4070" s="1">
        <v>44989</v>
      </c>
      <c r="C4070">
        <v>501</v>
      </c>
      <c r="D4070">
        <v>349</v>
      </c>
      <c r="E4070">
        <v>27</v>
      </c>
      <c r="F4070">
        <v>55</v>
      </c>
      <c r="G4070">
        <v>7</v>
      </c>
      <c r="H4070" t="s">
        <v>3950</v>
      </c>
    </row>
    <row r="4071" spans="1:8" x14ac:dyDescent="0.25">
      <c r="A4071" t="s">
        <v>3339</v>
      </c>
      <c r="B4071" s="1">
        <v>45486</v>
      </c>
      <c r="C4071">
        <v>323</v>
      </c>
      <c r="D4071">
        <v>357</v>
      </c>
      <c r="E4071">
        <v>11</v>
      </c>
      <c r="F4071">
        <v>192</v>
      </c>
      <c r="G4071">
        <v>27</v>
      </c>
      <c r="H4071" t="s">
        <v>3950</v>
      </c>
    </row>
    <row r="4072" spans="1:8" x14ac:dyDescent="0.25">
      <c r="A4072" t="s">
        <v>3340</v>
      </c>
      <c r="B4072" s="1">
        <v>45375</v>
      </c>
      <c r="C4072">
        <v>177</v>
      </c>
      <c r="D4072">
        <v>448</v>
      </c>
      <c r="E4072">
        <v>26</v>
      </c>
      <c r="F4072">
        <v>29</v>
      </c>
      <c r="G4072">
        <v>1</v>
      </c>
      <c r="H4072" t="s">
        <v>3951</v>
      </c>
    </row>
    <row r="4073" spans="1:8" x14ac:dyDescent="0.25">
      <c r="A4073" t="s">
        <v>2359</v>
      </c>
      <c r="B4073" s="1">
        <v>45046</v>
      </c>
      <c r="C4073">
        <v>509</v>
      </c>
      <c r="D4073">
        <v>199</v>
      </c>
      <c r="E4073">
        <v>22</v>
      </c>
      <c r="F4073">
        <v>46</v>
      </c>
      <c r="G4073">
        <v>46</v>
      </c>
      <c r="H4073" t="s">
        <v>3950</v>
      </c>
    </row>
    <row r="4074" spans="1:8" x14ac:dyDescent="0.25">
      <c r="A4074" t="s">
        <v>1812</v>
      </c>
      <c r="B4074" s="1">
        <v>45249</v>
      </c>
      <c r="C4074">
        <v>519</v>
      </c>
      <c r="D4074">
        <v>434</v>
      </c>
      <c r="E4074">
        <v>8</v>
      </c>
      <c r="F4074">
        <v>180</v>
      </c>
      <c r="G4074">
        <v>40</v>
      </c>
      <c r="H4074" t="s">
        <v>3951</v>
      </c>
    </row>
    <row r="4075" spans="1:8" x14ac:dyDescent="0.25">
      <c r="A4075" t="s">
        <v>3341</v>
      </c>
      <c r="B4075" s="1">
        <v>45319</v>
      </c>
      <c r="C4075">
        <v>453</v>
      </c>
      <c r="D4075">
        <v>207</v>
      </c>
      <c r="E4075">
        <v>7</v>
      </c>
      <c r="F4075">
        <v>134</v>
      </c>
      <c r="G4075">
        <v>42</v>
      </c>
      <c r="H4075" t="s">
        <v>3951</v>
      </c>
    </row>
    <row r="4076" spans="1:8" x14ac:dyDescent="0.25">
      <c r="A4076" t="s">
        <v>3342</v>
      </c>
      <c r="B4076" s="1">
        <v>45692</v>
      </c>
      <c r="C4076">
        <v>128</v>
      </c>
      <c r="D4076">
        <v>133</v>
      </c>
      <c r="E4076">
        <v>28</v>
      </c>
      <c r="F4076">
        <v>159</v>
      </c>
      <c r="G4076">
        <v>47</v>
      </c>
      <c r="H4076" t="s">
        <v>3951</v>
      </c>
    </row>
    <row r="4077" spans="1:8" x14ac:dyDescent="0.25">
      <c r="A4077" t="s">
        <v>3343</v>
      </c>
      <c r="B4077" s="1">
        <v>45494</v>
      </c>
      <c r="C4077">
        <v>783</v>
      </c>
      <c r="D4077">
        <v>330</v>
      </c>
      <c r="E4077">
        <v>23</v>
      </c>
      <c r="F4077">
        <v>144</v>
      </c>
      <c r="G4077">
        <v>29</v>
      </c>
      <c r="H4077" t="s">
        <v>3949</v>
      </c>
    </row>
    <row r="4078" spans="1:8" x14ac:dyDescent="0.25">
      <c r="A4078" t="s">
        <v>3344</v>
      </c>
      <c r="B4078" s="1">
        <v>45494</v>
      </c>
      <c r="C4078">
        <v>980</v>
      </c>
      <c r="D4078">
        <v>248</v>
      </c>
      <c r="E4078">
        <v>15</v>
      </c>
      <c r="F4078">
        <v>183</v>
      </c>
      <c r="G4078">
        <v>42</v>
      </c>
      <c r="H4078" t="s">
        <v>3951</v>
      </c>
    </row>
    <row r="4079" spans="1:8" x14ac:dyDescent="0.25">
      <c r="A4079" t="s">
        <v>1750</v>
      </c>
      <c r="B4079" s="1">
        <v>45049</v>
      </c>
      <c r="C4079">
        <v>389</v>
      </c>
      <c r="D4079">
        <v>466</v>
      </c>
      <c r="E4079">
        <v>11</v>
      </c>
      <c r="F4079">
        <v>100</v>
      </c>
      <c r="G4079">
        <v>19</v>
      </c>
      <c r="H4079" t="s">
        <v>3951</v>
      </c>
    </row>
    <row r="4080" spans="1:8" x14ac:dyDescent="0.25">
      <c r="A4080" t="s">
        <v>3345</v>
      </c>
      <c r="B4080" s="1">
        <v>45598</v>
      </c>
      <c r="C4080">
        <v>831</v>
      </c>
      <c r="D4080">
        <v>252</v>
      </c>
      <c r="E4080">
        <v>10</v>
      </c>
      <c r="F4080">
        <v>176</v>
      </c>
      <c r="G4080">
        <v>21</v>
      </c>
      <c r="H4080" t="s">
        <v>3951</v>
      </c>
    </row>
    <row r="4081" spans="1:8" x14ac:dyDescent="0.25">
      <c r="A4081" t="s">
        <v>853</v>
      </c>
      <c r="B4081" s="1">
        <v>45469</v>
      </c>
      <c r="C4081">
        <v>554</v>
      </c>
      <c r="D4081">
        <v>135</v>
      </c>
      <c r="E4081">
        <v>12</v>
      </c>
      <c r="F4081">
        <v>131</v>
      </c>
      <c r="G4081">
        <v>30</v>
      </c>
      <c r="H4081" t="s">
        <v>3949</v>
      </c>
    </row>
    <row r="4082" spans="1:8" x14ac:dyDescent="0.25">
      <c r="A4082" t="s">
        <v>3346</v>
      </c>
      <c r="B4082" s="1">
        <v>44977</v>
      </c>
      <c r="C4082">
        <v>841</v>
      </c>
      <c r="D4082">
        <v>215</v>
      </c>
      <c r="E4082">
        <v>16</v>
      </c>
      <c r="F4082">
        <v>77</v>
      </c>
      <c r="G4082">
        <v>15</v>
      </c>
      <c r="H4082" t="s">
        <v>3950</v>
      </c>
    </row>
    <row r="4083" spans="1:8" x14ac:dyDescent="0.25">
      <c r="A4083" t="s">
        <v>3347</v>
      </c>
      <c r="B4083" s="1">
        <v>45061</v>
      </c>
      <c r="C4083">
        <v>223</v>
      </c>
      <c r="D4083">
        <v>227</v>
      </c>
      <c r="E4083">
        <v>28</v>
      </c>
      <c r="F4083">
        <v>187</v>
      </c>
      <c r="G4083">
        <v>2</v>
      </c>
      <c r="H4083" t="s">
        <v>3949</v>
      </c>
    </row>
    <row r="4084" spans="1:8" x14ac:dyDescent="0.25">
      <c r="A4084" t="s">
        <v>3348</v>
      </c>
      <c r="B4084" s="1">
        <v>45476</v>
      </c>
      <c r="C4084">
        <v>422</v>
      </c>
      <c r="D4084">
        <v>461</v>
      </c>
      <c r="E4084">
        <v>14</v>
      </c>
      <c r="F4084">
        <v>24</v>
      </c>
      <c r="G4084">
        <v>30</v>
      </c>
      <c r="H4084" t="s">
        <v>3949</v>
      </c>
    </row>
    <row r="4085" spans="1:8" x14ac:dyDescent="0.25">
      <c r="A4085" t="s">
        <v>3349</v>
      </c>
      <c r="B4085" s="1">
        <v>45639</v>
      </c>
      <c r="C4085">
        <v>450</v>
      </c>
      <c r="D4085">
        <v>484</v>
      </c>
      <c r="E4085">
        <v>30</v>
      </c>
      <c r="F4085">
        <v>142</v>
      </c>
      <c r="G4085">
        <v>37</v>
      </c>
      <c r="H4085" t="s">
        <v>3951</v>
      </c>
    </row>
    <row r="4086" spans="1:8" x14ac:dyDescent="0.25">
      <c r="A4086" t="s">
        <v>3350</v>
      </c>
      <c r="B4086" s="1">
        <v>45052</v>
      </c>
      <c r="C4086">
        <v>671</v>
      </c>
      <c r="D4086">
        <v>140</v>
      </c>
      <c r="E4086">
        <v>27</v>
      </c>
      <c r="F4086">
        <v>183</v>
      </c>
      <c r="G4086">
        <v>11</v>
      </c>
      <c r="H4086" t="s">
        <v>3950</v>
      </c>
    </row>
    <row r="4087" spans="1:8" x14ac:dyDescent="0.25">
      <c r="A4087" t="s">
        <v>3351</v>
      </c>
      <c r="B4087" s="1">
        <v>45642</v>
      </c>
      <c r="C4087">
        <v>581</v>
      </c>
      <c r="D4087">
        <v>328</v>
      </c>
      <c r="E4087">
        <v>24</v>
      </c>
      <c r="F4087">
        <v>82</v>
      </c>
      <c r="G4087">
        <v>31</v>
      </c>
      <c r="H4087" t="s">
        <v>3949</v>
      </c>
    </row>
    <row r="4088" spans="1:8" x14ac:dyDescent="0.25">
      <c r="A4088" t="s">
        <v>1548</v>
      </c>
      <c r="B4088" s="1">
        <v>45509</v>
      </c>
      <c r="C4088">
        <v>653</v>
      </c>
      <c r="D4088">
        <v>263</v>
      </c>
      <c r="E4088">
        <v>24</v>
      </c>
      <c r="F4088">
        <v>167</v>
      </c>
      <c r="G4088">
        <v>7</v>
      </c>
      <c r="H4088" t="s">
        <v>3949</v>
      </c>
    </row>
    <row r="4089" spans="1:8" x14ac:dyDescent="0.25">
      <c r="A4089" t="s">
        <v>3352</v>
      </c>
      <c r="B4089" s="1">
        <v>45064</v>
      </c>
      <c r="C4089">
        <v>195</v>
      </c>
      <c r="D4089">
        <v>375</v>
      </c>
      <c r="E4089">
        <v>27</v>
      </c>
      <c r="F4089">
        <v>154</v>
      </c>
      <c r="G4089">
        <v>11</v>
      </c>
      <c r="H4089" t="s">
        <v>3950</v>
      </c>
    </row>
    <row r="4090" spans="1:8" x14ac:dyDescent="0.25">
      <c r="A4090" t="s">
        <v>3353</v>
      </c>
      <c r="B4090" s="1">
        <v>45006</v>
      </c>
      <c r="C4090">
        <v>502</v>
      </c>
      <c r="D4090">
        <v>314</v>
      </c>
      <c r="E4090">
        <v>26</v>
      </c>
      <c r="F4090">
        <v>10</v>
      </c>
      <c r="G4090">
        <v>27</v>
      </c>
      <c r="H4090" t="s">
        <v>3949</v>
      </c>
    </row>
    <row r="4091" spans="1:8" x14ac:dyDescent="0.25">
      <c r="A4091" t="s">
        <v>3354</v>
      </c>
      <c r="B4091" s="1">
        <v>45420</v>
      </c>
      <c r="C4091">
        <v>866</v>
      </c>
      <c r="D4091">
        <v>149</v>
      </c>
      <c r="E4091">
        <v>17</v>
      </c>
      <c r="F4091">
        <v>99</v>
      </c>
      <c r="G4091">
        <v>46</v>
      </c>
      <c r="H4091" t="s">
        <v>3949</v>
      </c>
    </row>
    <row r="4092" spans="1:8" x14ac:dyDescent="0.25">
      <c r="A4092" t="s">
        <v>3355</v>
      </c>
      <c r="B4092" s="1">
        <v>45499</v>
      </c>
      <c r="C4092">
        <v>657</v>
      </c>
      <c r="D4092">
        <v>359</v>
      </c>
      <c r="E4092">
        <v>29</v>
      </c>
      <c r="F4092">
        <v>199</v>
      </c>
      <c r="G4092">
        <v>49</v>
      </c>
      <c r="H4092" t="s">
        <v>3950</v>
      </c>
    </row>
    <row r="4093" spans="1:8" x14ac:dyDescent="0.25">
      <c r="A4093" t="s">
        <v>1139</v>
      </c>
      <c r="B4093" s="1">
        <v>45502</v>
      </c>
      <c r="C4093">
        <v>133</v>
      </c>
      <c r="D4093">
        <v>359</v>
      </c>
      <c r="E4093">
        <v>19</v>
      </c>
      <c r="F4093">
        <v>94</v>
      </c>
      <c r="G4093">
        <v>31</v>
      </c>
      <c r="H4093" t="s">
        <v>3951</v>
      </c>
    </row>
    <row r="4094" spans="1:8" x14ac:dyDescent="0.25">
      <c r="A4094" t="s">
        <v>1597</v>
      </c>
      <c r="B4094" s="1">
        <v>45338</v>
      </c>
      <c r="C4094">
        <v>936</v>
      </c>
      <c r="D4094">
        <v>88</v>
      </c>
      <c r="E4094">
        <v>3</v>
      </c>
      <c r="F4094">
        <v>156</v>
      </c>
      <c r="G4094">
        <v>45</v>
      </c>
      <c r="H4094" t="s">
        <v>3950</v>
      </c>
    </row>
    <row r="4095" spans="1:8" x14ac:dyDescent="0.25">
      <c r="A4095" t="s">
        <v>3356</v>
      </c>
      <c r="B4095" s="1">
        <v>45421</v>
      </c>
      <c r="C4095">
        <v>918</v>
      </c>
      <c r="D4095">
        <v>155</v>
      </c>
      <c r="E4095">
        <v>7</v>
      </c>
      <c r="F4095">
        <v>69</v>
      </c>
      <c r="G4095">
        <v>42</v>
      </c>
      <c r="H4095" t="s">
        <v>3950</v>
      </c>
    </row>
    <row r="4096" spans="1:8" x14ac:dyDescent="0.25">
      <c r="A4096" t="s">
        <v>1648</v>
      </c>
      <c r="B4096" s="1">
        <v>45679</v>
      </c>
      <c r="C4096">
        <v>609</v>
      </c>
      <c r="D4096">
        <v>451</v>
      </c>
      <c r="E4096">
        <v>7</v>
      </c>
      <c r="F4096">
        <v>147</v>
      </c>
      <c r="G4096">
        <v>2</v>
      </c>
      <c r="H4096" t="s">
        <v>3950</v>
      </c>
    </row>
    <row r="4097" spans="1:8" x14ac:dyDescent="0.25">
      <c r="A4097" t="s">
        <v>9</v>
      </c>
      <c r="B4097" s="1">
        <v>45017</v>
      </c>
      <c r="C4097">
        <v>558</v>
      </c>
      <c r="D4097">
        <v>89</v>
      </c>
      <c r="E4097">
        <v>14</v>
      </c>
      <c r="F4097">
        <v>198</v>
      </c>
      <c r="G4097">
        <v>34</v>
      </c>
      <c r="H4097" t="s">
        <v>3951</v>
      </c>
    </row>
    <row r="4098" spans="1:8" x14ac:dyDescent="0.25">
      <c r="A4098" t="s">
        <v>2866</v>
      </c>
      <c r="B4098" s="1">
        <v>45081</v>
      </c>
      <c r="C4098">
        <v>437</v>
      </c>
      <c r="D4098">
        <v>228</v>
      </c>
      <c r="E4098">
        <v>11</v>
      </c>
      <c r="F4098">
        <v>18</v>
      </c>
      <c r="G4098">
        <v>42</v>
      </c>
      <c r="H4098" t="s">
        <v>3951</v>
      </c>
    </row>
    <row r="4099" spans="1:8" x14ac:dyDescent="0.25">
      <c r="A4099" t="s">
        <v>3357</v>
      </c>
      <c r="B4099" s="1">
        <v>45519</v>
      </c>
      <c r="C4099">
        <v>955</v>
      </c>
      <c r="D4099">
        <v>382</v>
      </c>
      <c r="E4099">
        <v>15</v>
      </c>
      <c r="F4099">
        <v>148</v>
      </c>
      <c r="G4099">
        <v>11</v>
      </c>
      <c r="H4099" t="s">
        <v>3950</v>
      </c>
    </row>
    <row r="4100" spans="1:8" x14ac:dyDescent="0.25">
      <c r="A4100" t="s">
        <v>3358</v>
      </c>
      <c r="B4100" s="1">
        <v>45027</v>
      </c>
      <c r="C4100">
        <v>560</v>
      </c>
      <c r="D4100">
        <v>281</v>
      </c>
      <c r="E4100">
        <v>9</v>
      </c>
      <c r="F4100">
        <v>22</v>
      </c>
      <c r="G4100">
        <v>8</v>
      </c>
      <c r="H4100" t="s">
        <v>3950</v>
      </c>
    </row>
    <row r="4101" spans="1:8" x14ac:dyDescent="0.25">
      <c r="A4101" t="s">
        <v>3242</v>
      </c>
      <c r="B4101" s="1">
        <v>45081</v>
      </c>
      <c r="C4101">
        <v>765</v>
      </c>
      <c r="D4101">
        <v>113</v>
      </c>
      <c r="E4101">
        <v>28</v>
      </c>
      <c r="F4101">
        <v>170</v>
      </c>
      <c r="G4101">
        <v>35</v>
      </c>
      <c r="H4101" t="s">
        <v>3951</v>
      </c>
    </row>
    <row r="4102" spans="1:8" x14ac:dyDescent="0.25">
      <c r="A4102" t="s">
        <v>230</v>
      </c>
      <c r="B4102" s="1">
        <v>45100</v>
      </c>
      <c r="C4102">
        <v>620</v>
      </c>
      <c r="D4102">
        <v>213</v>
      </c>
      <c r="E4102">
        <v>11</v>
      </c>
      <c r="F4102">
        <v>148</v>
      </c>
      <c r="G4102">
        <v>39</v>
      </c>
      <c r="H4102" t="s">
        <v>3951</v>
      </c>
    </row>
    <row r="4103" spans="1:8" x14ac:dyDescent="0.25">
      <c r="A4103" t="s">
        <v>1565</v>
      </c>
      <c r="B4103" s="1">
        <v>45170</v>
      </c>
      <c r="C4103">
        <v>430</v>
      </c>
      <c r="D4103">
        <v>268</v>
      </c>
      <c r="E4103">
        <v>9</v>
      </c>
      <c r="F4103">
        <v>155</v>
      </c>
      <c r="G4103">
        <v>24</v>
      </c>
      <c r="H4103" t="s">
        <v>3949</v>
      </c>
    </row>
    <row r="4104" spans="1:8" x14ac:dyDescent="0.25">
      <c r="A4104" t="s">
        <v>3359</v>
      </c>
      <c r="B4104" s="1">
        <v>45284</v>
      </c>
      <c r="C4104">
        <v>835</v>
      </c>
      <c r="D4104">
        <v>98</v>
      </c>
      <c r="E4104">
        <v>19</v>
      </c>
      <c r="F4104">
        <v>155</v>
      </c>
      <c r="G4104">
        <v>9</v>
      </c>
      <c r="H4104" t="s">
        <v>3950</v>
      </c>
    </row>
    <row r="4105" spans="1:8" x14ac:dyDescent="0.25">
      <c r="A4105" t="s">
        <v>3360</v>
      </c>
      <c r="B4105" s="1">
        <v>45677</v>
      </c>
      <c r="C4105">
        <v>298</v>
      </c>
      <c r="D4105">
        <v>298</v>
      </c>
      <c r="E4105">
        <v>3</v>
      </c>
      <c r="F4105">
        <v>26</v>
      </c>
      <c r="G4105">
        <v>38</v>
      </c>
      <c r="H4105" t="s">
        <v>3950</v>
      </c>
    </row>
    <row r="4106" spans="1:8" x14ac:dyDescent="0.25">
      <c r="A4106" t="s">
        <v>3361</v>
      </c>
      <c r="B4106" s="1">
        <v>45447</v>
      </c>
      <c r="C4106">
        <v>456</v>
      </c>
      <c r="D4106">
        <v>78</v>
      </c>
      <c r="E4106">
        <v>12</v>
      </c>
      <c r="F4106">
        <v>170</v>
      </c>
      <c r="G4106">
        <v>12</v>
      </c>
      <c r="H4106" t="s">
        <v>3949</v>
      </c>
    </row>
    <row r="4107" spans="1:8" x14ac:dyDescent="0.25">
      <c r="A4107" t="s">
        <v>3362</v>
      </c>
      <c r="B4107" s="1">
        <v>45477</v>
      </c>
      <c r="C4107">
        <v>717</v>
      </c>
      <c r="D4107">
        <v>151</v>
      </c>
      <c r="E4107">
        <v>7</v>
      </c>
      <c r="F4107">
        <v>198</v>
      </c>
      <c r="G4107">
        <v>43</v>
      </c>
      <c r="H4107" t="s">
        <v>3951</v>
      </c>
    </row>
    <row r="4108" spans="1:8" x14ac:dyDescent="0.25">
      <c r="A4108" t="s">
        <v>3363</v>
      </c>
      <c r="B4108" s="1">
        <v>45124</v>
      </c>
      <c r="C4108">
        <v>275</v>
      </c>
      <c r="D4108">
        <v>387</v>
      </c>
      <c r="E4108">
        <v>13</v>
      </c>
      <c r="F4108">
        <v>35</v>
      </c>
      <c r="G4108">
        <v>15</v>
      </c>
      <c r="H4108" t="s">
        <v>3949</v>
      </c>
    </row>
    <row r="4109" spans="1:8" x14ac:dyDescent="0.25">
      <c r="A4109" t="s">
        <v>3364</v>
      </c>
      <c r="B4109" s="1">
        <v>45388</v>
      </c>
      <c r="C4109">
        <v>685</v>
      </c>
      <c r="D4109">
        <v>174</v>
      </c>
      <c r="E4109">
        <v>21</v>
      </c>
      <c r="F4109">
        <v>124</v>
      </c>
      <c r="G4109">
        <v>13</v>
      </c>
      <c r="H4109" t="s">
        <v>3949</v>
      </c>
    </row>
    <row r="4110" spans="1:8" x14ac:dyDescent="0.25">
      <c r="A4110" t="s">
        <v>529</v>
      </c>
      <c r="B4110" s="1">
        <v>44984</v>
      </c>
      <c r="C4110">
        <v>107</v>
      </c>
      <c r="D4110">
        <v>124</v>
      </c>
      <c r="E4110">
        <v>4</v>
      </c>
      <c r="F4110">
        <v>98</v>
      </c>
      <c r="G4110">
        <v>35</v>
      </c>
      <c r="H4110" t="s">
        <v>3949</v>
      </c>
    </row>
    <row r="4111" spans="1:8" x14ac:dyDescent="0.25">
      <c r="A4111" t="s">
        <v>2252</v>
      </c>
      <c r="B4111" s="1">
        <v>45453</v>
      </c>
      <c r="C4111">
        <v>962</v>
      </c>
      <c r="D4111">
        <v>158</v>
      </c>
      <c r="E4111">
        <v>27</v>
      </c>
      <c r="F4111">
        <v>125</v>
      </c>
      <c r="G4111">
        <v>18</v>
      </c>
      <c r="H4111" t="s">
        <v>3950</v>
      </c>
    </row>
    <row r="4112" spans="1:8" x14ac:dyDescent="0.25">
      <c r="A4112" t="s">
        <v>3365</v>
      </c>
      <c r="B4112" s="1">
        <v>45186</v>
      </c>
      <c r="C4112">
        <v>507</v>
      </c>
      <c r="D4112">
        <v>406</v>
      </c>
      <c r="E4112">
        <v>6</v>
      </c>
      <c r="F4112">
        <v>128</v>
      </c>
      <c r="G4112">
        <v>18</v>
      </c>
      <c r="H4112" t="s">
        <v>3951</v>
      </c>
    </row>
    <row r="4113" spans="1:8" x14ac:dyDescent="0.25">
      <c r="A4113" t="s">
        <v>3366</v>
      </c>
      <c r="B4113" s="1">
        <v>45673</v>
      </c>
      <c r="C4113">
        <v>190</v>
      </c>
      <c r="D4113">
        <v>388</v>
      </c>
      <c r="E4113">
        <v>8</v>
      </c>
      <c r="F4113">
        <v>31</v>
      </c>
      <c r="G4113">
        <v>37</v>
      </c>
      <c r="H4113" t="s">
        <v>3950</v>
      </c>
    </row>
    <row r="4114" spans="1:8" x14ac:dyDescent="0.25">
      <c r="A4114" t="s">
        <v>3367</v>
      </c>
      <c r="B4114" s="1">
        <v>45414</v>
      </c>
      <c r="C4114">
        <v>266</v>
      </c>
      <c r="D4114">
        <v>325</v>
      </c>
      <c r="E4114">
        <v>17</v>
      </c>
      <c r="F4114">
        <v>139</v>
      </c>
      <c r="G4114">
        <v>22</v>
      </c>
      <c r="H4114" t="s">
        <v>3950</v>
      </c>
    </row>
    <row r="4115" spans="1:8" x14ac:dyDescent="0.25">
      <c r="A4115" t="s">
        <v>3368</v>
      </c>
      <c r="B4115" s="1">
        <v>45009</v>
      </c>
      <c r="C4115">
        <v>535</v>
      </c>
      <c r="D4115">
        <v>331</v>
      </c>
      <c r="E4115">
        <v>28</v>
      </c>
      <c r="F4115">
        <v>11</v>
      </c>
      <c r="G4115">
        <v>16</v>
      </c>
      <c r="H4115" t="s">
        <v>3949</v>
      </c>
    </row>
    <row r="4116" spans="1:8" x14ac:dyDescent="0.25">
      <c r="A4116" t="s">
        <v>3369</v>
      </c>
      <c r="B4116" s="1">
        <v>45103</v>
      </c>
      <c r="C4116">
        <v>458</v>
      </c>
      <c r="D4116">
        <v>431</v>
      </c>
      <c r="E4116">
        <v>3</v>
      </c>
      <c r="F4116">
        <v>93</v>
      </c>
      <c r="G4116">
        <v>34</v>
      </c>
      <c r="H4116" t="s">
        <v>3950</v>
      </c>
    </row>
    <row r="4117" spans="1:8" x14ac:dyDescent="0.25">
      <c r="A4117" t="s">
        <v>3370</v>
      </c>
      <c r="B4117" s="1">
        <v>45197</v>
      </c>
      <c r="C4117">
        <v>221</v>
      </c>
      <c r="D4117">
        <v>114</v>
      </c>
      <c r="E4117">
        <v>12</v>
      </c>
      <c r="F4117">
        <v>6</v>
      </c>
      <c r="G4117">
        <v>28</v>
      </c>
      <c r="H4117" t="s">
        <v>3951</v>
      </c>
    </row>
    <row r="4118" spans="1:8" x14ac:dyDescent="0.25">
      <c r="A4118" t="s">
        <v>1893</v>
      </c>
      <c r="B4118" s="1">
        <v>45003</v>
      </c>
      <c r="C4118">
        <v>753</v>
      </c>
      <c r="D4118">
        <v>369</v>
      </c>
      <c r="E4118">
        <v>3</v>
      </c>
      <c r="F4118">
        <v>53</v>
      </c>
      <c r="G4118">
        <v>3</v>
      </c>
      <c r="H4118" t="s">
        <v>3951</v>
      </c>
    </row>
    <row r="4119" spans="1:8" x14ac:dyDescent="0.25">
      <c r="A4119" t="s">
        <v>3371</v>
      </c>
      <c r="B4119" s="1">
        <v>45446</v>
      </c>
      <c r="C4119">
        <v>942</v>
      </c>
      <c r="D4119">
        <v>299</v>
      </c>
      <c r="E4119">
        <v>2</v>
      </c>
      <c r="F4119">
        <v>74</v>
      </c>
      <c r="G4119">
        <v>44</v>
      </c>
      <c r="H4119" t="s">
        <v>3950</v>
      </c>
    </row>
    <row r="4120" spans="1:8" x14ac:dyDescent="0.25">
      <c r="A4120" t="s">
        <v>3372</v>
      </c>
      <c r="B4120" s="1">
        <v>45264</v>
      </c>
      <c r="C4120">
        <v>917</v>
      </c>
      <c r="D4120">
        <v>428</v>
      </c>
      <c r="E4120">
        <v>16</v>
      </c>
      <c r="F4120">
        <v>161</v>
      </c>
      <c r="G4120">
        <v>1</v>
      </c>
      <c r="H4120" t="s">
        <v>3951</v>
      </c>
    </row>
    <row r="4121" spans="1:8" x14ac:dyDescent="0.25">
      <c r="A4121" t="s">
        <v>3373</v>
      </c>
      <c r="B4121" s="1">
        <v>45096</v>
      </c>
      <c r="C4121">
        <v>554</v>
      </c>
      <c r="D4121">
        <v>205</v>
      </c>
      <c r="E4121">
        <v>9</v>
      </c>
      <c r="F4121">
        <v>179</v>
      </c>
      <c r="G4121">
        <v>41</v>
      </c>
      <c r="H4121" t="s">
        <v>3949</v>
      </c>
    </row>
    <row r="4122" spans="1:8" x14ac:dyDescent="0.25">
      <c r="A4122" t="s">
        <v>3374</v>
      </c>
      <c r="B4122" s="1">
        <v>45391</v>
      </c>
      <c r="C4122">
        <v>814</v>
      </c>
      <c r="D4122">
        <v>324</v>
      </c>
      <c r="E4122">
        <v>19</v>
      </c>
      <c r="F4122">
        <v>124</v>
      </c>
      <c r="G4122">
        <v>20</v>
      </c>
      <c r="H4122" t="s">
        <v>3950</v>
      </c>
    </row>
    <row r="4123" spans="1:8" x14ac:dyDescent="0.25">
      <c r="A4123" t="s">
        <v>3375</v>
      </c>
      <c r="B4123" s="1">
        <v>44998</v>
      </c>
      <c r="C4123">
        <v>464</v>
      </c>
      <c r="D4123">
        <v>282</v>
      </c>
      <c r="E4123">
        <v>3</v>
      </c>
      <c r="F4123">
        <v>3</v>
      </c>
      <c r="G4123">
        <v>4</v>
      </c>
      <c r="H4123" t="s">
        <v>3951</v>
      </c>
    </row>
    <row r="4124" spans="1:8" x14ac:dyDescent="0.25">
      <c r="A4124" t="s">
        <v>1188</v>
      </c>
      <c r="B4124" s="1">
        <v>45463</v>
      </c>
      <c r="C4124">
        <v>829</v>
      </c>
      <c r="D4124">
        <v>262</v>
      </c>
      <c r="E4124">
        <v>23</v>
      </c>
      <c r="F4124">
        <v>67</v>
      </c>
      <c r="G4124">
        <v>11</v>
      </c>
      <c r="H4124" t="s">
        <v>3950</v>
      </c>
    </row>
    <row r="4125" spans="1:8" x14ac:dyDescent="0.25">
      <c r="A4125" t="s">
        <v>732</v>
      </c>
      <c r="B4125" s="1">
        <v>45632</v>
      </c>
      <c r="C4125">
        <v>107</v>
      </c>
      <c r="D4125">
        <v>272</v>
      </c>
      <c r="E4125">
        <v>15</v>
      </c>
      <c r="F4125">
        <v>147</v>
      </c>
      <c r="G4125">
        <v>39</v>
      </c>
      <c r="H4125" t="s">
        <v>3949</v>
      </c>
    </row>
    <row r="4126" spans="1:8" x14ac:dyDescent="0.25">
      <c r="A4126" t="s">
        <v>3376</v>
      </c>
      <c r="B4126" s="1">
        <v>45536</v>
      </c>
      <c r="C4126">
        <v>711</v>
      </c>
      <c r="D4126">
        <v>294</v>
      </c>
      <c r="E4126">
        <v>23</v>
      </c>
      <c r="F4126">
        <v>97</v>
      </c>
      <c r="G4126">
        <v>30</v>
      </c>
      <c r="H4126" t="s">
        <v>3951</v>
      </c>
    </row>
    <row r="4127" spans="1:8" x14ac:dyDescent="0.25">
      <c r="A4127" t="s">
        <v>2410</v>
      </c>
      <c r="B4127" s="1">
        <v>45101</v>
      </c>
      <c r="C4127">
        <v>648</v>
      </c>
      <c r="D4127">
        <v>253</v>
      </c>
      <c r="E4127">
        <v>8</v>
      </c>
      <c r="F4127">
        <v>137</v>
      </c>
      <c r="G4127">
        <v>1</v>
      </c>
      <c r="H4127" t="s">
        <v>3951</v>
      </c>
    </row>
    <row r="4128" spans="1:8" x14ac:dyDescent="0.25">
      <c r="A4128" t="s">
        <v>3377</v>
      </c>
      <c r="B4128" s="1">
        <v>45643</v>
      </c>
      <c r="C4128">
        <v>223</v>
      </c>
      <c r="D4128">
        <v>96</v>
      </c>
      <c r="E4128">
        <v>2</v>
      </c>
      <c r="F4128">
        <v>97</v>
      </c>
      <c r="G4128">
        <v>7</v>
      </c>
      <c r="H4128" t="s">
        <v>3951</v>
      </c>
    </row>
    <row r="4129" spans="1:8" x14ac:dyDescent="0.25">
      <c r="A4129" t="s">
        <v>3378</v>
      </c>
      <c r="B4129" s="1">
        <v>45230</v>
      </c>
      <c r="C4129">
        <v>670</v>
      </c>
      <c r="D4129">
        <v>255</v>
      </c>
      <c r="E4129">
        <v>20</v>
      </c>
      <c r="F4129">
        <v>82</v>
      </c>
      <c r="G4129">
        <v>34</v>
      </c>
      <c r="H4129" t="s">
        <v>3950</v>
      </c>
    </row>
    <row r="4130" spans="1:8" x14ac:dyDescent="0.25">
      <c r="A4130" t="s">
        <v>216</v>
      </c>
      <c r="B4130" s="1">
        <v>45237</v>
      </c>
      <c r="C4130">
        <v>334</v>
      </c>
      <c r="D4130">
        <v>90</v>
      </c>
      <c r="E4130">
        <v>7</v>
      </c>
      <c r="F4130">
        <v>176</v>
      </c>
      <c r="G4130">
        <v>18</v>
      </c>
      <c r="H4130" t="s">
        <v>3949</v>
      </c>
    </row>
    <row r="4131" spans="1:8" x14ac:dyDescent="0.25">
      <c r="A4131" t="s">
        <v>2442</v>
      </c>
      <c r="B4131" s="1">
        <v>45417</v>
      </c>
      <c r="C4131">
        <v>315</v>
      </c>
      <c r="D4131">
        <v>426</v>
      </c>
      <c r="E4131">
        <v>19</v>
      </c>
      <c r="F4131">
        <v>48</v>
      </c>
      <c r="G4131">
        <v>26</v>
      </c>
      <c r="H4131" t="s">
        <v>3950</v>
      </c>
    </row>
    <row r="4132" spans="1:8" x14ac:dyDescent="0.25">
      <c r="A4132" t="s">
        <v>3131</v>
      </c>
      <c r="B4132" s="1">
        <v>45368</v>
      </c>
      <c r="C4132">
        <v>515</v>
      </c>
      <c r="D4132">
        <v>471</v>
      </c>
      <c r="E4132">
        <v>22</v>
      </c>
      <c r="F4132">
        <v>66</v>
      </c>
      <c r="G4132">
        <v>14</v>
      </c>
      <c r="H4132" t="s">
        <v>3951</v>
      </c>
    </row>
    <row r="4133" spans="1:8" x14ac:dyDescent="0.25">
      <c r="A4133" t="s">
        <v>1397</v>
      </c>
      <c r="B4133" s="1">
        <v>45298</v>
      </c>
      <c r="C4133">
        <v>169</v>
      </c>
      <c r="D4133">
        <v>227</v>
      </c>
      <c r="E4133">
        <v>21</v>
      </c>
      <c r="F4133">
        <v>3</v>
      </c>
      <c r="G4133">
        <v>23</v>
      </c>
      <c r="H4133" t="s">
        <v>3951</v>
      </c>
    </row>
    <row r="4134" spans="1:8" x14ac:dyDescent="0.25">
      <c r="A4134" t="s">
        <v>3379</v>
      </c>
      <c r="B4134" s="1">
        <v>44992</v>
      </c>
      <c r="C4134">
        <v>319</v>
      </c>
      <c r="D4134">
        <v>317</v>
      </c>
      <c r="E4134">
        <v>1</v>
      </c>
      <c r="F4134">
        <v>107</v>
      </c>
      <c r="G4134">
        <v>41</v>
      </c>
      <c r="H4134" t="s">
        <v>3949</v>
      </c>
    </row>
    <row r="4135" spans="1:8" x14ac:dyDescent="0.25">
      <c r="A4135" t="s">
        <v>3380</v>
      </c>
      <c r="B4135" s="1">
        <v>45152</v>
      </c>
      <c r="C4135">
        <v>296</v>
      </c>
      <c r="D4135">
        <v>240</v>
      </c>
      <c r="E4135">
        <v>1</v>
      </c>
      <c r="F4135">
        <v>199</v>
      </c>
      <c r="G4135">
        <v>41</v>
      </c>
      <c r="H4135" t="s">
        <v>3949</v>
      </c>
    </row>
    <row r="4136" spans="1:8" x14ac:dyDescent="0.25">
      <c r="A4136" t="s">
        <v>3381</v>
      </c>
      <c r="B4136" s="1">
        <v>45120</v>
      </c>
      <c r="C4136">
        <v>767</v>
      </c>
      <c r="D4136">
        <v>412</v>
      </c>
      <c r="E4136">
        <v>6</v>
      </c>
      <c r="F4136">
        <v>161</v>
      </c>
      <c r="G4136">
        <v>18</v>
      </c>
      <c r="H4136" t="s">
        <v>3949</v>
      </c>
    </row>
    <row r="4137" spans="1:8" x14ac:dyDescent="0.25">
      <c r="A4137" t="s">
        <v>3382</v>
      </c>
      <c r="B4137" s="1">
        <v>45156</v>
      </c>
      <c r="C4137">
        <v>922</v>
      </c>
      <c r="D4137">
        <v>133</v>
      </c>
      <c r="E4137">
        <v>2</v>
      </c>
      <c r="F4137">
        <v>134</v>
      </c>
      <c r="G4137">
        <v>16</v>
      </c>
      <c r="H4137" t="s">
        <v>3951</v>
      </c>
    </row>
    <row r="4138" spans="1:8" x14ac:dyDescent="0.25">
      <c r="A4138" t="s">
        <v>2700</v>
      </c>
      <c r="B4138" s="1">
        <v>45088</v>
      </c>
      <c r="C4138">
        <v>613</v>
      </c>
      <c r="D4138">
        <v>290</v>
      </c>
      <c r="E4138">
        <v>21</v>
      </c>
      <c r="F4138">
        <v>58</v>
      </c>
      <c r="G4138">
        <v>18</v>
      </c>
      <c r="H4138" t="s">
        <v>3951</v>
      </c>
    </row>
    <row r="4139" spans="1:8" x14ac:dyDescent="0.25">
      <c r="A4139" t="s">
        <v>3383</v>
      </c>
      <c r="B4139" s="1">
        <v>44981</v>
      </c>
      <c r="C4139">
        <v>836</v>
      </c>
      <c r="D4139">
        <v>191</v>
      </c>
      <c r="E4139">
        <v>26</v>
      </c>
      <c r="F4139">
        <v>73</v>
      </c>
      <c r="G4139">
        <v>19</v>
      </c>
      <c r="H4139" t="s">
        <v>3950</v>
      </c>
    </row>
    <row r="4140" spans="1:8" x14ac:dyDescent="0.25">
      <c r="A4140" t="s">
        <v>381</v>
      </c>
      <c r="B4140" s="1">
        <v>45225</v>
      </c>
      <c r="C4140">
        <v>173</v>
      </c>
      <c r="D4140">
        <v>168</v>
      </c>
      <c r="E4140">
        <v>8</v>
      </c>
      <c r="F4140">
        <v>34</v>
      </c>
      <c r="G4140">
        <v>40</v>
      </c>
      <c r="H4140" t="s">
        <v>3951</v>
      </c>
    </row>
    <row r="4141" spans="1:8" x14ac:dyDescent="0.25">
      <c r="A4141" t="s">
        <v>628</v>
      </c>
      <c r="B4141" s="1">
        <v>45086</v>
      </c>
      <c r="C4141">
        <v>606</v>
      </c>
      <c r="D4141">
        <v>321</v>
      </c>
      <c r="E4141">
        <v>22</v>
      </c>
      <c r="F4141">
        <v>3</v>
      </c>
      <c r="G4141">
        <v>24</v>
      </c>
      <c r="H4141" t="s">
        <v>3951</v>
      </c>
    </row>
    <row r="4142" spans="1:8" x14ac:dyDescent="0.25">
      <c r="A4142" t="s">
        <v>3384</v>
      </c>
      <c r="B4142" s="1">
        <v>44974</v>
      </c>
      <c r="C4142">
        <v>654</v>
      </c>
      <c r="D4142">
        <v>344</v>
      </c>
      <c r="E4142">
        <v>28</v>
      </c>
      <c r="F4142">
        <v>180</v>
      </c>
      <c r="G4142">
        <v>44</v>
      </c>
      <c r="H4142" t="s">
        <v>3950</v>
      </c>
    </row>
    <row r="4143" spans="1:8" x14ac:dyDescent="0.25">
      <c r="A4143" t="s">
        <v>3385</v>
      </c>
      <c r="B4143" s="1">
        <v>45092</v>
      </c>
      <c r="C4143">
        <v>205</v>
      </c>
      <c r="D4143">
        <v>243</v>
      </c>
      <c r="E4143">
        <v>2</v>
      </c>
      <c r="F4143">
        <v>138</v>
      </c>
      <c r="G4143">
        <v>5</v>
      </c>
      <c r="H4143" t="s">
        <v>3950</v>
      </c>
    </row>
    <row r="4144" spans="1:8" x14ac:dyDescent="0.25">
      <c r="A4144" t="s">
        <v>3386</v>
      </c>
      <c r="B4144" s="1">
        <v>45619</v>
      </c>
      <c r="C4144">
        <v>378</v>
      </c>
      <c r="D4144">
        <v>79</v>
      </c>
      <c r="E4144">
        <v>5</v>
      </c>
      <c r="F4144">
        <v>184</v>
      </c>
      <c r="G4144">
        <v>16</v>
      </c>
      <c r="H4144" t="s">
        <v>3951</v>
      </c>
    </row>
    <row r="4145" spans="1:8" x14ac:dyDescent="0.25">
      <c r="A4145" t="s">
        <v>3387</v>
      </c>
      <c r="B4145" s="1">
        <v>45081</v>
      </c>
      <c r="C4145">
        <v>551</v>
      </c>
      <c r="D4145">
        <v>221</v>
      </c>
      <c r="E4145">
        <v>8</v>
      </c>
      <c r="F4145">
        <v>198</v>
      </c>
      <c r="G4145">
        <v>12</v>
      </c>
      <c r="H4145" t="s">
        <v>3950</v>
      </c>
    </row>
    <row r="4146" spans="1:8" x14ac:dyDescent="0.25">
      <c r="A4146" t="s">
        <v>3388</v>
      </c>
      <c r="B4146" s="1">
        <v>45095</v>
      </c>
      <c r="C4146">
        <v>723</v>
      </c>
      <c r="D4146">
        <v>61</v>
      </c>
      <c r="E4146">
        <v>9</v>
      </c>
      <c r="F4146">
        <v>67</v>
      </c>
      <c r="G4146">
        <v>10</v>
      </c>
      <c r="H4146" t="s">
        <v>3951</v>
      </c>
    </row>
    <row r="4147" spans="1:8" x14ac:dyDescent="0.25">
      <c r="A4147" t="s">
        <v>561</v>
      </c>
      <c r="B4147" s="1">
        <v>45563</v>
      </c>
      <c r="C4147">
        <v>915</v>
      </c>
      <c r="D4147">
        <v>223</v>
      </c>
      <c r="E4147">
        <v>19</v>
      </c>
      <c r="F4147">
        <v>5</v>
      </c>
      <c r="G4147">
        <v>11</v>
      </c>
      <c r="H4147" t="s">
        <v>3949</v>
      </c>
    </row>
    <row r="4148" spans="1:8" x14ac:dyDescent="0.25">
      <c r="A4148" t="s">
        <v>3389</v>
      </c>
      <c r="B4148" s="1">
        <v>45076</v>
      </c>
      <c r="C4148">
        <v>533</v>
      </c>
      <c r="D4148">
        <v>210</v>
      </c>
      <c r="E4148">
        <v>25</v>
      </c>
      <c r="F4148">
        <v>128</v>
      </c>
      <c r="G4148">
        <v>43</v>
      </c>
      <c r="H4148" t="s">
        <v>3950</v>
      </c>
    </row>
    <row r="4149" spans="1:8" x14ac:dyDescent="0.25">
      <c r="A4149" t="s">
        <v>3390</v>
      </c>
      <c r="B4149" s="1">
        <v>45672</v>
      </c>
      <c r="C4149">
        <v>810</v>
      </c>
      <c r="D4149">
        <v>352</v>
      </c>
      <c r="E4149">
        <v>6</v>
      </c>
      <c r="F4149">
        <v>192</v>
      </c>
      <c r="G4149">
        <v>35</v>
      </c>
      <c r="H4149" t="s">
        <v>3950</v>
      </c>
    </row>
    <row r="4150" spans="1:8" x14ac:dyDescent="0.25">
      <c r="A4150" t="s">
        <v>3391</v>
      </c>
      <c r="B4150" s="1">
        <v>45311</v>
      </c>
      <c r="C4150">
        <v>873</v>
      </c>
      <c r="D4150">
        <v>120</v>
      </c>
      <c r="E4150">
        <v>15</v>
      </c>
      <c r="F4150">
        <v>46</v>
      </c>
      <c r="G4150">
        <v>16</v>
      </c>
      <c r="H4150" t="s">
        <v>3950</v>
      </c>
    </row>
    <row r="4151" spans="1:8" x14ac:dyDescent="0.25">
      <c r="A4151" t="s">
        <v>3392</v>
      </c>
      <c r="B4151" s="1">
        <v>44995</v>
      </c>
      <c r="C4151">
        <v>510</v>
      </c>
      <c r="D4151">
        <v>223</v>
      </c>
      <c r="E4151">
        <v>26</v>
      </c>
      <c r="F4151">
        <v>167</v>
      </c>
      <c r="G4151">
        <v>32</v>
      </c>
      <c r="H4151" t="s">
        <v>3950</v>
      </c>
    </row>
    <row r="4152" spans="1:8" x14ac:dyDescent="0.25">
      <c r="A4152" t="s">
        <v>3393</v>
      </c>
      <c r="B4152" s="1">
        <v>45200</v>
      </c>
      <c r="C4152">
        <v>785</v>
      </c>
      <c r="D4152">
        <v>389</v>
      </c>
      <c r="E4152">
        <v>24</v>
      </c>
      <c r="F4152">
        <v>103</v>
      </c>
      <c r="G4152">
        <v>1</v>
      </c>
      <c r="H4152" t="s">
        <v>3949</v>
      </c>
    </row>
    <row r="4153" spans="1:8" x14ac:dyDescent="0.25">
      <c r="A4153" t="s">
        <v>2813</v>
      </c>
      <c r="B4153" s="1">
        <v>45509</v>
      </c>
      <c r="C4153">
        <v>158</v>
      </c>
      <c r="D4153">
        <v>223</v>
      </c>
      <c r="E4153">
        <v>23</v>
      </c>
      <c r="F4153">
        <v>22</v>
      </c>
      <c r="G4153">
        <v>38</v>
      </c>
      <c r="H4153" t="s">
        <v>3949</v>
      </c>
    </row>
    <row r="4154" spans="1:8" x14ac:dyDescent="0.25">
      <c r="A4154" t="s">
        <v>3394</v>
      </c>
      <c r="B4154" s="1">
        <v>45223</v>
      </c>
      <c r="C4154">
        <v>321</v>
      </c>
      <c r="D4154">
        <v>471</v>
      </c>
      <c r="E4154">
        <v>18</v>
      </c>
      <c r="F4154">
        <v>124</v>
      </c>
      <c r="G4154">
        <v>28</v>
      </c>
      <c r="H4154" t="s">
        <v>3951</v>
      </c>
    </row>
    <row r="4155" spans="1:8" x14ac:dyDescent="0.25">
      <c r="A4155" t="s">
        <v>3395</v>
      </c>
      <c r="B4155" s="1">
        <v>45482</v>
      </c>
      <c r="C4155">
        <v>946</v>
      </c>
      <c r="D4155">
        <v>272</v>
      </c>
      <c r="E4155">
        <v>20</v>
      </c>
      <c r="F4155">
        <v>10</v>
      </c>
      <c r="G4155">
        <v>32</v>
      </c>
      <c r="H4155" t="s">
        <v>3950</v>
      </c>
    </row>
    <row r="4156" spans="1:8" x14ac:dyDescent="0.25">
      <c r="A4156" t="s">
        <v>3396</v>
      </c>
      <c r="B4156" s="1">
        <v>45466</v>
      </c>
      <c r="C4156">
        <v>813</v>
      </c>
      <c r="D4156">
        <v>246</v>
      </c>
      <c r="E4156">
        <v>4</v>
      </c>
      <c r="F4156">
        <v>35</v>
      </c>
      <c r="G4156">
        <v>7</v>
      </c>
      <c r="H4156" t="s">
        <v>3951</v>
      </c>
    </row>
    <row r="4157" spans="1:8" x14ac:dyDescent="0.25">
      <c r="A4157" t="s">
        <v>3397</v>
      </c>
      <c r="B4157" s="1">
        <v>45156</v>
      </c>
      <c r="C4157">
        <v>297</v>
      </c>
      <c r="D4157">
        <v>124</v>
      </c>
      <c r="E4157">
        <v>26</v>
      </c>
      <c r="F4157">
        <v>109</v>
      </c>
      <c r="G4157">
        <v>27</v>
      </c>
      <c r="H4157" t="s">
        <v>3950</v>
      </c>
    </row>
    <row r="4158" spans="1:8" x14ac:dyDescent="0.25">
      <c r="A4158" t="s">
        <v>3398</v>
      </c>
      <c r="B4158" s="1">
        <v>45669</v>
      </c>
      <c r="C4158">
        <v>170</v>
      </c>
      <c r="D4158">
        <v>171</v>
      </c>
      <c r="E4158">
        <v>20</v>
      </c>
      <c r="F4158">
        <v>146</v>
      </c>
      <c r="G4158">
        <v>19</v>
      </c>
      <c r="H4158" t="s">
        <v>3951</v>
      </c>
    </row>
    <row r="4159" spans="1:8" x14ac:dyDescent="0.25">
      <c r="A4159" t="s">
        <v>2569</v>
      </c>
      <c r="B4159" s="1">
        <v>45391</v>
      </c>
      <c r="C4159">
        <v>880</v>
      </c>
      <c r="D4159">
        <v>256</v>
      </c>
      <c r="E4159">
        <v>24</v>
      </c>
      <c r="F4159">
        <v>69</v>
      </c>
      <c r="G4159">
        <v>3</v>
      </c>
      <c r="H4159" t="s">
        <v>3950</v>
      </c>
    </row>
    <row r="4160" spans="1:8" x14ac:dyDescent="0.25">
      <c r="A4160" t="s">
        <v>759</v>
      </c>
      <c r="B4160" s="1">
        <v>45450</v>
      </c>
      <c r="C4160">
        <v>792</v>
      </c>
      <c r="D4160">
        <v>356</v>
      </c>
      <c r="E4160">
        <v>26</v>
      </c>
      <c r="F4160">
        <v>10</v>
      </c>
      <c r="G4160">
        <v>9</v>
      </c>
      <c r="H4160" t="s">
        <v>3949</v>
      </c>
    </row>
    <row r="4161" spans="1:8" x14ac:dyDescent="0.25">
      <c r="A4161" t="s">
        <v>683</v>
      </c>
      <c r="B4161" s="1">
        <v>45145</v>
      </c>
      <c r="C4161">
        <v>701</v>
      </c>
      <c r="D4161">
        <v>475</v>
      </c>
      <c r="E4161">
        <v>20</v>
      </c>
      <c r="F4161">
        <v>61</v>
      </c>
      <c r="G4161">
        <v>18</v>
      </c>
      <c r="H4161" t="s">
        <v>3949</v>
      </c>
    </row>
    <row r="4162" spans="1:8" x14ac:dyDescent="0.25">
      <c r="A4162" t="s">
        <v>3070</v>
      </c>
      <c r="B4162" s="1">
        <v>45270</v>
      </c>
      <c r="C4162">
        <v>208</v>
      </c>
      <c r="D4162">
        <v>426</v>
      </c>
      <c r="E4162">
        <v>7</v>
      </c>
      <c r="F4162">
        <v>184</v>
      </c>
      <c r="G4162">
        <v>24</v>
      </c>
      <c r="H4162" t="s">
        <v>3949</v>
      </c>
    </row>
    <row r="4163" spans="1:8" x14ac:dyDescent="0.25">
      <c r="A4163" t="s">
        <v>1704</v>
      </c>
      <c r="B4163" s="1">
        <v>45264</v>
      </c>
      <c r="C4163">
        <v>192</v>
      </c>
      <c r="D4163">
        <v>284</v>
      </c>
      <c r="E4163">
        <v>19</v>
      </c>
      <c r="F4163">
        <v>46</v>
      </c>
      <c r="G4163">
        <v>50</v>
      </c>
      <c r="H4163" t="s">
        <v>3949</v>
      </c>
    </row>
    <row r="4164" spans="1:8" x14ac:dyDescent="0.25">
      <c r="A4164" t="s">
        <v>3399</v>
      </c>
      <c r="B4164" s="1">
        <v>45060</v>
      </c>
      <c r="C4164">
        <v>961</v>
      </c>
      <c r="D4164">
        <v>243</v>
      </c>
      <c r="E4164">
        <v>30</v>
      </c>
      <c r="F4164">
        <v>25</v>
      </c>
      <c r="G4164">
        <v>36</v>
      </c>
      <c r="H4164" t="s">
        <v>3949</v>
      </c>
    </row>
    <row r="4165" spans="1:8" x14ac:dyDescent="0.25">
      <c r="A4165" t="s">
        <v>3400</v>
      </c>
      <c r="B4165" s="1">
        <v>45646</v>
      </c>
      <c r="C4165">
        <v>862</v>
      </c>
      <c r="D4165">
        <v>91</v>
      </c>
      <c r="E4165">
        <v>15</v>
      </c>
      <c r="F4165">
        <v>152</v>
      </c>
      <c r="G4165">
        <v>9</v>
      </c>
      <c r="H4165" t="s">
        <v>3950</v>
      </c>
    </row>
    <row r="4166" spans="1:8" x14ac:dyDescent="0.25">
      <c r="A4166" t="s">
        <v>416</v>
      </c>
      <c r="B4166" s="1">
        <v>45268</v>
      </c>
      <c r="C4166">
        <v>101</v>
      </c>
      <c r="D4166">
        <v>136</v>
      </c>
      <c r="E4166">
        <v>1</v>
      </c>
      <c r="F4166">
        <v>18</v>
      </c>
      <c r="G4166">
        <v>33</v>
      </c>
      <c r="H4166" t="s">
        <v>3950</v>
      </c>
    </row>
    <row r="4167" spans="1:8" x14ac:dyDescent="0.25">
      <c r="A4167" t="s">
        <v>3401</v>
      </c>
      <c r="B4167" s="1">
        <v>45617</v>
      </c>
      <c r="C4167">
        <v>503</v>
      </c>
      <c r="D4167">
        <v>166</v>
      </c>
      <c r="E4167">
        <v>29</v>
      </c>
      <c r="F4167">
        <v>46</v>
      </c>
      <c r="G4167">
        <v>25</v>
      </c>
      <c r="H4167" t="s">
        <v>3949</v>
      </c>
    </row>
    <row r="4168" spans="1:8" x14ac:dyDescent="0.25">
      <c r="A4168" t="s">
        <v>3402</v>
      </c>
      <c r="B4168" s="1">
        <v>45168</v>
      </c>
      <c r="C4168">
        <v>134</v>
      </c>
      <c r="D4168">
        <v>203</v>
      </c>
      <c r="E4168">
        <v>24</v>
      </c>
      <c r="F4168">
        <v>95</v>
      </c>
      <c r="G4168">
        <v>13</v>
      </c>
      <c r="H4168" t="s">
        <v>3950</v>
      </c>
    </row>
    <row r="4169" spans="1:8" x14ac:dyDescent="0.25">
      <c r="A4169" t="s">
        <v>3403</v>
      </c>
      <c r="B4169" s="1">
        <v>45314</v>
      </c>
      <c r="C4169">
        <v>674</v>
      </c>
      <c r="D4169">
        <v>60</v>
      </c>
      <c r="E4169">
        <v>14</v>
      </c>
      <c r="F4169">
        <v>19</v>
      </c>
      <c r="G4169">
        <v>15</v>
      </c>
      <c r="H4169" t="s">
        <v>3949</v>
      </c>
    </row>
    <row r="4170" spans="1:8" x14ac:dyDescent="0.25">
      <c r="A4170" t="s">
        <v>3404</v>
      </c>
      <c r="B4170" s="1">
        <v>45142</v>
      </c>
      <c r="C4170">
        <v>592</v>
      </c>
      <c r="D4170">
        <v>274</v>
      </c>
      <c r="E4170">
        <v>13</v>
      </c>
      <c r="F4170">
        <v>55</v>
      </c>
      <c r="G4170">
        <v>39</v>
      </c>
      <c r="H4170" t="s">
        <v>3951</v>
      </c>
    </row>
    <row r="4171" spans="1:8" x14ac:dyDescent="0.25">
      <c r="A4171" t="s">
        <v>3405</v>
      </c>
      <c r="B4171" s="1">
        <v>45429</v>
      </c>
      <c r="C4171">
        <v>268</v>
      </c>
      <c r="D4171">
        <v>105</v>
      </c>
      <c r="E4171">
        <v>1</v>
      </c>
      <c r="F4171">
        <v>177</v>
      </c>
      <c r="G4171">
        <v>34</v>
      </c>
      <c r="H4171" t="s">
        <v>3950</v>
      </c>
    </row>
    <row r="4172" spans="1:8" x14ac:dyDescent="0.25">
      <c r="A4172" t="s">
        <v>3406</v>
      </c>
      <c r="B4172" s="1">
        <v>45506</v>
      </c>
      <c r="C4172">
        <v>913</v>
      </c>
      <c r="D4172">
        <v>349</v>
      </c>
      <c r="E4172">
        <v>16</v>
      </c>
      <c r="F4172">
        <v>148</v>
      </c>
      <c r="G4172">
        <v>41</v>
      </c>
      <c r="H4172" t="s">
        <v>3951</v>
      </c>
    </row>
    <row r="4173" spans="1:8" x14ac:dyDescent="0.25">
      <c r="A4173" t="s">
        <v>2527</v>
      </c>
      <c r="B4173" s="1">
        <v>45342</v>
      </c>
      <c r="C4173">
        <v>468</v>
      </c>
      <c r="D4173">
        <v>93</v>
      </c>
      <c r="E4173">
        <v>21</v>
      </c>
      <c r="F4173">
        <v>64</v>
      </c>
      <c r="G4173">
        <v>42</v>
      </c>
      <c r="H4173" t="s">
        <v>3950</v>
      </c>
    </row>
    <row r="4174" spans="1:8" x14ac:dyDescent="0.25">
      <c r="A4174" t="s">
        <v>3407</v>
      </c>
      <c r="B4174" s="1">
        <v>45548</v>
      </c>
      <c r="C4174">
        <v>139</v>
      </c>
      <c r="D4174">
        <v>218</v>
      </c>
      <c r="E4174">
        <v>19</v>
      </c>
      <c r="F4174">
        <v>41</v>
      </c>
      <c r="G4174">
        <v>21</v>
      </c>
      <c r="H4174" t="s">
        <v>3951</v>
      </c>
    </row>
    <row r="4175" spans="1:8" x14ac:dyDescent="0.25">
      <c r="A4175" t="s">
        <v>2739</v>
      </c>
      <c r="B4175" s="1">
        <v>45283</v>
      </c>
      <c r="C4175">
        <v>903</v>
      </c>
      <c r="D4175">
        <v>383</v>
      </c>
      <c r="E4175">
        <v>27</v>
      </c>
      <c r="F4175">
        <v>166</v>
      </c>
      <c r="G4175">
        <v>24</v>
      </c>
      <c r="H4175" t="s">
        <v>3950</v>
      </c>
    </row>
    <row r="4176" spans="1:8" x14ac:dyDescent="0.25">
      <c r="A4176" t="s">
        <v>3408</v>
      </c>
      <c r="B4176" s="1">
        <v>45066</v>
      </c>
      <c r="C4176">
        <v>247</v>
      </c>
      <c r="D4176">
        <v>63</v>
      </c>
      <c r="E4176">
        <v>22</v>
      </c>
      <c r="F4176">
        <v>96</v>
      </c>
      <c r="G4176">
        <v>25</v>
      </c>
      <c r="H4176" t="s">
        <v>3951</v>
      </c>
    </row>
    <row r="4177" spans="1:8" x14ac:dyDescent="0.25">
      <c r="A4177" t="s">
        <v>3409</v>
      </c>
      <c r="B4177" s="1">
        <v>45284</v>
      </c>
      <c r="C4177">
        <v>342</v>
      </c>
      <c r="D4177">
        <v>248</v>
      </c>
      <c r="E4177">
        <v>1</v>
      </c>
      <c r="F4177">
        <v>155</v>
      </c>
      <c r="G4177">
        <v>28</v>
      </c>
      <c r="H4177" t="s">
        <v>3950</v>
      </c>
    </row>
    <row r="4178" spans="1:8" x14ac:dyDescent="0.25">
      <c r="A4178" t="s">
        <v>3410</v>
      </c>
      <c r="B4178" s="1">
        <v>45666</v>
      </c>
      <c r="C4178">
        <v>234</v>
      </c>
      <c r="D4178">
        <v>412</v>
      </c>
      <c r="E4178">
        <v>11</v>
      </c>
      <c r="F4178">
        <v>144</v>
      </c>
      <c r="G4178">
        <v>3</v>
      </c>
      <c r="H4178" t="s">
        <v>3949</v>
      </c>
    </row>
    <row r="4179" spans="1:8" x14ac:dyDescent="0.25">
      <c r="A4179" t="s">
        <v>3411</v>
      </c>
      <c r="B4179" s="1">
        <v>45523</v>
      </c>
      <c r="C4179">
        <v>549</v>
      </c>
      <c r="D4179">
        <v>81</v>
      </c>
      <c r="E4179">
        <v>22</v>
      </c>
      <c r="F4179">
        <v>98</v>
      </c>
      <c r="G4179">
        <v>31</v>
      </c>
      <c r="H4179" t="s">
        <v>3949</v>
      </c>
    </row>
    <row r="4180" spans="1:8" x14ac:dyDescent="0.25">
      <c r="A4180" t="s">
        <v>3412</v>
      </c>
      <c r="B4180" s="1">
        <v>45644</v>
      </c>
      <c r="C4180">
        <v>520</v>
      </c>
      <c r="D4180">
        <v>216</v>
      </c>
      <c r="E4180">
        <v>9</v>
      </c>
      <c r="F4180">
        <v>112</v>
      </c>
      <c r="G4180">
        <v>3</v>
      </c>
      <c r="H4180" t="s">
        <v>3950</v>
      </c>
    </row>
    <row r="4181" spans="1:8" x14ac:dyDescent="0.25">
      <c r="A4181" t="s">
        <v>3413</v>
      </c>
      <c r="B4181" s="1">
        <v>45352</v>
      </c>
      <c r="C4181">
        <v>257</v>
      </c>
      <c r="D4181">
        <v>201</v>
      </c>
      <c r="E4181">
        <v>21</v>
      </c>
      <c r="F4181">
        <v>50</v>
      </c>
      <c r="G4181">
        <v>40</v>
      </c>
      <c r="H4181" t="s">
        <v>3950</v>
      </c>
    </row>
    <row r="4182" spans="1:8" x14ac:dyDescent="0.25">
      <c r="A4182" t="s">
        <v>3414</v>
      </c>
      <c r="B4182" s="1">
        <v>45224</v>
      </c>
      <c r="C4182">
        <v>306</v>
      </c>
      <c r="D4182">
        <v>237</v>
      </c>
      <c r="E4182">
        <v>3</v>
      </c>
      <c r="F4182">
        <v>15</v>
      </c>
      <c r="G4182">
        <v>23</v>
      </c>
      <c r="H4182" t="s">
        <v>3950</v>
      </c>
    </row>
    <row r="4183" spans="1:8" x14ac:dyDescent="0.25">
      <c r="A4183" t="s">
        <v>3415</v>
      </c>
      <c r="B4183" s="1">
        <v>45084</v>
      </c>
      <c r="C4183">
        <v>476</v>
      </c>
      <c r="D4183">
        <v>387</v>
      </c>
      <c r="E4183">
        <v>10</v>
      </c>
      <c r="F4183">
        <v>123</v>
      </c>
      <c r="G4183">
        <v>8</v>
      </c>
      <c r="H4183" t="s">
        <v>3951</v>
      </c>
    </row>
    <row r="4184" spans="1:8" x14ac:dyDescent="0.25">
      <c r="A4184" t="s">
        <v>540</v>
      </c>
      <c r="B4184" s="1">
        <v>45182</v>
      </c>
      <c r="C4184">
        <v>333</v>
      </c>
      <c r="D4184">
        <v>142</v>
      </c>
      <c r="E4184">
        <v>20</v>
      </c>
      <c r="F4184">
        <v>91</v>
      </c>
      <c r="G4184">
        <v>3</v>
      </c>
      <c r="H4184" t="s">
        <v>3950</v>
      </c>
    </row>
    <row r="4185" spans="1:8" x14ac:dyDescent="0.25">
      <c r="A4185" t="s">
        <v>3416</v>
      </c>
      <c r="B4185" s="1">
        <v>45381</v>
      </c>
      <c r="C4185">
        <v>665</v>
      </c>
      <c r="D4185">
        <v>469</v>
      </c>
      <c r="E4185">
        <v>24</v>
      </c>
      <c r="F4185">
        <v>40</v>
      </c>
      <c r="G4185">
        <v>50</v>
      </c>
      <c r="H4185" t="s">
        <v>3950</v>
      </c>
    </row>
    <row r="4186" spans="1:8" x14ac:dyDescent="0.25">
      <c r="A4186" t="s">
        <v>3417</v>
      </c>
      <c r="B4186" s="1">
        <v>45579</v>
      </c>
      <c r="C4186">
        <v>316</v>
      </c>
      <c r="D4186">
        <v>178</v>
      </c>
      <c r="E4186">
        <v>29</v>
      </c>
      <c r="F4186">
        <v>36</v>
      </c>
      <c r="G4186">
        <v>25</v>
      </c>
      <c r="H4186" t="s">
        <v>3949</v>
      </c>
    </row>
    <row r="4187" spans="1:8" x14ac:dyDescent="0.25">
      <c r="A4187" t="s">
        <v>3418</v>
      </c>
      <c r="B4187" s="1">
        <v>45459</v>
      </c>
      <c r="C4187">
        <v>647</v>
      </c>
      <c r="D4187">
        <v>370</v>
      </c>
      <c r="E4187">
        <v>17</v>
      </c>
      <c r="F4187">
        <v>200</v>
      </c>
      <c r="G4187">
        <v>49</v>
      </c>
      <c r="H4187" t="s">
        <v>3950</v>
      </c>
    </row>
    <row r="4188" spans="1:8" x14ac:dyDescent="0.25">
      <c r="A4188" t="s">
        <v>3419</v>
      </c>
      <c r="B4188" s="1">
        <v>45700</v>
      </c>
      <c r="C4188">
        <v>291</v>
      </c>
      <c r="D4188">
        <v>214</v>
      </c>
      <c r="E4188">
        <v>29</v>
      </c>
      <c r="F4188">
        <v>30</v>
      </c>
      <c r="G4188">
        <v>43</v>
      </c>
      <c r="H4188" t="s">
        <v>3949</v>
      </c>
    </row>
    <row r="4189" spans="1:8" x14ac:dyDescent="0.25">
      <c r="A4189" t="s">
        <v>3420</v>
      </c>
      <c r="B4189" s="1">
        <v>45618</v>
      </c>
      <c r="C4189">
        <v>933</v>
      </c>
      <c r="D4189">
        <v>170</v>
      </c>
      <c r="E4189">
        <v>20</v>
      </c>
      <c r="F4189">
        <v>48</v>
      </c>
      <c r="G4189">
        <v>21</v>
      </c>
      <c r="H4189" t="s">
        <v>3951</v>
      </c>
    </row>
    <row r="4190" spans="1:8" x14ac:dyDescent="0.25">
      <c r="A4190" t="s">
        <v>3421</v>
      </c>
      <c r="B4190" s="1">
        <v>45147</v>
      </c>
      <c r="C4190">
        <v>257</v>
      </c>
      <c r="D4190">
        <v>489</v>
      </c>
      <c r="E4190">
        <v>26</v>
      </c>
      <c r="F4190">
        <v>140</v>
      </c>
      <c r="G4190">
        <v>19</v>
      </c>
      <c r="H4190" t="s">
        <v>3950</v>
      </c>
    </row>
    <row r="4191" spans="1:8" x14ac:dyDescent="0.25">
      <c r="A4191" t="s">
        <v>3422</v>
      </c>
      <c r="B4191" s="1">
        <v>45054</v>
      </c>
      <c r="C4191">
        <v>300</v>
      </c>
      <c r="D4191">
        <v>372</v>
      </c>
      <c r="E4191">
        <v>2</v>
      </c>
      <c r="F4191">
        <v>87</v>
      </c>
      <c r="G4191">
        <v>18</v>
      </c>
      <c r="H4191" t="s">
        <v>3949</v>
      </c>
    </row>
    <row r="4192" spans="1:8" x14ac:dyDescent="0.25">
      <c r="A4192" t="s">
        <v>2545</v>
      </c>
      <c r="B4192" s="1">
        <v>45079</v>
      </c>
      <c r="C4192">
        <v>156</v>
      </c>
      <c r="D4192">
        <v>192</v>
      </c>
      <c r="E4192">
        <v>27</v>
      </c>
      <c r="F4192">
        <v>106</v>
      </c>
      <c r="G4192">
        <v>44</v>
      </c>
      <c r="H4192" t="s">
        <v>3950</v>
      </c>
    </row>
    <row r="4193" spans="1:8" x14ac:dyDescent="0.25">
      <c r="A4193" t="s">
        <v>3423</v>
      </c>
      <c r="B4193" s="1">
        <v>45408</v>
      </c>
      <c r="C4193">
        <v>287</v>
      </c>
      <c r="D4193">
        <v>203</v>
      </c>
      <c r="E4193">
        <v>5</v>
      </c>
      <c r="F4193">
        <v>194</v>
      </c>
      <c r="G4193">
        <v>21</v>
      </c>
      <c r="H4193" t="s">
        <v>3951</v>
      </c>
    </row>
    <row r="4194" spans="1:8" x14ac:dyDescent="0.25">
      <c r="A4194" t="s">
        <v>1948</v>
      </c>
      <c r="B4194" s="1">
        <v>45655</v>
      </c>
      <c r="C4194">
        <v>166</v>
      </c>
      <c r="D4194">
        <v>411</v>
      </c>
      <c r="E4194">
        <v>10</v>
      </c>
      <c r="F4194">
        <v>125</v>
      </c>
      <c r="G4194">
        <v>42</v>
      </c>
      <c r="H4194" t="s">
        <v>3951</v>
      </c>
    </row>
    <row r="4195" spans="1:8" x14ac:dyDescent="0.25">
      <c r="A4195" t="s">
        <v>1316</v>
      </c>
      <c r="B4195" s="1">
        <v>45592</v>
      </c>
      <c r="C4195">
        <v>422</v>
      </c>
      <c r="D4195">
        <v>329</v>
      </c>
      <c r="E4195">
        <v>26</v>
      </c>
      <c r="F4195">
        <v>21</v>
      </c>
      <c r="G4195">
        <v>33</v>
      </c>
      <c r="H4195" t="s">
        <v>3950</v>
      </c>
    </row>
    <row r="4196" spans="1:8" x14ac:dyDescent="0.25">
      <c r="A4196" t="s">
        <v>3424</v>
      </c>
      <c r="B4196" s="1">
        <v>45556</v>
      </c>
      <c r="C4196">
        <v>844</v>
      </c>
      <c r="D4196">
        <v>496</v>
      </c>
      <c r="E4196">
        <v>20</v>
      </c>
      <c r="F4196">
        <v>199</v>
      </c>
      <c r="G4196">
        <v>47</v>
      </c>
      <c r="H4196" t="s">
        <v>3949</v>
      </c>
    </row>
    <row r="4197" spans="1:8" x14ac:dyDescent="0.25">
      <c r="A4197" t="s">
        <v>3425</v>
      </c>
      <c r="B4197" s="1">
        <v>45375</v>
      </c>
      <c r="C4197">
        <v>269</v>
      </c>
      <c r="D4197">
        <v>89</v>
      </c>
      <c r="E4197">
        <v>17</v>
      </c>
      <c r="F4197">
        <v>131</v>
      </c>
      <c r="G4197">
        <v>43</v>
      </c>
      <c r="H4197" t="s">
        <v>3951</v>
      </c>
    </row>
    <row r="4198" spans="1:8" x14ac:dyDescent="0.25">
      <c r="A4198" t="s">
        <v>1129</v>
      </c>
      <c r="B4198" s="1">
        <v>45357</v>
      </c>
      <c r="C4198">
        <v>261</v>
      </c>
      <c r="D4198">
        <v>169</v>
      </c>
      <c r="E4198">
        <v>19</v>
      </c>
      <c r="F4198">
        <v>167</v>
      </c>
      <c r="G4198">
        <v>3</v>
      </c>
      <c r="H4198" t="s">
        <v>3950</v>
      </c>
    </row>
    <row r="4199" spans="1:8" x14ac:dyDescent="0.25">
      <c r="A4199" t="s">
        <v>339</v>
      </c>
      <c r="B4199" s="1">
        <v>45625</v>
      </c>
      <c r="C4199">
        <v>975</v>
      </c>
      <c r="D4199">
        <v>425</v>
      </c>
      <c r="E4199">
        <v>27</v>
      </c>
      <c r="F4199">
        <v>13</v>
      </c>
      <c r="G4199">
        <v>10</v>
      </c>
      <c r="H4199" t="s">
        <v>3949</v>
      </c>
    </row>
    <row r="4200" spans="1:8" x14ac:dyDescent="0.25">
      <c r="A4200" t="s">
        <v>3333</v>
      </c>
      <c r="B4200" s="1">
        <v>45068</v>
      </c>
      <c r="C4200">
        <v>321</v>
      </c>
      <c r="D4200">
        <v>268</v>
      </c>
      <c r="E4200">
        <v>29</v>
      </c>
      <c r="F4200">
        <v>136</v>
      </c>
      <c r="G4200">
        <v>11</v>
      </c>
      <c r="H4200" t="s">
        <v>3949</v>
      </c>
    </row>
    <row r="4201" spans="1:8" x14ac:dyDescent="0.25">
      <c r="A4201" t="s">
        <v>3426</v>
      </c>
      <c r="B4201" s="1">
        <v>45278</v>
      </c>
      <c r="C4201">
        <v>277</v>
      </c>
      <c r="D4201">
        <v>286</v>
      </c>
      <c r="E4201">
        <v>13</v>
      </c>
      <c r="F4201">
        <v>32</v>
      </c>
      <c r="G4201">
        <v>26</v>
      </c>
      <c r="H4201" t="s">
        <v>3950</v>
      </c>
    </row>
    <row r="4202" spans="1:8" x14ac:dyDescent="0.25">
      <c r="A4202" t="s">
        <v>3338</v>
      </c>
      <c r="B4202" s="1">
        <v>45455</v>
      </c>
      <c r="C4202">
        <v>640</v>
      </c>
      <c r="D4202">
        <v>327</v>
      </c>
      <c r="E4202">
        <v>25</v>
      </c>
      <c r="F4202">
        <v>49</v>
      </c>
      <c r="G4202">
        <v>14</v>
      </c>
      <c r="H4202" t="s">
        <v>3950</v>
      </c>
    </row>
    <row r="4203" spans="1:8" x14ac:dyDescent="0.25">
      <c r="A4203" t="s">
        <v>3427</v>
      </c>
      <c r="B4203" s="1">
        <v>45641</v>
      </c>
      <c r="C4203">
        <v>725</v>
      </c>
      <c r="D4203">
        <v>402</v>
      </c>
      <c r="E4203">
        <v>21</v>
      </c>
      <c r="F4203">
        <v>177</v>
      </c>
      <c r="G4203">
        <v>42</v>
      </c>
      <c r="H4203" t="s">
        <v>3949</v>
      </c>
    </row>
    <row r="4204" spans="1:8" x14ac:dyDescent="0.25">
      <c r="A4204" t="s">
        <v>820</v>
      </c>
      <c r="B4204" s="1">
        <v>45367</v>
      </c>
      <c r="C4204">
        <v>265</v>
      </c>
      <c r="D4204">
        <v>394</v>
      </c>
      <c r="E4204">
        <v>14</v>
      </c>
      <c r="F4204">
        <v>104</v>
      </c>
      <c r="G4204">
        <v>28</v>
      </c>
      <c r="H4204" t="s">
        <v>3949</v>
      </c>
    </row>
    <row r="4205" spans="1:8" x14ac:dyDescent="0.25">
      <c r="A4205" t="s">
        <v>3174</v>
      </c>
      <c r="B4205" s="1">
        <v>45267</v>
      </c>
      <c r="C4205">
        <v>801</v>
      </c>
      <c r="D4205">
        <v>434</v>
      </c>
      <c r="E4205">
        <v>12</v>
      </c>
      <c r="F4205">
        <v>157</v>
      </c>
      <c r="G4205">
        <v>10</v>
      </c>
      <c r="H4205" t="s">
        <v>3951</v>
      </c>
    </row>
    <row r="4206" spans="1:8" x14ac:dyDescent="0.25">
      <c r="A4206" t="s">
        <v>1925</v>
      </c>
      <c r="B4206" s="1">
        <v>45638</v>
      </c>
      <c r="C4206">
        <v>178</v>
      </c>
      <c r="D4206">
        <v>129</v>
      </c>
      <c r="E4206">
        <v>13</v>
      </c>
      <c r="F4206">
        <v>145</v>
      </c>
      <c r="G4206">
        <v>28</v>
      </c>
      <c r="H4206" t="s">
        <v>3949</v>
      </c>
    </row>
    <row r="4207" spans="1:8" x14ac:dyDescent="0.25">
      <c r="A4207" t="s">
        <v>3428</v>
      </c>
      <c r="B4207" s="1">
        <v>45145</v>
      </c>
      <c r="C4207">
        <v>803</v>
      </c>
      <c r="D4207">
        <v>230</v>
      </c>
      <c r="E4207">
        <v>22</v>
      </c>
      <c r="F4207">
        <v>185</v>
      </c>
      <c r="G4207">
        <v>32</v>
      </c>
      <c r="H4207" t="s">
        <v>3950</v>
      </c>
    </row>
    <row r="4208" spans="1:8" x14ac:dyDescent="0.25">
      <c r="A4208" t="s">
        <v>3429</v>
      </c>
      <c r="B4208" s="1">
        <v>45105</v>
      </c>
      <c r="C4208">
        <v>653</v>
      </c>
      <c r="D4208">
        <v>416</v>
      </c>
      <c r="E4208">
        <v>14</v>
      </c>
      <c r="F4208">
        <v>96</v>
      </c>
      <c r="G4208">
        <v>5</v>
      </c>
      <c r="H4208" t="s">
        <v>3949</v>
      </c>
    </row>
    <row r="4209" spans="1:8" x14ac:dyDescent="0.25">
      <c r="A4209" t="s">
        <v>2997</v>
      </c>
      <c r="B4209" s="1">
        <v>45675</v>
      </c>
      <c r="C4209">
        <v>512</v>
      </c>
      <c r="D4209">
        <v>63</v>
      </c>
      <c r="E4209">
        <v>2</v>
      </c>
      <c r="F4209">
        <v>11</v>
      </c>
      <c r="G4209">
        <v>50</v>
      </c>
      <c r="H4209" t="s">
        <v>3950</v>
      </c>
    </row>
    <row r="4210" spans="1:8" x14ac:dyDescent="0.25">
      <c r="A4210" t="s">
        <v>3430</v>
      </c>
      <c r="B4210" s="1">
        <v>45459</v>
      </c>
      <c r="C4210">
        <v>150</v>
      </c>
      <c r="D4210">
        <v>466</v>
      </c>
      <c r="E4210">
        <v>23</v>
      </c>
      <c r="F4210">
        <v>161</v>
      </c>
      <c r="G4210">
        <v>27</v>
      </c>
      <c r="H4210" t="s">
        <v>3951</v>
      </c>
    </row>
    <row r="4211" spans="1:8" x14ac:dyDescent="0.25">
      <c r="A4211" t="s">
        <v>3431</v>
      </c>
      <c r="B4211" s="1">
        <v>45137</v>
      </c>
      <c r="C4211">
        <v>377</v>
      </c>
      <c r="D4211">
        <v>381</v>
      </c>
      <c r="E4211">
        <v>19</v>
      </c>
      <c r="F4211">
        <v>174</v>
      </c>
      <c r="G4211">
        <v>17</v>
      </c>
      <c r="H4211" t="s">
        <v>3949</v>
      </c>
    </row>
    <row r="4212" spans="1:8" x14ac:dyDescent="0.25">
      <c r="A4212" t="s">
        <v>3432</v>
      </c>
      <c r="B4212" s="1">
        <v>45171</v>
      </c>
      <c r="C4212">
        <v>114</v>
      </c>
      <c r="D4212">
        <v>197</v>
      </c>
      <c r="E4212">
        <v>16</v>
      </c>
      <c r="F4212">
        <v>13</v>
      </c>
      <c r="G4212">
        <v>39</v>
      </c>
      <c r="H4212" t="s">
        <v>3950</v>
      </c>
    </row>
    <row r="4213" spans="1:8" x14ac:dyDescent="0.25">
      <c r="A4213" t="s">
        <v>3433</v>
      </c>
      <c r="B4213" s="1">
        <v>45072</v>
      </c>
      <c r="C4213">
        <v>682</v>
      </c>
      <c r="D4213">
        <v>72</v>
      </c>
      <c r="E4213">
        <v>14</v>
      </c>
      <c r="F4213">
        <v>35</v>
      </c>
      <c r="G4213">
        <v>8</v>
      </c>
      <c r="H4213" t="s">
        <v>3951</v>
      </c>
    </row>
    <row r="4214" spans="1:8" x14ac:dyDescent="0.25">
      <c r="A4214" t="s">
        <v>2946</v>
      </c>
      <c r="B4214" s="1">
        <v>45370</v>
      </c>
      <c r="C4214">
        <v>126</v>
      </c>
      <c r="D4214">
        <v>360</v>
      </c>
      <c r="E4214">
        <v>15</v>
      </c>
      <c r="F4214">
        <v>188</v>
      </c>
      <c r="G4214">
        <v>24</v>
      </c>
      <c r="H4214" t="s">
        <v>3949</v>
      </c>
    </row>
    <row r="4215" spans="1:8" x14ac:dyDescent="0.25">
      <c r="A4215" t="s">
        <v>3176</v>
      </c>
      <c r="B4215" s="1">
        <v>44973</v>
      </c>
      <c r="C4215">
        <v>566</v>
      </c>
      <c r="D4215">
        <v>204</v>
      </c>
      <c r="E4215">
        <v>5</v>
      </c>
      <c r="F4215">
        <v>124</v>
      </c>
      <c r="G4215">
        <v>7</v>
      </c>
      <c r="H4215" t="s">
        <v>3949</v>
      </c>
    </row>
    <row r="4216" spans="1:8" x14ac:dyDescent="0.25">
      <c r="A4216" t="s">
        <v>3434</v>
      </c>
      <c r="B4216" s="1">
        <v>45271</v>
      </c>
      <c r="C4216">
        <v>601</v>
      </c>
      <c r="D4216">
        <v>350</v>
      </c>
      <c r="E4216">
        <v>12</v>
      </c>
      <c r="F4216">
        <v>41</v>
      </c>
      <c r="G4216">
        <v>32</v>
      </c>
      <c r="H4216" t="s">
        <v>3949</v>
      </c>
    </row>
    <row r="4217" spans="1:8" x14ac:dyDescent="0.25">
      <c r="A4217" t="s">
        <v>3049</v>
      </c>
      <c r="B4217" s="1">
        <v>45165</v>
      </c>
      <c r="C4217">
        <v>767</v>
      </c>
      <c r="D4217">
        <v>131</v>
      </c>
      <c r="E4217">
        <v>5</v>
      </c>
      <c r="F4217">
        <v>23</v>
      </c>
      <c r="G4217">
        <v>6</v>
      </c>
      <c r="H4217" t="s">
        <v>3950</v>
      </c>
    </row>
    <row r="4218" spans="1:8" x14ac:dyDescent="0.25">
      <c r="A4218" t="s">
        <v>3435</v>
      </c>
      <c r="B4218" s="1">
        <v>45630</v>
      </c>
      <c r="C4218">
        <v>879</v>
      </c>
      <c r="D4218">
        <v>317</v>
      </c>
      <c r="E4218">
        <v>10</v>
      </c>
      <c r="F4218">
        <v>195</v>
      </c>
      <c r="G4218">
        <v>1</v>
      </c>
      <c r="H4218" t="s">
        <v>3949</v>
      </c>
    </row>
    <row r="4219" spans="1:8" x14ac:dyDescent="0.25">
      <c r="A4219" t="s">
        <v>3436</v>
      </c>
      <c r="B4219" s="1">
        <v>45194</v>
      </c>
      <c r="C4219">
        <v>986</v>
      </c>
      <c r="D4219">
        <v>53</v>
      </c>
      <c r="E4219">
        <v>11</v>
      </c>
      <c r="F4219">
        <v>54</v>
      </c>
      <c r="G4219">
        <v>37</v>
      </c>
      <c r="H4219" t="s">
        <v>3950</v>
      </c>
    </row>
    <row r="4220" spans="1:8" x14ac:dyDescent="0.25">
      <c r="A4220" t="s">
        <v>3437</v>
      </c>
      <c r="B4220" s="1">
        <v>45264</v>
      </c>
      <c r="C4220">
        <v>537</v>
      </c>
      <c r="D4220">
        <v>157</v>
      </c>
      <c r="E4220">
        <v>14</v>
      </c>
      <c r="F4220">
        <v>107</v>
      </c>
      <c r="G4220">
        <v>2</v>
      </c>
      <c r="H4220" t="s">
        <v>3951</v>
      </c>
    </row>
    <row r="4221" spans="1:8" x14ac:dyDescent="0.25">
      <c r="A4221" t="s">
        <v>3438</v>
      </c>
      <c r="B4221" s="1">
        <v>45217</v>
      </c>
      <c r="C4221">
        <v>644</v>
      </c>
      <c r="D4221">
        <v>214</v>
      </c>
      <c r="E4221">
        <v>24</v>
      </c>
      <c r="F4221">
        <v>161</v>
      </c>
      <c r="G4221">
        <v>7</v>
      </c>
      <c r="H4221" t="s">
        <v>3949</v>
      </c>
    </row>
    <row r="4222" spans="1:8" x14ac:dyDescent="0.25">
      <c r="A4222" t="s">
        <v>2340</v>
      </c>
      <c r="B4222" s="1">
        <v>45095</v>
      </c>
      <c r="C4222">
        <v>148</v>
      </c>
      <c r="D4222">
        <v>127</v>
      </c>
      <c r="E4222">
        <v>28</v>
      </c>
      <c r="F4222">
        <v>93</v>
      </c>
      <c r="G4222">
        <v>6</v>
      </c>
      <c r="H4222" t="s">
        <v>3949</v>
      </c>
    </row>
    <row r="4223" spans="1:8" x14ac:dyDescent="0.25">
      <c r="A4223" t="s">
        <v>1018</v>
      </c>
      <c r="B4223" s="1">
        <v>45492</v>
      </c>
      <c r="C4223">
        <v>484</v>
      </c>
      <c r="D4223">
        <v>167</v>
      </c>
      <c r="E4223">
        <v>4</v>
      </c>
      <c r="F4223">
        <v>159</v>
      </c>
      <c r="G4223">
        <v>19</v>
      </c>
      <c r="H4223" t="s">
        <v>3950</v>
      </c>
    </row>
    <row r="4224" spans="1:8" x14ac:dyDescent="0.25">
      <c r="A4224" t="s">
        <v>2562</v>
      </c>
      <c r="B4224" s="1">
        <v>45540</v>
      </c>
      <c r="C4224">
        <v>209</v>
      </c>
      <c r="D4224">
        <v>72</v>
      </c>
      <c r="E4224">
        <v>13</v>
      </c>
      <c r="F4224">
        <v>167</v>
      </c>
      <c r="G4224">
        <v>43</v>
      </c>
      <c r="H4224" t="s">
        <v>3950</v>
      </c>
    </row>
    <row r="4225" spans="1:8" x14ac:dyDescent="0.25">
      <c r="A4225" t="s">
        <v>3439</v>
      </c>
      <c r="B4225" s="1">
        <v>45588</v>
      </c>
      <c r="C4225">
        <v>688</v>
      </c>
      <c r="D4225">
        <v>220</v>
      </c>
      <c r="E4225">
        <v>26</v>
      </c>
      <c r="F4225">
        <v>31</v>
      </c>
      <c r="G4225">
        <v>25</v>
      </c>
      <c r="H4225" t="s">
        <v>3950</v>
      </c>
    </row>
    <row r="4226" spans="1:8" x14ac:dyDescent="0.25">
      <c r="A4226" t="s">
        <v>3440</v>
      </c>
      <c r="B4226" s="1">
        <v>45163</v>
      </c>
      <c r="C4226">
        <v>329</v>
      </c>
      <c r="D4226">
        <v>360</v>
      </c>
      <c r="E4226">
        <v>16</v>
      </c>
      <c r="F4226">
        <v>15</v>
      </c>
      <c r="G4226">
        <v>36</v>
      </c>
      <c r="H4226" t="s">
        <v>3951</v>
      </c>
    </row>
    <row r="4227" spans="1:8" x14ac:dyDescent="0.25">
      <c r="A4227" t="s">
        <v>3441</v>
      </c>
      <c r="B4227" s="1">
        <v>45344</v>
      </c>
      <c r="C4227">
        <v>305</v>
      </c>
      <c r="D4227">
        <v>402</v>
      </c>
      <c r="E4227">
        <v>4</v>
      </c>
      <c r="F4227">
        <v>200</v>
      </c>
      <c r="G4227">
        <v>30</v>
      </c>
      <c r="H4227" t="s">
        <v>3950</v>
      </c>
    </row>
    <row r="4228" spans="1:8" x14ac:dyDescent="0.25">
      <c r="A4228" t="s">
        <v>20</v>
      </c>
      <c r="B4228" s="1">
        <v>45070</v>
      </c>
      <c r="C4228">
        <v>439</v>
      </c>
      <c r="D4228">
        <v>441</v>
      </c>
      <c r="E4228">
        <v>22</v>
      </c>
      <c r="F4228">
        <v>127</v>
      </c>
      <c r="G4228">
        <v>42</v>
      </c>
      <c r="H4228" t="s">
        <v>3951</v>
      </c>
    </row>
    <row r="4229" spans="1:8" x14ac:dyDescent="0.25">
      <c r="A4229" t="s">
        <v>3442</v>
      </c>
      <c r="B4229" s="1">
        <v>44975</v>
      </c>
      <c r="C4229">
        <v>297</v>
      </c>
      <c r="D4229">
        <v>245</v>
      </c>
      <c r="E4229">
        <v>23</v>
      </c>
      <c r="F4229">
        <v>175</v>
      </c>
      <c r="G4229">
        <v>16</v>
      </c>
      <c r="H4229" t="s">
        <v>3950</v>
      </c>
    </row>
    <row r="4230" spans="1:8" x14ac:dyDescent="0.25">
      <c r="A4230" t="s">
        <v>3443</v>
      </c>
      <c r="B4230" s="1">
        <v>45081</v>
      </c>
      <c r="C4230">
        <v>540</v>
      </c>
      <c r="D4230">
        <v>130</v>
      </c>
      <c r="E4230">
        <v>16</v>
      </c>
      <c r="F4230">
        <v>12</v>
      </c>
      <c r="G4230">
        <v>6</v>
      </c>
      <c r="H4230" t="s">
        <v>3949</v>
      </c>
    </row>
    <row r="4231" spans="1:8" x14ac:dyDescent="0.25">
      <c r="A4231" t="s">
        <v>3444</v>
      </c>
      <c r="B4231" s="1">
        <v>45050</v>
      </c>
      <c r="C4231">
        <v>386</v>
      </c>
      <c r="D4231">
        <v>56</v>
      </c>
      <c r="E4231">
        <v>12</v>
      </c>
      <c r="F4231">
        <v>41</v>
      </c>
      <c r="G4231">
        <v>29</v>
      </c>
      <c r="H4231" t="s">
        <v>3950</v>
      </c>
    </row>
    <row r="4232" spans="1:8" x14ac:dyDescent="0.25">
      <c r="A4232" t="s">
        <v>3445</v>
      </c>
      <c r="B4232" s="1">
        <v>45451</v>
      </c>
      <c r="C4232">
        <v>963</v>
      </c>
      <c r="D4232">
        <v>481</v>
      </c>
      <c r="E4232">
        <v>19</v>
      </c>
      <c r="F4232">
        <v>25</v>
      </c>
      <c r="G4232">
        <v>42</v>
      </c>
      <c r="H4232" t="s">
        <v>3949</v>
      </c>
    </row>
    <row r="4233" spans="1:8" x14ac:dyDescent="0.25">
      <c r="A4233" t="s">
        <v>3446</v>
      </c>
      <c r="B4233" s="1">
        <v>45232</v>
      </c>
      <c r="C4233">
        <v>654</v>
      </c>
      <c r="D4233">
        <v>309</v>
      </c>
      <c r="E4233">
        <v>23</v>
      </c>
      <c r="F4233">
        <v>110</v>
      </c>
      <c r="G4233">
        <v>2</v>
      </c>
      <c r="H4233" t="s">
        <v>3951</v>
      </c>
    </row>
    <row r="4234" spans="1:8" x14ac:dyDescent="0.25">
      <c r="A4234" t="s">
        <v>3447</v>
      </c>
      <c r="B4234" s="1">
        <v>45176</v>
      </c>
      <c r="C4234">
        <v>908</v>
      </c>
      <c r="D4234">
        <v>409</v>
      </c>
      <c r="E4234">
        <v>5</v>
      </c>
      <c r="F4234">
        <v>117</v>
      </c>
      <c r="G4234">
        <v>17</v>
      </c>
      <c r="H4234" t="s">
        <v>3950</v>
      </c>
    </row>
    <row r="4235" spans="1:8" x14ac:dyDescent="0.25">
      <c r="A4235" t="s">
        <v>3448</v>
      </c>
      <c r="B4235" s="1">
        <v>45099</v>
      </c>
      <c r="C4235">
        <v>689</v>
      </c>
      <c r="D4235">
        <v>395</v>
      </c>
      <c r="E4235">
        <v>10</v>
      </c>
      <c r="F4235">
        <v>65</v>
      </c>
      <c r="G4235">
        <v>21</v>
      </c>
      <c r="H4235" t="s">
        <v>3951</v>
      </c>
    </row>
    <row r="4236" spans="1:8" x14ac:dyDescent="0.25">
      <c r="A4236" t="s">
        <v>3449</v>
      </c>
      <c r="B4236" s="1">
        <v>45067</v>
      </c>
      <c r="C4236">
        <v>211</v>
      </c>
      <c r="D4236">
        <v>232</v>
      </c>
      <c r="E4236">
        <v>8</v>
      </c>
      <c r="F4236">
        <v>100</v>
      </c>
      <c r="G4236">
        <v>10</v>
      </c>
      <c r="H4236" t="s">
        <v>3951</v>
      </c>
    </row>
    <row r="4237" spans="1:8" x14ac:dyDescent="0.25">
      <c r="A4237" t="s">
        <v>3450</v>
      </c>
      <c r="B4237" s="1">
        <v>45325</v>
      </c>
      <c r="C4237">
        <v>962</v>
      </c>
      <c r="D4237">
        <v>228</v>
      </c>
      <c r="E4237">
        <v>24</v>
      </c>
      <c r="F4237">
        <v>48</v>
      </c>
      <c r="G4237">
        <v>38</v>
      </c>
      <c r="H4237" t="s">
        <v>3949</v>
      </c>
    </row>
    <row r="4238" spans="1:8" x14ac:dyDescent="0.25">
      <c r="A4238" t="s">
        <v>3451</v>
      </c>
      <c r="B4238" s="1">
        <v>45220</v>
      </c>
      <c r="C4238">
        <v>902</v>
      </c>
      <c r="D4238">
        <v>476</v>
      </c>
      <c r="E4238">
        <v>25</v>
      </c>
      <c r="F4238">
        <v>185</v>
      </c>
      <c r="G4238">
        <v>46</v>
      </c>
      <c r="H4238" t="s">
        <v>3951</v>
      </c>
    </row>
    <row r="4239" spans="1:8" x14ac:dyDescent="0.25">
      <c r="A4239" t="s">
        <v>3452</v>
      </c>
      <c r="B4239" s="1">
        <v>45293</v>
      </c>
      <c r="C4239">
        <v>941</v>
      </c>
      <c r="D4239">
        <v>482</v>
      </c>
      <c r="E4239">
        <v>14</v>
      </c>
      <c r="F4239">
        <v>13</v>
      </c>
      <c r="G4239">
        <v>48</v>
      </c>
      <c r="H4239" t="s">
        <v>3951</v>
      </c>
    </row>
    <row r="4240" spans="1:8" x14ac:dyDescent="0.25">
      <c r="A4240" t="s">
        <v>3453</v>
      </c>
      <c r="B4240" s="1">
        <v>45231</v>
      </c>
      <c r="C4240">
        <v>429</v>
      </c>
      <c r="D4240">
        <v>398</v>
      </c>
      <c r="E4240">
        <v>4</v>
      </c>
      <c r="F4240">
        <v>108</v>
      </c>
      <c r="G4240">
        <v>29</v>
      </c>
      <c r="H4240" t="s">
        <v>3951</v>
      </c>
    </row>
    <row r="4241" spans="1:8" x14ac:dyDescent="0.25">
      <c r="A4241" t="s">
        <v>1648</v>
      </c>
      <c r="B4241" s="1">
        <v>45283</v>
      </c>
      <c r="C4241">
        <v>826</v>
      </c>
      <c r="D4241">
        <v>63</v>
      </c>
      <c r="E4241">
        <v>23</v>
      </c>
      <c r="F4241">
        <v>188</v>
      </c>
      <c r="G4241">
        <v>21</v>
      </c>
      <c r="H4241" t="s">
        <v>3949</v>
      </c>
    </row>
    <row r="4242" spans="1:8" x14ac:dyDescent="0.25">
      <c r="A4242" t="s">
        <v>3454</v>
      </c>
      <c r="B4242" s="1">
        <v>45516</v>
      </c>
      <c r="C4242">
        <v>392</v>
      </c>
      <c r="D4242">
        <v>114</v>
      </c>
      <c r="E4242">
        <v>27</v>
      </c>
      <c r="F4242">
        <v>178</v>
      </c>
      <c r="G4242">
        <v>12</v>
      </c>
      <c r="H4242" t="s">
        <v>3951</v>
      </c>
    </row>
    <row r="4243" spans="1:8" x14ac:dyDescent="0.25">
      <c r="A4243" t="s">
        <v>1676</v>
      </c>
      <c r="B4243" s="1">
        <v>45253</v>
      </c>
      <c r="C4243">
        <v>796</v>
      </c>
      <c r="D4243">
        <v>402</v>
      </c>
      <c r="E4243">
        <v>28</v>
      </c>
      <c r="F4243">
        <v>121</v>
      </c>
      <c r="G4243">
        <v>1</v>
      </c>
      <c r="H4243" t="s">
        <v>3951</v>
      </c>
    </row>
    <row r="4244" spans="1:8" x14ac:dyDescent="0.25">
      <c r="A4244" t="s">
        <v>3152</v>
      </c>
      <c r="B4244" s="1">
        <v>45466</v>
      </c>
      <c r="C4244">
        <v>446</v>
      </c>
      <c r="D4244">
        <v>166</v>
      </c>
      <c r="E4244">
        <v>18</v>
      </c>
      <c r="F4244">
        <v>46</v>
      </c>
      <c r="G4244">
        <v>41</v>
      </c>
      <c r="H4244" t="s">
        <v>3949</v>
      </c>
    </row>
    <row r="4245" spans="1:8" x14ac:dyDescent="0.25">
      <c r="A4245" t="s">
        <v>2169</v>
      </c>
      <c r="B4245" s="1">
        <v>45662</v>
      </c>
      <c r="C4245">
        <v>907</v>
      </c>
      <c r="D4245">
        <v>474</v>
      </c>
      <c r="E4245">
        <v>13</v>
      </c>
      <c r="F4245">
        <v>99</v>
      </c>
      <c r="G4245">
        <v>40</v>
      </c>
      <c r="H4245" t="s">
        <v>3951</v>
      </c>
    </row>
    <row r="4246" spans="1:8" x14ac:dyDescent="0.25">
      <c r="A4246" t="s">
        <v>3455</v>
      </c>
      <c r="B4246" s="1">
        <v>45603</v>
      </c>
      <c r="C4246">
        <v>247</v>
      </c>
      <c r="D4246">
        <v>272</v>
      </c>
      <c r="E4246">
        <v>22</v>
      </c>
      <c r="F4246">
        <v>141</v>
      </c>
      <c r="G4246">
        <v>39</v>
      </c>
      <c r="H4246" t="s">
        <v>3950</v>
      </c>
    </row>
    <row r="4247" spans="1:8" x14ac:dyDescent="0.25">
      <c r="A4247" t="s">
        <v>3456</v>
      </c>
      <c r="B4247" s="1">
        <v>45395</v>
      </c>
      <c r="C4247">
        <v>197</v>
      </c>
      <c r="D4247">
        <v>170</v>
      </c>
      <c r="E4247">
        <v>14</v>
      </c>
      <c r="F4247">
        <v>52</v>
      </c>
      <c r="G4247">
        <v>4</v>
      </c>
      <c r="H4247" t="s">
        <v>3950</v>
      </c>
    </row>
    <row r="4248" spans="1:8" x14ac:dyDescent="0.25">
      <c r="A4248" t="s">
        <v>3457</v>
      </c>
      <c r="B4248" s="1">
        <v>45077</v>
      </c>
      <c r="C4248">
        <v>538</v>
      </c>
      <c r="D4248">
        <v>338</v>
      </c>
      <c r="E4248">
        <v>30</v>
      </c>
      <c r="F4248">
        <v>73</v>
      </c>
      <c r="G4248">
        <v>44</v>
      </c>
      <c r="H4248" t="s">
        <v>3950</v>
      </c>
    </row>
    <row r="4249" spans="1:8" x14ac:dyDescent="0.25">
      <c r="A4249" t="s">
        <v>3458</v>
      </c>
      <c r="B4249" s="1">
        <v>45399</v>
      </c>
      <c r="C4249">
        <v>407</v>
      </c>
      <c r="D4249">
        <v>187</v>
      </c>
      <c r="E4249">
        <v>27</v>
      </c>
      <c r="F4249">
        <v>32</v>
      </c>
      <c r="G4249">
        <v>39</v>
      </c>
      <c r="H4249" t="s">
        <v>3949</v>
      </c>
    </row>
    <row r="4250" spans="1:8" x14ac:dyDescent="0.25">
      <c r="A4250" t="s">
        <v>3459</v>
      </c>
      <c r="B4250" s="1">
        <v>45516</v>
      </c>
      <c r="C4250">
        <v>815</v>
      </c>
      <c r="D4250">
        <v>313</v>
      </c>
      <c r="E4250">
        <v>28</v>
      </c>
      <c r="F4250">
        <v>87</v>
      </c>
      <c r="G4250">
        <v>43</v>
      </c>
      <c r="H4250" t="s">
        <v>3951</v>
      </c>
    </row>
    <row r="4251" spans="1:8" x14ac:dyDescent="0.25">
      <c r="A4251" t="s">
        <v>3460</v>
      </c>
      <c r="B4251" s="1">
        <v>45124</v>
      </c>
      <c r="C4251">
        <v>931</v>
      </c>
      <c r="D4251">
        <v>104</v>
      </c>
      <c r="E4251">
        <v>30</v>
      </c>
      <c r="F4251">
        <v>74</v>
      </c>
      <c r="G4251">
        <v>44</v>
      </c>
      <c r="H4251" t="s">
        <v>3951</v>
      </c>
    </row>
    <row r="4252" spans="1:8" x14ac:dyDescent="0.25">
      <c r="A4252" t="s">
        <v>3461</v>
      </c>
      <c r="B4252" s="1">
        <v>45241</v>
      </c>
      <c r="C4252">
        <v>390</v>
      </c>
      <c r="D4252">
        <v>257</v>
      </c>
      <c r="E4252">
        <v>20</v>
      </c>
      <c r="F4252">
        <v>181</v>
      </c>
      <c r="G4252">
        <v>32</v>
      </c>
      <c r="H4252" t="s">
        <v>3950</v>
      </c>
    </row>
    <row r="4253" spans="1:8" x14ac:dyDescent="0.25">
      <c r="A4253" t="s">
        <v>3462</v>
      </c>
      <c r="B4253" s="1">
        <v>45030</v>
      </c>
      <c r="C4253">
        <v>421</v>
      </c>
      <c r="D4253">
        <v>373</v>
      </c>
      <c r="E4253">
        <v>25</v>
      </c>
      <c r="F4253">
        <v>183</v>
      </c>
      <c r="G4253">
        <v>50</v>
      </c>
      <c r="H4253" t="s">
        <v>3951</v>
      </c>
    </row>
    <row r="4254" spans="1:8" x14ac:dyDescent="0.25">
      <c r="A4254" t="s">
        <v>3463</v>
      </c>
      <c r="B4254" s="1">
        <v>45692</v>
      </c>
      <c r="C4254">
        <v>516</v>
      </c>
      <c r="D4254">
        <v>443</v>
      </c>
      <c r="E4254">
        <v>24</v>
      </c>
      <c r="F4254">
        <v>114</v>
      </c>
      <c r="G4254">
        <v>14</v>
      </c>
      <c r="H4254" t="s">
        <v>3949</v>
      </c>
    </row>
    <row r="4255" spans="1:8" x14ac:dyDescent="0.25">
      <c r="A4255" t="s">
        <v>3464</v>
      </c>
      <c r="B4255" s="1">
        <v>45327</v>
      </c>
      <c r="C4255">
        <v>731</v>
      </c>
      <c r="D4255">
        <v>126</v>
      </c>
      <c r="E4255">
        <v>6</v>
      </c>
      <c r="F4255">
        <v>81</v>
      </c>
      <c r="G4255">
        <v>20</v>
      </c>
      <c r="H4255" t="s">
        <v>3951</v>
      </c>
    </row>
    <row r="4256" spans="1:8" x14ac:dyDescent="0.25">
      <c r="A4256" t="s">
        <v>3465</v>
      </c>
      <c r="B4256" s="1">
        <v>45424</v>
      </c>
      <c r="C4256">
        <v>704</v>
      </c>
      <c r="D4256">
        <v>188</v>
      </c>
      <c r="E4256">
        <v>25</v>
      </c>
      <c r="F4256">
        <v>68</v>
      </c>
      <c r="G4256">
        <v>48</v>
      </c>
      <c r="H4256" t="s">
        <v>3950</v>
      </c>
    </row>
    <row r="4257" spans="1:8" x14ac:dyDescent="0.25">
      <c r="A4257" t="s">
        <v>3466</v>
      </c>
      <c r="B4257" s="1">
        <v>45494</v>
      </c>
      <c r="C4257">
        <v>623</v>
      </c>
      <c r="D4257">
        <v>114</v>
      </c>
      <c r="E4257">
        <v>30</v>
      </c>
      <c r="F4257">
        <v>39</v>
      </c>
      <c r="G4257">
        <v>35</v>
      </c>
      <c r="H4257" t="s">
        <v>3950</v>
      </c>
    </row>
    <row r="4258" spans="1:8" x14ac:dyDescent="0.25">
      <c r="A4258" t="s">
        <v>3467</v>
      </c>
      <c r="B4258" s="1">
        <v>45598</v>
      </c>
      <c r="C4258">
        <v>892</v>
      </c>
      <c r="D4258">
        <v>236</v>
      </c>
      <c r="E4258">
        <v>23</v>
      </c>
      <c r="F4258">
        <v>32</v>
      </c>
      <c r="G4258">
        <v>43</v>
      </c>
      <c r="H4258" t="s">
        <v>3949</v>
      </c>
    </row>
    <row r="4259" spans="1:8" x14ac:dyDescent="0.25">
      <c r="A4259" t="s">
        <v>3468</v>
      </c>
      <c r="B4259" s="1">
        <v>45092</v>
      </c>
      <c r="C4259">
        <v>725</v>
      </c>
      <c r="D4259">
        <v>274</v>
      </c>
      <c r="E4259">
        <v>27</v>
      </c>
      <c r="F4259">
        <v>45</v>
      </c>
      <c r="G4259">
        <v>7</v>
      </c>
      <c r="H4259" t="s">
        <v>3950</v>
      </c>
    </row>
    <row r="4260" spans="1:8" x14ac:dyDescent="0.25">
      <c r="A4260" t="s">
        <v>1129</v>
      </c>
      <c r="B4260" s="1">
        <v>45218</v>
      </c>
      <c r="C4260">
        <v>481</v>
      </c>
      <c r="D4260">
        <v>302</v>
      </c>
      <c r="E4260">
        <v>29</v>
      </c>
      <c r="F4260">
        <v>121</v>
      </c>
      <c r="G4260">
        <v>4</v>
      </c>
      <c r="H4260" t="s">
        <v>3949</v>
      </c>
    </row>
    <row r="4261" spans="1:8" x14ac:dyDescent="0.25">
      <c r="A4261" t="s">
        <v>1142</v>
      </c>
      <c r="B4261" s="1">
        <v>45623</v>
      </c>
      <c r="C4261">
        <v>827</v>
      </c>
      <c r="D4261">
        <v>162</v>
      </c>
      <c r="E4261">
        <v>16</v>
      </c>
      <c r="F4261">
        <v>150</v>
      </c>
      <c r="G4261">
        <v>25</v>
      </c>
      <c r="H4261" t="s">
        <v>3951</v>
      </c>
    </row>
    <row r="4262" spans="1:8" x14ac:dyDescent="0.25">
      <c r="A4262" t="s">
        <v>3469</v>
      </c>
      <c r="B4262" s="1">
        <v>45018</v>
      </c>
      <c r="C4262">
        <v>437</v>
      </c>
      <c r="D4262">
        <v>437</v>
      </c>
      <c r="E4262">
        <v>4</v>
      </c>
      <c r="F4262">
        <v>97</v>
      </c>
      <c r="G4262">
        <v>8</v>
      </c>
      <c r="H4262" t="s">
        <v>3949</v>
      </c>
    </row>
    <row r="4263" spans="1:8" x14ac:dyDescent="0.25">
      <c r="A4263" t="s">
        <v>3470</v>
      </c>
      <c r="B4263" s="1">
        <v>45204</v>
      </c>
      <c r="C4263">
        <v>110</v>
      </c>
      <c r="D4263">
        <v>318</v>
      </c>
      <c r="E4263">
        <v>25</v>
      </c>
      <c r="F4263">
        <v>167</v>
      </c>
      <c r="G4263">
        <v>29</v>
      </c>
      <c r="H4263" t="s">
        <v>3950</v>
      </c>
    </row>
    <row r="4264" spans="1:8" x14ac:dyDescent="0.25">
      <c r="A4264" t="s">
        <v>3304</v>
      </c>
      <c r="B4264" s="1">
        <v>45445</v>
      </c>
      <c r="C4264">
        <v>787</v>
      </c>
      <c r="D4264">
        <v>249</v>
      </c>
      <c r="E4264">
        <v>26</v>
      </c>
      <c r="F4264">
        <v>37</v>
      </c>
      <c r="G4264">
        <v>3</v>
      </c>
      <c r="H4264" t="s">
        <v>3951</v>
      </c>
    </row>
    <row r="4265" spans="1:8" x14ac:dyDescent="0.25">
      <c r="A4265" t="s">
        <v>3471</v>
      </c>
      <c r="B4265" s="1">
        <v>44987</v>
      </c>
      <c r="C4265">
        <v>738</v>
      </c>
      <c r="D4265">
        <v>219</v>
      </c>
      <c r="E4265">
        <v>13</v>
      </c>
      <c r="F4265">
        <v>38</v>
      </c>
      <c r="G4265">
        <v>36</v>
      </c>
      <c r="H4265" t="s">
        <v>3950</v>
      </c>
    </row>
    <row r="4266" spans="1:8" x14ac:dyDescent="0.25">
      <c r="A4266" t="s">
        <v>3472</v>
      </c>
      <c r="B4266" s="1">
        <v>45180</v>
      </c>
      <c r="C4266">
        <v>706</v>
      </c>
      <c r="D4266">
        <v>92</v>
      </c>
      <c r="E4266">
        <v>2</v>
      </c>
      <c r="F4266">
        <v>52</v>
      </c>
      <c r="G4266">
        <v>32</v>
      </c>
      <c r="H4266" t="s">
        <v>3950</v>
      </c>
    </row>
    <row r="4267" spans="1:8" x14ac:dyDescent="0.25">
      <c r="A4267" t="s">
        <v>3473</v>
      </c>
      <c r="B4267" s="1">
        <v>45352</v>
      </c>
      <c r="C4267">
        <v>630</v>
      </c>
      <c r="D4267">
        <v>446</v>
      </c>
      <c r="E4267">
        <v>5</v>
      </c>
      <c r="F4267">
        <v>158</v>
      </c>
      <c r="G4267">
        <v>42</v>
      </c>
      <c r="H4267" t="s">
        <v>3950</v>
      </c>
    </row>
    <row r="4268" spans="1:8" x14ac:dyDescent="0.25">
      <c r="A4268" t="s">
        <v>3474</v>
      </c>
      <c r="B4268" s="1">
        <v>45674</v>
      </c>
      <c r="C4268">
        <v>352</v>
      </c>
      <c r="D4268">
        <v>248</v>
      </c>
      <c r="E4268">
        <v>1</v>
      </c>
      <c r="F4268">
        <v>60</v>
      </c>
      <c r="G4268">
        <v>50</v>
      </c>
      <c r="H4268" t="s">
        <v>3951</v>
      </c>
    </row>
    <row r="4269" spans="1:8" x14ac:dyDescent="0.25">
      <c r="A4269" t="s">
        <v>3475</v>
      </c>
      <c r="B4269" s="1">
        <v>45272</v>
      </c>
      <c r="C4269">
        <v>371</v>
      </c>
      <c r="D4269">
        <v>122</v>
      </c>
      <c r="E4269">
        <v>3</v>
      </c>
      <c r="F4269">
        <v>30</v>
      </c>
      <c r="G4269">
        <v>28</v>
      </c>
      <c r="H4269" t="s">
        <v>3949</v>
      </c>
    </row>
    <row r="4270" spans="1:8" x14ac:dyDescent="0.25">
      <c r="A4270" t="s">
        <v>1459</v>
      </c>
      <c r="B4270" s="1">
        <v>45680</v>
      </c>
      <c r="C4270">
        <v>445</v>
      </c>
      <c r="D4270">
        <v>170</v>
      </c>
      <c r="E4270">
        <v>5</v>
      </c>
      <c r="F4270">
        <v>89</v>
      </c>
      <c r="G4270">
        <v>32</v>
      </c>
      <c r="H4270" t="s">
        <v>3949</v>
      </c>
    </row>
    <row r="4271" spans="1:8" x14ac:dyDescent="0.25">
      <c r="A4271" t="s">
        <v>3476</v>
      </c>
      <c r="B4271" s="1">
        <v>45445</v>
      </c>
      <c r="C4271">
        <v>876</v>
      </c>
      <c r="D4271">
        <v>422</v>
      </c>
      <c r="E4271">
        <v>27</v>
      </c>
      <c r="F4271">
        <v>104</v>
      </c>
      <c r="G4271">
        <v>26</v>
      </c>
      <c r="H4271" t="s">
        <v>3951</v>
      </c>
    </row>
    <row r="4272" spans="1:8" x14ac:dyDescent="0.25">
      <c r="A4272" t="s">
        <v>3477</v>
      </c>
      <c r="B4272" s="1">
        <v>45687</v>
      </c>
      <c r="C4272">
        <v>206</v>
      </c>
      <c r="D4272">
        <v>200</v>
      </c>
      <c r="E4272">
        <v>19</v>
      </c>
      <c r="F4272">
        <v>4</v>
      </c>
      <c r="G4272">
        <v>30</v>
      </c>
      <c r="H4272" t="s">
        <v>3950</v>
      </c>
    </row>
    <row r="4273" spans="1:8" x14ac:dyDescent="0.25">
      <c r="A4273" t="s">
        <v>850</v>
      </c>
      <c r="B4273" s="1">
        <v>45392</v>
      </c>
      <c r="C4273">
        <v>634</v>
      </c>
      <c r="D4273">
        <v>213</v>
      </c>
      <c r="E4273">
        <v>14</v>
      </c>
      <c r="F4273">
        <v>137</v>
      </c>
      <c r="G4273">
        <v>32</v>
      </c>
      <c r="H4273" t="s">
        <v>3949</v>
      </c>
    </row>
    <row r="4274" spans="1:8" x14ac:dyDescent="0.25">
      <c r="A4274" t="s">
        <v>3478</v>
      </c>
      <c r="B4274" s="1">
        <v>45392</v>
      </c>
      <c r="C4274">
        <v>118</v>
      </c>
      <c r="D4274">
        <v>313</v>
      </c>
      <c r="E4274">
        <v>17</v>
      </c>
      <c r="F4274">
        <v>13</v>
      </c>
      <c r="G4274">
        <v>44</v>
      </c>
      <c r="H4274" t="s">
        <v>3950</v>
      </c>
    </row>
    <row r="4275" spans="1:8" x14ac:dyDescent="0.25">
      <c r="A4275" t="s">
        <v>3479</v>
      </c>
      <c r="B4275" s="1">
        <v>45662</v>
      </c>
      <c r="C4275">
        <v>681</v>
      </c>
      <c r="D4275">
        <v>72</v>
      </c>
      <c r="E4275">
        <v>18</v>
      </c>
      <c r="F4275">
        <v>181</v>
      </c>
      <c r="G4275">
        <v>26</v>
      </c>
      <c r="H4275" t="s">
        <v>3951</v>
      </c>
    </row>
    <row r="4276" spans="1:8" x14ac:dyDescent="0.25">
      <c r="A4276" t="s">
        <v>3349</v>
      </c>
      <c r="B4276" s="1">
        <v>45217</v>
      </c>
      <c r="C4276">
        <v>200</v>
      </c>
      <c r="D4276">
        <v>217</v>
      </c>
      <c r="E4276">
        <v>30</v>
      </c>
      <c r="F4276">
        <v>20</v>
      </c>
      <c r="G4276">
        <v>6</v>
      </c>
      <c r="H4276" t="s">
        <v>3951</v>
      </c>
    </row>
    <row r="4277" spans="1:8" x14ac:dyDescent="0.25">
      <c r="A4277" t="s">
        <v>3480</v>
      </c>
      <c r="B4277" s="1">
        <v>45567</v>
      </c>
      <c r="C4277">
        <v>336</v>
      </c>
      <c r="D4277">
        <v>489</v>
      </c>
      <c r="E4277">
        <v>10</v>
      </c>
      <c r="F4277">
        <v>111</v>
      </c>
      <c r="G4277">
        <v>44</v>
      </c>
      <c r="H4277" t="s">
        <v>3949</v>
      </c>
    </row>
    <row r="4278" spans="1:8" x14ac:dyDescent="0.25">
      <c r="A4278" t="s">
        <v>2425</v>
      </c>
      <c r="B4278" s="1">
        <v>45371</v>
      </c>
      <c r="C4278">
        <v>525</v>
      </c>
      <c r="D4278">
        <v>111</v>
      </c>
      <c r="E4278">
        <v>21</v>
      </c>
      <c r="F4278">
        <v>151</v>
      </c>
      <c r="G4278">
        <v>19</v>
      </c>
      <c r="H4278" t="s">
        <v>3951</v>
      </c>
    </row>
    <row r="4279" spans="1:8" x14ac:dyDescent="0.25">
      <c r="A4279" t="s">
        <v>3481</v>
      </c>
      <c r="B4279" s="1">
        <v>45659</v>
      </c>
      <c r="C4279">
        <v>525</v>
      </c>
      <c r="D4279">
        <v>281</v>
      </c>
      <c r="E4279">
        <v>24</v>
      </c>
      <c r="F4279">
        <v>157</v>
      </c>
      <c r="G4279">
        <v>46</v>
      </c>
      <c r="H4279" t="s">
        <v>3950</v>
      </c>
    </row>
    <row r="4280" spans="1:8" x14ac:dyDescent="0.25">
      <c r="A4280" t="s">
        <v>461</v>
      </c>
      <c r="B4280" s="1">
        <v>45078</v>
      </c>
      <c r="C4280">
        <v>695</v>
      </c>
      <c r="D4280">
        <v>366</v>
      </c>
      <c r="E4280">
        <v>19</v>
      </c>
      <c r="F4280">
        <v>16</v>
      </c>
      <c r="G4280">
        <v>41</v>
      </c>
      <c r="H4280" t="s">
        <v>3951</v>
      </c>
    </row>
    <row r="4281" spans="1:8" x14ac:dyDescent="0.25">
      <c r="A4281" t="s">
        <v>3482</v>
      </c>
      <c r="B4281" s="1">
        <v>45071</v>
      </c>
      <c r="C4281">
        <v>843</v>
      </c>
      <c r="D4281">
        <v>243</v>
      </c>
      <c r="E4281">
        <v>14</v>
      </c>
      <c r="F4281">
        <v>157</v>
      </c>
      <c r="G4281">
        <v>1</v>
      </c>
      <c r="H4281" t="s">
        <v>3951</v>
      </c>
    </row>
    <row r="4282" spans="1:8" x14ac:dyDescent="0.25">
      <c r="A4282" t="s">
        <v>3483</v>
      </c>
      <c r="B4282" s="1">
        <v>45686</v>
      </c>
      <c r="C4282">
        <v>588</v>
      </c>
      <c r="D4282">
        <v>110</v>
      </c>
      <c r="E4282">
        <v>6</v>
      </c>
      <c r="F4282">
        <v>73</v>
      </c>
      <c r="G4282">
        <v>2</v>
      </c>
      <c r="H4282" t="s">
        <v>3949</v>
      </c>
    </row>
    <row r="4283" spans="1:8" x14ac:dyDescent="0.25">
      <c r="A4283" t="s">
        <v>3484</v>
      </c>
      <c r="B4283" s="1">
        <v>45413</v>
      </c>
      <c r="C4283">
        <v>458</v>
      </c>
      <c r="D4283">
        <v>252</v>
      </c>
      <c r="E4283">
        <v>13</v>
      </c>
      <c r="F4283">
        <v>155</v>
      </c>
      <c r="G4283">
        <v>48</v>
      </c>
      <c r="H4283" t="s">
        <v>3949</v>
      </c>
    </row>
    <row r="4284" spans="1:8" x14ac:dyDescent="0.25">
      <c r="A4284" t="s">
        <v>606</v>
      </c>
      <c r="B4284" s="1">
        <v>45687</v>
      </c>
      <c r="C4284">
        <v>262</v>
      </c>
      <c r="D4284">
        <v>222</v>
      </c>
      <c r="E4284">
        <v>25</v>
      </c>
      <c r="F4284">
        <v>135</v>
      </c>
      <c r="G4284">
        <v>27</v>
      </c>
      <c r="H4284" t="s">
        <v>3950</v>
      </c>
    </row>
    <row r="4285" spans="1:8" x14ac:dyDescent="0.25">
      <c r="A4285" t="s">
        <v>3485</v>
      </c>
      <c r="B4285" s="1">
        <v>45104</v>
      </c>
      <c r="C4285">
        <v>284</v>
      </c>
      <c r="D4285">
        <v>396</v>
      </c>
      <c r="E4285">
        <v>8</v>
      </c>
      <c r="F4285">
        <v>109</v>
      </c>
      <c r="G4285">
        <v>4</v>
      </c>
      <c r="H4285" t="s">
        <v>3949</v>
      </c>
    </row>
    <row r="4286" spans="1:8" x14ac:dyDescent="0.25">
      <c r="A4286" t="s">
        <v>362</v>
      </c>
      <c r="B4286" s="1">
        <v>45384</v>
      </c>
      <c r="C4286">
        <v>417</v>
      </c>
      <c r="D4286">
        <v>223</v>
      </c>
      <c r="E4286">
        <v>24</v>
      </c>
      <c r="F4286">
        <v>168</v>
      </c>
      <c r="G4286">
        <v>1</v>
      </c>
      <c r="H4286" t="s">
        <v>3951</v>
      </c>
    </row>
    <row r="4287" spans="1:8" x14ac:dyDescent="0.25">
      <c r="A4287" t="s">
        <v>3486</v>
      </c>
      <c r="B4287" s="1">
        <v>45241</v>
      </c>
      <c r="C4287">
        <v>543</v>
      </c>
      <c r="D4287">
        <v>192</v>
      </c>
      <c r="E4287">
        <v>11</v>
      </c>
      <c r="F4287">
        <v>101</v>
      </c>
      <c r="G4287">
        <v>19</v>
      </c>
      <c r="H4287" t="s">
        <v>3950</v>
      </c>
    </row>
    <row r="4288" spans="1:8" x14ac:dyDescent="0.25">
      <c r="A4288" t="s">
        <v>3487</v>
      </c>
      <c r="B4288" s="1">
        <v>45383</v>
      </c>
      <c r="C4288">
        <v>956</v>
      </c>
      <c r="D4288">
        <v>285</v>
      </c>
      <c r="E4288">
        <v>7</v>
      </c>
      <c r="F4288">
        <v>73</v>
      </c>
      <c r="G4288">
        <v>1</v>
      </c>
      <c r="H4288" t="s">
        <v>3950</v>
      </c>
    </row>
    <row r="4289" spans="1:8" x14ac:dyDescent="0.25">
      <c r="A4289" t="s">
        <v>3488</v>
      </c>
      <c r="B4289" s="1">
        <v>45423</v>
      </c>
      <c r="C4289">
        <v>421</v>
      </c>
      <c r="D4289">
        <v>485</v>
      </c>
      <c r="E4289">
        <v>24</v>
      </c>
      <c r="F4289">
        <v>182</v>
      </c>
      <c r="G4289">
        <v>28</v>
      </c>
      <c r="H4289" t="s">
        <v>3949</v>
      </c>
    </row>
    <row r="4290" spans="1:8" x14ac:dyDescent="0.25">
      <c r="A4290" t="s">
        <v>3489</v>
      </c>
      <c r="B4290" s="1">
        <v>45603</v>
      </c>
      <c r="C4290">
        <v>840</v>
      </c>
      <c r="D4290">
        <v>196</v>
      </c>
      <c r="E4290">
        <v>9</v>
      </c>
      <c r="F4290">
        <v>125</v>
      </c>
      <c r="G4290">
        <v>35</v>
      </c>
      <c r="H4290" t="s">
        <v>3951</v>
      </c>
    </row>
    <row r="4291" spans="1:8" x14ac:dyDescent="0.25">
      <c r="A4291" t="s">
        <v>3490</v>
      </c>
      <c r="B4291" s="1">
        <v>45487</v>
      </c>
      <c r="C4291">
        <v>239</v>
      </c>
      <c r="D4291">
        <v>65</v>
      </c>
      <c r="E4291">
        <v>7</v>
      </c>
      <c r="F4291">
        <v>100</v>
      </c>
      <c r="G4291">
        <v>16</v>
      </c>
      <c r="H4291" t="s">
        <v>3949</v>
      </c>
    </row>
    <row r="4292" spans="1:8" x14ac:dyDescent="0.25">
      <c r="A4292" t="s">
        <v>3491</v>
      </c>
      <c r="B4292" s="1">
        <v>45569</v>
      </c>
      <c r="C4292">
        <v>916</v>
      </c>
      <c r="D4292">
        <v>248</v>
      </c>
      <c r="E4292">
        <v>28</v>
      </c>
      <c r="F4292">
        <v>48</v>
      </c>
      <c r="G4292">
        <v>2</v>
      </c>
      <c r="H4292" t="s">
        <v>3951</v>
      </c>
    </row>
    <row r="4293" spans="1:8" x14ac:dyDescent="0.25">
      <c r="A4293" t="s">
        <v>964</v>
      </c>
      <c r="B4293" s="1">
        <v>45593</v>
      </c>
      <c r="C4293">
        <v>383</v>
      </c>
      <c r="D4293">
        <v>62</v>
      </c>
      <c r="E4293">
        <v>30</v>
      </c>
      <c r="F4293">
        <v>8</v>
      </c>
      <c r="G4293">
        <v>19</v>
      </c>
      <c r="H4293" t="s">
        <v>3950</v>
      </c>
    </row>
    <row r="4294" spans="1:8" x14ac:dyDescent="0.25">
      <c r="A4294" t="s">
        <v>1327</v>
      </c>
      <c r="B4294" s="1">
        <v>45320</v>
      </c>
      <c r="C4294">
        <v>670</v>
      </c>
      <c r="D4294">
        <v>223</v>
      </c>
      <c r="E4294">
        <v>28</v>
      </c>
      <c r="F4294">
        <v>13</v>
      </c>
      <c r="G4294">
        <v>13</v>
      </c>
      <c r="H4294" t="s">
        <v>3949</v>
      </c>
    </row>
    <row r="4295" spans="1:8" x14ac:dyDescent="0.25">
      <c r="A4295" t="s">
        <v>3492</v>
      </c>
      <c r="B4295" s="1">
        <v>45065</v>
      </c>
      <c r="C4295">
        <v>429</v>
      </c>
      <c r="D4295">
        <v>368</v>
      </c>
      <c r="E4295">
        <v>3</v>
      </c>
      <c r="F4295">
        <v>30</v>
      </c>
      <c r="G4295">
        <v>4</v>
      </c>
      <c r="H4295" t="s">
        <v>3949</v>
      </c>
    </row>
    <row r="4296" spans="1:8" x14ac:dyDescent="0.25">
      <c r="A4296" t="s">
        <v>1533</v>
      </c>
      <c r="B4296" s="1">
        <v>45256</v>
      </c>
      <c r="C4296">
        <v>264</v>
      </c>
      <c r="D4296">
        <v>362</v>
      </c>
      <c r="E4296">
        <v>4</v>
      </c>
      <c r="F4296">
        <v>71</v>
      </c>
      <c r="G4296">
        <v>38</v>
      </c>
      <c r="H4296" t="s">
        <v>3950</v>
      </c>
    </row>
    <row r="4297" spans="1:8" x14ac:dyDescent="0.25">
      <c r="A4297" t="s">
        <v>1887</v>
      </c>
      <c r="B4297" s="1">
        <v>45503</v>
      </c>
      <c r="C4297">
        <v>851</v>
      </c>
      <c r="D4297">
        <v>442</v>
      </c>
      <c r="E4297">
        <v>26</v>
      </c>
      <c r="F4297">
        <v>132</v>
      </c>
      <c r="G4297">
        <v>4</v>
      </c>
      <c r="H4297" t="s">
        <v>3950</v>
      </c>
    </row>
    <row r="4298" spans="1:8" x14ac:dyDescent="0.25">
      <c r="A4298" t="s">
        <v>148</v>
      </c>
      <c r="B4298" s="1">
        <v>45377</v>
      </c>
      <c r="C4298">
        <v>210</v>
      </c>
      <c r="D4298">
        <v>118</v>
      </c>
      <c r="E4298">
        <v>1</v>
      </c>
      <c r="F4298">
        <v>45</v>
      </c>
      <c r="G4298">
        <v>23</v>
      </c>
      <c r="H4298" t="s">
        <v>3949</v>
      </c>
    </row>
    <row r="4299" spans="1:8" x14ac:dyDescent="0.25">
      <c r="A4299" t="s">
        <v>3493</v>
      </c>
      <c r="B4299" s="1">
        <v>45402</v>
      </c>
      <c r="C4299">
        <v>922</v>
      </c>
      <c r="D4299">
        <v>375</v>
      </c>
      <c r="E4299">
        <v>14</v>
      </c>
      <c r="F4299">
        <v>84</v>
      </c>
      <c r="G4299">
        <v>9</v>
      </c>
      <c r="H4299" t="s">
        <v>3949</v>
      </c>
    </row>
    <row r="4300" spans="1:8" x14ac:dyDescent="0.25">
      <c r="A4300" t="s">
        <v>3494</v>
      </c>
      <c r="B4300" s="1">
        <v>45105</v>
      </c>
      <c r="C4300">
        <v>428</v>
      </c>
      <c r="D4300">
        <v>475</v>
      </c>
      <c r="E4300">
        <v>6</v>
      </c>
      <c r="F4300">
        <v>193</v>
      </c>
      <c r="G4300">
        <v>35</v>
      </c>
      <c r="H4300" t="s">
        <v>3951</v>
      </c>
    </row>
    <row r="4301" spans="1:8" x14ac:dyDescent="0.25">
      <c r="A4301" t="s">
        <v>3364</v>
      </c>
      <c r="B4301" s="1">
        <v>45678</v>
      </c>
      <c r="C4301">
        <v>537</v>
      </c>
      <c r="D4301">
        <v>277</v>
      </c>
      <c r="E4301">
        <v>25</v>
      </c>
      <c r="F4301">
        <v>195</v>
      </c>
      <c r="G4301">
        <v>49</v>
      </c>
      <c r="H4301" t="s">
        <v>3951</v>
      </c>
    </row>
    <row r="4302" spans="1:8" x14ac:dyDescent="0.25">
      <c r="A4302" t="s">
        <v>3495</v>
      </c>
      <c r="B4302" s="1">
        <v>45170</v>
      </c>
      <c r="C4302">
        <v>130</v>
      </c>
      <c r="D4302">
        <v>100</v>
      </c>
      <c r="E4302">
        <v>22</v>
      </c>
      <c r="F4302">
        <v>97</v>
      </c>
      <c r="G4302">
        <v>42</v>
      </c>
      <c r="H4302" t="s">
        <v>3950</v>
      </c>
    </row>
    <row r="4303" spans="1:8" x14ac:dyDescent="0.25">
      <c r="A4303" t="s">
        <v>3496</v>
      </c>
      <c r="B4303" s="1">
        <v>45462</v>
      </c>
      <c r="C4303">
        <v>220</v>
      </c>
      <c r="D4303">
        <v>259</v>
      </c>
      <c r="E4303">
        <v>9</v>
      </c>
      <c r="F4303">
        <v>181</v>
      </c>
      <c r="G4303">
        <v>37</v>
      </c>
      <c r="H4303" t="s">
        <v>3950</v>
      </c>
    </row>
    <row r="4304" spans="1:8" x14ac:dyDescent="0.25">
      <c r="A4304" t="s">
        <v>3497</v>
      </c>
      <c r="B4304" s="1">
        <v>45602</v>
      </c>
      <c r="C4304">
        <v>502</v>
      </c>
      <c r="D4304">
        <v>277</v>
      </c>
      <c r="E4304">
        <v>17</v>
      </c>
      <c r="F4304">
        <v>184</v>
      </c>
      <c r="G4304">
        <v>5</v>
      </c>
      <c r="H4304" t="s">
        <v>3951</v>
      </c>
    </row>
    <row r="4305" spans="1:8" x14ac:dyDescent="0.25">
      <c r="A4305" t="s">
        <v>3498</v>
      </c>
      <c r="B4305" s="1">
        <v>45049</v>
      </c>
      <c r="C4305">
        <v>906</v>
      </c>
      <c r="D4305">
        <v>396</v>
      </c>
      <c r="E4305">
        <v>26</v>
      </c>
      <c r="F4305">
        <v>176</v>
      </c>
      <c r="G4305">
        <v>48</v>
      </c>
      <c r="H4305" t="s">
        <v>3949</v>
      </c>
    </row>
    <row r="4306" spans="1:8" x14ac:dyDescent="0.25">
      <c r="A4306" t="s">
        <v>1539</v>
      </c>
      <c r="B4306" s="1">
        <v>45092</v>
      </c>
      <c r="C4306">
        <v>694</v>
      </c>
      <c r="D4306">
        <v>439</v>
      </c>
      <c r="E4306">
        <v>18</v>
      </c>
      <c r="F4306">
        <v>144</v>
      </c>
      <c r="G4306">
        <v>36</v>
      </c>
      <c r="H4306" t="s">
        <v>3950</v>
      </c>
    </row>
    <row r="4307" spans="1:8" x14ac:dyDescent="0.25">
      <c r="A4307" t="s">
        <v>3499</v>
      </c>
      <c r="B4307" s="1">
        <v>45363</v>
      </c>
      <c r="C4307">
        <v>490</v>
      </c>
      <c r="D4307">
        <v>393</v>
      </c>
      <c r="E4307">
        <v>13</v>
      </c>
      <c r="F4307">
        <v>22</v>
      </c>
      <c r="G4307">
        <v>39</v>
      </c>
      <c r="H4307" t="s">
        <v>3951</v>
      </c>
    </row>
    <row r="4308" spans="1:8" x14ac:dyDescent="0.25">
      <c r="A4308" t="s">
        <v>3500</v>
      </c>
      <c r="B4308" s="1">
        <v>45368</v>
      </c>
      <c r="C4308">
        <v>332</v>
      </c>
      <c r="D4308">
        <v>443</v>
      </c>
      <c r="E4308">
        <v>12</v>
      </c>
      <c r="F4308">
        <v>91</v>
      </c>
      <c r="G4308">
        <v>35</v>
      </c>
      <c r="H4308" t="s">
        <v>3949</v>
      </c>
    </row>
    <row r="4309" spans="1:8" x14ac:dyDescent="0.25">
      <c r="A4309" t="s">
        <v>3501</v>
      </c>
      <c r="B4309" s="1">
        <v>45677</v>
      </c>
      <c r="C4309">
        <v>154</v>
      </c>
      <c r="D4309">
        <v>194</v>
      </c>
      <c r="E4309">
        <v>11</v>
      </c>
      <c r="F4309">
        <v>42</v>
      </c>
      <c r="G4309">
        <v>10</v>
      </c>
      <c r="H4309" t="s">
        <v>3949</v>
      </c>
    </row>
    <row r="4310" spans="1:8" x14ac:dyDescent="0.25">
      <c r="A4310" t="s">
        <v>3502</v>
      </c>
      <c r="B4310" s="1">
        <v>45176</v>
      </c>
      <c r="C4310">
        <v>498</v>
      </c>
      <c r="D4310">
        <v>442</v>
      </c>
      <c r="E4310">
        <v>9</v>
      </c>
      <c r="F4310">
        <v>43</v>
      </c>
      <c r="G4310">
        <v>22</v>
      </c>
      <c r="H4310" t="s">
        <v>3949</v>
      </c>
    </row>
    <row r="4311" spans="1:8" x14ac:dyDescent="0.25">
      <c r="A4311" t="s">
        <v>3503</v>
      </c>
      <c r="B4311" s="1">
        <v>45029</v>
      </c>
      <c r="C4311">
        <v>710</v>
      </c>
      <c r="D4311">
        <v>256</v>
      </c>
      <c r="E4311">
        <v>3</v>
      </c>
      <c r="F4311">
        <v>47</v>
      </c>
      <c r="G4311">
        <v>36</v>
      </c>
      <c r="H4311" t="s">
        <v>3949</v>
      </c>
    </row>
    <row r="4312" spans="1:8" x14ac:dyDescent="0.25">
      <c r="A4312" t="s">
        <v>356</v>
      </c>
      <c r="B4312" s="1">
        <v>45038</v>
      </c>
      <c r="C4312">
        <v>972</v>
      </c>
      <c r="D4312">
        <v>323</v>
      </c>
      <c r="E4312">
        <v>11</v>
      </c>
      <c r="F4312">
        <v>4</v>
      </c>
      <c r="G4312">
        <v>9</v>
      </c>
      <c r="H4312" t="s">
        <v>3951</v>
      </c>
    </row>
    <row r="4313" spans="1:8" x14ac:dyDescent="0.25">
      <c r="A4313" t="s">
        <v>1696</v>
      </c>
      <c r="B4313" s="1">
        <v>45066</v>
      </c>
      <c r="C4313">
        <v>194</v>
      </c>
      <c r="D4313">
        <v>300</v>
      </c>
      <c r="E4313">
        <v>24</v>
      </c>
      <c r="F4313">
        <v>111</v>
      </c>
      <c r="G4313">
        <v>4</v>
      </c>
      <c r="H4313" t="s">
        <v>3951</v>
      </c>
    </row>
    <row r="4314" spans="1:8" x14ac:dyDescent="0.25">
      <c r="A4314" t="s">
        <v>2844</v>
      </c>
      <c r="B4314" s="1">
        <v>45176</v>
      </c>
      <c r="C4314">
        <v>947</v>
      </c>
      <c r="D4314">
        <v>476</v>
      </c>
      <c r="E4314">
        <v>18</v>
      </c>
      <c r="F4314">
        <v>7</v>
      </c>
      <c r="G4314">
        <v>17</v>
      </c>
      <c r="H4314" t="s">
        <v>3949</v>
      </c>
    </row>
    <row r="4315" spans="1:8" x14ac:dyDescent="0.25">
      <c r="A4315" t="s">
        <v>3504</v>
      </c>
      <c r="B4315" s="1">
        <v>45206</v>
      </c>
      <c r="C4315">
        <v>751</v>
      </c>
      <c r="D4315">
        <v>483</v>
      </c>
      <c r="E4315">
        <v>24</v>
      </c>
      <c r="F4315">
        <v>52</v>
      </c>
      <c r="G4315">
        <v>25</v>
      </c>
      <c r="H4315" t="s">
        <v>3949</v>
      </c>
    </row>
    <row r="4316" spans="1:8" x14ac:dyDescent="0.25">
      <c r="A4316" t="s">
        <v>2471</v>
      </c>
      <c r="B4316" s="1">
        <v>45258</v>
      </c>
      <c r="C4316">
        <v>925</v>
      </c>
      <c r="D4316">
        <v>101</v>
      </c>
      <c r="E4316">
        <v>21</v>
      </c>
      <c r="F4316">
        <v>65</v>
      </c>
      <c r="G4316">
        <v>13</v>
      </c>
      <c r="H4316" t="s">
        <v>3950</v>
      </c>
    </row>
    <row r="4317" spans="1:8" x14ac:dyDescent="0.25">
      <c r="A4317" t="s">
        <v>2821</v>
      </c>
      <c r="B4317" s="1">
        <v>45600</v>
      </c>
      <c r="C4317">
        <v>953</v>
      </c>
      <c r="D4317">
        <v>206</v>
      </c>
      <c r="E4317">
        <v>9</v>
      </c>
      <c r="F4317">
        <v>73</v>
      </c>
      <c r="G4317">
        <v>7</v>
      </c>
      <c r="H4317" t="s">
        <v>3950</v>
      </c>
    </row>
    <row r="4318" spans="1:8" x14ac:dyDescent="0.25">
      <c r="A4318" t="s">
        <v>3505</v>
      </c>
      <c r="B4318" s="1">
        <v>45605</v>
      </c>
      <c r="C4318">
        <v>156</v>
      </c>
      <c r="D4318">
        <v>67</v>
      </c>
      <c r="E4318">
        <v>17</v>
      </c>
      <c r="F4318">
        <v>93</v>
      </c>
      <c r="G4318">
        <v>50</v>
      </c>
      <c r="H4318" t="s">
        <v>3949</v>
      </c>
    </row>
    <row r="4319" spans="1:8" x14ac:dyDescent="0.25">
      <c r="A4319" t="s">
        <v>3506</v>
      </c>
      <c r="B4319" s="1">
        <v>45266</v>
      </c>
      <c r="C4319">
        <v>467</v>
      </c>
      <c r="D4319">
        <v>198</v>
      </c>
      <c r="E4319">
        <v>30</v>
      </c>
      <c r="F4319">
        <v>70</v>
      </c>
      <c r="G4319">
        <v>33</v>
      </c>
      <c r="H4319" t="s">
        <v>3949</v>
      </c>
    </row>
    <row r="4320" spans="1:8" x14ac:dyDescent="0.25">
      <c r="A4320" t="s">
        <v>3507</v>
      </c>
      <c r="B4320" s="1">
        <v>45526</v>
      </c>
      <c r="C4320">
        <v>490</v>
      </c>
      <c r="D4320">
        <v>119</v>
      </c>
      <c r="E4320">
        <v>29</v>
      </c>
      <c r="F4320">
        <v>8</v>
      </c>
      <c r="G4320">
        <v>29</v>
      </c>
      <c r="H4320" t="s">
        <v>3951</v>
      </c>
    </row>
    <row r="4321" spans="1:8" x14ac:dyDescent="0.25">
      <c r="A4321" t="s">
        <v>827</v>
      </c>
      <c r="B4321" s="1">
        <v>45552</v>
      </c>
      <c r="C4321">
        <v>300</v>
      </c>
      <c r="D4321">
        <v>374</v>
      </c>
      <c r="E4321">
        <v>8</v>
      </c>
      <c r="F4321">
        <v>170</v>
      </c>
      <c r="G4321">
        <v>49</v>
      </c>
      <c r="H4321" t="s">
        <v>3951</v>
      </c>
    </row>
    <row r="4322" spans="1:8" x14ac:dyDescent="0.25">
      <c r="A4322" t="s">
        <v>3508</v>
      </c>
      <c r="B4322" s="1">
        <v>44991</v>
      </c>
      <c r="C4322">
        <v>908</v>
      </c>
      <c r="D4322">
        <v>352</v>
      </c>
      <c r="E4322">
        <v>12</v>
      </c>
      <c r="F4322">
        <v>52</v>
      </c>
      <c r="G4322">
        <v>35</v>
      </c>
      <c r="H4322" t="s">
        <v>3951</v>
      </c>
    </row>
    <row r="4323" spans="1:8" x14ac:dyDescent="0.25">
      <c r="A4323" t="s">
        <v>3509</v>
      </c>
      <c r="B4323" s="1">
        <v>45319</v>
      </c>
      <c r="C4323">
        <v>801</v>
      </c>
      <c r="D4323">
        <v>363</v>
      </c>
      <c r="E4323">
        <v>14</v>
      </c>
      <c r="F4323">
        <v>36</v>
      </c>
      <c r="G4323">
        <v>8</v>
      </c>
      <c r="H4323" t="s">
        <v>3950</v>
      </c>
    </row>
    <row r="4324" spans="1:8" x14ac:dyDescent="0.25">
      <c r="A4324" t="s">
        <v>3510</v>
      </c>
      <c r="B4324" s="1">
        <v>45297</v>
      </c>
      <c r="C4324">
        <v>125</v>
      </c>
      <c r="D4324">
        <v>386</v>
      </c>
      <c r="E4324">
        <v>19</v>
      </c>
      <c r="F4324">
        <v>24</v>
      </c>
      <c r="G4324">
        <v>40</v>
      </c>
      <c r="H4324" t="s">
        <v>3949</v>
      </c>
    </row>
    <row r="4325" spans="1:8" x14ac:dyDescent="0.25">
      <c r="A4325" t="s">
        <v>3511</v>
      </c>
      <c r="B4325" s="1">
        <v>45249</v>
      </c>
      <c r="C4325">
        <v>394</v>
      </c>
      <c r="D4325">
        <v>93</v>
      </c>
      <c r="E4325">
        <v>11</v>
      </c>
      <c r="F4325">
        <v>170</v>
      </c>
      <c r="G4325">
        <v>23</v>
      </c>
      <c r="H4325" t="s">
        <v>3950</v>
      </c>
    </row>
    <row r="4326" spans="1:8" x14ac:dyDescent="0.25">
      <c r="A4326" t="s">
        <v>1459</v>
      </c>
      <c r="B4326" s="1">
        <v>45307</v>
      </c>
      <c r="C4326">
        <v>776</v>
      </c>
      <c r="D4326">
        <v>79</v>
      </c>
      <c r="E4326">
        <v>25</v>
      </c>
      <c r="F4326">
        <v>15</v>
      </c>
      <c r="G4326">
        <v>49</v>
      </c>
      <c r="H4326" t="s">
        <v>3949</v>
      </c>
    </row>
    <row r="4327" spans="1:8" x14ac:dyDescent="0.25">
      <c r="A4327" t="s">
        <v>3512</v>
      </c>
      <c r="B4327" s="1">
        <v>45135</v>
      </c>
      <c r="C4327">
        <v>916</v>
      </c>
      <c r="D4327">
        <v>164</v>
      </c>
      <c r="E4327">
        <v>23</v>
      </c>
      <c r="F4327">
        <v>5</v>
      </c>
      <c r="G4327">
        <v>44</v>
      </c>
      <c r="H4327" t="s">
        <v>3950</v>
      </c>
    </row>
    <row r="4328" spans="1:8" x14ac:dyDescent="0.25">
      <c r="A4328" t="s">
        <v>3513</v>
      </c>
      <c r="B4328" s="1">
        <v>45272</v>
      </c>
      <c r="C4328">
        <v>634</v>
      </c>
      <c r="D4328">
        <v>228</v>
      </c>
      <c r="E4328">
        <v>19</v>
      </c>
      <c r="F4328">
        <v>31</v>
      </c>
      <c r="G4328">
        <v>28</v>
      </c>
      <c r="H4328" t="s">
        <v>3951</v>
      </c>
    </row>
    <row r="4329" spans="1:8" x14ac:dyDescent="0.25">
      <c r="A4329" t="s">
        <v>3514</v>
      </c>
      <c r="B4329" s="1">
        <v>45571</v>
      </c>
      <c r="C4329">
        <v>665</v>
      </c>
      <c r="D4329">
        <v>184</v>
      </c>
      <c r="E4329">
        <v>9</v>
      </c>
      <c r="F4329">
        <v>6</v>
      </c>
      <c r="G4329">
        <v>46</v>
      </c>
      <c r="H4329" t="s">
        <v>3950</v>
      </c>
    </row>
    <row r="4330" spans="1:8" x14ac:dyDescent="0.25">
      <c r="A4330" t="s">
        <v>3515</v>
      </c>
      <c r="B4330" s="1">
        <v>45026</v>
      </c>
      <c r="C4330">
        <v>863</v>
      </c>
      <c r="D4330">
        <v>431</v>
      </c>
      <c r="E4330">
        <v>22</v>
      </c>
      <c r="F4330">
        <v>143</v>
      </c>
      <c r="G4330">
        <v>48</v>
      </c>
      <c r="H4330" t="s">
        <v>3951</v>
      </c>
    </row>
    <row r="4331" spans="1:8" x14ac:dyDescent="0.25">
      <c r="A4331" t="s">
        <v>1102</v>
      </c>
      <c r="B4331" s="1">
        <v>45474</v>
      </c>
      <c r="C4331">
        <v>215</v>
      </c>
      <c r="D4331">
        <v>319</v>
      </c>
      <c r="E4331">
        <v>14</v>
      </c>
      <c r="F4331">
        <v>51</v>
      </c>
      <c r="G4331">
        <v>23</v>
      </c>
      <c r="H4331" t="s">
        <v>3951</v>
      </c>
    </row>
    <row r="4332" spans="1:8" x14ac:dyDescent="0.25">
      <c r="A4332" t="s">
        <v>3516</v>
      </c>
      <c r="B4332" s="1">
        <v>45438</v>
      </c>
      <c r="C4332">
        <v>824</v>
      </c>
      <c r="D4332">
        <v>138</v>
      </c>
      <c r="E4332">
        <v>18</v>
      </c>
      <c r="F4332">
        <v>169</v>
      </c>
      <c r="G4332">
        <v>34</v>
      </c>
      <c r="H4332" t="s">
        <v>3951</v>
      </c>
    </row>
    <row r="4333" spans="1:8" x14ac:dyDescent="0.25">
      <c r="A4333" t="s">
        <v>3517</v>
      </c>
      <c r="B4333" s="1">
        <v>45681</v>
      </c>
      <c r="C4333">
        <v>764</v>
      </c>
      <c r="D4333">
        <v>281</v>
      </c>
      <c r="E4333">
        <v>2</v>
      </c>
      <c r="F4333">
        <v>63</v>
      </c>
      <c r="G4333">
        <v>36</v>
      </c>
      <c r="H4333" t="s">
        <v>3950</v>
      </c>
    </row>
    <row r="4334" spans="1:8" x14ac:dyDescent="0.25">
      <c r="A4334" t="s">
        <v>3518</v>
      </c>
      <c r="B4334" s="1">
        <v>45035</v>
      </c>
      <c r="C4334">
        <v>487</v>
      </c>
      <c r="D4334">
        <v>195</v>
      </c>
      <c r="E4334">
        <v>17</v>
      </c>
      <c r="F4334">
        <v>95</v>
      </c>
      <c r="G4334">
        <v>2</v>
      </c>
      <c r="H4334" t="s">
        <v>3950</v>
      </c>
    </row>
    <row r="4335" spans="1:8" x14ac:dyDescent="0.25">
      <c r="A4335" t="s">
        <v>3519</v>
      </c>
      <c r="B4335" s="1">
        <v>45100</v>
      </c>
      <c r="C4335">
        <v>236</v>
      </c>
      <c r="D4335">
        <v>446</v>
      </c>
      <c r="E4335">
        <v>14</v>
      </c>
      <c r="F4335">
        <v>193</v>
      </c>
      <c r="G4335">
        <v>37</v>
      </c>
      <c r="H4335" t="s">
        <v>3950</v>
      </c>
    </row>
    <row r="4336" spans="1:8" x14ac:dyDescent="0.25">
      <c r="A4336" t="s">
        <v>878</v>
      </c>
      <c r="B4336" s="1">
        <v>45648</v>
      </c>
      <c r="C4336">
        <v>634</v>
      </c>
      <c r="D4336">
        <v>204</v>
      </c>
      <c r="E4336">
        <v>8</v>
      </c>
      <c r="F4336">
        <v>137</v>
      </c>
      <c r="G4336">
        <v>26</v>
      </c>
      <c r="H4336" t="s">
        <v>3951</v>
      </c>
    </row>
    <row r="4337" spans="1:8" x14ac:dyDescent="0.25">
      <c r="A4337" t="s">
        <v>2901</v>
      </c>
      <c r="B4337" s="1">
        <v>45034</v>
      </c>
      <c r="C4337">
        <v>645</v>
      </c>
      <c r="D4337">
        <v>254</v>
      </c>
      <c r="E4337">
        <v>10</v>
      </c>
      <c r="F4337">
        <v>95</v>
      </c>
      <c r="G4337">
        <v>15</v>
      </c>
      <c r="H4337" t="s">
        <v>3950</v>
      </c>
    </row>
    <row r="4338" spans="1:8" x14ac:dyDescent="0.25">
      <c r="A4338" t="s">
        <v>2111</v>
      </c>
      <c r="B4338" s="1">
        <v>45010</v>
      </c>
      <c r="C4338">
        <v>537</v>
      </c>
      <c r="D4338">
        <v>185</v>
      </c>
      <c r="E4338">
        <v>17</v>
      </c>
      <c r="F4338">
        <v>62</v>
      </c>
      <c r="G4338">
        <v>20</v>
      </c>
      <c r="H4338" t="s">
        <v>3950</v>
      </c>
    </row>
    <row r="4339" spans="1:8" x14ac:dyDescent="0.25">
      <c r="A4339" t="s">
        <v>3520</v>
      </c>
      <c r="B4339" s="1">
        <v>45356</v>
      </c>
      <c r="C4339">
        <v>314</v>
      </c>
      <c r="D4339">
        <v>112</v>
      </c>
      <c r="E4339">
        <v>15</v>
      </c>
      <c r="F4339">
        <v>12</v>
      </c>
      <c r="G4339">
        <v>7</v>
      </c>
      <c r="H4339" t="s">
        <v>3950</v>
      </c>
    </row>
    <row r="4340" spans="1:8" x14ac:dyDescent="0.25">
      <c r="A4340" t="s">
        <v>3521</v>
      </c>
      <c r="B4340" s="1">
        <v>45684</v>
      </c>
      <c r="C4340">
        <v>941</v>
      </c>
      <c r="D4340">
        <v>417</v>
      </c>
      <c r="E4340">
        <v>18</v>
      </c>
      <c r="F4340">
        <v>69</v>
      </c>
      <c r="G4340">
        <v>29</v>
      </c>
      <c r="H4340" t="s">
        <v>3950</v>
      </c>
    </row>
    <row r="4341" spans="1:8" x14ac:dyDescent="0.25">
      <c r="A4341" t="s">
        <v>3522</v>
      </c>
      <c r="B4341" s="1">
        <v>45191</v>
      </c>
      <c r="C4341">
        <v>330</v>
      </c>
      <c r="D4341">
        <v>111</v>
      </c>
      <c r="E4341">
        <v>21</v>
      </c>
      <c r="F4341">
        <v>22</v>
      </c>
      <c r="G4341">
        <v>4</v>
      </c>
      <c r="H4341" t="s">
        <v>3949</v>
      </c>
    </row>
    <row r="4342" spans="1:8" x14ac:dyDescent="0.25">
      <c r="A4342" t="s">
        <v>3523</v>
      </c>
      <c r="B4342" s="1">
        <v>45155</v>
      </c>
      <c r="C4342">
        <v>214</v>
      </c>
      <c r="D4342">
        <v>214</v>
      </c>
      <c r="E4342">
        <v>12</v>
      </c>
      <c r="F4342">
        <v>20</v>
      </c>
      <c r="G4342">
        <v>42</v>
      </c>
      <c r="H4342" t="s">
        <v>3951</v>
      </c>
    </row>
    <row r="4343" spans="1:8" x14ac:dyDescent="0.25">
      <c r="A4343" t="s">
        <v>3524</v>
      </c>
      <c r="B4343" s="1">
        <v>45564</v>
      </c>
      <c r="C4343">
        <v>647</v>
      </c>
      <c r="D4343">
        <v>316</v>
      </c>
      <c r="E4343">
        <v>28</v>
      </c>
      <c r="F4343">
        <v>187</v>
      </c>
      <c r="G4343">
        <v>42</v>
      </c>
      <c r="H4343" t="s">
        <v>3950</v>
      </c>
    </row>
    <row r="4344" spans="1:8" x14ac:dyDescent="0.25">
      <c r="A4344" t="s">
        <v>2235</v>
      </c>
      <c r="B4344" s="1">
        <v>45099</v>
      </c>
      <c r="C4344">
        <v>114</v>
      </c>
      <c r="D4344">
        <v>294</v>
      </c>
      <c r="E4344">
        <v>23</v>
      </c>
      <c r="F4344">
        <v>80</v>
      </c>
      <c r="G4344">
        <v>45</v>
      </c>
      <c r="H4344" t="s">
        <v>3949</v>
      </c>
    </row>
    <row r="4345" spans="1:8" x14ac:dyDescent="0.25">
      <c r="A4345" t="s">
        <v>3525</v>
      </c>
      <c r="B4345" s="1">
        <v>44993</v>
      </c>
      <c r="C4345">
        <v>733</v>
      </c>
      <c r="D4345">
        <v>272</v>
      </c>
      <c r="E4345">
        <v>20</v>
      </c>
      <c r="F4345">
        <v>90</v>
      </c>
      <c r="G4345">
        <v>11</v>
      </c>
      <c r="H4345" t="s">
        <v>3951</v>
      </c>
    </row>
    <row r="4346" spans="1:8" x14ac:dyDescent="0.25">
      <c r="A4346" t="s">
        <v>1678</v>
      </c>
      <c r="B4346" s="1">
        <v>45464</v>
      </c>
      <c r="C4346">
        <v>455</v>
      </c>
      <c r="D4346">
        <v>77</v>
      </c>
      <c r="E4346">
        <v>16</v>
      </c>
      <c r="F4346">
        <v>103</v>
      </c>
      <c r="G4346">
        <v>47</v>
      </c>
      <c r="H4346" t="s">
        <v>3951</v>
      </c>
    </row>
    <row r="4347" spans="1:8" x14ac:dyDescent="0.25">
      <c r="A4347" t="s">
        <v>291</v>
      </c>
      <c r="B4347" s="1">
        <v>45166</v>
      </c>
      <c r="C4347">
        <v>197</v>
      </c>
      <c r="D4347">
        <v>108</v>
      </c>
      <c r="E4347">
        <v>18</v>
      </c>
      <c r="F4347">
        <v>24</v>
      </c>
      <c r="G4347">
        <v>25</v>
      </c>
      <c r="H4347" t="s">
        <v>3951</v>
      </c>
    </row>
    <row r="4348" spans="1:8" x14ac:dyDescent="0.25">
      <c r="A4348" t="s">
        <v>2597</v>
      </c>
      <c r="B4348" s="1">
        <v>45564</v>
      </c>
      <c r="C4348">
        <v>242</v>
      </c>
      <c r="D4348">
        <v>163</v>
      </c>
      <c r="E4348">
        <v>22</v>
      </c>
      <c r="F4348">
        <v>166</v>
      </c>
      <c r="G4348">
        <v>12</v>
      </c>
      <c r="H4348" t="s">
        <v>3951</v>
      </c>
    </row>
    <row r="4349" spans="1:8" x14ac:dyDescent="0.25">
      <c r="A4349" t="s">
        <v>3526</v>
      </c>
      <c r="B4349" s="1">
        <v>45220</v>
      </c>
      <c r="C4349">
        <v>161</v>
      </c>
      <c r="D4349">
        <v>79</v>
      </c>
      <c r="E4349">
        <v>12</v>
      </c>
      <c r="F4349">
        <v>31</v>
      </c>
      <c r="G4349">
        <v>3</v>
      </c>
      <c r="H4349" t="s">
        <v>3949</v>
      </c>
    </row>
    <row r="4350" spans="1:8" x14ac:dyDescent="0.25">
      <c r="A4350" t="s">
        <v>3527</v>
      </c>
      <c r="B4350" s="1">
        <v>45571</v>
      </c>
      <c r="C4350">
        <v>798</v>
      </c>
      <c r="D4350">
        <v>416</v>
      </c>
      <c r="E4350">
        <v>3</v>
      </c>
      <c r="F4350">
        <v>16</v>
      </c>
      <c r="G4350">
        <v>42</v>
      </c>
      <c r="H4350" t="s">
        <v>3950</v>
      </c>
    </row>
    <row r="4351" spans="1:8" x14ac:dyDescent="0.25">
      <c r="A4351" t="s">
        <v>3528</v>
      </c>
      <c r="B4351" s="1">
        <v>45454</v>
      </c>
      <c r="C4351">
        <v>562</v>
      </c>
      <c r="D4351">
        <v>131</v>
      </c>
      <c r="E4351">
        <v>29</v>
      </c>
      <c r="F4351">
        <v>126</v>
      </c>
      <c r="G4351">
        <v>28</v>
      </c>
      <c r="H4351" t="s">
        <v>3951</v>
      </c>
    </row>
    <row r="4352" spans="1:8" x14ac:dyDescent="0.25">
      <c r="A4352" t="s">
        <v>3529</v>
      </c>
      <c r="B4352" s="1">
        <v>44971</v>
      </c>
      <c r="C4352">
        <v>637</v>
      </c>
      <c r="D4352">
        <v>289</v>
      </c>
      <c r="E4352">
        <v>19</v>
      </c>
      <c r="F4352">
        <v>98</v>
      </c>
      <c r="G4352">
        <v>27</v>
      </c>
      <c r="H4352" t="s">
        <v>3950</v>
      </c>
    </row>
    <row r="4353" spans="1:8" x14ac:dyDescent="0.25">
      <c r="A4353" t="s">
        <v>3106</v>
      </c>
      <c r="B4353" s="1">
        <v>45308</v>
      </c>
      <c r="C4353">
        <v>253</v>
      </c>
      <c r="D4353">
        <v>343</v>
      </c>
      <c r="E4353">
        <v>29</v>
      </c>
      <c r="F4353">
        <v>168</v>
      </c>
      <c r="G4353">
        <v>4</v>
      </c>
      <c r="H4353" t="s">
        <v>3949</v>
      </c>
    </row>
    <row r="4354" spans="1:8" x14ac:dyDescent="0.25">
      <c r="A4354" t="s">
        <v>2038</v>
      </c>
      <c r="B4354" s="1">
        <v>45651</v>
      </c>
      <c r="C4354">
        <v>293</v>
      </c>
      <c r="D4354">
        <v>77</v>
      </c>
      <c r="E4354">
        <v>8</v>
      </c>
      <c r="F4354">
        <v>63</v>
      </c>
      <c r="G4354">
        <v>7</v>
      </c>
      <c r="H4354" t="s">
        <v>3951</v>
      </c>
    </row>
    <row r="4355" spans="1:8" x14ac:dyDescent="0.25">
      <c r="A4355" t="s">
        <v>3530</v>
      </c>
      <c r="B4355" s="1">
        <v>45080</v>
      </c>
      <c r="C4355">
        <v>267</v>
      </c>
      <c r="D4355">
        <v>344</v>
      </c>
      <c r="E4355">
        <v>4</v>
      </c>
      <c r="F4355">
        <v>136</v>
      </c>
      <c r="G4355">
        <v>50</v>
      </c>
      <c r="H4355" t="s">
        <v>3950</v>
      </c>
    </row>
    <row r="4356" spans="1:8" x14ac:dyDescent="0.25">
      <c r="A4356" t="s">
        <v>3531</v>
      </c>
      <c r="B4356" s="1">
        <v>45293</v>
      </c>
      <c r="C4356">
        <v>456</v>
      </c>
      <c r="D4356">
        <v>71</v>
      </c>
      <c r="E4356">
        <v>19</v>
      </c>
      <c r="F4356">
        <v>33</v>
      </c>
      <c r="G4356">
        <v>35</v>
      </c>
      <c r="H4356" t="s">
        <v>3950</v>
      </c>
    </row>
    <row r="4357" spans="1:8" x14ac:dyDescent="0.25">
      <c r="A4357" t="s">
        <v>3532</v>
      </c>
      <c r="B4357" s="1">
        <v>45332</v>
      </c>
      <c r="C4357">
        <v>479</v>
      </c>
      <c r="D4357">
        <v>89</v>
      </c>
      <c r="E4357">
        <v>28</v>
      </c>
      <c r="F4357">
        <v>179</v>
      </c>
      <c r="G4357">
        <v>2</v>
      </c>
      <c r="H4357" t="s">
        <v>3950</v>
      </c>
    </row>
    <row r="4358" spans="1:8" x14ac:dyDescent="0.25">
      <c r="A4358" t="s">
        <v>3533</v>
      </c>
      <c r="B4358" s="1">
        <v>45529</v>
      </c>
      <c r="C4358">
        <v>645</v>
      </c>
      <c r="D4358">
        <v>63</v>
      </c>
      <c r="E4358">
        <v>24</v>
      </c>
      <c r="F4358">
        <v>66</v>
      </c>
      <c r="G4358">
        <v>2</v>
      </c>
      <c r="H4358" t="s">
        <v>3949</v>
      </c>
    </row>
    <row r="4359" spans="1:8" x14ac:dyDescent="0.25">
      <c r="A4359" t="s">
        <v>819</v>
      </c>
      <c r="B4359" s="1">
        <v>45360</v>
      </c>
      <c r="C4359">
        <v>298</v>
      </c>
      <c r="D4359">
        <v>131</v>
      </c>
      <c r="E4359">
        <v>13</v>
      </c>
      <c r="F4359">
        <v>46</v>
      </c>
      <c r="G4359">
        <v>5</v>
      </c>
      <c r="H4359" t="s">
        <v>3950</v>
      </c>
    </row>
    <row r="4360" spans="1:8" x14ac:dyDescent="0.25">
      <c r="A4360" t="s">
        <v>2676</v>
      </c>
      <c r="B4360" s="1">
        <v>45138</v>
      </c>
      <c r="C4360">
        <v>917</v>
      </c>
      <c r="D4360">
        <v>496</v>
      </c>
      <c r="E4360">
        <v>23</v>
      </c>
      <c r="F4360">
        <v>118</v>
      </c>
      <c r="G4360">
        <v>26</v>
      </c>
      <c r="H4360" t="s">
        <v>3949</v>
      </c>
    </row>
    <row r="4361" spans="1:8" x14ac:dyDescent="0.25">
      <c r="A4361" t="s">
        <v>3534</v>
      </c>
      <c r="B4361" s="1">
        <v>45422</v>
      </c>
      <c r="C4361">
        <v>301</v>
      </c>
      <c r="D4361">
        <v>217</v>
      </c>
      <c r="E4361">
        <v>3</v>
      </c>
      <c r="F4361">
        <v>189</v>
      </c>
      <c r="G4361">
        <v>41</v>
      </c>
      <c r="H4361" t="s">
        <v>3950</v>
      </c>
    </row>
    <row r="4362" spans="1:8" x14ac:dyDescent="0.25">
      <c r="A4362" t="s">
        <v>3535</v>
      </c>
      <c r="B4362" s="1">
        <v>45020</v>
      </c>
      <c r="C4362">
        <v>131</v>
      </c>
      <c r="D4362">
        <v>122</v>
      </c>
      <c r="E4362">
        <v>9</v>
      </c>
      <c r="F4362">
        <v>41</v>
      </c>
      <c r="G4362">
        <v>28</v>
      </c>
      <c r="H4362" t="s">
        <v>3950</v>
      </c>
    </row>
    <row r="4363" spans="1:8" x14ac:dyDescent="0.25">
      <c r="A4363" t="s">
        <v>3524</v>
      </c>
      <c r="B4363" s="1">
        <v>45455</v>
      </c>
      <c r="C4363">
        <v>405</v>
      </c>
      <c r="D4363">
        <v>78</v>
      </c>
      <c r="E4363">
        <v>8</v>
      </c>
      <c r="F4363">
        <v>109</v>
      </c>
      <c r="G4363">
        <v>29</v>
      </c>
      <c r="H4363" t="s">
        <v>3949</v>
      </c>
    </row>
    <row r="4364" spans="1:8" x14ac:dyDescent="0.25">
      <c r="A4364" t="s">
        <v>3536</v>
      </c>
      <c r="B4364" s="1">
        <v>45221</v>
      </c>
      <c r="C4364">
        <v>435</v>
      </c>
      <c r="D4364">
        <v>442</v>
      </c>
      <c r="E4364">
        <v>17</v>
      </c>
      <c r="F4364">
        <v>99</v>
      </c>
      <c r="G4364">
        <v>15</v>
      </c>
      <c r="H4364" t="s">
        <v>3951</v>
      </c>
    </row>
    <row r="4365" spans="1:8" x14ac:dyDescent="0.25">
      <c r="A4365" t="s">
        <v>3005</v>
      </c>
      <c r="B4365" s="1">
        <v>45233</v>
      </c>
      <c r="C4365">
        <v>338</v>
      </c>
      <c r="D4365">
        <v>148</v>
      </c>
      <c r="E4365">
        <v>8</v>
      </c>
      <c r="F4365">
        <v>186</v>
      </c>
      <c r="G4365">
        <v>34</v>
      </c>
      <c r="H4365" t="s">
        <v>3951</v>
      </c>
    </row>
    <row r="4366" spans="1:8" x14ac:dyDescent="0.25">
      <c r="A4366" t="s">
        <v>3537</v>
      </c>
      <c r="B4366" s="1">
        <v>45544</v>
      </c>
      <c r="C4366">
        <v>248</v>
      </c>
      <c r="D4366">
        <v>397</v>
      </c>
      <c r="E4366">
        <v>26</v>
      </c>
      <c r="F4366">
        <v>124</v>
      </c>
      <c r="G4366">
        <v>41</v>
      </c>
      <c r="H4366" t="s">
        <v>3951</v>
      </c>
    </row>
    <row r="4367" spans="1:8" x14ac:dyDescent="0.25">
      <c r="A4367" t="s">
        <v>3538</v>
      </c>
      <c r="B4367" s="1">
        <v>45154</v>
      </c>
      <c r="C4367">
        <v>753</v>
      </c>
      <c r="D4367">
        <v>430</v>
      </c>
      <c r="E4367">
        <v>26</v>
      </c>
      <c r="F4367">
        <v>118</v>
      </c>
      <c r="G4367">
        <v>20</v>
      </c>
      <c r="H4367" t="s">
        <v>3951</v>
      </c>
    </row>
    <row r="4368" spans="1:8" x14ac:dyDescent="0.25">
      <c r="A4368" t="s">
        <v>3539</v>
      </c>
      <c r="B4368" s="1">
        <v>45295</v>
      </c>
      <c r="C4368">
        <v>737</v>
      </c>
      <c r="D4368">
        <v>201</v>
      </c>
      <c r="E4368">
        <v>17</v>
      </c>
      <c r="F4368">
        <v>165</v>
      </c>
      <c r="G4368">
        <v>20</v>
      </c>
      <c r="H4368" t="s">
        <v>3949</v>
      </c>
    </row>
    <row r="4369" spans="1:8" x14ac:dyDescent="0.25">
      <c r="A4369" t="s">
        <v>2060</v>
      </c>
      <c r="B4369" s="1">
        <v>45196</v>
      </c>
      <c r="C4369">
        <v>624</v>
      </c>
      <c r="D4369">
        <v>209</v>
      </c>
      <c r="E4369">
        <v>20</v>
      </c>
      <c r="F4369">
        <v>11</v>
      </c>
      <c r="G4369">
        <v>12</v>
      </c>
      <c r="H4369" t="s">
        <v>3950</v>
      </c>
    </row>
    <row r="4370" spans="1:8" x14ac:dyDescent="0.25">
      <c r="A4370" t="s">
        <v>3540</v>
      </c>
      <c r="B4370" s="1">
        <v>45034</v>
      </c>
      <c r="C4370">
        <v>807</v>
      </c>
      <c r="D4370">
        <v>433</v>
      </c>
      <c r="E4370">
        <v>14</v>
      </c>
      <c r="F4370">
        <v>146</v>
      </c>
      <c r="G4370">
        <v>7</v>
      </c>
      <c r="H4370" t="s">
        <v>3951</v>
      </c>
    </row>
    <row r="4371" spans="1:8" x14ac:dyDescent="0.25">
      <c r="A4371" t="s">
        <v>2536</v>
      </c>
      <c r="B4371" s="1">
        <v>44976</v>
      </c>
      <c r="C4371">
        <v>736</v>
      </c>
      <c r="D4371">
        <v>123</v>
      </c>
      <c r="E4371">
        <v>23</v>
      </c>
      <c r="F4371">
        <v>39</v>
      </c>
      <c r="G4371">
        <v>2</v>
      </c>
      <c r="H4371" t="s">
        <v>3950</v>
      </c>
    </row>
    <row r="4372" spans="1:8" x14ac:dyDescent="0.25">
      <c r="A4372" t="s">
        <v>3541</v>
      </c>
      <c r="B4372" s="1">
        <v>45034</v>
      </c>
      <c r="C4372">
        <v>290</v>
      </c>
      <c r="D4372">
        <v>440</v>
      </c>
      <c r="E4372">
        <v>5</v>
      </c>
      <c r="F4372">
        <v>162</v>
      </c>
      <c r="G4372">
        <v>16</v>
      </c>
      <c r="H4372" t="s">
        <v>3951</v>
      </c>
    </row>
    <row r="4373" spans="1:8" x14ac:dyDescent="0.25">
      <c r="A4373" t="s">
        <v>3542</v>
      </c>
      <c r="B4373" s="1">
        <v>45200</v>
      </c>
      <c r="C4373">
        <v>771</v>
      </c>
      <c r="D4373">
        <v>82</v>
      </c>
      <c r="E4373">
        <v>24</v>
      </c>
      <c r="F4373">
        <v>123</v>
      </c>
      <c r="G4373">
        <v>40</v>
      </c>
      <c r="H4373" t="s">
        <v>3950</v>
      </c>
    </row>
    <row r="4374" spans="1:8" x14ac:dyDescent="0.25">
      <c r="A4374" t="s">
        <v>1857</v>
      </c>
      <c r="B4374" s="1">
        <v>45418</v>
      </c>
      <c r="C4374">
        <v>636</v>
      </c>
      <c r="D4374">
        <v>173</v>
      </c>
      <c r="E4374">
        <v>29</v>
      </c>
      <c r="F4374">
        <v>32</v>
      </c>
      <c r="G4374">
        <v>12</v>
      </c>
      <c r="H4374" t="s">
        <v>3951</v>
      </c>
    </row>
    <row r="4375" spans="1:8" x14ac:dyDescent="0.25">
      <c r="A4375" t="s">
        <v>3163</v>
      </c>
      <c r="B4375" s="1">
        <v>45397</v>
      </c>
      <c r="C4375">
        <v>393</v>
      </c>
      <c r="D4375">
        <v>59</v>
      </c>
      <c r="E4375">
        <v>15</v>
      </c>
      <c r="F4375">
        <v>137</v>
      </c>
      <c r="G4375">
        <v>9</v>
      </c>
      <c r="H4375" t="s">
        <v>3950</v>
      </c>
    </row>
    <row r="4376" spans="1:8" x14ac:dyDescent="0.25">
      <c r="A4376" t="s">
        <v>2446</v>
      </c>
      <c r="B4376" s="1">
        <v>45334</v>
      </c>
      <c r="C4376">
        <v>857</v>
      </c>
      <c r="D4376">
        <v>217</v>
      </c>
      <c r="E4376">
        <v>27</v>
      </c>
      <c r="F4376">
        <v>152</v>
      </c>
      <c r="G4376">
        <v>23</v>
      </c>
      <c r="H4376" t="s">
        <v>3951</v>
      </c>
    </row>
    <row r="4377" spans="1:8" x14ac:dyDescent="0.25">
      <c r="A4377" t="s">
        <v>2593</v>
      </c>
      <c r="B4377" s="1">
        <v>45378</v>
      </c>
      <c r="C4377">
        <v>512</v>
      </c>
      <c r="D4377">
        <v>308</v>
      </c>
      <c r="E4377">
        <v>11</v>
      </c>
      <c r="F4377">
        <v>72</v>
      </c>
      <c r="G4377">
        <v>5</v>
      </c>
      <c r="H4377" t="s">
        <v>3949</v>
      </c>
    </row>
    <row r="4378" spans="1:8" x14ac:dyDescent="0.25">
      <c r="A4378" t="s">
        <v>1951</v>
      </c>
      <c r="B4378" s="1">
        <v>45397</v>
      </c>
      <c r="C4378">
        <v>978</v>
      </c>
      <c r="D4378">
        <v>249</v>
      </c>
      <c r="E4378">
        <v>15</v>
      </c>
      <c r="F4378">
        <v>25</v>
      </c>
      <c r="G4378">
        <v>30</v>
      </c>
      <c r="H4378" t="s">
        <v>3951</v>
      </c>
    </row>
    <row r="4379" spans="1:8" x14ac:dyDescent="0.25">
      <c r="A4379" t="s">
        <v>470</v>
      </c>
      <c r="B4379" s="1">
        <v>45193</v>
      </c>
      <c r="C4379">
        <v>815</v>
      </c>
      <c r="D4379">
        <v>173</v>
      </c>
      <c r="E4379">
        <v>27</v>
      </c>
      <c r="F4379">
        <v>141</v>
      </c>
      <c r="G4379">
        <v>37</v>
      </c>
      <c r="H4379" t="s">
        <v>3949</v>
      </c>
    </row>
    <row r="4380" spans="1:8" x14ac:dyDescent="0.25">
      <c r="A4380" t="s">
        <v>844</v>
      </c>
      <c r="B4380" s="1">
        <v>45152</v>
      </c>
      <c r="C4380">
        <v>643</v>
      </c>
      <c r="D4380">
        <v>61</v>
      </c>
      <c r="E4380">
        <v>18</v>
      </c>
      <c r="F4380">
        <v>183</v>
      </c>
      <c r="G4380">
        <v>1</v>
      </c>
      <c r="H4380" t="s">
        <v>3951</v>
      </c>
    </row>
    <row r="4381" spans="1:8" x14ac:dyDescent="0.25">
      <c r="A4381" t="s">
        <v>2572</v>
      </c>
      <c r="B4381" s="1">
        <v>45441</v>
      </c>
      <c r="C4381">
        <v>516</v>
      </c>
      <c r="D4381">
        <v>65</v>
      </c>
      <c r="E4381">
        <v>23</v>
      </c>
      <c r="F4381">
        <v>110</v>
      </c>
      <c r="G4381">
        <v>23</v>
      </c>
      <c r="H4381" t="s">
        <v>3950</v>
      </c>
    </row>
    <row r="4382" spans="1:8" x14ac:dyDescent="0.25">
      <c r="A4382" t="s">
        <v>3543</v>
      </c>
      <c r="B4382" s="1">
        <v>45091</v>
      </c>
      <c r="C4382">
        <v>138</v>
      </c>
      <c r="D4382">
        <v>383</v>
      </c>
      <c r="E4382">
        <v>23</v>
      </c>
      <c r="F4382">
        <v>175</v>
      </c>
      <c r="G4382">
        <v>3</v>
      </c>
      <c r="H4382" t="s">
        <v>3949</v>
      </c>
    </row>
    <row r="4383" spans="1:8" x14ac:dyDescent="0.25">
      <c r="A4383" t="s">
        <v>1720</v>
      </c>
      <c r="B4383" s="1">
        <v>45168</v>
      </c>
      <c r="C4383">
        <v>871</v>
      </c>
      <c r="D4383">
        <v>342</v>
      </c>
      <c r="E4383">
        <v>19</v>
      </c>
      <c r="F4383">
        <v>198</v>
      </c>
      <c r="G4383">
        <v>32</v>
      </c>
      <c r="H4383" t="s">
        <v>3949</v>
      </c>
    </row>
    <row r="4384" spans="1:8" x14ac:dyDescent="0.25">
      <c r="A4384" t="s">
        <v>2328</v>
      </c>
      <c r="B4384" s="1">
        <v>45700</v>
      </c>
      <c r="C4384">
        <v>404</v>
      </c>
      <c r="D4384">
        <v>228</v>
      </c>
      <c r="E4384">
        <v>22</v>
      </c>
      <c r="F4384">
        <v>22</v>
      </c>
      <c r="G4384">
        <v>14</v>
      </c>
      <c r="H4384" t="s">
        <v>3950</v>
      </c>
    </row>
    <row r="4385" spans="1:8" x14ac:dyDescent="0.25">
      <c r="A4385" t="s">
        <v>3544</v>
      </c>
      <c r="B4385" s="1">
        <v>45632</v>
      </c>
      <c r="C4385">
        <v>783</v>
      </c>
      <c r="D4385">
        <v>260</v>
      </c>
      <c r="E4385">
        <v>2</v>
      </c>
      <c r="F4385">
        <v>87</v>
      </c>
      <c r="G4385">
        <v>22</v>
      </c>
      <c r="H4385" t="s">
        <v>3950</v>
      </c>
    </row>
    <row r="4386" spans="1:8" x14ac:dyDescent="0.25">
      <c r="A4386" t="s">
        <v>811</v>
      </c>
      <c r="B4386" s="1">
        <v>45352</v>
      </c>
      <c r="C4386">
        <v>749</v>
      </c>
      <c r="D4386">
        <v>223</v>
      </c>
      <c r="E4386">
        <v>18</v>
      </c>
      <c r="F4386">
        <v>184</v>
      </c>
      <c r="G4386">
        <v>27</v>
      </c>
      <c r="H4386" t="s">
        <v>3951</v>
      </c>
    </row>
    <row r="4387" spans="1:8" x14ac:dyDescent="0.25">
      <c r="A4387" t="s">
        <v>3545</v>
      </c>
      <c r="B4387" s="1">
        <v>45156</v>
      </c>
      <c r="C4387">
        <v>204</v>
      </c>
      <c r="D4387">
        <v>85</v>
      </c>
      <c r="E4387">
        <v>13</v>
      </c>
      <c r="F4387">
        <v>190</v>
      </c>
      <c r="G4387">
        <v>26</v>
      </c>
      <c r="H4387" t="s">
        <v>3950</v>
      </c>
    </row>
    <row r="4388" spans="1:8" x14ac:dyDescent="0.25">
      <c r="A4388" t="s">
        <v>3546</v>
      </c>
      <c r="B4388" s="1">
        <v>45341</v>
      </c>
      <c r="C4388">
        <v>694</v>
      </c>
      <c r="D4388">
        <v>118</v>
      </c>
      <c r="E4388">
        <v>11</v>
      </c>
      <c r="F4388">
        <v>123</v>
      </c>
      <c r="G4388">
        <v>50</v>
      </c>
      <c r="H4388" t="s">
        <v>3950</v>
      </c>
    </row>
    <row r="4389" spans="1:8" x14ac:dyDescent="0.25">
      <c r="A4389" t="s">
        <v>615</v>
      </c>
      <c r="B4389" s="1">
        <v>45587</v>
      </c>
      <c r="C4389">
        <v>772</v>
      </c>
      <c r="D4389">
        <v>178</v>
      </c>
      <c r="E4389">
        <v>2</v>
      </c>
      <c r="F4389">
        <v>57</v>
      </c>
      <c r="G4389">
        <v>31</v>
      </c>
      <c r="H4389" t="s">
        <v>3951</v>
      </c>
    </row>
    <row r="4390" spans="1:8" x14ac:dyDescent="0.25">
      <c r="A4390" t="s">
        <v>3021</v>
      </c>
      <c r="B4390" s="1">
        <v>45523</v>
      </c>
      <c r="C4390">
        <v>481</v>
      </c>
      <c r="D4390">
        <v>271</v>
      </c>
      <c r="E4390">
        <v>11</v>
      </c>
      <c r="F4390">
        <v>105</v>
      </c>
      <c r="G4390">
        <v>27</v>
      </c>
      <c r="H4390" t="s">
        <v>3950</v>
      </c>
    </row>
    <row r="4391" spans="1:8" x14ac:dyDescent="0.25">
      <c r="A4391" t="s">
        <v>3547</v>
      </c>
      <c r="B4391" s="1">
        <v>45357</v>
      </c>
      <c r="C4391">
        <v>754</v>
      </c>
      <c r="D4391">
        <v>247</v>
      </c>
      <c r="E4391">
        <v>24</v>
      </c>
      <c r="F4391">
        <v>189</v>
      </c>
      <c r="G4391">
        <v>16</v>
      </c>
      <c r="H4391" t="s">
        <v>3951</v>
      </c>
    </row>
    <row r="4392" spans="1:8" x14ac:dyDescent="0.25">
      <c r="A4392" t="s">
        <v>3548</v>
      </c>
      <c r="B4392" s="1">
        <v>45341</v>
      </c>
      <c r="C4392">
        <v>544</v>
      </c>
      <c r="D4392">
        <v>318</v>
      </c>
      <c r="E4392">
        <v>7</v>
      </c>
      <c r="F4392">
        <v>166</v>
      </c>
      <c r="G4392">
        <v>30</v>
      </c>
      <c r="H4392" t="s">
        <v>3951</v>
      </c>
    </row>
    <row r="4393" spans="1:8" x14ac:dyDescent="0.25">
      <c r="A4393" t="s">
        <v>3549</v>
      </c>
      <c r="B4393" s="1">
        <v>45590</v>
      </c>
      <c r="C4393">
        <v>187</v>
      </c>
      <c r="D4393">
        <v>418</v>
      </c>
      <c r="E4393">
        <v>14</v>
      </c>
      <c r="F4393">
        <v>81</v>
      </c>
      <c r="G4393">
        <v>35</v>
      </c>
      <c r="H4393" t="s">
        <v>3950</v>
      </c>
    </row>
    <row r="4394" spans="1:8" x14ac:dyDescent="0.25">
      <c r="A4394" t="s">
        <v>3550</v>
      </c>
      <c r="B4394" s="1">
        <v>45426</v>
      </c>
      <c r="C4394">
        <v>513</v>
      </c>
      <c r="D4394">
        <v>340</v>
      </c>
      <c r="E4394">
        <v>3</v>
      </c>
      <c r="F4394">
        <v>31</v>
      </c>
      <c r="G4394">
        <v>2</v>
      </c>
      <c r="H4394" t="s">
        <v>3949</v>
      </c>
    </row>
    <row r="4395" spans="1:8" x14ac:dyDescent="0.25">
      <c r="A4395" t="s">
        <v>236</v>
      </c>
      <c r="B4395" s="1">
        <v>45528</v>
      </c>
      <c r="C4395">
        <v>873</v>
      </c>
      <c r="D4395">
        <v>399</v>
      </c>
      <c r="E4395">
        <v>28</v>
      </c>
      <c r="F4395">
        <v>120</v>
      </c>
      <c r="G4395">
        <v>26</v>
      </c>
      <c r="H4395" t="s">
        <v>3951</v>
      </c>
    </row>
    <row r="4396" spans="1:8" x14ac:dyDescent="0.25">
      <c r="A4396" t="s">
        <v>2600</v>
      </c>
      <c r="B4396" s="1">
        <v>45185</v>
      </c>
      <c r="C4396">
        <v>785</v>
      </c>
      <c r="D4396">
        <v>52</v>
      </c>
      <c r="E4396">
        <v>3</v>
      </c>
      <c r="F4396">
        <v>175</v>
      </c>
      <c r="G4396">
        <v>48</v>
      </c>
      <c r="H4396" t="s">
        <v>3949</v>
      </c>
    </row>
    <row r="4397" spans="1:8" x14ac:dyDescent="0.25">
      <c r="A4397" t="s">
        <v>3551</v>
      </c>
      <c r="B4397" s="1">
        <v>45501</v>
      </c>
      <c r="C4397">
        <v>782</v>
      </c>
      <c r="D4397">
        <v>324</v>
      </c>
      <c r="E4397">
        <v>12</v>
      </c>
      <c r="F4397">
        <v>49</v>
      </c>
      <c r="G4397">
        <v>38</v>
      </c>
      <c r="H4397" t="s">
        <v>3949</v>
      </c>
    </row>
    <row r="4398" spans="1:8" x14ac:dyDescent="0.25">
      <c r="A4398" t="s">
        <v>3552</v>
      </c>
      <c r="B4398" s="1">
        <v>45030</v>
      </c>
      <c r="C4398">
        <v>905</v>
      </c>
      <c r="D4398">
        <v>370</v>
      </c>
      <c r="E4398">
        <v>9</v>
      </c>
      <c r="F4398">
        <v>12</v>
      </c>
      <c r="G4398">
        <v>34</v>
      </c>
      <c r="H4398" t="s">
        <v>3951</v>
      </c>
    </row>
    <row r="4399" spans="1:8" x14ac:dyDescent="0.25">
      <c r="A4399" t="s">
        <v>3553</v>
      </c>
      <c r="B4399" s="1">
        <v>45104</v>
      </c>
      <c r="C4399">
        <v>457</v>
      </c>
      <c r="D4399">
        <v>285</v>
      </c>
      <c r="E4399">
        <v>8</v>
      </c>
      <c r="F4399">
        <v>98</v>
      </c>
      <c r="G4399">
        <v>30</v>
      </c>
      <c r="H4399" t="s">
        <v>3950</v>
      </c>
    </row>
    <row r="4400" spans="1:8" x14ac:dyDescent="0.25">
      <c r="A4400" t="s">
        <v>3554</v>
      </c>
      <c r="B4400" s="1">
        <v>45244</v>
      </c>
      <c r="C4400">
        <v>559</v>
      </c>
      <c r="D4400">
        <v>287</v>
      </c>
      <c r="E4400">
        <v>5</v>
      </c>
      <c r="F4400">
        <v>129</v>
      </c>
      <c r="G4400">
        <v>4</v>
      </c>
      <c r="H4400" t="s">
        <v>3950</v>
      </c>
    </row>
    <row r="4401" spans="1:8" x14ac:dyDescent="0.25">
      <c r="A4401" t="s">
        <v>335</v>
      </c>
      <c r="B4401" s="1">
        <v>45255</v>
      </c>
      <c r="C4401">
        <v>621</v>
      </c>
      <c r="D4401">
        <v>53</v>
      </c>
      <c r="E4401">
        <v>14</v>
      </c>
      <c r="F4401">
        <v>106</v>
      </c>
      <c r="G4401">
        <v>43</v>
      </c>
      <c r="H4401" t="s">
        <v>3950</v>
      </c>
    </row>
    <row r="4402" spans="1:8" x14ac:dyDescent="0.25">
      <c r="A4402" t="s">
        <v>3555</v>
      </c>
      <c r="B4402" s="1">
        <v>45235</v>
      </c>
      <c r="C4402">
        <v>996</v>
      </c>
      <c r="D4402">
        <v>123</v>
      </c>
      <c r="E4402">
        <v>29</v>
      </c>
      <c r="F4402">
        <v>83</v>
      </c>
      <c r="G4402">
        <v>17</v>
      </c>
      <c r="H4402" t="s">
        <v>3951</v>
      </c>
    </row>
    <row r="4403" spans="1:8" x14ac:dyDescent="0.25">
      <c r="A4403" t="s">
        <v>3556</v>
      </c>
      <c r="B4403" s="1">
        <v>45459</v>
      </c>
      <c r="C4403">
        <v>230</v>
      </c>
      <c r="D4403">
        <v>336</v>
      </c>
      <c r="E4403">
        <v>30</v>
      </c>
      <c r="F4403">
        <v>58</v>
      </c>
      <c r="G4403">
        <v>5</v>
      </c>
      <c r="H4403" t="s">
        <v>3949</v>
      </c>
    </row>
    <row r="4404" spans="1:8" x14ac:dyDescent="0.25">
      <c r="A4404" t="s">
        <v>3557</v>
      </c>
      <c r="B4404" s="1">
        <v>45505</v>
      </c>
      <c r="C4404">
        <v>725</v>
      </c>
      <c r="D4404">
        <v>435</v>
      </c>
      <c r="E4404">
        <v>11</v>
      </c>
      <c r="F4404">
        <v>2</v>
      </c>
      <c r="G4404">
        <v>34</v>
      </c>
      <c r="H4404" t="s">
        <v>3949</v>
      </c>
    </row>
    <row r="4405" spans="1:8" x14ac:dyDescent="0.25">
      <c r="A4405" t="s">
        <v>3558</v>
      </c>
      <c r="B4405" s="1">
        <v>45170</v>
      </c>
      <c r="C4405">
        <v>200</v>
      </c>
      <c r="D4405">
        <v>182</v>
      </c>
      <c r="E4405">
        <v>2</v>
      </c>
      <c r="F4405">
        <v>177</v>
      </c>
      <c r="G4405">
        <v>13</v>
      </c>
      <c r="H4405" t="s">
        <v>3949</v>
      </c>
    </row>
    <row r="4406" spans="1:8" x14ac:dyDescent="0.25">
      <c r="A4406" t="s">
        <v>3559</v>
      </c>
      <c r="B4406" s="1">
        <v>45273</v>
      </c>
      <c r="C4406">
        <v>661</v>
      </c>
      <c r="D4406">
        <v>269</v>
      </c>
      <c r="E4406">
        <v>25</v>
      </c>
      <c r="F4406">
        <v>117</v>
      </c>
      <c r="G4406">
        <v>43</v>
      </c>
      <c r="H4406" t="s">
        <v>3950</v>
      </c>
    </row>
    <row r="4407" spans="1:8" x14ac:dyDescent="0.25">
      <c r="A4407" t="s">
        <v>1615</v>
      </c>
      <c r="B4407" s="1">
        <v>45017</v>
      </c>
      <c r="C4407">
        <v>311</v>
      </c>
      <c r="D4407">
        <v>429</v>
      </c>
      <c r="E4407">
        <v>8</v>
      </c>
      <c r="F4407">
        <v>56</v>
      </c>
      <c r="G4407">
        <v>36</v>
      </c>
      <c r="H4407" t="s">
        <v>3951</v>
      </c>
    </row>
    <row r="4408" spans="1:8" x14ac:dyDescent="0.25">
      <c r="A4408" t="s">
        <v>3560</v>
      </c>
      <c r="B4408" s="1">
        <v>45319</v>
      </c>
      <c r="C4408">
        <v>706</v>
      </c>
      <c r="D4408">
        <v>383</v>
      </c>
      <c r="E4408">
        <v>30</v>
      </c>
      <c r="F4408">
        <v>32</v>
      </c>
      <c r="G4408">
        <v>36</v>
      </c>
      <c r="H4408" t="s">
        <v>3949</v>
      </c>
    </row>
    <row r="4409" spans="1:8" x14ac:dyDescent="0.25">
      <c r="A4409" t="s">
        <v>3561</v>
      </c>
      <c r="B4409" s="1">
        <v>45243</v>
      </c>
      <c r="C4409">
        <v>355</v>
      </c>
      <c r="D4409">
        <v>189</v>
      </c>
      <c r="E4409">
        <v>5</v>
      </c>
      <c r="F4409">
        <v>30</v>
      </c>
      <c r="G4409">
        <v>27</v>
      </c>
      <c r="H4409" t="s">
        <v>3950</v>
      </c>
    </row>
    <row r="4410" spans="1:8" x14ac:dyDescent="0.25">
      <c r="A4410" t="s">
        <v>3562</v>
      </c>
      <c r="B4410" s="1">
        <v>45584</v>
      </c>
      <c r="C4410">
        <v>941</v>
      </c>
      <c r="D4410">
        <v>178</v>
      </c>
      <c r="E4410">
        <v>23</v>
      </c>
      <c r="F4410">
        <v>137</v>
      </c>
      <c r="G4410">
        <v>35</v>
      </c>
      <c r="H4410" t="s">
        <v>3951</v>
      </c>
    </row>
    <row r="4411" spans="1:8" x14ac:dyDescent="0.25">
      <c r="A4411" t="s">
        <v>3563</v>
      </c>
      <c r="B4411" s="1">
        <v>45032</v>
      </c>
      <c r="C4411">
        <v>862</v>
      </c>
      <c r="D4411">
        <v>199</v>
      </c>
      <c r="E4411">
        <v>4</v>
      </c>
      <c r="F4411">
        <v>85</v>
      </c>
      <c r="G4411">
        <v>12</v>
      </c>
      <c r="H4411" t="s">
        <v>3950</v>
      </c>
    </row>
    <row r="4412" spans="1:8" x14ac:dyDescent="0.25">
      <c r="A4412" t="s">
        <v>3564</v>
      </c>
      <c r="B4412" s="1">
        <v>44970</v>
      </c>
      <c r="C4412">
        <v>877</v>
      </c>
      <c r="D4412">
        <v>340</v>
      </c>
      <c r="E4412">
        <v>5</v>
      </c>
      <c r="F4412">
        <v>96</v>
      </c>
      <c r="G4412">
        <v>5</v>
      </c>
      <c r="H4412" t="s">
        <v>3950</v>
      </c>
    </row>
    <row r="4413" spans="1:8" x14ac:dyDescent="0.25">
      <c r="A4413" t="s">
        <v>3565</v>
      </c>
      <c r="B4413" s="1">
        <v>45194</v>
      </c>
      <c r="C4413">
        <v>793</v>
      </c>
      <c r="D4413">
        <v>77</v>
      </c>
      <c r="E4413">
        <v>19</v>
      </c>
      <c r="F4413">
        <v>116</v>
      </c>
      <c r="G4413">
        <v>10</v>
      </c>
      <c r="H4413" t="s">
        <v>3950</v>
      </c>
    </row>
    <row r="4414" spans="1:8" x14ac:dyDescent="0.25">
      <c r="A4414" t="s">
        <v>3566</v>
      </c>
      <c r="B4414" s="1">
        <v>45571</v>
      </c>
      <c r="C4414">
        <v>869</v>
      </c>
      <c r="D4414">
        <v>50</v>
      </c>
      <c r="E4414">
        <v>1</v>
      </c>
      <c r="F4414">
        <v>55</v>
      </c>
      <c r="G4414">
        <v>37</v>
      </c>
      <c r="H4414" t="s">
        <v>3951</v>
      </c>
    </row>
    <row r="4415" spans="1:8" x14ac:dyDescent="0.25">
      <c r="A4415" t="s">
        <v>3567</v>
      </c>
      <c r="B4415" s="1">
        <v>45035</v>
      </c>
      <c r="C4415">
        <v>885</v>
      </c>
      <c r="D4415">
        <v>459</v>
      </c>
      <c r="E4415">
        <v>23</v>
      </c>
      <c r="F4415">
        <v>80</v>
      </c>
      <c r="G4415">
        <v>34</v>
      </c>
      <c r="H4415" t="s">
        <v>3949</v>
      </c>
    </row>
    <row r="4416" spans="1:8" x14ac:dyDescent="0.25">
      <c r="A4416" t="s">
        <v>334</v>
      </c>
      <c r="B4416" s="1">
        <v>45556</v>
      </c>
      <c r="C4416">
        <v>660</v>
      </c>
      <c r="D4416">
        <v>91</v>
      </c>
      <c r="E4416">
        <v>29</v>
      </c>
      <c r="F4416">
        <v>147</v>
      </c>
      <c r="G4416">
        <v>49</v>
      </c>
      <c r="H4416" t="s">
        <v>3951</v>
      </c>
    </row>
    <row r="4417" spans="1:8" x14ac:dyDescent="0.25">
      <c r="A4417" t="s">
        <v>2257</v>
      </c>
      <c r="B4417" s="1">
        <v>45408</v>
      </c>
      <c r="C4417">
        <v>183</v>
      </c>
      <c r="D4417">
        <v>58</v>
      </c>
      <c r="E4417">
        <v>2</v>
      </c>
      <c r="F4417">
        <v>107</v>
      </c>
      <c r="G4417">
        <v>20</v>
      </c>
      <c r="H4417" t="s">
        <v>3951</v>
      </c>
    </row>
    <row r="4418" spans="1:8" x14ac:dyDescent="0.25">
      <c r="A4418" t="s">
        <v>3568</v>
      </c>
      <c r="B4418" s="1">
        <v>45669</v>
      </c>
      <c r="C4418">
        <v>902</v>
      </c>
      <c r="D4418">
        <v>104</v>
      </c>
      <c r="E4418">
        <v>29</v>
      </c>
      <c r="F4418">
        <v>137</v>
      </c>
      <c r="G4418">
        <v>44</v>
      </c>
      <c r="H4418" t="s">
        <v>3950</v>
      </c>
    </row>
    <row r="4419" spans="1:8" x14ac:dyDescent="0.25">
      <c r="A4419" t="s">
        <v>3569</v>
      </c>
      <c r="B4419" s="1">
        <v>45296</v>
      </c>
      <c r="C4419">
        <v>659</v>
      </c>
      <c r="D4419">
        <v>487</v>
      </c>
      <c r="E4419">
        <v>18</v>
      </c>
      <c r="F4419">
        <v>70</v>
      </c>
      <c r="G4419">
        <v>39</v>
      </c>
      <c r="H4419" t="s">
        <v>3950</v>
      </c>
    </row>
    <row r="4420" spans="1:8" x14ac:dyDescent="0.25">
      <c r="A4420" t="s">
        <v>3570</v>
      </c>
      <c r="B4420" s="1">
        <v>45518</v>
      </c>
      <c r="C4420">
        <v>873</v>
      </c>
      <c r="D4420">
        <v>153</v>
      </c>
      <c r="E4420">
        <v>24</v>
      </c>
      <c r="F4420">
        <v>179</v>
      </c>
      <c r="G4420">
        <v>28</v>
      </c>
      <c r="H4420" t="s">
        <v>3950</v>
      </c>
    </row>
    <row r="4421" spans="1:8" x14ac:dyDescent="0.25">
      <c r="A4421" t="s">
        <v>3571</v>
      </c>
      <c r="B4421" s="1">
        <v>45087</v>
      </c>
      <c r="C4421">
        <v>812</v>
      </c>
      <c r="D4421">
        <v>400</v>
      </c>
      <c r="E4421">
        <v>7</v>
      </c>
      <c r="F4421">
        <v>51</v>
      </c>
      <c r="G4421">
        <v>48</v>
      </c>
      <c r="H4421" t="s">
        <v>3951</v>
      </c>
    </row>
    <row r="4422" spans="1:8" x14ac:dyDescent="0.25">
      <c r="A4422" t="s">
        <v>3572</v>
      </c>
      <c r="B4422" s="1">
        <v>45022</v>
      </c>
      <c r="C4422">
        <v>196</v>
      </c>
      <c r="D4422">
        <v>292</v>
      </c>
      <c r="E4422">
        <v>18</v>
      </c>
      <c r="F4422">
        <v>198</v>
      </c>
      <c r="G4422">
        <v>19</v>
      </c>
      <c r="H4422" t="s">
        <v>3951</v>
      </c>
    </row>
    <row r="4423" spans="1:8" x14ac:dyDescent="0.25">
      <c r="A4423" t="s">
        <v>3573</v>
      </c>
      <c r="B4423" s="1">
        <v>45307</v>
      </c>
      <c r="C4423">
        <v>221</v>
      </c>
      <c r="D4423">
        <v>183</v>
      </c>
      <c r="E4423">
        <v>8</v>
      </c>
      <c r="F4423">
        <v>192</v>
      </c>
      <c r="G4423">
        <v>34</v>
      </c>
      <c r="H4423" t="s">
        <v>3949</v>
      </c>
    </row>
    <row r="4424" spans="1:8" x14ac:dyDescent="0.25">
      <c r="A4424" t="s">
        <v>3574</v>
      </c>
      <c r="B4424" s="1">
        <v>45214</v>
      </c>
      <c r="C4424">
        <v>867</v>
      </c>
      <c r="D4424">
        <v>175</v>
      </c>
      <c r="E4424">
        <v>19</v>
      </c>
      <c r="F4424">
        <v>140</v>
      </c>
      <c r="G4424">
        <v>3</v>
      </c>
      <c r="H4424" t="s">
        <v>3949</v>
      </c>
    </row>
    <row r="4425" spans="1:8" x14ac:dyDescent="0.25">
      <c r="A4425" t="s">
        <v>3575</v>
      </c>
      <c r="B4425" s="1">
        <v>45242</v>
      </c>
      <c r="C4425">
        <v>986</v>
      </c>
      <c r="D4425">
        <v>209</v>
      </c>
      <c r="E4425">
        <v>22</v>
      </c>
      <c r="F4425">
        <v>136</v>
      </c>
      <c r="G4425">
        <v>50</v>
      </c>
      <c r="H4425" t="s">
        <v>3949</v>
      </c>
    </row>
    <row r="4426" spans="1:8" x14ac:dyDescent="0.25">
      <c r="A4426" t="s">
        <v>3576</v>
      </c>
      <c r="B4426" s="1">
        <v>45511</v>
      </c>
      <c r="C4426">
        <v>541</v>
      </c>
      <c r="D4426">
        <v>117</v>
      </c>
      <c r="E4426">
        <v>28</v>
      </c>
      <c r="F4426">
        <v>34</v>
      </c>
      <c r="G4426">
        <v>42</v>
      </c>
      <c r="H4426" t="s">
        <v>3950</v>
      </c>
    </row>
    <row r="4427" spans="1:8" x14ac:dyDescent="0.25">
      <c r="A4427" t="s">
        <v>3359</v>
      </c>
      <c r="B4427" s="1">
        <v>45215</v>
      </c>
      <c r="C4427">
        <v>799</v>
      </c>
      <c r="D4427">
        <v>488</v>
      </c>
      <c r="E4427">
        <v>17</v>
      </c>
      <c r="F4427">
        <v>12</v>
      </c>
      <c r="G4427">
        <v>36</v>
      </c>
      <c r="H4427" t="s">
        <v>3949</v>
      </c>
    </row>
    <row r="4428" spans="1:8" x14ac:dyDescent="0.25">
      <c r="A4428" t="s">
        <v>3577</v>
      </c>
      <c r="B4428" s="1">
        <v>45219</v>
      </c>
      <c r="C4428">
        <v>335</v>
      </c>
      <c r="D4428">
        <v>326</v>
      </c>
      <c r="E4428">
        <v>1</v>
      </c>
      <c r="F4428">
        <v>55</v>
      </c>
      <c r="G4428">
        <v>31</v>
      </c>
      <c r="H4428" t="s">
        <v>3949</v>
      </c>
    </row>
    <row r="4429" spans="1:8" x14ac:dyDescent="0.25">
      <c r="A4429" t="s">
        <v>422</v>
      </c>
      <c r="B4429" s="1">
        <v>45203</v>
      </c>
      <c r="C4429">
        <v>622</v>
      </c>
      <c r="D4429">
        <v>186</v>
      </c>
      <c r="E4429">
        <v>14</v>
      </c>
      <c r="F4429">
        <v>5</v>
      </c>
      <c r="G4429">
        <v>30</v>
      </c>
      <c r="H4429" t="s">
        <v>3950</v>
      </c>
    </row>
    <row r="4430" spans="1:8" x14ac:dyDescent="0.25">
      <c r="A4430" t="s">
        <v>2329</v>
      </c>
      <c r="B4430" s="1">
        <v>45065</v>
      </c>
      <c r="C4430">
        <v>233</v>
      </c>
      <c r="D4430">
        <v>369</v>
      </c>
      <c r="E4430">
        <v>22</v>
      </c>
      <c r="F4430">
        <v>2</v>
      </c>
      <c r="G4430">
        <v>41</v>
      </c>
      <c r="H4430" t="s">
        <v>3949</v>
      </c>
    </row>
    <row r="4431" spans="1:8" x14ac:dyDescent="0.25">
      <c r="A4431" t="s">
        <v>2980</v>
      </c>
      <c r="B4431" s="1">
        <v>45652</v>
      </c>
      <c r="C4431">
        <v>362</v>
      </c>
      <c r="D4431">
        <v>231</v>
      </c>
      <c r="E4431">
        <v>18</v>
      </c>
      <c r="F4431">
        <v>38</v>
      </c>
      <c r="G4431">
        <v>41</v>
      </c>
      <c r="H4431" t="s">
        <v>3951</v>
      </c>
    </row>
    <row r="4432" spans="1:8" x14ac:dyDescent="0.25">
      <c r="A4432" t="s">
        <v>1363</v>
      </c>
      <c r="B4432" s="1">
        <v>45689</v>
      </c>
      <c r="C4432">
        <v>713</v>
      </c>
      <c r="D4432">
        <v>453</v>
      </c>
      <c r="E4432">
        <v>22</v>
      </c>
      <c r="F4432">
        <v>119</v>
      </c>
      <c r="G4432">
        <v>24</v>
      </c>
      <c r="H4432" t="s">
        <v>3951</v>
      </c>
    </row>
    <row r="4433" spans="1:8" x14ac:dyDescent="0.25">
      <c r="A4433" t="s">
        <v>1302</v>
      </c>
      <c r="B4433" s="1">
        <v>45691</v>
      </c>
      <c r="C4433">
        <v>358</v>
      </c>
      <c r="D4433">
        <v>68</v>
      </c>
      <c r="E4433">
        <v>18</v>
      </c>
      <c r="F4433">
        <v>124</v>
      </c>
      <c r="G4433">
        <v>9</v>
      </c>
      <c r="H4433" t="s">
        <v>3950</v>
      </c>
    </row>
    <row r="4434" spans="1:8" x14ac:dyDescent="0.25">
      <c r="A4434" t="s">
        <v>580</v>
      </c>
      <c r="B4434" s="1">
        <v>45317</v>
      </c>
      <c r="C4434">
        <v>603</v>
      </c>
      <c r="D4434">
        <v>463</v>
      </c>
      <c r="E4434">
        <v>27</v>
      </c>
      <c r="F4434">
        <v>113</v>
      </c>
      <c r="G4434">
        <v>26</v>
      </c>
      <c r="H4434" t="s">
        <v>3951</v>
      </c>
    </row>
    <row r="4435" spans="1:8" x14ac:dyDescent="0.25">
      <c r="A4435" t="s">
        <v>3578</v>
      </c>
      <c r="B4435" s="1">
        <v>45290</v>
      </c>
      <c r="C4435">
        <v>456</v>
      </c>
      <c r="D4435">
        <v>280</v>
      </c>
      <c r="E4435">
        <v>15</v>
      </c>
      <c r="F4435">
        <v>107</v>
      </c>
      <c r="G4435">
        <v>48</v>
      </c>
      <c r="H4435" t="s">
        <v>3951</v>
      </c>
    </row>
    <row r="4436" spans="1:8" x14ac:dyDescent="0.25">
      <c r="A4436" t="s">
        <v>3579</v>
      </c>
      <c r="B4436" s="1">
        <v>45638</v>
      </c>
      <c r="C4436">
        <v>129</v>
      </c>
      <c r="D4436">
        <v>179</v>
      </c>
      <c r="E4436">
        <v>24</v>
      </c>
      <c r="F4436">
        <v>80</v>
      </c>
      <c r="G4436">
        <v>48</v>
      </c>
      <c r="H4436" t="s">
        <v>3949</v>
      </c>
    </row>
    <row r="4437" spans="1:8" x14ac:dyDescent="0.25">
      <c r="A4437" t="s">
        <v>3580</v>
      </c>
      <c r="B4437" s="1">
        <v>45062</v>
      </c>
      <c r="C4437">
        <v>553</v>
      </c>
      <c r="D4437">
        <v>353</v>
      </c>
      <c r="E4437">
        <v>30</v>
      </c>
      <c r="F4437">
        <v>182</v>
      </c>
      <c r="G4437">
        <v>7</v>
      </c>
      <c r="H4437" t="s">
        <v>3950</v>
      </c>
    </row>
    <row r="4438" spans="1:8" x14ac:dyDescent="0.25">
      <c r="A4438" t="s">
        <v>3581</v>
      </c>
      <c r="B4438" s="1">
        <v>45077</v>
      </c>
      <c r="C4438">
        <v>100</v>
      </c>
      <c r="D4438">
        <v>257</v>
      </c>
      <c r="E4438">
        <v>14</v>
      </c>
      <c r="F4438">
        <v>192</v>
      </c>
      <c r="G4438">
        <v>26</v>
      </c>
      <c r="H4438" t="s">
        <v>3949</v>
      </c>
    </row>
    <row r="4439" spans="1:8" x14ac:dyDescent="0.25">
      <c r="A4439" t="s">
        <v>3582</v>
      </c>
      <c r="B4439" s="1">
        <v>44991</v>
      </c>
      <c r="C4439">
        <v>212</v>
      </c>
      <c r="D4439">
        <v>444</v>
      </c>
      <c r="E4439">
        <v>10</v>
      </c>
      <c r="F4439">
        <v>128</v>
      </c>
      <c r="G4439">
        <v>18</v>
      </c>
      <c r="H4439" t="s">
        <v>3951</v>
      </c>
    </row>
    <row r="4440" spans="1:8" x14ac:dyDescent="0.25">
      <c r="A4440" t="s">
        <v>3583</v>
      </c>
      <c r="B4440" s="1">
        <v>45583</v>
      </c>
      <c r="C4440">
        <v>251</v>
      </c>
      <c r="D4440">
        <v>57</v>
      </c>
      <c r="E4440">
        <v>20</v>
      </c>
      <c r="F4440">
        <v>191</v>
      </c>
      <c r="G4440">
        <v>47</v>
      </c>
      <c r="H4440" t="s">
        <v>3950</v>
      </c>
    </row>
    <row r="4441" spans="1:8" x14ac:dyDescent="0.25">
      <c r="A4441" t="s">
        <v>3584</v>
      </c>
      <c r="B4441" s="1">
        <v>45426</v>
      </c>
      <c r="C4441">
        <v>271</v>
      </c>
      <c r="D4441">
        <v>442</v>
      </c>
      <c r="E4441">
        <v>30</v>
      </c>
      <c r="F4441">
        <v>169</v>
      </c>
      <c r="G4441">
        <v>26</v>
      </c>
      <c r="H4441" t="s">
        <v>3951</v>
      </c>
    </row>
    <row r="4442" spans="1:8" x14ac:dyDescent="0.25">
      <c r="A4442" t="s">
        <v>3585</v>
      </c>
      <c r="B4442" s="1">
        <v>45644</v>
      </c>
      <c r="C4442">
        <v>209</v>
      </c>
      <c r="D4442">
        <v>222</v>
      </c>
      <c r="E4442">
        <v>23</v>
      </c>
      <c r="F4442">
        <v>74</v>
      </c>
      <c r="G4442">
        <v>17</v>
      </c>
      <c r="H4442" t="s">
        <v>3950</v>
      </c>
    </row>
    <row r="4443" spans="1:8" x14ac:dyDescent="0.25">
      <c r="A4443" t="s">
        <v>3586</v>
      </c>
      <c r="B4443" s="1">
        <v>45612</v>
      </c>
      <c r="C4443">
        <v>183</v>
      </c>
      <c r="D4443">
        <v>151</v>
      </c>
      <c r="E4443">
        <v>19</v>
      </c>
      <c r="F4443">
        <v>44</v>
      </c>
      <c r="G4443">
        <v>18</v>
      </c>
      <c r="H4443" t="s">
        <v>3950</v>
      </c>
    </row>
    <row r="4444" spans="1:8" x14ac:dyDescent="0.25">
      <c r="A4444" t="s">
        <v>3587</v>
      </c>
      <c r="B4444" s="1">
        <v>45104</v>
      </c>
      <c r="C4444">
        <v>382</v>
      </c>
      <c r="D4444">
        <v>397</v>
      </c>
      <c r="E4444">
        <v>23</v>
      </c>
      <c r="F4444">
        <v>129</v>
      </c>
      <c r="G4444">
        <v>30</v>
      </c>
      <c r="H4444" t="s">
        <v>3950</v>
      </c>
    </row>
    <row r="4445" spans="1:8" x14ac:dyDescent="0.25">
      <c r="A4445" t="s">
        <v>730</v>
      </c>
      <c r="B4445" s="1">
        <v>45541</v>
      </c>
      <c r="C4445">
        <v>710</v>
      </c>
      <c r="D4445">
        <v>309</v>
      </c>
      <c r="E4445">
        <v>6</v>
      </c>
      <c r="F4445">
        <v>130</v>
      </c>
      <c r="G4445">
        <v>7</v>
      </c>
      <c r="H4445" t="s">
        <v>3951</v>
      </c>
    </row>
    <row r="4446" spans="1:8" x14ac:dyDescent="0.25">
      <c r="A4446" t="s">
        <v>3453</v>
      </c>
      <c r="B4446" s="1">
        <v>45074</v>
      </c>
      <c r="C4446">
        <v>712</v>
      </c>
      <c r="D4446">
        <v>106</v>
      </c>
      <c r="E4446">
        <v>28</v>
      </c>
      <c r="F4446">
        <v>118</v>
      </c>
      <c r="G4446">
        <v>44</v>
      </c>
      <c r="H4446" t="s">
        <v>3951</v>
      </c>
    </row>
    <row r="4447" spans="1:8" x14ac:dyDescent="0.25">
      <c r="A4447" t="s">
        <v>3588</v>
      </c>
      <c r="B4447" s="1">
        <v>44992</v>
      </c>
      <c r="C4447">
        <v>543</v>
      </c>
      <c r="D4447">
        <v>274</v>
      </c>
      <c r="E4447">
        <v>11</v>
      </c>
      <c r="F4447">
        <v>107</v>
      </c>
      <c r="G4447">
        <v>24</v>
      </c>
      <c r="H4447" t="s">
        <v>3950</v>
      </c>
    </row>
    <row r="4448" spans="1:8" x14ac:dyDescent="0.25">
      <c r="A4448" t="s">
        <v>3589</v>
      </c>
      <c r="B4448" s="1">
        <v>45204</v>
      </c>
      <c r="C4448">
        <v>444</v>
      </c>
      <c r="D4448">
        <v>166</v>
      </c>
      <c r="E4448">
        <v>20</v>
      </c>
      <c r="F4448">
        <v>179</v>
      </c>
      <c r="G4448">
        <v>41</v>
      </c>
      <c r="H4448" t="s">
        <v>3951</v>
      </c>
    </row>
    <row r="4449" spans="1:8" x14ac:dyDescent="0.25">
      <c r="A4449" t="s">
        <v>1765</v>
      </c>
      <c r="B4449" s="1">
        <v>45125</v>
      </c>
      <c r="C4449">
        <v>358</v>
      </c>
      <c r="D4449">
        <v>238</v>
      </c>
      <c r="E4449">
        <v>9</v>
      </c>
      <c r="F4449">
        <v>104</v>
      </c>
      <c r="G4449">
        <v>29</v>
      </c>
      <c r="H4449" t="s">
        <v>3951</v>
      </c>
    </row>
    <row r="4450" spans="1:8" x14ac:dyDescent="0.25">
      <c r="A4450" t="s">
        <v>3590</v>
      </c>
      <c r="B4450" s="1">
        <v>45267</v>
      </c>
      <c r="C4450">
        <v>321</v>
      </c>
      <c r="D4450">
        <v>394</v>
      </c>
      <c r="E4450">
        <v>30</v>
      </c>
      <c r="F4450">
        <v>145</v>
      </c>
      <c r="G4450">
        <v>6</v>
      </c>
      <c r="H4450" t="s">
        <v>3950</v>
      </c>
    </row>
    <row r="4451" spans="1:8" x14ac:dyDescent="0.25">
      <c r="A4451" t="s">
        <v>3591</v>
      </c>
      <c r="B4451" s="1">
        <v>45599</v>
      </c>
      <c r="C4451">
        <v>202</v>
      </c>
      <c r="D4451">
        <v>265</v>
      </c>
      <c r="E4451">
        <v>27</v>
      </c>
      <c r="F4451">
        <v>50</v>
      </c>
      <c r="G4451">
        <v>16</v>
      </c>
      <c r="H4451" t="s">
        <v>3951</v>
      </c>
    </row>
    <row r="4452" spans="1:8" x14ac:dyDescent="0.25">
      <c r="A4452" t="s">
        <v>2163</v>
      </c>
      <c r="B4452" s="1">
        <v>45247</v>
      </c>
      <c r="C4452">
        <v>721</v>
      </c>
      <c r="D4452">
        <v>355</v>
      </c>
      <c r="E4452">
        <v>19</v>
      </c>
      <c r="F4452">
        <v>36</v>
      </c>
      <c r="G4452">
        <v>25</v>
      </c>
      <c r="H4452" t="s">
        <v>3949</v>
      </c>
    </row>
    <row r="4453" spans="1:8" x14ac:dyDescent="0.25">
      <c r="A4453" t="s">
        <v>2533</v>
      </c>
      <c r="B4453" s="1">
        <v>44974</v>
      </c>
      <c r="C4453">
        <v>298</v>
      </c>
      <c r="D4453">
        <v>419</v>
      </c>
      <c r="E4453">
        <v>19</v>
      </c>
      <c r="F4453">
        <v>195</v>
      </c>
      <c r="G4453">
        <v>17</v>
      </c>
      <c r="H4453" t="s">
        <v>3951</v>
      </c>
    </row>
    <row r="4454" spans="1:8" x14ac:dyDescent="0.25">
      <c r="A4454" t="s">
        <v>3200</v>
      </c>
      <c r="B4454" s="1">
        <v>45201</v>
      </c>
      <c r="C4454">
        <v>962</v>
      </c>
      <c r="D4454">
        <v>403</v>
      </c>
      <c r="E4454">
        <v>18</v>
      </c>
      <c r="F4454">
        <v>118</v>
      </c>
      <c r="G4454">
        <v>30</v>
      </c>
      <c r="H4454" t="s">
        <v>3949</v>
      </c>
    </row>
    <row r="4455" spans="1:8" x14ac:dyDescent="0.25">
      <c r="A4455" t="s">
        <v>3592</v>
      </c>
      <c r="B4455" s="1">
        <v>45397</v>
      </c>
      <c r="C4455">
        <v>312</v>
      </c>
      <c r="D4455">
        <v>194</v>
      </c>
      <c r="E4455">
        <v>14</v>
      </c>
      <c r="F4455">
        <v>12</v>
      </c>
      <c r="G4455">
        <v>40</v>
      </c>
      <c r="H4455" t="s">
        <v>3951</v>
      </c>
    </row>
    <row r="4456" spans="1:8" x14ac:dyDescent="0.25">
      <c r="A4456" t="s">
        <v>3593</v>
      </c>
      <c r="B4456" s="1">
        <v>45697</v>
      </c>
      <c r="C4456">
        <v>369</v>
      </c>
      <c r="D4456">
        <v>387</v>
      </c>
      <c r="E4456">
        <v>25</v>
      </c>
      <c r="F4456">
        <v>15</v>
      </c>
      <c r="G4456">
        <v>42</v>
      </c>
      <c r="H4456" t="s">
        <v>3949</v>
      </c>
    </row>
    <row r="4457" spans="1:8" x14ac:dyDescent="0.25">
      <c r="A4457" t="s">
        <v>3594</v>
      </c>
      <c r="B4457" s="1">
        <v>45311</v>
      </c>
      <c r="C4457">
        <v>927</v>
      </c>
      <c r="D4457">
        <v>314</v>
      </c>
      <c r="E4457">
        <v>3</v>
      </c>
      <c r="F4457">
        <v>81</v>
      </c>
      <c r="G4457">
        <v>16</v>
      </c>
      <c r="H4457" t="s">
        <v>3950</v>
      </c>
    </row>
    <row r="4458" spans="1:8" x14ac:dyDescent="0.25">
      <c r="A4458" t="s">
        <v>956</v>
      </c>
      <c r="B4458" s="1">
        <v>45637</v>
      </c>
      <c r="C4458">
        <v>143</v>
      </c>
      <c r="D4458">
        <v>266</v>
      </c>
      <c r="E4458">
        <v>4</v>
      </c>
      <c r="F4458">
        <v>152</v>
      </c>
      <c r="G4458">
        <v>16</v>
      </c>
      <c r="H4458" t="s">
        <v>3950</v>
      </c>
    </row>
    <row r="4459" spans="1:8" x14ac:dyDescent="0.25">
      <c r="A4459" t="s">
        <v>3426</v>
      </c>
      <c r="B4459" s="1">
        <v>45525</v>
      </c>
      <c r="C4459">
        <v>565</v>
      </c>
      <c r="D4459">
        <v>222</v>
      </c>
      <c r="E4459">
        <v>25</v>
      </c>
      <c r="F4459">
        <v>53</v>
      </c>
      <c r="G4459">
        <v>1</v>
      </c>
      <c r="H4459" t="s">
        <v>3949</v>
      </c>
    </row>
    <row r="4460" spans="1:8" x14ac:dyDescent="0.25">
      <c r="A4460" t="s">
        <v>3595</v>
      </c>
      <c r="B4460" s="1">
        <v>45167</v>
      </c>
      <c r="C4460">
        <v>638</v>
      </c>
      <c r="D4460">
        <v>149</v>
      </c>
      <c r="E4460">
        <v>26</v>
      </c>
      <c r="F4460">
        <v>27</v>
      </c>
      <c r="G4460">
        <v>39</v>
      </c>
      <c r="H4460" t="s">
        <v>3949</v>
      </c>
    </row>
    <row r="4461" spans="1:8" x14ac:dyDescent="0.25">
      <c r="A4461" t="s">
        <v>3596</v>
      </c>
      <c r="B4461" s="1">
        <v>44976</v>
      </c>
      <c r="C4461">
        <v>285</v>
      </c>
      <c r="D4461">
        <v>174</v>
      </c>
      <c r="E4461">
        <v>17</v>
      </c>
      <c r="F4461">
        <v>108</v>
      </c>
      <c r="G4461">
        <v>6</v>
      </c>
      <c r="H4461" t="s">
        <v>3949</v>
      </c>
    </row>
    <row r="4462" spans="1:8" x14ac:dyDescent="0.25">
      <c r="A4462" t="s">
        <v>3597</v>
      </c>
      <c r="B4462" s="1">
        <v>45354</v>
      </c>
      <c r="C4462">
        <v>645</v>
      </c>
      <c r="D4462">
        <v>408</v>
      </c>
      <c r="E4462">
        <v>3</v>
      </c>
      <c r="F4462">
        <v>45</v>
      </c>
      <c r="G4462">
        <v>10</v>
      </c>
      <c r="H4462" t="s">
        <v>3950</v>
      </c>
    </row>
    <row r="4463" spans="1:8" x14ac:dyDescent="0.25">
      <c r="A4463" t="s">
        <v>3598</v>
      </c>
      <c r="B4463" s="1">
        <v>45264</v>
      </c>
      <c r="C4463">
        <v>504</v>
      </c>
      <c r="D4463">
        <v>317</v>
      </c>
      <c r="E4463">
        <v>22</v>
      </c>
      <c r="F4463">
        <v>131</v>
      </c>
      <c r="G4463">
        <v>38</v>
      </c>
      <c r="H4463" t="s">
        <v>3950</v>
      </c>
    </row>
    <row r="4464" spans="1:8" x14ac:dyDescent="0.25">
      <c r="A4464" t="s">
        <v>3599</v>
      </c>
      <c r="B4464" s="1">
        <v>45127</v>
      </c>
      <c r="C4464">
        <v>663</v>
      </c>
      <c r="D4464">
        <v>53</v>
      </c>
      <c r="E4464">
        <v>21</v>
      </c>
      <c r="F4464">
        <v>30</v>
      </c>
      <c r="G4464">
        <v>29</v>
      </c>
      <c r="H4464" t="s">
        <v>3951</v>
      </c>
    </row>
    <row r="4465" spans="1:8" x14ac:dyDescent="0.25">
      <c r="A4465" t="s">
        <v>1806</v>
      </c>
      <c r="B4465" s="1">
        <v>45255</v>
      </c>
      <c r="C4465">
        <v>102</v>
      </c>
      <c r="D4465">
        <v>484</v>
      </c>
      <c r="E4465">
        <v>29</v>
      </c>
      <c r="F4465">
        <v>42</v>
      </c>
      <c r="G4465">
        <v>21</v>
      </c>
      <c r="H4465" t="s">
        <v>3950</v>
      </c>
    </row>
    <row r="4466" spans="1:8" x14ac:dyDescent="0.25">
      <c r="A4466" t="s">
        <v>3600</v>
      </c>
      <c r="B4466" s="1">
        <v>45372</v>
      </c>
      <c r="C4466">
        <v>997</v>
      </c>
      <c r="D4466">
        <v>444</v>
      </c>
      <c r="E4466">
        <v>24</v>
      </c>
      <c r="F4466">
        <v>158</v>
      </c>
      <c r="G4466">
        <v>7</v>
      </c>
      <c r="H4466" t="s">
        <v>3949</v>
      </c>
    </row>
    <row r="4467" spans="1:8" x14ac:dyDescent="0.25">
      <c r="A4467" t="s">
        <v>254</v>
      </c>
      <c r="B4467" s="1">
        <v>45623</v>
      </c>
      <c r="C4467">
        <v>270</v>
      </c>
      <c r="D4467">
        <v>451</v>
      </c>
      <c r="E4467">
        <v>2</v>
      </c>
      <c r="F4467">
        <v>13</v>
      </c>
      <c r="G4467">
        <v>46</v>
      </c>
      <c r="H4467" t="s">
        <v>3950</v>
      </c>
    </row>
    <row r="4468" spans="1:8" x14ac:dyDescent="0.25">
      <c r="A4468" t="s">
        <v>2224</v>
      </c>
      <c r="B4468" s="1">
        <v>45313</v>
      </c>
      <c r="C4468">
        <v>373</v>
      </c>
      <c r="D4468">
        <v>182</v>
      </c>
      <c r="E4468">
        <v>19</v>
      </c>
      <c r="F4468">
        <v>31</v>
      </c>
      <c r="G4468">
        <v>27</v>
      </c>
      <c r="H4468" t="s">
        <v>3949</v>
      </c>
    </row>
    <row r="4469" spans="1:8" x14ac:dyDescent="0.25">
      <c r="A4469" t="s">
        <v>3601</v>
      </c>
      <c r="B4469" s="1">
        <v>45660</v>
      </c>
      <c r="C4469">
        <v>211</v>
      </c>
      <c r="D4469">
        <v>499</v>
      </c>
      <c r="E4469">
        <v>30</v>
      </c>
      <c r="F4469">
        <v>42</v>
      </c>
      <c r="G4469">
        <v>5</v>
      </c>
      <c r="H4469" t="s">
        <v>3949</v>
      </c>
    </row>
    <row r="4470" spans="1:8" x14ac:dyDescent="0.25">
      <c r="A4470" t="s">
        <v>3602</v>
      </c>
      <c r="B4470" s="1">
        <v>45008</v>
      </c>
      <c r="C4470">
        <v>601</v>
      </c>
      <c r="D4470">
        <v>390</v>
      </c>
      <c r="E4470">
        <v>19</v>
      </c>
      <c r="F4470">
        <v>119</v>
      </c>
      <c r="G4470">
        <v>41</v>
      </c>
      <c r="H4470" t="s">
        <v>3949</v>
      </c>
    </row>
    <row r="4471" spans="1:8" x14ac:dyDescent="0.25">
      <c r="A4471" t="s">
        <v>3603</v>
      </c>
      <c r="B4471" s="1">
        <v>45310</v>
      </c>
      <c r="C4471">
        <v>278</v>
      </c>
      <c r="D4471">
        <v>422</v>
      </c>
      <c r="E4471">
        <v>13</v>
      </c>
      <c r="F4471">
        <v>121</v>
      </c>
      <c r="G4471">
        <v>3</v>
      </c>
      <c r="H4471" t="s">
        <v>3951</v>
      </c>
    </row>
    <row r="4472" spans="1:8" x14ac:dyDescent="0.25">
      <c r="A4472" t="s">
        <v>3604</v>
      </c>
      <c r="B4472" s="1">
        <v>45624</v>
      </c>
      <c r="C4472">
        <v>826</v>
      </c>
      <c r="D4472">
        <v>465</v>
      </c>
      <c r="E4472">
        <v>18</v>
      </c>
      <c r="F4472">
        <v>66</v>
      </c>
      <c r="G4472">
        <v>28</v>
      </c>
      <c r="H4472" t="s">
        <v>3949</v>
      </c>
    </row>
    <row r="4473" spans="1:8" x14ac:dyDescent="0.25">
      <c r="A4473" t="s">
        <v>695</v>
      </c>
      <c r="B4473" s="1">
        <v>45649</v>
      </c>
      <c r="C4473">
        <v>464</v>
      </c>
      <c r="D4473">
        <v>246</v>
      </c>
      <c r="E4473">
        <v>11</v>
      </c>
      <c r="F4473">
        <v>193</v>
      </c>
      <c r="G4473">
        <v>25</v>
      </c>
      <c r="H4473" t="s">
        <v>3951</v>
      </c>
    </row>
    <row r="4474" spans="1:8" x14ac:dyDescent="0.25">
      <c r="A4474" t="s">
        <v>2823</v>
      </c>
      <c r="B4474" s="1">
        <v>45048</v>
      </c>
      <c r="C4474">
        <v>188</v>
      </c>
      <c r="D4474">
        <v>264</v>
      </c>
      <c r="E4474">
        <v>10</v>
      </c>
      <c r="F4474">
        <v>71</v>
      </c>
      <c r="G4474">
        <v>20</v>
      </c>
      <c r="H4474" t="s">
        <v>3951</v>
      </c>
    </row>
    <row r="4475" spans="1:8" x14ac:dyDescent="0.25">
      <c r="A4475" t="s">
        <v>2903</v>
      </c>
      <c r="B4475" s="1">
        <v>45587</v>
      </c>
      <c r="C4475">
        <v>143</v>
      </c>
      <c r="D4475">
        <v>295</v>
      </c>
      <c r="E4475">
        <v>10</v>
      </c>
      <c r="F4475">
        <v>88</v>
      </c>
      <c r="G4475">
        <v>3</v>
      </c>
      <c r="H4475" t="s">
        <v>3950</v>
      </c>
    </row>
    <row r="4476" spans="1:8" x14ac:dyDescent="0.25">
      <c r="A4476" t="s">
        <v>2967</v>
      </c>
      <c r="B4476" s="1">
        <v>45622</v>
      </c>
      <c r="C4476">
        <v>585</v>
      </c>
      <c r="D4476">
        <v>272</v>
      </c>
      <c r="E4476">
        <v>11</v>
      </c>
      <c r="F4476">
        <v>148</v>
      </c>
      <c r="G4476">
        <v>18</v>
      </c>
      <c r="H4476" t="s">
        <v>3949</v>
      </c>
    </row>
    <row r="4477" spans="1:8" x14ac:dyDescent="0.25">
      <c r="A4477" t="s">
        <v>1434</v>
      </c>
      <c r="B4477" s="1">
        <v>45444</v>
      </c>
      <c r="C4477">
        <v>138</v>
      </c>
      <c r="D4477">
        <v>68</v>
      </c>
      <c r="E4477">
        <v>24</v>
      </c>
      <c r="F4477">
        <v>177</v>
      </c>
      <c r="G4477">
        <v>34</v>
      </c>
      <c r="H4477" t="s">
        <v>3951</v>
      </c>
    </row>
    <row r="4478" spans="1:8" x14ac:dyDescent="0.25">
      <c r="A4478" t="s">
        <v>238</v>
      </c>
      <c r="B4478" s="1">
        <v>45442</v>
      </c>
      <c r="C4478">
        <v>216</v>
      </c>
      <c r="D4478">
        <v>323</v>
      </c>
      <c r="E4478">
        <v>30</v>
      </c>
      <c r="F4478">
        <v>181</v>
      </c>
      <c r="G4478">
        <v>40</v>
      </c>
      <c r="H4478" t="s">
        <v>3949</v>
      </c>
    </row>
    <row r="4479" spans="1:8" x14ac:dyDescent="0.25">
      <c r="A4479" t="s">
        <v>2620</v>
      </c>
      <c r="B4479" s="1">
        <v>45625</v>
      </c>
      <c r="C4479">
        <v>140</v>
      </c>
      <c r="D4479">
        <v>430</v>
      </c>
      <c r="E4479">
        <v>18</v>
      </c>
      <c r="F4479">
        <v>113</v>
      </c>
      <c r="G4479">
        <v>2</v>
      </c>
      <c r="H4479" t="s">
        <v>3950</v>
      </c>
    </row>
    <row r="4480" spans="1:8" x14ac:dyDescent="0.25">
      <c r="A4480" t="s">
        <v>3605</v>
      </c>
      <c r="B4480" s="1">
        <v>45466</v>
      </c>
      <c r="C4480">
        <v>695</v>
      </c>
      <c r="D4480">
        <v>480</v>
      </c>
      <c r="E4480">
        <v>15</v>
      </c>
      <c r="F4480">
        <v>163</v>
      </c>
      <c r="G4480">
        <v>21</v>
      </c>
      <c r="H4480" t="s">
        <v>3949</v>
      </c>
    </row>
    <row r="4481" spans="1:8" x14ac:dyDescent="0.25">
      <c r="A4481" t="s">
        <v>3606</v>
      </c>
      <c r="B4481" s="1">
        <v>45460</v>
      </c>
      <c r="C4481">
        <v>753</v>
      </c>
      <c r="D4481">
        <v>99</v>
      </c>
      <c r="E4481">
        <v>4</v>
      </c>
      <c r="F4481">
        <v>97</v>
      </c>
      <c r="G4481">
        <v>43</v>
      </c>
      <c r="H4481" t="s">
        <v>3949</v>
      </c>
    </row>
    <row r="4482" spans="1:8" x14ac:dyDescent="0.25">
      <c r="A4482" t="s">
        <v>3607</v>
      </c>
      <c r="B4482" s="1">
        <v>45207</v>
      </c>
      <c r="C4482">
        <v>299</v>
      </c>
      <c r="D4482">
        <v>158</v>
      </c>
      <c r="E4482">
        <v>27</v>
      </c>
      <c r="F4482">
        <v>67</v>
      </c>
      <c r="G4482">
        <v>40</v>
      </c>
      <c r="H4482" t="s">
        <v>3949</v>
      </c>
    </row>
    <row r="4483" spans="1:8" x14ac:dyDescent="0.25">
      <c r="A4483" t="s">
        <v>2543</v>
      </c>
      <c r="B4483" s="1">
        <v>45389</v>
      </c>
      <c r="C4483">
        <v>108</v>
      </c>
      <c r="D4483">
        <v>417</v>
      </c>
      <c r="E4483">
        <v>10</v>
      </c>
      <c r="F4483">
        <v>198</v>
      </c>
      <c r="G4483">
        <v>24</v>
      </c>
      <c r="H4483" t="s">
        <v>3950</v>
      </c>
    </row>
    <row r="4484" spans="1:8" x14ac:dyDescent="0.25">
      <c r="A4484" t="s">
        <v>3608</v>
      </c>
      <c r="B4484" s="1">
        <v>45293</v>
      </c>
      <c r="C4484">
        <v>444</v>
      </c>
      <c r="D4484">
        <v>269</v>
      </c>
      <c r="E4484">
        <v>22</v>
      </c>
      <c r="F4484">
        <v>125</v>
      </c>
      <c r="G4484">
        <v>44</v>
      </c>
      <c r="H4484" t="s">
        <v>3949</v>
      </c>
    </row>
    <row r="4485" spans="1:8" x14ac:dyDescent="0.25">
      <c r="A4485" t="s">
        <v>3609</v>
      </c>
      <c r="B4485" s="1">
        <v>45018</v>
      </c>
      <c r="C4485">
        <v>407</v>
      </c>
      <c r="D4485">
        <v>88</v>
      </c>
      <c r="E4485">
        <v>18</v>
      </c>
      <c r="F4485">
        <v>85</v>
      </c>
      <c r="G4485">
        <v>23</v>
      </c>
      <c r="H4485" t="s">
        <v>3951</v>
      </c>
    </row>
    <row r="4486" spans="1:8" x14ac:dyDescent="0.25">
      <c r="A4486" t="s">
        <v>3432</v>
      </c>
      <c r="B4486" s="1">
        <v>45440</v>
      </c>
      <c r="C4486">
        <v>488</v>
      </c>
      <c r="D4486">
        <v>160</v>
      </c>
      <c r="E4486">
        <v>2</v>
      </c>
      <c r="F4486">
        <v>126</v>
      </c>
      <c r="G4486">
        <v>40</v>
      </c>
      <c r="H4486" t="s">
        <v>3949</v>
      </c>
    </row>
    <row r="4487" spans="1:8" x14ac:dyDescent="0.25">
      <c r="A4487" t="s">
        <v>3610</v>
      </c>
      <c r="B4487" s="1">
        <v>45369</v>
      </c>
      <c r="C4487">
        <v>170</v>
      </c>
      <c r="D4487">
        <v>469</v>
      </c>
      <c r="E4487">
        <v>10</v>
      </c>
      <c r="F4487">
        <v>48</v>
      </c>
      <c r="G4487">
        <v>32</v>
      </c>
      <c r="H4487" t="s">
        <v>3950</v>
      </c>
    </row>
    <row r="4488" spans="1:8" x14ac:dyDescent="0.25">
      <c r="A4488" t="s">
        <v>2984</v>
      </c>
      <c r="B4488" s="1">
        <v>45544</v>
      </c>
      <c r="C4488">
        <v>441</v>
      </c>
      <c r="D4488">
        <v>295</v>
      </c>
      <c r="E4488">
        <v>16</v>
      </c>
      <c r="F4488">
        <v>17</v>
      </c>
      <c r="G4488">
        <v>4</v>
      </c>
      <c r="H4488" t="s">
        <v>3949</v>
      </c>
    </row>
    <row r="4489" spans="1:8" x14ac:dyDescent="0.25">
      <c r="A4489" t="s">
        <v>3611</v>
      </c>
      <c r="B4489" s="1">
        <v>45138</v>
      </c>
      <c r="C4489">
        <v>644</v>
      </c>
      <c r="D4489">
        <v>67</v>
      </c>
      <c r="E4489">
        <v>29</v>
      </c>
      <c r="F4489">
        <v>143</v>
      </c>
      <c r="G4489">
        <v>22</v>
      </c>
      <c r="H4489" t="s">
        <v>3951</v>
      </c>
    </row>
    <row r="4490" spans="1:8" x14ac:dyDescent="0.25">
      <c r="A4490" t="s">
        <v>3612</v>
      </c>
      <c r="B4490" s="1">
        <v>45558</v>
      </c>
      <c r="C4490">
        <v>643</v>
      </c>
      <c r="D4490">
        <v>180</v>
      </c>
      <c r="E4490">
        <v>29</v>
      </c>
      <c r="F4490">
        <v>92</v>
      </c>
      <c r="G4490">
        <v>43</v>
      </c>
      <c r="H4490" t="s">
        <v>3949</v>
      </c>
    </row>
    <row r="4491" spans="1:8" x14ac:dyDescent="0.25">
      <c r="A4491" t="s">
        <v>3613</v>
      </c>
      <c r="B4491" s="1">
        <v>45194</v>
      </c>
      <c r="C4491">
        <v>339</v>
      </c>
      <c r="D4491">
        <v>64</v>
      </c>
      <c r="E4491">
        <v>1</v>
      </c>
      <c r="F4491">
        <v>36</v>
      </c>
      <c r="G4491">
        <v>50</v>
      </c>
      <c r="H4491" t="s">
        <v>3949</v>
      </c>
    </row>
    <row r="4492" spans="1:8" x14ac:dyDescent="0.25">
      <c r="A4492" t="s">
        <v>957</v>
      </c>
      <c r="B4492" s="1">
        <v>45140</v>
      </c>
      <c r="C4492">
        <v>281</v>
      </c>
      <c r="D4492">
        <v>149</v>
      </c>
      <c r="E4492">
        <v>3</v>
      </c>
      <c r="F4492">
        <v>115</v>
      </c>
      <c r="G4492">
        <v>37</v>
      </c>
      <c r="H4492" t="s">
        <v>3949</v>
      </c>
    </row>
    <row r="4493" spans="1:8" x14ac:dyDescent="0.25">
      <c r="A4493" t="s">
        <v>3052</v>
      </c>
      <c r="B4493" s="1">
        <v>45002</v>
      </c>
      <c r="C4493">
        <v>491</v>
      </c>
      <c r="D4493">
        <v>461</v>
      </c>
      <c r="E4493">
        <v>21</v>
      </c>
      <c r="F4493">
        <v>180</v>
      </c>
      <c r="G4493">
        <v>34</v>
      </c>
      <c r="H4493" t="s">
        <v>3950</v>
      </c>
    </row>
    <row r="4494" spans="1:8" x14ac:dyDescent="0.25">
      <c r="A4494" t="s">
        <v>3614</v>
      </c>
      <c r="B4494" s="1">
        <v>45687</v>
      </c>
      <c r="C4494">
        <v>384</v>
      </c>
      <c r="D4494">
        <v>174</v>
      </c>
      <c r="E4494">
        <v>21</v>
      </c>
      <c r="F4494">
        <v>129</v>
      </c>
      <c r="G4494">
        <v>42</v>
      </c>
      <c r="H4494" t="s">
        <v>3950</v>
      </c>
    </row>
    <row r="4495" spans="1:8" x14ac:dyDescent="0.25">
      <c r="A4495" t="s">
        <v>3615</v>
      </c>
      <c r="B4495" s="1">
        <v>45406</v>
      </c>
      <c r="C4495">
        <v>800</v>
      </c>
      <c r="D4495">
        <v>482</v>
      </c>
      <c r="E4495">
        <v>21</v>
      </c>
      <c r="F4495">
        <v>175</v>
      </c>
      <c r="G4495">
        <v>26</v>
      </c>
      <c r="H4495" t="s">
        <v>3949</v>
      </c>
    </row>
    <row r="4496" spans="1:8" x14ac:dyDescent="0.25">
      <c r="A4496" t="s">
        <v>1673</v>
      </c>
      <c r="B4496" s="1">
        <v>45071</v>
      </c>
      <c r="C4496">
        <v>962</v>
      </c>
      <c r="D4496">
        <v>256</v>
      </c>
      <c r="E4496">
        <v>17</v>
      </c>
      <c r="F4496">
        <v>173</v>
      </c>
      <c r="G4496">
        <v>16</v>
      </c>
      <c r="H4496" t="s">
        <v>3950</v>
      </c>
    </row>
    <row r="4497" spans="1:8" x14ac:dyDescent="0.25">
      <c r="A4497" t="s">
        <v>3616</v>
      </c>
      <c r="B4497" s="1">
        <v>45100</v>
      </c>
      <c r="C4497">
        <v>310</v>
      </c>
      <c r="D4497">
        <v>378</v>
      </c>
      <c r="E4497">
        <v>18</v>
      </c>
      <c r="F4497">
        <v>84</v>
      </c>
      <c r="G4497">
        <v>28</v>
      </c>
      <c r="H4497" t="s">
        <v>3951</v>
      </c>
    </row>
    <row r="4498" spans="1:8" x14ac:dyDescent="0.25">
      <c r="A4498" t="s">
        <v>3617</v>
      </c>
      <c r="B4498" s="1">
        <v>45698</v>
      </c>
      <c r="C4498">
        <v>904</v>
      </c>
      <c r="D4498">
        <v>332</v>
      </c>
      <c r="E4498">
        <v>20</v>
      </c>
      <c r="F4498">
        <v>41</v>
      </c>
      <c r="G4498">
        <v>11</v>
      </c>
      <c r="H4498" t="s">
        <v>3949</v>
      </c>
    </row>
    <row r="4499" spans="1:8" x14ac:dyDescent="0.25">
      <c r="A4499" t="s">
        <v>2042</v>
      </c>
      <c r="B4499" s="1">
        <v>45481</v>
      </c>
      <c r="C4499">
        <v>818</v>
      </c>
      <c r="D4499">
        <v>469</v>
      </c>
      <c r="E4499">
        <v>28</v>
      </c>
      <c r="F4499">
        <v>105</v>
      </c>
      <c r="G4499">
        <v>45</v>
      </c>
      <c r="H4499" t="s">
        <v>3949</v>
      </c>
    </row>
    <row r="4500" spans="1:8" x14ac:dyDescent="0.25">
      <c r="A4500" t="s">
        <v>3618</v>
      </c>
      <c r="B4500" s="1">
        <v>45392</v>
      </c>
      <c r="C4500">
        <v>704</v>
      </c>
      <c r="D4500">
        <v>179</v>
      </c>
      <c r="E4500">
        <v>12</v>
      </c>
      <c r="F4500">
        <v>159</v>
      </c>
      <c r="G4500">
        <v>49</v>
      </c>
      <c r="H4500" t="s">
        <v>3951</v>
      </c>
    </row>
    <row r="4501" spans="1:8" x14ac:dyDescent="0.25">
      <c r="A4501" t="s">
        <v>3619</v>
      </c>
      <c r="B4501" s="1">
        <v>45454</v>
      </c>
      <c r="C4501">
        <v>172</v>
      </c>
      <c r="D4501">
        <v>256</v>
      </c>
      <c r="E4501">
        <v>15</v>
      </c>
      <c r="F4501">
        <v>181</v>
      </c>
      <c r="G4501">
        <v>17</v>
      </c>
      <c r="H4501" t="s">
        <v>3950</v>
      </c>
    </row>
    <row r="4502" spans="1:8" x14ac:dyDescent="0.25">
      <c r="A4502" t="s">
        <v>3620</v>
      </c>
      <c r="B4502" s="1">
        <v>45205</v>
      </c>
      <c r="C4502">
        <v>958</v>
      </c>
      <c r="D4502">
        <v>495</v>
      </c>
      <c r="E4502">
        <v>6</v>
      </c>
      <c r="F4502">
        <v>177</v>
      </c>
      <c r="G4502">
        <v>9</v>
      </c>
      <c r="H4502" t="s">
        <v>3949</v>
      </c>
    </row>
    <row r="4503" spans="1:8" x14ac:dyDescent="0.25">
      <c r="A4503" t="s">
        <v>3621</v>
      </c>
      <c r="B4503" s="1">
        <v>45087</v>
      </c>
      <c r="C4503">
        <v>876</v>
      </c>
      <c r="D4503">
        <v>285</v>
      </c>
      <c r="E4503">
        <v>8</v>
      </c>
      <c r="F4503">
        <v>21</v>
      </c>
      <c r="G4503">
        <v>27</v>
      </c>
      <c r="H4503" t="s">
        <v>3949</v>
      </c>
    </row>
    <row r="4504" spans="1:8" x14ac:dyDescent="0.25">
      <c r="A4504" t="s">
        <v>839</v>
      </c>
      <c r="B4504" s="1">
        <v>45105</v>
      </c>
      <c r="C4504">
        <v>274</v>
      </c>
      <c r="D4504">
        <v>285</v>
      </c>
      <c r="E4504">
        <v>21</v>
      </c>
      <c r="F4504">
        <v>120</v>
      </c>
      <c r="G4504">
        <v>33</v>
      </c>
      <c r="H4504" t="s">
        <v>3951</v>
      </c>
    </row>
    <row r="4505" spans="1:8" x14ac:dyDescent="0.25">
      <c r="A4505" t="s">
        <v>3622</v>
      </c>
      <c r="B4505" s="1">
        <v>45178</v>
      </c>
      <c r="C4505">
        <v>278</v>
      </c>
      <c r="D4505">
        <v>260</v>
      </c>
      <c r="E4505">
        <v>25</v>
      </c>
      <c r="F4505">
        <v>115</v>
      </c>
      <c r="G4505">
        <v>23</v>
      </c>
      <c r="H4505" t="s">
        <v>3949</v>
      </c>
    </row>
    <row r="4506" spans="1:8" x14ac:dyDescent="0.25">
      <c r="A4506" t="s">
        <v>3623</v>
      </c>
      <c r="B4506" s="1">
        <v>45561</v>
      </c>
      <c r="C4506">
        <v>214</v>
      </c>
      <c r="D4506">
        <v>96</v>
      </c>
      <c r="E4506">
        <v>7</v>
      </c>
      <c r="F4506">
        <v>185</v>
      </c>
      <c r="G4506">
        <v>17</v>
      </c>
      <c r="H4506" t="s">
        <v>3951</v>
      </c>
    </row>
    <row r="4507" spans="1:8" x14ac:dyDescent="0.25">
      <c r="A4507" t="s">
        <v>3624</v>
      </c>
      <c r="B4507" s="1">
        <v>45358</v>
      </c>
      <c r="C4507">
        <v>908</v>
      </c>
      <c r="D4507">
        <v>248</v>
      </c>
      <c r="E4507">
        <v>19</v>
      </c>
      <c r="F4507">
        <v>20</v>
      </c>
      <c r="G4507">
        <v>34</v>
      </c>
      <c r="H4507" t="s">
        <v>3949</v>
      </c>
    </row>
    <row r="4508" spans="1:8" x14ac:dyDescent="0.25">
      <c r="A4508" t="s">
        <v>3625</v>
      </c>
      <c r="B4508" s="1">
        <v>45660</v>
      </c>
      <c r="C4508">
        <v>361</v>
      </c>
      <c r="D4508">
        <v>383</v>
      </c>
      <c r="E4508">
        <v>27</v>
      </c>
      <c r="F4508">
        <v>22</v>
      </c>
      <c r="G4508">
        <v>18</v>
      </c>
      <c r="H4508" t="s">
        <v>3950</v>
      </c>
    </row>
    <row r="4509" spans="1:8" x14ac:dyDescent="0.25">
      <c r="A4509" t="s">
        <v>3626</v>
      </c>
      <c r="B4509" s="1">
        <v>45367</v>
      </c>
      <c r="C4509">
        <v>400</v>
      </c>
      <c r="D4509">
        <v>292</v>
      </c>
      <c r="E4509">
        <v>24</v>
      </c>
      <c r="F4509">
        <v>136</v>
      </c>
      <c r="G4509">
        <v>43</v>
      </c>
      <c r="H4509" t="s">
        <v>3949</v>
      </c>
    </row>
    <row r="4510" spans="1:8" x14ac:dyDescent="0.25">
      <c r="A4510" t="s">
        <v>3627</v>
      </c>
      <c r="B4510" s="1">
        <v>45146</v>
      </c>
      <c r="C4510">
        <v>548</v>
      </c>
      <c r="D4510">
        <v>74</v>
      </c>
      <c r="E4510">
        <v>19</v>
      </c>
      <c r="F4510">
        <v>181</v>
      </c>
      <c r="G4510">
        <v>14</v>
      </c>
      <c r="H4510" t="s">
        <v>3949</v>
      </c>
    </row>
    <row r="4511" spans="1:8" x14ac:dyDescent="0.25">
      <c r="A4511" t="s">
        <v>3628</v>
      </c>
      <c r="B4511" s="1">
        <v>45098</v>
      </c>
      <c r="C4511">
        <v>779</v>
      </c>
      <c r="D4511">
        <v>390</v>
      </c>
      <c r="E4511">
        <v>18</v>
      </c>
      <c r="F4511">
        <v>108</v>
      </c>
      <c r="G4511">
        <v>44</v>
      </c>
      <c r="H4511" t="s">
        <v>3951</v>
      </c>
    </row>
    <row r="4512" spans="1:8" x14ac:dyDescent="0.25">
      <c r="A4512" t="s">
        <v>3629</v>
      </c>
      <c r="B4512" s="1">
        <v>45084</v>
      </c>
      <c r="C4512">
        <v>815</v>
      </c>
      <c r="D4512">
        <v>150</v>
      </c>
      <c r="E4512">
        <v>16</v>
      </c>
      <c r="F4512">
        <v>181</v>
      </c>
      <c r="G4512">
        <v>50</v>
      </c>
      <c r="H4512" t="s">
        <v>3949</v>
      </c>
    </row>
    <row r="4513" spans="1:8" x14ac:dyDescent="0.25">
      <c r="A4513" t="s">
        <v>3266</v>
      </c>
      <c r="B4513" s="1">
        <v>45047</v>
      </c>
      <c r="C4513">
        <v>966</v>
      </c>
      <c r="D4513">
        <v>57</v>
      </c>
      <c r="E4513">
        <v>26</v>
      </c>
      <c r="F4513">
        <v>122</v>
      </c>
      <c r="G4513">
        <v>45</v>
      </c>
      <c r="H4513" t="s">
        <v>3949</v>
      </c>
    </row>
    <row r="4514" spans="1:8" x14ac:dyDescent="0.25">
      <c r="A4514" t="s">
        <v>3630</v>
      </c>
      <c r="B4514" s="1">
        <v>45611</v>
      </c>
      <c r="C4514">
        <v>123</v>
      </c>
      <c r="D4514">
        <v>138</v>
      </c>
      <c r="E4514">
        <v>23</v>
      </c>
      <c r="F4514">
        <v>167</v>
      </c>
      <c r="G4514">
        <v>33</v>
      </c>
      <c r="H4514" t="s">
        <v>3951</v>
      </c>
    </row>
    <row r="4515" spans="1:8" x14ac:dyDescent="0.25">
      <c r="A4515" t="s">
        <v>2815</v>
      </c>
      <c r="B4515" s="1">
        <v>45204</v>
      </c>
      <c r="C4515">
        <v>547</v>
      </c>
      <c r="D4515">
        <v>327</v>
      </c>
      <c r="E4515">
        <v>6</v>
      </c>
      <c r="F4515">
        <v>76</v>
      </c>
      <c r="G4515">
        <v>28</v>
      </c>
      <c r="H4515" t="s">
        <v>3949</v>
      </c>
    </row>
    <row r="4516" spans="1:8" x14ac:dyDescent="0.25">
      <c r="A4516" t="s">
        <v>2378</v>
      </c>
      <c r="B4516" s="1">
        <v>45192</v>
      </c>
      <c r="C4516">
        <v>156</v>
      </c>
      <c r="D4516">
        <v>358</v>
      </c>
      <c r="E4516">
        <v>27</v>
      </c>
      <c r="F4516">
        <v>117</v>
      </c>
      <c r="G4516">
        <v>16</v>
      </c>
      <c r="H4516" t="s">
        <v>3950</v>
      </c>
    </row>
    <row r="4517" spans="1:8" x14ac:dyDescent="0.25">
      <c r="A4517" t="s">
        <v>3631</v>
      </c>
      <c r="B4517" s="1">
        <v>45244</v>
      </c>
      <c r="C4517">
        <v>585</v>
      </c>
      <c r="D4517">
        <v>247</v>
      </c>
      <c r="E4517">
        <v>8</v>
      </c>
      <c r="F4517">
        <v>105</v>
      </c>
      <c r="G4517">
        <v>34</v>
      </c>
      <c r="H4517" t="s">
        <v>3950</v>
      </c>
    </row>
    <row r="4518" spans="1:8" x14ac:dyDescent="0.25">
      <c r="A4518" t="s">
        <v>3632</v>
      </c>
      <c r="B4518" s="1">
        <v>45071</v>
      </c>
      <c r="C4518">
        <v>335</v>
      </c>
      <c r="D4518">
        <v>204</v>
      </c>
      <c r="E4518">
        <v>6</v>
      </c>
      <c r="F4518">
        <v>162</v>
      </c>
      <c r="G4518">
        <v>45</v>
      </c>
      <c r="H4518" t="s">
        <v>3951</v>
      </c>
    </row>
    <row r="4519" spans="1:8" x14ac:dyDescent="0.25">
      <c r="A4519" t="s">
        <v>3633</v>
      </c>
      <c r="B4519" s="1">
        <v>45565</v>
      </c>
      <c r="C4519">
        <v>580</v>
      </c>
      <c r="D4519">
        <v>52</v>
      </c>
      <c r="E4519">
        <v>5</v>
      </c>
      <c r="F4519">
        <v>79</v>
      </c>
      <c r="G4519">
        <v>29</v>
      </c>
      <c r="H4519" t="s">
        <v>3951</v>
      </c>
    </row>
    <row r="4520" spans="1:8" x14ac:dyDescent="0.25">
      <c r="A4520" t="s">
        <v>3634</v>
      </c>
      <c r="B4520" s="1">
        <v>45602</v>
      </c>
      <c r="C4520">
        <v>868</v>
      </c>
      <c r="D4520">
        <v>294</v>
      </c>
      <c r="E4520">
        <v>5</v>
      </c>
      <c r="F4520">
        <v>194</v>
      </c>
      <c r="G4520">
        <v>32</v>
      </c>
      <c r="H4520" t="s">
        <v>3950</v>
      </c>
    </row>
    <row r="4521" spans="1:8" x14ac:dyDescent="0.25">
      <c r="A4521" t="s">
        <v>3136</v>
      </c>
      <c r="B4521" s="1">
        <v>45011</v>
      </c>
      <c r="C4521">
        <v>578</v>
      </c>
      <c r="D4521">
        <v>492</v>
      </c>
      <c r="E4521">
        <v>3</v>
      </c>
      <c r="F4521">
        <v>63</v>
      </c>
      <c r="G4521">
        <v>45</v>
      </c>
      <c r="H4521" t="s">
        <v>3949</v>
      </c>
    </row>
    <row r="4522" spans="1:8" x14ac:dyDescent="0.25">
      <c r="A4522" t="s">
        <v>2754</v>
      </c>
      <c r="B4522" s="1">
        <v>45382</v>
      </c>
      <c r="C4522">
        <v>510</v>
      </c>
      <c r="D4522">
        <v>76</v>
      </c>
      <c r="E4522">
        <v>27</v>
      </c>
      <c r="F4522">
        <v>64</v>
      </c>
      <c r="G4522">
        <v>36</v>
      </c>
      <c r="H4522" t="s">
        <v>3951</v>
      </c>
    </row>
    <row r="4523" spans="1:8" x14ac:dyDescent="0.25">
      <c r="A4523" t="s">
        <v>3635</v>
      </c>
      <c r="B4523" s="1">
        <v>45169</v>
      </c>
      <c r="C4523">
        <v>664</v>
      </c>
      <c r="D4523">
        <v>456</v>
      </c>
      <c r="E4523">
        <v>2</v>
      </c>
      <c r="F4523">
        <v>120</v>
      </c>
      <c r="G4523">
        <v>12</v>
      </c>
      <c r="H4523" t="s">
        <v>3951</v>
      </c>
    </row>
    <row r="4524" spans="1:8" x14ac:dyDescent="0.25">
      <c r="A4524" t="s">
        <v>2809</v>
      </c>
      <c r="B4524" s="1">
        <v>45423</v>
      </c>
      <c r="C4524">
        <v>643</v>
      </c>
      <c r="D4524">
        <v>365</v>
      </c>
      <c r="E4524">
        <v>2</v>
      </c>
      <c r="F4524">
        <v>9</v>
      </c>
      <c r="G4524">
        <v>42</v>
      </c>
      <c r="H4524" t="s">
        <v>3950</v>
      </c>
    </row>
    <row r="4525" spans="1:8" x14ac:dyDescent="0.25">
      <c r="A4525" t="s">
        <v>3636</v>
      </c>
      <c r="B4525" s="1">
        <v>45138</v>
      </c>
      <c r="C4525">
        <v>872</v>
      </c>
      <c r="D4525">
        <v>493</v>
      </c>
      <c r="E4525">
        <v>1</v>
      </c>
      <c r="F4525">
        <v>18</v>
      </c>
      <c r="G4525">
        <v>49</v>
      </c>
      <c r="H4525" t="s">
        <v>3949</v>
      </c>
    </row>
    <row r="4526" spans="1:8" x14ac:dyDescent="0.25">
      <c r="A4526" t="s">
        <v>2999</v>
      </c>
      <c r="B4526" s="1">
        <v>45512</v>
      </c>
      <c r="C4526">
        <v>503</v>
      </c>
      <c r="D4526">
        <v>121</v>
      </c>
      <c r="E4526">
        <v>5</v>
      </c>
      <c r="F4526">
        <v>185</v>
      </c>
      <c r="G4526">
        <v>28</v>
      </c>
      <c r="H4526" t="s">
        <v>3951</v>
      </c>
    </row>
    <row r="4527" spans="1:8" x14ac:dyDescent="0.25">
      <c r="A4527" t="s">
        <v>3637</v>
      </c>
      <c r="B4527" s="1">
        <v>45345</v>
      </c>
      <c r="C4527">
        <v>779</v>
      </c>
      <c r="D4527">
        <v>480</v>
      </c>
      <c r="E4527">
        <v>12</v>
      </c>
      <c r="F4527">
        <v>112</v>
      </c>
      <c r="G4527">
        <v>1</v>
      </c>
      <c r="H4527" t="s">
        <v>3950</v>
      </c>
    </row>
    <row r="4528" spans="1:8" x14ac:dyDescent="0.25">
      <c r="A4528" t="s">
        <v>3638</v>
      </c>
      <c r="B4528" s="1">
        <v>45002</v>
      </c>
      <c r="C4528">
        <v>419</v>
      </c>
      <c r="D4528">
        <v>171</v>
      </c>
      <c r="E4528">
        <v>18</v>
      </c>
      <c r="F4528">
        <v>129</v>
      </c>
      <c r="G4528">
        <v>20</v>
      </c>
      <c r="H4528" t="s">
        <v>3950</v>
      </c>
    </row>
    <row r="4529" spans="1:8" x14ac:dyDescent="0.25">
      <c r="A4529" t="s">
        <v>3639</v>
      </c>
      <c r="B4529" s="1">
        <v>45093</v>
      </c>
      <c r="C4529">
        <v>927</v>
      </c>
      <c r="D4529">
        <v>339</v>
      </c>
      <c r="E4529">
        <v>15</v>
      </c>
      <c r="F4529">
        <v>16</v>
      </c>
      <c r="G4529">
        <v>8</v>
      </c>
      <c r="H4529" t="s">
        <v>3951</v>
      </c>
    </row>
    <row r="4530" spans="1:8" x14ac:dyDescent="0.25">
      <c r="A4530" t="s">
        <v>3640</v>
      </c>
      <c r="B4530" s="1">
        <v>45213</v>
      </c>
      <c r="C4530">
        <v>219</v>
      </c>
      <c r="D4530">
        <v>372</v>
      </c>
      <c r="E4530">
        <v>4</v>
      </c>
      <c r="F4530">
        <v>80</v>
      </c>
      <c r="G4530">
        <v>47</v>
      </c>
      <c r="H4530" t="s">
        <v>3950</v>
      </c>
    </row>
    <row r="4531" spans="1:8" x14ac:dyDescent="0.25">
      <c r="A4531" t="s">
        <v>3641</v>
      </c>
      <c r="B4531" s="1">
        <v>45587</v>
      </c>
      <c r="C4531">
        <v>501</v>
      </c>
      <c r="D4531">
        <v>468</v>
      </c>
      <c r="E4531">
        <v>15</v>
      </c>
      <c r="F4531">
        <v>10</v>
      </c>
      <c r="G4531">
        <v>50</v>
      </c>
      <c r="H4531" t="s">
        <v>3949</v>
      </c>
    </row>
    <row r="4532" spans="1:8" x14ac:dyDescent="0.25">
      <c r="A4532" t="s">
        <v>3642</v>
      </c>
      <c r="B4532" s="1">
        <v>45576</v>
      </c>
      <c r="C4532">
        <v>740</v>
      </c>
      <c r="D4532">
        <v>292</v>
      </c>
      <c r="E4532">
        <v>12</v>
      </c>
      <c r="F4532">
        <v>112</v>
      </c>
      <c r="G4532">
        <v>4</v>
      </c>
      <c r="H4532" t="s">
        <v>3951</v>
      </c>
    </row>
    <row r="4533" spans="1:8" x14ac:dyDescent="0.25">
      <c r="A4533" t="s">
        <v>3413</v>
      </c>
      <c r="B4533" s="1">
        <v>45001</v>
      </c>
      <c r="C4533">
        <v>151</v>
      </c>
      <c r="D4533">
        <v>257</v>
      </c>
      <c r="E4533">
        <v>19</v>
      </c>
      <c r="F4533">
        <v>114</v>
      </c>
      <c r="G4533">
        <v>47</v>
      </c>
      <c r="H4533" t="s">
        <v>3949</v>
      </c>
    </row>
    <row r="4534" spans="1:8" x14ac:dyDescent="0.25">
      <c r="A4534" t="s">
        <v>3643</v>
      </c>
      <c r="B4534" s="1">
        <v>45601</v>
      </c>
      <c r="C4534">
        <v>425</v>
      </c>
      <c r="D4534">
        <v>355</v>
      </c>
      <c r="E4534">
        <v>9</v>
      </c>
      <c r="F4534">
        <v>199</v>
      </c>
      <c r="G4534">
        <v>50</v>
      </c>
      <c r="H4534" t="s">
        <v>3949</v>
      </c>
    </row>
    <row r="4535" spans="1:8" x14ac:dyDescent="0.25">
      <c r="A4535" t="s">
        <v>3644</v>
      </c>
      <c r="B4535" s="1">
        <v>45336</v>
      </c>
      <c r="C4535">
        <v>803</v>
      </c>
      <c r="D4535">
        <v>97</v>
      </c>
      <c r="E4535">
        <v>13</v>
      </c>
      <c r="F4535">
        <v>190</v>
      </c>
      <c r="G4535">
        <v>20</v>
      </c>
      <c r="H4535" t="s">
        <v>3949</v>
      </c>
    </row>
    <row r="4536" spans="1:8" x14ac:dyDescent="0.25">
      <c r="A4536" t="s">
        <v>3645</v>
      </c>
      <c r="B4536" s="1">
        <v>45088</v>
      </c>
      <c r="C4536">
        <v>819</v>
      </c>
      <c r="D4536">
        <v>450</v>
      </c>
      <c r="E4536">
        <v>21</v>
      </c>
      <c r="F4536">
        <v>38</v>
      </c>
      <c r="G4536">
        <v>18</v>
      </c>
      <c r="H4536" t="s">
        <v>3951</v>
      </c>
    </row>
    <row r="4537" spans="1:8" x14ac:dyDescent="0.25">
      <c r="A4537" t="s">
        <v>3646</v>
      </c>
      <c r="B4537" s="1">
        <v>45426</v>
      </c>
      <c r="C4537">
        <v>943</v>
      </c>
      <c r="D4537">
        <v>446</v>
      </c>
      <c r="E4537">
        <v>1</v>
      </c>
      <c r="F4537">
        <v>28</v>
      </c>
      <c r="G4537">
        <v>20</v>
      </c>
      <c r="H4537" t="s">
        <v>3949</v>
      </c>
    </row>
    <row r="4538" spans="1:8" x14ac:dyDescent="0.25">
      <c r="A4538" t="s">
        <v>3647</v>
      </c>
      <c r="B4538" s="1">
        <v>45412</v>
      </c>
      <c r="C4538">
        <v>487</v>
      </c>
      <c r="D4538">
        <v>308</v>
      </c>
      <c r="E4538">
        <v>10</v>
      </c>
      <c r="F4538">
        <v>79</v>
      </c>
      <c r="G4538">
        <v>10</v>
      </c>
      <c r="H4538" t="s">
        <v>3950</v>
      </c>
    </row>
    <row r="4539" spans="1:8" x14ac:dyDescent="0.25">
      <c r="A4539" t="s">
        <v>3648</v>
      </c>
      <c r="B4539" s="1">
        <v>45087</v>
      </c>
      <c r="C4539">
        <v>639</v>
      </c>
      <c r="D4539">
        <v>400</v>
      </c>
      <c r="E4539">
        <v>15</v>
      </c>
      <c r="F4539">
        <v>124</v>
      </c>
      <c r="G4539">
        <v>50</v>
      </c>
      <c r="H4539" t="s">
        <v>3951</v>
      </c>
    </row>
    <row r="4540" spans="1:8" x14ac:dyDescent="0.25">
      <c r="A4540" t="s">
        <v>3649</v>
      </c>
      <c r="B4540" s="1">
        <v>45197</v>
      </c>
      <c r="C4540">
        <v>894</v>
      </c>
      <c r="D4540">
        <v>219</v>
      </c>
      <c r="E4540">
        <v>25</v>
      </c>
      <c r="F4540">
        <v>151</v>
      </c>
      <c r="G4540">
        <v>14</v>
      </c>
      <c r="H4540" t="s">
        <v>3949</v>
      </c>
    </row>
    <row r="4541" spans="1:8" x14ac:dyDescent="0.25">
      <c r="A4541" t="s">
        <v>149</v>
      </c>
      <c r="B4541" s="1">
        <v>45274</v>
      </c>
      <c r="C4541">
        <v>312</v>
      </c>
      <c r="D4541">
        <v>402</v>
      </c>
      <c r="E4541">
        <v>11</v>
      </c>
      <c r="F4541">
        <v>167</v>
      </c>
      <c r="G4541">
        <v>41</v>
      </c>
      <c r="H4541" t="s">
        <v>3950</v>
      </c>
    </row>
    <row r="4542" spans="1:8" x14ac:dyDescent="0.25">
      <c r="A4542" t="s">
        <v>3650</v>
      </c>
      <c r="B4542" s="1">
        <v>45054</v>
      </c>
      <c r="C4542">
        <v>101</v>
      </c>
      <c r="D4542">
        <v>190</v>
      </c>
      <c r="E4542">
        <v>21</v>
      </c>
      <c r="F4542">
        <v>44</v>
      </c>
      <c r="G4542">
        <v>28</v>
      </c>
      <c r="H4542" t="s">
        <v>3951</v>
      </c>
    </row>
    <row r="4543" spans="1:8" x14ac:dyDescent="0.25">
      <c r="A4543" t="s">
        <v>2196</v>
      </c>
      <c r="B4543" s="1">
        <v>45495</v>
      </c>
      <c r="C4543">
        <v>101</v>
      </c>
      <c r="D4543">
        <v>329</v>
      </c>
      <c r="E4543">
        <v>25</v>
      </c>
      <c r="F4543">
        <v>51</v>
      </c>
      <c r="G4543">
        <v>30</v>
      </c>
      <c r="H4543" t="s">
        <v>3951</v>
      </c>
    </row>
    <row r="4544" spans="1:8" x14ac:dyDescent="0.25">
      <c r="A4544" t="s">
        <v>3651</v>
      </c>
      <c r="B4544" s="1">
        <v>45408</v>
      </c>
      <c r="C4544">
        <v>175</v>
      </c>
      <c r="D4544">
        <v>178</v>
      </c>
      <c r="E4544">
        <v>21</v>
      </c>
      <c r="F4544">
        <v>23</v>
      </c>
      <c r="G4544">
        <v>20</v>
      </c>
      <c r="H4544" t="s">
        <v>3949</v>
      </c>
    </row>
    <row r="4545" spans="1:8" x14ac:dyDescent="0.25">
      <c r="A4545" t="s">
        <v>3652</v>
      </c>
      <c r="B4545" s="1">
        <v>45268</v>
      </c>
      <c r="C4545">
        <v>436</v>
      </c>
      <c r="D4545">
        <v>56</v>
      </c>
      <c r="E4545">
        <v>4</v>
      </c>
      <c r="F4545">
        <v>14</v>
      </c>
      <c r="G4545">
        <v>49</v>
      </c>
      <c r="H4545" t="s">
        <v>3949</v>
      </c>
    </row>
    <row r="4546" spans="1:8" x14ac:dyDescent="0.25">
      <c r="A4546" t="s">
        <v>3653</v>
      </c>
      <c r="B4546" s="1">
        <v>45572</v>
      </c>
      <c r="C4546">
        <v>216</v>
      </c>
      <c r="D4546">
        <v>484</v>
      </c>
      <c r="E4546">
        <v>24</v>
      </c>
      <c r="F4546">
        <v>15</v>
      </c>
      <c r="G4546">
        <v>26</v>
      </c>
      <c r="H4546" t="s">
        <v>3949</v>
      </c>
    </row>
    <row r="4547" spans="1:8" x14ac:dyDescent="0.25">
      <c r="A4547" t="s">
        <v>3654</v>
      </c>
      <c r="B4547" s="1">
        <v>45246</v>
      </c>
      <c r="C4547">
        <v>938</v>
      </c>
      <c r="D4547">
        <v>164</v>
      </c>
      <c r="E4547">
        <v>27</v>
      </c>
      <c r="F4547">
        <v>184</v>
      </c>
      <c r="G4547">
        <v>48</v>
      </c>
      <c r="H4547" t="s">
        <v>3950</v>
      </c>
    </row>
    <row r="4548" spans="1:8" x14ac:dyDescent="0.25">
      <c r="A4548" t="s">
        <v>2160</v>
      </c>
      <c r="B4548" s="1">
        <v>45474</v>
      </c>
      <c r="C4548">
        <v>500</v>
      </c>
      <c r="D4548">
        <v>355</v>
      </c>
      <c r="E4548">
        <v>18</v>
      </c>
      <c r="F4548">
        <v>97</v>
      </c>
      <c r="G4548">
        <v>32</v>
      </c>
      <c r="H4548" t="s">
        <v>3949</v>
      </c>
    </row>
    <row r="4549" spans="1:8" x14ac:dyDescent="0.25">
      <c r="A4549" t="s">
        <v>3655</v>
      </c>
      <c r="B4549" s="1">
        <v>45563</v>
      </c>
      <c r="C4549">
        <v>186</v>
      </c>
      <c r="D4549">
        <v>280</v>
      </c>
      <c r="E4549">
        <v>26</v>
      </c>
      <c r="F4549">
        <v>5</v>
      </c>
      <c r="G4549">
        <v>14</v>
      </c>
      <c r="H4549" t="s">
        <v>3951</v>
      </c>
    </row>
    <row r="4550" spans="1:8" x14ac:dyDescent="0.25">
      <c r="A4550" t="s">
        <v>3656</v>
      </c>
      <c r="B4550" s="1">
        <v>45482</v>
      </c>
      <c r="C4550">
        <v>434</v>
      </c>
      <c r="D4550">
        <v>201</v>
      </c>
      <c r="E4550">
        <v>10</v>
      </c>
      <c r="F4550">
        <v>176</v>
      </c>
      <c r="G4550">
        <v>15</v>
      </c>
      <c r="H4550" t="s">
        <v>3951</v>
      </c>
    </row>
    <row r="4551" spans="1:8" x14ac:dyDescent="0.25">
      <c r="A4551" t="s">
        <v>162</v>
      </c>
      <c r="B4551" s="1">
        <v>45636</v>
      </c>
      <c r="C4551">
        <v>189</v>
      </c>
      <c r="D4551">
        <v>476</v>
      </c>
      <c r="E4551">
        <v>18</v>
      </c>
      <c r="F4551">
        <v>146</v>
      </c>
      <c r="G4551">
        <v>22</v>
      </c>
      <c r="H4551" t="s">
        <v>3951</v>
      </c>
    </row>
    <row r="4552" spans="1:8" x14ac:dyDescent="0.25">
      <c r="A4552" t="s">
        <v>3657</v>
      </c>
      <c r="B4552" s="1">
        <v>45248</v>
      </c>
      <c r="C4552">
        <v>162</v>
      </c>
      <c r="D4552">
        <v>499</v>
      </c>
      <c r="E4552">
        <v>16</v>
      </c>
      <c r="F4552">
        <v>135</v>
      </c>
      <c r="G4552">
        <v>17</v>
      </c>
      <c r="H4552" t="s">
        <v>3950</v>
      </c>
    </row>
    <row r="4553" spans="1:8" x14ac:dyDescent="0.25">
      <c r="A4553" t="s">
        <v>3658</v>
      </c>
      <c r="B4553" s="1">
        <v>45534</v>
      </c>
      <c r="C4553">
        <v>526</v>
      </c>
      <c r="D4553">
        <v>320</v>
      </c>
      <c r="E4553">
        <v>4</v>
      </c>
      <c r="F4553">
        <v>12</v>
      </c>
      <c r="G4553">
        <v>24</v>
      </c>
      <c r="H4553" t="s">
        <v>3949</v>
      </c>
    </row>
    <row r="4554" spans="1:8" x14ac:dyDescent="0.25">
      <c r="A4554" t="s">
        <v>3463</v>
      </c>
      <c r="B4554" s="1">
        <v>45662</v>
      </c>
      <c r="C4554">
        <v>423</v>
      </c>
      <c r="D4554">
        <v>390</v>
      </c>
      <c r="E4554">
        <v>24</v>
      </c>
      <c r="F4554">
        <v>197</v>
      </c>
      <c r="G4554">
        <v>10</v>
      </c>
      <c r="H4554" t="s">
        <v>3951</v>
      </c>
    </row>
    <row r="4555" spans="1:8" x14ac:dyDescent="0.25">
      <c r="A4555" t="s">
        <v>3496</v>
      </c>
      <c r="B4555" s="1">
        <v>45190</v>
      </c>
      <c r="C4555">
        <v>570</v>
      </c>
      <c r="D4555">
        <v>244</v>
      </c>
      <c r="E4555">
        <v>7</v>
      </c>
      <c r="F4555">
        <v>197</v>
      </c>
      <c r="G4555">
        <v>40</v>
      </c>
      <c r="H4555" t="s">
        <v>3949</v>
      </c>
    </row>
    <row r="4556" spans="1:8" x14ac:dyDescent="0.25">
      <c r="A4556" t="s">
        <v>768</v>
      </c>
      <c r="B4556" s="1">
        <v>45299</v>
      </c>
      <c r="C4556">
        <v>937</v>
      </c>
      <c r="D4556">
        <v>235</v>
      </c>
      <c r="E4556">
        <v>18</v>
      </c>
      <c r="F4556">
        <v>42</v>
      </c>
      <c r="G4556">
        <v>24</v>
      </c>
      <c r="H4556" t="s">
        <v>3949</v>
      </c>
    </row>
    <row r="4557" spans="1:8" x14ac:dyDescent="0.25">
      <c r="A4557" t="s">
        <v>3659</v>
      </c>
      <c r="B4557" s="1">
        <v>45567</v>
      </c>
      <c r="C4557">
        <v>731</v>
      </c>
      <c r="D4557">
        <v>411</v>
      </c>
      <c r="E4557">
        <v>18</v>
      </c>
      <c r="F4557">
        <v>64</v>
      </c>
      <c r="G4557">
        <v>50</v>
      </c>
      <c r="H4557" t="s">
        <v>3949</v>
      </c>
    </row>
    <row r="4558" spans="1:8" x14ac:dyDescent="0.25">
      <c r="A4558" t="s">
        <v>3660</v>
      </c>
      <c r="B4558" s="1">
        <v>45282</v>
      </c>
      <c r="C4558">
        <v>885</v>
      </c>
      <c r="D4558">
        <v>220</v>
      </c>
      <c r="E4558">
        <v>10</v>
      </c>
      <c r="F4558">
        <v>135</v>
      </c>
      <c r="G4558">
        <v>9</v>
      </c>
      <c r="H4558" t="s">
        <v>3949</v>
      </c>
    </row>
    <row r="4559" spans="1:8" x14ac:dyDescent="0.25">
      <c r="A4559" t="s">
        <v>1156</v>
      </c>
      <c r="B4559" s="1">
        <v>45506</v>
      </c>
      <c r="C4559">
        <v>559</v>
      </c>
      <c r="D4559">
        <v>262</v>
      </c>
      <c r="E4559">
        <v>19</v>
      </c>
      <c r="F4559">
        <v>105</v>
      </c>
      <c r="G4559">
        <v>32</v>
      </c>
      <c r="H4559" t="s">
        <v>3949</v>
      </c>
    </row>
    <row r="4560" spans="1:8" x14ac:dyDescent="0.25">
      <c r="A4560" t="s">
        <v>3661</v>
      </c>
      <c r="B4560" s="1">
        <v>45591</v>
      </c>
      <c r="C4560">
        <v>226</v>
      </c>
      <c r="D4560">
        <v>479</v>
      </c>
      <c r="E4560">
        <v>22</v>
      </c>
      <c r="F4560">
        <v>171</v>
      </c>
      <c r="G4560">
        <v>22</v>
      </c>
      <c r="H4560" t="s">
        <v>3949</v>
      </c>
    </row>
    <row r="4561" spans="1:8" x14ac:dyDescent="0.25">
      <c r="A4561" t="s">
        <v>3662</v>
      </c>
      <c r="B4561" s="1">
        <v>45064</v>
      </c>
      <c r="C4561">
        <v>618</v>
      </c>
      <c r="D4561">
        <v>373</v>
      </c>
      <c r="E4561">
        <v>12</v>
      </c>
      <c r="F4561">
        <v>169</v>
      </c>
      <c r="G4561">
        <v>29</v>
      </c>
      <c r="H4561" t="s">
        <v>3949</v>
      </c>
    </row>
    <row r="4562" spans="1:8" x14ac:dyDescent="0.25">
      <c r="A4562" t="s">
        <v>3663</v>
      </c>
      <c r="B4562" s="1">
        <v>45049</v>
      </c>
      <c r="C4562">
        <v>612</v>
      </c>
      <c r="D4562">
        <v>120</v>
      </c>
      <c r="E4562">
        <v>13</v>
      </c>
      <c r="F4562">
        <v>80</v>
      </c>
      <c r="G4562">
        <v>37</v>
      </c>
      <c r="H4562" t="s">
        <v>3951</v>
      </c>
    </row>
    <row r="4563" spans="1:8" x14ac:dyDescent="0.25">
      <c r="A4563" t="s">
        <v>3664</v>
      </c>
      <c r="B4563" s="1">
        <v>45300</v>
      </c>
      <c r="C4563">
        <v>437</v>
      </c>
      <c r="D4563">
        <v>308</v>
      </c>
      <c r="E4563">
        <v>30</v>
      </c>
      <c r="F4563">
        <v>31</v>
      </c>
      <c r="G4563">
        <v>45</v>
      </c>
      <c r="H4563" t="s">
        <v>3949</v>
      </c>
    </row>
    <row r="4564" spans="1:8" x14ac:dyDescent="0.25">
      <c r="A4564" t="s">
        <v>3665</v>
      </c>
      <c r="B4564" s="1">
        <v>45263</v>
      </c>
      <c r="C4564">
        <v>184</v>
      </c>
      <c r="D4564">
        <v>171</v>
      </c>
      <c r="E4564">
        <v>26</v>
      </c>
      <c r="F4564">
        <v>29</v>
      </c>
      <c r="G4564">
        <v>48</v>
      </c>
      <c r="H4564" t="s">
        <v>3950</v>
      </c>
    </row>
    <row r="4565" spans="1:8" x14ac:dyDescent="0.25">
      <c r="A4565" t="s">
        <v>3193</v>
      </c>
      <c r="B4565" s="1">
        <v>45660</v>
      </c>
      <c r="C4565">
        <v>207</v>
      </c>
      <c r="D4565">
        <v>331</v>
      </c>
      <c r="E4565">
        <v>9</v>
      </c>
      <c r="F4565">
        <v>41</v>
      </c>
      <c r="G4565">
        <v>3</v>
      </c>
      <c r="H4565" t="s">
        <v>3949</v>
      </c>
    </row>
    <row r="4566" spans="1:8" x14ac:dyDescent="0.25">
      <c r="A4566" t="s">
        <v>3666</v>
      </c>
      <c r="B4566" s="1">
        <v>45636</v>
      </c>
      <c r="C4566">
        <v>815</v>
      </c>
      <c r="D4566">
        <v>289</v>
      </c>
      <c r="E4566">
        <v>6</v>
      </c>
      <c r="F4566">
        <v>162</v>
      </c>
      <c r="G4566">
        <v>37</v>
      </c>
      <c r="H4566" t="s">
        <v>3950</v>
      </c>
    </row>
    <row r="4567" spans="1:8" x14ac:dyDescent="0.25">
      <c r="A4567" t="s">
        <v>287</v>
      </c>
      <c r="B4567" s="1">
        <v>45334</v>
      </c>
      <c r="C4567">
        <v>291</v>
      </c>
      <c r="D4567">
        <v>350</v>
      </c>
      <c r="E4567">
        <v>13</v>
      </c>
      <c r="F4567">
        <v>15</v>
      </c>
      <c r="G4567">
        <v>30</v>
      </c>
      <c r="H4567" t="s">
        <v>3949</v>
      </c>
    </row>
    <row r="4568" spans="1:8" x14ac:dyDescent="0.25">
      <c r="A4568" t="s">
        <v>300</v>
      </c>
      <c r="B4568" s="1">
        <v>45109</v>
      </c>
      <c r="C4568">
        <v>373</v>
      </c>
      <c r="D4568">
        <v>117</v>
      </c>
      <c r="E4568">
        <v>16</v>
      </c>
      <c r="F4568">
        <v>83</v>
      </c>
      <c r="G4568">
        <v>23</v>
      </c>
      <c r="H4568" t="s">
        <v>3949</v>
      </c>
    </row>
    <row r="4569" spans="1:8" x14ac:dyDescent="0.25">
      <c r="A4569" t="s">
        <v>1196</v>
      </c>
      <c r="B4569" s="1">
        <v>45044</v>
      </c>
      <c r="C4569">
        <v>680</v>
      </c>
      <c r="D4569">
        <v>89</v>
      </c>
      <c r="E4569">
        <v>20</v>
      </c>
      <c r="F4569">
        <v>123</v>
      </c>
      <c r="G4569">
        <v>31</v>
      </c>
      <c r="H4569" t="s">
        <v>3949</v>
      </c>
    </row>
    <row r="4570" spans="1:8" x14ac:dyDescent="0.25">
      <c r="A4570" t="s">
        <v>1228</v>
      </c>
      <c r="B4570" s="1">
        <v>45436</v>
      </c>
      <c r="C4570">
        <v>610</v>
      </c>
      <c r="D4570">
        <v>299</v>
      </c>
      <c r="E4570">
        <v>9</v>
      </c>
      <c r="F4570">
        <v>165</v>
      </c>
      <c r="G4570">
        <v>24</v>
      </c>
      <c r="H4570" t="s">
        <v>3949</v>
      </c>
    </row>
    <row r="4571" spans="1:8" x14ac:dyDescent="0.25">
      <c r="A4571" t="s">
        <v>3667</v>
      </c>
      <c r="B4571" s="1">
        <v>45429</v>
      </c>
      <c r="C4571">
        <v>157</v>
      </c>
      <c r="D4571">
        <v>58</v>
      </c>
      <c r="E4571">
        <v>25</v>
      </c>
      <c r="F4571">
        <v>151</v>
      </c>
      <c r="G4571">
        <v>35</v>
      </c>
      <c r="H4571" t="s">
        <v>3949</v>
      </c>
    </row>
    <row r="4572" spans="1:8" x14ac:dyDescent="0.25">
      <c r="A4572" t="s">
        <v>3668</v>
      </c>
      <c r="B4572" s="1">
        <v>45231</v>
      </c>
      <c r="C4572">
        <v>622</v>
      </c>
      <c r="D4572">
        <v>490</v>
      </c>
      <c r="E4572">
        <v>8</v>
      </c>
      <c r="F4572">
        <v>35</v>
      </c>
      <c r="G4572">
        <v>17</v>
      </c>
      <c r="H4572" t="s">
        <v>3950</v>
      </c>
    </row>
    <row r="4573" spans="1:8" x14ac:dyDescent="0.25">
      <c r="A4573" t="s">
        <v>3669</v>
      </c>
      <c r="B4573" s="1">
        <v>45384</v>
      </c>
      <c r="C4573">
        <v>323</v>
      </c>
      <c r="D4573">
        <v>135</v>
      </c>
      <c r="E4573">
        <v>21</v>
      </c>
      <c r="F4573">
        <v>148</v>
      </c>
      <c r="G4573">
        <v>47</v>
      </c>
      <c r="H4573" t="s">
        <v>3949</v>
      </c>
    </row>
    <row r="4574" spans="1:8" x14ac:dyDescent="0.25">
      <c r="A4574" t="s">
        <v>3670</v>
      </c>
      <c r="B4574" s="1">
        <v>45307</v>
      </c>
      <c r="C4574">
        <v>337</v>
      </c>
      <c r="D4574">
        <v>483</v>
      </c>
      <c r="E4574">
        <v>15</v>
      </c>
      <c r="F4574">
        <v>94</v>
      </c>
      <c r="G4574">
        <v>2</v>
      </c>
      <c r="H4574" t="s">
        <v>3949</v>
      </c>
    </row>
    <row r="4575" spans="1:8" x14ac:dyDescent="0.25">
      <c r="A4575" t="s">
        <v>3671</v>
      </c>
      <c r="B4575" s="1">
        <v>45669</v>
      </c>
      <c r="C4575">
        <v>493</v>
      </c>
      <c r="D4575">
        <v>395</v>
      </c>
      <c r="E4575">
        <v>13</v>
      </c>
      <c r="F4575">
        <v>132</v>
      </c>
      <c r="G4575">
        <v>29</v>
      </c>
      <c r="H4575" t="s">
        <v>3951</v>
      </c>
    </row>
    <row r="4576" spans="1:8" x14ac:dyDescent="0.25">
      <c r="A4576" t="s">
        <v>1942</v>
      </c>
      <c r="B4576" s="1">
        <v>45233</v>
      </c>
      <c r="C4576">
        <v>410</v>
      </c>
      <c r="D4576">
        <v>144</v>
      </c>
      <c r="E4576">
        <v>12</v>
      </c>
      <c r="F4576">
        <v>23</v>
      </c>
      <c r="G4576">
        <v>12</v>
      </c>
      <c r="H4576" t="s">
        <v>3950</v>
      </c>
    </row>
    <row r="4577" spans="1:8" x14ac:dyDescent="0.25">
      <c r="A4577" t="s">
        <v>3672</v>
      </c>
      <c r="B4577" s="1">
        <v>45300</v>
      </c>
      <c r="C4577">
        <v>150</v>
      </c>
      <c r="D4577">
        <v>106</v>
      </c>
      <c r="E4577">
        <v>26</v>
      </c>
      <c r="F4577">
        <v>1</v>
      </c>
      <c r="G4577">
        <v>25</v>
      </c>
      <c r="H4577" t="s">
        <v>3951</v>
      </c>
    </row>
    <row r="4578" spans="1:8" x14ac:dyDescent="0.25">
      <c r="A4578" t="s">
        <v>2460</v>
      </c>
      <c r="B4578" s="1">
        <v>45289</v>
      </c>
      <c r="C4578">
        <v>764</v>
      </c>
      <c r="D4578">
        <v>339</v>
      </c>
      <c r="E4578">
        <v>19</v>
      </c>
      <c r="F4578">
        <v>12</v>
      </c>
      <c r="G4578">
        <v>40</v>
      </c>
      <c r="H4578" t="s">
        <v>3949</v>
      </c>
    </row>
    <row r="4579" spans="1:8" x14ac:dyDescent="0.25">
      <c r="A4579" t="s">
        <v>3673</v>
      </c>
      <c r="B4579" s="1">
        <v>45457</v>
      </c>
      <c r="C4579">
        <v>638</v>
      </c>
      <c r="D4579">
        <v>350</v>
      </c>
      <c r="E4579">
        <v>8</v>
      </c>
      <c r="F4579">
        <v>16</v>
      </c>
      <c r="G4579">
        <v>31</v>
      </c>
      <c r="H4579" t="s">
        <v>3951</v>
      </c>
    </row>
    <row r="4580" spans="1:8" x14ac:dyDescent="0.25">
      <c r="A4580" t="s">
        <v>3674</v>
      </c>
      <c r="B4580" s="1">
        <v>45690</v>
      </c>
      <c r="C4580">
        <v>999</v>
      </c>
      <c r="D4580">
        <v>221</v>
      </c>
      <c r="E4580">
        <v>2</v>
      </c>
      <c r="F4580">
        <v>122</v>
      </c>
      <c r="G4580">
        <v>10</v>
      </c>
      <c r="H4580" t="s">
        <v>3951</v>
      </c>
    </row>
    <row r="4581" spans="1:8" x14ac:dyDescent="0.25">
      <c r="A4581" t="s">
        <v>3675</v>
      </c>
      <c r="B4581" s="1">
        <v>45551</v>
      </c>
      <c r="C4581">
        <v>947</v>
      </c>
      <c r="D4581">
        <v>364</v>
      </c>
      <c r="E4581">
        <v>10</v>
      </c>
      <c r="F4581">
        <v>23</v>
      </c>
      <c r="G4581">
        <v>10</v>
      </c>
      <c r="H4581" t="s">
        <v>3949</v>
      </c>
    </row>
    <row r="4582" spans="1:8" x14ac:dyDescent="0.25">
      <c r="A4582" t="s">
        <v>3442</v>
      </c>
      <c r="B4582" s="1">
        <v>45255</v>
      </c>
      <c r="C4582">
        <v>607</v>
      </c>
      <c r="D4582">
        <v>113</v>
      </c>
      <c r="E4582">
        <v>28</v>
      </c>
      <c r="F4582">
        <v>7</v>
      </c>
      <c r="G4582">
        <v>9</v>
      </c>
      <c r="H4582" t="s">
        <v>3949</v>
      </c>
    </row>
    <row r="4583" spans="1:8" x14ac:dyDescent="0.25">
      <c r="A4583" t="s">
        <v>3676</v>
      </c>
      <c r="B4583" s="1">
        <v>45680</v>
      </c>
      <c r="C4583">
        <v>508</v>
      </c>
      <c r="D4583">
        <v>475</v>
      </c>
      <c r="E4583">
        <v>28</v>
      </c>
      <c r="F4583">
        <v>74</v>
      </c>
      <c r="G4583">
        <v>35</v>
      </c>
      <c r="H4583" t="s">
        <v>3951</v>
      </c>
    </row>
    <row r="4584" spans="1:8" x14ac:dyDescent="0.25">
      <c r="A4584" t="s">
        <v>1435</v>
      </c>
      <c r="B4584" s="1">
        <v>45056</v>
      </c>
      <c r="C4584">
        <v>748</v>
      </c>
      <c r="D4584">
        <v>344</v>
      </c>
      <c r="E4584">
        <v>12</v>
      </c>
      <c r="F4584">
        <v>105</v>
      </c>
      <c r="G4584">
        <v>47</v>
      </c>
      <c r="H4584" t="s">
        <v>3950</v>
      </c>
    </row>
    <row r="4585" spans="1:8" x14ac:dyDescent="0.25">
      <c r="A4585" t="s">
        <v>3677</v>
      </c>
      <c r="B4585" s="1">
        <v>45139</v>
      </c>
      <c r="C4585">
        <v>920</v>
      </c>
      <c r="D4585">
        <v>285</v>
      </c>
      <c r="E4585">
        <v>18</v>
      </c>
      <c r="F4585">
        <v>4</v>
      </c>
      <c r="G4585">
        <v>46</v>
      </c>
      <c r="H4585" t="s">
        <v>3950</v>
      </c>
    </row>
    <row r="4586" spans="1:8" x14ac:dyDescent="0.25">
      <c r="A4586" t="s">
        <v>3678</v>
      </c>
      <c r="B4586" s="1">
        <v>45586</v>
      </c>
      <c r="C4586">
        <v>277</v>
      </c>
      <c r="D4586">
        <v>421</v>
      </c>
      <c r="E4586">
        <v>17</v>
      </c>
      <c r="F4586">
        <v>75</v>
      </c>
      <c r="G4586">
        <v>12</v>
      </c>
      <c r="H4586" t="s">
        <v>3950</v>
      </c>
    </row>
    <row r="4587" spans="1:8" x14ac:dyDescent="0.25">
      <c r="A4587" t="s">
        <v>896</v>
      </c>
      <c r="B4587" s="1">
        <v>45174</v>
      </c>
      <c r="C4587">
        <v>493</v>
      </c>
      <c r="D4587">
        <v>215</v>
      </c>
      <c r="E4587">
        <v>10</v>
      </c>
      <c r="F4587">
        <v>178</v>
      </c>
      <c r="G4587">
        <v>49</v>
      </c>
      <c r="H4587" t="s">
        <v>3951</v>
      </c>
    </row>
    <row r="4588" spans="1:8" x14ac:dyDescent="0.25">
      <c r="A4588" t="s">
        <v>1110</v>
      </c>
      <c r="B4588" s="1">
        <v>45051</v>
      </c>
      <c r="C4588">
        <v>334</v>
      </c>
      <c r="D4588">
        <v>297</v>
      </c>
      <c r="E4588">
        <v>16</v>
      </c>
      <c r="F4588">
        <v>170</v>
      </c>
      <c r="G4588">
        <v>22</v>
      </c>
      <c r="H4588" t="s">
        <v>3949</v>
      </c>
    </row>
    <row r="4589" spans="1:8" x14ac:dyDescent="0.25">
      <c r="A4589" t="s">
        <v>630</v>
      </c>
      <c r="B4589" s="1">
        <v>45435</v>
      </c>
      <c r="C4589">
        <v>268</v>
      </c>
      <c r="D4589">
        <v>91</v>
      </c>
      <c r="E4589">
        <v>16</v>
      </c>
      <c r="F4589">
        <v>115</v>
      </c>
      <c r="G4589">
        <v>2</v>
      </c>
      <c r="H4589" t="s">
        <v>3951</v>
      </c>
    </row>
    <row r="4590" spans="1:8" x14ac:dyDescent="0.25">
      <c r="A4590" t="s">
        <v>3679</v>
      </c>
      <c r="B4590" s="1">
        <v>45478</v>
      </c>
      <c r="C4590">
        <v>652</v>
      </c>
      <c r="D4590">
        <v>456</v>
      </c>
      <c r="E4590">
        <v>11</v>
      </c>
      <c r="F4590">
        <v>126</v>
      </c>
      <c r="G4590">
        <v>30</v>
      </c>
      <c r="H4590" t="s">
        <v>3950</v>
      </c>
    </row>
    <row r="4591" spans="1:8" x14ac:dyDescent="0.25">
      <c r="A4591" t="s">
        <v>229</v>
      </c>
      <c r="B4591" s="1">
        <v>45351</v>
      </c>
      <c r="C4591">
        <v>828</v>
      </c>
      <c r="D4591">
        <v>284</v>
      </c>
      <c r="E4591">
        <v>10</v>
      </c>
      <c r="F4591">
        <v>142</v>
      </c>
      <c r="G4591">
        <v>35</v>
      </c>
      <c r="H4591" t="s">
        <v>3950</v>
      </c>
    </row>
    <row r="4592" spans="1:8" x14ac:dyDescent="0.25">
      <c r="A4592" t="s">
        <v>3680</v>
      </c>
      <c r="B4592" s="1">
        <v>45628</v>
      </c>
      <c r="C4592">
        <v>426</v>
      </c>
      <c r="D4592">
        <v>53</v>
      </c>
      <c r="E4592">
        <v>19</v>
      </c>
      <c r="F4592">
        <v>178</v>
      </c>
      <c r="G4592">
        <v>46</v>
      </c>
      <c r="H4592" t="s">
        <v>3950</v>
      </c>
    </row>
    <row r="4593" spans="1:8" x14ac:dyDescent="0.25">
      <c r="A4593" t="s">
        <v>3681</v>
      </c>
      <c r="B4593" s="1">
        <v>45384</v>
      </c>
      <c r="C4593">
        <v>124</v>
      </c>
      <c r="D4593">
        <v>224</v>
      </c>
      <c r="E4593">
        <v>27</v>
      </c>
      <c r="F4593">
        <v>134</v>
      </c>
      <c r="G4593">
        <v>18</v>
      </c>
      <c r="H4593" t="s">
        <v>3950</v>
      </c>
    </row>
    <row r="4594" spans="1:8" x14ac:dyDescent="0.25">
      <c r="A4594" t="s">
        <v>700</v>
      </c>
      <c r="B4594" s="1">
        <v>45497</v>
      </c>
      <c r="C4594">
        <v>380</v>
      </c>
      <c r="D4594">
        <v>273</v>
      </c>
      <c r="E4594">
        <v>27</v>
      </c>
      <c r="F4594">
        <v>139</v>
      </c>
      <c r="G4594">
        <v>14</v>
      </c>
      <c r="H4594" t="s">
        <v>3950</v>
      </c>
    </row>
    <row r="4595" spans="1:8" x14ac:dyDescent="0.25">
      <c r="A4595" t="s">
        <v>3682</v>
      </c>
      <c r="B4595" s="1">
        <v>45150</v>
      </c>
      <c r="C4595">
        <v>875</v>
      </c>
      <c r="D4595">
        <v>284</v>
      </c>
      <c r="E4595">
        <v>25</v>
      </c>
      <c r="F4595">
        <v>24</v>
      </c>
      <c r="G4595">
        <v>9</v>
      </c>
      <c r="H4595" t="s">
        <v>3949</v>
      </c>
    </row>
    <row r="4596" spans="1:8" x14ac:dyDescent="0.25">
      <c r="A4596" t="s">
        <v>1312</v>
      </c>
      <c r="B4596" s="1">
        <v>45227</v>
      </c>
      <c r="C4596">
        <v>940</v>
      </c>
      <c r="D4596">
        <v>112</v>
      </c>
      <c r="E4596">
        <v>7</v>
      </c>
      <c r="F4596">
        <v>28</v>
      </c>
      <c r="G4596">
        <v>26</v>
      </c>
      <c r="H4596" t="s">
        <v>3949</v>
      </c>
    </row>
    <row r="4597" spans="1:8" x14ac:dyDescent="0.25">
      <c r="A4597" t="s">
        <v>3683</v>
      </c>
      <c r="B4597" s="1">
        <v>45124</v>
      </c>
      <c r="C4597">
        <v>764</v>
      </c>
      <c r="D4597">
        <v>386</v>
      </c>
      <c r="E4597">
        <v>12</v>
      </c>
      <c r="F4597">
        <v>131</v>
      </c>
      <c r="G4597">
        <v>3</v>
      </c>
      <c r="H4597" t="s">
        <v>3950</v>
      </c>
    </row>
    <row r="4598" spans="1:8" x14ac:dyDescent="0.25">
      <c r="A4598" t="s">
        <v>3684</v>
      </c>
      <c r="B4598" s="1">
        <v>45628</v>
      </c>
      <c r="C4598">
        <v>175</v>
      </c>
      <c r="D4598">
        <v>457</v>
      </c>
      <c r="E4598">
        <v>2</v>
      </c>
      <c r="F4598">
        <v>56</v>
      </c>
      <c r="G4598">
        <v>38</v>
      </c>
      <c r="H4598" t="s">
        <v>3950</v>
      </c>
    </row>
    <row r="4599" spans="1:8" x14ac:dyDescent="0.25">
      <c r="A4599" t="s">
        <v>3685</v>
      </c>
      <c r="B4599" s="1">
        <v>45105</v>
      </c>
      <c r="C4599">
        <v>446</v>
      </c>
      <c r="D4599">
        <v>67</v>
      </c>
      <c r="E4599">
        <v>25</v>
      </c>
      <c r="F4599">
        <v>109</v>
      </c>
      <c r="G4599">
        <v>44</v>
      </c>
      <c r="H4599" t="s">
        <v>3951</v>
      </c>
    </row>
    <row r="4600" spans="1:8" x14ac:dyDescent="0.25">
      <c r="A4600" t="s">
        <v>2071</v>
      </c>
      <c r="B4600" s="1">
        <v>45184</v>
      </c>
      <c r="C4600">
        <v>633</v>
      </c>
      <c r="D4600">
        <v>132</v>
      </c>
      <c r="E4600">
        <v>30</v>
      </c>
      <c r="F4600">
        <v>62</v>
      </c>
      <c r="G4600">
        <v>42</v>
      </c>
      <c r="H4600" t="s">
        <v>3951</v>
      </c>
    </row>
    <row r="4601" spans="1:8" x14ac:dyDescent="0.25">
      <c r="A4601" t="s">
        <v>77</v>
      </c>
      <c r="B4601" s="1">
        <v>45101</v>
      </c>
      <c r="C4601">
        <v>843</v>
      </c>
      <c r="D4601">
        <v>60</v>
      </c>
      <c r="E4601">
        <v>27</v>
      </c>
      <c r="F4601">
        <v>42</v>
      </c>
      <c r="G4601">
        <v>13</v>
      </c>
      <c r="H4601" t="s">
        <v>3950</v>
      </c>
    </row>
    <row r="4602" spans="1:8" x14ac:dyDescent="0.25">
      <c r="A4602" t="s">
        <v>3686</v>
      </c>
      <c r="B4602" s="1">
        <v>45071</v>
      </c>
      <c r="C4602">
        <v>764</v>
      </c>
      <c r="D4602">
        <v>301</v>
      </c>
      <c r="E4602">
        <v>1</v>
      </c>
      <c r="F4602">
        <v>102</v>
      </c>
      <c r="G4602">
        <v>49</v>
      </c>
      <c r="H4602" t="s">
        <v>3949</v>
      </c>
    </row>
    <row r="4603" spans="1:8" x14ac:dyDescent="0.25">
      <c r="A4603" t="s">
        <v>3687</v>
      </c>
      <c r="B4603" s="1">
        <v>45536</v>
      </c>
      <c r="C4603">
        <v>870</v>
      </c>
      <c r="D4603">
        <v>133</v>
      </c>
      <c r="E4603">
        <v>15</v>
      </c>
      <c r="F4603">
        <v>42</v>
      </c>
      <c r="G4603">
        <v>21</v>
      </c>
      <c r="H4603" t="s">
        <v>3949</v>
      </c>
    </row>
    <row r="4604" spans="1:8" x14ac:dyDescent="0.25">
      <c r="A4604" t="s">
        <v>3688</v>
      </c>
      <c r="B4604" s="1">
        <v>45439</v>
      </c>
      <c r="C4604">
        <v>757</v>
      </c>
      <c r="D4604">
        <v>283</v>
      </c>
      <c r="E4604">
        <v>17</v>
      </c>
      <c r="F4604">
        <v>10</v>
      </c>
      <c r="G4604">
        <v>34</v>
      </c>
      <c r="H4604" t="s">
        <v>3949</v>
      </c>
    </row>
    <row r="4605" spans="1:8" x14ac:dyDescent="0.25">
      <c r="A4605" t="s">
        <v>3689</v>
      </c>
      <c r="B4605" s="1">
        <v>44972</v>
      </c>
      <c r="C4605">
        <v>490</v>
      </c>
      <c r="D4605">
        <v>58</v>
      </c>
      <c r="E4605">
        <v>1</v>
      </c>
      <c r="F4605">
        <v>8</v>
      </c>
      <c r="G4605">
        <v>27</v>
      </c>
      <c r="H4605" t="s">
        <v>3950</v>
      </c>
    </row>
    <row r="4606" spans="1:8" x14ac:dyDescent="0.25">
      <c r="A4606" t="s">
        <v>3690</v>
      </c>
      <c r="B4606" s="1">
        <v>45192</v>
      </c>
      <c r="C4606">
        <v>355</v>
      </c>
      <c r="D4606">
        <v>303</v>
      </c>
      <c r="E4606">
        <v>2</v>
      </c>
      <c r="F4606">
        <v>98</v>
      </c>
      <c r="G4606">
        <v>5</v>
      </c>
      <c r="H4606" t="s">
        <v>3949</v>
      </c>
    </row>
    <row r="4607" spans="1:8" x14ac:dyDescent="0.25">
      <c r="A4607" t="s">
        <v>325</v>
      </c>
      <c r="B4607" s="1">
        <v>45017</v>
      </c>
      <c r="C4607">
        <v>336</v>
      </c>
      <c r="D4607">
        <v>304</v>
      </c>
      <c r="E4607">
        <v>25</v>
      </c>
      <c r="F4607">
        <v>31</v>
      </c>
      <c r="G4607">
        <v>24</v>
      </c>
      <c r="H4607" t="s">
        <v>3950</v>
      </c>
    </row>
    <row r="4608" spans="1:8" x14ac:dyDescent="0.25">
      <c r="A4608" t="s">
        <v>1830</v>
      </c>
      <c r="B4608" s="1">
        <v>45482</v>
      </c>
      <c r="C4608">
        <v>185</v>
      </c>
      <c r="D4608">
        <v>479</v>
      </c>
      <c r="E4608">
        <v>4</v>
      </c>
      <c r="F4608">
        <v>118</v>
      </c>
      <c r="G4608">
        <v>11</v>
      </c>
      <c r="H4608" t="s">
        <v>3949</v>
      </c>
    </row>
    <row r="4609" spans="1:8" x14ac:dyDescent="0.25">
      <c r="A4609" t="s">
        <v>3691</v>
      </c>
      <c r="B4609" s="1">
        <v>44977</v>
      </c>
      <c r="C4609">
        <v>123</v>
      </c>
      <c r="D4609">
        <v>170</v>
      </c>
      <c r="E4609">
        <v>6</v>
      </c>
      <c r="F4609">
        <v>199</v>
      </c>
      <c r="G4609">
        <v>48</v>
      </c>
      <c r="H4609" t="s">
        <v>3950</v>
      </c>
    </row>
    <row r="4610" spans="1:8" x14ac:dyDescent="0.25">
      <c r="A4610" t="s">
        <v>1708</v>
      </c>
      <c r="B4610" s="1">
        <v>45496</v>
      </c>
      <c r="C4610">
        <v>719</v>
      </c>
      <c r="D4610">
        <v>77</v>
      </c>
      <c r="E4610">
        <v>12</v>
      </c>
      <c r="F4610">
        <v>187</v>
      </c>
      <c r="G4610">
        <v>34</v>
      </c>
      <c r="H4610" t="s">
        <v>3949</v>
      </c>
    </row>
    <row r="4611" spans="1:8" x14ac:dyDescent="0.25">
      <c r="A4611" t="s">
        <v>3692</v>
      </c>
      <c r="B4611" s="1">
        <v>45601</v>
      </c>
      <c r="C4611">
        <v>178</v>
      </c>
      <c r="D4611">
        <v>93</v>
      </c>
      <c r="E4611">
        <v>21</v>
      </c>
      <c r="F4611">
        <v>13</v>
      </c>
      <c r="G4611">
        <v>19</v>
      </c>
      <c r="H4611" t="s">
        <v>3950</v>
      </c>
    </row>
    <row r="4612" spans="1:8" x14ac:dyDescent="0.25">
      <c r="A4612" t="s">
        <v>3693</v>
      </c>
      <c r="B4612" s="1">
        <v>45630</v>
      </c>
      <c r="C4612">
        <v>638</v>
      </c>
      <c r="D4612">
        <v>457</v>
      </c>
      <c r="E4612">
        <v>3</v>
      </c>
      <c r="F4612">
        <v>193</v>
      </c>
      <c r="G4612">
        <v>4</v>
      </c>
      <c r="H4612" t="s">
        <v>3951</v>
      </c>
    </row>
    <row r="4613" spans="1:8" x14ac:dyDescent="0.25">
      <c r="A4613" t="s">
        <v>3694</v>
      </c>
      <c r="B4613" s="1">
        <v>45688</v>
      </c>
      <c r="C4613">
        <v>911</v>
      </c>
      <c r="D4613">
        <v>185</v>
      </c>
      <c r="E4613">
        <v>16</v>
      </c>
      <c r="F4613">
        <v>165</v>
      </c>
      <c r="G4613">
        <v>13</v>
      </c>
      <c r="H4613" t="s">
        <v>3950</v>
      </c>
    </row>
    <row r="4614" spans="1:8" x14ac:dyDescent="0.25">
      <c r="A4614" t="s">
        <v>1036</v>
      </c>
      <c r="B4614" s="1">
        <v>45631</v>
      </c>
      <c r="C4614">
        <v>533</v>
      </c>
      <c r="D4614">
        <v>233</v>
      </c>
      <c r="E4614">
        <v>16</v>
      </c>
      <c r="F4614">
        <v>190</v>
      </c>
      <c r="G4614">
        <v>33</v>
      </c>
      <c r="H4614" t="s">
        <v>3950</v>
      </c>
    </row>
    <row r="4615" spans="1:8" x14ac:dyDescent="0.25">
      <c r="A4615" t="s">
        <v>2003</v>
      </c>
      <c r="B4615" s="1">
        <v>45414</v>
      </c>
      <c r="C4615">
        <v>438</v>
      </c>
      <c r="D4615">
        <v>344</v>
      </c>
      <c r="E4615">
        <v>4</v>
      </c>
      <c r="F4615">
        <v>133</v>
      </c>
      <c r="G4615">
        <v>33</v>
      </c>
      <c r="H4615" t="s">
        <v>3951</v>
      </c>
    </row>
    <row r="4616" spans="1:8" x14ac:dyDescent="0.25">
      <c r="A4616" t="s">
        <v>2120</v>
      </c>
      <c r="B4616" s="1">
        <v>45555</v>
      </c>
      <c r="C4616">
        <v>873</v>
      </c>
      <c r="D4616">
        <v>354</v>
      </c>
      <c r="E4616">
        <v>2</v>
      </c>
      <c r="F4616">
        <v>75</v>
      </c>
      <c r="G4616">
        <v>5</v>
      </c>
      <c r="H4616" t="s">
        <v>3949</v>
      </c>
    </row>
    <row r="4617" spans="1:8" x14ac:dyDescent="0.25">
      <c r="A4617" t="s">
        <v>474</v>
      </c>
      <c r="B4617" s="1">
        <v>45646</v>
      </c>
      <c r="C4617">
        <v>631</v>
      </c>
      <c r="D4617">
        <v>224</v>
      </c>
      <c r="E4617">
        <v>14</v>
      </c>
      <c r="F4617">
        <v>138</v>
      </c>
      <c r="G4617">
        <v>37</v>
      </c>
      <c r="H4617" t="s">
        <v>3951</v>
      </c>
    </row>
    <row r="4618" spans="1:8" x14ac:dyDescent="0.25">
      <c r="A4618" t="s">
        <v>3695</v>
      </c>
      <c r="B4618" s="1">
        <v>45272</v>
      </c>
      <c r="C4618">
        <v>105</v>
      </c>
      <c r="D4618">
        <v>132</v>
      </c>
      <c r="E4618">
        <v>17</v>
      </c>
      <c r="F4618">
        <v>21</v>
      </c>
      <c r="G4618">
        <v>36</v>
      </c>
      <c r="H4618" t="s">
        <v>3951</v>
      </c>
    </row>
    <row r="4619" spans="1:8" x14ac:dyDescent="0.25">
      <c r="A4619" t="s">
        <v>3696</v>
      </c>
      <c r="B4619" s="1">
        <v>45569</v>
      </c>
      <c r="C4619">
        <v>465</v>
      </c>
      <c r="D4619">
        <v>88</v>
      </c>
      <c r="E4619">
        <v>14</v>
      </c>
      <c r="F4619">
        <v>158</v>
      </c>
      <c r="G4619">
        <v>31</v>
      </c>
      <c r="H4619" t="s">
        <v>3950</v>
      </c>
    </row>
    <row r="4620" spans="1:8" x14ac:dyDescent="0.25">
      <c r="A4620" t="s">
        <v>3697</v>
      </c>
      <c r="B4620" s="1">
        <v>45508</v>
      </c>
      <c r="C4620">
        <v>275</v>
      </c>
      <c r="D4620">
        <v>167</v>
      </c>
      <c r="E4620">
        <v>20</v>
      </c>
      <c r="F4620">
        <v>113</v>
      </c>
      <c r="G4620">
        <v>29</v>
      </c>
      <c r="H4620" t="s">
        <v>3950</v>
      </c>
    </row>
    <row r="4621" spans="1:8" x14ac:dyDescent="0.25">
      <c r="A4621" t="s">
        <v>171</v>
      </c>
      <c r="B4621" s="1">
        <v>44977</v>
      </c>
      <c r="C4621">
        <v>913</v>
      </c>
      <c r="D4621">
        <v>384</v>
      </c>
      <c r="E4621">
        <v>17</v>
      </c>
      <c r="F4621">
        <v>176</v>
      </c>
      <c r="G4621">
        <v>30</v>
      </c>
      <c r="H4621" t="s">
        <v>3949</v>
      </c>
    </row>
    <row r="4622" spans="1:8" x14ac:dyDescent="0.25">
      <c r="A4622" t="s">
        <v>3261</v>
      </c>
      <c r="B4622" s="1">
        <v>45472</v>
      </c>
      <c r="C4622">
        <v>663</v>
      </c>
      <c r="D4622">
        <v>101</v>
      </c>
      <c r="E4622">
        <v>3</v>
      </c>
      <c r="F4622">
        <v>19</v>
      </c>
      <c r="G4622">
        <v>31</v>
      </c>
      <c r="H4622" t="s">
        <v>3950</v>
      </c>
    </row>
    <row r="4623" spans="1:8" x14ac:dyDescent="0.25">
      <c r="A4623" t="s">
        <v>3698</v>
      </c>
      <c r="B4623" s="1">
        <v>45229</v>
      </c>
      <c r="C4623">
        <v>221</v>
      </c>
      <c r="D4623">
        <v>499</v>
      </c>
      <c r="E4623">
        <v>20</v>
      </c>
      <c r="F4623">
        <v>113</v>
      </c>
      <c r="G4623">
        <v>29</v>
      </c>
      <c r="H4623" t="s">
        <v>3949</v>
      </c>
    </row>
    <row r="4624" spans="1:8" x14ac:dyDescent="0.25">
      <c r="A4624" t="s">
        <v>3699</v>
      </c>
      <c r="B4624" s="1">
        <v>45080</v>
      </c>
      <c r="C4624">
        <v>466</v>
      </c>
      <c r="D4624">
        <v>183</v>
      </c>
      <c r="E4624">
        <v>8</v>
      </c>
      <c r="F4624">
        <v>65</v>
      </c>
      <c r="G4624">
        <v>18</v>
      </c>
      <c r="H4624" t="s">
        <v>3949</v>
      </c>
    </row>
    <row r="4625" spans="1:8" x14ac:dyDescent="0.25">
      <c r="A4625" t="s">
        <v>3700</v>
      </c>
      <c r="B4625" s="1">
        <v>45156</v>
      </c>
      <c r="C4625">
        <v>625</v>
      </c>
      <c r="D4625">
        <v>398</v>
      </c>
      <c r="E4625">
        <v>2</v>
      </c>
      <c r="F4625">
        <v>18</v>
      </c>
      <c r="G4625">
        <v>41</v>
      </c>
      <c r="H4625" t="s">
        <v>3949</v>
      </c>
    </row>
    <row r="4626" spans="1:8" x14ac:dyDescent="0.25">
      <c r="A4626" t="s">
        <v>1461</v>
      </c>
      <c r="B4626" s="1">
        <v>45429</v>
      </c>
      <c r="C4626">
        <v>934</v>
      </c>
      <c r="D4626">
        <v>142</v>
      </c>
      <c r="E4626">
        <v>18</v>
      </c>
      <c r="F4626">
        <v>48</v>
      </c>
      <c r="G4626">
        <v>49</v>
      </c>
      <c r="H4626" t="s">
        <v>3951</v>
      </c>
    </row>
    <row r="4627" spans="1:8" x14ac:dyDescent="0.25">
      <c r="A4627" t="s">
        <v>3701</v>
      </c>
      <c r="B4627" s="1">
        <v>45643</v>
      </c>
      <c r="C4627">
        <v>992</v>
      </c>
      <c r="D4627">
        <v>147</v>
      </c>
      <c r="E4627">
        <v>13</v>
      </c>
      <c r="F4627">
        <v>17</v>
      </c>
      <c r="G4627">
        <v>28</v>
      </c>
      <c r="H4627" t="s">
        <v>3950</v>
      </c>
    </row>
    <row r="4628" spans="1:8" x14ac:dyDescent="0.25">
      <c r="A4628" t="s">
        <v>3702</v>
      </c>
      <c r="B4628" s="1">
        <v>45093</v>
      </c>
      <c r="C4628">
        <v>401</v>
      </c>
      <c r="D4628">
        <v>149</v>
      </c>
      <c r="E4628">
        <v>3</v>
      </c>
      <c r="F4628">
        <v>198</v>
      </c>
      <c r="G4628">
        <v>34</v>
      </c>
      <c r="H4628" t="s">
        <v>3950</v>
      </c>
    </row>
    <row r="4629" spans="1:8" x14ac:dyDescent="0.25">
      <c r="A4629" t="s">
        <v>3703</v>
      </c>
      <c r="B4629" s="1">
        <v>45359</v>
      </c>
      <c r="C4629">
        <v>350</v>
      </c>
      <c r="D4629">
        <v>230</v>
      </c>
      <c r="E4629">
        <v>12</v>
      </c>
      <c r="F4629">
        <v>40</v>
      </c>
      <c r="G4629">
        <v>25</v>
      </c>
      <c r="H4629" t="s">
        <v>3949</v>
      </c>
    </row>
    <row r="4630" spans="1:8" x14ac:dyDescent="0.25">
      <c r="A4630" t="s">
        <v>3704</v>
      </c>
      <c r="B4630" s="1">
        <v>45466</v>
      </c>
      <c r="C4630">
        <v>176</v>
      </c>
      <c r="D4630">
        <v>162</v>
      </c>
      <c r="E4630">
        <v>23</v>
      </c>
      <c r="F4630">
        <v>71</v>
      </c>
      <c r="G4630">
        <v>17</v>
      </c>
      <c r="H4630" t="s">
        <v>3951</v>
      </c>
    </row>
    <row r="4631" spans="1:8" x14ac:dyDescent="0.25">
      <c r="A4631" t="s">
        <v>3209</v>
      </c>
      <c r="B4631" s="1">
        <v>45694</v>
      </c>
      <c r="C4631">
        <v>786</v>
      </c>
      <c r="D4631">
        <v>490</v>
      </c>
      <c r="E4631">
        <v>21</v>
      </c>
      <c r="F4631">
        <v>8</v>
      </c>
      <c r="G4631">
        <v>21</v>
      </c>
      <c r="H4631" t="s">
        <v>3949</v>
      </c>
    </row>
    <row r="4632" spans="1:8" x14ac:dyDescent="0.25">
      <c r="A4632" t="s">
        <v>437</v>
      </c>
      <c r="B4632" s="1">
        <v>45404</v>
      </c>
      <c r="C4632">
        <v>589</v>
      </c>
      <c r="D4632">
        <v>227</v>
      </c>
      <c r="E4632">
        <v>15</v>
      </c>
      <c r="F4632">
        <v>117</v>
      </c>
      <c r="G4632">
        <v>38</v>
      </c>
      <c r="H4632" t="s">
        <v>3951</v>
      </c>
    </row>
    <row r="4633" spans="1:8" x14ac:dyDescent="0.25">
      <c r="A4633" t="s">
        <v>2897</v>
      </c>
      <c r="B4633" s="1">
        <v>45418</v>
      </c>
      <c r="C4633">
        <v>670</v>
      </c>
      <c r="D4633">
        <v>466</v>
      </c>
      <c r="E4633">
        <v>3</v>
      </c>
      <c r="F4633">
        <v>191</v>
      </c>
      <c r="G4633">
        <v>29</v>
      </c>
      <c r="H4633" t="s">
        <v>3949</v>
      </c>
    </row>
    <row r="4634" spans="1:8" x14ac:dyDescent="0.25">
      <c r="A4634" t="s">
        <v>2756</v>
      </c>
      <c r="B4634" s="1">
        <v>45347</v>
      </c>
      <c r="C4634">
        <v>419</v>
      </c>
      <c r="D4634">
        <v>297</v>
      </c>
      <c r="E4634">
        <v>23</v>
      </c>
      <c r="F4634">
        <v>159</v>
      </c>
      <c r="G4634">
        <v>20</v>
      </c>
      <c r="H4634" t="s">
        <v>3951</v>
      </c>
    </row>
    <row r="4635" spans="1:8" x14ac:dyDescent="0.25">
      <c r="A4635" t="s">
        <v>488</v>
      </c>
      <c r="B4635" s="1">
        <v>45289</v>
      </c>
      <c r="C4635">
        <v>888</v>
      </c>
      <c r="D4635">
        <v>58</v>
      </c>
      <c r="E4635">
        <v>11</v>
      </c>
      <c r="F4635">
        <v>126</v>
      </c>
      <c r="G4635">
        <v>17</v>
      </c>
      <c r="H4635" t="s">
        <v>3950</v>
      </c>
    </row>
    <row r="4636" spans="1:8" x14ac:dyDescent="0.25">
      <c r="A4636" t="s">
        <v>3705</v>
      </c>
      <c r="B4636" s="1">
        <v>45506</v>
      </c>
      <c r="C4636">
        <v>810</v>
      </c>
      <c r="D4636">
        <v>450</v>
      </c>
      <c r="E4636">
        <v>5</v>
      </c>
      <c r="F4636">
        <v>117</v>
      </c>
      <c r="G4636">
        <v>2</v>
      </c>
      <c r="H4636" t="s">
        <v>3949</v>
      </c>
    </row>
    <row r="4637" spans="1:8" x14ac:dyDescent="0.25">
      <c r="A4637" t="s">
        <v>3706</v>
      </c>
      <c r="B4637" s="1">
        <v>45258</v>
      </c>
      <c r="C4637">
        <v>737</v>
      </c>
      <c r="D4637">
        <v>423</v>
      </c>
      <c r="E4637">
        <v>13</v>
      </c>
      <c r="F4637">
        <v>48</v>
      </c>
      <c r="G4637">
        <v>13</v>
      </c>
      <c r="H4637" t="s">
        <v>3949</v>
      </c>
    </row>
    <row r="4638" spans="1:8" x14ac:dyDescent="0.25">
      <c r="A4638" t="s">
        <v>1749</v>
      </c>
      <c r="B4638" s="1">
        <v>45583</v>
      </c>
      <c r="C4638">
        <v>527</v>
      </c>
      <c r="D4638">
        <v>478</v>
      </c>
      <c r="E4638">
        <v>24</v>
      </c>
      <c r="F4638">
        <v>42</v>
      </c>
      <c r="G4638">
        <v>28</v>
      </c>
      <c r="H4638" t="s">
        <v>3951</v>
      </c>
    </row>
    <row r="4639" spans="1:8" x14ac:dyDescent="0.25">
      <c r="A4639" t="s">
        <v>212</v>
      </c>
      <c r="B4639" s="1">
        <v>45086</v>
      </c>
      <c r="C4639">
        <v>405</v>
      </c>
      <c r="D4639">
        <v>351</v>
      </c>
      <c r="E4639">
        <v>21</v>
      </c>
      <c r="F4639">
        <v>192</v>
      </c>
      <c r="G4639">
        <v>40</v>
      </c>
      <c r="H4639" t="s">
        <v>3949</v>
      </c>
    </row>
    <row r="4640" spans="1:8" x14ac:dyDescent="0.25">
      <c r="A4640" t="s">
        <v>3707</v>
      </c>
      <c r="B4640" s="1">
        <v>45081</v>
      </c>
      <c r="C4640">
        <v>625</v>
      </c>
      <c r="D4640">
        <v>249</v>
      </c>
      <c r="E4640">
        <v>30</v>
      </c>
      <c r="F4640">
        <v>89</v>
      </c>
      <c r="G4640">
        <v>4</v>
      </c>
      <c r="H4640" t="s">
        <v>3949</v>
      </c>
    </row>
    <row r="4641" spans="1:8" x14ac:dyDescent="0.25">
      <c r="A4641" t="s">
        <v>168</v>
      </c>
      <c r="B4641" s="1">
        <v>45342</v>
      </c>
      <c r="C4641">
        <v>402</v>
      </c>
      <c r="D4641">
        <v>154</v>
      </c>
      <c r="E4641">
        <v>29</v>
      </c>
      <c r="F4641">
        <v>119</v>
      </c>
      <c r="G4641">
        <v>13</v>
      </c>
      <c r="H4641" t="s">
        <v>3950</v>
      </c>
    </row>
    <row r="4642" spans="1:8" x14ac:dyDescent="0.25">
      <c r="A4642" t="s">
        <v>3708</v>
      </c>
      <c r="B4642" s="1">
        <v>45156</v>
      </c>
      <c r="C4642">
        <v>630</v>
      </c>
      <c r="D4642">
        <v>387</v>
      </c>
      <c r="E4642">
        <v>4</v>
      </c>
      <c r="F4642">
        <v>193</v>
      </c>
      <c r="G4642">
        <v>18</v>
      </c>
      <c r="H4642" t="s">
        <v>3949</v>
      </c>
    </row>
    <row r="4643" spans="1:8" x14ac:dyDescent="0.25">
      <c r="A4643" t="s">
        <v>3709</v>
      </c>
      <c r="B4643" s="1">
        <v>45485</v>
      </c>
      <c r="C4643">
        <v>426</v>
      </c>
      <c r="D4643">
        <v>104</v>
      </c>
      <c r="E4643">
        <v>23</v>
      </c>
      <c r="F4643">
        <v>157</v>
      </c>
      <c r="G4643">
        <v>41</v>
      </c>
      <c r="H4643" t="s">
        <v>3949</v>
      </c>
    </row>
    <row r="4644" spans="1:8" x14ac:dyDescent="0.25">
      <c r="A4644" t="s">
        <v>3710</v>
      </c>
      <c r="B4644" s="1">
        <v>45607</v>
      </c>
      <c r="C4644">
        <v>762</v>
      </c>
      <c r="D4644">
        <v>201</v>
      </c>
      <c r="E4644">
        <v>2</v>
      </c>
      <c r="F4644">
        <v>21</v>
      </c>
      <c r="G4644">
        <v>16</v>
      </c>
      <c r="H4644" t="s">
        <v>3949</v>
      </c>
    </row>
    <row r="4645" spans="1:8" x14ac:dyDescent="0.25">
      <c r="A4645" t="s">
        <v>3683</v>
      </c>
      <c r="B4645" s="1">
        <v>45558</v>
      </c>
      <c r="C4645">
        <v>110</v>
      </c>
      <c r="D4645">
        <v>111</v>
      </c>
      <c r="E4645">
        <v>1</v>
      </c>
      <c r="F4645">
        <v>76</v>
      </c>
      <c r="G4645">
        <v>27</v>
      </c>
      <c r="H4645" t="s">
        <v>3949</v>
      </c>
    </row>
    <row r="4646" spans="1:8" x14ac:dyDescent="0.25">
      <c r="A4646" t="s">
        <v>3711</v>
      </c>
      <c r="B4646" s="1">
        <v>45118</v>
      </c>
      <c r="C4646">
        <v>700</v>
      </c>
      <c r="D4646">
        <v>391</v>
      </c>
      <c r="E4646">
        <v>20</v>
      </c>
      <c r="F4646">
        <v>197</v>
      </c>
      <c r="G4646">
        <v>2</v>
      </c>
      <c r="H4646" t="s">
        <v>3949</v>
      </c>
    </row>
    <row r="4647" spans="1:8" x14ac:dyDescent="0.25">
      <c r="A4647" t="s">
        <v>3712</v>
      </c>
      <c r="B4647" s="1">
        <v>45057</v>
      </c>
      <c r="C4647">
        <v>489</v>
      </c>
      <c r="D4647">
        <v>226</v>
      </c>
      <c r="E4647">
        <v>2</v>
      </c>
      <c r="F4647">
        <v>131</v>
      </c>
      <c r="G4647">
        <v>9</v>
      </c>
      <c r="H4647" t="s">
        <v>3950</v>
      </c>
    </row>
    <row r="4648" spans="1:8" x14ac:dyDescent="0.25">
      <c r="A4648" t="s">
        <v>176</v>
      </c>
      <c r="B4648" s="1">
        <v>45289</v>
      </c>
      <c r="C4648">
        <v>579</v>
      </c>
      <c r="D4648">
        <v>175</v>
      </c>
      <c r="E4648">
        <v>15</v>
      </c>
      <c r="F4648">
        <v>196</v>
      </c>
      <c r="G4648">
        <v>48</v>
      </c>
      <c r="H4648" t="s">
        <v>3950</v>
      </c>
    </row>
    <row r="4649" spans="1:8" x14ac:dyDescent="0.25">
      <c r="A4649" t="s">
        <v>3713</v>
      </c>
      <c r="B4649" s="1">
        <v>45432</v>
      </c>
      <c r="C4649">
        <v>989</v>
      </c>
      <c r="D4649">
        <v>363</v>
      </c>
      <c r="E4649">
        <v>19</v>
      </c>
      <c r="F4649">
        <v>120</v>
      </c>
      <c r="G4649">
        <v>49</v>
      </c>
      <c r="H4649" t="s">
        <v>3950</v>
      </c>
    </row>
    <row r="4650" spans="1:8" x14ac:dyDescent="0.25">
      <c r="A4650" t="s">
        <v>3689</v>
      </c>
      <c r="B4650" s="1">
        <v>45555</v>
      </c>
      <c r="C4650">
        <v>378</v>
      </c>
      <c r="D4650">
        <v>125</v>
      </c>
      <c r="E4650">
        <v>7</v>
      </c>
      <c r="F4650">
        <v>29</v>
      </c>
      <c r="G4650">
        <v>25</v>
      </c>
      <c r="H4650" t="s">
        <v>3950</v>
      </c>
    </row>
    <row r="4651" spans="1:8" x14ac:dyDescent="0.25">
      <c r="A4651" t="s">
        <v>3714</v>
      </c>
      <c r="B4651" s="1">
        <v>45121</v>
      </c>
      <c r="C4651">
        <v>434</v>
      </c>
      <c r="D4651">
        <v>266</v>
      </c>
      <c r="E4651">
        <v>3</v>
      </c>
      <c r="F4651">
        <v>178</v>
      </c>
      <c r="G4651">
        <v>20</v>
      </c>
      <c r="H4651" t="s">
        <v>3950</v>
      </c>
    </row>
    <row r="4652" spans="1:8" x14ac:dyDescent="0.25">
      <c r="A4652" t="s">
        <v>3715</v>
      </c>
      <c r="B4652" s="1">
        <v>45319</v>
      </c>
      <c r="C4652">
        <v>210</v>
      </c>
      <c r="D4652">
        <v>212</v>
      </c>
      <c r="E4652">
        <v>4</v>
      </c>
      <c r="F4652">
        <v>57</v>
      </c>
      <c r="G4652">
        <v>1</v>
      </c>
      <c r="H4652" t="s">
        <v>3950</v>
      </c>
    </row>
    <row r="4653" spans="1:8" x14ac:dyDescent="0.25">
      <c r="A4653" t="s">
        <v>3716</v>
      </c>
      <c r="B4653" s="1">
        <v>45294</v>
      </c>
      <c r="C4653">
        <v>221</v>
      </c>
      <c r="D4653">
        <v>491</v>
      </c>
      <c r="E4653">
        <v>26</v>
      </c>
      <c r="F4653">
        <v>109</v>
      </c>
      <c r="G4653">
        <v>9</v>
      </c>
      <c r="H4653" t="s">
        <v>3950</v>
      </c>
    </row>
    <row r="4654" spans="1:8" x14ac:dyDescent="0.25">
      <c r="A4654" t="s">
        <v>3717</v>
      </c>
      <c r="B4654" s="1">
        <v>45209</v>
      </c>
      <c r="C4654">
        <v>415</v>
      </c>
      <c r="D4654">
        <v>351</v>
      </c>
      <c r="E4654">
        <v>14</v>
      </c>
      <c r="F4654">
        <v>67</v>
      </c>
      <c r="G4654">
        <v>23</v>
      </c>
      <c r="H4654" t="s">
        <v>3951</v>
      </c>
    </row>
    <row r="4655" spans="1:8" x14ac:dyDescent="0.25">
      <c r="A4655" t="s">
        <v>3718</v>
      </c>
      <c r="B4655" s="1">
        <v>45368</v>
      </c>
      <c r="C4655">
        <v>625</v>
      </c>
      <c r="D4655">
        <v>447</v>
      </c>
      <c r="E4655">
        <v>15</v>
      </c>
      <c r="F4655">
        <v>131</v>
      </c>
      <c r="G4655">
        <v>31</v>
      </c>
      <c r="H4655" t="s">
        <v>3950</v>
      </c>
    </row>
    <row r="4656" spans="1:8" x14ac:dyDescent="0.25">
      <c r="A4656" t="s">
        <v>3719</v>
      </c>
      <c r="B4656" s="1">
        <v>45155</v>
      </c>
      <c r="C4656">
        <v>120</v>
      </c>
      <c r="D4656">
        <v>487</v>
      </c>
      <c r="E4656">
        <v>22</v>
      </c>
      <c r="F4656">
        <v>63</v>
      </c>
      <c r="G4656">
        <v>8</v>
      </c>
      <c r="H4656" t="s">
        <v>3950</v>
      </c>
    </row>
    <row r="4657" spans="1:8" x14ac:dyDescent="0.25">
      <c r="A4657" t="s">
        <v>1890</v>
      </c>
      <c r="B4657" s="1">
        <v>45124</v>
      </c>
      <c r="C4657">
        <v>774</v>
      </c>
      <c r="D4657">
        <v>165</v>
      </c>
      <c r="E4657">
        <v>7</v>
      </c>
      <c r="F4657">
        <v>46</v>
      </c>
      <c r="G4657">
        <v>18</v>
      </c>
      <c r="H4657" t="s">
        <v>3949</v>
      </c>
    </row>
    <row r="4658" spans="1:8" x14ac:dyDescent="0.25">
      <c r="A4658" t="s">
        <v>3720</v>
      </c>
      <c r="B4658" s="1">
        <v>45672</v>
      </c>
      <c r="C4658">
        <v>380</v>
      </c>
      <c r="D4658">
        <v>275</v>
      </c>
      <c r="E4658">
        <v>19</v>
      </c>
      <c r="F4658">
        <v>152</v>
      </c>
      <c r="G4658">
        <v>32</v>
      </c>
      <c r="H4658" t="s">
        <v>3951</v>
      </c>
    </row>
    <row r="4659" spans="1:8" x14ac:dyDescent="0.25">
      <c r="A4659" t="s">
        <v>3721</v>
      </c>
      <c r="B4659" s="1">
        <v>45584</v>
      </c>
      <c r="C4659">
        <v>469</v>
      </c>
      <c r="D4659">
        <v>423</v>
      </c>
      <c r="E4659">
        <v>20</v>
      </c>
      <c r="F4659">
        <v>27</v>
      </c>
      <c r="G4659">
        <v>16</v>
      </c>
      <c r="H4659" t="s">
        <v>3949</v>
      </c>
    </row>
    <row r="4660" spans="1:8" x14ac:dyDescent="0.25">
      <c r="A4660" t="s">
        <v>3720</v>
      </c>
      <c r="B4660" s="1">
        <v>45643</v>
      </c>
      <c r="C4660">
        <v>470</v>
      </c>
      <c r="D4660">
        <v>194</v>
      </c>
      <c r="E4660">
        <v>3</v>
      </c>
      <c r="F4660">
        <v>177</v>
      </c>
      <c r="G4660">
        <v>38</v>
      </c>
      <c r="H4660" t="s">
        <v>3949</v>
      </c>
    </row>
    <row r="4661" spans="1:8" x14ac:dyDescent="0.25">
      <c r="A4661" t="s">
        <v>3722</v>
      </c>
      <c r="B4661" s="1">
        <v>45450</v>
      </c>
      <c r="C4661">
        <v>225</v>
      </c>
      <c r="D4661">
        <v>111</v>
      </c>
      <c r="E4661">
        <v>22</v>
      </c>
      <c r="F4661">
        <v>168</v>
      </c>
      <c r="G4661">
        <v>45</v>
      </c>
      <c r="H4661" t="s">
        <v>3951</v>
      </c>
    </row>
    <row r="4662" spans="1:8" x14ac:dyDescent="0.25">
      <c r="A4662" t="s">
        <v>3723</v>
      </c>
      <c r="B4662" s="1">
        <v>45411</v>
      </c>
      <c r="C4662">
        <v>415</v>
      </c>
      <c r="D4662">
        <v>56</v>
      </c>
      <c r="E4662">
        <v>22</v>
      </c>
      <c r="F4662">
        <v>200</v>
      </c>
      <c r="G4662">
        <v>20</v>
      </c>
      <c r="H4662" t="s">
        <v>3949</v>
      </c>
    </row>
    <row r="4663" spans="1:8" x14ac:dyDescent="0.25">
      <c r="A4663" t="s">
        <v>177</v>
      </c>
      <c r="B4663" s="1">
        <v>45657</v>
      </c>
      <c r="C4663">
        <v>633</v>
      </c>
      <c r="D4663">
        <v>424</v>
      </c>
      <c r="E4663">
        <v>9</v>
      </c>
      <c r="F4663">
        <v>82</v>
      </c>
      <c r="G4663">
        <v>31</v>
      </c>
      <c r="H4663" t="s">
        <v>3951</v>
      </c>
    </row>
    <row r="4664" spans="1:8" x14ac:dyDescent="0.25">
      <c r="A4664" t="s">
        <v>1859</v>
      </c>
      <c r="B4664" s="1">
        <v>45279</v>
      </c>
      <c r="C4664">
        <v>844</v>
      </c>
      <c r="D4664">
        <v>411</v>
      </c>
      <c r="E4664">
        <v>16</v>
      </c>
      <c r="F4664">
        <v>188</v>
      </c>
      <c r="G4664">
        <v>28</v>
      </c>
      <c r="H4664" t="s">
        <v>3951</v>
      </c>
    </row>
    <row r="4665" spans="1:8" x14ac:dyDescent="0.25">
      <c r="A4665" t="s">
        <v>3724</v>
      </c>
      <c r="B4665" s="1">
        <v>45332</v>
      </c>
      <c r="C4665">
        <v>827</v>
      </c>
      <c r="D4665">
        <v>199</v>
      </c>
      <c r="E4665">
        <v>4</v>
      </c>
      <c r="F4665">
        <v>80</v>
      </c>
      <c r="G4665">
        <v>2</v>
      </c>
      <c r="H4665" t="s">
        <v>3950</v>
      </c>
    </row>
    <row r="4666" spans="1:8" x14ac:dyDescent="0.25">
      <c r="A4666" t="s">
        <v>3725</v>
      </c>
      <c r="B4666" s="1">
        <v>45316</v>
      </c>
      <c r="C4666">
        <v>195</v>
      </c>
      <c r="D4666">
        <v>120</v>
      </c>
      <c r="E4666">
        <v>13</v>
      </c>
      <c r="F4666">
        <v>31</v>
      </c>
      <c r="G4666">
        <v>12</v>
      </c>
      <c r="H4666" t="s">
        <v>3951</v>
      </c>
    </row>
    <row r="4667" spans="1:8" x14ac:dyDescent="0.25">
      <c r="A4667" t="s">
        <v>3726</v>
      </c>
      <c r="B4667" s="1">
        <v>45010</v>
      </c>
      <c r="C4667">
        <v>337</v>
      </c>
      <c r="D4667">
        <v>158</v>
      </c>
      <c r="E4667">
        <v>19</v>
      </c>
      <c r="F4667">
        <v>50</v>
      </c>
      <c r="G4667">
        <v>48</v>
      </c>
      <c r="H4667" t="s">
        <v>3950</v>
      </c>
    </row>
    <row r="4668" spans="1:8" x14ac:dyDescent="0.25">
      <c r="A4668" t="s">
        <v>3727</v>
      </c>
      <c r="B4668" s="1">
        <v>45184</v>
      </c>
      <c r="C4668">
        <v>364</v>
      </c>
      <c r="D4668">
        <v>424</v>
      </c>
      <c r="E4668">
        <v>22</v>
      </c>
      <c r="F4668">
        <v>18</v>
      </c>
      <c r="G4668">
        <v>41</v>
      </c>
      <c r="H4668" t="s">
        <v>3949</v>
      </c>
    </row>
    <row r="4669" spans="1:8" x14ac:dyDescent="0.25">
      <c r="A4669" t="s">
        <v>3728</v>
      </c>
      <c r="B4669" s="1">
        <v>45437</v>
      </c>
      <c r="C4669">
        <v>894</v>
      </c>
      <c r="D4669">
        <v>187</v>
      </c>
      <c r="E4669">
        <v>25</v>
      </c>
      <c r="F4669">
        <v>124</v>
      </c>
      <c r="G4669">
        <v>23</v>
      </c>
      <c r="H4669" t="s">
        <v>3950</v>
      </c>
    </row>
    <row r="4670" spans="1:8" x14ac:dyDescent="0.25">
      <c r="A4670" t="s">
        <v>3729</v>
      </c>
      <c r="B4670" s="1">
        <v>45337</v>
      </c>
      <c r="C4670">
        <v>140</v>
      </c>
      <c r="D4670">
        <v>336</v>
      </c>
      <c r="E4670">
        <v>4</v>
      </c>
      <c r="F4670">
        <v>79</v>
      </c>
      <c r="G4670">
        <v>45</v>
      </c>
      <c r="H4670" t="s">
        <v>3950</v>
      </c>
    </row>
    <row r="4671" spans="1:8" x14ac:dyDescent="0.25">
      <c r="A4671" t="s">
        <v>1448</v>
      </c>
      <c r="B4671" s="1">
        <v>45635</v>
      </c>
      <c r="C4671">
        <v>694</v>
      </c>
      <c r="D4671">
        <v>462</v>
      </c>
      <c r="E4671">
        <v>29</v>
      </c>
      <c r="F4671">
        <v>117</v>
      </c>
      <c r="G4671">
        <v>23</v>
      </c>
      <c r="H4671" t="s">
        <v>3949</v>
      </c>
    </row>
    <row r="4672" spans="1:8" x14ac:dyDescent="0.25">
      <c r="A4672" t="s">
        <v>3730</v>
      </c>
      <c r="B4672" s="1">
        <v>45448</v>
      </c>
      <c r="C4672">
        <v>331</v>
      </c>
      <c r="D4672">
        <v>124</v>
      </c>
      <c r="E4672">
        <v>8</v>
      </c>
      <c r="F4672">
        <v>144</v>
      </c>
      <c r="G4672">
        <v>24</v>
      </c>
      <c r="H4672" t="s">
        <v>3950</v>
      </c>
    </row>
    <row r="4673" spans="1:8" x14ac:dyDescent="0.25">
      <c r="A4673" t="s">
        <v>3731</v>
      </c>
      <c r="B4673" s="1">
        <v>45384</v>
      </c>
      <c r="C4673">
        <v>869</v>
      </c>
      <c r="D4673">
        <v>434</v>
      </c>
      <c r="E4673">
        <v>11</v>
      </c>
      <c r="F4673">
        <v>166</v>
      </c>
      <c r="G4673">
        <v>33</v>
      </c>
      <c r="H4673" t="s">
        <v>3951</v>
      </c>
    </row>
    <row r="4674" spans="1:8" x14ac:dyDescent="0.25">
      <c r="A4674" t="s">
        <v>3732</v>
      </c>
      <c r="B4674" s="1">
        <v>45094</v>
      </c>
      <c r="C4674">
        <v>150</v>
      </c>
      <c r="D4674">
        <v>96</v>
      </c>
      <c r="E4674">
        <v>1</v>
      </c>
      <c r="F4674">
        <v>43</v>
      </c>
      <c r="G4674">
        <v>25</v>
      </c>
      <c r="H4674" t="s">
        <v>3950</v>
      </c>
    </row>
    <row r="4675" spans="1:8" x14ac:dyDescent="0.25">
      <c r="A4675" t="s">
        <v>3733</v>
      </c>
      <c r="B4675" s="1">
        <v>45403</v>
      </c>
      <c r="C4675">
        <v>805</v>
      </c>
      <c r="D4675">
        <v>488</v>
      </c>
      <c r="E4675">
        <v>19</v>
      </c>
      <c r="F4675">
        <v>132</v>
      </c>
      <c r="G4675">
        <v>43</v>
      </c>
      <c r="H4675" t="s">
        <v>3949</v>
      </c>
    </row>
    <row r="4676" spans="1:8" x14ac:dyDescent="0.25">
      <c r="A4676" t="s">
        <v>1936</v>
      </c>
      <c r="B4676" s="1">
        <v>45093</v>
      </c>
      <c r="C4676">
        <v>873</v>
      </c>
      <c r="D4676">
        <v>395</v>
      </c>
      <c r="E4676">
        <v>7</v>
      </c>
      <c r="F4676">
        <v>171</v>
      </c>
      <c r="G4676">
        <v>14</v>
      </c>
      <c r="H4676" t="s">
        <v>3951</v>
      </c>
    </row>
    <row r="4677" spans="1:8" x14ac:dyDescent="0.25">
      <c r="A4677" t="s">
        <v>3734</v>
      </c>
      <c r="B4677" s="1">
        <v>45298</v>
      </c>
      <c r="C4677">
        <v>983</v>
      </c>
      <c r="D4677">
        <v>321</v>
      </c>
      <c r="E4677">
        <v>28</v>
      </c>
      <c r="F4677">
        <v>128</v>
      </c>
      <c r="G4677">
        <v>4</v>
      </c>
      <c r="H4677" t="s">
        <v>3950</v>
      </c>
    </row>
    <row r="4678" spans="1:8" x14ac:dyDescent="0.25">
      <c r="A4678" t="s">
        <v>612</v>
      </c>
      <c r="B4678" s="1">
        <v>45556</v>
      </c>
      <c r="C4678">
        <v>624</v>
      </c>
      <c r="D4678">
        <v>459</v>
      </c>
      <c r="E4678">
        <v>13</v>
      </c>
      <c r="F4678">
        <v>79</v>
      </c>
      <c r="G4678">
        <v>2</v>
      </c>
      <c r="H4678" t="s">
        <v>3951</v>
      </c>
    </row>
    <row r="4679" spans="1:8" x14ac:dyDescent="0.25">
      <c r="A4679" t="s">
        <v>895</v>
      </c>
      <c r="B4679" s="1">
        <v>45404</v>
      </c>
      <c r="C4679">
        <v>941</v>
      </c>
      <c r="D4679">
        <v>153</v>
      </c>
      <c r="E4679">
        <v>2</v>
      </c>
      <c r="F4679">
        <v>177</v>
      </c>
      <c r="G4679">
        <v>45</v>
      </c>
      <c r="H4679" t="s">
        <v>3949</v>
      </c>
    </row>
    <row r="4680" spans="1:8" x14ac:dyDescent="0.25">
      <c r="A4680" t="s">
        <v>3735</v>
      </c>
      <c r="B4680" s="1">
        <v>45277</v>
      </c>
      <c r="C4680">
        <v>861</v>
      </c>
      <c r="D4680">
        <v>355</v>
      </c>
      <c r="E4680">
        <v>27</v>
      </c>
      <c r="F4680">
        <v>144</v>
      </c>
      <c r="G4680">
        <v>47</v>
      </c>
      <c r="H4680" t="s">
        <v>3951</v>
      </c>
    </row>
    <row r="4681" spans="1:8" x14ac:dyDescent="0.25">
      <c r="A4681" t="s">
        <v>3736</v>
      </c>
      <c r="B4681" s="1">
        <v>45207</v>
      </c>
      <c r="C4681">
        <v>239</v>
      </c>
      <c r="D4681">
        <v>117</v>
      </c>
      <c r="E4681">
        <v>22</v>
      </c>
      <c r="F4681">
        <v>96</v>
      </c>
      <c r="G4681">
        <v>42</v>
      </c>
      <c r="H4681" t="s">
        <v>3949</v>
      </c>
    </row>
    <row r="4682" spans="1:8" x14ac:dyDescent="0.25">
      <c r="A4682" t="s">
        <v>3737</v>
      </c>
      <c r="B4682" s="1">
        <v>45176</v>
      </c>
      <c r="C4682">
        <v>508</v>
      </c>
      <c r="D4682">
        <v>212</v>
      </c>
      <c r="E4682">
        <v>14</v>
      </c>
      <c r="F4682">
        <v>55</v>
      </c>
      <c r="G4682">
        <v>29</v>
      </c>
      <c r="H4682" t="s">
        <v>3951</v>
      </c>
    </row>
    <row r="4683" spans="1:8" x14ac:dyDescent="0.25">
      <c r="A4683" t="s">
        <v>2014</v>
      </c>
      <c r="B4683" s="1">
        <v>45366</v>
      </c>
      <c r="C4683">
        <v>121</v>
      </c>
      <c r="D4683">
        <v>180</v>
      </c>
      <c r="E4683">
        <v>14</v>
      </c>
      <c r="F4683">
        <v>10</v>
      </c>
      <c r="G4683">
        <v>35</v>
      </c>
      <c r="H4683" t="s">
        <v>3950</v>
      </c>
    </row>
    <row r="4684" spans="1:8" x14ac:dyDescent="0.25">
      <c r="A4684" t="s">
        <v>3738</v>
      </c>
      <c r="B4684" s="1">
        <v>45669</v>
      </c>
      <c r="C4684">
        <v>311</v>
      </c>
      <c r="D4684">
        <v>442</v>
      </c>
      <c r="E4684">
        <v>12</v>
      </c>
      <c r="F4684">
        <v>162</v>
      </c>
      <c r="G4684">
        <v>15</v>
      </c>
      <c r="H4684" t="s">
        <v>3951</v>
      </c>
    </row>
    <row r="4685" spans="1:8" x14ac:dyDescent="0.25">
      <c r="A4685" t="s">
        <v>3739</v>
      </c>
      <c r="B4685" s="1">
        <v>45606</v>
      </c>
      <c r="C4685">
        <v>619</v>
      </c>
      <c r="D4685">
        <v>70</v>
      </c>
      <c r="E4685">
        <v>8</v>
      </c>
      <c r="F4685">
        <v>162</v>
      </c>
      <c r="G4685">
        <v>11</v>
      </c>
      <c r="H4685" t="s">
        <v>3949</v>
      </c>
    </row>
    <row r="4686" spans="1:8" x14ac:dyDescent="0.25">
      <c r="A4686" t="s">
        <v>599</v>
      </c>
      <c r="B4686" s="1">
        <v>45000</v>
      </c>
      <c r="C4686">
        <v>658</v>
      </c>
      <c r="D4686">
        <v>351</v>
      </c>
      <c r="E4686">
        <v>2</v>
      </c>
      <c r="F4686">
        <v>109</v>
      </c>
      <c r="G4686">
        <v>20</v>
      </c>
      <c r="H4686" t="s">
        <v>3951</v>
      </c>
    </row>
    <row r="4687" spans="1:8" x14ac:dyDescent="0.25">
      <c r="A4687" t="s">
        <v>3740</v>
      </c>
      <c r="B4687" s="1">
        <v>45238</v>
      </c>
      <c r="C4687">
        <v>467</v>
      </c>
      <c r="D4687">
        <v>388</v>
      </c>
      <c r="E4687">
        <v>19</v>
      </c>
      <c r="F4687">
        <v>130</v>
      </c>
      <c r="G4687">
        <v>32</v>
      </c>
      <c r="H4687" t="s">
        <v>3951</v>
      </c>
    </row>
    <row r="4688" spans="1:8" x14ac:dyDescent="0.25">
      <c r="A4688" t="s">
        <v>3741</v>
      </c>
      <c r="B4688" s="1">
        <v>44977</v>
      </c>
      <c r="C4688">
        <v>728</v>
      </c>
      <c r="D4688">
        <v>354</v>
      </c>
      <c r="E4688">
        <v>24</v>
      </c>
      <c r="F4688">
        <v>34</v>
      </c>
      <c r="G4688">
        <v>40</v>
      </c>
      <c r="H4688" t="s">
        <v>3951</v>
      </c>
    </row>
    <row r="4689" spans="1:8" x14ac:dyDescent="0.25">
      <c r="A4689" t="s">
        <v>1460</v>
      </c>
      <c r="B4689" s="1">
        <v>44971</v>
      </c>
      <c r="C4689">
        <v>749</v>
      </c>
      <c r="D4689">
        <v>474</v>
      </c>
      <c r="E4689">
        <v>7</v>
      </c>
      <c r="F4689">
        <v>108</v>
      </c>
      <c r="G4689">
        <v>23</v>
      </c>
      <c r="H4689" t="s">
        <v>3949</v>
      </c>
    </row>
    <row r="4690" spans="1:8" x14ac:dyDescent="0.25">
      <c r="A4690" t="s">
        <v>46</v>
      </c>
      <c r="B4690" s="1">
        <v>45011</v>
      </c>
      <c r="C4690">
        <v>517</v>
      </c>
      <c r="D4690">
        <v>343</v>
      </c>
      <c r="E4690">
        <v>27</v>
      </c>
      <c r="F4690">
        <v>41</v>
      </c>
      <c r="G4690">
        <v>10</v>
      </c>
      <c r="H4690" t="s">
        <v>3951</v>
      </c>
    </row>
    <row r="4691" spans="1:8" x14ac:dyDescent="0.25">
      <c r="A4691" t="s">
        <v>3742</v>
      </c>
      <c r="B4691" s="1">
        <v>45458</v>
      </c>
      <c r="C4691">
        <v>406</v>
      </c>
      <c r="D4691">
        <v>423</v>
      </c>
      <c r="E4691">
        <v>27</v>
      </c>
      <c r="F4691">
        <v>188</v>
      </c>
      <c r="G4691">
        <v>38</v>
      </c>
      <c r="H4691" t="s">
        <v>3949</v>
      </c>
    </row>
    <row r="4692" spans="1:8" x14ac:dyDescent="0.25">
      <c r="A4692" t="s">
        <v>3743</v>
      </c>
      <c r="B4692" s="1">
        <v>45576</v>
      </c>
      <c r="C4692">
        <v>404</v>
      </c>
      <c r="D4692">
        <v>406</v>
      </c>
      <c r="E4692">
        <v>23</v>
      </c>
      <c r="F4692">
        <v>142</v>
      </c>
      <c r="G4692">
        <v>36</v>
      </c>
      <c r="H4692" t="s">
        <v>3951</v>
      </c>
    </row>
    <row r="4693" spans="1:8" x14ac:dyDescent="0.25">
      <c r="A4693" t="s">
        <v>3744</v>
      </c>
      <c r="B4693" s="1">
        <v>45691</v>
      </c>
      <c r="C4693">
        <v>549</v>
      </c>
      <c r="D4693">
        <v>271</v>
      </c>
      <c r="E4693">
        <v>1</v>
      </c>
      <c r="F4693">
        <v>42</v>
      </c>
      <c r="G4693">
        <v>50</v>
      </c>
      <c r="H4693" t="s">
        <v>3951</v>
      </c>
    </row>
    <row r="4694" spans="1:8" x14ac:dyDescent="0.25">
      <c r="A4694" t="s">
        <v>3387</v>
      </c>
      <c r="B4694" s="1">
        <v>45434</v>
      </c>
      <c r="C4694">
        <v>991</v>
      </c>
      <c r="D4694">
        <v>270</v>
      </c>
      <c r="E4694">
        <v>6</v>
      </c>
      <c r="F4694">
        <v>149</v>
      </c>
      <c r="G4694">
        <v>36</v>
      </c>
      <c r="H4694" t="s">
        <v>3949</v>
      </c>
    </row>
    <row r="4695" spans="1:8" x14ac:dyDescent="0.25">
      <c r="A4695" t="s">
        <v>205</v>
      </c>
      <c r="B4695" s="1">
        <v>45283</v>
      </c>
      <c r="C4695">
        <v>658</v>
      </c>
      <c r="D4695">
        <v>274</v>
      </c>
      <c r="E4695">
        <v>2</v>
      </c>
      <c r="F4695">
        <v>143</v>
      </c>
      <c r="G4695">
        <v>36</v>
      </c>
      <c r="H4695" t="s">
        <v>3951</v>
      </c>
    </row>
    <row r="4696" spans="1:8" x14ac:dyDescent="0.25">
      <c r="A4696" t="s">
        <v>3454</v>
      </c>
      <c r="B4696" s="1">
        <v>45680</v>
      </c>
      <c r="C4696">
        <v>108</v>
      </c>
      <c r="D4696">
        <v>143</v>
      </c>
      <c r="E4696">
        <v>3</v>
      </c>
      <c r="F4696">
        <v>193</v>
      </c>
      <c r="G4696">
        <v>19</v>
      </c>
      <c r="H4696" t="s">
        <v>3951</v>
      </c>
    </row>
    <row r="4697" spans="1:8" x14ac:dyDescent="0.25">
      <c r="A4697" t="s">
        <v>3745</v>
      </c>
      <c r="B4697" s="1">
        <v>45193</v>
      </c>
      <c r="C4697">
        <v>504</v>
      </c>
      <c r="D4697">
        <v>285</v>
      </c>
      <c r="E4697">
        <v>7</v>
      </c>
      <c r="F4697">
        <v>175</v>
      </c>
      <c r="G4697">
        <v>4</v>
      </c>
      <c r="H4697" t="s">
        <v>3949</v>
      </c>
    </row>
    <row r="4698" spans="1:8" x14ac:dyDescent="0.25">
      <c r="A4698" t="s">
        <v>1883</v>
      </c>
      <c r="B4698" s="1">
        <v>45236</v>
      </c>
      <c r="C4698">
        <v>153</v>
      </c>
      <c r="D4698">
        <v>422</v>
      </c>
      <c r="E4698">
        <v>30</v>
      </c>
      <c r="F4698">
        <v>28</v>
      </c>
      <c r="G4698">
        <v>16</v>
      </c>
      <c r="H4698" t="s">
        <v>3949</v>
      </c>
    </row>
    <row r="4699" spans="1:8" x14ac:dyDescent="0.25">
      <c r="A4699" t="s">
        <v>1457</v>
      </c>
      <c r="B4699" s="1">
        <v>45576</v>
      </c>
      <c r="C4699">
        <v>473</v>
      </c>
      <c r="D4699">
        <v>341</v>
      </c>
      <c r="E4699">
        <v>15</v>
      </c>
      <c r="F4699">
        <v>92</v>
      </c>
      <c r="G4699">
        <v>47</v>
      </c>
      <c r="H4699" t="s">
        <v>3951</v>
      </c>
    </row>
    <row r="4700" spans="1:8" x14ac:dyDescent="0.25">
      <c r="A4700" t="s">
        <v>3746</v>
      </c>
      <c r="B4700" s="1">
        <v>45284</v>
      </c>
      <c r="C4700">
        <v>211</v>
      </c>
      <c r="D4700">
        <v>107</v>
      </c>
      <c r="E4700">
        <v>24</v>
      </c>
      <c r="F4700">
        <v>23</v>
      </c>
      <c r="G4700">
        <v>13</v>
      </c>
      <c r="H4700" t="s">
        <v>3949</v>
      </c>
    </row>
    <row r="4701" spans="1:8" x14ac:dyDescent="0.25">
      <c r="A4701" t="s">
        <v>3747</v>
      </c>
      <c r="B4701" s="1">
        <v>45227</v>
      </c>
      <c r="C4701">
        <v>788</v>
      </c>
      <c r="D4701">
        <v>452</v>
      </c>
      <c r="E4701">
        <v>14</v>
      </c>
      <c r="F4701">
        <v>32</v>
      </c>
      <c r="G4701">
        <v>39</v>
      </c>
      <c r="H4701" t="s">
        <v>3951</v>
      </c>
    </row>
    <row r="4702" spans="1:8" x14ac:dyDescent="0.25">
      <c r="A4702" t="s">
        <v>1429</v>
      </c>
      <c r="B4702" s="1">
        <v>45520</v>
      </c>
      <c r="C4702">
        <v>346</v>
      </c>
      <c r="D4702">
        <v>226</v>
      </c>
      <c r="E4702">
        <v>18</v>
      </c>
      <c r="F4702">
        <v>37</v>
      </c>
      <c r="G4702">
        <v>26</v>
      </c>
      <c r="H4702" t="s">
        <v>3949</v>
      </c>
    </row>
    <row r="4703" spans="1:8" x14ac:dyDescent="0.25">
      <c r="A4703" t="s">
        <v>3748</v>
      </c>
      <c r="B4703" s="1">
        <v>45420</v>
      </c>
      <c r="C4703">
        <v>504</v>
      </c>
      <c r="D4703">
        <v>158</v>
      </c>
      <c r="E4703">
        <v>17</v>
      </c>
      <c r="F4703">
        <v>156</v>
      </c>
      <c r="G4703">
        <v>22</v>
      </c>
      <c r="H4703" t="s">
        <v>3949</v>
      </c>
    </row>
    <row r="4704" spans="1:8" x14ac:dyDescent="0.25">
      <c r="A4704" t="s">
        <v>792</v>
      </c>
      <c r="B4704" s="1">
        <v>45287</v>
      </c>
      <c r="C4704">
        <v>983</v>
      </c>
      <c r="D4704">
        <v>417</v>
      </c>
      <c r="E4704">
        <v>26</v>
      </c>
      <c r="F4704">
        <v>96</v>
      </c>
      <c r="G4704">
        <v>7</v>
      </c>
      <c r="H4704" t="s">
        <v>3950</v>
      </c>
    </row>
    <row r="4705" spans="1:8" x14ac:dyDescent="0.25">
      <c r="A4705" t="s">
        <v>3749</v>
      </c>
      <c r="B4705" s="1">
        <v>45624</v>
      </c>
      <c r="C4705">
        <v>209</v>
      </c>
      <c r="D4705">
        <v>252</v>
      </c>
      <c r="E4705">
        <v>8</v>
      </c>
      <c r="F4705">
        <v>131</v>
      </c>
      <c r="G4705">
        <v>39</v>
      </c>
      <c r="H4705" t="s">
        <v>3951</v>
      </c>
    </row>
    <row r="4706" spans="1:8" x14ac:dyDescent="0.25">
      <c r="A4706" t="s">
        <v>3086</v>
      </c>
      <c r="B4706" s="1">
        <v>45690</v>
      </c>
      <c r="C4706">
        <v>572</v>
      </c>
      <c r="D4706">
        <v>498</v>
      </c>
      <c r="E4706">
        <v>6</v>
      </c>
      <c r="F4706">
        <v>136</v>
      </c>
      <c r="G4706">
        <v>46</v>
      </c>
      <c r="H4706" t="s">
        <v>3950</v>
      </c>
    </row>
    <row r="4707" spans="1:8" x14ac:dyDescent="0.25">
      <c r="A4707" t="s">
        <v>3750</v>
      </c>
      <c r="B4707" s="1">
        <v>45150</v>
      </c>
      <c r="C4707">
        <v>950</v>
      </c>
      <c r="D4707">
        <v>179</v>
      </c>
      <c r="E4707">
        <v>8</v>
      </c>
      <c r="F4707">
        <v>37</v>
      </c>
      <c r="G4707">
        <v>39</v>
      </c>
      <c r="H4707" t="s">
        <v>3950</v>
      </c>
    </row>
    <row r="4708" spans="1:8" x14ac:dyDescent="0.25">
      <c r="A4708" t="s">
        <v>3751</v>
      </c>
      <c r="B4708" s="1">
        <v>45007</v>
      </c>
      <c r="C4708">
        <v>933</v>
      </c>
      <c r="D4708">
        <v>438</v>
      </c>
      <c r="E4708">
        <v>2</v>
      </c>
      <c r="F4708">
        <v>34</v>
      </c>
      <c r="G4708">
        <v>37</v>
      </c>
      <c r="H4708" t="s">
        <v>3950</v>
      </c>
    </row>
    <row r="4709" spans="1:8" x14ac:dyDescent="0.25">
      <c r="A4709" t="s">
        <v>3165</v>
      </c>
      <c r="B4709" s="1">
        <v>45414</v>
      </c>
      <c r="C4709">
        <v>950</v>
      </c>
      <c r="D4709">
        <v>75</v>
      </c>
      <c r="E4709">
        <v>9</v>
      </c>
      <c r="F4709">
        <v>2</v>
      </c>
      <c r="G4709">
        <v>37</v>
      </c>
      <c r="H4709" t="s">
        <v>3949</v>
      </c>
    </row>
    <row r="4710" spans="1:8" x14ac:dyDescent="0.25">
      <c r="A4710" t="s">
        <v>3752</v>
      </c>
      <c r="B4710" s="1">
        <v>45557</v>
      </c>
      <c r="C4710">
        <v>150</v>
      </c>
      <c r="D4710">
        <v>333</v>
      </c>
      <c r="E4710">
        <v>10</v>
      </c>
      <c r="F4710">
        <v>161</v>
      </c>
      <c r="G4710">
        <v>43</v>
      </c>
      <c r="H4710" t="s">
        <v>3951</v>
      </c>
    </row>
    <row r="4711" spans="1:8" x14ac:dyDescent="0.25">
      <c r="A4711" t="s">
        <v>3753</v>
      </c>
      <c r="B4711" s="1">
        <v>45102</v>
      </c>
      <c r="C4711">
        <v>140</v>
      </c>
      <c r="D4711">
        <v>315</v>
      </c>
      <c r="E4711">
        <v>15</v>
      </c>
      <c r="F4711">
        <v>19</v>
      </c>
      <c r="G4711">
        <v>34</v>
      </c>
      <c r="H4711" t="s">
        <v>3951</v>
      </c>
    </row>
    <row r="4712" spans="1:8" x14ac:dyDescent="0.25">
      <c r="A4712" t="s">
        <v>3754</v>
      </c>
      <c r="B4712" s="1">
        <v>45481</v>
      </c>
      <c r="C4712">
        <v>750</v>
      </c>
      <c r="D4712">
        <v>103</v>
      </c>
      <c r="E4712">
        <v>8</v>
      </c>
      <c r="F4712">
        <v>35</v>
      </c>
      <c r="G4712">
        <v>2</v>
      </c>
      <c r="H4712" t="s">
        <v>3950</v>
      </c>
    </row>
    <row r="4713" spans="1:8" x14ac:dyDescent="0.25">
      <c r="A4713" t="s">
        <v>3755</v>
      </c>
      <c r="B4713" s="1">
        <v>45470</v>
      </c>
      <c r="C4713">
        <v>384</v>
      </c>
      <c r="D4713">
        <v>198</v>
      </c>
      <c r="E4713">
        <v>12</v>
      </c>
      <c r="F4713">
        <v>144</v>
      </c>
      <c r="G4713">
        <v>44</v>
      </c>
      <c r="H4713" t="s">
        <v>3951</v>
      </c>
    </row>
    <row r="4714" spans="1:8" x14ac:dyDescent="0.25">
      <c r="A4714" t="s">
        <v>3756</v>
      </c>
      <c r="B4714" s="1">
        <v>45120</v>
      </c>
      <c r="C4714">
        <v>108</v>
      </c>
      <c r="D4714">
        <v>487</v>
      </c>
      <c r="E4714">
        <v>8</v>
      </c>
      <c r="F4714">
        <v>62</v>
      </c>
      <c r="G4714">
        <v>30</v>
      </c>
      <c r="H4714" t="s">
        <v>3951</v>
      </c>
    </row>
    <row r="4715" spans="1:8" x14ac:dyDescent="0.25">
      <c r="A4715" t="s">
        <v>3757</v>
      </c>
      <c r="B4715" s="1">
        <v>45131</v>
      </c>
      <c r="C4715">
        <v>767</v>
      </c>
      <c r="D4715">
        <v>155</v>
      </c>
      <c r="E4715">
        <v>4</v>
      </c>
      <c r="F4715">
        <v>126</v>
      </c>
      <c r="G4715">
        <v>13</v>
      </c>
      <c r="H4715" t="s">
        <v>3950</v>
      </c>
    </row>
    <row r="4716" spans="1:8" x14ac:dyDescent="0.25">
      <c r="A4716" t="s">
        <v>35</v>
      </c>
      <c r="B4716" s="1">
        <v>45200</v>
      </c>
      <c r="C4716">
        <v>518</v>
      </c>
      <c r="D4716">
        <v>133</v>
      </c>
      <c r="E4716">
        <v>14</v>
      </c>
      <c r="F4716">
        <v>196</v>
      </c>
      <c r="G4716">
        <v>29</v>
      </c>
      <c r="H4716" t="s">
        <v>3949</v>
      </c>
    </row>
    <row r="4717" spans="1:8" x14ac:dyDescent="0.25">
      <c r="A4717" t="s">
        <v>825</v>
      </c>
      <c r="B4717" s="1">
        <v>45561</v>
      </c>
      <c r="C4717">
        <v>460</v>
      </c>
      <c r="D4717">
        <v>379</v>
      </c>
      <c r="E4717">
        <v>23</v>
      </c>
      <c r="F4717">
        <v>29</v>
      </c>
      <c r="G4717">
        <v>24</v>
      </c>
      <c r="H4717" t="s">
        <v>3950</v>
      </c>
    </row>
    <row r="4718" spans="1:8" x14ac:dyDescent="0.25">
      <c r="A4718" t="s">
        <v>3758</v>
      </c>
      <c r="B4718" s="1">
        <v>45310</v>
      </c>
      <c r="C4718">
        <v>588</v>
      </c>
      <c r="D4718">
        <v>483</v>
      </c>
      <c r="E4718">
        <v>20</v>
      </c>
      <c r="F4718">
        <v>16</v>
      </c>
      <c r="G4718">
        <v>30</v>
      </c>
      <c r="H4718" t="s">
        <v>3951</v>
      </c>
    </row>
    <row r="4719" spans="1:8" x14ac:dyDescent="0.25">
      <c r="A4719" t="s">
        <v>2536</v>
      </c>
      <c r="B4719" s="1">
        <v>45397</v>
      </c>
      <c r="C4719">
        <v>879</v>
      </c>
      <c r="D4719">
        <v>204</v>
      </c>
      <c r="E4719">
        <v>22</v>
      </c>
      <c r="F4719">
        <v>87</v>
      </c>
      <c r="G4719">
        <v>6</v>
      </c>
      <c r="H4719" t="s">
        <v>3950</v>
      </c>
    </row>
    <row r="4720" spans="1:8" x14ac:dyDescent="0.25">
      <c r="A4720" t="s">
        <v>3759</v>
      </c>
      <c r="B4720" s="1">
        <v>45332</v>
      </c>
      <c r="C4720">
        <v>895</v>
      </c>
      <c r="D4720">
        <v>350</v>
      </c>
      <c r="E4720">
        <v>27</v>
      </c>
      <c r="F4720">
        <v>154</v>
      </c>
      <c r="G4720">
        <v>45</v>
      </c>
      <c r="H4720" t="s">
        <v>3951</v>
      </c>
    </row>
    <row r="4721" spans="1:8" x14ac:dyDescent="0.25">
      <c r="A4721" t="s">
        <v>71</v>
      </c>
      <c r="B4721" s="1">
        <v>45465</v>
      </c>
      <c r="C4721">
        <v>453</v>
      </c>
      <c r="D4721">
        <v>125</v>
      </c>
      <c r="E4721">
        <v>21</v>
      </c>
      <c r="F4721">
        <v>119</v>
      </c>
      <c r="G4721">
        <v>41</v>
      </c>
      <c r="H4721" t="s">
        <v>3951</v>
      </c>
    </row>
    <row r="4722" spans="1:8" x14ac:dyDescent="0.25">
      <c r="A4722" t="s">
        <v>3760</v>
      </c>
      <c r="B4722" s="1">
        <v>45012</v>
      </c>
      <c r="C4722">
        <v>475</v>
      </c>
      <c r="D4722">
        <v>416</v>
      </c>
      <c r="E4722">
        <v>18</v>
      </c>
      <c r="F4722">
        <v>37</v>
      </c>
      <c r="G4722">
        <v>3</v>
      </c>
      <c r="H4722" t="s">
        <v>3950</v>
      </c>
    </row>
    <row r="4723" spans="1:8" x14ac:dyDescent="0.25">
      <c r="A4723" t="s">
        <v>3761</v>
      </c>
      <c r="B4723" s="1">
        <v>45416</v>
      </c>
      <c r="C4723">
        <v>797</v>
      </c>
      <c r="D4723">
        <v>411</v>
      </c>
      <c r="E4723">
        <v>21</v>
      </c>
      <c r="F4723">
        <v>37</v>
      </c>
      <c r="G4723">
        <v>12</v>
      </c>
      <c r="H4723" t="s">
        <v>3949</v>
      </c>
    </row>
    <row r="4724" spans="1:8" x14ac:dyDescent="0.25">
      <c r="A4724" t="s">
        <v>3762</v>
      </c>
      <c r="B4724" s="1">
        <v>45201</v>
      </c>
      <c r="C4724">
        <v>553</v>
      </c>
      <c r="D4724">
        <v>363</v>
      </c>
      <c r="E4724">
        <v>28</v>
      </c>
      <c r="F4724">
        <v>1</v>
      </c>
      <c r="G4724">
        <v>34</v>
      </c>
      <c r="H4724" t="s">
        <v>3950</v>
      </c>
    </row>
    <row r="4725" spans="1:8" x14ac:dyDescent="0.25">
      <c r="A4725" t="s">
        <v>3763</v>
      </c>
      <c r="B4725" s="1">
        <v>45266</v>
      </c>
      <c r="C4725">
        <v>581</v>
      </c>
      <c r="D4725">
        <v>289</v>
      </c>
      <c r="E4725">
        <v>22</v>
      </c>
      <c r="F4725">
        <v>172</v>
      </c>
      <c r="G4725">
        <v>14</v>
      </c>
      <c r="H4725" t="s">
        <v>3950</v>
      </c>
    </row>
    <row r="4726" spans="1:8" x14ac:dyDescent="0.25">
      <c r="A4726" t="s">
        <v>3764</v>
      </c>
      <c r="B4726" s="1">
        <v>45477</v>
      </c>
      <c r="C4726">
        <v>726</v>
      </c>
      <c r="D4726">
        <v>478</v>
      </c>
      <c r="E4726">
        <v>18</v>
      </c>
      <c r="F4726">
        <v>62</v>
      </c>
      <c r="G4726">
        <v>17</v>
      </c>
      <c r="H4726" t="s">
        <v>3951</v>
      </c>
    </row>
    <row r="4727" spans="1:8" x14ac:dyDescent="0.25">
      <c r="A4727" t="s">
        <v>3765</v>
      </c>
      <c r="B4727" s="1">
        <v>45250</v>
      </c>
      <c r="C4727">
        <v>125</v>
      </c>
      <c r="D4727">
        <v>229</v>
      </c>
      <c r="E4727">
        <v>10</v>
      </c>
      <c r="F4727">
        <v>62</v>
      </c>
      <c r="G4727">
        <v>5</v>
      </c>
      <c r="H4727" t="s">
        <v>3950</v>
      </c>
    </row>
    <row r="4728" spans="1:8" x14ac:dyDescent="0.25">
      <c r="A4728" t="s">
        <v>3766</v>
      </c>
      <c r="B4728" s="1">
        <v>45005</v>
      </c>
      <c r="C4728">
        <v>527</v>
      </c>
      <c r="D4728">
        <v>68</v>
      </c>
      <c r="E4728">
        <v>11</v>
      </c>
      <c r="F4728">
        <v>147</v>
      </c>
      <c r="G4728">
        <v>4</v>
      </c>
      <c r="H4728" t="s">
        <v>3951</v>
      </c>
    </row>
    <row r="4729" spans="1:8" x14ac:dyDescent="0.25">
      <c r="A4729" t="s">
        <v>3428</v>
      </c>
      <c r="B4729" s="1">
        <v>45651</v>
      </c>
      <c r="C4729">
        <v>551</v>
      </c>
      <c r="D4729">
        <v>454</v>
      </c>
      <c r="E4729">
        <v>22</v>
      </c>
      <c r="F4729">
        <v>197</v>
      </c>
      <c r="G4729">
        <v>2</v>
      </c>
      <c r="H4729" t="s">
        <v>3951</v>
      </c>
    </row>
    <row r="4730" spans="1:8" x14ac:dyDescent="0.25">
      <c r="A4730" t="s">
        <v>3767</v>
      </c>
      <c r="B4730" s="1">
        <v>45677</v>
      </c>
      <c r="C4730">
        <v>651</v>
      </c>
      <c r="D4730">
        <v>384</v>
      </c>
      <c r="E4730">
        <v>26</v>
      </c>
      <c r="F4730">
        <v>156</v>
      </c>
      <c r="G4730">
        <v>22</v>
      </c>
      <c r="H4730" t="s">
        <v>3951</v>
      </c>
    </row>
    <row r="4731" spans="1:8" x14ac:dyDescent="0.25">
      <c r="A4731" t="s">
        <v>3768</v>
      </c>
      <c r="B4731" s="1">
        <v>45054</v>
      </c>
      <c r="C4731">
        <v>820</v>
      </c>
      <c r="D4731">
        <v>306</v>
      </c>
      <c r="E4731">
        <v>24</v>
      </c>
      <c r="F4731">
        <v>38</v>
      </c>
      <c r="G4731">
        <v>20</v>
      </c>
      <c r="H4731" t="s">
        <v>3949</v>
      </c>
    </row>
    <row r="4732" spans="1:8" x14ac:dyDescent="0.25">
      <c r="A4732" t="s">
        <v>750</v>
      </c>
      <c r="B4732" s="1">
        <v>45563</v>
      </c>
      <c r="C4732">
        <v>746</v>
      </c>
      <c r="D4732">
        <v>117</v>
      </c>
      <c r="E4732">
        <v>18</v>
      </c>
      <c r="F4732">
        <v>194</v>
      </c>
      <c r="G4732">
        <v>12</v>
      </c>
      <c r="H4732" t="s">
        <v>3951</v>
      </c>
    </row>
    <row r="4733" spans="1:8" x14ac:dyDescent="0.25">
      <c r="A4733" t="s">
        <v>3769</v>
      </c>
      <c r="B4733" s="1">
        <v>45164</v>
      </c>
      <c r="C4733">
        <v>254</v>
      </c>
      <c r="D4733">
        <v>483</v>
      </c>
      <c r="E4733">
        <v>2</v>
      </c>
      <c r="F4733">
        <v>124</v>
      </c>
      <c r="G4733">
        <v>31</v>
      </c>
      <c r="H4733" t="s">
        <v>3951</v>
      </c>
    </row>
    <row r="4734" spans="1:8" x14ac:dyDescent="0.25">
      <c r="A4734" t="s">
        <v>3770</v>
      </c>
      <c r="B4734" s="1">
        <v>45487</v>
      </c>
      <c r="C4734">
        <v>839</v>
      </c>
      <c r="D4734">
        <v>365</v>
      </c>
      <c r="E4734">
        <v>8</v>
      </c>
      <c r="F4734">
        <v>88</v>
      </c>
      <c r="G4734">
        <v>25</v>
      </c>
      <c r="H4734" t="s">
        <v>3950</v>
      </c>
    </row>
    <row r="4735" spans="1:8" x14ac:dyDescent="0.25">
      <c r="A4735" t="s">
        <v>1696</v>
      </c>
      <c r="B4735" s="1">
        <v>45264</v>
      </c>
      <c r="C4735">
        <v>842</v>
      </c>
      <c r="D4735">
        <v>186</v>
      </c>
      <c r="E4735">
        <v>25</v>
      </c>
      <c r="F4735">
        <v>137</v>
      </c>
      <c r="G4735">
        <v>23</v>
      </c>
      <c r="H4735" t="s">
        <v>3950</v>
      </c>
    </row>
    <row r="4736" spans="1:8" x14ac:dyDescent="0.25">
      <c r="A4736" t="s">
        <v>1781</v>
      </c>
      <c r="B4736" s="1">
        <v>44999</v>
      </c>
      <c r="C4736">
        <v>728</v>
      </c>
      <c r="D4736">
        <v>454</v>
      </c>
      <c r="E4736">
        <v>30</v>
      </c>
      <c r="F4736">
        <v>170</v>
      </c>
      <c r="G4736">
        <v>21</v>
      </c>
      <c r="H4736" t="s">
        <v>3951</v>
      </c>
    </row>
    <row r="4737" spans="1:8" x14ac:dyDescent="0.25">
      <c r="A4737" t="s">
        <v>3771</v>
      </c>
      <c r="B4737" s="1">
        <v>45644</v>
      </c>
      <c r="C4737">
        <v>759</v>
      </c>
      <c r="D4737">
        <v>50</v>
      </c>
      <c r="E4737">
        <v>17</v>
      </c>
      <c r="F4737">
        <v>111</v>
      </c>
      <c r="G4737">
        <v>19</v>
      </c>
      <c r="H4737" t="s">
        <v>3951</v>
      </c>
    </row>
    <row r="4738" spans="1:8" x14ac:dyDescent="0.25">
      <c r="A4738" t="s">
        <v>3772</v>
      </c>
      <c r="B4738" s="1">
        <v>45065</v>
      </c>
      <c r="C4738">
        <v>550</v>
      </c>
      <c r="D4738">
        <v>452</v>
      </c>
      <c r="E4738">
        <v>1</v>
      </c>
      <c r="F4738">
        <v>161</v>
      </c>
      <c r="G4738">
        <v>39</v>
      </c>
      <c r="H4738" t="s">
        <v>3949</v>
      </c>
    </row>
    <row r="4739" spans="1:8" x14ac:dyDescent="0.25">
      <c r="A4739" t="s">
        <v>1508</v>
      </c>
      <c r="B4739" s="1">
        <v>45578</v>
      </c>
      <c r="C4739">
        <v>329</v>
      </c>
      <c r="D4739">
        <v>341</v>
      </c>
      <c r="E4739">
        <v>16</v>
      </c>
      <c r="F4739">
        <v>42</v>
      </c>
      <c r="G4739">
        <v>28</v>
      </c>
      <c r="H4739" t="s">
        <v>3949</v>
      </c>
    </row>
    <row r="4740" spans="1:8" x14ac:dyDescent="0.25">
      <c r="A4740" t="s">
        <v>3773</v>
      </c>
      <c r="B4740" s="1">
        <v>45067</v>
      </c>
      <c r="C4740">
        <v>925</v>
      </c>
      <c r="D4740">
        <v>55</v>
      </c>
      <c r="E4740">
        <v>28</v>
      </c>
      <c r="F4740">
        <v>32</v>
      </c>
      <c r="G4740">
        <v>10</v>
      </c>
      <c r="H4740" t="s">
        <v>3950</v>
      </c>
    </row>
    <row r="4741" spans="1:8" x14ac:dyDescent="0.25">
      <c r="A4741" t="s">
        <v>3774</v>
      </c>
      <c r="B4741" s="1">
        <v>45258</v>
      </c>
      <c r="C4741">
        <v>600</v>
      </c>
      <c r="D4741">
        <v>182</v>
      </c>
      <c r="E4741">
        <v>12</v>
      </c>
      <c r="F4741">
        <v>59</v>
      </c>
      <c r="G4741">
        <v>28</v>
      </c>
      <c r="H4741" t="s">
        <v>3950</v>
      </c>
    </row>
    <row r="4742" spans="1:8" x14ac:dyDescent="0.25">
      <c r="A4742" t="s">
        <v>3775</v>
      </c>
      <c r="B4742" s="1">
        <v>45031</v>
      </c>
      <c r="C4742">
        <v>916</v>
      </c>
      <c r="D4742">
        <v>356</v>
      </c>
      <c r="E4742">
        <v>23</v>
      </c>
      <c r="F4742">
        <v>128</v>
      </c>
      <c r="G4742">
        <v>2</v>
      </c>
      <c r="H4742" t="s">
        <v>3949</v>
      </c>
    </row>
    <row r="4743" spans="1:8" x14ac:dyDescent="0.25">
      <c r="A4743" t="s">
        <v>183</v>
      </c>
      <c r="B4743" s="1">
        <v>45360</v>
      </c>
      <c r="C4743">
        <v>378</v>
      </c>
      <c r="D4743">
        <v>262</v>
      </c>
      <c r="E4743">
        <v>25</v>
      </c>
      <c r="F4743">
        <v>133</v>
      </c>
      <c r="G4743">
        <v>1</v>
      </c>
      <c r="H4743" t="s">
        <v>3950</v>
      </c>
    </row>
    <row r="4744" spans="1:8" x14ac:dyDescent="0.25">
      <c r="A4744" t="s">
        <v>3776</v>
      </c>
      <c r="B4744" s="1">
        <v>45294</v>
      </c>
      <c r="C4744">
        <v>243</v>
      </c>
      <c r="D4744">
        <v>400</v>
      </c>
      <c r="E4744">
        <v>30</v>
      </c>
      <c r="F4744">
        <v>22</v>
      </c>
      <c r="G4744">
        <v>50</v>
      </c>
      <c r="H4744" t="s">
        <v>3950</v>
      </c>
    </row>
    <row r="4745" spans="1:8" x14ac:dyDescent="0.25">
      <c r="A4745" t="s">
        <v>3777</v>
      </c>
      <c r="B4745" s="1">
        <v>45320</v>
      </c>
      <c r="C4745">
        <v>110</v>
      </c>
      <c r="D4745">
        <v>354</v>
      </c>
      <c r="E4745">
        <v>23</v>
      </c>
      <c r="F4745">
        <v>132</v>
      </c>
      <c r="G4745">
        <v>25</v>
      </c>
      <c r="H4745" t="s">
        <v>3949</v>
      </c>
    </row>
    <row r="4746" spans="1:8" x14ac:dyDescent="0.25">
      <c r="A4746" t="s">
        <v>3778</v>
      </c>
      <c r="B4746" s="1">
        <v>45128</v>
      </c>
      <c r="C4746">
        <v>236</v>
      </c>
      <c r="D4746">
        <v>243</v>
      </c>
      <c r="E4746">
        <v>21</v>
      </c>
      <c r="F4746">
        <v>133</v>
      </c>
      <c r="G4746">
        <v>16</v>
      </c>
      <c r="H4746" t="s">
        <v>3950</v>
      </c>
    </row>
    <row r="4747" spans="1:8" x14ac:dyDescent="0.25">
      <c r="A4747" t="s">
        <v>3779</v>
      </c>
      <c r="B4747" s="1">
        <v>45042</v>
      </c>
      <c r="C4747">
        <v>936</v>
      </c>
      <c r="D4747">
        <v>272</v>
      </c>
      <c r="E4747">
        <v>5</v>
      </c>
      <c r="F4747">
        <v>113</v>
      </c>
      <c r="G4747">
        <v>49</v>
      </c>
      <c r="H4747" t="s">
        <v>3950</v>
      </c>
    </row>
    <row r="4748" spans="1:8" x14ac:dyDescent="0.25">
      <c r="A4748" t="s">
        <v>3780</v>
      </c>
      <c r="B4748" s="1">
        <v>45620</v>
      </c>
      <c r="C4748">
        <v>286</v>
      </c>
      <c r="D4748">
        <v>282</v>
      </c>
      <c r="E4748">
        <v>25</v>
      </c>
      <c r="F4748">
        <v>140</v>
      </c>
      <c r="G4748">
        <v>49</v>
      </c>
      <c r="H4748" t="s">
        <v>3951</v>
      </c>
    </row>
    <row r="4749" spans="1:8" x14ac:dyDescent="0.25">
      <c r="A4749" t="s">
        <v>1580</v>
      </c>
      <c r="B4749" s="1">
        <v>45092</v>
      </c>
      <c r="C4749">
        <v>584</v>
      </c>
      <c r="D4749">
        <v>414</v>
      </c>
      <c r="E4749">
        <v>6</v>
      </c>
      <c r="F4749">
        <v>8</v>
      </c>
      <c r="G4749">
        <v>21</v>
      </c>
      <c r="H4749" t="s">
        <v>3951</v>
      </c>
    </row>
    <row r="4750" spans="1:8" x14ac:dyDescent="0.25">
      <c r="A4750" t="s">
        <v>1341</v>
      </c>
      <c r="B4750" s="1">
        <v>45527</v>
      </c>
      <c r="C4750">
        <v>411</v>
      </c>
      <c r="D4750">
        <v>323</v>
      </c>
      <c r="E4750">
        <v>12</v>
      </c>
      <c r="F4750">
        <v>16</v>
      </c>
      <c r="G4750">
        <v>26</v>
      </c>
      <c r="H4750" t="s">
        <v>3951</v>
      </c>
    </row>
    <row r="4751" spans="1:8" x14ac:dyDescent="0.25">
      <c r="A4751" t="s">
        <v>3781</v>
      </c>
      <c r="B4751" s="1">
        <v>45647</v>
      </c>
      <c r="C4751">
        <v>555</v>
      </c>
      <c r="D4751">
        <v>144</v>
      </c>
      <c r="E4751">
        <v>9</v>
      </c>
      <c r="F4751">
        <v>142</v>
      </c>
      <c r="G4751">
        <v>19</v>
      </c>
      <c r="H4751" t="s">
        <v>3949</v>
      </c>
    </row>
    <row r="4752" spans="1:8" x14ac:dyDescent="0.25">
      <c r="A4752" t="s">
        <v>3782</v>
      </c>
      <c r="B4752" s="1">
        <v>45367</v>
      </c>
      <c r="C4752">
        <v>466</v>
      </c>
      <c r="D4752">
        <v>433</v>
      </c>
      <c r="E4752">
        <v>20</v>
      </c>
      <c r="F4752">
        <v>144</v>
      </c>
      <c r="G4752">
        <v>41</v>
      </c>
      <c r="H4752" t="s">
        <v>3951</v>
      </c>
    </row>
    <row r="4753" spans="1:8" x14ac:dyDescent="0.25">
      <c r="A4753" t="s">
        <v>3783</v>
      </c>
      <c r="B4753" s="1">
        <v>45177</v>
      </c>
      <c r="C4753">
        <v>516</v>
      </c>
      <c r="D4753">
        <v>383</v>
      </c>
      <c r="E4753">
        <v>5</v>
      </c>
      <c r="F4753">
        <v>34</v>
      </c>
      <c r="G4753">
        <v>47</v>
      </c>
      <c r="H4753" t="s">
        <v>3949</v>
      </c>
    </row>
    <row r="4754" spans="1:8" x14ac:dyDescent="0.25">
      <c r="A4754" t="s">
        <v>497</v>
      </c>
      <c r="B4754" s="1">
        <v>45695</v>
      </c>
      <c r="C4754">
        <v>556</v>
      </c>
      <c r="D4754">
        <v>382</v>
      </c>
      <c r="E4754">
        <v>22</v>
      </c>
      <c r="F4754">
        <v>111</v>
      </c>
      <c r="G4754">
        <v>47</v>
      </c>
      <c r="H4754" t="s">
        <v>3951</v>
      </c>
    </row>
    <row r="4755" spans="1:8" x14ac:dyDescent="0.25">
      <c r="A4755" t="s">
        <v>3784</v>
      </c>
      <c r="B4755" s="1">
        <v>45001</v>
      </c>
      <c r="C4755">
        <v>235</v>
      </c>
      <c r="D4755">
        <v>321</v>
      </c>
      <c r="E4755">
        <v>23</v>
      </c>
      <c r="F4755">
        <v>176</v>
      </c>
      <c r="G4755">
        <v>8</v>
      </c>
      <c r="H4755" t="s">
        <v>3951</v>
      </c>
    </row>
    <row r="4756" spans="1:8" x14ac:dyDescent="0.25">
      <c r="A4756" t="s">
        <v>3785</v>
      </c>
      <c r="B4756" s="1">
        <v>45054</v>
      </c>
      <c r="C4756">
        <v>279</v>
      </c>
      <c r="D4756">
        <v>307</v>
      </c>
      <c r="E4756">
        <v>12</v>
      </c>
      <c r="F4756">
        <v>130</v>
      </c>
      <c r="G4756">
        <v>2</v>
      </c>
      <c r="H4756" t="s">
        <v>3950</v>
      </c>
    </row>
    <row r="4757" spans="1:8" x14ac:dyDescent="0.25">
      <c r="A4757" t="s">
        <v>779</v>
      </c>
      <c r="B4757" s="1">
        <v>45096</v>
      </c>
      <c r="C4757">
        <v>241</v>
      </c>
      <c r="D4757">
        <v>62</v>
      </c>
      <c r="E4757">
        <v>18</v>
      </c>
      <c r="F4757">
        <v>168</v>
      </c>
      <c r="G4757">
        <v>18</v>
      </c>
      <c r="H4757" t="s">
        <v>3949</v>
      </c>
    </row>
    <row r="4758" spans="1:8" x14ac:dyDescent="0.25">
      <c r="A4758" t="s">
        <v>3786</v>
      </c>
      <c r="B4758" s="1">
        <v>45522</v>
      </c>
      <c r="C4758">
        <v>676</v>
      </c>
      <c r="D4758">
        <v>481</v>
      </c>
      <c r="E4758">
        <v>1</v>
      </c>
      <c r="F4758">
        <v>175</v>
      </c>
      <c r="G4758">
        <v>37</v>
      </c>
      <c r="H4758" t="s">
        <v>3949</v>
      </c>
    </row>
    <row r="4759" spans="1:8" x14ac:dyDescent="0.25">
      <c r="A4759" t="s">
        <v>3787</v>
      </c>
      <c r="B4759" s="1">
        <v>45674</v>
      </c>
      <c r="C4759">
        <v>485</v>
      </c>
      <c r="D4759">
        <v>246</v>
      </c>
      <c r="E4759">
        <v>5</v>
      </c>
      <c r="F4759">
        <v>121</v>
      </c>
      <c r="G4759">
        <v>9</v>
      </c>
      <c r="H4759" t="s">
        <v>3949</v>
      </c>
    </row>
    <row r="4760" spans="1:8" x14ac:dyDescent="0.25">
      <c r="A4760" t="s">
        <v>3788</v>
      </c>
      <c r="B4760" s="1">
        <v>45050</v>
      </c>
      <c r="C4760">
        <v>574</v>
      </c>
      <c r="D4760">
        <v>370</v>
      </c>
      <c r="E4760">
        <v>3</v>
      </c>
      <c r="F4760">
        <v>79</v>
      </c>
      <c r="G4760">
        <v>41</v>
      </c>
      <c r="H4760" t="s">
        <v>3951</v>
      </c>
    </row>
    <row r="4761" spans="1:8" x14ac:dyDescent="0.25">
      <c r="A4761" t="s">
        <v>2157</v>
      </c>
      <c r="B4761" s="1">
        <v>45676</v>
      </c>
      <c r="C4761">
        <v>628</v>
      </c>
      <c r="D4761">
        <v>355</v>
      </c>
      <c r="E4761">
        <v>20</v>
      </c>
      <c r="F4761">
        <v>82</v>
      </c>
      <c r="G4761">
        <v>21</v>
      </c>
      <c r="H4761" t="s">
        <v>3950</v>
      </c>
    </row>
    <row r="4762" spans="1:8" x14ac:dyDescent="0.25">
      <c r="A4762" t="s">
        <v>3789</v>
      </c>
      <c r="B4762" s="1">
        <v>45072</v>
      </c>
      <c r="C4762">
        <v>462</v>
      </c>
      <c r="D4762">
        <v>355</v>
      </c>
      <c r="E4762">
        <v>28</v>
      </c>
      <c r="F4762">
        <v>168</v>
      </c>
      <c r="G4762">
        <v>20</v>
      </c>
      <c r="H4762" t="s">
        <v>3951</v>
      </c>
    </row>
    <row r="4763" spans="1:8" x14ac:dyDescent="0.25">
      <c r="A4763" t="s">
        <v>3790</v>
      </c>
      <c r="B4763" s="1">
        <v>45416</v>
      </c>
      <c r="C4763">
        <v>874</v>
      </c>
      <c r="D4763">
        <v>224</v>
      </c>
      <c r="E4763">
        <v>5</v>
      </c>
      <c r="F4763">
        <v>118</v>
      </c>
      <c r="G4763">
        <v>7</v>
      </c>
      <c r="H4763" t="s">
        <v>3951</v>
      </c>
    </row>
    <row r="4764" spans="1:8" x14ac:dyDescent="0.25">
      <c r="A4764" t="s">
        <v>3338</v>
      </c>
      <c r="B4764" s="1">
        <v>45109</v>
      </c>
      <c r="C4764">
        <v>632</v>
      </c>
      <c r="D4764">
        <v>363</v>
      </c>
      <c r="E4764">
        <v>5</v>
      </c>
      <c r="F4764">
        <v>13</v>
      </c>
      <c r="G4764">
        <v>50</v>
      </c>
      <c r="H4764" t="s">
        <v>3951</v>
      </c>
    </row>
    <row r="4765" spans="1:8" x14ac:dyDescent="0.25">
      <c r="A4765" t="s">
        <v>3791</v>
      </c>
      <c r="B4765" s="1">
        <v>45075</v>
      </c>
      <c r="C4765">
        <v>597</v>
      </c>
      <c r="D4765">
        <v>242</v>
      </c>
      <c r="E4765">
        <v>4</v>
      </c>
      <c r="F4765">
        <v>149</v>
      </c>
      <c r="G4765">
        <v>4</v>
      </c>
      <c r="H4765" t="s">
        <v>3951</v>
      </c>
    </row>
    <row r="4766" spans="1:8" x14ac:dyDescent="0.25">
      <c r="A4766" t="s">
        <v>3792</v>
      </c>
      <c r="B4766" s="1">
        <v>45326</v>
      </c>
      <c r="C4766">
        <v>263</v>
      </c>
      <c r="D4766">
        <v>260</v>
      </c>
      <c r="E4766">
        <v>19</v>
      </c>
      <c r="F4766">
        <v>110</v>
      </c>
      <c r="G4766">
        <v>39</v>
      </c>
      <c r="H4766" t="s">
        <v>3950</v>
      </c>
    </row>
    <row r="4767" spans="1:8" x14ac:dyDescent="0.25">
      <c r="A4767" t="s">
        <v>3793</v>
      </c>
      <c r="B4767" s="1">
        <v>45392</v>
      </c>
      <c r="C4767">
        <v>945</v>
      </c>
      <c r="D4767">
        <v>89</v>
      </c>
      <c r="E4767">
        <v>15</v>
      </c>
      <c r="F4767">
        <v>192</v>
      </c>
      <c r="G4767">
        <v>23</v>
      </c>
      <c r="H4767" t="s">
        <v>3950</v>
      </c>
    </row>
    <row r="4768" spans="1:8" x14ac:dyDescent="0.25">
      <c r="A4768" t="s">
        <v>3440</v>
      </c>
      <c r="B4768" s="1">
        <v>45629</v>
      </c>
      <c r="C4768">
        <v>920</v>
      </c>
      <c r="D4768">
        <v>463</v>
      </c>
      <c r="E4768">
        <v>9</v>
      </c>
      <c r="F4768">
        <v>52</v>
      </c>
      <c r="G4768">
        <v>4</v>
      </c>
      <c r="H4768" t="s">
        <v>3949</v>
      </c>
    </row>
    <row r="4769" spans="1:8" x14ac:dyDescent="0.25">
      <c r="A4769" t="s">
        <v>3260</v>
      </c>
      <c r="B4769" s="1">
        <v>45220</v>
      </c>
      <c r="C4769">
        <v>357</v>
      </c>
      <c r="D4769">
        <v>228</v>
      </c>
      <c r="E4769">
        <v>9</v>
      </c>
      <c r="F4769">
        <v>176</v>
      </c>
      <c r="G4769">
        <v>30</v>
      </c>
      <c r="H4769" t="s">
        <v>3949</v>
      </c>
    </row>
    <row r="4770" spans="1:8" x14ac:dyDescent="0.25">
      <c r="A4770" t="s">
        <v>238</v>
      </c>
      <c r="B4770" s="1">
        <v>45029</v>
      </c>
      <c r="C4770">
        <v>378</v>
      </c>
      <c r="D4770">
        <v>407</v>
      </c>
      <c r="E4770">
        <v>15</v>
      </c>
      <c r="F4770">
        <v>139</v>
      </c>
      <c r="G4770">
        <v>15</v>
      </c>
      <c r="H4770" t="s">
        <v>3951</v>
      </c>
    </row>
    <row r="4771" spans="1:8" x14ac:dyDescent="0.25">
      <c r="A4771" t="s">
        <v>3794</v>
      </c>
      <c r="B4771" s="1">
        <v>45086</v>
      </c>
      <c r="C4771">
        <v>198</v>
      </c>
      <c r="D4771">
        <v>120</v>
      </c>
      <c r="E4771">
        <v>4</v>
      </c>
      <c r="F4771">
        <v>140</v>
      </c>
      <c r="G4771">
        <v>22</v>
      </c>
      <c r="H4771" t="s">
        <v>3949</v>
      </c>
    </row>
    <row r="4772" spans="1:8" x14ac:dyDescent="0.25">
      <c r="A4772" t="s">
        <v>3795</v>
      </c>
      <c r="B4772" s="1">
        <v>45177</v>
      </c>
      <c r="C4772">
        <v>480</v>
      </c>
      <c r="D4772">
        <v>399</v>
      </c>
      <c r="E4772">
        <v>13</v>
      </c>
      <c r="F4772">
        <v>132</v>
      </c>
      <c r="G4772">
        <v>2</v>
      </c>
      <c r="H4772" t="s">
        <v>3949</v>
      </c>
    </row>
    <row r="4773" spans="1:8" x14ac:dyDescent="0.25">
      <c r="A4773" t="s">
        <v>3796</v>
      </c>
      <c r="B4773" s="1">
        <v>45330</v>
      </c>
      <c r="C4773">
        <v>298</v>
      </c>
      <c r="D4773">
        <v>377</v>
      </c>
      <c r="E4773">
        <v>8</v>
      </c>
      <c r="F4773">
        <v>156</v>
      </c>
      <c r="G4773">
        <v>4</v>
      </c>
      <c r="H4773" t="s">
        <v>3951</v>
      </c>
    </row>
    <row r="4774" spans="1:8" x14ac:dyDescent="0.25">
      <c r="A4774" t="s">
        <v>3797</v>
      </c>
      <c r="B4774" s="1">
        <v>45551</v>
      </c>
      <c r="C4774">
        <v>600</v>
      </c>
      <c r="D4774">
        <v>205</v>
      </c>
      <c r="E4774">
        <v>19</v>
      </c>
      <c r="F4774">
        <v>143</v>
      </c>
      <c r="G4774">
        <v>4</v>
      </c>
      <c r="H4774" t="s">
        <v>3949</v>
      </c>
    </row>
    <row r="4775" spans="1:8" x14ac:dyDescent="0.25">
      <c r="A4775" t="s">
        <v>3798</v>
      </c>
      <c r="B4775" s="1">
        <v>45672</v>
      </c>
      <c r="C4775">
        <v>589</v>
      </c>
      <c r="D4775">
        <v>343</v>
      </c>
      <c r="E4775">
        <v>16</v>
      </c>
      <c r="F4775">
        <v>80</v>
      </c>
      <c r="G4775">
        <v>19</v>
      </c>
      <c r="H4775" t="s">
        <v>3950</v>
      </c>
    </row>
    <row r="4776" spans="1:8" x14ac:dyDescent="0.25">
      <c r="A4776" t="s">
        <v>901</v>
      </c>
      <c r="B4776" s="1">
        <v>45457</v>
      </c>
      <c r="C4776">
        <v>490</v>
      </c>
      <c r="D4776">
        <v>400</v>
      </c>
      <c r="E4776">
        <v>15</v>
      </c>
      <c r="F4776">
        <v>4</v>
      </c>
      <c r="G4776">
        <v>20</v>
      </c>
      <c r="H4776" t="s">
        <v>3950</v>
      </c>
    </row>
    <row r="4777" spans="1:8" x14ac:dyDescent="0.25">
      <c r="A4777" t="s">
        <v>3799</v>
      </c>
      <c r="B4777" s="1">
        <v>45231</v>
      </c>
      <c r="C4777">
        <v>1000</v>
      </c>
      <c r="D4777">
        <v>344</v>
      </c>
      <c r="E4777">
        <v>10</v>
      </c>
      <c r="F4777">
        <v>121</v>
      </c>
      <c r="G4777">
        <v>19</v>
      </c>
      <c r="H4777" t="s">
        <v>3950</v>
      </c>
    </row>
    <row r="4778" spans="1:8" x14ac:dyDescent="0.25">
      <c r="A4778" t="s">
        <v>591</v>
      </c>
      <c r="B4778" s="1">
        <v>45526</v>
      </c>
      <c r="C4778">
        <v>1000</v>
      </c>
      <c r="D4778">
        <v>435</v>
      </c>
      <c r="E4778">
        <v>4</v>
      </c>
      <c r="F4778">
        <v>81</v>
      </c>
      <c r="G4778">
        <v>22</v>
      </c>
      <c r="H4778" t="s">
        <v>3949</v>
      </c>
    </row>
    <row r="4779" spans="1:8" x14ac:dyDescent="0.25">
      <c r="A4779" t="s">
        <v>3800</v>
      </c>
      <c r="B4779" s="1">
        <v>45441</v>
      </c>
      <c r="C4779">
        <v>882</v>
      </c>
      <c r="D4779">
        <v>407</v>
      </c>
      <c r="E4779">
        <v>19</v>
      </c>
      <c r="F4779">
        <v>181</v>
      </c>
      <c r="G4779">
        <v>45</v>
      </c>
      <c r="H4779" t="s">
        <v>3951</v>
      </c>
    </row>
    <row r="4780" spans="1:8" x14ac:dyDescent="0.25">
      <c r="A4780" t="s">
        <v>3801</v>
      </c>
      <c r="B4780" s="1">
        <v>45076</v>
      </c>
      <c r="C4780">
        <v>377</v>
      </c>
      <c r="D4780">
        <v>236</v>
      </c>
      <c r="E4780">
        <v>26</v>
      </c>
      <c r="F4780">
        <v>153</v>
      </c>
      <c r="G4780">
        <v>36</v>
      </c>
      <c r="H4780" t="s">
        <v>3951</v>
      </c>
    </row>
    <row r="4781" spans="1:8" x14ac:dyDescent="0.25">
      <c r="A4781" t="s">
        <v>3802</v>
      </c>
      <c r="B4781" s="1">
        <v>45280</v>
      </c>
      <c r="C4781">
        <v>117</v>
      </c>
      <c r="D4781">
        <v>152</v>
      </c>
      <c r="E4781">
        <v>8</v>
      </c>
      <c r="F4781">
        <v>196</v>
      </c>
      <c r="G4781">
        <v>36</v>
      </c>
      <c r="H4781" t="s">
        <v>3949</v>
      </c>
    </row>
    <row r="4782" spans="1:8" x14ac:dyDescent="0.25">
      <c r="A4782" t="s">
        <v>2296</v>
      </c>
      <c r="B4782" s="1">
        <v>45369</v>
      </c>
      <c r="C4782">
        <v>277</v>
      </c>
      <c r="D4782">
        <v>166</v>
      </c>
      <c r="E4782">
        <v>6</v>
      </c>
      <c r="F4782">
        <v>139</v>
      </c>
      <c r="G4782">
        <v>34</v>
      </c>
      <c r="H4782" t="s">
        <v>3951</v>
      </c>
    </row>
    <row r="4783" spans="1:8" x14ac:dyDescent="0.25">
      <c r="A4783" t="s">
        <v>3803</v>
      </c>
      <c r="B4783" s="1">
        <v>45250</v>
      </c>
      <c r="C4783">
        <v>847</v>
      </c>
      <c r="D4783">
        <v>273</v>
      </c>
      <c r="E4783">
        <v>11</v>
      </c>
      <c r="F4783">
        <v>100</v>
      </c>
      <c r="G4783">
        <v>20</v>
      </c>
      <c r="H4783" t="s">
        <v>3950</v>
      </c>
    </row>
    <row r="4784" spans="1:8" x14ac:dyDescent="0.25">
      <c r="A4784" t="s">
        <v>3804</v>
      </c>
      <c r="B4784" s="1">
        <v>45168</v>
      </c>
      <c r="C4784">
        <v>265</v>
      </c>
      <c r="D4784">
        <v>179</v>
      </c>
      <c r="E4784">
        <v>1</v>
      </c>
      <c r="F4784">
        <v>130</v>
      </c>
      <c r="G4784">
        <v>36</v>
      </c>
      <c r="H4784" t="s">
        <v>3950</v>
      </c>
    </row>
    <row r="4785" spans="1:8" x14ac:dyDescent="0.25">
      <c r="A4785" t="s">
        <v>3805</v>
      </c>
      <c r="B4785" s="1">
        <v>45222</v>
      </c>
      <c r="C4785">
        <v>817</v>
      </c>
      <c r="D4785">
        <v>336</v>
      </c>
      <c r="E4785">
        <v>17</v>
      </c>
      <c r="F4785">
        <v>64</v>
      </c>
      <c r="G4785">
        <v>40</v>
      </c>
      <c r="H4785" t="s">
        <v>3950</v>
      </c>
    </row>
    <row r="4786" spans="1:8" x14ac:dyDescent="0.25">
      <c r="A4786" t="s">
        <v>2098</v>
      </c>
      <c r="B4786" s="1">
        <v>45439</v>
      </c>
      <c r="C4786">
        <v>618</v>
      </c>
      <c r="D4786">
        <v>480</v>
      </c>
      <c r="E4786">
        <v>26</v>
      </c>
      <c r="F4786">
        <v>117</v>
      </c>
      <c r="G4786">
        <v>31</v>
      </c>
      <c r="H4786" t="s">
        <v>3951</v>
      </c>
    </row>
    <row r="4787" spans="1:8" x14ac:dyDescent="0.25">
      <c r="A4787" t="s">
        <v>3806</v>
      </c>
      <c r="B4787" s="1">
        <v>45007</v>
      </c>
      <c r="C4787">
        <v>636</v>
      </c>
      <c r="D4787">
        <v>234</v>
      </c>
      <c r="E4787">
        <v>26</v>
      </c>
      <c r="F4787">
        <v>94</v>
      </c>
      <c r="G4787">
        <v>16</v>
      </c>
      <c r="H4787" t="s">
        <v>3951</v>
      </c>
    </row>
    <row r="4788" spans="1:8" x14ac:dyDescent="0.25">
      <c r="A4788" t="s">
        <v>3807</v>
      </c>
      <c r="B4788" s="1">
        <v>45500</v>
      </c>
      <c r="C4788">
        <v>886</v>
      </c>
      <c r="D4788">
        <v>75</v>
      </c>
      <c r="E4788">
        <v>12</v>
      </c>
      <c r="F4788">
        <v>140</v>
      </c>
      <c r="G4788">
        <v>15</v>
      </c>
      <c r="H4788" t="s">
        <v>3950</v>
      </c>
    </row>
    <row r="4789" spans="1:8" x14ac:dyDescent="0.25">
      <c r="A4789" t="s">
        <v>3808</v>
      </c>
      <c r="B4789" s="1">
        <v>45001</v>
      </c>
      <c r="C4789">
        <v>664</v>
      </c>
      <c r="D4789">
        <v>130</v>
      </c>
      <c r="E4789">
        <v>14</v>
      </c>
      <c r="F4789">
        <v>13</v>
      </c>
      <c r="G4789">
        <v>14</v>
      </c>
      <c r="H4789" t="s">
        <v>3949</v>
      </c>
    </row>
    <row r="4790" spans="1:8" x14ac:dyDescent="0.25">
      <c r="A4790" t="s">
        <v>2710</v>
      </c>
      <c r="B4790" s="1">
        <v>45531</v>
      </c>
      <c r="C4790">
        <v>499</v>
      </c>
      <c r="D4790">
        <v>264</v>
      </c>
      <c r="E4790">
        <v>13</v>
      </c>
      <c r="F4790">
        <v>8</v>
      </c>
      <c r="G4790">
        <v>16</v>
      </c>
      <c r="H4790" t="s">
        <v>3950</v>
      </c>
    </row>
    <row r="4791" spans="1:8" x14ac:dyDescent="0.25">
      <c r="A4791" t="s">
        <v>3809</v>
      </c>
      <c r="B4791" s="1">
        <v>45121</v>
      </c>
      <c r="C4791">
        <v>926</v>
      </c>
      <c r="D4791">
        <v>276</v>
      </c>
      <c r="E4791">
        <v>7</v>
      </c>
      <c r="F4791">
        <v>149</v>
      </c>
      <c r="G4791">
        <v>8</v>
      </c>
      <c r="H4791" t="s">
        <v>3949</v>
      </c>
    </row>
    <row r="4792" spans="1:8" x14ac:dyDescent="0.25">
      <c r="A4792" t="s">
        <v>3810</v>
      </c>
      <c r="B4792" s="1">
        <v>45383</v>
      </c>
      <c r="C4792">
        <v>427</v>
      </c>
      <c r="D4792">
        <v>155</v>
      </c>
      <c r="E4792">
        <v>13</v>
      </c>
      <c r="F4792">
        <v>150</v>
      </c>
      <c r="G4792">
        <v>9</v>
      </c>
      <c r="H4792" t="s">
        <v>3950</v>
      </c>
    </row>
    <row r="4793" spans="1:8" x14ac:dyDescent="0.25">
      <c r="A4793" t="s">
        <v>3811</v>
      </c>
      <c r="B4793" s="1">
        <v>45368</v>
      </c>
      <c r="C4793">
        <v>190</v>
      </c>
      <c r="D4793">
        <v>485</v>
      </c>
      <c r="E4793">
        <v>25</v>
      </c>
      <c r="F4793">
        <v>111</v>
      </c>
      <c r="G4793">
        <v>12</v>
      </c>
      <c r="H4793" t="s">
        <v>3949</v>
      </c>
    </row>
    <row r="4794" spans="1:8" x14ac:dyDescent="0.25">
      <c r="A4794" t="s">
        <v>3812</v>
      </c>
      <c r="B4794" s="1">
        <v>45003</v>
      </c>
      <c r="C4794">
        <v>359</v>
      </c>
      <c r="D4794">
        <v>127</v>
      </c>
      <c r="E4794">
        <v>8</v>
      </c>
      <c r="F4794">
        <v>49</v>
      </c>
      <c r="G4794">
        <v>16</v>
      </c>
      <c r="H4794" t="s">
        <v>3949</v>
      </c>
    </row>
    <row r="4795" spans="1:8" x14ac:dyDescent="0.25">
      <c r="A4795" t="s">
        <v>3813</v>
      </c>
      <c r="B4795" s="1">
        <v>45047</v>
      </c>
      <c r="C4795">
        <v>671</v>
      </c>
      <c r="D4795">
        <v>490</v>
      </c>
      <c r="E4795">
        <v>8</v>
      </c>
      <c r="F4795">
        <v>127</v>
      </c>
      <c r="G4795">
        <v>32</v>
      </c>
      <c r="H4795" t="s">
        <v>3949</v>
      </c>
    </row>
    <row r="4796" spans="1:8" x14ac:dyDescent="0.25">
      <c r="A4796" t="s">
        <v>3814</v>
      </c>
      <c r="B4796" s="1">
        <v>45094</v>
      </c>
      <c r="C4796">
        <v>988</v>
      </c>
      <c r="D4796">
        <v>121</v>
      </c>
      <c r="E4796">
        <v>10</v>
      </c>
      <c r="F4796">
        <v>151</v>
      </c>
      <c r="G4796">
        <v>40</v>
      </c>
      <c r="H4796" t="s">
        <v>3951</v>
      </c>
    </row>
    <row r="4797" spans="1:8" x14ac:dyDescent="0.25">
      <c r="A4797" t="s">
        <v>618</v>
      </c>
      <c r="B4797" s="1">
        <v>45587</v>
      </c>
      <c r="C4797">
        <v>725</v>
      </c>
      <c r="D4797">
        <v>290</v>
      </c>
      <c r="E4797">
        <v>17</v>
      </c>
      <c r="F4797">
        <v>168</v>
      </c>
      <c r="G4797">
        <v>28</v>
      </c>
      <c r="H4797" t="s">
        <v>3951</v>
      </c>
    </row>
    <row r="4798" spans="1:8" x14ac:dyDescent="0.25">
      <c r="A4798" t="s">
        <v>524</v>
      </c>
      <c r="B4798" s="1">
        <v>45437</v>
      </c>
      <c r="C4798">
        <v>981</v>
      </c>
      <c r="D4798">
        <v>161</v>
      </c>
      <c r="E4798">
        <v>26</v>
      </c>
      <c r="F4798">
        <v>13</v>
      </c>
      <c r="G4798">
        <v>44</v>
      </c>
      <c r="H4798" t="s">
        <v>3949</v>
      </c>
    </row>
    <row r="4799" spans="1:8" x14ac:dyDescent="0.25">
      <c r="A4799" t="s">
        <v>409</v>
      </c>
      <c r="B4799" s="1">
        <v>45431</v>
      </c>
      <c r="C4799">
        <v>224</v>
      </c>
      <c r="D4799">
        <v>160</v>
      </c>
      <c r="E4799">
        <v>1</v>
      </c>
      <c r="F4799">
        <v>147</v>
      </c>
      <c r="G4799">
        <v>17</v>
      </c>
      <c r="H4799" t="s">
        <v>3949</v>
      </c>
    </row>
    <row r="4800" spans="1:8" x14ac:dyDescent="0.25">
      <c r="A4800" t="s">
        <v>3815</v>
      </c>
      <c r="B4800" s="1">
        <v>44988</v>
      </c>
      <c r="C4800">
        <v>455</v>
      </c>
      <c r="D4800">
        <v>184</v>
      </c>
      <c r="E4800">
        <v>20</v>
      </c>
      <c r="F4800">
        <v>109</v>
      </c>
      <c r="G4800">
        <v>13</v>
      </c>
      <c r="H4800" t="s">
        <v>3949</v>
      </c>
    </row>
    <row r="4801" spans="1:8" x14ac:dyDescent="0.25">
      <c r="A4801" t="s">
        <v>3816</v>
      </c>
      <c r="B4801" s="1">
        <v>45448</v>
      </c>
      <c r="C4801">
        <v>222</v>
      </c>
      <c r="D4801">
        <v>70</v>
      </c>
      <c r="E4801">
        <v>7</v>
      </c>
      <c r="F4801">
        <v>101</v>
      </c>
      <c r="G4801">
        <v>48</v>
      </c>
      <c r="H4801" t="s">
        <v>3951</v>
      </c>
    </row>
    <row r="4802" spans="1:8" x14ac:dyDescent="0.25">
      <c r="A4802" t="s">
        <v>3725</v>
      </c>
      <c r="B4802" s="1">
        <v>45357</v>
      </c>
      <c r="C4802">
        <v>353</v>
      </c>
      <c r="D4802">
        <v>276</v>
      </c>
      <c r="E4802">
        <v>26</v>
      </c>
      <c r="F4802">
        <v>18</v>
      </c>
      <c r="G4802">
        <v>11</v>
      </c>
      <c r="H4802" t="s">
        <v>3949</v>
      </c>
    </row>
    <row r="4803" spans="1:8" x14ac:dyDescent="0.25">
      <c r="A4803" t="s">
        <v>3817</v>
      </c>
      <c r="B4803" s="1">
        <v>45189</v>
      </c>
      <c r="C4803">
        <v>223</v>
      </c>
      <c r="D4803">
        <v>313</v>
      </c>
      <c r="E4803">
        <v>2</v>
      </c>
      <c r="F4803">
        <v>95</v>
      </c>
      <c r="G4803">
        <v>40</v>
      </c>
      <c r="H4803" t="s">
        <v>3949</v>
      </c>
    </row>
    <row r="4804" spans="1:8" x14ac:dyDescent="0.25">
      <c r="A4804" t="s">
        <v>159</v>
      </c>
      <c r="B4804" s="1">
        <v>45337</v>
      </c>
      <c r="C4804">
        <v>530</v>
      </c>
      <c r="D4804">
        <v>181</v>
      </c>
      <c r="E4804">
        <v>29</v>
      </c>
      <c r="F4804">
        <v>67</v>
      </c>
      <c r="G4804">
        <v>1</v>
      </c>
      <c r="H4804" t="s">
        <v>3951</v>
      </c>
    </row>
    <row r="4805" spans="1:8" x14ac:dyDescent="0.25">
      <c r="A4805" t="s">
        <v>3222</v>
      </c>
      <c r="B4805" s="1">
        <v>45426</v>
      </c>
      <c r="C4805">
        <v>276</v>
      </c>
      <c r="D4805">
        <v>76</v>
      </c>
      <c r="E4805">
        <v>19</v>
      </c>
      <c r="F4805">
        <v>134</v>
      </c>
      <c r="G4805">
        <v>48</v>
      </c>
      <c r="H4805" t="s">
        <v>3951</v>
      </c>
    </row>
    <row r="4806" spans="1:8" x14ac:dyDescent="0.25">
      <c r="A4806" t="s">
        <v>3818</v>
      </c>
      <c r="B4806" s="1">
        <v>45177</v>
      </c>
      <c r="C4806">
        <v>104</v>
      </c>
      <c r="D4806">
        <v>248</v>
      </c>
      <c r="E4806">
        <v>8</v>
      </c>
      <c r="F4806">
        <v>142</v>
      </c>
      <c r="G4806">
        <v>45</v>
      </c>
      <c r="H4806" t="s">
        <v>3949</v>
      </c>
    </row>
    <row r="4807" spans="1:8" x14ac:dyDescent="0.25">
      <c r="A4807" t="s">
        <v>1557</v>
      </c>
      <c r="B4807" s="1">
        <v>45021</v>
      </c>
      <c r="C4807">
        <v>908</v>
      </c>
      <c r="D4807">
        <v>197</v>
      </c>
      <c r="E4807">
        <v>27</v>
      </c>
      <c r="F4807">
        <v>110</v>
      </c>
      <c r="G4807">
        <v>40</v>
      </c>
      <c r="H4807" t="s">
        <v>3951</v>
      </c>
    </row>
    <row r="4808" spans="1:8" x14ac:dyDescent="0.25">
      <c r="A4808" t="s">
        <v>3819</v>
      </c>
      <c r="B4808" s="1">
        <v>45477</v>
      </c>
      <c r="C4808">
        <v>442</v>
      </c>
      <c r="D4808">
        <v>238</v>
      </c>
      <c r="E4808">
        <v>1</v>
      </c>
      <c r="F4808">
        <v>8</v>
      </c>
      <c r="G4808">
        <v>45</v>
      </c>
      <c r="H4808" t="s">
        <v>3949</v>
      </c>
    </row>
    <row r="4809" spans="1:8" x14ac:dyDescent="0.25">
      <c r="A4809" t="s">
        <v>3820</v>
      </c>
      <c r="B4809" s="1">
        <v>45289</v>
      </c>
      <c r="C4809">
        <v>593</v>
      </c>
      <c r="D4809">
        <v>113</v>
      </c>
      <c r="E4809">
        <v>19</v>
      </c>
      <c r="F4809">
        <v>97</v>
      </c>
      <c r="G4809">
        <v>13</v>
      </c>
      <c r="H4809" t="s">
        <v>3951</v>
      </c>
    </row>
    <row r="4810" spans="1:8" x14ac:dyDescent="0.25">
      <c r="A4810" t="s">
        <v>3496</v>
      </c>
      <c r="B4810" s="1">
        <v>45316</v>
      </c>
      <c r="C4810">
        <v>594</v>
      </c>
      <c r="D4810">
        <v>348</v>
      </c>
      <c r="E4810">
        <v>6</v>
      </c>
      <c r="F4810">
        <v>132</v>
      </c>
      <c r="G4810">
        <v>5</v>
      </c>
      <c r="H4810" t="s">
        <v>3949</v>
      </c>
    </row>
    <row r="4811" spans="1:8" x14ac:dyDescent="0.25">
      <c r="A4811" t="s">
        <v>3821</v>
      </c>
      <c r="B4811" s="1">
        <v>45456</v>
      </c>
      <c r="C4811">
        <v>155</v>
      </c>
      <c r="D4811">
        <v>444</v>
      </c>
      <c r="E4811">
        <v>9</v>
      </c>
      <c r="F4811">
        <v>85</v>
      </c>
      <c r="G4811">
        <v>49</v>
      </c>
      <c r="H4811" t="s">
        <v>3951</v>
      </c>
    </row>
    <row r="4812" spans="1:8" x14ac:dyDescent="0.25">
      <c r="A4812" t="s">
        <v>1794</v>
      </c>
      <c r="B4812" s="1">
        <v>45690</v>
      </c>
      <c r="C4812">
        <v>504</v>
      </c>
      <c r="D4812">
        <v>186</v>
      </c>
      <c r="E4812">
        <v>18</v>
      </c>
      <c r="F4812">
        <v>67</v>
      </c>
      <c r="G4812">
        <v>48</v>
      </c>
      <c r="H4812" t="s">
        <v>3949</v>
      </c>
    </row>
    <row r="4813" spans="1:8" x14ac:dyDescent="0.25">
      <c r="A4813" t="s">
        <v>3822</v>
      </c>
      <c r="B4813" s="1">
        <v>45147</v>
      </c>
      <c r="C4813">
        <v>438</v>
      </c>
      <c r="D4813">
        <v>90</v>
      </c>
      <c r="E4813">
        <v>27</v>
      </c>
      <c r="F4813">
        <v>184</v>
      </c>
      <c r="G4813">
        <v>37</v>
      </c>
      <c r="H4813" t="s">
        <v>3950</v>
      </c>
    </row>
    <row r="4814" spans="1:8" x14ac:dyDescent="0.25">
      <c r="A4814" t="s">
        <v>3823</v>
      </c>
      <c r="B4814" s="1">
        <v>45664</v>
      </c>
      <c r="C4814">
        <v>172</v>
      </c>
      <c r="D4814">
        <v>236</v>
      </c>
      <c r="E4814">
        <v>23</v>
      </c>
      <c r="F4814">
        <v>159</v>
      </c>
      <c r="G4814">
        <v>43</v>
      </c>
      <c r="H4814" t="s">
        <v>3950</v>
      </c>
    </row>
    <row r="4815" spans="1:8" x14ac:dyDescent="0.25">
      <c r="A4815" t="s">
        <v>1657</v>
      </c>
      <c r="B4815" s="1">
        <v>44979</v>
      </c>
      <c r="C4815">
        <v>900</v>
      </c>
      <c r="D4815">
        <v>108</v>
      </c>
      <c r="E4815">
        <v>21</v>
      </c>
      <c r="F4815">
        <v>149</v>
      </c>
      <c r="G4815">
        <v>38</v>
      </c>
      <c r="H4815" t="s">
        <v>3951</v>
      </c>
    </row>
    <row r="4816" spans="1:8" x14ac:dyDescent="0.25">
      <c r="A4816" t="s">
        <v>3824</v>
      </c>
      <c r="B4816" s="1">
        <v>45194</v>
      </c>
      <c r="C4816">
        <v>424</v>
      </c>
      <c r="D4816">
        <v>337</v>
      </c>
      <c r="E4816">
        <v>2</v>
      </c>
      <c r="F4816">
        <v>15</v>
      </c>
      <c r="G4816">
        <v>50</v>
      </c>
      <c r="H4816" t="s">
        <v>3951</v>
      </c>
    </row>
    <row r="4817" spans="1:8" x14ac:dyDescent="0.25">
      <c r="A4817" t="s">
        <v>1376</v>
      </c>
      <c r="B4817" s="1">
        <v>45584</v>
      </c>
      <c r="C4817">
        <v>808</v>
      </c>
      <c r="D4817">
        <v>385</v>
      </c>
      <c r="E4817">
        <v>16</v>
      </c>
      <c r="F4817">
        <v>157</v>
      </c>
      <c r="G4817">
        <v>43</v>
      </c>
      <c r="H4817" t="s">
        <v>3949</v>
      </c>
    </row>
    <row r="4818" spans="1:8" x14ac:dyDescent="0.25">
      <c r="A4818" t="s">
        <v>3825</v>
      </c>
      <c r="B4818" s="1">
        <v>45414</v>
      </c>
      <c r="C4818">
        <v>631</v>
      </c>
      <c r="D4818">
        <v>262</v>
      </c>
      <c r="E4818">
        <v>3</v>
      </c>
      <c r="F4818">
        <v>56</v>
      </c>
      <c r="G4818">
        <v>9</v>
      </c>
      <c r="H4818" t="s">
        <v>3951</v>
      </c>
    </row>
    <row r="4819" spans="1:8" x14ac:dyDescent="0.25">
      <c r="A4819" t="s">
        <v>2516</v>
      </c>
      <c r="B4819" s="1">
        <v>45190</v>
      </c>
      <c r="C4819">
        <v>544</v>
      </c>
      <c r="D4819">
        <v>475</v>
      </c>
      <c r="E4819">
        <v>7</v>
      </c>
      <c r="F4819">
        <v>6</v>
      </c>
      <c r="G4819">
        <v>14</v>
      </c>
      <c r="H4819" t="s">
        <v>3949</v>
      </c>
    </row>
    <row r="4820" spans="1:8" x14ac:dyDescent="0.25">
      <c r="A4820" t="s">
        <v>283</v>
      </c>
      <c r="B4820" s="1">
        <v>45281</v>
      </c>
      <c r="C4820">
        <v>796</v>
      </c>
      <c r="D4820">
        <v>475</v>
      </c>
      <c r="E4820">
        <v>21</v>
      </c>
      <c r="F4820">
        <v>72</v>
      </c>
      <c r="G4820">
        <v>48</v>
      </c>
      <c r="H4820" t="s">
        <v>3951</v>
      </c>
    </row>
    <row r="4821" spans="1:8" x14ac:dyDescent="0.25">
      <c r="A4821" t="s">
        <v>3826</v>
      </c>
      <c r="B4821" s="1">
        <v>45251</v>
      </c>
      <c r="C4821">
        <v>144</v>
      </c>
      <c r="D4821">
        <v>341</v>
      </c>
      <c r="E4821">
        <v>30</v>
      </c>
      <c r="F4821">
        <v>83</v>
      </c>
      <c r="G4821">
        <v>30</v>
      </c>
      <c r="H4821" t="s">
        <v>3949</v>
      </c>
    </row>
    <row r="4822" spans="1:8" x14ac:dyDescent="0.25">
      <c r="A4822" t="s">
        <v>3827</v>
      </c>
      <c r="B4822" s="1">
        <v>45229</v>
      </c>
      <c r="C4822">
        <v>515</v>
      </c>
      <c r="D4822">
        <v>313</v>
      </c>
      <c r="E4822">
        <v>30</v>
      </c>
      <c r="F4822">
        <v>57</v>
      </c>
      <c r="G4822">
        <v>35</v>
      </c>
      <c r="H4822" t="s">
        <v>3949</v>
      </c>
    </row>
    <row r="4823" spans="1:8" x14ac:dyDescent="0.25">
      <c r="A4823" t="s">
        <v>2368</v>
      </c>
      <c r="B4823" s="1">
        <v>45584</v>
      </c>
      <c r="C4823">
        <v>334</v>
      </c>
      <c r="D4823">
        <v>216</v>
      </c>
      <c r="E4823">
        <v>12</v>
      </c>
      <c r="F4823">
        <v>194</v>
      </c>
      <c r="G4823">
        <v>4</v>
      </c>
      <c r="H4823" t="s">
        <v>3949</v>
      </c>
    </row>
    <row r="4824" spans="1:8" x14ac:dyDescent="0.25">
      <c r="A4824" t="s">
        <v>3828</v>
      </c>
      <c r="B4824" s="1">
        <v>45595</v>
      </c>
      <c r="C4824">
        <v>561</v>
      </c>
      <c r="D4824">
        <v>464</v>
      </c>
      <c r="E4824">
        <v>29</v>
      </c>
      <c r="F4824">
        <v>32</v>
      </c>
      <c r="G4824">
        <v>10</v>
      </c>
      <c r="H4824" t="s">
        <v>3949</v>
      </c>
    </row>
    <row r="4825" spans="1:8" x14ac:dyDescent="0.25">
      <c r="A4825" t="s">
        <v>3666</v>
      </c>
      <c r="B4825" s="1">
        <v>45352</v>
      </c>
      <c r="C4825">
        <v>544</v>
      </c>
      <c r="D4825">
        <v>114</v>
      </c>
      <c r="E4825">
        <v>22</v>
      </c>
      <c r="F4825">
        <v>16</v>
      </c>
      <c r="G4825">
        <v>26</v>
      </c>
      <c r="H4825" t="s">
        <v>3950</v>
      </c>
    </row>
    <row r="4826" spans="1:8" x14ac:dyDescent="0.25">
      <c r="A4826" t="s">
        <v>786</v>
      </c>
      <c r="B4826" s="1">
        <v>44989</v>
      </c>
      <c r="C4826">
        <v>786</v>
      </c>
      <c r="D4826">
        <v>428</v>
      </c>
      <c r="E4826">
        <v>30</v>
      </c>
      <c r="F4826">
        <v>95</v>
      </c>
      <c r="G4826">
        <v>1</v>
      </c>
      <c r="H4826" t="s">
        <v>3949</v>
      </c>
    </row>
    <row r="4827" spans="1:8" x14ac:dyDescent="0.25">
      <c r="A4827" t="s">
        <v>3829</v>
      </c>
      <c r="B4827" s="1">
        <v>45648</v>
      </c>
      <c r="C4827">
        <v>259</v>
      </c>
      <c r="D4827">
        <v>362</v>
      </c>
      <c r="E4827">
        <v>21</v>
      </c>
      <c r="F4827">
        <v>76</v>
      </c>
      <c r="G4827">
        <v>11</v>
      </c>
      <c r="H4827" t="s">
        <v>3951</v>
      </c>
    </row>
    <row r="4828" spans="1:8" x14ac:dyDescent="0.25">
      <c r="A4828" t="s">
        <v>3830</v>
      </c>
      <c r="B4828" s="1">
        <v>45686</v>
      </c>
      <c r="C4828">
        <v>936</v>
      </c>
      <c r="D4828">
        <v>152</v>
      </c>
      <c r="E4828">
        <v>11</v>
      </c>
      <c r="F4828">
        <v>7</v>
      </c>
      <c r="G4828">
        <v>6</v>
      </c>
      <c r="H4828" t="s">
        <v>3951</v>
      </c>
    </row>
    <row r="4829" spans="1:8" x14ac:dyDescent="0.25">
      <c r="A4829" t="s">
        <v>3831</v>
      </c>
      <c r="B4829" s="1">
        <v>45682</v>
      </c>
      <c r="C4829">
        <v>997</v>
      </c>
      <c r="D4829">
        <v>179</v>
      </c>
      <c r="E4829">
        <v>4</v>
      </c>
      <c r="F4829">
        <v>83</v>
      </c>
      <c r="G4829">
        <v>23</v>
      </c>
      <c r="H4829" t="s">
        <v>3950</v>
      </c>
    </row>
    <row r="4830" spans="1:8" x14ac:dyDescent="0.25">
      <c r="A4830" t="s">
        <v>3832</v>
      </c>
      <c r="B4830" s="1">
        <v>45599</v>
      </c>
      <c r="C4830">
        <v>921</v>
      </c>
      <c r="D4830">
        <v>87</v>
      </c>
      <c r="E4830">
        <v>17</v>
      </c>
      <c r="F4830">
        <v>113</v>
      </c>
      <c r="G4830">
        <v>7</v>
      </c>
      <c r="H4830" t="s">
        <v>3951</v>
      </c>
    </row>
    <row r="4831" spans="1:8" x14ac:dyDescent="0.25">
      <c r="A4831" t="s">
        <v>3833</v>
      </c>
      <c r="B4831" s="1">
        <v>45478</v>
      </c>
      <c r="C4831">
        <v>503</v>
      </c>
      <c r="D4831">
        <v>145</v>
      </c>
      <c r="E4831">
        <v>11</v>
      </c>
      <c r="F4831">
        <v>152</v>
      </c>
      <c r="G4831">
        <v>40</v>
      </c>
      <c r="H4831" t="s">
        <v>3950</v>
      </c>
    </row>
    <row r="4832" spans="1:8" x14ac:dyDescent="0.25">
      <c r="A4832" t="s">
        <v>3834</v>
      </c>
      <c r="B4832" s="1">
        <v>45147</v>
      </c>
      <c r="C4832">
        <v>463</v>
      </c>
      <c r="D4832">
        <v>202</v>
      </c>
      <c r="E4832">
        <v>11</v>
      </c>
      <c r="F4832">
        <v>2</v>
      </c>
      <c r="G4832">
        <v>8</v>
      </c>
      <c r="H4832" t="s">
        <v>3950</v>
      </c>
    </row>
    <row r="4833" spans="1:8" x14ac:dyDescent="0.25">
      <c r="A4833" t="s">
        <v>3835</v>
      </c>
      <c r="B4833" s="1">
        <v>45577</v>
      </c>
      <c r="C4833">
        <v>867</v>
      </c>
      <c r="D4833">
        <v>236</v>
      </c>
      <c r="E4833">
        <v>8</v>
      </c>
      <c r="F4833">
        <v>59</v>
      </c>
      <c r="G4833">
        <v>39</v>
      </c>
      <c r="H4833" t="s">
        <v>3950</v>
      </c>
    </row>
    <row r="4834" spans="1:8" x14ac:dyDescent="0.25">
      <c r="A4834" t="s">
        <v>416</v>
      </c>
      <c r="B4834" s="1">
        <v>44983</v>
      </c>
      <c r="C4834">
        <v>847</v>
      </c>
      <c r="D4834">
        <v>164</v>
      </c>
      <c r="E4834">
        <v>18</v>
      </c>
      <c r="F4834">
        <v>105</v>
      </c>
      <c r="G4834">
        <v>3</v>
      </c>
      <c r="H4834" t="s">
        <v>3949</v>
      </c>
    </row>
    <row r="4835" spans="1:8" x14ac:dyDescent="0.25">
      <c r="A4835" t="s">
        <v>3836</v>
      </c>
      <c r="B4835" s="1">
        <v>45464</v>
      </c>
      <c r="C4835">
        <v>914</v>
      </c>
      <c r="D4835">
        <v>268</v>
      </c>
      <c r="E4835">
        <v>8</v>
      </c>
      <c r="F4835">
        <v>66</v>
      </c>
      <c r="G4835">
        <v>19</v>
      </c>
      <c r="H4835" t="s">
        <v>3951</v>
      </c>
    </row>
    <row r="4836" spans="1:8" x14ac:dyDescent="0.25">
      <c r="A4836" t="s">
        <v>3837</v>
      </c>
      <c r="B4836" s="1">
        <v>45569</v>
      </c>
      <c r="C4836">
        <v>307</v>
      </c>
      <c r="D4836">
        <v>262</v>
      </c>
      <c r="E4836">
        <v>29</v>
      </c>
      <c r="F4836">
        <v>163</v>
      </c>
      <c r="G4836">
        <v>28</v>
      </c>
      <c r="H4836" t="s">
        <v>3949</v>
      </c>
    </row>
    <row r="4837" spans="1:8" x14ac:dyDescent="0.25">
      <c r="A4837" t="s">
        <v>3838</v>
      </c>
      <c r="B4837" s="1">
        <v>45020</v>
      </c>
      <c r="C4837">
        <v>639</v>
      </c>
      <c r="D4837">
        <v>154</v>
      </c>
      <c r="E4837">
        <v>19</v>
      </c>
      <c r="F4837">
        <v>143</v>
      </c>
      <c r="G4837">
        <v>21</v>
      </c>
      <c r="H4837" t="s">
        <v>3950</v>
      </c>
    </row>
    <row r="4838" spans="1:8" x14ac:dyDescent="0.25">
      <c r="A4838" t="s">
        <v>3839</v>
      </c>
      <c r="B4838" s="1">
        <v>45047</v>
      </c>
      <c r="C4838">
        <v>157</v>
      </c>
      <c r="D4838">
        <v>420</v>
      </c>
      <c r="E4838">
        <v>12</v>
      </c>
      <c r="F4838">
        <v>105</v>
      </c>
      <c r="G4838">
        <v>25</v>
      </c>
      <c r="H4838" t="s">
        <v>3949</v>
      </c>
    </row>
    <row r="4839" spans="1:8" x14ac:dyDescent="0.25">
      <c r="A4839" t="s">
        <v>3840</v>
      </c>
      <c r="B4839" s="1">
        <v>44982</v>
      </c>
      <c r="C4839">
        <v>692</v>
      </c>
      <c r="D4839">
        <v>447</v>
      </c>
      <c r="E4839">
        <v>7</v>
      </c>
      <c r="F4839">
        <v>191</v>
      </c>
      <c r="G4839">
        <v>49</v>
      </c>
      <c r="H4839" t="s">
        <v>3950</v>
      </c>
    </row>
    <row r="4840" spans="1:8" x14ac:dyDescent="0.25">
      <c r="A4840" t="s">
        <v>3841</v>
      </c>
      <c r="B4840" s="1">
        <v>45339</v>
      </c>
      <c r="C4840">
        <v>826</v>
      </c>
      <c r="D4840">
        <v>416</v>
      </c>
      <c r="E4840">
        <v>9</v>
      </c>
      <c r="F4840">
        <v>31</v>
      </c>
      <c r="G4840">
        <v>49</v>
      </c>
      <c r="H4840" t="s">
        <v>3950</v>
      </c>
    </row>
    <row r="4841" spans="1:8" x14ac:dyDescent="0.25">
      <c r="A4841" t="s">
        <v>684</v>
      </c>
      <c r="B4841" s="1">
        <v>45363</v>
      </c>
      <c r="C4841">
        <v>220</v>
      </c>
      <c r="D4841">
        <v>179</v>
      </c>
      <c r="E4841">
        <v>6</v>
      </c>
      <c r="F4841">
        <v>7</v>
      </c>
      <c r="G4841">
        <v>1</v>
      </c>
      <c r="H4841" t="s">
        <v>3951</v>
      </c>
    </row>
    <row r="4842" spans="1:8" x14ac:dyDescent="0.25">
      <c r="A4842" t="s">
        <v>1443</v>
      </c>
      <c r="B4842" s="1">
        <v>45661</v>
      </c>
      <c r="C4842">
        <v>475</v>
      </c>
      <c r="D4842">
        <v>158</v>
      </c>
      <c r="E4842">
        <v>21</v>
      </c>
      <c r="F4842">
        <v>151</v>
      </c>
      <c r="G4842">
        <v>4</v>
      </c>
      <c r="H4842" t="s">
        <v>3950</v>
      </c>
    </row>
    <row r="4843" spans="1:8" x14ac:dyDescent="0.25">
      <c r="A4843" t="s">
        <v>3842</v>
      </c>
      <c r="B4843" s="1">
        <v>45290</v>
      </c>
      <c r="C4843">
        <v>463</v>
      </c>
      <c r="D4843">
        <v>177</v>
      </c>
      <c r="E4843">
        <v>1</v>
      </c>
      <c r="F4843">
        <v>140</v>
      </c>
      <c r="G4843">
        <v>38</v>
      </c>
      <c r="H4843" t="s">
        <v>3951</v>
      </c>
    </row>
    <row r="4844" spans="1:8" x14ac:dyDescent="0.25">
      <c r="A4844" t="s">
        <v>3843</v>
      </c>
      <c r="B4844" s="1">
        <v>45647</v>
      </c>
      <c r="C4844">
        <v>316</v>
      </c>
      <c r="D4844">
        <v>246</v>
      </c>
      <c r="E4844">
        <v>5</v>
      </c>
      <c r="F4844">
        <v>41</v>
      </c>
      <c r="G4844">
        <v>41</v>
      </c>
      <c r="H4844" t="s">
        <v>3950</v>
      </c>
    </row>
    <row r="4845" spans="1:8" x14ac:dyDescent="0.25">
      <c r="A4845" t="s">
        <v>95</v>
      </c>
      <c r="B4845" s="1">
        <v>45360</v>
      </c>
      <c r="C4845">
        <v>948</v>
      </c>
      <c r="D4845">
        <v>138</v>
      </c>
      <c r="E4845">
        <v>18</v>
      </c>
      <c r="F4845">
        <v>49</v>
      </c>
      <c r="G4845">
        <v>7</v>
      </c>
      <c r="H4845" t="s">
        <v>3950</v>
      </c>
    </row>
    <row r="4846" spans="1:8" x14ac:dyDescent="0.25">
      <c r="A4846" t="s">
        <v>401</v>
      </c>
      <c r="B4846" s="1">
        <v>45467</v>
      </c>
      <c r="C4846">
        <v>600</v>
      </c>
      <c r="D4846">
        <v>105</v>
      </c>
      <c r="E4846">
        <v>6</v>
      </c>
      <c r="F4846">
        <v>173</v>
      </c>
      <c r="G4846">
        <v>19</v>
      </c>
      <c r="H4846" t="s">
        <v>3949</v>
      </c>
    </row>
    <row r="4847" spans="1:8" x14ac:dyDescent="0.25">
      <c r="A4847" t="s">
        <v>2719</v>
      </c>
      <c r="B4847" s="1">
        <v>45407</v>
      </c>
      <c r="C4847">
        <v>504</v>
      </c>
      <c r="D4847">
        <v>253</v>
      </c>
      <c r="E4847">
        <v>12</v>
      </c>
      <c r="F4847">
        <v>69</v>
      </c>
      <c r="G4847">
        <v>32</v>
      </c>
      <c r="H4847" t="s">
        <v>3949</v>
      </c>
    </row>
    <row r="4848" spans="1:8" x14ac:dyDescent="0.25">
      <c r="A4848" t="s">
        <v>3844</v>
      </c>
      <c r="B4848" s="1">
        <v>45134</v>
      </c>
      <c r="C4848">
        <v>236</v>
      </c>
      <c r="D4848">
        <v>337</v>
      </c>
      <c r="E4848">
        <v>28</v>
      </c>
      <c r="F4848">
        <v>116</v>
      </c>
      <c r="G4848">
        <v>47</v>
      </c>
      <c r="H4848" t="s">
        <v>3950</v>
      </c>
    </row>
    <row r="4849" spans="1:8" x14ac:dyDescent="0.25">
      <c r="A4849" t="s">
        <v>3845</v>
      </c>
      <c r="B4849" s="1">
        <v>45691</v>
      </c>
      <c r="C4849">
        <v>688</v>
      </c>
      <c r="D4849">
        <v>84</v>
      </c>
      <c r="E4849">
        <v>10</v>
      </c>
      <c r="F4849">
        <v>49</v>
      </c>
      <c r="G4849">
        <v>14</v>
      </c>
      <c r="H4849" t="s">
        <v>3951</v>
      </c>
    </row>
    <row r="4850" spans="1:8" x14ac:dyDescent="0.25">
      <c r="A4850" t="s">
        <v>401</v>
      </c>
      <c r="B4850" s="1">
        <v>45416</v>
      </c>
      <c r="C4850">
        <v>775</v>
      </c>
      <c r="D4850">
        <v>91</v>
      </c>
      <c r="E4850">
        <v>12</v>
      </c>
      <c r="F4850">
        <v>87</v>
      </c>
      <c r="G4850">
        <v>49</v>
      </c>
      <c r="H4850" t="s">
        <v>3949</v>
      </c>
    </row>
    <row r="4851" spans="1:8" x14ac:dyDescent="0.25">
      <c r="A4851" t="s">
        <v>3846</v>
      </c>
      <c r="B4851" s="1">
        <v>45272</v>
      </c>
      <c r="C4851">
        <v>299</v>
      </c>
      <c r="D4851">
        <v>411</v>
      </c>
      <c r="E4851">
        <v>10</v>
      </c>
      <c r="F4851">
        <v>49</v>
      </c>
      <c r="G4851">
        <v>21</v>
      </c>
      <c r="H4851" t="s">
        <v>3951</v>
      </c>
    </row>
    <row r="4852" spans="1:8" x14ac:dyDescent="0.25">
      <c r="A4852" t="s">
        <v>3847</v>
      </c>
      <c r="B4852" s="1">
        <v>45690</v>
      </c>
      <c r="C4852">
        <v>287</v>
      </c>
      <c r="D4852">
        <v>289</v>
      </c>
      <c r="E4852">
        <v>12</v>
      </c>
      <c r="F4852">
        <v>139</v>
      </c>
      <c r="G4852">
        <v>45</v>
      </c>
      <c r="H4852" t="s">
        <v>3951</v>
      </c>
    </row>
    <row r="4853" spans="1:8" x14ac:dyDescent="0.25">
      <c r="A4853" t="s">
        <v>3848</v>
      </c>
      <c r="B4853" s="1">
        <v>45187</v>
      </c>
      <c r="C4853">
        <v>711</v>
      </c>
      <c r="D4853">
        <v>181</v>
      </c>
      <c r="E4853">
        <v>30</v>
      </c>
      <c r="F4853">
        <v>65</v>
      </c>
      <c r="G4853">
        <v>16</v>
      </c>
      <c r="H4853" t="s">
        <v>3951</v>
      </c>
    </row>
    <row r="4854" spans="1:8" x14ac:dyDescent="0.25">
      <c r="A4854" t="s">
        <v>1796</v>
      </c>
      <c r="B4854" s="1">
        <v>45196</v>
      </c>
      <c r="C4854">
        <v>507</v>
      </c>
      <c r="D4854">
        <v>108</v>
      </c>
      <c r="E4854">
        <v>5</v>
      </c>
      <c r="F4854">
        <v>115</v>
      </c>
      <c r="G4854">
        <v>31</v>
      </c>
      <c r="H4854" t="s">
        <v>3951</v>
      </c>
    </row>
    <row r="4855" spans="1:8" x14ac:dyDescent="0.25">
      <c r="A4855" t="s">
        <v>3661</v>
      </c>
      <c r="B4855" s="1">
        <v>45225</v>
      </c>
      <c r="C4855">
        <v>452</v>
      </c>
      <c r="D4855">
        <v>55</v>
      </c>
      <c r="E4855">
        <v>28</v>
      </c>
      <c r="F4855">
        <v>93</v>
      </c>
      <c r="G4855">
        <v>11</v>
      </c>
      <c r="H4855" t="s">
        <v>3951</v>
      </c>
    </row>
    <row r="4856" spans="1:8" x14ac:dyDescent="0.25">
      <c r="A4856" t="s">
        <v>471</v>
      </c>
      <c r="B4856" s="1">
        <v>45538</v>
      </c>
      <c r="C4856">
        <v>217</v>
      </c>
      <c r="D4856">
        <v>256</v>
      </c>
      <c r="E4856">
        <v>29</v>
      </c>
      <c r="F4856">
        <v>88</v>
      </c>
      <c r="G4856">
        <v>32</v>
      </c>
      <c r="H4856" t="s">
        <v>3950</v>
      </c>
    </row>
    <row r="4857" spans="1:8" x14ac:dyDescent="0.25">
      <c r="A4857" t="s">
        <v>3849</v>
      </c>
      <c r="B4857" s="1">
        <v>45242</v>
      </c>
      <c r="C4857">
        <v>226</v>
      </c>
      <c r="D4857">
        <v>169</v>
      </c>
      <c r="E4857">
        <v>2</v>
      </c>
      <c r="F4857">
        <v>28</v>
      </c>
      <c r="G4857">
        <v>8</v>
      </c>
      <c r="H4857" t="s">
        <v>3949</v>
      </c>
    </row>
    <row r="4858" spans="1:8" x14ac:dyDescent="0.25">
      <c r="A4858" t="s">
        <v>3850</v>
      </c>
      <c r="B4858" s="1">
        <v>45061</v>
      </c>
      <c r="C4858">
        <v>269</v>
      </c>
      <c r="D4858">
        <v>392</v>
      </c>
      <c r="E4858">
        <v>21</v>
      </c>
      <c r="F4858">
        <v>44</v>
      </c>
      <c r="G4858">
        <v>1</v>
      </c>
      <c r="H4858" t="s">
        <v>3951</v>
      </c>
    </row>
    <row r="4859" spans="1:8" x14ac:dyDescent="0.25">
      <c r="A4859" t="s">
        <v>3851</v>
      </c>
      <c r="B4859" s="1">
        <v>45639</v>
      </c>
      <c r="C4859">
        <v>564</v>
      </c>
      <c r="D4859">
        <v>109</v>
      </c>
      <c r="E4859">
        <v>2</v>
      </c>
      <c r="F4859">
        <v>93</v>
      </c>
      <c r="G4859">
        <v>45</v>
      </c>
      <c r="H4859" t="s">
        <v>3951</v>
      </c>
    </row>
    <row r="4860" spans="1:8" x14ac:dyDescent="0.25">
      <c r="A4860" t="s">
        <v>3509</v>
      </c>
      <c r="B4860" s="1">
        <v>45173</v>
      </c>
      <c r="C4860">
        <v>865</v>
      </c>
      <c r="D4860">
        <v>207</v>
      </c>
      <c r="E4860">
        <v>2</v>
      </c>
      <c r="F4860">
        <v>135</v>
      </c>
      <c r="G4860">
        <v>47</v>
      </c>
      <c r="H4860" t="s">
        <v>3951</v>
      </c>
    </row>
    <row r="4861" spans="1:8" x14ac:dyDescent="0.25">
      <c r="A4861" t="s">
        <v>278</v>
      </c>
      <c r="B4861" s="1">
        <v>45036</v>
      </c>
      <c r="C4861">
        <v>434</v>
      </c>
      <c r="D4861">
        <v>230</v>
      </c>
      <c r="E4861">
        <v>6</v>
      </c>
      <c r="F4861">
        <v>11</v>
      </c>
      <c r="G4861">
        <v>3</v>
      </c>
      <c r="H4861" t="s">
        <v>3949</v>
      </c>
    </row>
    <row r="4862" spans="1:8" x14ac:dyDescent="0.25">
      <c r="A4862" t="s">
        <v>3852</v>
      </c>
      <c r="B4862" s="1">
        <v>45315</v>
      </c>
      <c r="C4862">
        <v>793</v>
      </c>
      <c r="D4862">
        <v>498</v>
      </c>
      <c r="E4862">
        <v>28</v>
      </c>
      <c r="F4862">
        <v>130</v>
      </c>
      <c r="G4862">
        <v>6</v>
      </c>
      <c r="H4862" t="s">
        <v>3950</v>
      </c>
    </row>
    <row r="4863" spans="1:8" x14ac:dyDescent="0.25">
      <c r="A4863" t="s">
        <v>3841</v>
      </c>
      <c r="B4863" s="1">
        <v>45533</v>
      </c>
      <c r="C4863">
        <v>349</v>
      </c>
      <c r="D4863">
        <v>236</v>
      </c>
      <c r="E4863">
        <v>24</v>
      </c>
      <c r="F4863">
        <v>186</v>
      </c>
      <c r="G4863">
        <v>27</v>
      </c>
      <c r="H4863" t="s">
        <v>3950</v>
      </c>
    </row>
    <row r="4864" spans="1:8" x14ac:dyDescent="0.25">
      <c r="A4864" t="s">
        <v>3853</v>
      </c>
      <c r="B4864" s="1">
        <v>45403</v>
      </c>
      <c r="C4864">
        <v>816</v>
      </c>
      <c r="D4864">
        <v>256</v>
      </c>
      <c r="E4864">
        <v>21</v>
      </c>
      <c r="F4864">
        <v>26</v>
      </c>
      <c r="G4864">
        <v>20</v>
      </c>
      <c r="H4864" t="s">
        <v>3951</v>
      </c>
    </row>
    <row r="4865" spans="1:8" x14ac:dyDescent="0.25">
      <c r="A4865" t="s">
        <v>950</v>
      </c>
      <c r="B4865" s="1">
        <v>45357</v>
      </c>
      <c r="C4865">
        <v>575</v>
      </c>
      <c r="D4865">
        <v>64</v>
      </c>
      <c r="E4865">
        <v>29</v>
      </c>
      <c r="F4865">
        <v>116</v>
      </c>
      <c r="G4865">
        <v>49</v>
      </c>
      <c r="H4865" t="s">
        <v>3951</v>
      </c>
    </row>
    <row r="4866" spans="1:8" x14ac:dyDescent="0.25">
      <c r="A4866" t="s">
        <v>3854</v>
      </c>
      <c r="B4866" s="1">
        <v>45474</v>
      </c>
      <c r="C4866">
        <v>292</v>
      </c>
      <c r="D4866">
        <v>280</v>
      </c>
      <c r="E4866">
        <v>3</v>
      </c>
      <c r="F4866">
        <v>79</v>
      </c>
      <c r="G4866">
        <v>12</v>
      </c>
      <c r="H4866" t="s">
        <v>3951</v>
      </c>
    </row>
    <row r="4867" spans="1:8" x14ac:dyDescent="0.25">
      <c r="A4867" t="s">
        <v>2793</v>
      </c>
      <c r="B4867" s="1">
        <v>45192</v>
      </c>
      <c r="C4867">
        <v>798</v>
      </c>
      <c r="D4867">
        <v>383</v>
      </c>
      <c r="E4867">
        <v>26</v>
      </c>
      <c r="F4867">
        <v>95</v>
      </c>
      <c r="G4867">
        <v>5</v>
      </c>
      <c r="H4867" t="s">
        <v>3950</v>
      </c>
    </row>
    <row r="4868" spans="1:8" x14ac:dyDescent="0.25">
      <c r="A4868" t="s">
        <v>3740</v>
      </c>
      <c r="B4868" s="1">
        <v>45219</v>
      </c>
      <c r="C4868">
        <v>118</v>
      </c>
      <c r="D4868">
        <v>125</v>
      </c>
      <c r="E4868">
        <v>18</v>
      </c>
      <c r="F4868">
        <v>5</v>
      </c>
      <c r="G4868">
        <v>21</v>
      </c>
      <c r="H4868" t="s">
        <v>3951</v>
      </c>
    </row>
    <row r="4869" spans="1:8" x14ac:dyDescent="0.25">
      <c r="A4869" t="s">
        <v>324</v>
      </c>
      <c r="B4869" s="1">
        <v>45507</v>
      </c>
      <c r="C4869">
        <v>466</v>
      </c>
      <c r="D4869">
        <v>144</v>
      </c>
      <c r="E4869">
        <v>16</v>
      </c>
      <c r="F4869">
        <v>43</v>
      </c>
      <c r="G4869">
        <v>39</v>
      </c>
      <c r="H4869" t="s">
        <v>3951</v>
      </c>
    </row>
    <row r="4870" spans="1:8" x14ac:dyDescent="0.25">
      <c r="A4870" t="s">
        <v>2725</v>
      </c>
      <c r="B4870" s="1">
        <v>45421</v>
      </c>
      <c r="C4870">
        <v>775</v>
      </c>
      <c r="D4870">
        <v>150</v>
      </c>
      <c r="E4870">
        <v>21</v>
      </c>
      <c r="F4870">
        <v>18</v>
      </c>
      <c r="G4870">
        <v>25</v>
      </c>
      <c r="H4870" t="s">
        <v>3950</v>
      </c>
    </row>
    <row r="4871" spans="1:8" x14ac:dyDescent="0.25">
      <c r="A4871" t="s">
        <v>3855</v>
      </c>
      <c r="B4871" s="1">
        <v>45334</v>
      </c>
      <c r="C4871">
        <v>691</v>
      </c>
      <c r="D4871">
        <v>437</v>
      </c>
      <c r="E4871">
        <v>14</v>
      </c>
      <c r="F4871">
        <v>43</v>
      </c>
      <c r="G4871">
        <v>21</v>
      </c>
      <c r="H4871" t="s">
        <v>3951</v>
      </c>
    </row>
    <row r="4872" spans="1:8" x14ac:dyDescent="0.25">
      <c r="A4872" t="s">
        <v>3856</v>
      </c>
      <c r="B4872" s="1">
        <v>45638</v>
      </c>
      <c r="C4872">
        <v>438</v>
      </c>
      <c r="D4872">
        <v>406</v>
      </c>
      <c r="E4872">
        <v>15</v>
      </c>
      <c r="F4872">
        <v>49</v>
      </c>
      <c r="G4872">
        <v>30</v>
      </c>
      <c r="H4872" t="s">
        <v>3949</v>
      </c>
    </row>
    <row r="4873" spans="1:8" x14ac:dyDescent="0.25">
      <c r="A4873" t="s">
        <v>2410</v>
      </c>
      <c r="B4873" s="1">
        <v>45054</v>
      </c>
      <c r="C4873">
        <v>335</v>
      </c>
      <c r="D4873">
        <v>440</v>
      </c>
      <c r="E4873">
        <v>16</v>
      </c>
      <c r="F4873">
        <v>141</v>
      </c>
      <c r="G4873">
        <v>31</v>
      </c>
      <c r="H4873" t="s">
        <v>3950</v>
      </c>
    </row>
    <row r="4874" spans="1:8" x14ac:dyDescent="0.25">
      <c r="A4874" t="s">
        <v>3857</v>
      </c>
      <c r="B4874" s="1">
        <v>45126</v>
      </c>
      <c r="C4874">
        <v>311</v>
      </c>
      <c r="D4874">
        <v>384</v>
      </c>
      <c r="E4874">
        <v>5</v>
      </c>
      <c r="F4874">
        <v>101</v>
      </c>
      <c r="G4874">
        <v>13</v>
      </c>
      <c r="H4874" t="s">
        <v>3949</v>
      </c>
    </row>
    <row r="4875" spans="1:8" x14ac:dyDescent="0.25">
      <c r="A4875" t="s">
        <v>3858</v>
      </c>
      <c r="B4875" s="1">
        <v>45210</v>
      </c>
      <c r="C4875">
        <v>386</v>
      </c>
      <c r="D4875">
        <v>257</v>
      </c>
      <c r="E4875">
        <v>10</v>
      </c>
      <c r="F4875">
        <v>51</v>
      </c>
      <c r="G4875">
        <v>27</v>
      </c>
      <c r="H4875" t="s">
        <v>3949</v>
      </c>
    </row>
    <row r="4876" spans="1:8" x14ac:dyDescent="0.25">
      <c r="A4876" t="s">
        <v>3769</v>
      </c>
      <c r="B4876" s="1">
        <v>45538</v>
      </c>
      <c r="C4876">
        <v>997</v>
      </c>
      <c r="D4876">
        <v>472</v>
      </c>
      <c r="E4876">
        <v>3</v>
      </c>
      <c r="F4876">
        <v>119</v>
      </c>
      <c r="G4876">
        <v>46</v>
      </c>
      <c r="H4876" t="s">
        <v>3951</v>
      </c>
    </row>
    <row r="4877" spans="1:8" x14ac:dyDescent="0.25">
      <c r="A4877" t="s">
        <v>2886</v>
      </c>
      <c r="B4877" s="1">
        <v>45227</v>
      </c>
      <c r="C4877">
        <v>540</v>
      </c>
      <c r="D4877">
        <v>457</v>
      </c>
      <c r="E4877">
        <v>2</v>
      </c>
      <c r="F4877">
        <v>35</v>
      </c>
      <c r="G4877">
        <v>24</v>
      </c>
      <c r="H4877" t="s">
        <v>3949</v>
      </c>
    </row>
    <row r="4878" spans="1:8" x14ac:dyDescent="0.25">
      <c r="A4878" t="s">
        <v>3859</v>
      </c>
      <c r="B4878" s="1">
        <v>45483</v>
      </c>
      <c r="C4878">
        <v>459</v>
      </c>
      <c r="D4878">
        <v>451</v>
      </c>
      <c r="E4878">
        <v>29</v>
      </c>
      <c r="F4878">
        <v>63</v>
      </c>
      <c r="G4878">
        <v>29</v>
      </c>
      <c r="H4878" t="s">
        <v>3949</v>
      </c>
    </row>
    <row r="4879" spans="1:8" x14ac:dyDescent="0.25">
      <c r="A4879" t="s">
        <v>3860</v>
      </c>
      <c r="B4879" s="1">
        <v>45118</v>
      </c>
      <c r="C4879">
        <v>311</v>
      </c>
      <c r="D4879">
        <v>237</v>
      </c>
      <c r="E4879">
        <v>19</v>
      </c>
      <c r="F4879">
        <v>94</v>
      </c>
      <c r="G4879">
        <v>18</v>
      </c>
      <c r="H4879" t="s">
        <v>3950</v>
      </c>
    </row>
    <row r="4880" spans="1:8" x14ac:dyDescent="0.25">
      <c r="A4880" t="s">
        <v>3174</v>
      </c>
      <c r="B4880" s="1">
        <v>45659</v>
      </c>
      <c r="C4880">
        <v>922</v>
      </c>
      <c r="D4880">
        <v>322</v>
      </c>
      <c r="E4880">
        <v>5</v>
      </c>
      <c r="F4880">
        <v>36</v>
      </c>
      <c r="G4880">
        <v>7</v>
      </c>
      <c r="H4880" t="s">
        <v>3951</v>
      </c>
    </row>
    <row r="4881" spans="1:8" x14ac:dyDescent="0.25">
      <c r="A4881" t="s">
        <v>3861</v>
      </c>
      <c r="B4881" s="1">
        <v>44994</v>
      </c>
      <c r="C4881">
        <v>501</v>
      </c>
      <c r="D4881">
        <v>112</v>
      </c>
      <c r="E4881">
        <v>3</v>
      </c>
      <c r="F4881">
        <v>67</v>
      </c>
      <c r="G4881">
        <v>24</v>
      </c>
      <c r="H4881" t="s">
        <v>3950</v>
      </c>
    </row>
    <row r="4882" spans="1:8" x14ac:dyDescent="0.25">
      <c r="A4882" t="s">
        <v>3211</v>
      </c>
      <c r="B4882" s="1">
        <v>45390</v>
      </c>
      <c r="C4882">
        <v>923</v>
      </c>
      <c r="D4882">
        <v>172</v>
      </c>
      <c r="E4882">
        <v>3</v>
      </c>
      <c r="F4882">
        <v>9</v>
      </c>
      <c r="G4882">
        <v>16</v>
      </c>
      <c r="H4882" t="s">
        <v>3951</v>
      </c>
    </row>
    <row r="4883" spans="1:8" x14ac:dyDescent="0.25">
      <c r="A4883" t="s">
        <v>3862</v>
      </c>
      <c r="B4883" s="1">
        <v>45656</v>
      </c>
      <c r="C4883">
        <v>943</v>
      </c>
      <c r="D4883">
        <v>75</v>
      </c>
      <c r="E4883">
        <v>19</v>
      </c>
      <c r="F4883">
        <v>189</v>
      </c>
      <c r="G4883">
        <v>19</v>
      </c>
      <c r="H4883" t="s">
        <v>3950</v>
      </c>
    </row>
    <row r="4884" spans="1:8" x14ac:dyDescent="0.25">
      <c r="A4884" t="s">
        <v>3863</v>
      </c>
      <c r="B4884" s="1">
        <v>45322</v>
      </c>
      <c r="C4884">
        <v>395</v>
      </c>
      <c r="D4884">
        <v>306</v>
      </c>
      <c r="E4884">
        <v>3</v>
      </c>
      <c r="F4884">
        <v>37</v>
      </c>
      <c r="G4884">
        <v>31</v>
      </c>
      <c r="H4884" t="s">
        <v>3949</v>
      </c>
    </row>
    <row r="4885" spans="1:8" x14ac:dyDescent="0.25">
      <c r="A4885" t="s">
        <v>2882</v>
      </c>
      <c r="B4885" s="1">
        <v>44984</v>
      </c>
      <c r="C4885">
        <v>974</v>
      </c>
      <c r="D4885">
        <v>108</v>
      </c>
      <c r="E4885">
        <v>9</v>
      </c>
      <c r="F4885">
        <v>23</v>
      </c>
      <c r="G4885">
        <v>48</v>
      </c>
      <c r="H4885" t="s">
        <v>3949</v>
      </c>
    </row>
    <row r="4886" spans="1:8" x14ac:dyDescent="0.25">
      <c r="A4886" t="s">
        <v>3864</v>
      </c>
      <c r="B4886" s="1">
        <v>45215</v>
      </c>
      <c r="C4886">
        <v>444</v>
      </c>
      <c r="D4886">
        <v>338</v>
      </c>
      <c r="E4886">
        <v>10</v>
      </c>
      <c r="F4886">
        <v>48</v>
      </c>
      <c r="G4886">
        <v>4</v>
      </c>
      <c r="H4886" t="s">
        <v>3951</v>
      </c>
    </row>
    <row r="4887" spans="1:8" x14ac:dyDescent="0.25">
      <c r="A4887" t="s">
        <v>3865</v>
      </c>
      <c r="B4887" s="1">
        <v>45433</v>
      </c>
      <c r="C4887">
        <v>887</v>
      </c>
      <c r="D4887">
        <v>398</v>
      </c>
      <c r="E4887">
        <v>30</v>
      </c>
      <c r="F4887">
        <v>131</v>
      </c>
      <c r="G4887">
        <v>14</v>
      </c>
      <c r="H4887" t="s">
        <v>3949</v>
      </c>
    </row>
    <row r="4888" spans="1:8" x14ac:dyDescent="0.25">
      <c r="A4888" t="s">
        <v>3866</v>
      </c>
      <c r="B4888" s="1">
        <v>45334</v>
      </c>
      <c r="C4888">
        <v>345</v>
      </c>
      <c r="D4888">
        <v>56</v>
      </c>
      <c r="E4888">
        <v>4</v>
      </c>
      <c r="F4888">
        <v>138</v>
      </c>
      <c r="G4888">
        <v>1</v>
      </c>
      <c r="H4888" t="s">
        <v>3950</v>
      </c>
    </row>
    <row r="4889" spans="1:8" x14ac:dyDescent="0.25">
      <c r="A4889" t="s">
        <v>3867</v>
      </c>
      <c r="B4889" s="1">
        <v>45496</v>
      </c>
      <c r="C4889">
        <v>418</v>
      </c>
      <c r="D4889">
        <v>455</v>
      </c>
      <c r="E4889">
        <v>29</v>
      </c>
      <c r="F4889">
        <v>95</v>
      </c>
      <c r="G4889">
        <v>36</v>
      </c>
      <c r="H4889" t="s">
        <v>3949</v>
      </c>
    </row>
    <row r="4890" spans="1:8" x14ac:dyDescent="0.25">
      <c r="A4890" t="s">
        <v>3868</v>
      </c>
      <c r="B4890" s="1">
        <v>45533</v>
      </c>
      <c r="C4890">
        <v>718</v>
      </c>
      <c r="D4890">
        <v>351</v>
      </c>
      <c r="E4890">
        <v>13</v>
      </c>
      <c r="F4890">
        <v>175</v>
      </c>
      <c r="G4890">
        <v>41</v>
      </c>
      <c r="H4890" t="s">
        <v>3951</v>
      </c>
    </row>
    <row r="4891" spans="1:8" x14ac:dyDescent="0.25">
      <c r="A4891" t="s">
        <v>3869</v>
      </c>
      <c r="B4891" s="1">
        <v>44992</v>
      </c>
      <c r="C4891">
        <v>513</v>
      </c>
      <c r="D4891">
        <v>82</v>
      </c>
      <c r="E4891">
        <v>27</v>
      </c>
      <c r="F4891">
        <v>173</v>
      </c>
      <c r="G4891">
        <v>1</v>
      </c>
      <c r="H4891" t="s">
        <v>3950</v>
      </c>
    </row>
    <row r="4892" spans="1:8" x14ac:dyDescent="0.25">
      <c r="A4892" t="s">
        <v>784</v>
      </c>
      <c r="B4892" s="1">
        <v>45111</v>
      </c>
      <c r="C4892">
        <v>436</v>
      </c>
      <c r="D4892">
        <v>157</v>
      </c>
      <c r="E4892">
        <v>17</v>
      </c>
      <c r="F4892">
        <v>91</v>
      </c>
      <c r="G4892">
        <v>23</v>
      </c>
      <c r="H4892" t="s">
        <v>3949</v>
      </c>
    </row>
    <row r="4893" spans="1:8" x14ac:dyDescent="0.25">
      <c r="A4893" t="s">
        <v>3870</v>
      </c>
      <c r="B4893" s="1">
        <v>45475</v>
      </c>
      <c r="C4893">
        <v>681</v>
      </c>
      <c r="D4893">
        <v>436</v>
      </c>
      <c r="E4893">
        <v>21</v>
      </c>
      <c r="F4893">
        <v>177</v>
      </c>
      <c r="G4893">
        <v>16</v>
      </c>
      <c r="H4893" t="s">
        <v>3949</v>
      </c>
    </row>
    <row r="4894" spans="1:8" x14ac:dyDescent="0.25">
      <c r="A4894" t="s">
        <v>3871</v>
      </c>
      <c r="B4894" s="1">
        <v>45697</v>
      </c>
      <c r="C4894">
        <v>958</v>
      </c>
      <c r="D4894">
        <v>166</v>
      </c>
      <c r="E4894">
        <v>5</v>
      </c>
      <c r="F4894">
        <v>192</v>
      </c>
      <c r="G4894">
        <v>16</v>
      </c>
      <c r="H4894" t="s">
        <v>3949</v>
      </c>
    </row>
    <row r="4895" spans="1:8" x14ac:dyDescent="0.25">
      <c r="A4895" t="s">
        <v>3103</v>
      </c>
      <c r="B4895" s="1">
        <v>45601</v>
      </c>
      <c r="C4895">
        <v>600</v>
      </c>
      <c r="D4895">
        <v>337</v>
      </c>
      <c r="E4895">
        <v>5</v>
      </c>
      <c r="F4895">
        <v>56</v>
      </c>
      <c r="G4895">
        <v>7</v>
      </c>
      <c r="H4895" t="s">
        <v>3949</v>
      </c>
    </row>
    <row r="4896" spans="1:8" x14ac:dyDescent="0.25">
      <c r="A4896" t="s">
        <v>3872</v>
      </c>
      <c r="B4896" s="1">
        <v>45270</v>
      </c>
      <c r="C4896">
        <v>857</v>
      </c>
      <c r="D4896">
        <v>84</v>
      </c>
      <c r="E4896">
        <v>22</v>
      </c>
      <c r="F4896">
        <v>6</v>
      </c>
      <c r="G4896">
        <v>27</v>
      </c>
      <c r="H4896" t="s">
        <v>3950</v>
      </c>
    </row>
    <row r="4897" spans="1:8" x14ac:dyDescent="0.25">
      <c r="A4897" t="s">
        <v>3873</v>
      </c>
      <c r="B4897" s="1">
        <v>44971</v>
      </c>
      <c r="C4897">
        <v>365</v>
      </c>
      <c r="D4897">
        <v>130</v>
      </c>
      <c r="E4897">
        <v>9</v>
      </c>
      <c r="F4897">
        <v>44</v>
      </c>
      <c r="G4897">
        <v>43</v>
      </c>
      <c r="H4897" t="s">
        <v>3951</v>
      </c>
    </row>
    <row r="4898" spans="1:8" x14ac:dyDescent="0.25">
      <c r="A4898" t="s">
        <v>883</v>
      </c>
      <c r="B4898" s="1">
        <v>45490</v>
      </c>
      <c r="C4898">
        <v>501</v>
      </c>
      <c r="D4898">
        <v>276</v>
      </c>
      <c r="E4898">
        <v>15</v>
      </c>
      <c r="F4898">
        <v>1</v>
      </c>
      <c r="G4898">
        <v>19</v>
      </c>
      <c r="H4898" t="s">
        <v>3951</v>
      </c>
    </row>
    <row r="4899" spans="1:8" x14ac:dyDescent="0.25">
      <c r="A4899" t="s">
        <v>3874</v>
      </c>
      <c r="B4899" s="1">
        <v>45288</v>
      </c>
      <c r="C4899">
        <v>880</v>
      </c>
      <c r="D4899">
        <v>87</v>
      </c>
      <c r="E4899">
        <v>14</v>
      </c>
      <c r="F4899">
        <v>195</v>
      </c>
      <c r="G4899">
        <v>44</v>
      </c>
      <c r="H4899" t="s">
        <v>3951</v>
      </c>
    </row>
    <row r="4900" spans="1:8" x14ac:dyDescent="0.25">
      <c r="A4900" t="s">
        <v>1899</v>
      </c>
      <c r="B4900" s="1">
        <v>45633</v>
      </c>
      <c r="C4900">
        <v>140</v>
      </c>
      <c r="D4900">
        <v>426</v>
      </c>
      <c r="E4900">
        <v>14</v>
      </c>
      <c r="F4900">
        <v>117</v>
      </c>
      <c r="G4900">
        <v>7</v>
      </c>
      <c r="H4900" t="s">
        <v>3949</v>
      </c>
    </row>
    <row r="4901" spans="1:8" x14ac:dyDescent="0.25">
      <c r="A4901" t="s">
        <v>3875</v>
      </c>
      <c r="B4901" s="1">
        <v>45314</v>
      </c>
      <c r="C4901">
        <v>354</v>
      </c>
      <c r="D4901">
        <v>242</v>
      </c>
      <c r="E4901">
        <v>28</v>
      </c>
      <c r="F4901">
        <v>6</v>
      </c>
      <c r="G4901">
        <v>17</v>
      </c>
      <c r="H4901" t="s">
        <v>3950</v>
      </c>
    </row>
    <row r="4902" spans="1:8" x14ac:dyDescent="0.25">
      <c r="A4902" t="s">
        <v>3876</v>
      </c>
      <c r="B4902" s="1">
        <v>45463</v>
      </c>
      <c r="C4902">
        <v>982</v>
      </c>
      <c r="D4902">
        <v>157</v>
      </c>
      <c r="E4902">
        <v>19</v>
      </c>
      <c r="F4902">
        <v>178</v>
      </c>
      <c r="G4902">
        <v>16</v>
      </c>
      <c r="H4902" t="s">
        <v>3950</v>
      </c>
    </row>
    <row r="4903" spans="1:8" x14ac:dyDescent="0.25">
      <c r="A4903" t="s">
        <v>3877</v>
      </c>
      <c r="B4903" s="1">
        <v>45393</v>
      </c>
      <c r="C4903">
        <v>624</v>
      </c>
      <c r="D4903">
        <v>184</v>
      </c>
      <c r="E4903">
        <v>10</v>
      </c>
      <c r="F4903">
        <v>162</v>
      </c>
      <c r="G4903">
        <v>33</v>
      </c>
      <c r="H4903" t="s">
        <v>3950</v>
      </c>
    </row>
    <row r="4904" spans="1:8" x14ac:dyDescent="0.25">
      <c r="A4904" t="s">
        <v>3878</v>
      </c>
      <c r="B4904" s="1">
        <v>45154</v>
      </c>
      <c r="C4904">
        <v>224</v>
      </c>
      <c r="D4904">
        <v>314</v>
      </c>
      <c r="E4904">
        <v>16</v>
      </c>
      <c r="F4904">
        <v>80</v>
      </c>
      <c r="G4904">
        <v>22</v>
      </c>
      <c r="H4904" t="s">
        <v>3951</v>
      </c>
    </row>
    <row r="4905" spans="1:8" x14ac:dyDescent="0.25">
      <c r="A4905" t="s">
        <v>3879</v>
      </c>
      <c r="B4905" s="1">
        <v>45343</v>
      </c>
      <c r="C4905">
        <v>174</v>
      </c>
      <c r="D4905">
        <v>363</v>
      </c>
      <c r="E4905">
        <v>5</v>
      </c>
      <c r="F4905">
        <v>83</v>
      </c>
      <c r="G4905">
        <v>9</v>
      </c>
      <c r="H4905" t="s">
        <v>3951</v>
      </c>
    </row>
    <row r="4906" spans="1:8" x14ac:dyDescent="0.25">
      <c r="A4906" t="s">
        <v>3880</v>
      </c>
      <c r="B4906" s="1">
        <v>45109</v>
      </c>
      <c r="C4906">
        <v>553</v>
      </c>
      <c r="D4906">
        <v>418</v>
      </c>
      <c r="E4906">
        <v>10</v>
      </c>
      <c r="F4906">
        <v>99</v>
      </c>
      <c r="G4906">
        <v>26</v>
      </c>
      <c r="H4906" t="s">
        <v>3949</v>
      </c>
    </row>
    <row r="4907" spans="1:8" x14ac:dyDescent="0.25">
      <c r="A4907" t="s">
        <v>3881</v>
      </c>
      <c r="B4907" s="1">
        <v>45074</v>
      </c>
      <c r="C4907">
        <v>479</v>
      </c>
      <c r="D4907">
        <v>374</v>
      </c>
      <c r="E4907">
        <v>22</v>
      </c>
      <c r="F4907">
        <v>178</v>
      </c>
      <c r="G4907">
        <v>23</v>
      </c>
      <c r="H4907" t="s">
        <v>3951</v>
      </c>
    </row>
    <row r="4908" spans="1:8" x14ac:dyDescent="0.25">
      <c r="A4908" t="s">
        <v>3882</v>
      </c>
      <c r="B4908" s="1">
        <v>45073</v>
      </c>
      <c r="C4908">
        <v>867</v>
      </c>
      <c r="D4908">
        <v>403</v>
      </c>
      <c r="E4908">
        <v>9</v>
      </c>
      <c r="F4908">
        <v>82</v>
      </c>
      <c r="G4908">
        <v>27</v>
      </c>
      <c r="H4908" t="s">
        <v>3949</v>
      </c>
    </row>
    <row r="4909" spans="1:8" x14ac:dyDescent="0.25">
      <c r="A4909" t="s">
        <v>3883</v>
      </c>
      <c r="B4909" s="1">
        <v>45630</v>
      </c>
      <c r="C4909">
        <v>600</v>
      </c>
      <c r="D4909">
        <v>349</v>
      </c>
      <c r="E4909">
        <v>3</v>
      </c>
      <c r="F4909">
        <v>60</v>
      </c>
      <c r="G4909">
        <v>7</v>
      </c>
      <c r="H4909" t="s">
        <v>3949</v>
      </c>
    </row>
    <row r="4910" spans="1:8" x14ac:dyDescent="0.25">
      <c r="A4910" t="s">
        <v>1253</v>
      </c>
      <c r="B4910" s="1">
        <v>45047</v>
      </c>
      <c r="C4910">
        <v>668</v>
      </c>
      <c r="D4910">
        <v>340</v>
      </c>
      <c r="E4910">
        <v>30</v>
      </c>
      <c r="F4910">
        <v>98</v>
      </c>
      <c r="G4910">
        <v>48</v>
      </c>
      <c r="H4910" t="s">
        <v>3950</v>
      </c>
    </row>
    <row r="4911" spans="1:8" x14ac:dyDescent="0.25">
      <c r="A4911" t="s">
        <v>3884</v>
      </c>
      <c r="B4911" s="1">
        <v>45467</v>
      </c>
      <c r="C4911">
        <v>367</v>
      </c>
      <c r="D4911">
        <v>465</v>
      </c>
      <c r="E4911">
        <v>22</v>
      </c>
      <c r="F4911">
        <v>108</v>
      </c>
      <c r="G4911">
        <v>47</v>
      </c>
      <c r="H4911" t="s">
        <v>3949</v>
      </c>
    </row>
    <row r="4912" spans="1:8" x14ac:dyDescent="0.25">
      <c r="A4912" t="s">
        <v>86</v>
      </c>
      <c r="B4912" s="1">
        <v>45555</v>
      </c>
      <c r="C4912">
        <v>480</v>
      </c>
      <c r="D4912">
        <v>257</v>
      </c>
      <c r="E4912">
        <v>17</v>
      </c>
      <c r="F4912">
        <v>55</v>
      </c>
      <c r="G4912">
        <v>46</v>
      </c>
      <c r="H4912" t="s">
        <v>3950</v>
      </c>
    </row>
    <row r="4913" spans="1:8" x14ac:dyDescent="0.25">
      <c r="A4913" t="s">
        <v>3885</v>
      </c>
      <c r="B4913" s="1">
        <v>45656</v>
      </c>
      <c r="C4913">
        <v>969</v>
      </c>
      <c r="D4913">
        <v>337</v>
      </c>
      <c r="E4913">
        <v>19</v>
      </c>
      <c r="F4913">
        <v>133</v>
      </c>
      <c r="G4913">
        <v>45</v>
      </c>
      <c r="H4913" t="s">
        <v>3951</v>
      </c>
    </row>
    <row r="4914" spans="1:8" x14ac:dyDescent="0.25">
      <c r="A4914" t="s">
        <v>3886</v>
      </c>
      <c r="B4914" s="1">
        <v>45669</v>
      </c>
      <c r="C4914">
        <v>226</v>
      </c>
      <c r="D4914">
        <v>165</v>
      </c>
      <c r="E4914">
        <v>21</v>
      </c>
      <c r="F4914">
        <v>131</v>
      </c>
      <c r="G4914">
        <v>2</v>
      </c>
      <c r="H4914" t="s">
        <v>3951</v>
      </c>
    </row>
    <row r="4915" spans="1:8" x14ac:dyDescent="0.25">
      <c r="A4915" t="s">
        <v>3887</v>
      </c>
      <c r="B4915" s="1">
        <v>45277</v>
      </c>
      <c r="C4915">
        <v>936</v>
      </c>
      <c r="D4915">
        <v>169</v>
      </c>
      <c r="E4915">
        <v>24</v>
      </c>
      <c r="F4915">
        <v>158</v>
      </c>
      <c r="G4915">
        <v>36</v>
      </c>
      <c r="H4915" t="s">
        <v>3951</v>
      </c>
    </row>
    <row r="4916" spans="1:8" x14ac:dyDescent="0.25">
      <c r="A4916" t="s">
        <v>3888</v>
      </c>
      <c r="B4916" s="1">
        <v>45405</v>
      </c>
      <c r="C4916">
        <v>155</v>
      </c>
      <c r="D4916">
        <v>324</v>
      </c>
      <c r="E4916">
        <v>4</v>
      </c>
      <c r="F4916">
        <v>30</v>
      </c>
      <c r="G4916">
        <v>42</v>
      </c>
      <c r="H4916" t="s">
        <v>3951</v>
      </c>
    </row>
    <row r="4917" spans="1:8" x14ac:dyDescent="0.25">
      <c r="A4917" t="s">
        <v>3310</v>
      </c>
      <c r="B4917" s="1">
        <v>45517</v>
      </c>
      <c r="C4917">
        <v>317</v>
      </c>
      <c r="D4917">
        <v>302</v>
      </c>
      <c r="E4917">
        <v>10</v>
      </c>
      <c r="F4917">
        <v>192</v>
      </c>
      <c r="G4917">
        <v>37</v>
      </c>
      <c r="H4917" t="s">
        <v>3951</v>
      </c>
    </row>
    <row r="4918" spans="1:8" x14ac:dyDescent="0.25">
      <c r="A4918" t="s">
        <v>3889</v>
      </c>
      <c r="B4918" s="1">
        <v>45665</v>
      </c>
      <c r="C4918">
        <v>762</v>
      </c>
      <c r="D4918">
        <v>113</v>
      </c>
      <c r="E4918">
        <v>29</v>
      </c>
      <c r="F4918">
        <v>144</v>
      </c>
      <c r="G4918">
        <v>11</v>
      </c>
      <c r="H4918" t="s">
        <v>3949</v>
      </c>
    </row>
    <row r="4919" spans="1:8" x14ac:dyDescent="0.25">
      <c r="A4919" t="s">
        <v>3890</v>
      </c>
      <c r="B4919" s="1">
        <v>45289</v>
      </c>
      <c r="C4919">
        <v>698</v>
      </c>
      <c r="D4919">
        <v>381</v>
      </c>
      <c r="E4919">
        <v>5</v>
      </c>
      <c r="F4919">
        <v>90</v>
      </c>
      <c r="G4919">
        <v>43</v>
      </c>
      <c r="H4919" t="s">
        <v>3951</v>
      </c>
    </row>
    <row r="4920" spans="1:8" x14ac:dyDescent="0.25">
      <c r="A4920" t="s">
        <v>3891</v>
      </c>
      <c r="B4920" s="1">
        <v>45245</v>
      </c>
      <c r="C4920">
        <v>475</v>
      </c>
      <c r="D4920">
        <v>214</v>
      </c>
      <c r="E4920">
        <v>13</v>
      </c>
      <c r="F4920">
        <v>103</v>
      </c>
      <c r="G4920">
        <v>10</v>
      </c>
      <c r="H4920" t="s">
        <v>3950</v>
      </c>
    </row>
    <row r="4921" spans="1:8" x14ac:dyDescent="0.25">
      <c r="A4921" t="s">
        <v>754</v>
      </c>
      <c r="B4921" s="1">
        <v>45673</v>
      </c>
      <c r="C4921">
        <v>226</v>
      </c>
      <c r="D4921">
        <v>131</v>
      </c>
      <c r="E4921">
        <v>13</v>
      </c>
      <c r="F4921">
        <v>54</v>
      </c>
      <c r="G4921">
        <v>33</v>
      </c>
      <c r="H4921" t="s">
        <v>3950</v>
      </c>
    </row>
    <row r="4922" spans="1:8" x14ac:dyDescent="0.25">
      <c r="A4922" t="s">
        <v>245</v>
      </c>
      <c r="B4922" s="1">
        <v>45307</v>
      </c>
      <c r="C4922">
        <v>655</v>
      </c>
      <c r="D4922">
        <v>354</v>
      </c>
      <c r="E4922">
        <v>10</v>
      </c>
      <c r="F4922">
        <v>125</v>
      </c>
      <c r="G4922">
        <v>14</v>
      </c>
      <c r="H4922" t="s">
        <v>3950</v>
      </c>
    </row>
    <row r="4923" spans="1:8" x14ac:dyDescent="0.25">
      <c r="A4923" t="s">
        <v>3892</v>
      </c>
      <c r="B4923" s="1">
        <v>45460</v>
      </c>
      <c r="C4923">
        <v>651</v>
      </c>
      <c r="D4923">
        <v>53</v>
      </c>
      <c r="E4923">
        <v>1</v>
      </c>
      <c r="F4923">
        <v>85</v>
      </c>
      <c r="G4923">
        <v>29</v>
      </c>
      <c r="H4923" t="s">
        <v>3949</v>
      </c>
    </row>
    <row r="4924" spans="1:8" x14ac:dyDescent="0.25">
      <c r="A4924" t="s">
        <v>217</v>
      </c>
      <c r="B4924" s="1">
        <v>45063</v>
      </c>
      <c r="C4924">
        <v>272</v>
      </c>
      <c r="D4924">
        <v>117</v>
      </c>
      <c r="E4924">
        <v>7</v>
      </c>
      <c r="F4924">
        <v>51</v>
      </c>
      <c r="G4924">
        <v>13</v>
      </c>
      <c r="H4924" t="s">
        <v>3950</v>
      </c>
    </row>
    <row r="4925" spans="1:8" x14ac:dyDescent="0.25">
      <c r="A4925" t="s">
        <v>936</v>
      </c>
      <c r="B4925" s="1">
        <v>45371</v>
      </c>
      <c r="C4925">
        <v>960</v>
      </c>
      <c r="D4925">
        <v>451</v>
      </c>
      <c r="E4925">
        <v>9</v>
      </c>
      <c r="F4925">
        <v>81</v>
      </c>
      <c r="G4925">
        <v>50</v>
      </c>
      <c r="H4925" t="s">
        <v>3950</v>
      </c>
    </row>
    <row r="4926" spans="1:8" x14ac:dyDescent="0.25">
      <c r="A4926" t="s">
        <v>3893</v>
      </c>
      <c r="B4926" s="1">
        <v>45404</v>
      </c>
      <c r="C4926">
        <v>225</v>
      </c>
      <c r="D4926">
        <v>292</v>
      </c>
      <c r="E4926">
        <v>4</v>
      </c>
      <c r="F4926">
        <v>84</v>
      </c>
      <c r="G4926">
        <v>12</v>
      </c>
      <c r="H4926" t="s">
        <v>3950</v>
      </c>
    </row>
    <row r="4927" spans="1:8" x14ac:dyDescent="0.25">
      <c r="A4927" t="s">
        <v>3894</v>
      </c>
      <c r="B4927" s="1">
        <v>45489</v>
      </c>
      <c r="C4927">
        <v>688</v>
      </c>
      <c r="D4927">
        <v>302</v>
      </c>
      <c r="E4927">
        <v>4</v>
      </c>
      <c r="F4927">
        <v>9</v>
      </c>
      <c r="G4927">
        <v>42</v>
      </c>
      <c r="H4927" t="s">
        <v>3951</v>
      </c>
    </row>
    <row r="4928" spans="1:8" x14ac:dyDescent="0.25">
      <c r="A4928" t="s">
        <v>3895</v>
      </c>
      <c r="B4928" s="1">
        <v>45142</v>
      </c>
      <c r="C4928">
        <v>831</v>
      </c>
      <c r="D4928">
        <v>128</v>
      </c>
      <c r="E4928">
        <v>14</v>
      </c>
      <c r="F4928">
        <v>172</v>
      </c>
      <c r="G4928">
        <v>8</v>
      </c>
      <c r="H4928" t="s">
        <v>3950</v>
      </c>
    </row>
    <row r="4929" spans="1:8" x14ac:dyDescent="0.25">
      <c r="A4929" t="s">
        <v>183</v>
      </c>
      <c r="B4929" s="1">
        <v>45538</v>
      </c>
      <c r="C4929">
        <v>218</v>
      </c>
      <c r="D4929">
        <v>402</v>
      </c>
      <c r="E4929">
        <v>26</v>
      </c>
      <c r="F4929">
        <v>96</v>
      </c>
      <c r="G4929">
        <v>4</v>
      </c>
      <c r="H4929" t="s">
        <v>3949</v>
      </c>
    </row>
    <row r="4930" spans="1:8" x14ac:dyDescent="0.25">
      <c r="A4930" t="s">
        <v>2842</v>
      </c>
      <c r="B4930" s="1">
        <v>45399</v>
      </c>
      <c r="C4930">
        <v>113</v>
      </c>
      <c r="D4930">
        <v>406</v>
      </c>
      <c r="E4930">
        <v>23</v>
      </c>
      <c r="F4930">
        <v>82</v>
      </c>
      <c r="G4930">
        <v>25</v>
      </c>
      <c r="H4930" t="s">
        <v>3949</v>
      </c>
    </row>
    <row r="4931" spans="1:8" x14ac:dyDescent="0.25">
      <c r="A4931" t="s">
        <v>3896</v>
      </c>
      <c r="B4931" s="1">
        <v>45513</v>
      </c>
      <c r="C4931">
        <v>790</v>
      </c>
      <c r="D4931">
        <v>217</v>
      </c>
      <c r="E4931">
        <v>22</v>
      </c>
      <c r="F4931">
        <v>91</v>
      </c>
      <c r="G4931">
        <v>7</v>
      </c>
      <c r="H4931" t="s">
        <v>3949</v>
      </c>
    </row>
    <row r="4932" spans="1:8" x14ac:dyDescent="0.25">
      <c r="A4932" t="s">
        <v>415</v>
      </c>
      <c r="B4932" s="1">
        <v>45564</v>
      </c>
      <c r="C4932">
        <v>266</v>
      </c>
      <c r="D4932">
        <v>460</v>
      </c>
      <c r="E4932">
        <v>19</v>
      </c>
      <c r="F4932">
        <v>161</v>
      </c>
      <c r="G4932">
        <v>17</v>
      </c>
      <c r="H4932" t="s">
        <v>3951</v>
      </c>
    </row>
    <row r="4933" spans="1:8" x14ac:dyDescent="0.25">
      <c r="A4933" t="s">
        <v>3897</v>
      </c>
      <c r="B4933" s="1">
        <v>45237</v>
      </c>
      <c r="C4933">
        <v>553</v>
      </c>
      <c r="D4933">
        <v>434</v>
      </c>
      <c r="E4933">
        <v>28</v>
      </c>
      <c r="F4933">
        <v>46</v>
      </c>
      <c r="G4933">
        <v>16</v>
      </c>
      <c r="H4933" t="s">
        <v>3949</v>
      </c>
    </row>
    <row r="4934" spans="1:8" x14ac:dyDescent="0.25">
      <c r="A4934" t="s">
        <v>480</v>
      </c>
      <c r="B4934" s="1">
        <v>45125</v>
      </c>
      <c r="C4934">
        <v>601</v>
      </c>
      <c r="D4934">
        <v>232</v>
      </c>
      <c r="E4934">
        <v>1</v>
      </c>
      <c r="F4934">
        <v>88</v>
      </c>
      <c r="G4934">
        <v>39</v>
      </c>
      <c r="H4934" t="s">
        <v>3950</v>
      </c>
    </row>
    <row r="4935" spans="1:8" x14ac:dyDescent="0.25">
      <c r="A4935" t="s">
        <v>3898</v>
      </c>
      <c r="B4935" s="1">
        <v>45555</v>
      </c>
      <c r="C4935">
        <v>124</v>
      </c>
      <c r="D4935">
        <v>284</v>
      </c>
      <c r="E4935">
        <v>2</v>
      </c>
      <c r="F4935">
        <v>70</v>
      </c>
      <c r="G4935">
        <v>2</v>
      </c>
      <c r="H4935" t="s">
        <v>3949</v>
      </c>
    </row>
    <row r="4936" spans="1:8" x14ac:dyDescent="0.25">
      <c r="A4936" t="s">
        <v>3616</v>
      </c>
      <c r="B4936" s="1">
        <v>45026</v>
      </c>
      <c r="C4936">
        <v>552</v>
      </c>
      <c r="D4936">
        <v>305</v>
      </c>
      <c r="E4936">
        <v>28</v>
      </c>
      <c r="F4936">
        <v>146</v>
      </c>
      <c r="G4936">
        <v>4</v>
      </c>
      <c r="H4936" t="s">
        <v>3951</v>
      </c>
    </row>
    <row r="4937" spans="1:8" x14ac:dyDescent="0.25">
      <c r="A4937" t="s">
        <v>51</v>
      </c>
      <c r="B4937" s="1">
        <v>45404</v>
      </c>
      <c r="C4937">
        <v>874</v>
      </c>
      <c r="D4937">
        <v>228</v>
      </c>
      <c r="E4937">
        <v>27</v>
      </c>
      <c r="F4937">
        <v>39</v>
      </c>
      <c r="G4937">
        <v>7</v>
      </c>
      <c r="H4937" t="s">
        <v>3951</v>
      </c>
    </row>
    <row r="4938" spans="1:8" x14ac:dyDescent="0.25">
      <c r="A4938" t="s">
        <v>3899</v>
      </c>
      <c r="B4938" s="1">
        <v>45292</v>
      </c>
      <c r="C4938">
        <v>191</v>
      </c>
      <c r="D4938">
        <v>229</v>
      </c>
      <c r="E4938">
        <v>23</v>
      </c>
      <c r="F4938">
        <v>50</v>
      </c>
      <c r="G4938">
        <v>43</v>
      </c>
      <c r="H4938" t="s">
        <v>3949</v>
      </c>
    </row>
    <row r="4939" spans="1:8" x14ac:dyDescent="0.25">
      <c r="A4939" t="s">
        <v>1519</v>
      </c>
      <c r="B4939" s="1">
        <v>45152</v>
      </c>
      <c r="C4939">
        <v>781</v>
      </c>
      <c r="D4939">
        <v>358</v>
      </c>
      <c r="E4939">
        <v>12</v>
      </c>
      <c r="F4939">
        <v>153</v>
      </c>
      <c r="G4939">
        <v>9</v>
      </c>
      <c r="H4939" t="s">
        <v>3951</v>
      </c>
    </row>
    <row r="4940" spans="1:8" x14ac:dyDescent="0.25">
      <c r="A4940" t="s">
        <v>1154</v>
      </c>
      <c r="B4940" s="1">
        <v>45189</v>
      </c>
      <c r="C4940">
        <v>630</v>
      </c>
      <c r="D4940">
        <v>499</v>
      </c>
      <c r="E4940">
        <v>3</v>
      </c>
      <c r="F4940">
        <v>184</v>
      </c>
      <c r="G4940">
        <v>18</v>
      </c>
      <c r="H4940" t="s">
        <v>3950</v>
      </c>
    </row>
    <row r="4941" spans="1:8" x14ac:dyDescent="0.25">
      <c r="A4941" t="s">
        <v>3900</v>
      </c>
      <c r="B4941" s="1">
        <v>45681</v>
      </c>
      <c r="C4941">
        <v>679</v>
      </c>
      <c r="D4941">
        <v>264</v>
      </c>
      <c r="E4941">
        <v>22</v>
      </c>
      <c r="F4941">
        <v>199</v>
      </c>
      <c r="G4941">
        <v>46</v>
      </c>
      <c r="H4941" t="s">
        <v>3950</v>
      </c>
    </row>
    <row r="4942" spans="1:8" x14ac:dyDescent="0.25">
      <c r="A4942" t="s">
        <v>3901</v>
      </c>
      <c r="B4942" s="1">
        <v>45445</v>
      </c>
      <c r="C4942">
        <v>784</v>
      </c>
      <c r="D4942">
        <v>238</v>
      </c>
      <c r="E4942">
        <v>26</v>
      </c>
      <c r="F4942">
        <v>119</v>
      </c>
      <c r="G4942">
        <v>28</v>
      </c>
      <c r="H4942" t="s">
        <v>3950</v>
      </c>
    </row>
    <row r="4943" spans="1:8" x14ac:dyDescent="0.25">
      <c r="A4943" t="s">
        <v>3902</v>
      </c>
      <c r="B4943" s="1">
        <v>45239</v>
      </c>
      <c r="C4943">
        <v>363</v>
      </c>
      <c r="D4943">
        <v>463</v>
      </c>
      <c r="E4943">
        <v>19</v>
      </c>
      <c r="F4943">
        <v>73</v>
      </c>
      <c r="G4943">
        <v>26</v>
      </c>
      <c r="H4943" t="s">
        <v>3951</v>
      </c>
    </row>
    <row r="4944" spans="1:8" x14ac:dyDescent="0.25">
      <c r="A4944" t="s">
        <v>3903</v>
      </c>
      <c r="B4944" s="1">
        <v>45408</v>
      </c>
      <c r="C4944">
        <v>804</v>
      </c>
      <c r="D4944">
        <v>235</v>
      </c>
      <c r="E4944">
        <v>23</v>
      </c>
      <c r="F4944">
        <v>183</v>
      </c>
      <c r="G4944">
        <v>38</v>
      </c>
      <c r="H4944" t="s">
        <v>3950</v>
      </c>
    </row>
    <row r="4945" spans="1:8" x14ac:dyDescent="0.25">
      <c r="A4945" t="s">
        <v>3904</v>
      </c>
      <c r="B4945" s="1">
        <v>45073</v>
      </c>
      <c r="C4945">
        <v>173</v>
      </c>
      <c r="D4945">
        <v>220</v>
      </c>
      <c r="E4945">
        <v>28</v>
      </c>
      <c r="F4945">
        <v>124</v>
      </c>
      <c r="G4945">
        <v>30</v>
      </c>
      <c r="H4945" t="s">
        <v>3949</v>
      </c>
    </row>
    <row r="4946" spans="1:8" x14ac:dyDescent="0.25">
      <c r="A4946" t="s">
        <v>2520</v>
      </c>
      <c r="B4946" s="1">
        <v>45684</v>
      </c>
      <c r="C4946">
        <v>941</v>
      </c>
      <c r="D4946">
        <v>465</v>
      </c>
      <c r="E4946">
        <v>8</v>
      </c>
      <c r="F4946">
        <v>139</v>
      </c>
      <c r="G4946">
        <v>42</v>
      </c>
      <c r="H4946" t="s">
        <v>3951</v>
      </c>
    </row>
    <row r="4947" spans="1:8" x14ac:dyDescent="0.25">
      <c r="A4947" t="s">
        <v>3905</v>
      </c>
      <c r="B4947" s="1">
        <v>44997</v>
      </c>
      <c r="C4947">
        <v>630</v>
      </c>
      <c r="D4947">
        <v>210</v>
      </c>
      <c r="E4947">
        <v>18</v>
      </c>
      <c r="F4947">
        <v>17</v>
      </c>
      <c r="G4947">
        <v>40</v>
      </c>
      <c r="H4947" t="s">
        <v>3951</v>
      </c>
    </row>
    <row r="4948" spans="1:8" x14ac:dyDescent="0.25">
      <c r="A4948" t="s">
        <v>3906</v>
      </c>
      <c r="B4948" s="1">
        <v>45153</v>
      </c>
      <c r="C4948">
        <v>676</v>
      </c>
      <c r="D4948">
        <v>405</v>
      </c>
      <c r="E4948">
        <v>19</v>
      </c>
      <c r="F4948">
        <v>81</v>
      </c>
      <c r="G4948">
        <v>23</v>
      </c>
      <c r="H4948" t="s">
        <v>3949</v>
      </c>
    </row>
    <row r="4949" spans="1:8" x14ac:dyDescent="0.25">
      <c r="A4949" t="s">
        <v>3907</v>
      </c>
      <c r="B4949" s="1">
        <v>45430</v>
      </c>
      <c r="C4949">
        <v>114</v>
      </c>
      <c r="D4949">
        <v>480</v>
      </c>
      <c r="E4949">
        <v>7</v>
      </c>
      <c r="F4949">
        <v>18</v>
      </c>
      <c r="G4949">
        <v>10</v>
      </c>
      <c r="H4949" t="s">
        <v>3950</v>
      </c>
    </row>
    <row r="4950" spans="1:8" x14ac:dyDescent="0.25">
      <c r="A4950" t="s">
        <v>3908</v>
      </c>
      <c r="B4950" s="1">
        <v>45470</v>
      </c>
      <c r="C4950">
        <v>144</v>
      </c>
      <c r="D4950">
        <v>391</v>
      </c>
      <c r="E4950">
        <v>18</v>
      </c>
      <c r="F4950">
        <v>88</v>
      </c>
      <c r="G4950">
        <v>43</v>
      </c>
      <c r="H4950" t="s">
        <v>3951</v>
      </c>
    </row>
    <row r="4951" spans="1:8" x14ac:dyDescent="0.25">
      <c r="A4951" t="s">
        <v>3909</v>
      </c>
      <c r="B4951" s="1">
        <v>45097</v>
      </c>
      <c r="C4951">
        <v>728</v>
      </c>
      <c r="D4951">
        <v>478</v>
      </c>
      <c r="E4951">
        <v>14</v>
      </c>
      <c r="F4951">
        <v>7</v>
      </c>
      <c r="G4951">
        <v>16</v>
      </c>
      <c r="H4951" t="s">
        <v>3951</v>
      </c>
    </row>
    <row r="4952" spans="1:8" x14ac:dyDescent="0.25">
      <c r="A4952" t="s">
        <v>3910</v>
      </c>
      <c r="B4952" s="1">
        <v>45119</v>
      </c>
      <c r="C4952">
        <v>334</v>
      </c>
      <c r="D4952">
        <v>336</v>
      </c>
      <c r="E4952">
        <v>22</v>
      </c>
      <c r="F4952">
        <v>178</v>
      </c>
      <c r="G4952">
        <v>19</v>
      </c>
      <c r="H4952" t="s">
        <v>3949</v>
      </c>
    </row>
    <row r="4953" spans="1:8" x14ac:dyDescent="0.25">
      <c r="A4953" t="s">
        <v>3911</v>
      </c>
      <c r="B4953" s="1">
        <v>45529</v>
      </c>
      <c r="C4953">
        <v>373</v>
      </c>
      <c r="D4953">
        <v>237</v>
      </c>
      <c r="E4953">
        <v>16</v>
      </c>
      <c r="F4953">
        <v>80</v>
      </c>
      <c r="G4953">
        <v>13</v>
      </c>
      <c r="H4953" t="s">
        <v>3951</v>
      </c>
    </row>
    <row r="4954" spans="1:8" x14ac:dyDescent="0.25">
      <c r="A4954" t="s">
        <v>3751</v>
      </c>
      <c r="B4954" s="1">
        <v>45628</v>
      </c>
      <c r="C4954">
        <v>361</v>
      </c>
      <c r="D4954">
        <v>398</v>
      </c>
      <c r="E4954">
        <v>22</v>
      </c>
      <c r="F4954">
        <v>121</v>
      </c>
      <c r="G4954">
        <v>17</v>
      </c>
      <c r="H4954" t="s">
        <v>3949</v>
      </c>
    </row>
    <row r="4955" spans="1:8" x14ac:dyDescent="0.25">
      <c r="A4955" t="s">
        <v>3912</v>
      </c>
      <c r="B4955" s="1">
        <v>45503</v>
      </c>
      <c r="C4955">
        <v>650</v>
      </c>
      <c r="D4955">
        <v>396</v>
      </c>
      <c r="E4955">
        <v>25</v>
      </c>
      <c r="F4955">
        <v>13</v>
      </c>
      <c r="G4955">
        <v>37</v>
      </c>
      <c r="H4955" t="s">
        <v>3950</v>
      </c>
    </row>
    <row r="4956" spans="1:8" x14ac:dyDescent="0.25">
      <c r="A4956" t="s">
        <v>3913</v>
      </c>
      <c r="B4956" s="1">
        <v>45223</v>
      </c>
      <c r="C4956">
        <v>382</v>
      </c>
      <c r="D4956">
        <v>475</v>
      </c>
      <c r="E4956">
        <v>10</v>
      </c>
      <c r="F4956">
        <v>46</v>
      </c>
      <c r="G4956">
        <v>47</v>
      </c>
      <c r="H4956" t="s">
        <v>3949</v>
      </c>
    </row>
    <row r="4957" spans="1:8" x14ac:dyDescent="0.25">
      <c r="A4957" t="s">
        <v>1819</v>
      </c>
      <c r="B4957" s="1">
        <v>45258</v>
      </c>
      <c r="C4957">
        <v>706</v>
      </c>
      <c r="D4957">
        <v>220</v>
      </c>
      <c r="E4957">
        <v>16</v>
      </c>
      <c r="F4957">
        <v>192</v>
      </c>
      <c r="G4957">
        <v>33</v>
      </c>
      <c r="H4957" t="s">
        <v>3951</v>
      </c>
    </row>
    <row r="4958" spans="1:8" x14ac:dyDescent="0.25">
      <c r="A4958" t="s">
        <v>898</v>
      </c>
      <c r="B4958" s="1">
        <v>45477</v>
      </c>
      <c r="C4958">
        <v>975</v>
      </c>
      <c r="D4958">
        <v>371</v>
      </c>
      <c r="E4958">
        <v>30</v>
      </c>
      <c r="F4958">
        <v>198</v>
      </c>
      <c r="G4958">
        <v>23</v>
      </c>
      <c r="H4958" t="s">
        <v>3950</v>
      </c>
    </row>
    <row r="4959" spans="1:8" x14ac:dyDescent="0.25">
      <c r="A4959" t="s">
        <v>3914</v>
      </c>
      <c r="B4959" s="1">
        <v>45659</v>
      </c>
      <c r="C4959">
        <v>999</v>
      </c>
      <c r="D4959">
        <v>351</v>
      </c>
      <c r="E4959">
        <v>22</v>
      </c>
      <c r="F4959">
        <v>145</v>
      </c>
      <c r="G4959">
        <v>11</v>
      </c>
      <c r="H4959" t="s">
        <v>3949</v>
      </c>
    </row>
    <row r="4960" spans="1:8" x14ac:dyDescent="0.25">
      <c r="A4960" t="s">
        <v>3915</v>
      </c>
      <c r="B4960" s="1">
        <v>45378</v>
      </c>
      <c r="C4960">
        <v>773</v>
      </c>
      <c r="D4960">
        <v>490</v>
      </c>
      <c r="E4960">
        <v>25</v>
      </c>
      <c r="F4960">
        <v>196</v>
      </c>
      <c r="G4960">
        <v>7</v>
      </c>
      <c r="H4960" t="s">
        <v>3950</v>
      </c>
    </row>
    <row r="4961" spans="1:8" x14ac:dyDescent="0.25">
      <c r="A4961" t="s">
        <v>1634</v>
      </c>
      <c r="B4961" s="1">
        <v>45189</v>
      </c>
      <c r="C4961">
        <v>253</v>
      </c>
      <c r="D4961">
        <v>433</v>
      </c>
      <c r="E4961">
        <v>23</v>
      </c>
      <c r="F4961">
        <v>26</v>
      </c>
      <c r="G4961">
        <v>31</v>
      </c>
      <c r="H4961" t="s">
        <v>3950</v>
      </c>
    </row>
    <row r="4962" spans="1:8" x14ac:dyDescent="0.25">
      <c r="A4962" t="s">
        <v>3916</v>
      </c>
      <c r="B4962" s="1">
        <v>45408</v>
      </c>
      <c r="C4962">
        <v>892</v>
      </c>
      <c r="D4962">
        <v>215</v>
      </c>
      <c r="E4962">
        <v>5</v>
      </c>
      <c r="F4962">
        <v>95</v>
      </c>
      <c r="G4962">
        <v>2</v>
      </c>
      <c r="H4962" t="s">
        <v>3949</v>
      </c>
    </row>
    <row r="4963" spans="1:8" x14ac:dyDescent="0.25">
      <c r="A4963" t="s">
        <v>3917</v>
      </c>
      <c r="B4963" s="1">
        <v>45047</v>
      </c>
      <c r="C4963">
        <v>221</v>
      </c>
      <c r="D4963">
        <v>412</v>
      </c>
      <c r="E4963">
        <v>17</v>
      </c>
      <c r="F4963">
        <v>146</v>
      </c>
      <c r="G4963">
        <v>3</v>
      </c>
      <c r="H4963" t="s">
        <v>3949</v>
      </c>
    </row>
    <row r="4964" spans="1:8" x14ac:dyDescent="0.25">
      <c r="A4964" t="s">
        <v>3918</v>
      </c>
      <c r="B4964" s="1">
        <v>45024</v>
      </c>
      <c r="C4964">
        <v>812</v>
      </c>
      <c r="D4964">
        <v>134</v>
      </c>
      <c r="E4964">
        <v>19</v>
      </c>
      <c r="F4964">
        <v>129</v>
      </c>
      <c r="G4964">
        <v>7</v>
      </c>
      <c r="H4964" t="s">
        <v>3950</v>
      </c>
    </row>
    <row r="4965" spans="1:8" x14ac:dyDescent="0.25">
      <c r="A4965" t="s">
        <v>3919</v>
      </c>
      <c r="B4965" s="1">
        <v>45300</v>
      </c>
      <c r="C4965">
        <v>593</v>
      </c>
      <c r="D4965">
        <v>347</v>
      </c>
      <c r="E4965">
        <v>15</v>
      </c>
      <c r="F4965">
        <v>186</v>
      </c>
      <c r="G4965">
        <v>37</v>
      </c>
      <c r="H4965" t="s">
        <v>3949</v>
      </c>
    </row>
    <row r="4966" spans="1:8" x14ac:dyDescent="0.25">
      <c r="A4966" t="s">
        <v>3920</v>
      </c>
      <c r="B4966" s="1">
        <v>45696</v>
      </c>
      <c r="C4966">
        <v>189</v>
      </c>
      <c r="D4966">
        <v>425</v>
      </c>
      <c r="E4966">
        <v>24</v>
      </c>
      <c r="F4966">
        <v>136</v>
      </c>
      <c r="G4966">
        <v>2</v>
      </c>
      <c r="H4966" t="s">
        <v>3951</v>
      </c>
    </row>
    <row r="4967" spans="1:8" x14ac:dyDescent="0.25">
      <c r="A4967" t="s">
        <v>3921</v>
      </c>
      <c r="B4967" s="1">
        <v>45074</v>
      </c>
      <c r="C4967">
        <v>787</v>
      </c>
      <c r="D4967">
        <v>267</v>
      </c>
      <c r="E4967">
        <v>12</v>
      </c>
      <c r="F4967">
        <v>162</v>
      </c>
      <c r="G4967">
        <v>9</v>
      </c>
      <c r="H4967" t="s">
        <v>3951</v>
      </c>
    </row>
    <row r="4968" spans="1:8" x14ac:dyDescent="0.25">
      <c r="A4968" t="s">
        <v>3922</v>
      </c>
      <c r="B4968" s="1">
        <v>45637</v>
      </c>
      <c r="C4968">
        <v>161</v>
      </c>
      <c r="D4968">
        <v>409</v>
      </c>
      <c r="E4968">
        <v>24</v>
      </c>
      <c r="F4968">
        <v>194</v>
      </c>
      <c r="G4968">
        <v>32</v>
      </c>
      <c r="H4968" t="s">
        <v>3949</v>
      </c>
    </row>
    <row r="4969" spans="1:8" x14ac:dyDescent="0.25">
      <c r="A4969" t="s">
        <v>3923</v>
      </c>
      <c r="B4969" s="1">
        <v>45539</v>
      </c>
      <c r="C4969">
        <v>945</v>
      </c>
      <c r="D4969">
        <v>497</v>
      </c>
      <c r="E4969">
        <v>13</v>
      </c>
      <c r="F4969">
        <v>3</v>
      </c>
      <c r="G4969">
        <v>29</v>
      </c>
      <c r="H4969" t="s">
        <v>3950</v>
      </c>
    </row>
    <row r="4970" spans="1:8" x14ac:dyDescent="0.25">
      <c r="A4970" t="s">
        <v>3924</v>
      </c>
      <c r="B4970" s="1">
        <v>45030</v>
      </c>
      <c r="C4970">
        <v>619</v>
      </c>
      <c r="D4970">
        <v>97</v>
      </c>
      <c r="E4970">
        <v>11</v>
      </c>
      <c r="F4970">
        <v>74</v>
      </c>
      <c r="G4970">
        <v>29</v>
      </c>
      <c r="H4970" t="s">
        <v>3950</v>
      </c>
    </row>
    <row r="4971" spans="1:8" x14ac:dyDescent="0.25">
      <c r="A4971" t="s">
        <v>3925</v>
      </c>
      <c r="B4971" s="1">
        <v>45583</v>
      </c>
      <c r="C4971">
        <v>782</v>
      </c>
      <c r="D4971">
        <v>348</v>
      </c>
      <c r="E4971">
        <v>29</v>
      </c>
      <c r="F4971">
        <v>97</v>
      </c>
      <c r="G4971">
        <v>15</v>
      </c>
      <c r="H4971" t="s">
        <v>3950</v>
      </c>
    </row>
    <row r="4972" spans="1:8" x14ac:dyDescent="0.25">
      <c r="A4972" t="s">
        <v>3926</v>
      </c>
      <c r="B4972" s="1">
        <v>45160</v>
      </c>
      <c r="C4972">
        <v>870</v>
      </c>
      <c r="D4972">
        <v>438</v>
      </c>
      <c r="E4972">
        <v>25</v>
      </c>
      <c r="F4972">
        <v>160</v>
      </c>
      <c r="G4972">
        <v>29</v>
      </c>
      <c r="H4972" t="s">
        <v>3951</v>
      </c>
    </row>
    <row r="4973" spans="1:8" x14ac:dyDescent="0.25">
      <c r="A4973" t="s">
        <v>3927</v>
      </c>
      <c r="B4973" s="1">
        <v>45243</v>
      </c>
      <c r="C4973">
        <v>423</v>
      </c>
      <c r="D4973">
        <v>398</v>
      </c>
      <c r="E4973">
        <v>17</v>
      </c>
      <c r="F4973">
        <v>136</v>
      </c>
      <c r="G4973">
        <v>28</v>
      </c>
      <c r="H4973" t="s">
        <v>3951</v>
      </c>
    </row>
    <row r="4974" spans="1:8" x14ac:dyDescent="0.25">
      <c r="A4974" t="s">
        <v>3928</v>
      </c>
      <c r="B4974" s="1">
        <v>45569</v>
      </c>
      <c r="C4974">
        <v>459</v>
      </c>
      <c r="D4974">
        <v>227</v>
      </c>
      <c r="E4974">
        <v>7</v>
      </c>
      <c r="F4974">
        <v>48</v>
      </c>
      <c r="G4974">
        <v>44</v>
      </c>
      <c r="H4974" t="s">
        <v>3951</v>
      </c>
    </row>
    <row r="4975" spans="1:8" x14ac:dyDescent="0.25">
      <c r="A4975" t="s">
        <v>2498</v>
      </c>
      <c r="B4975" s="1">
        <v>45412</v>
      </c>
      <c r="C4975">
        <v>888</v>
      </c>
      <c r="D4975">
        <v>167</v>
      </c>
      <c r="E4975">
        <v>24</v>
      </c>
      <c r="F4975">
        <v>112</v>
      </c>
      <c r="G4975">
        <v>26</v>
      </c>
      <c r="H4975" t="s">
        <v>3949</v>
      </c>
    </row>
    <row r="4976" spans="1:8" x14ac:dyDescent="0.25">
      <c r="A4976" t="s">
        <v>3929</v>
      </c>
      <c r="B4976" s="1">
        <v>45435</v>
      </c>
      <c r="C4976">
        <v>387</v>
      </c>
      <c r="D4976">
        <v>143</v>
      </c>
      <c r="E4976">
        <v>21</v>
      </c>
      <c r="F4976">
        <v>196</v>
      </c>
      <c r="G4976">
        <v>24</v>
      </c>
      <c r="H4976" t="s">
        <v>3949</v>
      </c>
    </row>
    <row r="4977" spans="1:8" x14ac:dyDescent="0.25">
      <c r="A4977" t="s">
        <v>3712</v>
      </c>
      <c r="B4977" s="1">
        <v>45408</v>
      </c>
      <c r="C4977">
        <v>258</v>
      </c>
      <c r="D4977">
        <v>455</v>
      </c>
      <c r="E4977">
        <v>26</v>
      </c>
      <c r="F4977">
        <v>180</v>
      </c>
      <c r="G4977">
        <v>23</v>
      </c>
      <c r="H4977" t="s">
        <v>3949</v>
      </c>
    </row>
    <row r="4978" spans="1:8" x14ac:dyDescent="0.25">
      <c r="A4978" t="s">
        <v>3930</v>
      </c>
      <c r="B4978" s="1">
        <v>45362</v>
      </c>
      <c r="C4978">
        <v>197</v>
      </c>
      <c r="D4978">
        <v>246</v>
      </c>
      <c r="E4978">
        <v>19</v>
      </c>
      <c r="F4978">
        <v>63</v>
      </c>
      <c r="G4978">
        <v>35</v>
      </c>
      <c r="H4978" t="s">
        <v>3949</v>
      </c>
    </row>
    <row r="4979" spans="1:8" x14ac:dyDescent="0.25">
      <c r="A4979" t="s">
        <v>3931</v>
      </c>
      <c r="B4979" s="1">
        <v>45231</v>
      </c>
      <c r="C4979">
        <v>471</v>
      </c>
      <c r="D4979">
        <v>89</v>
      </c>
      <c r="E4979">
        <v>10</v>
      </c>
      <c r="F4979">
        <v>46</v>
      </c>
      <c r="G4979">
        <v>2</v>
      </c>
      <c r="H4979" t="s">
        <v>3951</v>
      </c>
    </row>
    <row r="4980" spans="1:8" x14ac:dyDescent="0.25">
      <c r="A4980" t="s">
        <v>3932</v>
      </c>
      <c r="B4980" s="1">
        <v>45219</v>
      </c>
      <c r="C4980">
        <v>652</v>
      </c>
      <c r="D4980">
        <v>371</v>
      </c>
      <c r="E4980">
        <v>3</v>
      </c>
      <c r="F4980">
        <v>39</v>
      </c>
      <c r="G4980">
        <v>21</v>
      </c>
      <c r="H4980" t="s">
        <v>3949</v>
      </c>
    </row>
    <row r="4981" spans="1:8" x14ac:dyDescent="0.25">
      <c r="A4981" t="s">
        <v>1074</v>
      </c>
      <c r="B4981" s="1">
        <v>45335</v>
      </c>
      <c r="C4981">
        <v>800</v>
      </c>
      <c r="D4981">
        <v>146</v>
      </c>
      <c r="E4981">
        <v>25</v>
      </c>
      <c r="F4981">
        <v>84</v>
      </c>
      <c r="G4981">
        <v>41</v>
      </c>
      <c r="H4981" t="s">
        <v>3950</v>
      </c>
    </row>
    <row r="4982" spans="1:8" x14ac:dyDescent="0.25">
      <c r="A4982" t="s">
        <v>3933</v>
      </c>
      <c r="B4982" s="1">
        <v>45177</v>
      </c>
      <c r="C4982">
        <v>374</v>
      </c>
      <c r="D4982">
        <v>167</v>
      </c>
      <c r="E4982">
        <v>12</v>
      </c>
      <c r="F4982">
        <v>97</v>
      </c>
      <c r="G4982">
        <v>3</v>
      </c>
      <c r="H4982" t="s">
        <v>3951</v>
      </c>
    </row>
    <row r="4983" spans="1:8" x14ac:dyDescent="0.25">
      <c r="A4983" t="s">
        <v>3934</v>
      </c>
      <c r="B4983" s="1">
        <v>45572</v>
      </c>
      <c r="C4983">
        <v>833</v>
      </c>
      <c r="D4983">
        <v>234</v>
      </c>
      <c r="E4983">
        <v>27</v>
      </c>
      <c r="F4983">
        <v>107</v>
      </c>
      <c r="G4983">
        <v>33</v>
      </c>
      <c r="H4983" t="s">
        <v>3951</v>
      </c>
    </row>
    <row r="4984" spans="1:8" x14ac:dyDescent="0.25">
      <c r="A4984" t="s">
        <v>3935</v>
      </c>
      <c r="B4984" s="1">
        <v>45040</v>
      </c>
      <c r="C4984">
        <v>212</v>
      </c>
      <c r="D4984">
        <v>460</v>
      </c>
      <c r="E4984">
        <v>6</v>
      </c>
      <c r="F4984">
        <v>20</v>
      </c>
      <c r="G4984">
        <v>5</v>
      </c>
      <c r="H4984" t="s">
        <v>3950</v>
      </c>
    </row>
    <row r="4985" spans="1:8" x14ac:dyDescent="0.25">
      <c r="A4985" t="s">
        <v>3936</v>
      </c>
      <c r="B4985" s="1">
        <v>45186</v>
      </c>
      <c r="C4985">
        <v>701</v>
      </c>
      <c r="D4985">
        <v>109</v>
      </c>
      <c r="E4985">
        <v>8</v>
      </c>
      <c r="F4985">
        <v>14</v>
      </c>
      <c r="G4985">
        <v>43</v>
      </c>
      <c r="H4985" t="s">
        <v>3949</v>
      </c>
    </row>
    <row r="4986" spans="1:8" x14ac:dyDescent="0.25">
      <c r="A4986" t="s">
        <v>3937</v>
      </c>
      <c r="B4986" s="1">
        <v>45006</v>
      </c>
      <c r="C4986">
        <v>979</v>
      </c>
      <c r="D4986">
        <v>344</v>
      </c>
      <c r="E4986">
        <v>14</v>
      </c>
      <c r="F4986">
        <v>78</v>
      </c>
      <c r="G4986">
        <v>16</v>
      </c>
      <c r="H4986" t="s">
        <v>3951</v>
      </c>
    </row>
    <row r="4987" spans="1:8" x14ac:dyDescent="0.25">
      <c r="A4987" t="s">
        <v>3938</v>
      </c>
      <c r="B4987" s="1">
        <v>45647</v>
      </c>
      <c r="C4987">
        <v>842</v>
      </c>
      <c r="D4987">
        <v>358</v>
      </c>
      <c r="E4987">
        <v>3</v>
      </c>
      <c r="F4987">
        <v>133</v>
      </c>
      <c r="G4987">
        <v>3</v>
      </c>
      <c r="H4987" t="s">
        <v>3949</v>
      </c>
    </row>
    <row r="4988" spans="1:8" x14ac:dyDescent="0.25">
      <c r="A4988" t="s">
        <v>3678</v>
      </c>
      <c r="B4988" s="1">
        <v>45063</v>
      </c>
      <c r="C4988">
        <v>257</v>
      </c>
      <c r="D4988">
        <v>451</v>
      </c>
      <c r="E4988">
        <v>17</v>
      </c>
      <c r="F4988">
        <v>176</v>
      </c>
      <c r="G4988">
        <v>47</v>
      </c>
      <c r="H4988" t="s">
        <v>3950</v>
      </c>
    </row>
    <row r="4989" spans="1:8" x14ac:dyDescent="0.25">
      <c r="A4989" t="s">
        <v>3939</v>
      </c>
      <c r="B4989" s="1">
        <v>45395</v>
      </c>
      <c r="C4989">
        <v>121</v>
      </c>
      <c r="D4989">
        <v>271</v>
      </c>
      <c r="E4989">
        <v>15</v>
      </c>
      <c r="F4989">
        <v>108</v>
      </c>
      <c r="G4989">
        <v>2</v>
      </c>
      <c r="H4989" t="s">
        <v>3949</v>
      </c>
    </row>
    <row r="4990" spans="1:8" x14ac:dyDescent="0.25">
      <c r="A4990" t="s">
        <v>3940</v>
      </c>
      <c r="B4990" s="1">
        <v>45584</v>
      </c>
      <c r="C4990">
        <v>406</v>
      </c>
      <c r="D4990">
        <v>461</v>
      </c>
      <c r="E4990">
        <v>13</v>
      </c>
      <c r="F4990">
        <v>37</v>
      </c>
      <c r="G4990">
        <v>34</v>
      </c>
      <c r="H4990" t="s">
        <v>3950</v>
      </c>
    </row>
    <row r="4991" spans="1:8" x14ac:dyDescent="0.25">
      <c r="A4991" t="s">
        <v>3941</v>
      </c>
      <c r="B4991" s="1">
        <v>45220</v>
      </c>
      <c r="C4991">
        <v>300</v>
      </c>
      <c r="D4991">
        <v>484</v>
      </c>
      <c r="E4991">
        <v>28</v>
      </c>
      <c r="F4991">
        <v>32</v>
      </c>
      <c r="G4991">
        <v>9</v>
      </c>
      <c r="H4991" t="s">
        <v>3951</v>
      </c>
    </row>
    <row r="4992" spans="1:8" x14ac:dyDescent="0.25">
      <c r="A4992" t="s">
        <v>2779</v>
      </c>
      <c r="B4992" s="1">
        <v>45098</v>
      </c>
      <c r="C4992">
        <v>692</v>
      </c>
      <c r="D4992">
        <v>348</v>
      </c>
      <c r="E4992">
        <v>13</v>
      </c>
      <c r="F4992">
        <v>173</v>
      </c>
      <c r="G4992">
        <v>34</v>
      </c>
      <c r="H4992" t="s">
        <v>3950</v>
      </c>
    </row>
    <row r="4993" spans="1:8" x14ac:dyDescent="0.25">
      <c r="A4993" t="s">
        <v>1896</v>
      </c>
      <c r="B4993" s="1">
        <v>45666</v>
      </c>
      <c r="C4993">
        <v>514</v>
      </c>
      <c r="D4993">
        <v>120</v>
      </c>
      <c r="E4993">
        <v>4</v>
      </c>
      <c r="F4993">
        <v>187</v>
      </c>
      <c r="G4993">
        <v>10</v>
      </c>
      <c r="H4993" t="s">
        <v>3950</v>
      </c>
    </row>
    <row r="4994" spans="1:8" x14ac:dyDescent="0.25">
      <c r="A4994" t="s">
        <v>3942</v>
      </c>
      <c r="B4994" s="1">
        <v>45445</v>
      </c>
      <c r="C4994">
        <v>238</v>
      </c>
      <c r="D4994">
        <v>168</v>
      </c>
      <c r="E4994">
        <v>8</v>
      </c>
      <c r="F4994">
        <v>162</v>
      </c>
      <c r="G4994">
        <v>35</v>
      </c>
      <c r="H4994" t="s">
        <v>3949</v>
      </c>
    </row>
    <row r="4995" spans="1:8" x14ac:dyDescent="0.25">
      <c r="A4995" t="s">
        <v>3943</v>
      </c>
      <c r="B4995" s="1">
        <v>45160</v>
      </c>
      <c r="C4995">
        <v>117</v>
      </c>
      <c r="D4995">
        <v>218</v>
      </c>
      <c r="E4995">
        <v>22</v>
      </c>
      <c r="F4995">
        <v>41</v>
      </c>
      <c r="G4995">
        <v>44</v>
      </c>
      <c r="H4995" t="s">
        <v>3951</v>
      </c>
    </row>
    <row r="4996" spans="1:8" x14ac:dyDescent="0.25">
      <c r="A4996" t="s">
        <v>3944</v>
      </c>
      <c r="B4996" s="1">
        <v>45268</v>
      </c>
      <c r="C4996">
        <v>433</v>
      </c>
      <c r="D4996">
        <v>479</v>
      </c>
      <c r="E4996">
        <v>9</v>
      </c>
      <c r="F4996">
        <v>32</v>
      </c>
      <c r="G4996">
        <v>14</v>
      </c>
      <c r="H4996" t="s">
        <v>3949</v>
      </c>
    </row>
    <row r="4997" spans="1:8" x14ac:dyDescent="0.25">
      <c r="A4997" t="s">
        <v>708</v>
      </c>
      <c r="B4997" s="1">
        <v>45202</v>
      </c>
      <c r="C4997">
        <v>614</v>
      </c>
      <c r="D4997">
        <v>109</v>
      </c>
      <c r="E4997">
        <v>8</v>
      </c>
      <c r="F4997">
        <v>82</v>
      </c>
      <c r="G4997">
        <v>15</v>
      </c>
      <c r="H4997" t="s">
        <v>3950</v>
      </c>
    </row>
    <row r="4998" spans="1:8" x14ac:dyDescent="0.25">
      <c r="A4998" t="s">
        <v>3945</v>
      </c>
      <c r="B4998" s="1">
        <v>45227</v>
      </c>
      <c r="C4998">
        <v>943</v>
      </c>
      <c r="D4998">
        <v>299</v>
      </c>
      <c r="E4998">
        <v>18</v>
      </c>
      <c r="F4998">
        <v>148</v>
      </c>
      <c r="G4998">
        <v>5</v>
      </c>
      <c r="H4998" t="s">
        <v>3949</v>
      </c>
    </row>
    <row r="4999" spans="1:8" x14ac:dyDescent="0.25">
      <c r="A4999" t="s">
        <v>3946</v>
      </c>
      <c r="B4999" s="1">
        <v>45402</v>
      </c>
      <c r="C4999">
        <v>109</v>
      </c>
      <c r="D4999">
        <v>465</v>
      </c>
      <c r="E4999">
        <v>26</v>
      </c>
      <c r="F4999">
        <v>4</v>
      </c>
      <c r="G4999">
        <v>2</v>
      </c>
      <c r="H4999" t="s">
        <v>3950</v>
      </c>
    </row>
    <row r="5000" spans="1:8" x14ac:dyDescent="0.25">
      <c r="A5000" t="s">
        <v>3947</v>
      </c>
      <c r="B5000" s="1">
        <v>45080</v>
      </c>
      <c r="C5000">
        <v>842</v>
      </c>
      <c r="D5000">
        <v>367</v>
      </c>
      <c r="E5000">
        <v>29</v>
      </c>
      <c r="F5000">
        <v>5</v>
      </c>
      <c r="G5000">
        <v>38</v>
      </c>
      <c r="H5000" t="s">
        <v>3949</v>
      </c>
    </row>
    <row r="5001" spans="1:8" x14ac:dyDescent="0.25">
      <c r="A5001" t="s">
        <v>3948</v>
      </c>
      <c r="B5001" s="1">
        <v>45600</v>
      </c>
      <c r="C5001">
        <v>190</v>
      </c>
      <c r="D5001">
        <v>409</v>
      </c>
      <c r="E5001">
        <v>12</v>
      </c>
      <c r="F5001">
        <v>4</v>
      </c>
      <c r="G5001">
        <v>42</v>
      </c>
      <c r="H5001" t="s">
        <v>3950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02"/>
  <sheetViews>
    <sheetView workbookViewId="0">
      <selection activeCell="K69" sqref="K69"/>
    </sheetView>
  </sheetViews>
  <sheetFormatPr defaultRowHeight="15" x14ac:dyDescent="0.25"/>
  <cols>
    <col min="1" max="1" width="14.7109375" bestFit="1" customWidth="1"/>
    <col min="2" max="2" width="10.42578125" bestFit="1" customWidth="1"/>
    <col min="3" max="3" width="19.42578125" bestFit="1" customWidth="1"/>
    <col min="4" max="4" width="18" bestFit="1" customWidth="1"/>
    <col min="5" max="5" width="14.5703125" bestFit="1" customWidth="1"/>
    <col min="6" max="6" width="15.28515625" bestFit="1" customWidth="1"/>
    <col min="7" max="7" width="18.28515625" bestFit="1" customWidth="1"/>
    <col min="8" max="8" width="15.7109375" bestFit="1" customWidth="1"/>
    <col min="9" max="9" width="9.5703125" bestFit="1" customWidth="1"/>
    <col min="10" max="10" width="11.5703125" bestFit="1" customWidth="1"/>
    <col min="11" max="11" width="14.5703125" bestFit="1" customWidth="1"/>
    <col min="13" max="13" width="18.7109375" bestFit="1" customWidth="1"/>
    <col min="14" max="14" width="11.28515625" bestFit="1" customWidth="1"/>
  </cols>
  <sheetData>
    <row r="1" spans="1:14" x14ac:dyDescent="0.25">
      <c r="A1" s="2" t="s">
        <v>0</v>
      </c>
      <c r="B1" s="2" t="s">
        <v>1</v>
      </c>
      <c r="C1" s="2" t="s">
        <v>2</v>
      </c>
      <c r="D1" s="2" t="s">
        <v>3</v>
      </c>
      <c r="E1" s="2" t="s">
        <v>4</v>
      </c>
      <c r="F1" s="2" t="s">
        <v>5</v>
      </c>
      <c r="G1" s="2" t="s">
        <v>6</v>
      </c>
      <c r="H1" s="2" t="s">
        <v>7</v>
      </c>
      <c r="I1" s="2" t="s">
        <v>3958</v>
      </c>
      <c r="J1" s="2" t="s">
        <v>3959</v>
      </c>
      <c r="K1" s="2" t="s">
        <v>3960</v>
      </c>
      <c r="L1" s="2" t="s">
        <v>3961</v>
      </c>
      <c r="M1" s="2" t="s">
        <v>3962</v>
      </c>
      <c r="N1" s="2" t="s">
        <v>3963</v>
      </c>
    </row>
    <row r="2" spans="1:14" x14ac:dyDescent="0.25">
      <c r="A2" t="s">
        <v>8</v>
      </c>
      <c r="B2" s="1">
        <v>45509</v>
      </c>
      <c r="C2">
        <v>305</v>
      </c>
      <c r="D2">
        <v>269</v>
      </c>
      <c r="E2">
        <v>28</v>
      </c>
      <c r="F2">
        <v>74</v>
      </c>
      <c r="G2">
        <v>43</v>
      </c>
      <c r="H2" t="s">
        <v>3949</v>
      </c>
      <c r="I2">
        <f>YEAR(Table1[[#This Row],[Date]])</f>
        <v>2024</v>
      </c>
      <c r="J2">
        <f>MONTH(Table1[[#This Row],[Date]])</f>
        <v>8</v>
      </c>
      <c r="K2">
        <f>WEEKDAY(Table1[[#This Row],[Date]])</f>
        <v>2</v>
      </c>
      <c r="L2" s="3">
        <f>DAY(Table1[[#This Row],[Date]])</f>
        <v>5</v>
      </c>
      <c r="M2" s="3">
        <f>Table1[[#This Row],[Inventory Level]]/Table1[[#This Row],[Reorder Point]]</f>
        <v>1.1338289962825279</v>
      </c>
      <c r="N2" s="3">
        <f>ROUND(Table1[[#This Row],[Turnover Ratio]],2)</f>
        <v>1.1299999999999999</v>
      </c>
    </row>
    <row r="3" spans="1:14" x14ac:dyDescent="0.25">
      <c r="A3" t="s">
        <v>9</v>
      </c>
      <c r="B3" s="1">
        <v>45198</v>
      </c>
      <c r="C3">
        <v>110</v>
      </c>
      <c r="D3">
        <v>58</v>
      </c>
      <c r="E3">
        <v>23</v>
      </c>
      <c r="F3">
        <v>79</v>
      </c>
      <c r="G3">
        <v>38</v>
      </c>
      <c r="H3" t="s">
        <v>3949</v>
      </c>
      <c r="I3">
        <f>YEAR(Table1[[#This Row],[Date]])</f>
        <v>2023</v>
      </c>
      <c r="J3">
        <f>MONTH(Table1[[#This Row],[Date]])</f>
        <v>9</v>
      </c>
      <c r="K3">
        <f>WEEKDAY(Table1[[#This Row],[Date]])</f>
        <v>6</v>
      </c>
      <c r="L3" s="3">
        <f>DAY(Table1[[#This Row],[Date]])</f>
        <v>29</v>
      </c>
      <c r="M3" s="3">
        <f>Table1[[#This Row],[Inventory Level]]/Table1[[#This Row],[Reorder Point]]</f>
        <v>1.896551724137931</v>
      </c>
      <c r="N3" s="3">
        <f>ROUND(Table1[[#This Row],[Turnover Ratio]],2)</f>
        <v>1.9</v>
      </c>
    </row>
    <row r="4" spans="1:14" hidden="1" x14ac:dyDescent="0.25">
      <c r="A4" t="s">
        <v>10</v>
      </c>
      <c r="B4" s="1">
        <v>45088</v>
      </c>
      <c r="C4">
        <v>647</v>
      </c>
      <c r="D4">
        <v>381</v>
      </c>
      <c r="E4">
        <v>27</v>
      </c>
      <c r="F4">
        <v>196</v>
      </c>
      <c r="G4">
        <v>15</v>
      </c>
      <c r="H4" t="s">
        <v>3950</v>
      </c>
      <c r="I4">
        <f>YEAR(Table1[[#This Row],[Date]])</f>
        <v>2023</v>
      </c>
      <c r="J4">
        <f>MONTH(Table1[[#This Row],[Date]])</f>
        <v>6</v>
      </c>
      <c r="K4">
        <f>WEEKDAY(Table1[[#This Row],[Date]])</f>
        <v>1</v>
      </c>
      <c r="L4" s="3">
        <f>DAY(Table1[[#This Row],[Date]])</f>
        <v>11</v>
      </c>
      <c r="M4" s="3">
        <f>Table1[[#This Row],[Inventory Level]]/Table1[[#This Row],[Reorder Point]]</f>
        <v>1.6981627296587927</v>
      </c>
      <c r="N4" s="3">
        <f>ROUND(Table1[[#This Row],[Turnover Ratio]],2)</f>
        <v>1.7</v>
      </c>
    </row>
    <row r="5" spans="1:14" x14ac:dyDescent="0.25">
      <c r="A5" t="s">
        <v>11</v>
      </c>
      <c r="B5" s="1">
        <v>45322</v>
      </c>
      <c r="C5">
        <v>680</v>
      </c>
      <c r="D5">
        <v>444</v>
      </c>
      <c r="E5">
        <v>29</v>
      </c>
      <c r="F5">
        <v>41</v>
      </c>
      <c r="G5">
        <v>43</v>
      </c>
      <c r="H5" t="s">
        <v>3949</v>
      </c>
      <c r="I5">
        <f>YEAR(Table1[[#This Row],[Date]])</f>
        <v>2024</v>
      </c>
      <c r="J5">
        <f>MONTH(Table1[[#This Row],[Date]])</f>
        <v>1</v>
      </c>
      <c r="K5">
        <f>WEEKDAY(Table1[[#This Row],[Date]])</f>
        <v>4</v>
      </c>
      <c r="L5" s="3">
        <f>DAY(Table1[[#This Row],[Date]])</f>
        <v>31</v>
      </c>
      <c r="M5" s="3">
        <f>Table1[[#This Row],[Inventory Level]]/Table1[[#This Row],[Reorder Point]]</f>
        <v>1.5315315315315314</v>
      </c>
      <c r="N5" s="3">
        <f>ROUND(Table1[[#This Row],[Turnover Ratio]],2)</f>
        <v>1.53</v>
      </c>
    </row>
    <row r="6" spans="1:14" x14ac:dyDescent="0.25">
      <c r="A6" t="s">
        <v>12</v>
      </c>
      <c r="B6" s="1">
        <v>45094</v>
      </c>
      <c r="C6">
        <v>422</v>
      </c>
      <c r="D6">
        <v>372</v>
      </c>
      <c r="E6">
        <v>1</v>
      </c>
      <c r="F6">
        <v>31</v>
      </c>
      <c r="G6">
        <v>45</v>
      </c>
      <c r="H6" t="s">
        <v>3949</v>
      </c>
      <c r="I6">
        <f>YEAR(Table1[[#This Row],[Date]])</f>
        <v>2023</v>
      </c>
      <c r="J6">
        <f>MONTH(Table1[[#This Row],[Date]])</f>
        <v>6</v>
      </c>
      <c r="K6">
        <f>WEEKDAY(Table1[[#This Row],[Date]])</f>
        <v>7</v>
      </c>
      <c r="L6" s="3">
        <f>DAY(Table1[[#This Row],[Date]])</f>
        <v>17</v>
      </c>
      <c r="M6" s="3">
        <f>Table1[[#This Row],[Inventory Level]]/Table1[[#This Row],[Reorder Point]]</f>
        <v>1.1344086021505377</v>
      </c>
      <c r="N6" s="3">
        <f>ROUND(Table1[[#This Row],[Turnover Ratio]],2)</f>
        <v>1.1299999999999999</v>
      </c>
    </row>
    <row r="7" spans="1:14" x14ac:dyDescent="0.25">
      <c r="A7" t="s">
        <v>13</v>
      </c>
      <c r="B7" s="1">
        <v>45689</v>
      </c>
      <c r="C7">
        <v>152</v>
      </c>
      <c r="D7">
        <v>83</v>
      </c>
      <c r="E7">
        <v>28</v>
      </c>
      <c r="F7">
        <v>66</v>
      </c>
      <c r="G7">
        <v>35</v>
      </c>
      <c r="H7" t="s">
        <v>3949</v>
      </c>
      <c r="I7">
        <f>YEAR(Table1[[#This Row],[Date]])</f>
        <v>2025</v>
      </c>
      <c r="J7">
        <f>MONTH(Table1[[#This Row],[Date]])</f>
        <v>2</v>
      </c>
      <c r="K7">
        <f>WEEKDAY(Table1[[#This Row],[Date]])</f>
        <v>7</v>
      </c>
      <c r="L7" s="3">
        <f>DAY(Table1[[#This Row],[Date]])</f>
        <v>1</v>
      </c>
      <c r="M7" s="3">
        <f>Table1[[#This Row],[Inventory Level]]/Table1[[#This Row],[Reorder Point]]</f>
        <v>1.8313253012048192</v>
      </c>
      <c r="N7" s="3">
        <f>ROUND(Table1[[#This Row],[Turnover Ratio]],2)</f>
        <v>1.83</v>
      </c>
    </row>
    <row r="8" spans="1:14" hidden="1" x14ac:dyDescent="0.25">
      <c r="A8" t="s">
        <v>14</v>
      </c>
      <c r="B8" s="1">
        <v>45306</v>
      </c>
      <c r="C8">
        <v>676</v>
      </c>
      <c r="D8">
        <v>146</v>
      </c>
      <c r="E8">
        <v>3</v>
      </c>
      <c r="F8">
        <v>33</v>
      </c>
      <c r="G8">
        <v>49</v>
      </c>
      <c r="H8" t="s">
        <v>3950</v>
      </c>
      <c r="I8">
        <f>YEAR(Table1[[#This Row],[Date]])</f>
        <v>2024</v>
      </c>
      <c r="J8">
        <f>MONTH(Table1[[#This Row],[Date]])</f>
        <v>1</v>
      </c>
      <c r="K8">
        <f>WEEKDAY(Table1[[#This Row],[Date]])</f>
        <v>2</v>
      </c>
      <c r="L8" s="3">
        <f>DAY(Table1[[#This Row],[Date]])</f>
        <v>15</v>
      </c>
      <c r="M8" s="3">
        <f>Table1[[#This Row],[Inventory Level]]/Table1[[#This Row],[Reorder Point]]</f>
        <v>4.6301369863013697</v>
      </c>
      <c r="N8" s="3">
        <f>ROUND(Table1[[#This Row],[Turnover Ratio]],2)</f>
        <v>4.63</v>
      </c>
    </row>
    <row r="9" spans="1:14" hidden="1" x14ac:dyDescent="0.25">
      <c r="A9" t="s">
        <v>15</v>
      </c>
      <c r="B9" s="1">
        <v>45401</v>
      </c>
      <c r="C9">
        <v>511</v>
      </c>
      <c r="D9">
        <v>59</v>
      </c>
      <c r="E9">
        <v>29</v>
      </c>
      <c r="F9">
        <v>100</v>
      </c>
      <c r="G9">
        <v>3</v>
      </c>
      <c r="H9" t="s">
        <v>3951</v>
      </c>
      <c r="I9">
        <f>YEAR(Table1[[#This Row],[Date]])</f>
        <v>2024</v>
      </c>
      <c r="J9">
        <f>MONTH(Table1[[#This Row],[Date]])</f>
        <v>4</v>
      </c>
      <c r="K9">
        <f>WEEKDAY(Table1[[#This Row],[Date]])</f>
        <v>6</v>
      </c>
      <c r="L9" s="3">
        <f>DAY(Table1[[#This Row],[Date]])</f>
        <v>19</v>
      </c>
      <c r="M9" s="3">
        <f>Table1[[#This Row],[Inventory Level]]/Table1[[#This Row],[Reorder Point]]</f>
        <v>8.6610169491525415</v>
      </c>
      <c r="N9" s="3">
        <f>ROUND(Table1[[#This Row],[Turnover Ratio]],2)</f>
        <v>8.66</v>
      </c>
    </row>
    <row r="10" spans="1:14" x14ac:dyDescent="0.25">
      <c r="A10" t="s">
        <v>16</v>
      </c>
      <c r="B10" s="1">
        <v>45120</v>
      </c>
      <c r="C10">
        <v>187</v>
      </c>
      <c r="D10">
        <v>257</v>
      </c>
      <c r="E10">
        <v>16</v>
      </c>
      <c r="F10">
        <v>189</v>
      </c>
      <c r="G10">
        <v>35</v>
      </c>
      <c r="H10" t="s">
        <v>3949</v>
      </c>
      <c r="I10">
        <f>YEAR(Table1[[#This Row],[Date]])</f>
        <v>2023</v>
      </c>
      <c r="J10">
        <f>MONTH(Table1[[#This Row],[Date]])</f>
        <v>7</v>
      </c>
      <c r="K10">
        <f>WEEKDAY(Table1[[#This Row],[Date]])</f>
        <v>5</v>
      </c>
      <c r="L10" s="3">
        <f>DAY(Table1[[#This Row],[Date]])</f>
        <v>13</v>
      </c>
      <c r="M10" s="3">
        <f>Table1[[#This Row],[Inventory Level]]/Table1[[#This Row],[Reorder Point]]</f>
        <v>0.72762645914396884</v>
      </c>
      <c r="N10" s="3">
        <f>ROUND(Table1[[#This Row],[Turnover Ratio]],2)</f>
        <v>0.73</v>
      </c>
    </row>
    <row r="11" spans="1:14" hidden="1" x14ac:dyDescent="0.25">
      <c r="A11" t="s">
        <v>17</v>
      </c>
      <c r="B11" s="1">
        <v>45300</v>
      </c>
      <c r="C11">
        <v>261</v>
      </c>
      <c r="D11">
        <v>322</v>
      </c>
      <c r="E11">
        <v>2</v>
      </c>
      <c r="F11">
        <v>1</v>
      </c>
      <c r="G11">
        <v>16</v>
      </c>
      <c r="H11" t="s">
        <v>3951</v>
      </c>
      <c r="I11">
        <f>YEAR(Table1[[#This Row],[Date]])</f>
        <v>2024</v>
      </c>
      <c r="J11">
        <f>MONTH(Table1[[#This Row],[Date]])</f>
        <v>1</v>
      </c>
      <c r="K11">
        <f>WEEKDAY(Table1[[#This Row],[Date]])</f>
        <v>3</v>
      </c>
      <c r="L11" s="3">
        <f>DAY(Table1[[#This Row],[Date]])</f>
        <v>9</v>
      </c>
      <c r="M11" s="3">
        <f>Table1[[#This Row],[Inventory Level]]/Table1[[#This Row],[Reorder Point]]</f>
        <v>0.81055900621118016</v>
      </c>
      <c r="N11" s="3">
        <f>ROUND(Table1[[#This Row],[Turnover Ratio]],2)</f>
        <v>0.81</v>
      </c>
    </row>
    <row r="12" spans="1:14" hidden="1" x14ac:dyDescent="0.25">
      <c r="A12" t="s">
        <v>18</v>
      </c>
      <c r="B12" s="1">
        <v>45311</v>
      </c>
      <c r="C12">
        <v>241</v>
      </c>
      <c r="D12">
        <v>317</v>
      </c>
      <c r="E12">
        <v>10</v>
      </c>
      <c r="F12">
        <v>175</v>
      </c>
      <c r="G12">
        <v>3</v>
      </c>
      <c r="H12" t="s">
        <v>3951</v>
      </c>
      <c r="I12">
        <f>YEAR(Table1[[#This Row],[Date]])</f>
        <v>2024</v>
      </c>
      <c r="J12">
        <f>MONTH(Table1[[#This Row],[Date]])</f>
        <v>1</v>
      </c>
      <c r="K12">
        <f>WEEKDAY(Table1[[#This Row],[Date]])</f>
        <v>7</v>
      </c>
      <c r="L12" s="3">
        <f>DAY(Table1[[#This Row],[Date]])</f>
        <v>20</v>
      </c>
      <c r="M12" s="3">
        <f>Table1[[#This Row],[Inventory Level]]/Table1[[#This Row],[Reorder Point]]</f>
        <v>0.76025236593059942</v>
      </c>
      <c r="N12" s="3">
        <f>ROUND(Table1[[#This Row],[Turnover Ratio]],2)</f>
        <v>0.76</v>
      </c>
    </row>
    <row r="13" spans="1:14" hidden="1" x14ac:dyDescent="0.25">
      <c r="A13" t="s">
        <v>19</v>
      </c>
      <c r="B13" s="1">
        <v>45070</v>
      </c>
      <c r="C13">
        <v>199</v>
      </c>
      <c r="D13">
        <v>104</v>
      </c>
      <c r="E13">
        <v>6</v>
      </c>
      <c r="F13">
        <v>174</v>
      </c>
      <c r="G13">
        <v>25</v>
      </c>
      <c r="H13" t="s">
        <v>3951</v>
      </c>
      <c r="I13">
        <f>YEAR(Table1[[#This Row],[Date]])</f>
        <v>2023</v>
      </c>
      <c r="J13">
        <f>MONTH(Table1[[#This Row],[Date]])</f>
        <v>5</v>
      </c>
      <c r="K13">
        <f>WEEKDAY(Table1[[#This Row],[Date]])</f>
        <v>4</v>
      </c>
      <c r="L13" s="3">
        <f>DAY(Table1[[#This Row],[Date]])</f>
        <v>24</v>
      </c>
      <c r="M13" s="3">
        <f>Table1[[#This Row],[Inventory Level]]/Table1[[#This Row],[Reorder Point]]</f>
        <v>1.9134615384615385</v>
      </c>
      <c r="N13" s="3">
        <f>ROUND(Table1[[#This Row],[Turnover Ratio]],2)</f>
        <v>1.91</v>
      </c>
    </row>
    <row r="14" spans="1:14" x14ac:dyDescent="0.25">
      <c r="A14" t="s">
        <v>20</v>
      </c>
      <c r="B14" s="1">
        <v>45307</v>
      </c>
      <c r="C14">
        <v>601</v>
      </c>
      <c r="D14">
        <v>327</v>
      </c>
      <c r="E14">
        <v>3</v>
      </c>
      <c r="F14">
        <v>116</v>
      </c>
      <c r="G14">
        <v>17</v>
      </c>
      <c r="H14" t="s">
        <v>3949</v>
      </c>
      <c r="I14">
        <f>YEAR(Table1[[#This Row],[Date]])</f>
        <v>2024</v>
      </c>
      <c r="J14">
        <f>MONTH(Table1[[#This Row],[Date]])</f>
        <v>1</v>
      </c>
      <c r="K14">
        <f>WEEKDAY(Table1[[#This Row],[Date]])</f>
        <v>3</v>
      </c>
      <c r="L14" s="3">
        <f>DAY(Table1[[#This Row],[Date]])</f>
        <v>16</v>
      </c>
      <c r="M14" s="3">
        <f>Table1[[#This Row],[Inventory Level]]/Table1[[#This Row],[Reorder Point]]</f>
        <v>1.8379204892966361</v>
      </c>
      <c r="N14" s="3">
        <f>ROUND(Table1[[#This Row],[Turnover Ratio]],2)</f>
        <v>1.84</v>
      </c>
    </row>
    <row r="15" spans="1:14" x14ac:dyDescent="0.25">
      <c r="A15" t="s">
        <v>21</v>
      </c>
      <c r="B15" s="1">
        <v>45082</v>
      </c>
      <c r="C15">
        <v>137</v>
      </c>
      <c r="D15">
        <v>462</v>
      </c>
      <c r="E15">
        <v>19</v>
      </c>
      <c r="F15">
        <v>21</v>
      </c>
      <c r="G15">
        <v>35</v>
      </c>
      <c r="H15" t="s">
        <v>3949</v>
      </c>
      <c r="I15">
        <f>YEAR(Table1[[#This Row],[Date]])</f>
        <v>2023</v>
      </c>
      <c r="J15">
        <f>MONTH(Table1[[#This Row],[Date]])</f>
        <v>6</v>
      </c>
      <c r="K15">
        <f>WEEKDAY(Table1[[#This Row],[Date]])</f>
        <v>2</v>
      </c>
      <c r="L15" s="3">
        <f>DAY(Table1[[#This Row],[Date]])</f>
        <v>5</v>
      </c>
      <c r="M15" s="3">
        <f>Table1[[#This Row],[Inventory Level]]/Table1[[#This Row],[Reorder Point]]</f>
        <v>0.29653679653679654</v>
      </c>
      <c r="N15" s="3">
        <f>ROUND(Table1[[#This Row],[Turnover Ratio]],2)</f>
        <v>0.3</v>
      </c>
    </row>
    <row r="16" spans="1:14" hidden="1" x14ac:dyDescent="0.25">
      <c r="A16" t="s">
        <v>22</v>
      </c>
      <c r="B16" s="1">
        <v>45584</v>
      </c>
      <c r="C16">
        <v>820</v>
      </c>
      <c r="D16">
        <v>167</v>
      </c>
      <c r="E16">
        <v>25</v>
      </c>
      <c r="F16">
        <v>61</v>
      </c>
      <c r="G16">
        <v>2</v>
      </c>
      <c r="H16" t="s">
        <v>3951</v>
      </c>
      <c r="I16">
        <f>YEAR(Table1[[#This Row],[Date]])</f>
        <v>2024</v>
      </c>
      <c r="J16">
        <f>MONTH(Table1[[#This Row],[Date]])</f>
        <v>10</v>
      </c>
      <c r="K16">
        <f>WEEKDAY(Table1[[#This Row],[Date]])</f>
        <v>7</v>
      </c>
      <c r="L16" s="3">
        <f>DAY(Table1[[#This Row],[Date]])</f>
        <v>19</v>
      </c>
      <c r="M16" s="3">
        <f>Table1[[#This Row],[Inventory Level]]/Table1[[#This Row],[Reorder Point]]</f>
        <v>4.9101796407185629</v>
      </c>
      <c r="N16" s="3">
        <f>ROUND(Table1[[#This Row],[Turnover Ratio]],2)</f>
        <v>4.91</v>
      </c>
    </row>
    <row r="17" spans="1:14" x14ac:dyDescent="0.25">
      <c r="A17" t="s">
        <v>23</v>
      </c>
      <c r="B17" s="1">
        <v>45322</v>
      </c>
      <c r="C17">
        <v>528</v>
      </c>
      <c r="D17">
        <v>372</v>
      </c>
      <c r="E17">
        <v>27</v>
      </c>
      <c r="F17">
        <v>106</v>
      </c>
      <c r="G17">
        <v>14</v>
      </c>
      <c r="H17" t="s">
        <v>3949</v>
      </c>
      <c r="I17">
        <f>YEAR(Table1[[#This Row],[Date]])</f>
        <v>2024</v>
      </c>
      <c r="J17">
        <f>MONTH(Table1[[#This Row],[Date]])</f>
        <v>1</v>
      </c>
      <c r="K17">
        <f>WEEKDAY(Table1[[#This Row],[Date]])</f>
        <v>4</v>
      </c>
      <c r="L17" s="3">
        <f>DAY(Table1[[#This Row],[Date]])</f>
        <v>31</v>
      </c>
      <c r="M17" s="3">
        <f>Table1[[#This Row],[Inventory Level]]/Table1[[#This Row],[Reorder Point]]</f>
        <v>1.4193548387096775</v>
      </c>
      <c r="N17" s="3">
        <f>ROUND(Table1[[#This Row],[Turnover Ratio]],2)</f>
        <v>1.42</v>
      </c>
    </row>
    <row r="18" spans="1:14" hidden="1" x14ac:dyDescent="0.25">
      <c r="A18" t="s">
        <v>24</v>
      </c>
      <c r="B18" s="1">
        <v>45446</v>
      </c>
      <c r="C18">
        <v>133</v>
      </c>
      <c r="D18">
        <v>357</v>
      </c>
      <c r="E18">
        <v>24</v>
      </c>
      <c r="F18">
        <v>152</v>
      </c>
      <c r="G18">
        <v>33</v>
      </c>
      <c r="H18" t="s">
        <v>3950</v>
      </c>
      <c r="I18">
        <f>YEAR(Table1[[#This Row],[Date]])</f>
        <v>2024</v>
      </c>
      <c r="J18">
        <f>MONTH(Table1[[#This Row],[Date]])</f>
        <v>6</v>
      </c>
      <c r="K18">
        <f>WEEKDAY(Table1[[#This Row],[Date]])</f>
        <v>2</v>
      </c>
      <c r="L18" s="3">
        <f>DAY(Table1[[#This Row],[Date]])</f>
        <v>3</v>
      </c>
      <c r="M18" s="3">
        <f>Table1[[#This Row],[Inventory Level]]/Table1[[#This Row],[Reorder Point]]</f>
        <v>0.37254901960784315</v>
      </c>
      <c r="N18" s="3">
        <f>ROUND(Table1[[#This Row],[Turnover Ratio]],2)</f>
        <v>0.37</v>
      </c>
    </row>
    <row r="19" spans="1:14" x14ac:dyDescent="0.25">
      <c r="A19" t="s">
        <v>25</v>
      </c>
      <c r="B19" s="1">
        <v>44987</v>
      </c>
      <c r="C19">
        <v>220</v>
      </c>
      <c r="D19">
        <v>239</v>
      </c>
      <c r="E19">
        <v>19</v>
      </c>
      <c r="F19">
        <v>12</v>
      </c>
      <c r="G19">
        <v>21</v>
      </c>
      <c r="H19" t="s">
        <v>3949</v>
      </c>
      <c r="I19">
        <f>YEAR(Table1[[#This Row],[Date]])</f>
        <v>2023</v>
      </c>
      <c r="J19">
        <f>MONTH(Table1[[#This Row],[Date]])</f>
        <v>3</v>
      </c>
      <c r="K19">
        <f>WEEKDAY(Table1[[#This Row],[Date]])</f>
        <v>5</v>
      </c>
      <c r="L19" s="3">
        <f>DAY(Table1[[#This Row],[Date]])</f>
        <v>2</v>
      </c>
      <c r="M19" s="3">
        <f>Table1[[#This Row],[Inventory Level]]/Table1[[#This Row],[Reorder Point]]</f>
        <v>0.92050209205020916</v>
      </c>
      <c r="N19" s="3">
        <f>ROUND(Table1[[#This Row],[Turnover Ratio]],2)</f>
        <v>0.92</v>
      </c>
    </row>
    <row r="20" spans="1:14" hidden="1" x14ac:dyDescent="0.25">
      <c r="A20" t="s">
        <v>26</v>
      </c>
      <c r="B20" s="1">
        <v>45578</v>
      </c>
      <c r="C20">
        <v>490</v>
      </c>
      <c r="D20">
        <v>220</v>
      </c>
      <c r="E20">
        <v>10</v>
      </c>
      <c r="F20">
        <v>64</v>
      </c>
      <c r="G20">
        <v>3</v>
      </c>
      <c r="H20" t="s">
        <v>3950</v>
      </c>
      <c r="I20">
        <f>YEAR(Table1[[#This Row],[Date]])</f>
        <v>2024</v>
      </c>
      <c r="J20">
        <f>MONTH(Table1[[#This Row],[Date]])</f>
        <v>10</v>
      </c>
      <c r="K20">
        <f>WEEKDAY(Table1[[#This Row],[Date]])</f>
        <v>1</v>
      </c>
      <c r="L20" s="3">
        <f>DAY(Table1[[#This Row],[Date]])</f>
        <v>13</v>
      </c>
      <c r="M20" s="3">
        <f>Table1[[#This Row],[Inventory Level]]/Table1[[#This Row],[Reorder Point]]</f>
        <v>2.2272727272727271</v>
      </c>
      <c r="N20" s="3">
        <f>ROUND(Table1[[#This Row],[Turnover Ratio]],2)</f>
        <v>2.23</v>
      </c>
    </row>
    <row r="21" spans="1:14" hidden="1" x14ac:dyDescent="0.25">
      <c r="A21" t="s">
        <v>27</v>
      </c>
      <c r="B21" s="1">
        <v>45503</v>
      </c>
      <c r="C21">
        <v>240</v>
      </c>
      <c r="D21">
        <v>277</v>
      </c>
      <c r="E21">
        <v>3</v>
      </c>
      <c r="F21">
        <v>192</v>
      </c>
      <c r="G21">
        <v>33</v>
      </c>
      <c r="H21" t="s">
        <v>3950</v>
      </c>
      <c r="I21">
        <f>YEAR(Table1[[#This Row],[Date]])</f>
        <v>2024</v>
      </c>
      <c r="J21">
        <f>MONTH(Table1[[#This Row],[Date]])</f>
        <v>7</v>
      </c>
      <c r="K21">
        <f>WEEKDAY(Table1[[#This Row],[Date]])</f>
        <v>3</v>
      </c>
      <c r="L21" s="3">
        <f>DAY(Table1[[#This Row],[Date]])</f>
        <v>30</v>
      </c>
      <c r="M21" s="3">
        <f>Table1[[#This Row],[Inventory Level]]/Table1[[#This Row],[Reorder Point]]</f>
        <v>0.86642599277978338</v>
      </c>
      <c r="N21" s="3">
        <f>ROUND(Table1[[#This Row],[Turnover Ratio]],2)</f>
        <v>0.87</v>
      </c>
    </row>
    <row r="22" spans="1:14" hidden="1" x14ac:dyDescent="0.25">
      <c r="A22" t="s">
        <v>28</v>
      </c>
      <c r="B22" s="1">
        <v>45389</v>
      </c>
      <c r="C22">
        <v>169</v>
      </c>
      <c r="D22">
        <v>237</v>
      </c>
      <c r="E22">
        <v>15</v>
      </c>
      <c r="F22">
        <v>21</v>
      </c>
      <c r="G22">
        <v>48</v>
      </c>
      <c r="H22" t="s">
        <v>3950</v>
      </c>
      <c r="I22">
        <f>YEAR(Table1[[#This Row],[Date]])</f>
        <v>2024</v>
      </c>
      <c r="J22">
        <f>MONTH(Table1[[#This Row],[Date]])</f>
        <v>4</v>
      </c>
      <c r="K22">
        <f>WEEKDAY(Table1[[#This Row],[Date]])</f>
        <v>1</v>
      </c>
      <c r="L22" s="3">
        <f>DAY(Table1[[#This Row],[Date]])</f>
        <v>7</v>
      </c>
      <c r="M22" s="3">
        <f>Table1[[#This Row],[Inventory Level]]/Table1[[#This Row],[Reorder Point]]</f>
        <v>0.71308016877637126</v>
      </c>
      <c r="N22" s="3">
        <f>ROUND(Table1[[#This Row],[Turnover Ratio]],2)</f>
        <v>0.71</v>
      </c>
    </row>
    <row r="23" spans="1:14" hidden="1" x14ac:dyDescent="0.25">
      <c r="A23" t="s">
        <v>29</v>
      </c>
      <c r="B23" s="1">
        <v>45348</v>
      </c>
      <c r="C23">
        <v>465</v>
      </c>
      <c r="D23">
        <v>440</v>
      </c>
      <c r="E23">
        <v>28</v>
      </c>
      <c r="F23">
        <v>3</v>
      </c>
      <c r="G23">
        <v>7</v>
      </c>
      <c r="H23" t="s">
        <v>3951</v>
      </c>
      <c r="I23">
        <f>YEAR(Table1[[#This Row],[Date]])</f>
        <v>2024</v>
      </c>
      <c r="J23">
        <f>MONTH(Table1[[#This Row],[Date]])</f>
        <v>2</v>
      </c>
      <c r="K23">
        <f>WEEKDAY(Table1[[#This Row],[Date]])</f>
        <v>2</v>
      </c>
      <c r="L23" s="3">
        <f>DAY(Table1[[#This Row],[Date]])</f>
        <v>26</v>
      </c>
      <c r="M23" s="3">
        <f>Table1[[#This Row],[Inventory Level]]/Table1[[#This Row],[Reorder Point]]</f>
        <v>1.0568181818181819</v>
      </c>
      <c r="N23" s="3">
        <f>ROUND(Table1[[#This Row],[Turnover Ratio]],2)</f>
        <v>1.06</v>
      </c>
    </row>
    <row r="24" spans="1:14" hidden="1" x14ac:dyDescent="0.25">
      <c r="A24" t="s">
        <v>30</v>
      </c>
      <c r="B24" s="1">
        <v>45011</v>
      </c>
      <c r="C24">
        <v>900</v>
      </c>
      <c r="D24">
        <v>417</v>
      </c>
      <c r="E24">
        <v>1</v>
      </c>
      <c r="F24">
        <v>112</v>
      </c>
      <c r="G24">
        <v>18</v>
      </c>
      <c r="H24" t="s">
        <v>3951</v>
      </c>
      <c r="I24">
        <f>YEAR(Table1[[#This Row],[Date]])</f>
        <v>2023</v>
      </c>
      <c r="J24">
        <f>MONTH(Table1[[#This Row],[Date]])</f>
        <v>3</v>
      </c>
      <c r="K24">
        <f>WEEKDAY(Table1[[#This Row],[Date]])</f>
        <v>1</v>
      </c>
      <c r="L24" s="3">
        <f>DAY(Table1[[#This Row],[Date]])</f>
        <v>26</v>
      </c>
      <c r="M24" s="3">
        <f>Table1[[#This Row],[Inventory Level]]/Table1[[#This Row],[Reorder Point]]</f>
        <v>2.1582733812949639</v>
      </c>
      <c r="N24" s="3">
        <f>ROUND(Table1[[#This Row],[Turnover Ratio]],2)</f>
        <v>2.16</v>
      </c>
    </row>
    <row r="25" spans="1:14" hidden="1" x14ac:dyDescent="0.25">
      <c r="A25" t="s">
        <v>31</v>
      </c>
      <c r="B25" s="1">
        <v>45643</v>
      </c>
      <c r="C25">
        <v>695</v>
      </c>
      <c r="D25">
        <v>166</v>
      </c>
      <c r="E25">
        <v>13</v>
      </c>
      <c r="F25">
        <v>151</v>
      </c>
      <c r="G25">
        <v>22</v>
      </c>
      <c r="H25" t="s">
        <v>3951</v>
      </c>
      <c r="I25">
        <f>YEAR(Table1[[#This Row],[Date]])</f>
        <v>2024</v>
      </c>
      <c r="J25">
        <f>MONTH(Table1[[#This Row],[Date]])</f>
        <v>12</v>
      </c>
      <c r="K25">
        <f>WEEKDAY(Table1[[#This Row],[Date]])</f>
        <v>3</v>
      </c>
      <c r="L25" s="3">
        <f>DAY(Table1[[#This Row],[Date]])</f>
        <v>17</v>
      </c>
      <c r="M25" s="3">
        <f>Table1[[#This Row],[Inventory Level]]/Table1[[#This Row],[Reorder Point]]</f>
        <v>4.1867469879518069</v>
      </c>
      <c r="N25" s="3">
        <f>ROUND(Table1[[#This Row],[Turnover Ratio]],2)</f>
        <v>4.1900000000000004</v>
      </c>
    </row>
    <row r="26" spans="1:14" x14ac:dyDescent="0.25">
      <c r="A26" t="s">
        <v>32</v>
      </c>
      <c r="B26" s="1">
        <v>45177</v>
      </c>
      <c r="C26">
        <v>677</v>
      </c>
      <c r="D26">
        <v>61</v>
      </c>
      <c r="E26">
        <v>19</v>
      </c>
      <c r="F26">
        <v>43</v>
      </c>
      <c r="G26">
        <v>37</v>
      </c>
      <c r="H26" t="s">
        <v>3949</v>
      </c>
      <c r="I26">
        <f>YEAR(Table1[[#This Row],[Date]])</f>
        <v>2023</v>
      </c>
      <c r="J26">
        <f>MONTH(Table1[[#This Row],[Date]])</f>
        <v>9</v>
      </c>
      <c r="K26">
        <f>WEEKDAY(Table1[[#This Row],[Date]])</f>
        <v>6</v>
      </c>
      <c r="L26" s="3">
        <f>DAY(Table1[[#This Row],[Date]])</f>
        <v>8</v>
      </c>
      <c r="M26" s="3">
        <f>Table1[[#This Row],[Inventory Level]]/Table1[[#This Row],[Reorder Point]]</f>
        <v>11.098360655737705</v>
      </c>
      <c r="N26" s="3">
        <f>ROUND(Table1[[#This Row],[Turnover Ratio]],2)</f>
        <v>11.1</v>
      </c>
    </row>
    <row r="27" spans="1:14" hidden="1" x14ac:dyDescent="0.25">
      <c r="A27" t="s">
        <v>33</v>
      </c>
      <c r="B27" s="1">
        <v>45115</v>
      </c>
      <c r="C27">
        <v>748</v>
      </c>
      <c r="D27">
        <v>352</v>
      </c>
      <c r="E27">
        <v>29</v>
      </c>
      <c r="F27">
        <v>26</v>
      </c>
      <c r="G27">
        <v>30</v>
      </c>
      <c r="H27" t="s">
        <v>3951</v>
      </c>
      <c r="I27">
        <f>YEAR(Table1[[#This Row],[Date]])</f>
        <v>2023</v>
      </c>
      <c r="J27">
        <f>MONTH(Table1[[#This Row],[Date]])</f>
        <v>7</v>
      </c>
      <c r="K27">
        <f>WEEKDAY(Table1[[#This Row],[Date]])</f>
        <v>7</v>
      </c>
      <c r="L27" s="3">
        <f>DAY(Table1[[#This Row],[Date]])</f>
        <v>8</v>
      </c>
      <c r="M27" s="3">
        <f>Table1[[#This Row],[Inventory Level]]/Table1[[#This Row],[Reorder Point]]</f>
        <v>2.125</v>
      </c>
      <c r="N27" s="3">
        <f>ROUND(Table1[[#This Row],[Turnover Ratio]],2)</f>
        <v>2.13</v>
      </c>
    </row>
    <row r="28" spans="1:14" hidden="1" x14ac:dyDescent="0.25">
      <c r="A28" t="s">
        <v>34</v>
      </c>
      <c r="B28" s="1">
        <v>45592</v>
      </c>
      <c r="C28">
        <v>685</v>
      </c>
      <c r="D28">
        <v>215</v>
      </c>
      <c r="E28">
        <v>19</v>
      </c>
      <c r="F28">
        <v>37</v>
      </c>
      <c r="G28">
        <v>31</v>
      </c>
      <c r="H28" t="s">
        <v>3951</v>
      </c>
      <c r="I28">
        <f>YEAR(Table1[[#This Row],[Date]])</f>
        <v>2024</v>
      </c>
      <c r="J28">
        <f>MONTH(Table1[[#This Row],[Date]])</f>
        <v>10</v>
      </c>
      <c r="K28">
        <f>WEEKDAY(Table1[[#This Row],[Date]])</f>
        <v>1</v>
      </c>
      <c r="L28" s="3">
        <f>DAY(Table1[[#This Row],[Date]])</f>
        <v>27</v>
      </c>
      <c r="M28" s="3">
        <f>Table1[[#This Row],[Inventory Level]]/Table1[[#This Row],[Reorder Point]]</f>
        <v>3.1860465116279069</v>
      </c>
      <c r="N28" s="3">
        <f>ROUND(Table1[[#This Row],[Turnover Ratio]],2)</f>
        <v>3.19</v>
      </c>
    </row>
    <row r="29" spans="1:14" hidden="1" x14ac:dyDescent="0.25">
      <c r="A29" t="s">
        <v>35</v>
      </c>
      <c r="B29" s="1">
        <v>45609</v>
      </c>
      <c r="C29">
        <v>773</v>
      </c>
      <c r="D29">
        <v>485</v>
      </c>
      <c r="E29">
        <v>17</v>
      </c>
      <c r="F29">
        <v>148</v>
      </c>
      <c r="G29">
        <v>14</v>
      </c>
      <c r="H29" t="s">
        <v>3951</v>
      </c>
      <c r="I29">
        <f>YEAR(Table1[[#This Row],[Date]])</f>
        <v>2024</v>
      </c>
      <c r="J29">
        <f>MONTH(Table1[[#This Row],[Date]])</f>
        <v>11</v>
      </c>
      <c r="K29">
        <f>WEEKDAY(Table1[[#This Row],[Date]])</f>
        <v>4</v>
      </c>
      <c r="L29" s="3">
        <f>DAY(Table1[[#This Row],[Date]])</f>
        <v>13</v>
      </c>
      <c r="M29" s="3">
        <f>Table1[[#This Row],[Inventory Level]]/Table1[[#This Row],[Reorder Point]]</f>
        <v>1.5938144329896908</v>
      </c>
      <c r="N29" s="3">
        <f>ROUND(Table1[[#This Row],[Turnover Ratio]],2)</f>
        <v>1.59</v>
      </c>
    </row>
    <row r="30" spans="1:14" hidden="1" x14ac:dyDescent="0.25">
      <c r="A30" t="s">
        <v>36</v>
      </c>
      <c r="B30" s="1">
        <v>45525</v>
      </c>
      <c r="C30">
        <v>535</v>
      </c>
      <c r="D30">
        <v>465</v>
      </c>
      <c r="E30">
        <v>11</v>
      </c>
      <c r="F30">
        <v>103</v>
      </c>
      <c r="G30">
        <v>25</v>
      </c>
      <c r="H30" t="s">
        <v>3951</v>
      </c>
      <c r="I30">
        <f>YEAR(Table1[[#This Row],[Date]])</f>
        <v>2024</v>
      </c>
      <c r="J30">
        <f>MONTH(Table1[[#This Row],[Date]])</f>
        <v>8</v>
      </c>
      <c r="K30">
        <f>WEEKDAY(Table1[[#This Row],[Date]])</f>
        <v>4</v>
      </c>
      <c r="L30" s="3">
        <f>DAY(Table1[[#This Row],[Date]])</f>
        <v>21</v>
      </c>
      <c r="M30" s="3">
        <f>Table1[[#This Row],[Inventory Level]]/Table1[[#This Row],[Reorder Point]]</f>
        <v>1.1505376344086022</v>
      </c>
      <c r="N30" s="3">
        <f>ROUND(Table1[[#This Row],[Turnover Ratio]],2)</f>
        <v>1.1499999999999999</v>
      </c>
    </row>
    <row r="31" spans="1:14" hidden="1" x14ac:dyDescent="0.25">
      <c r="A31" t="s">
        <v>37</v>
      </c>
      <c r="B31" s="1">
        <v>45573</v>
      </c>
      <c r="C31">
        <v>740</v>
      </c>
      <c r="D31">
        <v>352</v>
      </c>
      <c r="E31">
        <v>14</v>
      </c>
      <c r="F31">
        <v>180</v>
      </c>
      <c r="G31">
        <v>10</v>
      </c>
      <c r="H31" t="s">
        <v>3950</v>
      </c>
      <c r="I31">
        <f>YEAR(Table1[[#This Row],[Date]])</f>
        <v>2024</v>
      </c>
      <c r="J31">
        <f>MONTH(Table1[[#This Row],[Date]])</f>
        <v>10</v>
      </c>
      <c r="K31">
        <f>WEEKDAY(Table1[[#This Row],[Date]])</f>
        <v>3</v>
      </c>
      <c r="L31" s="3">
        <f>DAY(Table1[[#This Row],[Date]])</f>
        <v>8</v>
      </c>
      <c r="M31" s="3">
        <f>Table1[[#This Row],[Inventory Level]]/Table1[[#This Row],[Reorder Point]]</f>
        <v>2.1022727272727271</v>
      </c>
      <c r="N31" s="3">
        <f>ROUND(Table1[[#This Row],[Turnover Ratio]],2)</f>
        <v>2.1</v>
      </c>
    </row>
    <row r="32" spans="1:14" hidden="1" x14ac:dyDescent="0.25">
      <c r="A32" t="s">
        <v>38</v>
      </c>
      <c r="B32" s="1">
        <v>45425</v>
      </c>
      <c r="C32">
        <v>243</v>
      </c>
      <c r="D32">
        <v>433</v>
      </c>
      <c r="E32">
        <v>5</v>
      </c>
      <c r="F32">
        <v>178</v>
      </c>
      <c r="G32">
        <v>14</v>
      </c>
      <c r="H32" t="s">
        <v>3951</v>
      </c>
      <c r="I32">
        <f>YEAR(Table1[[#This Row],[Date]])</f>
        <v>2024</v>
      </c>
      <c r="J32">
        <f>MONTH(Table1[[#This Row],[Date]])</f>
        <v>5</v>
      </c>
      <c r="K32">
        <f>WEEKDAY(Table1[[#This Row],[Date]])</f>
        <v>2</v>
      </c>
      <c r="L32" s="3">
        <f>DAY(Table1[[#This Row],[Date]])</f>
        <v>13</v>
      </c>
      <c r="M32" s="3">
        <f>Table1[[#This Row],[Inventory Level]]/Table1[[#This Row],[Reorder Point]]</f>
        <v>0.56120092378752884</v>
      </c>
      <c r="N32" s="3">
        <f>ROUND(Table1[[#This Row],[Turnover Ratio]],2)</f>
        <v>0.56000000000000005</v>
      </c>
    </row>
    <row r="33" spans="1:14" x14ac:dyDescent="0.25">
      <c r="A33" t="s">
        <v>39</v>
      </c>
      <c r="B33" s="1">
        <v>45305</v>
      </c>
      <c r="C33">
        <v>172</v>
      </c>
      <c r="D33">
        <v>147</v>
      </c>
      <c r="E33">
        <v>2</v>
      </c>
      <c r="F33">
        <v>100</v>
      </c>
      <c r="G33">
        <v>2</v>
      </c>
      <c r="H33" t="s">
        <v>3949</v>
      </c>
      <c r="I33">
        <f>YEAR(Table1[[#This Row],[Date]])</f>
        <v>2024</v>
      </c>
      <c r="J33">
        <f>MONTH(Table1[[#This Row],[Date]])</f>
        <v>1</v>
      </c>
      <c r="K33">
        <f>WEEKDAY(Table1[[#This Row],[Date]])</f>
        <v>1</v>
      </c>
      <c r="L33" s="3">
        <f>DAY(Table1[[#This Row],[Date]])</f>
        <v>14</v>
      </c>
      <c r="M33" s="3">
        <f>Table1[[#This Row],[Inventory Level]]/Table1[[#This Row],[Reorder Point]]</f>
        <v>1.1700680272108843</v>
      </c>
      <c r="N33" s="3">
        <f>ROUND(Table1[[#This Row],[Turnover Ratio]],2)</f>
        <v>1.17</v>
      </c>
    </row>
    <row r="34" spans="1:14" x14ac:dyDescent="0.25">
      <c r="A34" t="s">
        <v>40</v>
      </c>
      <c r="B34" s="1">
        <v>45046</v>
      </c>
      <c r="C34">
        <v>268</v>
      </c>
      <c r="D34">
        <v>219</v>
      </c>
      <c r="E34">
        <v>27</v>
      </c>
      <c r="F34">
        <v>35</v>
      </c>
      <c r="G34">
        <v>4</v>
      </c>
      <c r="H34" t="s">
        <v>3949</v>
      </c>
      <c r="I34">
        <f>YEAR(Table1[[#This Row],[Date]])</f>
        <v>2023</v>
      </c>
      <c r="J34">
        <f>MONTH(Table1[[#This Row],[Date]])</f>
        <v>4</v>
      </c>
      <c r="K34">
        <f>WEEKDAY(Table1[[#This Row],[Date]])</f>
        <v>1</v>
      </c>
      <c r="L34" s="3">
        <f>DAY(Table1[[#This Row],[Date]])</f>
        <v>30</v>
      </c>
      <c r="M34" s="3">
        <f>Table1[[#This Row],[Inventory Level]]/Table1[[#This Row],[Reorder Point]]</f>
        <v>1.2237442922374429</v>
      </c>
      <c r="N34" s="3">
        <f>ROUND(Table1[[#This Row],[Turnover Ratio]],2)</f>
        <v>1.22</v>
      </c>
    </row>
    <row r="35" spans="1:14" hidden="1" x14ac:dyDescent="0.25">
      <c r="A35" t="s">
        <v>41</v>
      </c>
      <c r="B35" s="1">
        <v>45617</v>
      </c>
      <c r="C35">
        <v>320</v>
      </c>
      <c r="D35">
        <v>419</v>
      </c>
      <c r="E35">
        <v>8</v>
      </c>
      <c r="F35">
        <v>21</v>
      </c>
      <c r="G35">
        <v>30</v>
      </c>
      <c r="H35" t="s">
        <v>3951</v>
      </c>
      <c r="I35">
        <f>YEAR(Table1[[#This Row],[Date]])</f>
        <v>2024</v>
      </c>
      <c r="J35">
        <f>MONTH(Table1[[#This Row],[Date]])</f>
        <v>11</v>
      </c>
      <c r="K35">
        <f>WEEKDAY(Table1[[#This Row],[Date]])</f>
        <v>5</v>
      </c>
      <c r="L35" s="3">
        <f>DAY(Table1[[#This Row],[Date]])</f>
        <v>21</v>
      </c>
      <c r="M35" s="3">
        <f>Table1[[#This Row],[Inventory Level]]/Table1[[#This Row],[Reorder Point]]</f>
        <v>0.76372315035799521</v>
      </c>
      <c r="N35" s="3">
        <f>ROUND(Table1[[#This Row],[Turnover Ratio]],2)</f>
        <v>0.76</v>
      </c>
    </row>
    <row r="36" spans="1:14" hidden="1" x14ac:dyDescent="0.25">
      <c r="A36" t="s">
        <v>42</v>
      </c>
      <c r="B36" s="1">
        <v>45376</v>
      </c>
      <c r="C36">
        <v>741</v>
      </c>
      <c r="D36">
        <v>442</v>
      </c>
      <c r="E36">
        <v>9</v>
      </c>
      <c r="F36">
        <v>54</v>
      </c>
      <c r="G36">
        <v>8</v>
      </c>
      <c r="H36" t="s">
        <v>3951</v>
      </c>
      <c r="I36">
        <f>YEAR(Table1[[#This Row],[Date]])</f>
        <v>2024</v>
      </c>
      <c r="J36">
        <f>MONTH(Table1[[#This Row],[Date]])</f>
        <v>3</v>
      </c>
      <c r="K36">
        <f>WEEKDAY(Table1[[#This Row],[Date]])</f>
        <v>2</v>
      </c>
      <c r="L36" s="3">
        <f>DAY(Table1[[#This Row],[Date]])</f>
        <v>25</v>
      </c>
      <c r="M36" s="3">
        <f>Table1[[#This Row],[Inventory Level]]/Table1[[#This Row],[Reorder Point]]</f>
        <v>1.6764705882352942</v>
      </c>
      <c r="N36" s="3">
        <f>ROUND(Table1[[#This Row],[Turnover Ratio]],2)</f>
        <v>1.68</v>
      </c>
    </row>
    <row r="37" spans="1:14" x14ac:dyDescent="0.25">
      <c r="A37" t="s">
        <v>43</v>
      </c>
      <c r="B37" s="1">
        <v>45630</v>
      </c>
      <c r="C37">
        <v>156</v>
      </c>
      <c r="D37">
        <v>443</v>
      </c>
      <c r="E37">
        <v>27</v>
      </c>
      <c r="F37">
        <v>96</v>
      </c>
      <c r="G37">
        <v>40</v>
      </c>
      <c r="H37" t="s">
        <v>3949</v>
      </c>
      <c r="I37">
        <f>YEAR(Table1[[#This Row],[Date]])</f>
        <v>2024</v>
      </c>
      <c r="J37">
        <f>MONTH(Table1[[#This Row],[Date]])</f>
        <v>12</v>
      </c>
      <c r="K37">
        <f>WEEKDAY(Table1[[#This Row],[Date]])</f>
        <v>4</v>
      </c>
      <c r="L37" s="3">
        <f>DAY(Table1[[#This Row],[Date]])</f>
        <v>4</v>
      </c>
      <c r="M37" s="3">
        <f>Table1[[#This Row],[Inventory Level]]/Table1[[#This Row],[Reorder Point]]</f>
        <v>0.35214446952595935</v>
      </c>
      <c r="N37" s="3">
        <f>ROUND(Table1[[#This Row],[Turnover Ratio]],2)</f>
        <v>0.35</v>
      </c>
    </row>
    <row r="38" spans="1:14" hidden="1" x14ac:dyDescent="0.25">
      <c r="A38" t="s">
        <v>44</v>
      </c>
      <c r="B38" s="1">
        <v>44975</v>
      </c>
      <c r="C38">
        <v>863</v>
      </c>
      <c r="D38">
        <v>142</v>
      </c>
      <c r="E38">
        <v>7</v>
      </c>
      <c r="F38">
        <v>167</v>
      </c>
      <c r="G38">
        <v>27</v>
      </c>
      <c r="H38" t="s">
        <v>3950</v>
      </c>
      <c r="I38">
        <f>YEAR(Table1[[#This Row],[Date]])</f>
        <v>2023</v>
      </c>
      <c r="J38">
        <f>MONTH(Table1[[#This Row],[Date]])</f>
        <v>2</v>
      </c>
      <c r="K38">
        <f>WEEKDAY(Table1[[#This Row],[Date]])</f>
        <v>7</v>
      </c>
      <c r="L38" s="3">
        <f>DAY(Table1[[#This Row],[Date]])</f>
        <v>18</v>
      </c>
      <c r="M38" s="3">
        <f>Table1[[#This Row],[Inventory Level]]/Table1[[#This Row],[Reorder Point]]</f>
        <v>6.077464788732394</v>
      </c>
      <c r="N38" s="3">
        <f>ROUND(Table1[[#This Row],[Turnover Ratio]],2)</f>
        <v>6.08</v>
      </c>
    </row>
    <row r="39" spans="1:14" hidden="1" x14ac:dyDescent="0.25">
      <c r="A39" t="s">
        <v>45</v>
      </c>
      <c r="B39" s="1">
        <v>45689</v>
      </c>
      <c r="C39">
        <v>734</v>
      </c>
      <c r="D39">
        <v>194</v>
      </c>
      <c r="E39">
        <v>6</v>
      </c>
      <c r="F39">
        <v>184</v>
      </c>
      <c r="G39">
        <v>3</v>
      </c>
      <c r="H39" t="s">
        <v>3951</v>
      </c>
      <c r="I39">
        <f>YEAR(Table1[[#This Row],[Date]])</f>
        <v>2025</v>
      </c>
      <c r="J39">
        <f>MONTH(Table1[[#This Row],[Date]])</f>
        <v>2</v>
      </c>
      <c r="K39">
        <f>WEEKDAY(Table1[[#This Row],[Date]])</f>
        <v>7</v>
      </c>
      <c r="L39" s="3">
        <f>DAY(Table1[[#This Row],[Date]])</f>
        <v>1</v>
      </c>
      <c r="M39" s="3">
        <f>Table1[[#This Row],[Inventory Level]]/Table1[[#This Row],[Reorder Point]]</f>
        <v>3.7835051546391751</v>
      </c>
      <c r="N39" s="3">
        <f>ROUND(Table1[[#This Row],[Turnover Ratio]],2)</f>
        <v>3.78</v>
      </c>
    </row>
    <row r="40" spans="1:14" hidden="1" x14ac:dyDescent="0.25">
      <c r="A40" t="s">
        <v>46</v>
      </c>
      <c r="B40" s="1">
        <v>45586</v>
      </c>
      <c r="C40">
        <v>194</v>
      </c>
      <c r="D40">
        <v>96</v>
      </c>
      <c r="E40">
        <v>22</v>
      </c>
      <c r="F40">
        <v>97</v>
      </c>
      <c r="G40">
        <v>7</v>
      </c>
      <c r="H40" t="s">
        <v>3951</v>
      </c>
      <c r="I40">
        <f>YEAR(Table1[[#This Row],[Date]])</f>
        <v>2024</v>
      </c>
      <c r="J40">
        <f>MONTH(Table1[[#This Row],[Date]])</f>
        <v>10</v>
      </c>
      <c r="K40">
        <f>WEEKDAY(Table1[[#This Row],[Date]])</f>
        <v>2</v>
      </c>
      <c r="L40" s="3">
        <f>DAY(Table1[[#This Row],[Date]])</f>
        <v>21</v>
      </c>
      <c r="M40" s="3">
        <f>Table1[[#This Row],[Inventory Level]]/Table1[[#This Row],[Reorder Point]]</f>
        <v>2.0208333333333335</v>
      </c>
      <c r="N40" s="3">
        <f>ROUND(Table1[[#This Row],[Turnover Ratio]],2)</f>
        <v>2.02</v>
      </c>
    </row>
    <row r="41" spans="1:14" hidden="1" x14ac:dyDescent="0.25">
      <c r="A41" t="s">
        <v>47</v>
      </c>
      <c r="B41" s="1">
        <v>45309</v>
      </c>
      <c r="C41">
        <v>177</v>
      </c>
      <c r="D41">
        <v>404</v>
      </c>
      <c r="E41">
        <v>29</v>
      </c>
      <c r="F41">
        <v>122</v>
      </c>
      <c r="G41">
        <v>24</v>
      </c>
      <c r="H41" t="s">
        <v>3951</v>
      </c>
      <c r="I41">
        <f>YEAR(Table1[[#This Row],[Date]])</f>
        <v>2024</v>
      </c>
      <c r="J41">
        <f>MONTH(Table1[[#This Row],[Date]])</f>
        <v>1</v>
      </c>
      <c r="K41">
        <f>WEEKDAY(Table1[[#This Row],[Date]])</f>
        <v>5</v>
      </c>
      <c r="L41" s="3">
        <f>DAY(Table1[[#This Row],[Date]])</f>
        <v>18</v>
      </c>
      <c r="M41" s="3">
        <f>Table1[[#This Row],[Inventory Level]]/Table1[[#This Row],[Reorder Point]]</f>
        <v>0.43811881188118812</v>
      </c>
      <c r="N41" s="3">
        <f>ROUND(Table1[[#This Row],[Turnover Ratio]],2)</f>
        <v>0.44</v>
      </c>
    </row>
    <row r="42" spans="1:14" hidden="1" x14ac:dyDescent="0.25">
      <c r="A42" t="s">
        <v>48</v>
      </c>
      <c r="B42" s="1">
        <v>45533</v>
      </c>
      <c r="C42">
        <v>395</v>
      </c>
      <c r="D42">
        <v>419</v>
      </c>
      <c r="E42">
        <v>26</v>
      </c>
      <c r="F42">
        <v>160</v>
      </c>
      <c r="G42">
        <v>19</v>
      </c>
      <c r="H42" t="s">
        <v>3950</v>
      </c>
      <c r="I42">
        <f>YEAR(Table1[[#This Row],[Date]])</f>
        <v>2024</v>
      </c>
      <c r="J42">
        <f>MONTH(Table1[[#This Row],[Date]])</f>
        <v>8</v>
      </c>
      <c r="K42">
        <f>WEEKDAY(Table1[[#This Row],[Date]])</f>
        <v>5</v>
      </c>
      <c r="L42" s="3">
        <f>DAY(Table1[[#This Row],[Date]])</f>
        <v>29</v>
      </c>
      <c r="M42" s="3">
        <f>Table1[[#This Row],[Inventory Level]]/Table1[[#This Row],[Reorder Point]]</f>
        <v>0.94272076372315039</v>
      </c>
      <c r="N42" s="3">
        <f>ROUND(Table1[[#This Row],[Turnover Ratio]],2)</f>
        <v>0.94</v>
      </c>
    </row>
    <row r="43" spans="1:14" hidden="1" x14ac:dyDescent="0.25">
      <c r="A43" t="s">
        <v>49</v>
      </c>
      <c r="B43" s="1">
        <v>45527</v>
      </c>
      <c r="C43">
        <v>659</v>
      </c>
      <c r="D43">
        <v>167</v>
      </c>
      <c r="E43">
        <v>13</v>
      </c>
      <c r="F43">
        <v>10</v>
      </c>
      <c r="G43">
        <v>34</v>
      </c>
      <c r="H43" t="s">
        <v>3951</v>
      </c>
      <c r="I43">
        <f>YEAR(Table1[[#This Row],[Date]])</f>
        <v>2024</v>
      </c>
      <c r="J43">
        <f>MONTH(Table1[[#This Row],[Date]])</f>
        <v>8</v>
      </c>
      <c r="K43">
        <f>WEEKDAY(Table1[[#This Row],[Date]])</f>
        <v>6</v>
      </c>
      <c r="L43" s="3">
        <f>DAY(Table1[[#This Row],[Date]])</f>
        <v>23</v>
      </c>
      <c r="M43" s="3">
        <f>Table1[[#This Row],[Inventory Level]]/Table1[[#This Row],[Reorder Point]]</f>
        <v>3.9461077844311379</v>
      </c>
      <c r="N43" s="3">
        <f>ROUND(Table1[[#This Row],[Turnover Ratio]],2)</f>
        <v>3.95</v>
      </c>
    </row>
    <row r="44" spans="1:14" x14ac:dyDescent="0.25">
      <c r="A44" t="s">
        <v>50</v>
      </c>
      <c r="B44" s="1">
        <v>45003</v>
      </c>
      <c r="C44">
        <v>195</v>
      </c>
      <c r="D44">
        <v>267</v>
      </c>
      <c r="E44">
        <v>29</v>
      </c>
      <c r="F44">
        <v>27</v>
      </c>
      <c r="G44">
        <v>28</v>
      </c>
      <c r="H44" t="s">
        <v>3949</v>
      </c>
      <c r="I44">
        <f>YEAR(Table1[[#This Row],[Date]])</f>
        <v>2023</v>
      </c>
      <c r="J44">
        <f>MONTH(Table1[[#This Row],[Date]])</f>
        <v>3</v>
      </c>
      <c r="K44">
        <f>WEEKDAY(Table1[[#This Row],[Date]])</f>
        <v>7</v>
      </c>
      <c r="L44" s="3">
        <f>DAY(Table1[[#This Row],[Date]])</f>
        <v>18</v>
      </c>
      <c r="M44" s="3">
        <f>Table1[[#This Row],[Inventory Level]]/Table1[[#This Row],[Reorder Point]]</f>
        <v>0.7303370786516854</v>
      </c>
      <c r="N44" s="3">
        <f>ROUND(Table1[[#This Row],[Turnover Ratio]],2)</f>
        <v>0.73</v>
      </c>
    </row>
    <row r="45" spans="1:14" hidden="1" x14ac:dyDescent="0.25">
      <c r="A45" t="s">
        <v>27</v>
      </c>
      <c r="B45" s="1">
        <v>45376</v>
      </c>
      <c r="C45">
        <v>291</v>
      </c>
      <c r="D45">
        <v>124</v>
      </c>
      <c r="E45">
        <v>2</v>
      </c>
      <c r="F45">
        <v>72</v>
      </c>
      <c r="G45">
        <v>45</v>
      </c>
      <c r="H45" t="s">
        <v>3950</v>
      </c>
      <c r="I45">
        <f>YEAR(Table1[[#This Row],[Date]])</f>
        <v>2024</v>
      </c>
      <c r="J45">
        <f>MONTH(Table1[[#This Row],[Date]])</f>
        <v>3</v>
      </c>
      <c r="K45">
        <f>WEEKDAY(Table1[[#This Row],[Date]])</f>
        <v>2</v>
      </c>
      <c r="L45" s="3">
        <f>DAY(Table1[[#This Row],[Date]])</f>
        <v>25</v>
      </c>
      <c r="M45" s="3">
        <f>Table1[[#This Row],[Inventory Level]]/Table1[[#This Row],[Reorder Point]]</f>
        <v>2.346774193548387</v>
      </c>
      <c r="N45" s="3">
        <f>ROUND(Table1[[#This Row],[Turnover Ratio]],2)</f>
        <v>2.35</v>
      </c>
    </row>
    <row r="46" spans="1:14" hidden="1" x14ac:dyDescent="0.25">
      <c r="A46" t="s">
        <v>51</v>
      </c>
      <c r="B46" s="1">
        <v>44997</v>
      </c>
      <c r="C46">
        <v>236</v>
      </c>
      <c r="D46">
        <v>353</v>
      </c>
      <c r="E46">
        <v>14</v>
      </c>
      <c r="F46">
        <v>32</v>
      </c>
      <c r="G46">
        <v>34</v>
      </c>
      <c r="H46" t="s">
        <v>3950</v>
      </c>
      <c r="I46">
        <f>YEAR(Table1[[#This Row],[Date]])</f>
        <v>2023</v>
      </c>
      <c r="J46">
        <f>MONTH(Table1[[#This Row],[Date]])</f>
        <v>3</v>
      </c>
      <c r="K46">
        <f>WEEKDAY(Table1[[#This Row],[Date]])</f>
        <v>1</v>
      </c>
      <c r="L46" s="3">
        <f>DAY(Table1[[#This Row],[Date]])</f>
        <v>12</v>
      </c>
      <c r="M46" s="3">
        <f>Table1[[#This Row],[Inventory Level]]/Table1[[#This Row],[Reorder Point]]</f>
        <v>0.66855524079320117</v>
      </c>
      <c r="N46" s="3">
        <f>ROUND(Table1[[#This Row],[Turnover Ratio]],2)</f>
        <v>0.67</v>
      </c>
    </row>
    <row r="47" spans="1:14" hidden="1" x14ac:dyDescent="0.25">
      <c r="A47" t="s">
        <v>52</v>
      </c>
      <c r="B47" s="1">
        <v>45560</v>
      </c>
      <c r="C47">
        <v>749</v>
      </c>
      <c r="D47">
        <v>302</v>
      </c>
      <c r="E47">
        <v>16</v>
      </c>
      <c r="F47">
        <v>120</v>
      </c>
      <c r="G47">
        <v>38</v>
      </c>
      <c r="H47" t="s">
        <v>3950</v>
      </c>
      <c r="I47">
        <f>YEAR(Table1[[#This Row],[Date]])</f>
        <v>2024</v>
      </c>
      <c r="J47">
        <f>MONTH(Table1[[#This Row],[Date]])</f>
        <v>9</v>
      </c>
      <c r="K47">
        <f>WEEKDAY(Table1[[#This Row],[Date]])</f>
        <v>4</v>
      </c>
      <c r="L47" s="3">
        <f>DAY(Table1[[#This Row],[Date]])</f>
        <v>25</v>
      </c>
      <c r="M47" s="3">
        <f>Table1[[#This Row],[Inventory Level]]/Table1[[#This Row],[Reorder Point]]</f>
        <v>2.4801324503311259</v>
      </c>
      <c r="N47" s="3">
        <f>ROUND(Table1[[#This Row],[Turnover Ratio]],2)</f>
        <v>2.48</v>
      </c>
    </row>
    <row r="48" spans="1:14" hidden="1" x14ac:dyDescent="0.25">
      <c r="A48" t="s">
        <v>53</v>
      </c>
      <c r="B48" s="1">
        <v>45055</v>
      </c>
      <c r="C48">
        <v>901</v>
      </c>
      <c r="D48">
        <v>197</v>
      </c>
      <c r="E48">
        <v>8</v>
      </c>
      <c r="F48">
        <v>161</v>
      </c>
      <c r="G48">
        <v>44</v>
      </c>
      <c r="H48" t="s">
        <v>3950</v>
      </c>
      <c r="I48">
        <f>YEAR(Table1[[#This Row],[Date]])</f>
        <v>2023</v>
      </c>
      <c r="J48">
        <f>MONTH(Table1[[#This Row],[Date]])</f>
        <v>5</v>
      </c>
      <c r="K48">
        <f>WEEKDAY(Table1[[#This Row],[Date]])</f>
        <v>3</v>
      </c>
      <c r="L48" s="3">
        <f>DAY(Table1[[#This Row],[Date]])</f>
        <v>9</v>
      </c>
      <c r="M48" s="3">
        <f>Table1[[#This Row],[Inventory Level]]/Table1[[#This Row],[Reorder Point]]</f>
        <v>4.5736040609137056</v>
      </c>
      <c r="N48" s="3">
        <f>ROUND(Table1[[#This Row],[Turnover Ratio]],2)</f>
        <v>4.57</v>
      </c>
    </row>
    <row r="49" spans="1:14" hidden="1" x14ac:dyDescent="0.25">
      <c r="A49" t="s">
        <v>54</v>
      </c>
      <c r="B49" s="1">
        <v>44995</v>
      </c>
      <c r="C49">
        <v>670</v>
      </c>
      <c r="D49">
        <v>50</v>
      </c>
      <c r="E49">
        <v>29</v>
      </c>
      <c r="F49">
        <v>24</v>
      </c>
      <c r="G49">
        <v>49</v>
      </c>
      <c r="H49" t="s">
        <v>3950</v>
      </c>
      <c r="I49">
        <f>YEAR(Table1[[#This Row],[Date]])</f>
        <v>2023</v>
      </c>
      <c r="J49">
        <f>MONTH(Table1[[#This Row],[Date]])</f>
        <v>3</v>
      </c>
      <c r="K49">
        <f>WEEKDAY(Table1[[#This Row],[Date]])</f>
        <v>6</v>
      </c>
      <c r="L49" s="3">
        <f>DAY(Table1[[#This Row],[Date]])</f>
        <v>10</v>
      </c>
      <c r="M49" s="3">
        <f>Table1[[#This Row],[Inventory Level]]/Table1[[#This Row],[Reorder Point]]</f>
        <v>13.4</v>
      </c>
      <c r="N49" s="3">
        <f>ROUND(Table1[[#This Row],[Turnover Ratio]],2)</f>
        <v>13.4</v>
      </c>
    </row>
    <row r="50" spans="1:14" x14ac:dyDescent="0.25">
      <c r="A50" t="s">
        <v>55</v>
      </c>
      <c r="B50" s="1">
        <v>45444</v>
      </c>
      <c r="C50">
        <v>354</v>
      </c>
      <c r="D50">
        <v>413</v>
      </c>
      <c r="E50">
        <v>14</v>
      </c>
      <c r="F50">
        <v>5</v>
      </c>
      <c r="G50">
        <v>32</v>
      </c>
      <c r="H50" t="s">
        <v>3949</v>
      </c>
      <c r="I50">
        <f>YEAR(Table1[[#This Row],[Date]])</f>
        <v>2024</v>
      </c>
      <c r="J50">
        <f>MONTH(Table1[[#This Row],[Date]])</f>
        <v>6</v>
      </c>
      <c r="K50">
        <f>WEEKDAY(Table1[[#This Row],[Date]])</f>
        <v>7</v>
      </c>
      <c r="L50" s="3">
        <f>DAY(Table1[[#This Row],[Date]])</f>
        <v>1</v>
      </c>
      <c r="M50" s="3">
        <f>Table1[[#This Row],[Inventory Level]]/Table1[[#This Row],[Reorder Point]]</f>
        <v>0.8571428571428571</v>
      </c>
      <c r="N50" s="3">
        <f>ROUND(Table1[[#This Row],[Turnover Ratio]],2)</f>
        <v>0.86</v>
      </c>
    </row>
    <row r="51" spans="1:14" x14ac:dyDescent="0.25">
      <c r="A51" t="s">
        <v>56</v>
      </c>
      <c r="B51" s="1">
        <v>45562</v>
      </c>
      <c r="C51">
        <v>142</v>
      </c>
      <c r="D51">
        <v>494</v>
      </c>
      <c r="E51">
        <v>29</v>
      </c>
      <c r="F51">
        <v>87</v>
      </c>
      <c r="G51">
        <v>38</v>
      </c>
      <c r="H51" t="s">
        <v>3949</v>
      </c>
      <c r="I51">
        <f>YEAR(Table1[[#This Row],[Date]])</f>
        <v>2024</v>
      </c>
      <c r="J51">
        <f>MONTH(Table1[[#This Row],[Date]])</f>
        <v>9</v>
      </c>
      <c r="K51">
        <f>WEEKDAY(Table1[[#This Row],[Date]])</f>
        <v>6</v>
      </c>
      <c r="L51" s="3">
        <f>DAY(Table1[[#This Row],[Date]])</f>
        <v>27</v>
      </c>
      <c r="M51" s="3">
        <f>Table1[[#This Row],[Inventory Level]]/Table1[[#This Row],[Reorder Point]]</f>
        <v>0.2874493927125506</v>
      </c>
      <c r="N51" s="3">
        <f>ROUND(Table1[[#This Row],[Turnover Ratio]],2)</f>
        <v>0.28999999999999998</v>
      </c>
    </row>
    <row r="52" spans="1:14" hidden="1" x14ac:dyDescent="0.25">
      <c r="A52" t="s">
        <v>57</v>
      </c>
      <c r="B52" s="1">
        <v>45183</v>
      </c>
      <c r="C52">
        <v>337</v>
      </c>
      <c r="D52">
        <v>156</v>
      </c>
      <c r="E52">
        <v>29</v>
      </c>
      <c r="F52">
        <v>43</v>
      </c>
      <c r="G52">
        <v>8</v>
      </c>
      <c r="H52" t="s">
        <v>3950</v>
      </c>
      <c r="I52">
        <f>YEAR(Table1[[#This Row],[Date]])</f>
        <v>2023</v>
      </c>
      <c r="J52">
        <f>MONTH(Table1[[#This Row],[Date]])</f>
        <v>9</v>
      </c>
      <c r="K52">
        <f>WEEKDAY(Table1[[#This Row],[Date]])</f>
        <v>5</v>
      </c>
      <c r="L52" s="3">
        <f>DAY(Table1[[#This Row],[Date]])</f>
        <v>14</v>
      </c>
      <c r="M52" s="3">
        <f>Table1[[#This Row],[Inventory Level]]/Table1[[#This Row],[Reorder Point]]</f>
        <v>2.1602564102564101</v>
      </c>
      <c r="N52" s="3">
        <f>ROUND(Table1[[#This Row],[Turnover Ratio]],2)</f>
        <v>2.16</v>
      </c>
    </row>
    <row r="53" spans="1:14" hidden="1" x14ac:dyDescent="0.25">
      <c r="A53" t="s">
        <v>58</v>
      </c>
      <c r="B53" s="1">
        <v>45670</v>
      </c>
      <c r="C53">
        <v>304</v>
      </c>
      <c r="D53">
        <v>87</v>
      </c>
      <c r="E53">
        <v>23</v>
      </c>
      <c r="F53">
        <v>67</v>
      </c>
      <c r="G53">
        <v>34</v>
      </c>
      <c r="H53" t="s">
        <v>3950</v>
      </c>
      <c r="I53">
        <f>YEAR(Table1[[#This Row],[Date]])</f>
        <v>2025</v>
      </c>
      <c r="J53">
        <f>MONTH(Table1[[#This Row],[Date]])</f>
        <v>1</v>
      </c>
      <c r="K53">
        <f>WEEKDAY(Table1[[#This Row],[Date]])</f>
        <v>2</v>
      </c>
      <c r="L53" s="3">
        <f>DAY(Table1[[#This Row],[Date]])</f>
        <v>13</v>
      </c>
      <c r="M53" s="3">
        <f>Table1[[#This Row],[Inventory Level]]/Table1[[#This Row],[Reorder Point]]</f>
        <v>3.4942528735632186</v>
      </c>
      <c r="N53" s="3">
        <f>ROUND(Table1[[#This Row],[Turnover Ratio]],2)</f>
        <v>3.49</v>
      </c>
    </row>
    <row r="54" spans="1:14" hidden="1" x14ac:dyDescent="0.25">
      <c r="A54" t="s">
        <v>59</v>
      </c>
      <c r="B54" s="1">
        <v>45287</v>
      </c>
      <c r="C54">
        <v>430</v>
      </c>
      <c r="D54">
        <v>55</v>
      </c>
      <c r="E54">
        <v>28</v>
      </c>
      <c r="F54">
        <v>115</v>
      </c>
      <c r="G54">
        <v>50</v>
      </c>
      <c r="H54" t="s">
        <v>3951</v>
      </c>
      <c r="I54">
        <f>YEAR(Table1[[#This Row],[Date]])</f>
        <v>2023</v>
      </c>
      <c r="J54">
        <f>MONTH(Table1[[#This Row],[Date]])</f>
        <v>12</v>
      </c>
      <c r="K54">
        <f>WEEKDAY(Table1[[#This Row],[Date]])</f>
        <v>4</v>
      </c>
      <c r="L54" s="3">
        <f>DAY(Table1[[#This Row],[Date]])</f>
        <v>27</v>
      </c>
      <c r="M54" s="3">
        <f>Table1[[#This Row],[Inventory Level]]/Table1[[#This Row],[Reorder Point]]</f>
        <v>7.8181818181818183</v>
      </c>
      <c r="N54" s="3">
        <f>ROUND(Table1[[#This Row],[Turnover Ratio]],2)</f>
        <v>7.82</v>
      </c>
    </row>
    <row r="55" spans="1:14" hidden="1" x14ac:dyDescent="0.25">
      <c r="A55" t="s">
        <v>60</v>
      </c>
      <c r="B55" s="1">
        <v>45390</v>
      </c>
      <c r="C55">
        <v>169</v>
      </c>
      <c r="D55">
        <v>220</v>
      </c>
      <c r="E55">
        <v>6</v>
      </c>
      <c r="F55">
        <v>139</v>
      </c>
      <c r="G55">
        <v>9</v>
      </c>
      <c r="H55" t="s">
        <v>3951</v>
      </c>
      <c r="I55">
        <f>YEAR(Table1[[#This Row],[Date]])</f>
        <v>2024</v>
      </c>
      <c r="J55">
        <f>MONTH(Table1[[#This Row],[Date]])</f>
        <v>4</v>
      </c>
      <c r="K55">
        <f>WEEKDAY(Table1[[#This Row],[Date]])</f>
        <v>2</v>
      </c>
      <c r="L55" s="3">
        <f>DAY(Table1[[#This Row],[Date]])</f>
        <v>8</v>
      </c>
      <c r="M55" s="3">
        <f>Table1[[#This Row],[Inventory Level]]/Table1[[#This Row],[Reorder Point]]</f>
        <v>0.76818181818181819</v>
      </c>
      <c r="N55" s="3">
        <f>ROUND(Table1[[#This Row],[Turnover Ratio]],2)</f>
        <v>0.77</v>
      </c>
    </row>
    <row r="56" spans="1:14" hidden="1" x14ac:dyDescent="0.25">
      <c r="A56" t="s">
        <v>61</v>
      </c>
      <c r="B56" s="1">
        <v>45434</v>
      </c>
      <c r="C56">
        <v>620</v>
      </c>
      <c r="D56">
        <v>177</v>
      </c>
      <c r="E56">
        <v>5</v>
      </c>
      <c r="F56">
        <v>79</v>
      </c>
      <c r="G56">
        <v>49</v>
      </c>
      <c r="H56" t="s">
        <v>3950</v>
      </c>
      <c r="I56">
        <f>YEAR(Table1[[#This Row],[Date]])</f>
        <v>2024</v>
      </c>
      <c r="J56">
        <f>MONTH(Table1[[#This Row],[Date]])</f>
        <v>5</v>
      </c>
      <c r="K56">
        <f>WEEKDAY(Table1[[#This Row],[Date]])</f>
        <v>4</v>
      </c>
      <c r="L56" s="3">
        <f>DAY(Table1[[#This Row],[Date]])</f>
        <v>22</v>
      </c>
      <c r="M56" s="3">
        <f>Table1[[#This Row],[Inventory Level]]/Table1[[#This Row],[Reorder Point]]</f>
        <v>3.5028248587570623</v>
      </c>
      <c r="N56" s="3">
        <f>ROUND(Table1[[#This Row],[Turnover Ratio]],2)</f>
        <v>3.5</v>
      </c>
    </row>
    <row r="57" spans="1:14" hidden="1" x14ac:dyDescent="0.25">
      <c r="A57" t="s">
        <v>62</v>
      </c>
      <c r="B57" s="1">
        <v>45452</v>
      </c>
      <c r="C57">
        <v>674</v>
      </c>
      <c r="D57">
        <v>232</v>
      </c>
      <c r="E57">
        <v>22</v>
      </c>
      <c r="F57">
        <v>146</v>
      </c>
      <c r="G57">
        <v>20</v>
      </c>
      <c r="H57" t="s">
        <v>3951</v>
      </c>
      <c r="I57">
        <f>YEAR(Table1[[#This Row],[Date]])</f>
        <v>2024</v>
      </c>
      <c r="J57">
        <f>MONTH(Table1[[#This Row],[Date]])</f>
        <v>6</v>
      </c>
      <c r="K57">
        <f>WEEKDAY(Table1[[#This Row],[Date]])</f>
        <v>1</v>
      </c>
      <c r="L57" s="3">
        <f>DAY(Table1[[#This Row],[Date]])</f>
        <v>9</v>
      </c>
      <c r="M57" s="3">
        <f>Table1[[#This Row],[Inventory Level]]/Table1[[#This Row],[Reorder Point]]</f>
        <v>2.9051724137931036</v>
      </c>
      <c r="N57" s="3">
        <f>ROUND(Table1[[#This Row],[Turnover Ratio]],2)</f>
        <v>2.91</v>
      </c>
    </row>
    <row r="58" spans="1:14" hidden="1" x14ac:dyDescent="0.25">
      <c r="A58" t="s">
        <v>63</v>
      </c>
      <c r="B58" s="1">
        <v>45301</v>
      </c>
      <c r="C58">
        <v>957</v>
      </c>
      <c r="D58">
        <v>407</v>
      </c>
      <c r="E58">
        <v>9</v>
      </c>
      <c r="F58">
        <v>134</v>
      </c>
      <c r="G58">
        <v>41</v>
      </c>
      <c r="H58" t="s">
        <v>3951</v>
      </c>
      <c r="I58">
        <f>YEAR(Table1[[#This Row],[Date]])</f>
        <v>2024</v>
      </c>
      <c r="J58">
        <f>MONTH(Table1[[#This Row],[Date]])</f>
        <v>1</v>
      </c>
      <c r="K58">
        <f>WEEKDAY(Table1[[#This Row],[Date]])</f>
        <v>4</v>
      </c>
      <c r="L58" s="3">
        <f>DAY(Table1[[#This Row],[Date]])</f>
        <v>10</v>
      </c>
      <c r="M58" s="3">
        <f>Table1[[#This Row],[Inventory Level]]/Table1[[#This Row],[Reorder Point]]</f>
        <v>2.3513513513513513</v>
      </c>
      <c r="N58" s="3">
        <f>ROUND(Table1[[#This Row],[Turnover Ratio]],2)</f>
        <v>2.35</v>
      </c>
    </row>
    <row r="59" spans="1:14" hidden="1" x14ac:dyDescent="0.25">
      <c r="A59" t="s">
        <v>64</v>
      </c>
      <c r="B59" s="1">
        <v>45081</v>
      </c>
      <c r="C59">
        <v>135</v>
      </c>
      <c r="D59">
        <v>306</v>
      </c>
      <c r="E59">
        <v>29</v>
      </c>
      <c r="F59">
        <v>1</v>
      </c>
      <c r="G59">
        <v>31</v>
      </c>
      <c r="H59" t="s">
        <v>3951</v>
      </c>
      <c r="I59">
        <f>YEAR(Table1[[#This Row],[Date]])</f>
        <v>2023</v>
      </c>
      <c r="J59">
        <f>MONTH(Table1[[#This Row],[Date]])</f>
        <v>6</v>
      </c>
      <c r="K59">
        <f>WEEKDAY(Table1[[#This Row],[Date]])</f>
        <v>1</v>
      </c>
      <c r="L59" s="3">
        <f>DAY(Table1[[#This Row],[Date]])</f>
        <v>4</v>
      </c>
      <c r="M59" s="3">
        <f>Table1[[#This Row],[Inventory Level]]/Table1[[#This Row],[Reorder Point]]</f>
        <v>0.44117647058823528</v>
      </c>
      <c r="N59" s="3">
        <f>ROUND(Table1[[#This Row],[Turnover Ratio]],2)</f>
        <v>0.44</v>
      </c>
    </row>
    <row r="60" spans="1:14" x14ac:dyDescent="0.25">
      <c r="A60" t="s">
        <v>65</v>
      </c>
      <c r="B60" s="1">
        <v>45314</v>
      </c>
      <c r="C60">
        <v>724</v>
      </c>
      <c r="D60">
        <v>449</v>
      </c>
      <c r="E60">
        <v>25</v>
      </c>
      <c r="F60">
        <v>139</v>
      </c>
      <c r="G60">
        <v>17</v>
      </c>
      <c r="H60" t="s">
        <v>3949</v>
      </c>
      <c r="I60">
        <f>YEAR(Table1[[#This Row],[Date]])</f>
        <v>2024</v>
      </c>
      <c r="J60">
        <f>MONTH(Table1[[#This Row],[Date]])</f>
        <v>1</v>
      </c>
      <c r="K60">
        <f>WEEKDAY(Table1[[#This Row],[Date]])</f>
        <v>3</v>
      </c>
      <c r="L60" s="3">
        <f>DAY(Table1[[#This Row],[Date]])</f>
        <v>23</v>
      </c>
      <c r="M60" s="3">
        <f>Table1[[#This Row],[Inventory Level]]/Table1[[#This Row],[Reorder Point]]</f>
        <v>1.6124721603563474</v>
      </c>
      <c r="N60" s="3">
        <f>ROUND(Table1[[#This Row],[Turnover Ratio]],2)</f>
        <v>1.61</v>
      </c>
    </row>
    <row r="61" spans="1:14" hidden="1" x14ac:dyDescent="0.25">
      <c r="A61" t="s">
        <v>66</v>
      </c>
      <c r="B61" s="1">
        <v>45581</v>
      </c>
      <c r="C61">
        <v>869</v>
      </c>
      <c r="D61">
        <v>123</v>
      </c>
      <c r="E61">
        <v>1</v>
      </c>
      <c r="F61">
        <v>174</v>
      </c>
      <c r="G61">
        <v>3</v>
      </c>
      <c r="H61" t="s">
        <v>3950</v>
      </c>
      <c r="I61">
        <f>YEAR(Table1[[#This Row],[Date]])</f>
        <v>2024</v>
      </c>
      <c r="J61">
        <f>MONTH(Table1[[#This Row],[Date]])</f>
        <v>10</v>
      </c>
      <c r="K61">
        <f>WEEKDAY(Table1[[#This Row],[Date]])</f>
        <v>4</v>
      </c>
      <c r="L61" s="3">
        <f>DAY(Table1[[#This Row],[Date]])</f>
        <v>16</v>
      </c>
      <c r="M61" s="3">
        <f>Table1[[#This Row],[Inventory Level]]/Table1[[#This Row],[Reorder Point]]</f>
        <v>7.0650406504065044</v>
      </c>
      <c r="N61" s="3">
        <f>ROUND(Table1[[#This Row],[Turnover Ratio]],2)</f>
        <v>7.07</v>
      </c>
    </row>
    <row r="62" spans="1:14" hidden="1" x14ac:dyDescent="0.25">
      <c r="A62" t="s">
        <v>67</v>
      </c>
      <c r="B62" s="1">
        <v>45344</v>
      </c>
      <c r="C62">
        <v>693</v>
      </c>
      <c r="D62">
        <v>386</v>
      </c>
      <c r="E62">
        <v>21</v>
      </c>
      <c r="F62">
        <v>132</v>
      </c>
      <c r="G62">
        <v>47</v>
      </c>
      <c r="H62" t="s">
        <v>3951</v>
      </c>
      <c r="I62">
        <f>YEAR(Table1[[#This Row],[Date]])</f>
        <v>2024</v>
      </c>
      <c r="J62">
        <f>MONTH(Table1[[#This Row],[Date]])</f>
        <v>2</v>
      </c>
      <c r="K62">
        <f>WEEKDAY(Table1[[#This Row],[Date]])</f>
        <v>5</v>
      </c>
      <c r="L62" s="3">
        <f>DAY(Table1[[#This Row],[Date]])</f>
        <v>22</v>
      </c>
      <c r="M62" s="3">
        <f>Table1[[#This Row],[Inventory Level]]/Table1[[#This Row],[Reorder Point]]</f>
        <v>1.7953367875647668</v>
      </c>
      <c r="N62" s="3">
        <f>ROUND(Table1[[#This Row],[Turnover Ratio]],2)</f>
        <v>1.8</v>
      </c>
    </row>
    <row r="63" spans="1:14" hidden="1" x14ac:dyDescent="0.25">
      <c r="A63" t="s">
        <v>68</v>
      </c>
      <c r="B63" s="1">
        <v>45080</v>
      </c>
      <c r="C63">
        <v>872</v>
      </c>
      <c r="D63">
        <v>275</v>
      </c>
      <c r="E63">
        <v>21</v>
      </c>
      <c r="F63">
        <v>149</v>
      </c>
      <c r="G63">
        <v>32</v>
      </c>
      <c r="H63" t="s">
        <v>3950</v>
      </c>
      <c r="I63">
        <f>YEAR(Table1[[#This Row],[Date]])</f>
        <v>2023</v>
      </c>
      <c r="J63">
        <f>MONTH(Table1[[#This Row],[Date]])</f>
        <v>6</v>
      </c>
      <c r="K63">
        <f>WEEKDAY(Table1[[#This Row],[Date]])</f>
        <v>7</v>
      </c>
      <c r="L63" s="3">
        <f>DAY(Table1[[#This Row],[Date]])</f>
        <v>3</v>
      </c>
      <c r="M63" s="3">
        <f>Table1[[#This Row],[Inventory Level]]/Table1[[#This Row],[Reorder Point]]</f>
        <v>3.1709090909090909</v>
      </c>
      <c r="N63" s="3">
        <f>ROUND(Table1[[#This Row],[Turnover Ratio]],2)</f>
        <v>3.17</v>
      </c>
    </row>
    <row r="64" spans="1:14" hidden="1" x14ac:dyDescent="0.25">
      <c r="A64" t="s">
        <v>69</v>
      </c>
      <c r="B64" s="1">
        <v>45650</v>
      </c>
      <c r="C64">
        <v>250</v>
      </c>
      <c r="D64">
        <v>353</v>
      </c>
      <c r="E64">
        <v>7</v>
      </c>
      <c r="F64">
        <v>101</v>
      </c>
      <c r="G64">
        <v>15</v>
      </c>
      <c r="H64" t="s">
        <v>3951</v>
      </c>
      <c r="I64">
        <f>YEAR(Table1[[#This Row],[Date]])</f>
        <v>2024</v>
      </c>
      <c r="J64">
        <f>MONTH(Table1[[#This Row],[Date]])</f>
        <v>12</v>
      </c>
      <c r="K64">
        <f>WEEKDAY(Table1[[#This Row],[Date]])</f>
        <v>3</v>
      </c>
      <c r="L64" s="3">
        <f>DAY(Table1[[#This Row],[Date]])</f>
        <v>24</v>
      </c>
      <c r="M64" s="3">
        <f>Table1[[#This Row],[Inventory Level]]/Table1[[#This Row],[Reorder Point]]</f>
        <v>0.70821529745042489</v>
      </c>
      <c r="N64" s="3">
        <f>ROUND(Table1[[#This Row],[Turnover Ratio]],2)</f>
        <v>0.71</v>
      </c>
    </row>
    <row r="65" spans="1:14" hidden="1" x14ac:dyDescent="0.25">
      <c r="A65" t="s">
        <v>70</v>
      </c>
      <c r="B65" s="1">
        <v>45666</v>
      </c>
      <c r="C65">
        <v>541</v>
      </c>
      <c r="D65">
        <v>404</v>
      </c>
      <c r="E65">
        <v>26</v>
      </c>
      <c r="F65">
        <v>160</v>
      </c>
      <c r="G65">
        <v>2</v>
      </c>
      <c r="H65" t="s">
        <v>3950</v>
      </c>
      <c r="I65">
        <f>YEAR(Table1[[#This Row],[Date]])</f>
        <v>2025</v>
      </c>
      <c r="J65">
        <f>MONTH(Table1[[#This Row],[Date]])</f>
        <v>1</v>
      </c>
      <c r="K65">
        <f>WEEKDAY(Table1[[#This Row],[Date]])</f>
        <v>5</v>
      </c>
      <c r="L65" s="3">
        <f>DAY(Table1[[#This Row],[Date]])</f>
        <v>9</v>
      </c>
      <c r="M65" s="3">
        <f>Table1[[#This Row],[Inventory Level]]/Table1[[#This Row],[Reorder Point]]</f>
        <v>1.3391089108910892</v>
      </c>
      <c r="N65" s="3">
        <f>ROUND(Table1[[#This Row],[Turnover Ratio]],2)</f>
        <v>1.34</v>
      </c>
    </row>
    <row r="66" spans="1:14" hidden="1" x14ac:dyDescent="0.25">
      <c r="A66" t="s">
        <v>71</v>
      </c>
      <c r="B66" s="1">
        <v>45432</v>
      </c>
      <c r="C66">
        <v>762</v>
      </c>
      <c r="D66">
        <v>446</v>
      </c>
      <c r="E66">
        <v>22</v>
      </c>
      <c r="F66">
        <v>27</v>
      </c>
      <c r="G66">
        <v>13</v>
      </c>
      <c r="H66" t="s">
        <v>3950</v>
      </c>
      <c r="I66">
        <f>YEAR(Table1[[#This Row],[Date]])</f>
        <v>2024</v>
      </c>
      <c r="J66">
        <f>MONTH(Table1[[#This Row],[Date]])</f>
        <v>5</v>
      </c>
      <c r="K66">
        <f>WEEKDAY(Table1[[#This Row],[Date]])</f>
        <v>2</v>
      </c>
      <c r="L66" s="3">
        <f>DAY(Table1[[#This Row],[Date]])</f>
        <v>20</v>
      </c>
      <c r="M66" s="3">
        <f>Table1[[#This Row],[Inventory Level]]/Table1[[#This Row],[Reorder Point]]</f>
        <v>1.7085201793721974</v>
      </c>
      <c r="N66" s="3">
        <f>ROUND(Table1[[#This Row],[Turnover Ratio]],2)</f>
        <v>1.71</v>
      </c>
    </row>
    <row r="67" spans="1:14" hidden="1" x14ac:dyDescent="0.25">
      <c r="A67" t="s">
        <v>72</v>
      </c>
      <c r="B67" s="1">
        <v>45498</v>
      </c>
      <c r="C67">
        <v>148</v>
      </c>
      <c r="D67">
        <v>86</v>
      </c>
      <c r="E67">
        <v>23</v>
      </c>
      <c r="F67">
        <v>57</v>
      </c>
      <c r="G67">
        <v>3</v>
      </c>
      <c r="H67" t="s">
        <v>3950</v>
      </c>
      <c r="I67">
        <f>YEAR(Table1[[#This Row],[Date]])</f>
        <v>2024</v>
      </c>
      <c r="J67">
        <f>MONTH(Table1[[#This Row],[Date]])</f>
        <v>7</v>
      </c>
      <c r="K67">
        <f>WEEKDAY(Table1[[#This Row],[Date]])</f>
        <v>5</v>
      </c>
      <c r="L67" s="3">
        <f>DAY(Table1[[#This Row],[Date]])</f>
        <v>25</v>
      </c>
      <c r="M67" s="3">
        <f>Table1[[#This Row],[Inventory Level]]/Table1[[#This Row],[Reorder Point]]</f>
        <v>1.7209302325581395</v>
      </c>
      <c r="N67" s="3">
        <f>ROUND(Table1[[#This Row],[Turnover Ratio]],2)</f>
        <v>1.72</v>
      </c>
    </row>
    <row r="68" spans="1:14" hidden="1" x14ac:dyDescent="0.25">
      <c r="A68" t="s">
        <v>73</v>
      </c>
      <c r="B68" s="1">
        <v>45578</v>
      </c>
      <c r="C68">
        <v>636</v>
      </c>
      <c r="D68">
        <v>340</v>
      </c>
      <c r="E68">
        <v>17</v>
      </c>
      <c r="F68">
        <v>78</v>
      </c>
      <c r="G68">
        <v>9</v>
      </c>
      <c r="H68" t="s">
        <v>3951</v>
      </c>
      <c r="I68">
        <f>YEAR(Table1[[#This Row],[Date]])</f>
        <v>2024</v>
      </c>
      <c r="J68">
        <f>MONTH(Table1[[#This Row],[Date]])</f>
        <v>10</v>
      </c>
      <c r="K68">
        <f>WEEKDAY(Table1[[#This Row],[Date]])</f>
        <v>1</v>
      </c>
      <c r="L68" s="3">
        <f>DAY(Table1[[#This Row],[Date]])</f>
        <v>13</v>
      </c>
      <c r="M68" s="3">
        <f>Table1[[#This Row],[Inventory Level]]/Table1[[#This Row],[Reorder Point]]</f>
        <v>1.8705882352941177</v>
      </c>
      <c r="N68" s="3">
        <f>ROUND(Table1[[#This Row],[Turnover Ratio]],2)</f>
        <v>1.87</v>
      </c>
    </row>
    <row r="69" spans="1:14" x14ac:dyDescent="0.25">
      <c r="A69" t="s">
        <v>74</v>
      </c>
      <c r="B69" s="1">
        <v>45122</v>
      </c>
      <c r="C69">
        <v>884</v>
      </c>
      <c r="D69">
        <v>495</v>
      </c>
      <c r="E69">
        <v>13</v>
      </c>
      <c r="F69">
        <v>141</v>
      </c>
      <c r="G69">
        <v>44</v>
      </c>
      <c r="H69" t="s">
        <v>3949</v>
      </c>
      <c r="I69">
        <f>YEAR(Table1[[#This Row],[Date]])</f>
        <v>2023</v>
      </c>
      <c r="J69">
        <f>MONTH(Table1[[#This Row],[Date]])</f>
        <v>7</v>
      </c>
      <c r="K69">
        <f>WEEKDAY(Table1[[#This Row],[Date]])</f>
        <v>7</v>
      </c>
      <c r="L69" s="3">
        <f>DAY(Table1[[#This Row],[Date]])</f>
        <v>15</v>
      </c>
      <c r="M69" s="3">
        <f>Table1[[#This Row],[Inventory Level]]/Table1[[#This Row],[Reorder Point]]</f>
        <v>1.7858585858585858</v>
      </c>
      <c r="N69" s="3">
        <f>ROUND(Table1[[#This Row],[Turnover Ratio]],2)</f>
        <v>1.79</v>
      </c>
    </row>
    <row r="70" spans="1:14" hidden="1" x14ac:dyDescent="0.25">
      <c r="A70" t="s">
        <v>75</v>
      </c>
      <c r="B70" s="1">
        <v>45170</v>
      </c>
      <c r="C70">
        <v>626</v>
      </c>
      <c r="D70">
        <v>270</v>
      </c>
      <c r="E70">
        <v>29</v>
      </c>
      <c r="F70">
        <v>155</v>
      </c>
      <c r="G70">
        <v>42</v>
      </c>
      <c r="H70" t="s">
        <v>3951</v>
      </c>
      <c r="I70">
        <f>YEAR(Table1[[#This Row],[Date]])</f>
        <v>2023</v>
      </c>
      <c r="J70">
        <f>MONTH(Table1[[#This Row],[Date]])</f>
        <v>9</v>
      </c>
      <c r="K70">
        <f>WEEKDAY(Table1[[#This Row],[Date]])</f>
        <v>6</v>
      </c>
      <c r="L70" s="3">
        <f>DAY(Table1[[#This Row],[Date]])</f>
        <v>1</v>
      </c>
      <c r="M70" s="3">
        <f>Table1[[#This Row],[Inventory Level]]/Table1[[#This Row],[Reorder Point]]</f>
        <v>2.3185185185185184</v>
      </c>
      <c r="N70" s="3">
        <f>ROUND(Table1[[#This Row],[Turnover Ratio]],2)</f>
        <v>2.3199999999999998</v>
      </c>
    </row>
    <row r="71" spans="1:14" hidden="1" x14ac:dyDescent="0.25">
      <c r="A71" t="s">
        <v>76</v>
      </c>
      <c r="B71" s="1">
        <v>45540</v>
      </c>
      <c r="C71">
        <v>375</v>
      </c>
      <c r="D71">
        <v>394</v>
      </c>
      <c r="E71">
        <v>30</v>
      </c>
      <c r="F71">
        <v>65</v>
      </c>
      <c r="G71">
        <v>3</v>
      </c>
      <c r="H71" t="s">
        <v>3950</v>
      </c>
      <c r="I71">
        <f>YEAR(Table1[[#This Row],[Date]])</f>
        <v>2024</v>
      </c>
      <c r="J71">
        <f>MONTH(Table1[[#This Row],[Date]])</f>
        <v>9</v>
      </c>
      <c r="K71">
        <f>WEEKDAY(Table1[[#This Row],[Date]])</f>
        <v>5</v>
      </c>
      <c r="L71" s="3">
        <f>DAY(Table1[[#This Row],[Date]])</f>
        <v>5</v>
      </c>
      <c r="M71" s="3">
        <f>Table1[[#This Row],[Inventory Level]]/Table1[[#This Row],[Reorder Point]]</f>
        <v>0.95177664974619292</v>
      </c>
      <c r="N71" s="3">
        <f>ROUND(Table1[[#This Row],[Turnover Ratio]],2)</f>
        <v>0.95</v>
      </c>
    </row>
    <row r="72" spans="1:14" hidden="1" x14ac:dyDescent="0.25">
      <c r="A72" t="s">
        <v>77</v>
      </c>
      <c r="B72" s="1">
        <v>45414</v>
      </c>
      <c r="C72">
        <v>435</v>
      </c>
      <c r="D72">
        <v>474</v>
      </c>
      <c r="E72">
        <v>20</v>
      </c>
      <c r="F72">
        <v>51</v>
      </c>
      <c r="G72">
        <v>30</v>
      </c>
      <c r="H72" t="s">
        <v>3950</v>
      </c>
      <c r="I72">
        <f>YEAR(Table1[[#This Row],[Date]])</f>
        <v>2024</v>
      </c>
      <c r="J72">
        <f>MONTH(Table1[[#This Row],[Date]])</f>
        <v>5</v>
      </c>
      <c r="K72">
        <f>WEEKDAY(Table1[[#This Row],[Date]])</f>
        <v>5</v>
      </c>
      <c r="L72" s="3">
        <f>DAY(Table1[[#This Row],[Date]])</f>
        <v>2</v>
      </c>
      <c r="M72" s="3">
        <f>Table1[[#This Row],[Inventory Level]]/Table1[[#This Row],[Reorder Point]]</f>
        <v>0.91772151898734178</v>
      </c>
      <c r="N72" s="3">
        <f>ROUND(Table1[[#This Row],[Turnover Ratio]],2)</f>
        <v>0.92</v>
      </c>
    </row>
    <row r="73" spans="1:14" hidden="1" x14ac:dyDescent="0.25">
      <c r="A73" t="s">
        <v>78</v>
      </c>
      <c r="B73" s="1">
        <v>45347</v>
      </c>
      <c r="C73">
        <v>638</v>
      </c>
      <c r="D73">
        <v>426</v>
      </c>
      <c r="E73">
        <v>1</v>
      </c>
      <c r="F73">
        <v>55</v>
      </c>
      <c r="G73">
        <v>31</v>
      </c>
      <c r="H73" t="s">
        <v>3950</v>
      </c>
      <c r="I73">
        <f>YEAR(Table1[[#This Row],[Date]])</f>
        <v>2024</v>
      </c>
      <c r="J73">
        <f>MONTH(Table1[[#This Row],[Date]])</f>
        <v>2</v>
      </c>
      <c r="K73">
        <f>WEEKDAY(Table1[[#This Row],[Date]])</f>
        <v>1</v>
      </c>
      <c r="L73" s="3">
        <f>DAY(Table1[[#This Row],[Date]])</f>
        <v>25</v>
      </c>
      <c r="M73" s="3">
        <f>Table1[[#This Row],[Inventory Level]]/Table1[[#This Row],[Reorder Point]]</f>
        <v>1.4976525821596245</v>
      </c>
      <c r="N73" s="3">
        <f>ROUND(Table1[[#This Row],[Turnover Ratio]],2)</f>
        <v>1.5</v>
      </c>
    </row>
    <row r="74" spans="1:14" hidden="1" x14ac:dyDescent="0.25">
      <c r="A74" t="s">
        <v>79</v>
      </c>
      <c r="B74" s="1">
        <v>45636</v>
      </c>
      <c r="C74">
        <v>244</v>
      </c>
      <c r="D74">
        <v>382</v>
      </c>
      <c r="E74">
        <v>13</v>
      </c>
      <c r="F74">
        <v>153</v>
      </c>
      <c r="G74">
        <v>50</v>
      </c>
      <c r="H74" t="s">
        <v>3951</v>
      </c>
      <c r="I74">
        <f>YEAR(Table1[[#This Row],[Date]])</f>
        <v>2024</v>
      </c>
      <c r="J74">
        <f>MONTH(Table1[[#This Row],[Date]])</f>
        <v>12</v>
      </c>
      <c r="K74">
        <f>WEEKDAY(Table1[[#This Row],[Date]])</f>
        <v>3</v>
      </c>
      <c r="L74" s="3">
        <f>DAY(Table1[[#This Row],[Date]])</f>
        <v>10</v>
      </c>
      <c r="M74" s="3">
        <f>Table1[[#This Row],[Inventory Level]]/Table1[[#This Row],[Reorder Point]]</f>
        <v>0.63874345549738221</v>
      </c>
      <c r="N74" s="3">
        <f>ROUND(Table1[[#This Row],[Turnover Ratio]],2)</f>
        <v>0.64</v>
      </c>
    </row>
    <row r="75" spans="1:14" hidden="1" x14ac:dyDescent="0.25">
      <c r="A75" t="s">
        <v>80</v>
      </c>
      <c r="B75" s="1">
        <v>45700</v>
      </c>
      <c r="C75">
        <v>126</v>
      </c>
      <c r="D75">
        <v>274</v>
      </c>
      <c r="E75">
        <v>13</v>
      </c>
      <c r="F75">
        <v>124</v>
      </c>
      <c r="G75">
        <v>43</v>
      </c>
      <c r="H75" t="s">
        <v>3951</v>
      </c>
      <c r="I75">
        <f>YEAR(Table1[[#This Row],[Date]])</f>
        <v>2025</v>
      </c>
      <c r="J75">
        <f>MONTH(Table1[[#This Row],[Date]])</f>
        <v>2</v>
      </c>
      <c r="K75">
        <f>WEEKDAY(Table1[[#This Row],[Date]])</f>
        <v>4</v>
      </c>
      <c r="L75" s="3">
        <f>DAY(Table1[[#This Row],[Date]])</f>
        <v>12</v>
      </c>
      <c r="M75" s="3">
        <f>Table1[[#This Row],[Inventory Level]]/Table1[[#This Row],[Reorder Point]]</f>
        <v>0.45985401459854014</v>
      </c>
      <c r="N75" s="3">
        <f>ROUND(Table1[[#This Row],[Turnover Ratio]],2)</f>
        <v>0.46</v>
      </c>
    </row>
    <row r="76" spans="1:14" hidden="1" x14ac:dyDescent="0.25">
      <c r="A76" t="s">
        <v>23</v>
      </c>
      <c r="B76" s="1">
        <v>45116</v>
      </c>
      <c r="C76">
        <v>583</v>
      </c>
      <c r="D76">
        <v>332</v>
      </c>
      <c r="E76">
        <v>27</v>
      </c>
      <c r="F76">
        <v>13</v>
      </c>
      <c r="G76">
        <v>16</v>
      </c>
      <c r="H76" t="s">
        <v>3951</v>
      </c>
      <c r="I76">
        <f>YEAR(Table1[[#This Row],[Date]])</f>
        <v>2023</v>
      </c>
      <c r="J76">
        <f>MONTH(Table1[[#This Row],[Date]])</f>
        <v>7</v>
      </c>
      <c r="K76">
        <f>WEEKDAY(Table1[[#This Row],[Date]])</f>
        <v>1</v>
      </c>
      <c r="L76" s="3">
        <f>DAY(Table1[[#This Row],[Date]])</f>
        <v>9</v>
      </c>
      <c r="M76" s="3">
        <f>Table1[[#This Row],[Inventory Level]]/Table1[[#This Row],[Reorder Point]]</f>
        <v>1.7560240963855422</v>
      </c>
      <c r="N76" s="3">
        <f>ROUND(Table1[[#This Row],[Turnover Ratio]],2)</f>
        <v>1.76</v>
      </c>
    </row>
    <row r="77" spans="1:14" hidden="1" x14ac:dyDescent="0.25">
      <c r="A77" t="s">
        <v>81</v>
      </c>
      <c r="B77" s="1">
        <v>45581</v>
      </c>
      <c r="C77">
        <v>844</v>
      </c>
      <c r="D77">
        <v>287</v>
      </c>
      <c r="E77">
        <v>22</v>
      </c>
      <c r="F77">
        <v>124</v>
      </c>
      <c r="G77">
        <v>39</v>
      </c>
      <c r="H77" t="s">
        <v>3950</v>
      </c>
      <c r="I77">
        <f>YEAR(Table1[[#This Row],[Date]])</f>
        <v>2024</v>
      </c>
      <c r="J77">
        <f>MONTH(Table1[[#This Row],[Date]])</f>
        <v>10</v>
      </c>
      <c r="K77">
        <f>WEEKDAY(Table1[[#This Row],[Date]])</f>
        <v>4</v>
      </c>
      <c r="L77" s="3">
        <f>DAY(Table1[[#This Row],[Date]])</f>
        <v>16</v>
      </c>
      <c r="M77" s="3">
        <f>Table1[[#This Row],[Inventory Level]]/Table1[[#This Row],[Reorder Point]]</f>
        <v>2.9407665505226479</v>
      </c>
      <c r="N77" s="3">
        <f>ROUND(Table1[[#This Row],[Turnover Ratio]],2)</f>
        <v>2.94</v>
      </c>
    </row>
    <row r="78" spans="1:14" hidden="1" x14ac:dyDescent="0.25">
      <c r="A78" t="s">
        <v>82</v>
      </c>
      <c r="B78" s="1">
        <v>45057</v>
      </c>
      <c r="C78">
        <v>938</v>
      </c>
      <c r="D78">
        <v>52</v>
      </c>
      <c r="E78">
        <v>18</v>
      </c>
      <c r="F78">
        <v>167</v>
      </c>
      <c r="G78">
        <v>15</v>
      </c>
      <c r="H78" t="s">
        <v>3950</v>
      </c>
      <c r="I78">
        <f>YEAR(Table1[[#This Row],[Date]])</f>
        <v>2023</v>
      </c>
      <c r="J78">
        <f>MONTH(Table1[[#This Row],[Date]])</f>
        <v>5</v>
      </c>
      <c r="K78">
        <f>WEEKDAY(Table1[[#This Row],[Date]])</f>
        <v>5</v>
      </c>
      <c r="L78" s="3">
        <f>DAY(Table1[[#This Row],[Date]])</f>
        <v>11</v>
      </c>
      <c r="M78" s="3">
        <f>Table1[[#This Row],[Inventory Level]]/Table1[[#This Row],[Reorder Point]]</f>
        <v>18.03846153846154</v>
      </c>
      <c r="N78" s="3">
        <f>ROUND(Table1[[#This Row],[Turnover Ratio]],2)</f>
        <v>18.04</v>
      </c>
    </row>
    <row r="79" spans="1:14" x14ac:dyDescent="0.25">
      <c r="A79" t="s">
        <v>83</v>
      </c>
      <c r="B79" s="1">
        <v>45223</v>
      </c>
      <c r="C79">
        <v>577</v>
      </c>
      <c r="D79">
        <v>117</v>
      </c>
      <c r="E79">
        <v>9</v>
      </c>
      <c r="F79">
        <v>170</v>
      </c>
      <c r="G79">
        <v>27</v>
      </c>
      <c r="H79" t="s">
        <v>3949</v>
      </c>
      <c r="I79">
        <f>YEAR(Table1[[#This Row],[Date]])</f>
        <v>2023</v>
      </c>
      <c r="J79">
        <f>MONTH(Table1[[#This Row],[Date]])</f>
        <v>10</v>
      </c>
      <c r="K79">
        <f>WEEKDAY(Table1[[#This Row],[Date]])</f>
        <v>3</v>
      </c>
      <c r="L79" s="3">
        <f>DAY(Table1[[#This Row],[Date]])</f>
        <v>24</v>
      </c>
      <c r="M79" s="3">
        <f>Table1[[#This Row],[Inventory Level]]/Table1[[#This Row],[Reorder Point]]</f>
        <v>4.9316239316239319</v>
      </c>
      <c r="N79" s="3">
        <f>ROUND(Table1[[#This Row],[Turnover Ratio]],2)</f>
        <v>4.93</v>
      </c>
    </row>
    <row r="80" spans="1:14" x14ac:dyDescent="0.25">
      <c r="A80" t="s">
        <v>84</v>
      </c>
      <c r="B80" s="1">
        <v>45622</v>
      </c>
      <c r="C80">
        <v>508</v>
      </c>
      <c r="D80">
        <v>346</v>
      </c>
      <c r="E80">
        <v>11</v>
      </c>
      <c r="F80">
        <v>31</v>
      </c>
      <c r="G80">
        <v>41</v>
      </c>
      <c r="H80" t="s">
        <v>3949</v>
      </c>
      <c r="I80">
        <f>YEAR(Table1[[#This Row],[Date]])</f>
        <v>2024</v>
      </c>
      <c r="J80">
        <f>MONTH(Table1[[#This Row],[Date]])</f>
        <v>11</v>
      </c>
      <c r="K80">
        <f>WEEKDAY(Table1[[#This Row],[Date]])</f>
        <v>3</v>
      </c>
      <c r="L80" s="3">
        <f>DAY(Table1[[#This Row],[Date]])</f>
        <v>26</v>
      </c>
      <c r="M80" s="3">
        <f>Table1[[#This Row],[Inventory Level]]/Table1[[#This Row],[Reorder Point]]</f>
        <v>1.4682080924855492</v>
      </c>
      <c r="N80" s="3">
        <f>ROUND(Table1[[#This Row],[Turnover Ratio]],2)</f>
        <v>1.47</v>
      </c>
    </row>
    <row r="81" spans="1:14" x14ac:dyDescent="0.25">
      <c r="A81" t="s">
        <v>85</v>
      </c>
      <c r="B81" s="1">
        <v>45193</v>
      </c>
      <c r="C81">
        <v>806</v>
      </c>
      <c r="D81">
        <v>388</v>
      </c>
      <c r="E81">
        <v>23</v>
      </c>
      <c r="F81">
        <v>35</v>
      </c>
      <c r="G81">
        <v>9</v>
      </c>
      <c r="H81" t="s">
        <v>3949</v>
      </c>
      <c r="I81">
        <f>YEAR(Table1[[#This Row],[Date]])</f>
        <v>2023</v>
      </c>
      <c r="J81">
        <f>MONTH(Table1[[#This Row],[Date]])</f>
        <v>9</v>
      </c>
      <c r="K81">
        <f>WEEKDAY(Table1[[#This Row],[Date]])</f>
        <v>1</v>
      </c>
      <c r="L81" s="3">
        <f>DAY(Table1[[#This Row],[Date]])</f>
        <v>24</v>
      </c>
      <c r="M81" s="3">
        <f>Table1[[#This Row],[Inventory Level]]/Table1[[#This Row],[Reorder Point]]</f>
        <v>2.0773195876288661</v>
      </c>
      <c r="N81" s="3">
        <f>ROUND(Table1[[#This Row],[Turnover Ratio]],2)</f>
        <v>2.08</v>
      </c>
    </row>
    <row r="82" spans="1:14" x14ac:dyDescent="0.25">
      <c r="A82" t="s">
        <v>86</v>
      </c>
      <c r="B82" s="1">
        <v>45572</v>
      </c>
      <c r="C82">
        <v>147</v>
      </c>
      <c r="D82">
        <v>110</v>
      </c>
      <c r="E82">
        <v>9</v>
      </c>
      <c r="F82">
        <v>43</v>
      </c>
      <c r="G82">
        <v>15</v>
      </c>
      <c r="H82" t="s">
        <v>3949</v>
      </c>
      <c r="I82">
        <f>YEAR(Table1[[#This Row],[Date]])</f>
        <v>2024</v>
      </c>
      <c r="J82">
        <f>MONTH(Table1[[#This Row],[Date]])</f>
        <v>10</v>
      </c>
      <c r="K82">
        <f>WEEKDAY(Table1[[#This Row],[Date]])</f>
        <v>2</v>
      </c>
      <c r="L82" s="3">
        <f>DAY(Table1[[#This Row],[Date]])</f>
        <v>7</v>
      </c>
      <c r="M82" s="3">
        <f>Table1[[#This Row],[Inventory Level]]/Table1[[#This Row],[Reorder Point]]</f>
        <v>1.3363636363636364</v>
      </c>
      <c r="N82" s="3">
        <f>ROUND(Table1[[#This Row],[Turnover Ratio]],2)</f>
        <v>1.34</v>
      </c>
    </row>
    <row r="83" spans="1:14" x14ac:dyDescent="0.25">
      <c r="A83" t="s">
        <v>87</v>
      </c>
      <c r="B83" s="1">
        <v>45629</v>
      </c>
      <c r="C83">
        <v>391</v>
      </c>
      <c r="D83">
        <v>77</v>
      </c>
      <c r="E83">
        <v>2</v>
      </c>
      <c r="F83">
        <v>2</v>
      </c>
      <c r="G83">
        <v>21</v>
      </c>
      <c r="H83" t="s">
        <v>3949</v>
      </c>
      <c r="I83">
        <f>YEAR(Table1[[#This Row],[Date]])</f>
        <v>2024</v>
      </c>
      <c r="J83">
        <f>MONTH(Table1[[#This Row],[Date]])</f>
        <v>12</v>
      </c>
      <c r="K83">
        <f>WEEKDAY(Table1[[#This Row],[Date]])</f>
        <v>3</v>
      </c>
      <c r="L83" s="3">
        <f>DAY(Table1[[#This Row],[Date]])</f>
        <v>3</v>
      </c>
      <c r="M83" s="3">
        <f>Table1[[#This Row],[Inventory Level]]/Table1[[#This Row],[Reorder Point]]</f>
        <v>5.0779220779220777</v>
      </c>
      <c r="N83" s="3">
        <f>ROUND(Table1[[#This Row],[Turnover Ratio]],2)</f>
        <v>5.08</v>
      </c>
    </row>
    <row r="84" spans="1:14" hidden="1" x14ac:dyDescent="0.25">
      <c r="A84" t="s">
        <v>88</v>
      </c>
      <c r="B84" s="1">
        <v>45665</v>
      </c>
      <c r="C84">
        <v>421</v>
      </c>
      <c r="D84">
        <v>158</v>
      </c>
      <c r="E84">
        <v>5</v>
      </c>
      <c r="F84">
        <v>104</v>
      </c>
      <c r="G84">
        <v>27</v>
      </c>
      <c r="H84" t="s">
        <v>3950</v>
      </c>
      <c r="I84">
        <f>YEAR(Table1[[#This Row],[Date]])</f>
        <v>2025</v>
      </c>
      <c r="J84">
        <f>MONTH(Table1[[#This Row],[Date]])</f>
        <v>1</v>
      </c>
      <c r="K84">
        <f>WEEKDAY(Table1[[#This Row],[Date]])</f>
        <v>4</v>
      </c>
      <c r="L84" s="3">
        <f>DAY(Table1[[#This Row],[Date]])</f>
        <v>8</v>
      </c>
      <c r="M84" s="3">
        <f>Table1[[#This Row],[Inventory Level]]/Table1[[#This Row],[Reorder Point]]</f>
        <v>2.6645569620253164</v>
      </c>
      <c r="N84" s="3">
        <f>ROUND(Table1[[#This Row],[Turnover Ratio]],2)</f>
        <v>2.66</v>
      </c>
    </row>
    <row r="85" spans="1:14" hidden="1" x14ac:dyDescent="0.25">
      <c r="A85" t="s">
        <v>89</v>
      </c>
      <c r="B85" s="1">
        <v>45566</v>
      </c>
      <c r="C85">
        <v>352</v>
      </c>
      <c r="D85">
        <v>283</v>
      </c>
      <c r="E85">
        <v>5</v>
      </c>
      <c r="F85">
        <v>152</v>
      </c>
      <c r="G85">
        <v>2</v>
      </c>
      <c r="H85" t="s">
        <v>3950</v>
      </c>
      <c r="I85">
        <f>YEAR(Table1[[#This Row],[Date]])</f>
        <v>2024</v>
      </c>
      <c r="J85">
        <f>MONTH(Table1[[#This Row],[Date]])</f>
        <v>10</v>
      </c>
      <c r="K85">
        <f>WEEKDAY(Table1[[#This Row],[Date]])</f>
        <v>3</v>
      </c>
      <c r="L85" s="3">
        <f>DAY(Table1[[#This Row],[Date]])</f>
        <v>1</v>
      </c>
      <c r="M85" s="3">
        <f>Table1[[#This Row],[Inventory Level]]/Table1[[#This Row],[Reorder Point]]</f>
        <v>1.2438162544169611</v>
      </c>
      <c r="N85" s="3">
        <f>ROUND(Table1[[#This Row],[Turnover Ratio]],2)</f>
        <v>1.24</v>
      </c>
    </row>
    <row r="86" spans="1:14" hidden="1" x14ac:dyDescent="0.25">
      <c r="A86" t="s">
        <v>90</v>
      </c>
      <c r="B86" s="1">
        <v>45270</v>
      </c>
      <c r="C86">
        <v>229</v>
      </c>
      <c r="D86">
        <v>211</v>
      </c>
      <c r="E86">
        <v>15</v>
      </c>
      <c r="F86">
        <v>97</v>
      </c>
      <c r="G86">
        <v>7</v>
      </c>
      <c r="H86" t="s">
        <v>3951</v>
      </c>
      <c r="I86">
        <f>YEAR(Table1[[#This Row],[Date]])</f>
        <v>2023</v>
      </c>
      <c r="J86">
        <f>MONTH(Table1[[#This Row],[Date]])</f>
        <v>12</v>
      </c>
      <c r="K86">
        <f>WEEKDAY(Table1[[#This Row],[Date]])</f>
        <v>1</v>
      </c>
      <c r="L86" s="3">
        <f>DAY(Table1[[#This Row],[Date]])</f>
        <v>10</v>
      </c>
      <c r="M86" s="3">
        <f>Table1[[#This Row],[Inventory Level]]/Table1[[#This Row],[Reorder Point]]</f>
        <v>1.0853080568720379</v>
      </c>
      <c r="N86" s="3">
        <f>ROUND(Table1[[#This Row],[Turnover Ratio]],2)</f>
        <v>1.0900000000000001</v>
      </c>
    </row>
    <row r="87" spans="1:14" hidden="1" x14ac:dyDescent="0.25">
      <c r="A87" t="s">
        <v>91</v>
      </c>
      <c r="B87" s="1">
        <v>45452</v>
      </c>
      <c r="C87">
        <v>708</v>
      </c>
      <c r="D87">
        <v>325</v>
      </c>
      <c r="E87">
        <v>12</v>
      </c>
      <c r="F87">
        <v>106</v>
      </c>
      <c r="G87">
        <v>46</v>
      </c>
      <c r="H87" t="s">
        <v>3950</v>
      </c>
      <c r="I87">
        <f>YEAR(Table1[[#This Row],[Date]])</f>
        <v>2024</v>
      </c>
      <c r="J87">
        <f>MONTH(Table1[[#This Row],[Date]])</f>
        <v>6</v>
      </c>
      <c r="K87">
        <f>WEEKDAY(Table1[[#This Row],[Date]])</f>
        <v>1</v>
      </c>
      <c r="L87" s="3">
        <f>DAY(Table1[[#This Row],[Date]])</f>
        <v>9</v>
      </c>
      <c r="M87" s="3">
        <f>Table1[[#This Row],[Inventory Level]]/Table1[[#This Row],[Reorder Point]]</f>
        <v>2.1784615384615384</v>
      </c>
      <c r="N87" s="3">
        <f>ROUND(Table1[[#This Row],[Turnover Ratio]],2)</f>
        <v>2.1800000000000002</v>
      </c>
    </row>
    <row r="88" spans="1:14" x14ac:dyDescent="0.25">
      <c r="A88" t="s">
        <v>92</v>
      </c>
      <c r="B88" s="1">
        <v>45264</v>
      </c>
      <c r="C88">
        <v>235</v>
      </c>
      <c r="D88">
        <v>382</v>
      </c>
      <c r="E88">
        <v>4</v>
      </c>
      <c r="F88">
        <v>117</v>
      </c>
      <c r="G88">
        <v>41</v>
      </c>
      <c r="H88" t="s">
        <v>3949</v>
      </c>
      <c r="I88">
        <f>YEAR(Table1[[#This Row],[Date]])</f>
        <v>2023</v>
      </c>
      <c r="J88">
        <f>MONTH(Table1[[#This Row],[Date]])</f>
        <v>12</v>
      </c>
      <c r="K88">
        <f>WEEKDAY(Table1[[#This Row],[Date]])</f>
        <v>2</v>
      </c>
      <c r="L88" s="3">
        <f>DAY(Table1[[#This Row],[Date]])</f>
        <v>4</v>
      </c>
      <c r="M88" s="3">
        <f>Table1[[#This Row],[Inventory Level]]/Table1[[#This Row],[Reorder Point]]</f>
        <v>0.61518324607329844</v>
      </c>
      <c r="N88" s="3">
        <f>ROUND(Table1[[#This Row],[Turnover Ratio]],2)</f>
        <v>0.62</v>
      </c>
    </row>
    <row r="89" spans="1:14" hidden="1" x14ac:dyDescent="0.25">
      <c r="A89" t="s">
        <v>93</v>
      </c>
      <c r="B89" s="1">
        <v>45146</v>
      </c>
      <c r="C89">
        <v>711</v>
      </c>
      <c r="D89">
        <v>220</v>
      </c>
      <c r="E89">
        <v>12</v>
      </c>
      <c r="F89">
        <v>139</v>
      </c>
      <c r="G89">
        <v>6</v>
      </c>
      <c r="H89" t="s">
        <v>3951</v>
      </c>
      <c r="I89">
        <f>YEAR(Table1[[#This Row],[Date]])</f>
        <v>2023</v>
      </c>
      <c r="J89">
        <f>MONTH(Table1[[#This Row],[Date]])</f>
        <v>8</v>
      </c>
      <c r="K89">
        <f>WEEKDAY(Table1[[#This Row],[Date]])</f>
        <v>3</v>
      </c>
      <c r="L89" s="3">
        <f>DAY(Table1[[#This Row],[Date]])</f>
        <v>8</v>
      </c>
      <c r="M89" s="3">
        <f>Table1[[#This Row],[Inventory Level]]/Table1[[#This Row],[Reorder Point]]</f>
        <v>3.2318181818181819</v>
      </c>
      <c r="N89" s="3">
        <f>ROUND(Table1[[#This Row],[Turnover Ratio]],2)</f>
        <v>3.23</v>
      </c>
    </row>
    <row r="90" spans="1:14" hidden="1" x14ac:dyDescent="0.25">
      <c r="A90" t="s">
        <v>94</v>
      </c>
      <c r="B90" s="1">
        <v>45220</v>
      </c>
      <c r="C90">
        <v>926</v>
      </c>
      <c r="D90">
        <v>289</v>
      </c>
      <c r="E90">
        <v>23</v>
      </c>
      <c r="F90">
        <v>54</v>
      </c>
      <c r="G90">
        <v>37</v>
      </c>
      <c r="H90" t="s">
        <v>3951</v>
      </c>
      <c r="I90">
        <f>YEAR(Table1[[#This Row],[Date]])</f>
        <v>2023</v>
      </c>
      <c r="J90">
        <f>MONTH(Table1[[#This Row],[Date]])</f>
        <v>10</v>
      </c>
      <c r="K90">
        <f>WEEKDAY(Table1[[#This Row],[Date]])</f>
        <v>7</v>
      </c>
      <c r="L90" s="3">
        <f>DAY(Table1[[#This Row],[Date]])</f>
        <v>21</v>
      </c>
      <c r="M90" s="3">
        <f>Table1[[#This Row],[Inventory Level]]/Table1[[#This Row],[Reorder Point]]</f>
        <v>3.2041522491349479</v>
      </c>
      <c r="N90" s="3">
        <f>ROUND(Table1[[#This Row],[Turnover Ratio]],2)</f>
        <v>3.2</v>
      </c>
    </row>
    <row r="91" spans="1:14" hidden="1" x14ac:dyDescent="0.25">
      <c r="A91" t="s">
        <v>95</v>
      </c>
      <c r="B91" s="1">
        <v>45453</v>
      </c>
      <c r="C91">
        <v>369</v>
      </c>
      <c r="D91">
        <v>380</v>
      </c>
      <c r="E91">
        <v>6</v>
      </c>
      <c r="F91">
        <v>88</v>
      </c>
      <c r="G91">
        <v>28</v>
      </c>
      <c r="H91" t="s">
        <v>3951</v>
      </c>
      <c r="I91">
        <f>YEAR(Table1[[#This Row],[Date]])</f>
        <v>2024</v>
      </c>
      <c r="J91">
        <f>MONTH(Table1[[#This Row],[Date]])</f>
        <v>6</v>
      </c>
      <c r="K91">
        <f>WEEKDAY(Table1[[#This Row],[Date]])</f>
        <v>2</v>
      </c>
      <c r="L91" s="3">
        <f>DAY(Table1[[#This Row],[Date]])</f>
        <v>10</v>
      </c>
      <c r="M91" s="3">
        <f>Table1[[#This Row],[Inventory Level]]/Table1[[#This Row],[Reorder Point]]</f>
        <v>0.97105263157894739</v>
      </c>
      <c r="N91" s="3">
        <f>ROUND(Table1[[#This Row],[Turnover Ratio]],2)</f>
        <v>0.97</v>
      </c>
    </row>
    <row r="92" spans="1:14" hidden="1" x14ac:dyDescent="0.25">
      <c r="A92" t="s">
        <v>96</v>
      </c>
      <c r="B92" s="1">
        <v>45346</v>
      </c>
      <c r="C92">
        <v>422</v>
      </c>
      <c r="D92">
        <v>307</v>
      </c>
      <c r="E92">
        <v>12</v>
      </c>
      <c r="F92">
        <v>28</v>
      </c>
      <c r="G92">
        <v>40</v>
      </c>
      <c r="H92" t="s">
        <v>3950</v>
      </c>
      <c r="I92">
        <f>YEAR(Table1[[#This Row],[Date]])</f>
        <v>2024</v>
      </c>
      <c r="J92">
        <f>MONTH(Table1[[#This Row],[Date]])</f>
        <v>2</v>
      </c>
      <c r="K92">
        <f>WEEKDAY(Table1[[#This Row],[Date]])</f>
        <v>7</v>
      </c>
      <c r="L92" s="3">
        <f>DAY(Table1[[#This Row],[Date]])</f>
        <v>24</v>
      </c>
      <c r="M92" s="3">
        <f>Table1[[#This Row],[Inventory Level]]/Table1[[#This Row],[Reorder Point]]</f>
        <v>1.3745928338762214</v>
      </c>
      <c r="N92" s="3">
        <f>ROUND(Table1[[#This Row],[Turnover Ratio]],2)</f>
        <v>1.37</v>
      </c>
    </row>
    <row r="93" spans="1:14" hidden="1" x14ac:dyDescent="0.25">
      <c r="A93" t="s">
        <v>97</v>
      </c>
      <c r="B93" s="1">
        <v>45381</v>
      </c>
      <c r="C93">
        <v>410</v>
      </c>
      <c r="D93">
        <v>398</v>
      </c>
      <c r="E93">
        <v>8</v>
      </c>
      <c r="F93">
        <v>36</v>
      </c>
      <c r="G93">
        <v>11</v>
      </c>
      <c r="H93" t="s">
        <v>3950</v>
      </c>
      <c r="I93">
        <f>YEAR(Table1[[#This Row],[Date]])</f>
        <v>2024</v>
      </c>
      <c r="J93">
        <f>MONTH(Table1[[#This Row],[Date]])</f>
        <v>3</v>
      </c>
      <c r="K93">
        <f>WEEKDAY(Table1[[#This Row],[Date]])</f>
        <v>7</v>
      </c>
      <c r="L93" s="3">
        <f>DAY(Table1[[#This Row],[Date]])</f>
        <v>30</v>
      </c>
      <c r="M93" s="3">
        <f>Table1[[#This Row],[Inventory Level]]/Table1[[#This Row],[Reorder Point]]</f>
        <v>1.0301507537688441</v>
      </c>
      <c r="N93" s="3">
        <f>ROUND(Table1[[#This Row],[Turnover Ratio]],2)</f>
        <v>1.03</v>
      </c>
    </row>
    <row r="94" spans="1:14" hidden="1" x14ac:dyDescent="0.25">
      <c r="A94" t="s">
        <v>98</v>
      </c>
      <c r="B94" s="1">
        <v>45352</v>
      </c>
      <c r="C94">
        <v>638</v>
      </c>
      <c r="D94">
        <v>382</v>
      </c>
      <c r="E94">
        <v>12</v>
      </c>
      <c r="F94">
        <v>10</v>
      </c>
      <c r="G94">
        <v>9</v>
      </c>
      <c r="H94" t="s">
        <v>3950</v>
      </c>
      <c r="I94">
        <f>YEAR(Table1[[#This Row],[Date]])</f>
        <v>2024</v>
      </c>
      <c r="J94">
        <f>MONTH(Table1[[#This Row],[Date]])</f>
        <v>3</v>
      </c>
      <c r="K94">
        <f>WEEKDAY(Table1[[#This Row],[Date]])</f>
        <v>6</v>
      </c>
      <c r="L94" s="3">
        <f>DAY(Table1[[#This Row],[Date]])</f>
        <v>1</v>
      </c>
      <c r="M94" s="3">
        <f>Table1[[#This Row],[Inventory Level]]/Table1[[#This Row],[Reorder Point]]</f>
        <v>1.6701570680628273</v>
      </c>
      <c r="N94" s="3">
        <f>ROUND(Table1[[#This Row],[Turnover Ratio]],2)</f>
        <v>1.67</v>
      </c>
    </row>
    <row r="95" spans="1:14" hidden="1" x14ac:dyDescent="0.25">
      <c r="A95" t="s">
        <v>99</v>
      </c>
      <c r="B95" s="1">
        <v>45297</v>
      </c>
      <c r="C95">
        <v>556</v>
      </c>
      <c r="D95">
        <v>98</v>
      </c>
      <c r="E95">
        <v>21</v>
      </c>
      <c r="F95">
        <v>32</v>
      </c>
      <c r="G95">
        <v>40</v>
      </c>
      <c r="H95" t="s">
        <v>3950</v>
      </c>
      <c r="I95">
        <f>YEAR(Table1[[#This Row],[Date]])</f>
        <v>2024</v>
      </c>
      <c r="J95">
        <f>MONTH(Table1[[#This Row],[Date]])</f>
        <v>1</v>
      </c>
      <c r="K95">
        <f>WEEKDAY(Table1[[#This Row],[Date]])</f>
        <v>7</v>
      </c>
      <c r="L95" s="3">
        <f>DAY(Table1[[#This Row],[Date]])</f>
        <v>6</v>
      </c>
      <c r="M95" s="3">
        <f>Table1[[#This Row],[Inventory Level]]/Table1[[#This Row],[Reorder Point]]</f>
        <v>5.6734693877551017</v>
      </c>
      <c r="N95" s="3">
        <f>ROUND(Table1[[#This Row],[Turnover Ratio]],2)</f>
        <v>5.67</v>
      </c>
    </row>
    <row r="96" spans="1:14" hidden="1" x14ac:dyDescent="0.25">
      <c r="A96" t="s">
        <v>100</v>
      </c>
      <c r="B96" s="1">
        <v>45246</v>
      </c>
      <c r="C96">
        <v>932</v>
      </c>
      <c r="D96">
        <v>269</v>
      </c>
      <c r="E96">
        <v>12</v>
      </c>
      <c r="F96">
        <v>154</v>
      </c>
      <c r="G96">
        <v>9</v>
      </c>
      <c r="H96" t="s">
        <v>3950</v>
      </c>
      <c r="I96">
        <f>YEAR(Table1[[#This Row],[Date]])</f>
        <v>2023</v>
      </c>
      <c r="J96">
        <f>MONTH(Table1[[#This Row],[Date]])</f>
        <v>11</v>
      </c>
      <c r="K96">
        <f>WEEKDAY(Table1[[#This Row],[Date]])</f>
        <v>5</v>
      </c>
      <c r="L96" s="3">
        <f>DAY(Table1[[#This Row],[Date]])</f>
        <v>16</v>
      </c>
      <c r="M96" s="3">
        <f>Table1[[#This Row],[Inventory Level]]/Table1[[#This Row],[Reorder Point]]</f>
        <v>3.4646840148698885</v>
      </c>
      <c r="N96" s="3">
        <f>ROUND(Table1[[#This Row],[Turnover Ratio]],2)</f>
        <v>3.46</v>
      </c>
    </row>
    <row r="97" spans="1:14" hidden="1" x14ac:dyDescent="0.25">
      <c r="A97" t="s">
        <v>101</v>
      </c>
      <c r="B97" s="1">
        <v>45407</v>
      </c>
      <c r="C97">
        <v>619</v>
      </c>
      <c r="D97">
        <v>351</v>
      </c>
      <c r="E97">
        <v>30</v>
      </c>
      <c r="F97">
        <v>38</v>
      </c>
      <c r="G97">
        <v>9</v>
      </c>
      <c r="H97" t="s">
        <v>3950</v>
      </c>
      <c r="I97">
        <f>YEAR(Table1[[#This Row],[Date]])</f>
        <v>2024</v>
      </c>
      <c r="J97">
        <f>MONTH(Table1[[#This Row],[Date]])</f>
        <v>4</v>
      </c>
      <c r="K97">
        <f>WEEKDAY(Table1[[#This Row],[Date]])</f>
        <v>5</v>
      </c>
      <c r="L97" s="3">
        <f>DAY(Table1[[#This Row],[Date]])</f>
        <v>25</v>
      </c>
      <c r="M97" s="3">
        <f>Table1[[#This Row],[Inventory Level]]/Table1[[#This Row],[Reorder Point]]</f>
        <v>1.7635327635327636</v>
      </c>
      <c r="N97" s="3">
        <f>ROUND(Table1[[#This Row],[Turnover Ratio]],2)</f>
        <v>1.76</v>
      </c>
    </row>
    <row r="98" spans="1:14" hidden="1" x14ac:dyDescent="0.25">
      <c r="A98" t="s">
        <v>102</v>
      </c>
      <c r="B98" s="1">
        <v>45503</v>
      </c>
      <c r="C98">
        <v>283</v>
      </c>
      <c r="D98">
        <v>253</v>
      </c>
      <c r="E98">
        <v>1</v>
      </c>
      <c r="F98">
        <v>11</v>
      </c>
      <c r="G98">
        <v>21</v>
      </c>
      <c r="H98" t="s">
        <v>3950</v>
      </c>
      <c r="I98">
        <f>YEAR(Table1[[#This Row],[Date]])</f>
        <v>2024</v>
      </c>
      <c r="J98">
        <f>MONTH(Table1[[#This Row],[Date]])</f>
        <v>7</v>
      </c>
      <c r="K98">
        <f>WEEKDAY(Table1[[#This Row],[Date]])</f>
        <v>3</v>
      </c>
      <c r="L98" s="3">
        <f>DAY(Table1[[#This Row],[Date]])</f>
        <v>30</v>
      </c>
      <c r="M98" s="3">
        <f>Table1[[#This Row],[Inventory Level]]/Table1[[#This Row],[Reorder Point]]</f>
        <v>1.1185770750988142</v>
      </c>
      <c r="N98" s="3">
        <f>ROUND(Table1[[#This Row],[Turnover Ratio]],2)</f>
        <v>1.1200000000000001</v>
      </c>
    </row>
    <row r="99" spans="1:14" hidden="1" x14ac:dyDescent="0.25">
      <c r="A99" t="s">
        <v>24</v>
      </c>
      <c r="B99" s="1">
        <v>45451</v>
      </c>
      <c r="C99">
        <v>616</v>
      </c>
      <c r="D99">
        <v>320</v>
      </c>
      <c r="E99">
        <v>13</v>
      </c>
      <c r="F99">
        <v>31</v>
      </c>
      <c r="G99">
        <v>34</v>
      </c>
      <c r="H99" t="s">
        <v>3950</v>
      </c>
      <c r="I99">
        <f>YEAR(Table1[[#This Row],[Date]])</f>
        <v>2024</v>
      </c>
      <c r="J99">
        <f>MONTH(Table1[[#This Row],[Date]])</f>
        <v>6</v>
      </c>
      <c r="K99">
        <f>WEEKDAY(Table1[[#This Row],[Date]])</f>
        <v>7</v>
      </c>
      <c r="L99" s="3">
        <f>DAY(Table1[[#This Row],[Date]])</f>
        <v>8</v>
      </c>
      <c r="M99" s="3">
        <f>Table1[[#This Row],[Inventory Level]]/Table1[[#This Row],[Reorder Point]]</f>
        <v>1.925</v>
      </c>
      <c r="N99" s="3">
        <f>ROUND(Table1[[#This Row],[Turnover Ratio]],2)</f>
        <v>1.93</v>
      </c>
    </row>
    <row r="100" spans="1:14" x14ac:dyDescent="0.25">
      <c r="A100" t="s">
        <v>103</v>
      </c>
      <c r="B100" s="1">
        <v>45249</v>
      </c>
      <c r="C100">
        <v>164</v>
      </c>
      <c r="D100">
        <v>181</v>
      </c>
      <c r="E100">
        <v>29</v>
      </c>
      <c r="F100">
        <v>183</v>
      </c>
      <c r="G100">
        <v>14</v>
      </c>
      <c r="H100" t="s">
        <v>3949</v>
      </c>
      <c r="I100">
        <f>YEAR(Table1[[#This Row],[Date]])</f>
        <v>2023</v>
      </c>
      <c r="J100">
        <f>MONTH(Table1[[#This Row],[Date]])</f>
        <v>11</v>
      </c>
      <c r="K100">
        <f>WEEKDAY(Table1[[#This Row],[Date]])</f>
        <v>1</v>
      </c>
      <c r="L100" s="3">
        <f>DAY(Table1[[#This Row],[Date]])</f>
        <v>19</v>
      </c>
      <c r="M100" s="3">
        <f>Table1[[#This Row],[Inventory Level]]/Table1[[#This Row],[Reorder Point]]</f>
        <v>0.90607734806629836</v>
      </c>
      <c r="N100" s="3">
        <f>ROUND(Table1[[#This Row],[Turnover Ratio]],2)</f>
        <v>0.91</v>
      </c>
    </row>
    <row r="101" spans="1:14" x14ac:dyDescent="0.25">
      <c r="A101" t="s">
        <v>104</v>
      </c>
      <c r="B101" s="1">
        <v>45577</v>
      </c>
      <c r="C101">
        <v>244</v>
      </c>
      <c r="D101">
        <v>52</v>
      </c>
      <c r="E101">
        <v>12</v>
      </c>
      <c r="F101">
        <v>157</v>
      </c>
      <c r="G101">
        <v>29</v>
      </c>
      <c r="H101" t="s">
        <v>3949</v>
      </c>
      <c r="I101">
        <f>YEAR(Table1[[#This Row],[Date]])</f>
        <v>2024</v>
      </c>
      <c r="J101">
        <f>MONTH(Table1[[#This Row],[Date]])</f>
        <v>10</v>
      </c>
      <c r="K101">
        <f>WEEKDAY(Table1[[#This Row],[Date]])</f>
        <v>7</v>
      </c>
      <c r="L101" s="3">
        <f>DAY(Table1[[#This Row],[Date]])</f>
        <v>12</v>
      </c>
      <c r="M101" s="3">
        <f>Table1[[#This Row],[Inventory Level]]/Table1[[#This Row],[Reorder Point]]</f>
        <v>4.6923076923076925</v>
      </c>
      <c r="N101" s="3">
        <f>ROUND(Table1[[#This Row],[Turnover Ratio]],2)</f>
        <v>4.6900000000000004</v>
      </c>
    </row>
    <row r="102" spans="1:14" x14ac:dyDescent="0.25">
      <c r="A102" t="s">
        <v>105</v>
      </c>
      <c r="B102" s="1">
        <v>45387</v>
      </c>
      <c r="C102">
        <v>628</v>
      </c>
      <c r="D102">
        <v>314</v>
      </c>
      <c r="E102">
        <v>13</v>
      </c>
      <c r="F102">
        <v>165</v>
      </c>
      <c r="G102">
        <v>39</v>
      </c>
      <c r="H102" t="s">
        <v>3949</v>
      </c>
      <c r="I102">
        <f>YEAR(Table1[[#This Row],[Date]])</f>
        <v>2024</v>
      </c>
      <c r="J102">
        <f>MONTH(Table1[[#This Row],[Date]])</f>
        <v>4</v>
      </c>
      <c r="K102">
        <f>WEEKDAY(Table1[[#This Row],[Date]])</f>
        <v>6</v>
      </c>
      <c r="L102" s="3">
        <f>DAY(Table1[[#This Row],[Date]])</f>
        <v>5</v>
      </c>
      <c r="M102" s="3">
        <f>Table1[[#This Row],[Inventory Level]]/Table1[[#This Row],[Reorder Point]]</f>
        <v>2</v>
      </c>
      <c r="N102" s="3">
        <f>ROUND(Table1[[#This Row],[Turnover Ratio]],2)</f>
        <v>2</v>
      </c>
    </row>
    <row r="103" spans="1:14" hidden="1" x14ac:dyDescent="0.25">
      <c r="A103" t="s">
        <v>106</v>
      </c>
      <c r="B103" s="1">
        <v>45132</v>
      </c>
      <c r="C103">
        <v>926</v>
      </c>
      <c r="D103">
        <v>412</v>
      </c>
      <c r="E103">
        <v>6</v>
      </c>
      <c r="F103">
        <v>3</v>
      </c>
      <c r="G103">
        <v>27</v>
      </c>
      <c r="H103" t="s">
        <v>3951</v>
      </c>
      <c r="I103">
        <f>YEAR(Table1[[#This Row],[Date]])</f>
        <v>2023</v>
      </c>
      <c r="J103">
        <f>MONTH(Table1[[#This Row],[Date]])</f>
        <v>7</v>
      </c>
      <c r="K103">
        <f>WEEKDAY(Table1[[#This Row],[Date]])</f>
        <v>3</v>
      </c>
      <c r="L103" s="3">
        <f>DAY(Table1[[#This Row],[Date]])</f>
        <v>25</v>
      </c>
      <c r="M103" s="3">
        <f>Table1[[#This Row],[Inventory Level]]/Table1[[#This Row],[Reorder Point]]</f>
        <v>2.2475728155339807</v>
      </c>
      <c r="N103" s="3">
        <f>ROUND(Table1[[#This Row],[Turnover Ratio]],2)</f>
        <v>2.25</v>
      </c>
    </row>
    <row r="104" spans="1:14" x14ac:dyDescent="0.25">
      <c r="A104" t="s">
        <v>107</v>
      </c>
      <c r="B104" s="1">
        <v>45446</v>
      </c>
      <c r="C104">
        <v>296</v>
      </c>
      <c r="D104">
        <v>172</v>
      </c>
      <c r="E104">
        <v>5</v>
      </c>
      <c r="F104">
        <v>158</v>
      </c>
      <c r="G104">
        <v>46</v>
      </c>
      <c r="H104" t="s">
        <v>3949</v>
      </c>
      <c r="I104">
        <f>YEAR(Table1[[#This Row],[Date]])</f>
        <v>2024</v>
      </c>
      <c r="J104">
        <f>MONTH(Table1[[#This Row],[Date]])</f>
        <v>6</v>
      </c>
      <c r="K104">
        <f>WEEKDAY(Table1[[#This Row],[Date]])</f>
        <v>2</v>
      </c>
      <c r="L104" s="3">
        <f>DAY(Table1[[#This Row],[Date]])</f>
        <v>3</v>
      </c>
      <c r="M104" s="3">
        <f>Table1[[#This Row],[Inventory Level]]/Table1[[#This Row],[Reorder Point]]</f>
        <v>1.7209302325581395</v>
      </c>
      <c r="N104" s="3">
        <f>ROUND(Table1[[#This Row],[Turnover Ratio]],2)</f>
        <v>1.72</v>
      </c>
    </row>
    <row r="105" spans="1:14" x14ac:dyDescent="0.25">
      <c r="A105" t="s">
        <v>108</v>
      </c>
      <c r="B105" s="1">
        <v>45573</v>
      </c>
      <c r="C105">
        <v>953</v>
      </c>
      <c r="D105">
        <v>113</v>
      </c>
      <c r="E105">
        <v>23</v>
      </c>
      <c r="F105">
        <v>129</v>
      </c>
      <c r="G105">
        <v>40</v>
      </c>
      <c r="H105" t="s">
        <v>3949</v>
      </c>
      <c r="I105">
        <f>YEAR(Table1[[#This Row],[Date]])</f>
        <v>2024</v>
      </c>
      <c r="J105">
        <f>MONTH(Table1[[#This Row],[Date]])</f>
        <v>10</v>
      </c>
      <c r="K105">
        <f>WEEKDAY(Table1[[#This Row],[Date]])</f>
        <v>3</v>
      </c>
      <c r="L105" s="3">
        <f>DAY(Table1[[#This Row],[Date]])</f>
        <v>8</v>
      </c>
      <c r="M105" s="3">
        <f>Table1[[#This Row],[Inventory Level]]/Table1[[#This Row],[Reorder Point]]</f>
        <v>8.4336283185840699</v>
      </c>
      <c r="N105" s="3">
        <f>ROUND(Table1[[#This Row],[Turnover Ratio]],2)</f>
        <v>8.43</v>
      </c>
    </row>
    <row r="106" spans="1:14" x14ac:dyDescent="0.25">
      <c r="A106" t="s">
        <v>109</v>
      </c>
      <c r="B106" s="1">
        <v>45285</v>
      </c>
      <c r="C106">
        <v>289</v>
      </c>
      <c r="D106">
        <v>433</v>
      </c>
      <c r="E106">
        <v>27</v>
      </c>
      <c r="F106">
        <v>41</v>
      </c>
      <c r="G106">
        <v>29</v>
      </c>
      <c r="H106" t="s">
        <v>3949</v>
      </c>
      <c r="I106">
        <f>YEAR(Table1[[#This Row],[Date]])</f>
        <v>2023</v>
      </c>
      <c r="J106">
        <f>MONTH(Table1[[#This Row],[Date]])</f>
        <v>12</v>
      </c>
      <c r="K106">
        <f>WEEKDAY(Table1[[#This Row],[Date]])</f>
        <v>2</v>
      </c>
      <c r="L106" s="3">
        <f>DAY(Table1[[#This Row],[Date]])</f>
        <v>25</v>
      </c>
      <c r="M106" s="3">
        <f>Table1[[#This Row],[Inventory Level]]/Table1[[#This Row],[Reorder Point]]</f>
        <v>0.66743648960739033</v>
      </c>
      <c r="N106" s="3">
        <f>ROUND(Table1[[#This Row],[Turnover Ratio]],2)</f>
        <v>0.67</v>
      </c>
    </row>
    <row r="107" spans="1:14" hidden="1" x14ac:dyDescent="0.25">
      <c r="A107" t="s">
        <v>110</v>
      </c>
      <c r="B107" s="1">
        <v>45614</v>
      </c>
      <c r="C107">
        <v>377</v>
      </c>
      <c r="D107">
        <v>58</v>
      </c>
      <c r="E107">
        <v>19</v>
      </c>
      <c r="F107">
        <v>171</v>
      </c>
      <c r="G107">
        <v>33</v>
      </c>
      <c r="H107" t="s">
        <v>3951</v>
      </c>
      <c r="I107">
        <f>YEAR(Table1[[#This Row],[Date]])</f>
        <v>2024</v>
      </c>
      <c r="J107">
        <f>MONTH(Table1[[#This Row],[Date]])</f>
        <v>11</v>
      </c>
      <c r="K107">
        <f>WEEKDAY(Table1[[#This Row],[Date]])</f>
        <v>2</v>
      </c>
      <c r="L107" s="3">
        <f>DAY(Table1[[#This Row],[Date]])</f>
        <v>18</v>
      </c>
      <c r="M107" s="3">
        <f>Table1[[#This Row],[Inventory Level]]/Table1[[#This Row],[Reorder Point]]</f>
        <v>6.5</v>
      </c>
      <c r="N107" s="3">
        <f>ROUND(Table1[[#This Row],[Turnover Ratio]],2)</f>
        <v>6.5</v>
      </c>
    </row>
    <row r="108" spans="1:14" x14ac:dyDescent="0.25">
      <c r="A108" t="s">
        <v>111</v>
      </c>
      <c r="B108" s="1">
        <v>45686</v>
      </c>
      <c r="C108">
        <v>990</v>
      </c>
      <c r="D108">
        <v>382</v>
      </c>
      <c r="E108">
        <v>25</v>
      </c>
      <c r="F108">
        <v>12</v>
      </c>
      <c r="G108">
        <v>2</v>
      </c>
      <c r="H108" t="s">
        <v>3949</v>
      </c>
      <c r="I108">
        <f>YEAR(Table1[[#This Row],[Date]])</f>
        <v>2025</v>
      </c>
      <c r="J108">
        <f>MONTH(Table1[[#This Row],[Date]])</f>
        <v>1</v>
      </c>
      <c r="K108">
        <f>WEEKDAY(Table1[[#This Row],[Date]])</f>
        <v>4</v>
      </c>
      <c r="L108" s="3">
        <f>DAY(Table1[[#This Row],[Date]])</f>
        <v>29</v>
      </c>
      <c r="M108" s="3">
        <f>Table1[[#This Row],[Inventory Level]]/Table1[[#This Row],[Reorder Point]]</f>
        <v>2.5916230366492146</v>
      </c>
      <c r="N108" s="3">
        <f>ROUND(Table1[[#This Row],[Turnover Ratio]],2)</f>
        <v>2.59</v>
      </c>
    </row>
    <row r="109" spans="1:14" x14ac:dyDescent="0.25">
      <c r="A109" t="s">
        <v>112</v>
      </c>
      <c r="B109" s="1">
        <v>45341</v>
      </c>
      <c r="C109">
        <v>484</v>
      </c>
      <c r="D109">
        <v>366</v>
      </c>
      <c r="E109">
        <v>27</v>
      </c>
      <c r="F109">
        <v>182</v>
      </c>
      <c r="G109">
        <v>18</v>
      </c>
      <c r="H109" t="s">
        <v>3949</v>
      </c>
      <c r="I109">
        <f>YEAR(Table1[[#This Row],[Date]])</f>
        <v>2024</v>
      </c>
      <c r="J109">
        <f>MONTH(Table1[[#This Row],[Date]])</f>
        <v>2</v>
      </c>
      <c r="K109">
        <f>WEEKDAY(Table1[[#This Row],[Date]])</f>
        <v>2</v>
      </c>
      <c r="L109" s="3">
        <f>DAY(Table1[[#This Row],[Date]])</f>
        <v>19</v>
      </c>
      <c r="M109" s="3">
        <f>Table1[[#This Row],[Inventory Level]]/Table1[[#This Row],[Reorder Point]]</f>
        <v>1.3224043715846994</v>
      </c>
      <c r="N109" s="3">
        <f>ROUND(Table1[[#This Row],[Turnover Ratio]],2)</f>
        <v>1.32</v>
      </c>
    </row>
    <row r="110" spans="1:14" x14ac:dyDescent="0.25">
      <c r="A110" t="s">
        <v>113</v>
      </c>
      <c r="B110" s="1">
        <v>45490</v>
      </c>
      <c r="C110">
        <v>870</v>
      </c>
      <c r="D110">
        <v>408</v>
      </c>
      <c r="E110">
        <v>8</v>
      </c>
      <c r="F110">
        <v>35</v>
      </c>
      <c r="G110">
        <v>36</v>
      </c>
      <c r="H110" t="s">
        <v>3949</v>
      </c>
      <c r="I110">
        <f>YEAR(Table1[[#This Row],[Date]])</f>
        <v>2024</v>
      </c>
      <c r="J110">
        <f>MONTH(Table1[[#This Row],[Date]])</f>
        <v>7</v>
      </c>
      <c r="K110">
        <f>WEEKDAY(Table1[[#This Row],[Date]])</f>
        <v>4</v>
      </c>
      <c r="L110" s="3">
        <f>DAY(Table1[[#This Row],[Date]])</f>
        <v>17</v>
      </c>
      <c r="M110" s="3">
        <f>Table1[[#This Row],[Inventory Level]]/Table1[[#This Row],[Reorder Point]]</f>
        <v>2.1323529411764706</v>
      </c>
      <c r="N110" s="3">
        <f>ROUND(Table1[[#This Row],[Turnover Ratio]],2)</f>
        <v>2.13</v>
      </c>
    </row>
    <row r="111" spans="1:14" x14ac:dyDescent="0.25">
      <c r="A111" t="s">
        <v>114</v>
      </c>
      <c r="B111" s="1">
        <v>45001</v>
      </c>
      <c r="C111">
        <v>763</v>
      </c>
      <c r="D111">
        <v>405</v>
      </c>
      <c r="E111">
        <v>16</v>
      </c>
      <c r="F111">
        <v>16</v>
      </c>
      <c r="G111">
        <v>42</v>
      </c>
      <c r="H111" t="s">
        <v>3949</v>
      </c>
      <c r="I111">
        <f>YEAR(Table1[[#This Row],[Date]])</f>
        <v>2023</v>
      </c>
      <c r="J111">
        <f>MONTH(Table1[[#This Row],[Date]])</f>
        <v>3</v>
      </c>
      <c r="K111">
        <f>WEEKDAY(Table1[[#This Row],[Date]])</f>
        <v>5</v>
      </c>
      <c r="L111" s="3">
        <f>DAY(Table1[[#This Row],[Date]])</f>
        <v>16</v>
      </c>
      <c r="M111" s="3">
        <f>Table1[[#This Row],[Inventory Level]]/Table1[[#This Row],[Reorder Point]]</f>
        <v>1.8839506172839506</v>
      </c>
      <c r="N111" s="3">
        <f>ROUND(Table1[[#This Row],[Turnover Ratio]],2)</f>
        <v>1.88</v>
      </c>
    </row>
    <row r="112" spans="1:14" hidden="1" x14ac:dyDescent="0.25">
      <c r="A112" t="s">
        <v>115</v>
      </c>
      <c r="B112" s="1">
        <v>45379</v>
      </c>
      <c r="C112">
        <v>184</v>
      </c>
      <c r="D112">
        <v>411</v>
      </c>
      <c r="E112">
        <v>24</v>
      </c>
      <c r="F112">
        <v>172</v>
      </c>
      <c r="G112">
        <v>5</v>
      </c>
      <c r="H112" t="s">
        <v>3951</v>
      </c>
      <c r="I112">
        <f>YEAR(Table1[[#This Row],[Date]])</f>
        <v>2024</v>
      </c>
      <c r="J112">
        <f>MONTH(Table1[[#This Row],[Date]])</f>
        <v>3</v>
      </c>
      <c r="K112">
        <f>WEEKDAY(Table1[[#This Row],[Date]])</f>
        <v>5</v>
      </c>
      <c r="L112" s="3">
        <f>DAY(Table1[[#This Row],[Date]])</f>
        <v>28</v>
      </c>
      <c r="M112" s="3">
        <f>Table1[[#This Row],[Inventory Level]]/Table1[[#This Row],[Reorder Point]]</f>
        <v>0.44768856447688565</v>
      </c>
      <c r="N112" s="3">
        <f>ROUND(Table1[[#This Row],[Turnover Ratio]],2)</f>
        <v>0.45</v>
      </c>
    </row>
    <row r="113" spans="1:14" hidden="1" x14ac:dyDescent="0.25">
      <c r="A113" t="s">
        <v>116</v>
      </c>
      <c r="B113" s="1">
        <v>45521</v>
      </c>
      <c r="C113">
        <v>790</v>
      </c>
      <c r="D113">
        <v>283</v>
      </c>
      <c r="E113">
        <v>2</v>
      </c>
      <c r="F113">
        <v>189</v>
      </c>
      <c r="G113">
        <v>14</v>
      </c>
      <c r="H113" t="s">
        <v>3951</v>
      </c>
      <c r="I113">
        <f>YEAR(Table1[[#This Row],[Date]])</f>
        <v>2024</v>
      </c>
      <c r="J113">
        <f>MONTH(Table1[[#This Row],[Date]])</f>
        <v>8</v>
      </c>
      <c r="K113">
        <f>WEEKDAY(Table1[[#This Row],[Date]])</f>
        <v>7</v>
      </c>
      <c r="L113" s="3">
        <f>DAY(Table1[[#This Row],[Date]])</f>
        <v>17</v>
      </c>
      <c r="M113" s="3">
        <f>Table1[[#This Row],[Inventory Level]]/Table1[[#This Row],[Reorder Point]]</f>
        <v>2.7915194346289751</v>
      </c>
      <c r="N113" s="3">
        <f>ROUND(Table1[[#This Row],[Turnover Ratio]],2)</f>
        <v>2.79</v>
      </c>
    </row>
    <row r="114" spans="1:14" x14ac:dyDescent="0.25">
      <c r="A114" t="s">
        <v>117</v>
      </c>
      <c r="B114" s="1">
        <v>45006</v>
      </c>
      <c r="C114">
        <v>413</v>
      </c>
      <c r="D114">
        <v>471</v>
      </c>
      <c r="E114">
        <v>3</v>
      </c>
      <c r="F114">
        <v>19</v>
      </c>
      <c r="G114">
        <v>19</v>
      </c>
      <c r="H114" t="s">
        <v>3949</v>
      </c>
      <c r="I114">
        <f>YEAR(Table1[[#This Row],[Date]])</f>
        <v>2023</v>
      </c>
      <c r="J114">
        <f>MONTH(Table1[[#This Row],[Date]])</f>
        <v>3</v>
      </c>
      <c r="K114">
        <f>WEEKDAY(Table1[[#This Row],[Date]])</f>
        <v>3</v>
      </c>
      <c r="L114" s="3">
        <f>DAY(Table1[[#This Row],[Date]])</f>
        <v>21</v>
      </c>
      <c r="M114" s="3">
        <f>Table1[[#This Row],[Inventory Level]]/Table1[[#This Row],[Reorder Point]]</f>
        <v>0.87685774946921446</v>
      </c>
      <c r="N114" s="3">
        <f>ROUND(Table1[[#This Row],[Turnover Ratio]],2)</f>
        <v>0.88</v>
      </c>
    </row>
    <row r="115" spans="1:14" hidden="1" x14ac:dyDescent="0.25">
      <c r="A115" t="s">
        <v>118</v>
      </c>
      <c r="B115" s="1">
        <v>45058</v>
      </c>
      <c r="C115">
        <v>618</v>
      </c>
      <c r="D115">
        <v>460</v>
      </c>
      <c r="E115">
        <v>21</v>
      </c>
      <c r="F115">
        <v>194</v>
      </c>
      <c r="G115">
        <v>35</v>
      </c>
      <c r="H115" t="s">
        <v>3951</v>
      </c>
      <c r="I115">
        <f>YEAR(Table1[[#This Row],[Date]])</f>
        <v>2023</v>
      </c>
      <c r="J115">
        <f>MONTH(Table1[[#This Row],[Date]])</f>
        <v>5</v>
      </c>
      <c r="K115">
        <f>WEEKDAY(Table1[[#This Row],[Date]])</f>
        <v>6</v>
      </c>
      <c r="L115" s="3">
        <f>DAY(Table1[[#This Row],[Date]])</f>
        <v>12</v>
      </c>
      <c r="M115" s="3">
        <f>Table1[[#This Row],[Inventory Level]]/Table1[[#This Row],[Reorder Point]]</f>
        <v>1.3434782608695652</v>
      </c>
      <c r="N115" s="3">
        <f>ROUND(Table1[[#This Row],[Turnover Ratio]],2)</f>
        <v>1.34</v>
      </c>
    </row>
    <row r="116" spans="1:14" hidden="1" x14ac:dyDescent="0.25">
      <c r="A116" t="s">
        <v>119</v>
      </c>
      <c r="B116" s="1">
        <v>45592</v>
      </c>
      <c r="C116">
        <v>903</v>
      </c>
      <c r="D116">
        <v>285</v>
      </c>
      <c r="E116">
        <v>21</v>
      </c>
      <c r="F116">
        <v>165</v>
      </c>
      <c r="G116">
        <v>7</v>
      </c>
      <c r="H116" t="s">
        <v>3951</v>
      </c>
      <c r="I116">
        <f>YEAR(Table1[[#This Row],[Date]])</f>
        <v>2024</v>
      </c>
      <c r="J116">
        <f>MONTH(Table1[[#This Row],[Date]])</f>
        <v>10</v>
      </c>
      <c r="K116">
        <f>WEEKDAY(Table1[[#This Row],[Date]])</f>
        <v>1</v>
      </c>
      <c r="L116" s="3">
        <f>DAY(Table1[[#This Row],[Date]])</f>
        <v>27</v>
      </c>
      <c r="M116" s="3">
        <f>Table1[[#This Row],[Inventory Level]]/Table1[[#This Row],[Reorder Point]]</f>
        <v>3.168421052631579</v>
      </c>
      <c r="N116" s="3">
        <f>ROUND(Table1[[#This Row],[Turnover Ratio]],2)</f>
        <v>3.17</v>
      </c>
    </row>
    <row r="117" spans="1:14" x14ac:dyDescent="0.25">
      <c r="A117" t="s">
        <v>120</v>
      </c>
      <c r="B117" s="1">
        <v>45529</v>
      </c>
      <c r="C117">
        <v>491</v>
      </c>
      <c r="D117">
        <v>268</v>
      </c>
      <c r="E117">
        <v>19</v>
      </c>
      <c r="F117">
        <v>161</v>
      </c>
      <c r="G117">
        <v>11</v>
      </c>
      <c r="H117" t="s">
        <v>3949</v>
      </c>
      <c r="I117">
        <f>YEAR(Table1[[#This Row],[Date]])</f>
        <v>2024</v>
      </c>
      <c r="J117">
        <f>MONTH(Table1[[#This Row],[Date]])</f>
        <v>8</v>
      </c>
      <c r="K117">
        <f>WEEKDAY(Table1[[#This Row],[Date]])</f>
        <v>1</v>
      </c>
      <c r="L117" s="3">
        <f>DAY(Table1[[#This Row],[Date]])</f>
        <v>25</v>
      </c>
      <c r="M117" s="3">
        <f>Table1[[#This Row],[Inventory Level]]/Table1[[#This Row],[Reorder Point]]</f>
        <v>1.8320895522388059</v>
      </c>
      <c r="N117" s="3">
        <f>ROUND(Table1[[#This Row],[Turnover Ratio]],2)</f>
        <v>1.83</v>
      </c>
    </row>
    <row r="118" spans="1:14" hidden="1" x14ac:dyDescent="0.25">
      <c r="A118" t="s">
        <v>121</v>
      </c>
      <c r="B118" s="1">
        <v>45464</v>
      </c>
      <c r="C118">
        <v>819</v>
      </c>
      <c r="D118">
        <v>329</v>
      </c>
      <c r="E118">
        <v>26</v>
      </c>
      <c r="F118">
        <v>184</v>
      </c>
      <c r="G118">
        <v>47</v>
      </c>
      <c r="H118" t="s">
        <v>3950</v>
      </c>
      <c r="I118">
        <f>YEAR(Table1[[#This Row],[Date]])</f>
        <v>2024</v>
      </c>
      <c r="J118">
        <f>MONTH(Table1[[#This Row],[Date]])</f>
        <v>6</v>
      </c>
      <c r="K118">
        <f>WEEKDAY(Table1[[#This Row],[Date]])</f>
        <v>6</v>
      </c>
      <c r="L118" s="3">
        <f>DAY(Table1[[#This Row],[Date]])</f>
        <v>21</v>
      </c>
      <c r="M118" s="3">
        <f>Table1[[#This Row],[Inventory Level]]/Table1[[#This Row],[Reorder Point]]</f>
        <v>2.4893617021276597</v>
      </c>
      <c r="N118" s="3">
        <f>ROUND(Table1[[#This Row],[Turnover Ratio]],2)</f>
        <v>2.4900000000000002</v>
      </c>
    </row>
    <row r="119" spans="1:14" hidden="1" x14ac:dyDescent="0.25">
      <c r="A119" t="s">
        <v>122</v>
      </c>
      <c r="B119" s="1">
        <v>44987</v>
      </c>
      <c r="C119">
        <v>663</v>
      </c>
      <c r="D119">
        <v>486</v>
      </c>
      <c r="E119">
        <v>9</v>
      </c>
      <c r="F119">
        <v>56</v>
      </c>
      <c r="G119">
        <v>20</v>
      </c>
      <c r="H119" t="s">
        <v>3950</v>
      </c>
      <c r="I119">
        <f>YEAR(Table1[[#This Row],[Date]])</f>
        <v>2023</v>
      </c>
      <c r="J119">
        <f>MONTH(Table1[[#This Row],[Date]])</f>
        <v>3</v>
      </c>
      <c r="K119">
        <f>WEEKDAY(Table1[[#This Row],[Date]])</f>
        <v>5</v>
      </c>
      <c r="L119" s="3">
        <f>DAY(Table1[[#This Row],[Date]])</f>
        <v>2</v>
      </c>
      <c r="M119" s="3">
        <f>Table1[[#This Row],[Inventory Level]]/Table1[[#This Row],[Reorder Point]]</f>
        <v>1.3641975308641976</v>
      </c>
      <c r="N119" s="3">
        <f>ROUND(Table1[[#This Row],[Turnover Ratio]],2)</f>
        <v>1.36</v>
      </c>
    </row>
    <row r="120" spans="1:14" x14ac:dyDescent="0.25">
      <c r="A120" t="s">
        <v>123</v>
      </c>
      <c r="B120" s="1">
        <v>45586</v>
      </c>
      <c r="C120">
        <v>465</v>
      </c>
      <c r="D120">
        <v>336</v>
      </c>
      <c r="E120">
        <v>3</v>
      </c>
      <c r="F120">
        <v>76</v>
      </c>
      <c r="G120">
        <v>17</v>
      </c>
      <c r="H120" t="s">
        <v>3949</v>
      </c>
      <c r="I120">
        <f>YEAR(Table1[[#This Row],[Date]])</f>
        <v>2024</v>
      </c>
      <c r="J120">
        <f>MONTH(Table1[[#This Row],[Date]])</f>
        <v>10</v>
      </c>
      <c r="K120">
        <f>WEEKDAY(Table1[[#This Row],[Date]])</f>
        <v>2</v>
      </c>
      <c r="L120" s="3">
        <f>DAY(Table1[[#This Row],[Date]])</f>
        <v>21</v>
      </c>
      <c r="M120" s="3">
        <f>Table1[[#This Row],[Inventory Level]]/Table1[[#This Row],[Reorder Point]]</f>
        <v>1.3839285714285714</v>
      </c>
      <c r="N120" s="3">
        <f>ROUND(Table1[[#This Row],[Turnover Ratio]],2)</f>
        <v>1.38</v>
      </c>
    </row>
    <row r="121" spans="1:14" hidden="1" x14ac:dyDescent="0.25">
      <c r="A121" t="s">
        <v>124</v>
      </c>
      <c r="B121" s="1">
        <v>45173</v>
      </c>
      <c r="C121">
        <v>281</v>
      </c>
      <c r="D121">
        <v>293</v>
      </c>
      <c r="E121">
        <v>4</v>
      </c>
      <c r="F121">
        <v>162</v>
      </c>
      <c r="G121">
        <v>1</v>
      </c>
      <c r="H121" t="s">
        <v>3951</v>
      </c>
      <c r="I121">
        <f>YEAR(Table1[[#This Row],[Date]])</f>
        <v>2023</v>
      </c>
      <c r="J121">
        <f>MONTH(Table1[[#This Row],[Date]])</f>
        <v>9</v>
      </c>
      <c r="K121">
        <f>WEEKDAY(Table1[[#This Row],[Date]])</f>
        <v>2</v>
      </c>
      <c r="L121" s="3">
        <f>DAY(Table1[[#This Row],[Date]])</f>
        <v>4</v>
      </c>
      <c r="M121" s="3">
        <f>Table1[[#This Row],[Inventory Level]]/Table1[[#This Row],[Reorder Point]]</f>
        <v>0.95904436860068254</v>
      </c>
      <c r="N121" s="3">
        <f>ROUND(Table1[[#This Row],[Turnover Ratio]],2)</f>
        <v>0.96</v>
      </c>
    </row>
    <row r="122" spans="1:14" x14ac:dyDescent="0.25">
      <c r="A122" t="s">
        <v>125</v>
      </c>
      <c r="B122" s="1">
        <v>45545</v>
      </c>
      <c r="C122">
        <v>384</v>
      </c>
      <c r="D122">
        <v>257</v>
      </c>
      <c r="E122">
        <v>15</v>
      </c>
      <c r="F122">
        <v>103</v>
      </c>
      <c r="G122">
        <v>45</v>
      </c>
      <c r="H122" t="s">
        <v>3949</v>
      </c>
      <c r="I122">
        <f>YEAR(Table1[[#This Row],[Date]])</f>
        <v>2024</v>
      </c>
      <c r="J122">
        <f>MONTH(Table1[[#This Row],[Date]])</f>
        <v>9</v>
      </c>
      <c r="K122">
        <f>WEEKDAY(Table1[[#This Row],[Date]])</f>
        <v>3</v>
      </c>
      <c r="L122" s="3">
        <f>DAY(Table1[[#This Row],[Date]])</f>
        <v>10</v>
      </c>
      <c r="M122" s="3">
        <f>Table1[[#This Row],[Inventory Level]]/Table1[[#This Row],[Reorder Point]]</f>
        <v>1.4941634241245136</v>
      </c>
      <c r="N122" s="3">
        <f>ROUND(Table1[[#This Row],[Turnover Ratio]],2)</f>
        <v>1.49</v>
      </c>
    </row>
    <row r="123" spans="1:14" hidden="1" x14ac:dyDescent="0.25">
      <c r="A123" t="s">
        <v>126</v>
      </c>
      <c r="B123" s="1">
        <v>45316</v>
      </c>
      <c r="C123">
        <v>690</v>
      </c>
      <c r="D123">
        <v>182</v>
      </c>
      <c r="E123">
        <v>25</v>
      </c>
      <c r="F123">
        <v>32</v>
      </c>
      <c r="G123">
        <v>13</v>
      </c>
      <c r="H123" t="s">
        <v>3950</v>
      </c>
      <c r="I123">
        <f>YEAR(Table1[[#This Row],[Date]])</f>
        <v>2024</v>
      </c>
      <c r="J123">
        <f>MONTH(Table1[[#This Row],[Date]])</f>
        <v>1</v>
      </c>
      <c r="K123">
        <f>WEEKDAY(Table1[[#This Row],[Date]])</f>
        <v>5</v>
      </c>
      <c r="L123" s="3">
        <f>DAY(Table1[[#This Row],[Date]])</f>
        <v>25</v>
      </c>
      <c r="M123" s="3">
        <f>Table1[[#This Row],[Inventory Level]]/Table1[[#This Row],[Reorder Point]]</f>
        <v>3.7912087912087911</v>
      </c>
      <c r="N123" s="3">
        <f>ROUND(Table1[[#This Row],[Turnover Ratio]],2)</f>
        <v>3.79</v>
      </c>
    </row>
    <row r="124" spans="1:14" hidden="1" x14ac:dyDescent="0.25">
      <c r="A124" t="s">
        <v>127</v>
      </c>
      <c r="B124" s="1">
        <v>45622</v>
      </c>
      <c r="C124">
        <v>699</v>
      </c>
      <c r="D124">
        <v>238</v>
      </c>
      <c r="E124">
        <v>16</v>
      </c>
      <c r="F124">
        <v>62</v>
      </c>
      <c r="G124">
        <v>44</v>
      </c>
      <c r="H124" t="s">
        <v>3951</v>
      </c>
      <c r="I124">
        <f>YEAR(Table1[[#This Row],[Date]])</f>
        <v>2024</v>
      </c>
      <c r="J124">
        <f>MONTH(Table1[[#This Row],[Date]])</f>
        <v>11</v>
      </c>
      <c r="K124">
        <f>WEEKDAY(Table1[[#This Row],[Date]])</f>
        <v>3</v>
      </c>
      <c r="L124" s="3">
        <f>DAY(Table1[[#This Row],[Date]])</f>
        <v>26</v>
      </c>
      <c r="M124" s="3">
        <f>Table1[[#This Row],[Inventory Level]]/Table1[[#This Row],[Reorder Point]]</f>
        <v>2.9369747899159662</v>
      </c>
      <c r="N124" s="3">
        <f>ROUND(Table1[[#This Row],[Turnover Ratio]],2)</f>
        <v>2.94</v>
      </c>
    </row>
    <row r="125" spans="1:14" hidden="1" x14ac:dyDescent="0.25">
      <c r="A125" t="s">
        <v>128</v>
      </c>
      <c r="B125" s="1">
        <v>44999</v>
      </c>
      <c r="C125">
        <v>936</v>
      </c>
      <c r="D125">
        <v>426</v>
      </c>
      <c r="E125">
        <v>6</v>
      </c>
      <c r="F125">
        <v>24</v>
      </c>
      <c r="G125">
        <v>12</v>
      </c>
      <c r="H125" t="s">
        <v>3950</v>
      </c>
      <c r="I125">
        <f>YEAR(Table1[[#This Row],[Date]])</f>
        <v>2023</v>
      </c>
      <c r="J125">
        <f>MONTH(Table1[[#This Row],[Date]])</f>
        <v>3</v>
      </c>
      <c r="K125">
        <f>WEEKDAY(Table1[[#This Row],[Date]])</f>
        <v>3</v>
      </c>
      <c r="L125" s="3">
        <f>DAY(Table1[[#This Row],[Date]])</f>
        <v>14</v>
      </c>
      <c r="M125" s="3">
        <f>Table1[[#This Row],[Inventory Level]]/Table1[[#This Row],[Reorder Point]]</f>
        <v>2.1971830985915495</v>
      </c>
      <c r="N125" s="3">
        <f>ROUND(Table1[[#This Row],[Turnover Ratio]],2)</f>
        <v>2.2000000000000002</v>
      </c>
    </row>
    <row r="126" spans="1:14" hidden="1" x14ac:dyDescent="0.25">
      <c r="A126" t="s">
        <v>129</v>
      </c>
      <c r="B126" s="1">
        <v>45392</v>
      </c>
      <c r="C126">
        <v>889</v>
      </c>
      <c r="D126">
        <v>252</v>
      </c>
      <c r="E126">
        <v>12</v>
      </c>
      <c r="F126">
        <v>147</v>
      </c>
      <c r="G126">
        <v>6</v>
      </c>
      <c r="H126" t="s">
        <v>3951</v>
      </c>
      <c r="I126">
        <f>YEAR(Table1[[#This Row],[Date]])</f>
        <v>2024</v>
      </c>
      <c r="J126">
        <f>MONTH(Table1[[#This Row],[Date]])</f>
        <v>4</v>
      </c>
      <c r="K126">
        <f>WEEKDAY(Table1[[#This Row],[Date]])</f>
        <v>4</v>
      </c>
      <c r="L126" s="3">
        <f>DAY(Table1[[#This Row],[Date]])</f>
        <v>10</v>
      </c>
      <c r="M126" s="3">
        <f>Table1[[#This Row],[Inventory Level]]/Table1[[#This Row],[Reorder Point]]</f>
        <v>3.5277777777777777</v>
      </c>
      <c r="N126" s="3">
        <f>ROUND(Table1[[#This Row],[Turnover Ratio]],2)</f>
        <v>3.53</v>
      </c>
    </row>
    <row r="127" spans="1:14" hidden="1" x14ac:dyDescent="0.25">
      <c r="A127" t="s">
        <v>130</v>
      </c>
      <c r="B127" s="1">
        <v>45188</v>
      </c>
      <c r="C127">
        <v>716</v>
      </c>
      <c r="D127">
        <v>342</v>
      </c>
      <c r="E127">
        <v>25</v>
      </c>
      <c r="F127">
        <v>61</v>
      </c>
      <c r="G127">
        <v>5</v>
      </c>
      <c r="H127" t="s">
        <v>3950</v>
      </c>
      <c r="I127">
        <f>YEAR(Table1[[#This Row],[Date]])</f>
        <v>2023</v>
      </c>
      <c r="J127">
        <f>MONTH(Table1[[#This Row],[Date]])</f>
        <v>9</v>
      </c>
      <c r="K127">
        <f>WEEKDAY(Table1[[#This Row],[Date]])</f>
        <v>3</v>
      </c>
      <c r="L127" s="3">
        <f>DAY(Table1[[#This Row],[Date]])</f>
        <v>19</v>
      </c>
      <c r="M127" s="3">
        <f>Table1[[#This Row],[Inventory Level]]/Table1[[#This Row],[Reorder Point]]</f>
        <v>2.0935672514619883</v>
      </c>
      <c r="N127" s="3">
        <f>ROUND(Table1[[#This Row],[Turnover Ratio]],2)</f>
        <v>2.09</v>
      </c>
    </row>
    <row r="128" spans="1:14" x14ac:dyDescent="0.25">
      <c r="A128" t="s">
        <v>131</v>
      </c>
      <c r="B128" s="1">
        <v>45393</v>
      </c>
      <c r="C128">
        <v>729</v>
      </c>
      <c r="D128">
        <v>205</v>
      </c>
      <c r="E128">
        <v>22</v>
      </c>
      <c r="F128">
        <v>16</v>
      </c>
      <c r="G128">
        <v>41</v>
      </c>
      <c r="H128" t="s">
        <v>3949</v>
      </c>
      <c r="I128">
        <f>YEAR(Table1[[#This Row],[Date]])</f>
        <v>2024</v>
      </c>
      <c r="J128">
        <f>MONTH(Table1[[#This Row],[Date]])</f>
        <v>4</v>
      </c>
      <c r="K128">
        <f>WEEKDAY(Table1[[#This Row],[Date]])</f>
        <v>5</v>
      </c>
      <c r="L128" s="3">
        <f>DAY(Table1[[#This Row],[Date]])</f>
        <v>11</v>
      </c>
      <c r="M128" s="3">
        <f>Table1[[#This Row],[Inventory Level]]/Table1[[#This Row],[Reorder Point]]</f>
        <v>3.5560975609756098</v>
      </c>
      <c r="N128" s="3">
        <f>ROUND(Table1[[#This Row],[Turnover Ratio]],2)</f>
        <v>3.56</v>
      </c>
    </row>
    <row r="129" spans="1:14" hidden="1" x14ac:dyDescent="0.25">
      <c r="A129" t="s">
        <v>132</v>
      </c>
      <c r="B129" s="1">
        <v>45625</v>
      </c>
      <c r="C129">
        <v>294</v>
      </c>
      <c r="D129">
        <v>420</v>
      </c>
      <c r="E129">
        <v>5</v>
      </c>
      <c r="F129">
        <v>36</v>
      </c>
      <c r="G129">
        <v>35</v>
      </c>
      <c r="H129" t="s">
        <v>3951</v>
      </c>
      <c r="I129">
        <f>YEAR(Table1[[#This Row],[Date]])</f>
        <v>2024</v>
      </c>
      <c r="J129">
        <f>MONTH(Table1[[#This Row],[Date]])</f>
        <v>11</v>
      </c>
      <c r="K129">
        <f>WEEKDAY(Table1[[#This Row],[Date]])</f>
        <v>6</v>
      </c>
      <c r="L129" s="3">
        <f>DAY(Table1[[#This Row],[Date]])</f>
        <v>29</v>
      </c>
      <c r="M129" s="3">
        <f>Table1[[#This Row],[Inventory Level]]/Table1[[#This Row],[Reorder Point]]</f>
        <v>0.7</v>
      </c>
      <c r="N129" s="3">
        <f>ROUND(Table1[[#This Row],[Turnover Ratio]],2)</f>
        <v>0.7</v>
      </c>
    </row>
    <row r="130" spans="1:14" hidden="1" x14ac:dyDescent="0.25">
      <c r="A130" t="s">
        <v>133</v>
      </c>
      <c r="B130" s="1">
        <v>45398</v>
      </c>
      <c r="C130">
        <v>429</v>
      </c>
      <c r="D130">
        <v>142</v>
      </c>
      <c r="E130">
        <v>15</v>
      </c>
      <c r="F130">
        <v>74</v>
      </c>
      <c r="G130">
        <v>29</v>
      </c>
      <c r="H130" t="s">
        <v>3950</v>
      </c>
      <c r="I130">
        <f>YEAR(Table1[[#This Row],[Date]])</f>
        <v>2024</v>
      </c>
      <c r="J130">
        <f>MONTH(Table1[[#This Row],[Date]])</f>
        <v>4</v>
      </c>
      <c r="K130">
        <f>WEEKDAY(Table1[[#This Row],[Date]])</f>
        <v>3</v>
      </c>
      <c r="L130" s="3">
        <f>DAY(Table1[[#This Row],[Date]])</f>
        <v>16</v>
      </c>
      <c r="M130" s="3">
        <f>Table1[[#This Row],[Inventory Level]]/Table1[[#This Row],[Reorder Point]]</f>
        <v>3.0211267605633805</v>
      </c>
      <c r="N130" s="3">
        <f>ROUND(Table1[[#This Row],[Turnover Ratio]],2)</f>
        <v>3.02</v>
      </c>
    </row>
    <row r="131" spans="1:14" hidden="1" x14ac:dyDescent="0.25">
      <c r="A131" t="s">
        <v>134</v>
      </c>
      <c r="B131" s="1">
        <v>45606</v>
      </c>
      <c r="C131">
        <v>414</v>
      </c>
      <c r="D131">
        <v>320</v>
      </c>
      <c r="E131">
        <v>19</v>
      </c>
      <c r="F131">
        <v>175</v>
      </c>
      <c r="G131">
        <v>48</v>
      </c>
      <c r="H131" t="s">
        <v>3951</v>
      </c>
      <c r="I131">
        <f>YEAR(Table1[[#This Row],[Date]])</f>
        <v>2024</v>
      </c>
      <c r="J131">
        <f>MONTH(Table1[[#This Row],[Date]])</f>
        <v>11</v>
      </c>
      <c r="K131">
        <f>WEEKDAY(Table1[[#This Row],[Date]])</f>
        <v>1</v>
      </c>
      <c r="L131" s="3">
        <f>DAY(Table1[[#This Row],[Date]])</f>
        <v>10</v>
      </c>
      <c r="M131" s="3">
        <f>Table1[[#This Row],[Inventory Level]]/Table1[[#This Row],[Reorder Point]]</f>
        <v>1.29375</v>
      </c>
      <c r="N131" s="3">
        <f>ROUND(Table1[[#This Row],[Turnover Ratio]],2)</f>
        <v>1.29</v>
      </c>
    </row>
    <row r="132" spans="1:14" x14ac:dyDescent="0.25">
      <c r="A132" t="s">
        <v>135</v>
      </c>
      <c r="B132" s="1">
        <v>45055</v>
      </c>
      <c r="C132">
        <v>638</v>
      </c>
      <c r="D132">
        <v>388</v>
      </c>
      <c r="E132">
        <v>8</v>
      </c>
      <c r="F132">
        <v>79</v>
      </c>
      <c r="G132">
        <v>31</v>
      </c>
      <c r="H132" t="s">
        <v>3949</v>
      </c>
      <c r="I132">
        <f>YEAR(Table1[[#This Row],[Date]])</f>
        <v>2023</v>
      </c>
      <c r="J132">
        <f>MONTH(Table1[[#This Row],[Date]])</f>
        <v>5</v>
      </c>
      <c r="K132">
        <f>WEEKDAY(Table1[[#This Row],[Date]])</f>
        <v>3</v>
      </c>
      <c r="L132" s="3">
        <f>DAY(Table1[[#This Row],[Date]])</f>
        <v>9</v>
      </c>
      <c r="M132" s="3">
        <f>Table1[[#This Row],[Inventory Level]]/Table1[[#This Row],[Reorder Point]]</f>
        <v>1.6443298969072164</v>
      </c>
      <c r="N132" s="3">
        <f>ROUND(Table1[[#This Row],[Turnover Ratio]],2)</f>
        <v>1.64</v>
      </c>
    </row>
    <row r="133" spans="1:14" hidden="1" x14ac:dyDescent="0.25">
      <c r="A133" t="s">
        <v>136</v>
      </c>
      <c r="B133" s="1">
        <v>45351</v>
      </c>
      <c r="C133">
        <v>882</v>
      </c>
      <c r="D133">
        <v>62</v>
      </c>
      <c r="E133">
        <v>11</v>
      </c>
      <c r="F133">
        <v>179</v>
      </c>
      <c r="G133">
        <v>38</v>
      </c>
      <c r="H133" t="s">
        <v>3950</v>
      </c>
      <c r="I133">
        <f>YEAR(Table1[[#This Row],[Date]])</f>
        <v>2024</v>
      </c>
      <c r="J133">
        <f>MONTH(Table1[[#This Row],[Date]])</f>
        <v>2</v>
      </c>
      <c r="K133">
        <f>WEEKDAY(Table1[[#This Row],[Date]])</f>
        <v>5</v>
      </c>
      <c r="L133" s="3">
        <f>DAY(Table1[[#This Row],[Date]])</f>
        <v>29</v>
      </c>
      <c r="M133" s="3">
        <f>Table1[[#This Row],[Inventory Level]]/Table1[[#This Row],[Reorder Point]]</f>
        <v>14.225806451612904</v>
      </c>
      <c r="N133" s="3">
        <f>ROUND(Table1[[#This Row],[Turnover Ratio]],2)</f>
        <v>14.23</v>
      </c>
    </row>
    <row r="134" spans="1:14" hidden="1" x14ac:dyDescent="0.25">
      <c r="A134" t="s">
        <v>137</v>
      </c>
      <c r="B134" s="1">
        <v>45649</v>
      </c>
      <c r="C134">
        <v>247</v>
      </c>
      <c r="D134">
        <v>364</v>
      </c>
      <c r="E134">
        <v>10</v>
      </c>
      <c r="F134">
        <v>87</v>
      </c>
      <c r="G134">
        <v>10</v>
      </c>
      <c r="H134" t="s">
        <v>3951</v>
      </c>
      <c r="I134">
        <f>YEAR(Table1[[#This Row],[Date]])</f>
        <v>2024</v>
      </c>
      <c r="J134">
        <f>MONTH(Table1[[#This Row],[Date]])</f>
        <v>12</v>
      </c>
      <c r="K134">
        <f>WEEKDAY(Table1[[#This Row],[Date]])</f>
        <v>2</v>
      </c>
      <c r="L134" s="3">
        <f>DAY(Table1[[#This Row],[Date]])</f>
        <v>23</v>
      </c>
      <c r="M134" s="3">
        <f>Table1[[#This Row],[Inventory Level]]/Table1[[#This Row],[Reorder Point]]</f>
        <v>0.6785714285714286</v>
      </c>
      <c r="N134" s="3">
        <f>ROUND(Table1[[#This Row],[Turnover Ratio]],2)</f>
        <v>0.68</v>
      </c>
    </row>
    <row r="135" spans="1:14" hidden="1" x14ac:dyDescent="0.25">
      <c r="A135" t="s">
        <v>138</v>
      </c>
      <c r="B135" s="1">
        <v>45432</v>
      </c>
      <c r="C135">
        <v>562</v>
      </c>
      <c r="D135">
        <v>438</v>
      </c>
      <c r="E135">
        <v>24</v>
      </c>
      <c r="F135">
        <v>188</v>
      </c>
      <c r="G135">
        <v>8</v>
      </c>
      <c r="H135" t="s">
        <v>3951</v>
      </c>
      <c r="I135">
        <f>YEAR(Table1[[#This Row],[Date]])</f>
        <v>2024</v>
      </c>
      <c r="J135">
        <f>MONTH(Table1[[#This Row],[Date]])</f>
        <v>5</v>
      </c>
      <c r="K135">
        <f>WEEKDAY(Table1[[#This Row],[Date]])</f>
        <v>2</v>
      </c>
      <c r="L135" s="3">
        <f>DAY(Table1[[#This Row],[Date]])</f>
        <v>20</v>
      </c>
      <c r="M135" s="3">
        <f>Table1[[#This Row],[Inventory Level]]/Table1[[#This Row],[Reorder Point]]</f>
        <v>1.2831050228310503</v>
      </c>
      <c r="N135" s="3">
        <f>ROUND(Table1[[#This Row],[Turnover Ratio]],2)</f>
        <v>1.28</v>
      </c>
    </row>
    <row r="136" spans="1:14" x14ac:dyDescent="0.25">
      <c r="A136" t="s">
        <v>139</v>
      </c>
      <c r="B136" s="1">
        <v>45604</v>
      </c>
      <c r="C136">
        <v>634</v>
      </c>
      <c r="D136">
        <v>438</v>
      </c>
      <c r="E136">
        <v>29</v>
      </c>
      <c r="F136">
        <v>179</v>
      </c>
      <c r="G136">
        <v>31</v>
      </c>
      <c r="H136" t="s">
        <v>3949</v>
      </c>
      <c r="I136">
        <f>YEAR(Table1[[#This Row],[Date]])</f>
        <v>2024</v>
      </c>
      <c r="J136">
        <f>MONTH(Table1[[#This Row],[Date]])</f>
        <v>11</v>
      </c>
      <c r="K136">
        <f>WEEKDAY(Table1[[#This Row],[Date]])</f>
        <v>6</v>
      </c>
      <c r="L136" s="3">
        <f>DAY(Table1[[#This Row],[Date]])</f>
        <v>8</v>
      </c>
      <c r="M136" s="3">
        <f>Table1[[#This Row],[Inventory Level]]/Table1[[#This Row],[Reorder Point]]</f>
        <v>1.4474885844748859</v>
      </c>
      <c r="N136" s="3">
        <f>ROUND(Table1[[#This Row],[Turnover Ratio]],2)</f>
        <v>1.45</v>
      </c>
    </row>
    <row r="137" spans="1:14" hidden="1" x14ac:dyDescent="0.25">
      <c r="A137" t="s">
        <v>140</v>
      </c>
      <c r="B137" s="1">
        <v>45109</v>
      </c>
      <c r="C137">
        <v>487</v>
      </c>
      <c r="D137">
        <v>80</v>
      </c>
      <c r="E137">
        <v>27</v>
      </c>
      <c r="F137">
        <v>136</v>
      </c>
      <c r="G137">
        <v>49</v>
      </c>
      <c r="H137" t="s">
        <v>3950</v>
      </c>
      <c r="I137">
        <f>YEAR(Table1[[#This Row],[Date]])</f>
        <v>2023</v>
      </c>
      <c r="J137">
        <f>MONTH(Table1[[#This Row],[Date]])</f>
        <v>7</v>
      </c>
      <c r="K137">
        <f>WEEKDAY(Table1[[#This Row],[Date]])</f>
        <v>1</v>
      </c>
      <c r="L137" s="3">
        <f>DAY(Table1[[#This Row],[Date]])</f>
        <v>2</v>
      </c>
      <c r="M137" s="3">
        <f>Table1[[#This Row],[Inventory Level]]/Table1[[#This Row],[Reorder Point]]</f>
        <v>6.0875000000000004</v>
      </c>
      <c r="N137" s="3">
        <f>ROUND(Table1[[#This Row],[Turnover Ratio]],2)</f>
        <v>6.09</v>
      </c>
    </row>
    <row r="138" spans="1:14" x14ac:dyDescent="0.25">
      <c r="A138" t="s">
        <v>141</v>
      </c>
      <c r="B138" s="1">
        <v>45379</v>
      </c>
      <c r="C138">
        <v>452</v>
      </c>
      <c r="D138">
        <v>477</v>
      </c>
      <c r="E138">
        <v>9</v>
      </c>
      <c r="F138">
        <v>89</v>
      </c>
      <c r="G138">
        <v>36</v>
      </c>
      <c r="H138" t="s">
        <v>3949</v>
      </c>
      <c r="I138">
        <f>YEAR(Table1[[#This Row],[Date]])</f>
        <v>2024</v>
      </c>
      <c r="J138">
        <f>MONTH(Table1[[#This Row],[Date]])</f>
        <v>3</v>
      </c>
      <c r="K138">
        <f>WEEKDAY(Table1[[#This Row],[Date]])</f>
        <v>5</v>
      </c>
      <c r="L138" s="3">
        <f>DAY(Table1[[#This Row],[Date]])</f>
        <v>28</v>
      </c>
      <c r="M138" s="3">
        <f>Table1[[#This Row],[Inventory Level]]/Table1[[#This Row],[Reorder Point]]</f>
        <v>0.94758909853249473</v>
      </c>
      <c r="N138" s="3">
        <f>ROUND(Table1[[#This Row],[Turnover Ratio]],2)</f>
        <v>0.95</v>
      </c>
    </row>
    <row r="139" spans="1:14" hidden="1" x14ac:dyDescent="0.25">
      <c r="A139" t="s">
        <v>142</v>
      </c>
      <c r="B139" s="1">
        <v>45489</v>
      </c>
      <c r="C139">
        <v>773</v>
      </c>
      <c r="D139">
        <v>300</v>
      </c>
      <c r="E139">
        <v>1</v>
      </c>
      <c r="F139">
        <v>83</v>
      </c>
      <c r="G139">
        <v>18</v>
      </c>
      <c r="H139" t="s">
        <v>3951</v>
      </c>
      <c r="I139">
        <f>YEAR(Table1[[#This Row],[Date]])</f>
        <v>2024</v>
      </c>
      <c r="J139">
        <f>MONTH(Table1[[#This Row],[Date]])</f>
        <v>7</v>
      </c>
      <c r="K139">
        <f>WEEKDAY(Table1[[#This Row],[Date]])</f>
        <v>3</v>
      </c>
      <c r="L139" s="3">
        <f>DAY(Table1[[#This Row],[Date]])</f>
        <v>16</v>
      </c>
      <c r="M139" s="3">
        <f>Table1[[#This Row],[Inventory Level]]/Table1[[#This Row],[Reorder Point]]</f>
        <v>2.5766666666666667</v>
      </c>
      <c r="N139" s="3">
        <f>ROUND(Table1[[#This Row],[Turnover Ratio]],2)</f>
        <v>2.58</v>
      </c>
    </row>
    <row r="140" spans="1:14" x14ac:dyDescent="0.25">
      <c r="A140" t="s">
        <v>143</v>
      </c>
      <c r="B140" s="1">
        <v>45113</v>
      </c>
      <c r="C140">
        <v>967</v>
      </c>
      <c r="D140">
        <v>206</v>
      </c>
      <c r="E140">
        <v>22</v>
      </c>
      <c r="F140">
        <v>47</v>
      </c>
      <c r="G140">
        <v>38</v>
      </c>
      <c r="H140" t="s">
        <v>3949</v>
      </c>
      <c r="I140">
        <f>YEAR(Table1[[#This Row],[Date]])</f>
        <v>2023</v>
      </c>
      <c r="J140">
        <f>MONTH(Table1[[#This Row],[Date]])</f>
        <v>7</v>
      </c>
      <c r="K140">
        <f>WEEKDAY(Table1[[#This Row],[Date]])</f>
        <v>5</v>
      </c>
      <c r="L140" s="3">
        <f>DAY(Table1[[#This Row],[Date]])</f>
        <v>6</v>
      </c>
      <c r="M140" s="3">
        <f>Table1[[#This Row],[Inventory Level]]/Table1[[#This Row],[Reorder Point]]</f>
        <v>4.6941747572815533</v>
      </c>
      <c r="N140" s="3">
        <f>ROUND(Table1[[#This Row],[Turnover Ratio]],2)</f>
        <v>4.6900000000000004</v>
      </c>
    </row>
    <row r="141" spans="1:14" hidden="1" x14ac:dyDescent="0.25">
      <c r="A141" t="s">
        <v>144</v>
      </c>
      <c r="B141" s="1">
        <v>45273</v>
      </c>
      <c r="C141">
        <v>801</v>
      </c>
      <c r="D141">
        <v>448</v>
      </c>
      <c r="E141">
        <v>29</v>
      </c>
      <c r="F141">
        <v>71</v>
      </c>
      <c r="G141">
        <v>20</v>
      </c>
      <c r="H141" t="s">
        <v>3950</v>
      </c>
      <c r="I141">
        <f>YEAR(Table1[[#This Row],[Date]])</f>
        <v>2023</v>
      </c>
      <c r="J141">
        <f>MONTH(Table1[[#This Row],[Date]])</f>
        <v>12</v>
      </c>
      <c r="K141">
        <f>WEEKDAY(Table1[[#This Row],[Date]])</f>
        <v>4</v>
      </c>
      <c r="L141" s="3">
        <f>DAY(Table1[[#This Row],[Date]])</f>
        <v>13</v>
      </c>
      <c r="M141" s="3">
        <f>Table1[[#This Row],[Inventory Level]]/Table1[[#This Row],[Reorder Point]]</f>
        <v>1.7879464285714286</v>
      </c>
      <c r="N141" s="3">
        <f>ROUND(Table1[[#This Row],[Turnover Ratio]],2)</f>
        <v>1.79</v>
      </c>
    </row>
    <row r="142" spans="1:14" hidden="1" x14ac:dyDescent="0.25">
      <c r="A142" t="s">
        <v>145</v>
      </c>
      <c r="B142" s="1">
        <v>45635</v>
      </c>
      <c r="C142">
        <v>108</v>
      </c>
      <c r="D142">
        <v>484</v>
      </c>
      <c r="E142">
        <v>15</v>
      </c>
      <c r="F142">
        <v>42</v>
      </c>
      <c r="G142">
        <v>3</v>
      </c>
      <c r="H142" t="s">
        <v>3951</v>
      </c>
      <c r="I142">
        <f>YEAR(Table1[[#This Row],[Date]])</f>
        <v>2024</v>
      </c>
      <c r="J142">
        <f>MONTH(Table1[[#This Row],[Date]])</f>
        <v>12</v>
      </c>
      <c r="K142">
        <f>WEEKDAY(Table1[[#This Row],[Date]])</f>
        <v>2</v>
      </c>
      <c r="L142" s="3">
        <f>DAY(Table1[[#This Row],[Date]])</f>
        <v>9</v>
      </c>
      <c r="M142" s="3">
        <f>Table1[[#This Row],[Inventory Level]]/Table1[[#This Row],[Reorder Point]]</f>
        <v>0.2231404958677686</v>
      </c>
      <c r="N142" s="3">
        <f>ROUND(Table1[[#This Row],[Turnover Ratio]],2)</f>
        <v>0.22</v>
      </c>
    </row>
    <row r="143" spans="1:14" hidden="1" x14ac:dyDescent="0.25">
      <c r="A143" t="s">
        <v>146</v>
      </c>
      <c r="B143" s="1">
        <v>45182</v>
      </c>
      <c r="C143">
        <v>718</v>
      </c>
      <c r="D143">
        <v>419</v>
      </c>
      <c r="E143">
        <v>14</v>
      </c>
      <c r="F143">
        <v>128</v>
      </c>
      <c r="G143">
        <v>3</v>
      </c>
      <c r="H143" t="s">
        <v>3951</v>
      </c>
      <c r="I143">
        <f>YEAR(Table1[[#This Row],[Date]])</f>
        <v>2023</v>
      </c>
      <c r="J143">
        <f>MONTH(Table1[[#This Row],[Date]])</f>
        <v>9</v>
      </c>
      <c r="K143">
        <f>WEEKDAY(Table1[[#This Row],[Date]])</f>
        <v>4</v>
      </c>
      <c r="L143" s="3">
        <f>DAY(Table1[[#This Row],[Date]])</f>
        <v>13</v>
      </c>
      <c r="M143" s="3">
        <f>Table1[[#This Row],[Inventory Level]]/Table1[[#This Row],[Reorder Point]]</f>
        <v>1.7136038186157518</v>
      </c>
      <c r="N143" s="3">
        <f>ROUND(Table1[[#This Row],[Turnover Ratio]],2)</f>
        <v>1.71</v>
      </c>
    </row>
    <row r="144" spans="1:14" x14ac:dyDescent="0.25">
      <c r="A144" t="s">
        <v>147</v>
      </c>
      <c r="B144" s="1">
        <v>45552</v>
      </c>
      <c r="C144">
        <v>410</v>
      </c>
      <c r="D144">
        <v>490</v>
      </c>
      <c r="E144">
        <v>17</v>
      </c>
      <c r="F144">
        <v>189</v>
      </c>
      <c r="G144">
        <v>34</v>
      </c>
      <c r="H144" t="s">
        <v>3949</v>
      </c>
      <c r="I144">
        <f>YEAR(Table1[[#This Row],[Date]])</f>
        <v>2024</v>
      </c>
      <c r="J144">
        <f>MONTH(Table1[[#This Row],[Date]])</f>
        <v>9</v>
      </c>
      <c r="K144">
        <f>WEEKDAY(Table1[[#This Row],[Date]])</f>
        <v>3</v>
      </c>
      <c r="L144" s="3">
        <f>DAY(Table1[[#This Row],[Date]])</f>
        <v>17</v>
      </c>
      <c r="M144" s="3">
        <f>Table1[[#This Row],[Inventory Level]]/Table1[[#This Row],[Reorder Point]]</f>
        <v>0.83673469387755106</v>
      </c>
      <c r="N144" s="3">
        <f>ROUND(Table1[[#This Row],[Turnover Ratio]],2)</f>
        <v>0.84</v>
      </c>
    </row>
    <row r="145" spans="1:14" hidden="1" x14ac:dyDescent="0.25">
      <c r="A145" t="s">
        <v>148</v>
      </c>
      <c r="B145" s="1">
        <v>45490</v>
      </c>
      <c r="C145">
        <v>371</v>
      </c>
      <c r="D145">
        <v>333</v>
      </c>
      <c r="E145">
        <v>15</v>
      </c>
      <c r="F145">
        <v>74</v>
      </c>
      <c r="G145">
        <v>2</v>
      </c>
      <c r="H145" t="s">
        <v>3951</v>
      </c>
      <c r="I145">
        <f>YEAR(Table1[[#This Row],[Date]])</f>
        <v>2024</v>
      </c>
      <c r="J145">
        <f>MONTH(Table1[[#This Row],[Date]])</f>
        <v>7</v>
      </c>
      <c r="K145">
        <f>WEEKDAY(Table1[[#This Row],[Date]])</f>
        <v>4</v>
      </c>
      <c r="L145" s="3">
        <f>DAY(Table1[[#This Row],[Date]])</f>
        <v>17</v>
      </c>
      <c r="M145" s="3">
        <f>Table1[[#This Row],[Inventory Level]]/Table1[[#This Row],[Reorder Point]]</f>
        <v>1.1141141141141142</v>
      </c>
      <c r="N145" s="3">
        <f>ROUND(Table1[[#This Row],[Turnover Ratio]],2)</f>
        <v>1.1100000000000001</v>
      </c>
    </row>
    <row r="146" spans="1:14" hidden="1" x14ac:dyDescent="0.25">
      <c r="A146" t="s">
        <v>149</v>
      </c>
      <c r="B146" s="1">
        <v>45365</v>
      </c>
      <c r="C146">
        <v>442</v>
      </c>
      <c r="D146">
        <v>395</v>
      </c>
      <c r="E146">
        <v>7</v>
      </c>
      <c r="F146">
        <v>191</v>
      </c>
      <c r="G146">
        <v>17</v>
      </c>
      <c r="H146" t="s">
        <v>3950</v>
      </c>
      <c r="I146">
        <f>YEAR(Table1[[#This Row],[Date]])</f>
        <v>2024</v>
      </c>
      <c r="J146">
        <f>MONTH(Table1[[#This Row],[Date]])</f>
        <v>3</v>
      </c>
      <c r="K146">
        <f>WEEKDAY(Table1[[#This Row],[Date]])</f>
        <v>5</v>
      </c>
      <c r="L146" s="3">
        <f>DAY(Table1[[#This Row],[Date]])</f>
        <v>14</v>
      </c>
      <c r="M146" s="3">
        <f>Table1[[#This Row],[Inventory Level]]/Table1[[#This Row],[Reorder Point]]</f>
        <v>1.1189873417721519</v>
      </c>
      <c r="N146" s="3">
        <f>ROUND(Table1[[#This Row],[Turnover Ratio]],2)</f>
        <v>1.1200000000000001</v>
      </c>
    </row>
    <row r="147" spans="1:14" hidden="1" x14ac:dyDescent="0.25">
      <c r="A147" t="s">
        <v>150</v>
      </c>
      <c r="B147" s="1">
        <v>45663</v>
      </c>
      <c r="C147">
        <v>257</v>
      </c>
      <c r="D147">
        <v>303</v>
      </c>
      <c r="E147">
        <v>22</v>
      </c>
      <c r="F147">
        <v>89</v>
      </c>
      <c r="G147">
        <v>16</v>
      </c>
      <c r="H147" t="s">
        <v>3950</v>
      </c>
      <c r="I147">
        <f>YEAR(Table1[[#This Row],[Date]])</f>
        <v>2025</v>
      </c>
      <c r="J147">
        <f>MONTH(Table1[[#This Row],[Date]])</f>
        <v>1</v>
      </c>
      <c r="K147">
        <f>WEEKDAY(Table1[[#This Row],[Date]])</f>
        <v>2</v>
      </c>
      <c r="L147" s="3">
        <f>DAY(Table1[[#This Row],[Date]])</f>
        <v>6</v>
      </c>
      <c r="M147" s="3">
        <f>Table1[[#This Row],[Inventory Level]]/Table1[[#This Row],[Reorder Point]]</f>
        <v>0.84818481848184824</v>
      </c>
      <c r="N147" s="3">
        <f>ROUND(Table1[[#This Row],[Turnover Ratio]],2)</f>
        <v>0.85</v>
      </c>
    </row>
    <row r="148" spans="1:14" x14ac:dyDescent="0.25">
      <c r="A148" t="s">
        <v>151</v>
      </c>
      <c r="B148" s="1">
        <v>45601</v>
      </c>
      <c r="C148">
        <v>999</v>
      </c>
      <c r="D148">
        <v>424</v>
      </c>
      <c r="E148">
        <v>9</v>
      </c>
      <c r="F148">
        <v>123</v>
      </c>
      <c r="G148">
        <v>38</v>
      </c>
      <c r="H148" t="s">
        <v>3949</v>
      </c>
      <c r="I148">
        <f>YEAR(Table1[[#This Row],[Date]])</f>
        <v>2024</v>
      </c>
      <c r="J148">
        <f>MONTH(Table1[[#This Row],[Date]])</f>
        <v>11</v>
      </c>
      <c r="K148">
        <f>WEEKDAY(Table1[[#This Row],[Date]])</f>
        <v>3</v>
      </c>
      <c r="L148" s="3">
        <f>DAY(Table1[[#This Row],[Date]])</f>
        <v>5</v>
      </c>
      <c r="M148" s="3">
        <f>Table1[[#This Row],[Inventory Level]]/Table1[[#This Row],[Reorder Point]]</f>
        <v>2.3561320754716979</v>
      </c>
      <c r="N148" s="3">
        <f>ROUND(Table1[[#This Row],[Turnover Ratio]],2)</f>
        <v>2.36</v>
      </c>
    </row>
    <row r="149" spans="1:14" hidden="1" x14ac:dyDescent="0.25">
      <c r="A149" t="s">
        <v>152</v>
      </c>
      <c r="B149" s="1">
        <v>45294</v>
      </c>
      <c r="C149">
        <v>340</v>
      </c>
      <c r="D149">
        <v>263</v>
      </c>
      <c r="E149">
        <v>28</v>
      </c>
      <c r="F149">
        <v>53</v>
      </c>
      <c r="G149">
        <v>48</v>
      </c>
      <c r="H149" t="s">
        <v>3950</v>
      </c>
      <c r="I149">
        <f>YEAR(Table1[[#This Row],[Date]])</f>
        <v>2024</v>
      </c>
      <c r="J149">
        <f>MONTH(Table1[[#This Row],[Date]])</f>
        <v>1</v>
      </c>
      <c r="K149">
        <f>WEEKDAY(Table1[[#This Row],[Date]])</f>
        <v>4</v>
      </c>
      <c r="L149" s="3">
        <f>DAY(Table1[[#This Row],[Date]])</f>
        <v>3</v>
      </c>
      <c r="M149" s="3">
        <f>Table1[[#This Row],[Inventory Level]]/Table1[[#This Row],[Reorder Point]]</f>
        <v>1.2927756653992395</v>
      </c>
      <c r="N149" s="3">
        <f>ROUND(Table1[[#This Row],[Turnover Ratio]],2)</f>
        <v>1.29</v>
      </c>
    </row>
    <row r="150" spans="1:14" hidden="1" x14ac:dyDescent="0.25">
      <c r="A150" t="s">
        <v>153</v>
      </c>
      <c r="B150" s="1">
        <v>45351</v>
      </c>
      <c r="C150">
        <v>958</v>
      </c>
      <c r="D150">
        <v>140</v>
      </c>
      <c r="E150">
        <v>20</v>
      </c>
      <c r="F150">
        <v>125</v>
      </c>
      <c r="G150">
        <v>14</v>
      </c>
      <c r="H150" t="s">
        <v>3951</v>
      </c>
      <c r="I150">
        <f>YEAR(Table1[[#This Row],[Date]])</f>
        <v>2024</v>
      </c>
      <c r="J150">
        <f>MONTH(Table1[[#This Row],[Date]])</f>
        <v>2</v>
      </c>
      <c r="K150">
        <f>WEEKDAY(Table1[[#This Row],[Date]])</f>
        <v>5</v>
      </c>
      <c r="L150" s="3">
        <f>DAY(Table1[[#This Row],[Date]])</f>
        <v>29</v>
      </c>
      <c r="M150" s="3">
        <f>Table1[[#This Row],[Inventory Level]]/Table1[[#This Row],[Reorder Point]]</f>
        <v>6.8428571428571425</v>
      </c>
      <c r="N150" s="3">
        <f>ROUND(Table1[[#This Row],[Turnover Ratio]],2)</f>
        <v>6.84</v>
      </c>
    </row>
    <row r="151" spans="1:14" hidden="1" x14ac:dyDescent="0.25">
      <c r="A151" t="s">
        <v>154</v>
      </c>
      <c r="B151" s="1">
        <v>45406</v>
      </c>
      <c r="C151">
        <v>904</v>
      </c>
      <c r="D151">
        <v>274</v>
      </c>
      <c r="E151">
        <v>30</v>
      </c>
      <c r="F151">
        <v>104</v>
      </c>
      <c r="G151">
        <v>12</v>
      </c>
      <c r="H151" t="s">
        <v>3950</v>
      </c>
      <c r="I151">
        <f>YEAR(Table1[[#This Row],[Date]])</f>
        <v>2024</v>
      </c>
      <c r="J151">
        <f>MONTH(Table1[[#This Row],[Date]])</f>
        <v>4</v>
      </c>
      <c r="K151">
        <f>WEEKDAY(Table1[[#This Row],[Date]])</f>
        <v>4</v>
      </c>
      <c r="L151" s="3">
        <f>DAY(Table1[[#This Row],[Date]])</f>
        <v>24</v>
      </c>
      <c r="M151" s="3">
        <f>Table1[[#This Row],[Inventory Level]]/Table1[[#This Row],[Reorder Point]]</f>
        <v>3.2992700729927007</v>
      </c>
      <c r="N151" s="3">
        <f>ROUND(Table1[[#This Row],[Turnover Ratio]],2)</f>
        <v>3.3</v>
      </c>
    </row>
    <row r="152" spans="1:14" hidden="1" x14ac:dyDescent="0.25">
      <c r="A152" t="s">
        <v>155</v>
      </c>
      <c r="B152" s="1">
        <v>45686</v>
      </c>
      <c r="C152">
        <v>573</v>
      </c>
      <c r="D152">
        <v>127</v>
      </c>
      <c r="E152">
        <v>23</v>
      </c>
      <c r="F152">
        <v>60</v>
      </c>
      <c r="G152">
        <v>41</v>
      </c>
      <c r="H152" t="s">
        <v>3951</v>
      </c>
      <c r="I152">
        <f>YEAR(Table1[[#This Row],[Date]])</f>
        <v>2025</v>
      </c>
      <c r="J152">
        <f>MONTH(Table1[[#This Row],[Date]])</f>
        <v>1</v>
      </c>
      <c r="K152">
        <f>WEEKDAY(Table1[[#This Row],[Date]])</f>
        <v>4</v>
      </c>
      <c r="L152" s="3">
        <f>DAY(Table1[[#This Row],[Date]])</f>
        <v>29</v>
      </c>
      <c r="M152" s="3">
        <f>Table1[[#This Row],[Inventory Level]]/Table1[[#This Row],[Reorder Point]]</f>
        <v>4.5118110236220472</v>
      </c>
      <c r="N152" s="3">
        <f>ROUND(Table1[[#This Row],[Turnover Ratio]],2)</f>
        <v>4.51</v>
      </c>
    </row>
    <row r="153" spans="1:14" hidden="1" x14ac:dyDescent="0.25">
      <c r="A153" t="s">
        <v>156</v>
      </c>
      <c r="B153" s="1">
        <v>45215</v>
      </c>
      <c r="C153">
        <v>983</v>
      </c>
      <c r="D153">
        <v>157</v>
      </c>
      <c r="E153">
        <v>19</v>
      </c>
      <c r="F153">
        <v>48</v>
      </c>
      <c r="G153">
        <v>24</v>
      </c>
      <c r="H153" t="s">
        <v>3951</v>
      </c>
      <c r="I153">
        <f>YEAR(Table1[[#This Row],[Date]])</f>
        <v>2023</v>
      </c>
      <c r="J153">
        <f>MONTH(Table1[[#This Row],[Date]])</f>
        <v>10</v>
      </c>
      <c r="K153">
        <f>WEEKDAY(Table1[[#This Row],[Date]])</f>
        <v>2</v>
      </c>
      <c r="L153" s="3">
        <f>DAY(Table1[[#This Row],[Date]])</f>
        <v>16</v>
      </c>
      <c r="M153" s="3">
        <f>Table1[[#This Row],[Inventory Level]]/Table1[[#This Row],[Reorder Point]]</f>
        <v>6.2611464968152868</v>
      </c>
      <c r="N153" s="3">
        <f>ROUND(Table1[[#This Row],[Turnover Ratio]],2)</f>
        <v>6.26</v>
      </c>
    </row>
    <row r="154" spans="1:14" hidden="1" x14ac:dyDescent="0.25">
      <c r="A154" t="s">
        <v>157</v>
      </c>
      <c r="B154" s="1">
        <v>45433</v>
      </c>
      <c r="C154">
        <v>318</v>
      </c>
      <c r="D154">
        <v>134</v>
      </c>
      <c r="E154">
        <v>20</v>
      </c>
      <c r="F154">
        <v>45</v>
      </c>
      <c r="G154">
        <v>8</v>
      </c>
      <c r="H154" t="s">
        <v>3951</v>
      </c>
      <c r="I154">
        <f>YEAR(Table1[[#This Row],[Date]])</f>
        <v>2024</v>
      </c>
      <c r="J154">
        <f>MONTH(Table1[[#This Row],[Date]])</f>
        <v>5</v>
      </c>
      <c r="K154">
        <f>WEEKDAY(Table1[[#This Row],[Date]])</f>
        <v>3</v>
      </c>
      <c r="L154" s="3">
        <f>DAY(Table1[[#This Row],[Date]])</f>
        <v>21</v>
      </c>
      <c r="M154" s="3">
        <f>Table1[[#This Row],[Inventory Level]]/Table1[[#This Row],[Reorder Point]]</f>
        <v>2.3731343283582089</v>
      </c>
      <c r="N154" s="3">
        <f>ROUND(Table1[[#This Row],[Turnover Ratio]],2)</f>
        <v>2.37</v>
      </c>
    </row>
    <row r="155" spans="1:14" hidden="1" x14ac:dyDescent="0.25">
      <c r="A155" t="s">
        <v>158</v>
      </c>
      <c r="B155" s="1">
        <v>45584</v>
      </c>
      <c r="C155">
        <v>348</v>
      </c>
      <c r="D155">
        <v>182</v>
      </c>
      <c r="E155">
        <v>4</v>
      </c>
      <c r="F155">
        <v>143</v>
      </c>
      <c r="G155">
        <v>11</v>
      </c>
      <c r="H155" t="s">
        <v>3951</v>
      </c>
      <c r="I155">
        <f>YEAR(Table1[[#This Row],[Date]])</f>
        <v>2024</v>
      </c>
      <c r="J155">
        <f>MONTH(Table1[[#This Row],[Date]])</f>
        <v>10</v>
      </c>
      <c r="K155">
        <f>WEEKDAY(Table1[[#This Row],[Date]])</f>
        <v>7</v>
      </c>
      <c r="L155" s="3">
        <f>DAY(Table1[[#This Row],[Date]])</f>
        <v>19</v>
      </c>
      <c r="M155" s="3">
        <f>Table1[[#This Row],[Inventory Level]]/Table1[[#This Row],[Reorder Point]]</f>
        <v>1.9120879120879122</v>
      </c>
      <c r="N155" s="3">
        <f>ROUND(Table1[[#This Row],[Turnover Ratio]],2)</f>
        <v>1.91</v>
      </c>
    </row>
    <row r="156" spans="1:14" x14ac:dyDescent="0.25">
      <c r="A156" t="s">
        <v>159</v>
      </c>
      <c r="B156" s="1">
        <v>45012</v>
      </c>
      <c r="C156">
        <v>384</v>
      </c>
      <c r="D156">
        <v>201</v>
      </c>
      <c r="E156">
        <v>13</v>
      </c>
      <c r="F156">
        <v>11</v>
      </c>
      <c r="G156">
        <v>37</v>
      </c>
      <c r="H156" t="s">
        <v>3949</v>
      </c>
      <c r="I156">
        <f>YEAR(Table1[[#This Row],[Date]])</f>
        <v>2023</v>
      </c>
      <c r="J156">
        <f>MONTH(Table1[[#This Row],[Date]])</f>
        <v>3</v>
      </c>
      <c r="K156">
        <f>WEEKDAY(Table1[[#This Row],[Date]])</f>
        <v>2</v>
      </c>
      <c r="L156" s="3">
        <f>DAY(Table1[[#This Row],[Date]])</f>
        <v>27</v>
      </c>
      <c r="M156" s="3">
        <f>Table1[[#This Row],[Inventory Level]]/Table1[[#This Row],[Reorder Point]]</f>
        <v>1.9104477611940298</v>
      </c>
      <c r="N156" s="3">
        <f>ROUND(Table1[[#This Row],[Turnover Ratio]],2)</f>
        <v>1.91</v>
      </c>
    </row>
    <row r="157" spans="1:14" hidden="1" x14ac:dyDescent="0.25">
      <c r="A157" t="s">
        <v>160</v>
      </c>
      <c r="B157" s="1">
        <v>45541</v>
      </c>
      <c r="C157">
        <v>945</v>
      </c>
      <c r="D157">
        <v>168</v>
      </c>
      <c r="E157">
        <v>13</v>
      </c>
      <c r="F157">
        <v>118</v>
      </c>
      <c r="G157">
        <v>20</v>
      </c>
      <c r="H157" t="s">
        <v>3951</v>
      </c>
      <c r="I157">
        <f>YEAR(Table1[[#This Row],[Date]])</f>
        <v>2024</v>
      </c>
      <c r="J157">
        <f>MONTH(Table1[[#This Row],[Date]])</f>
        <v>9</v>
      </c>
      <c r="K157">
        <f>WEEKDAY(Table1[[#This Row],[Date]])</f>
        <v>6</v>
      </c>
      <c r="L157" s="3">
        <f>DAY(Table1[[#This Row],[Date]])</f>
        <v>6</v>
      </c>
      <c r="M157" s="3">
        <f>Table1[[#This Row],[Inventory Level]]/Table1[[#This Row],[Reorder Point]]</f>
        <v>5.625</v>
      </c>
      <c r="N157" s="3">
        <f>ROUND(Table1[[#This Row],[Turnover Ratio]],2)</f>
        <v>5.63</v>
      </c>
    </row>
    <row r="158" spans="1:14" hidden="1" x14ac:dyDescent="0.25">
      <c r="A158" t="s">
        <v>161</v>
      </c>
      <c r="B158" s="1">
        <v>45374</v>
      </c>
      <c r="C158">
        <v>809</v>
      </c>
      <c r="D158">
        <v>51</v>
      </c>
      <c r="E158">
        <v>28</v>
      </c>
      <c r="F158">
        <v>38</v>
      </c>
      <c r="G158">
        <v>3</v>
      </c>
      <c r="H158" t="s">
        <v>3951</v>
      </c>
      <c r="I158">
        <f>YEAR(Table1[[#This Row],[Date]])</f>
        <v>2024</v>
      </c>
      <c r="J158">
        <f>MONTH(Table1[[#This Row],[Date]])</f>
        <v>3</v>
      </c>
      <c r="K158">
        <f>WEEKDAY(Table1[[#This Row],[Date]])</f>
        <v>7</v>
      </c>
      <c r="L158" s="3">
        <f>DAY(Table1[[#This Row],[Date]])</f>
        <v>23</v>
      </c>
      <c r="M158" s="3">
        <f>Table1[[#This Row],[Inventory Level]]/Table1[[#This Row],[Reorder Point]]</f>
        <v>15.862745098039216</v>
      </c>
      <c r="N158" s="3">
        <f>ROUND(Table1[[#This Row],[Turnover Ratio]],2)</f>
        <v>15.86</v>
      </c>
    </row>
    <row r="159" spans="1:14" x14ac:dyDescent="0.25">
      <c r="A159" t="s">
        <v>162</v>
      </c>
      <c r="B159" s="1">
        <v>45499</v>
      </c>
      <c r="C159">
        <v>259</v>
      </c>
      <c r="D159">
        <v>235</v>
      </c>
      <c r="E159">
        <v>28</v>
      </c>
      <c r="F159">
        <v>78</v>
      </c>
      <c r="G159">
        <v>12</v>
      </c>
      <c r="H159" t="s">
        <v>3949</v>
      </c>
      <c r="I159">
        <f>YEAR(Table1[[#This Row],[Date]])</f>
        <v>2024</v>
      </c>
      <c r="J159">
        <f>MONTH(Table1[[#This Row],[Date]])</f>
        <v>7</v>
      </c>
      <c r="K159">
        <f>WEEKDAY(Table1[[#This Row],[Date]])</f>
        <v>6</v>
      </c>
      <c r="L159" s="3">
        <f>DAY(Table1[[#This Row],[Date]])</f>
        <v>26</v>
      </c>
      <c r="M159" s="3">
        <f>Table1[[#This Row],[Inventory Level]]/Table1[[#This Row],[Reorder Point]]</f>
        <v>1.102127659574468</v>
      </c>
      <c r="N159" s="3">
        <f>ROUND(Table1[[#This Row],[Turnover Ratio]],2)</f>
        <v>1.1000000000000001</v>
      </c>
    </row>
    <row r="160" spans="1:14" hidden="1" x14ac:dyDescent="0.25">
      <c r="A160" t="s">
        <v>163</v>
      </c>
      <c r="B160" s="1">
        <v>45356</v>
      </c>
      <c r="C160">
        <v>440</v>
      </c>
      <c r="D160">
        <v>408</v>
      </c>
      <c r="E160">
        <v>25</v>
      </c>
      <c r="F160">
        <v>8</v>
      </c>
      <c r="G160">
        <v>37</v>
      </c>
      <c r="H160" t="s">
        <v>3951</v>
      </c>
      <c r="I160">
        <f>YEAR(Table1[[#This Row],[Date]])</f>
        <v>2024</v>
      </c>
      <c r="J160">
        <f>MONTH(Table1[[#This Row],[Date]])</f>
        <v>3</v>
      </c>
      <c r="K160">
        <f>WEEKDAY(Table1[[#This Row],[Date]])</f>
        <v>3</v>
      </c>
      <c r="L160" s="3">
        <f>DAY(Table1[[#This Row],[Date]])</f>
        <v>5</v>
      </c>
      <c r="M160" s="3">
        <f>Table1[[#This Row],[Inventory Level]]/Table1[[#This Row],[Reorder Point]]</f>
        <v>1.0784313725490196</v>
      </c>
      <c r="N160" s="3">
        <f>ROUND(Table1[[#This Row],[Turnover Ratio]],2)</f>
        <v>1.08</v>
      </c>
    </row>
    <row r="161" spans="1:14" hidden="1" x14ac:dyDescent="0.25">
      <c r="A161" t="s">
        <v>164</v>
      </c>
      <c r="B161" s="1">
        <v>45515</v>
      </c>
      <c r="C161">
        <v>662</v>
      </c>
      <c r="D161">
        <v>370</v>
      </c>
      <c r="E161">
        <v>25</v>
      </c>
      <c r="F161">
        <v>97</v>
      </c>
      <c r="G161">
        <v>41</v>
      </c>
      <c r="H161" t="s">
        <v>3950</v>
      </c>
      <c r="I161">
        <f>YEAR(Table1[[#This Row],[Date]])</f>
        <v>2024</v>
      </c>
      <c r="J161">
        <f>MONTH(Table1[[#This Row],[Date]])</f>
        <v>8</v>
      </c>
      <c r="K161">
        <f>WEEKDAY(Table1[[#This Row],[Date]])</f>
        <v>1</v>
      </c>
      <c r="L161" s="3">
        <f>DAY(Table1[[#This Row],[Date]])</f>
        <v>11</v>
      </c>
      <c r="M161" s="3">
        <f>Table1[[#This Row],[Inventory Level]]/Table1[[#This Row],[Reorder Point]]</f>
        <v>1.7891891891891891</v>
      </c>
      <c r="N161" s="3">
        <f>ROUND(Table1[[#This Row],[Turnover Ratio]],2)</f>
        <v>1.79</v>
      </c>
    </row>
    <row r="162" spans="1:14" hidden="1" x14ac:dyDescent="0.25">
      <c r="A162" t="s">
        <v>165</v>
      </c>
      <c r="B162" s="1">
        <v>45185</v>
      </c>
      <c r="C162">
        <v>436</v>
      </c>
      <c r="D162">
        <v>345</v>
      </c>
      <c r="E162">
        <v>6</v>
      </c>
      <c r="F162">
        <v>61</v>
      </c>
      <c r="G162">
        <v>47</v>
      </c>
      <c r="H162" t="s">
        <v>3950</v>
      </c>
      <c r="I162">
        <f>YEAR(Table1[[#This Row],[Date]])</f>
        <v>2023</v>
      </c>
      <c r="J162">
        <f>MONTH(Table1[[#This Row],[Date]])</f>
        <v>9</v>
      </c>
      <c r="K162">
        <f>WEEKDAY(Table1[[#This Row],[Date]])</f>
        <v>7</v>
      </c>
      <c r="L162" s="3">
        <f>DAY(Table1[[#This Row],[Date]])</f>
        <v>16</v>
      </c>
      <c r="M162" s="3">
        <f>Table1[[#This Row],[Inventory Level]]/Table1[[#This Row],[Reorder Point]]</f>
        <v>1.2637681159420291</v>
      </c>
      <c r="N162" s="3">
        <f>ROUND(Table1[[#This Row],[Turnover Ratio]],2)</f>
        <v>1.26</v>
      </c>
    </row>
    <row r="163" spans="1:14" hidden="1" x14ac:dyDescent="0.25">
      <c r="A163" t="s">
        <v>166</v>
      </c>
      <c r="B163" s="1">
        <v>45386</v>
      </c>
      <c r="C163">
        <v>422</v>
      </c>
      <c r="D163">
        <v>134</v>
      </c>
      <c r="E163">
        <v>16</v>
      </c>
      <c r="F163">
        <v>129</v>
      </c>
      <c r="G163">
        <v>23</v>
      </c>
      <c r="H163" t="s">
        <v>3950</v>
      </c>
      <c r="I163">
        <f>YEAR(Table1[[#This Row],[Date]])</f>
        <v>2024</v>
      </c>
      <c r="J163">
        <f>MONTH(Table1[[#This Row],[Date]])</f>
        <v>4</v>
      </c>
      <c r="K163">
        <f>WEEKDAY(Table1[[#This Row],[Date]])</f>
        <v>5</v>
      </c>
      <c r="L163" s="3">
        <f>DAY(Table1[[#This Row],[Date]])</f>
        <v>4</v>
      </c>
      <c r="M163" s="3">
        <f>Table1[[#This Row],[Inventory Level]]/Table1[[#This Row],[Reorder Point]]</f>
        <v>3.1492537313432836</v>
      </c>
      <c r="N163" s="3">
        <f>ROUND(Table1[[#This Row],[Turnover Ratio]],2)</f>
        <v>3.15</v>
      </c>
    </row>
    <row r="164" spans="1:14" hidden="1" x14ac:dyDescent="0.25">
      <c r="A164" t="s">
        <v>167</v>
      </c>
      <c r="B164" s="1">
        <v>45113</v>
      </c>
      <c r="C164">
        <v>696</v>
      </c>
      <c r="D164">
        <v>299</v>
      </c>
      <c r="E164">
        <v>27</v>
      </c>
      <c r="F164">
        <v>71</v>
      </c>
      <c r="G164">
        <v>27</v>
      </c>
      <c r="H164" t="s">
        <v>3950</v>
      </c>
      <c r="I164">
        <f>YEAR(Table1[[#This Row],[Date]])</f>
        <v>2023</v>
      </c>
      <c r="J164">
        <f>MONTH(Table1[[#This Row],[Date]])</f>
        <v>7</v>
      </c>
      <c r="K164">
        <f>WEEKDAY(Table1[[#This Row],[Date]])</f>
        <v>5</v>
      </c>
      <c r="L164" s="3">
        <f>DAY(Table1[[#This Row],[Date]])</f>
        <v>6</v>
      </c>
      <c r="M164" s="3">
        <f>Table1[[#This Row],[Inventory Level]]/Table1[[#This Row],[Reorder Point]]</f>
        <v>2.3277591973244145</v>
      </c>
      <c r="N164" s="3">
        <f>ROUND(Table1[[#This Row],[Turnover Ratio]],2)</f>
        <v>2.33</v>
      </c>
    </row>
    <row r="165" spans="1:14" hidden="1" x14ac:dyDescent="0.25">
      <c r="A165" t="s">
        <v>168</v>
      </c>
      <c r="B165" s="1">
        <v>45445</v>
      </c>
      <c r="C165">
        <v>864</v>
      </c>
      <c r="D165">
        <v>312</v>
      </c>
      <c r="E165">
        <v>3</v>
      </c>
      <c r="F165">
        <v>157</v>
      </c>
      <c r="G165">
        <v>18</v>
      </c>
      <c r="H165" t="s">
        <v>3951</v>
      </c>
      <c r="I165">
        <f>YEAR(Table1[[#This Row],[Date]])</f>
        <v>2024</v>
      </c>
      <c r="J165">
        <f>MONTH(Table1[[#This Row],[Date]])</f>
        <v>6</v>
      </c>
      <c r="K165">
        <f>WEEKDAY(Table1[[#This Row],[Date]])</f>
        <v>1</v>
      </c>
      <c r="L165" s="3">
        <f>DAY(Table1[[#This Row],[Date]])</f>
        <v>2</v>
      </c>
      <c r="M165" s="3">
        <f>Table1[[#This Row],[Inventory Level]]/Table1[[#This Row],[Reorder Point]]</f>
        <v>2.7692307692307692</v>
      </c>
      <c r="N165" s="3">
        <f>ROUND(Table1[[#This Row],[Turnover Ratio]],2)</f>
        <v>2.77</v>
      </c>
    </row>
    <row r="166" spans="1:14" x14ac:dyDescent="0.25">
      <c r="A166" t="s">
        <v>169</v>
      </c>
      <c r="B166" s="1">
        <v>45666</v>
      </c>
      <c r="C166">
        <v>880</v>
      </c>
      <c r="D166">
        <v>360</v>
      </c>
      <c r="E166">
        <v>7</v>
      </c>
      <c r="F166">
        <v>83</v>
      </c>
      <c r="G166">
        <v>45</v>
      </c>
      <c r="H166" t="s">
        <v>3949</v>
      </c>
      <c r="I166">
        <f>YEAR(Table1[[#This Row],[Date]])</f>
        <v>2025</v>
      </c>
      <c r="J166">
        <f>MONTH(Table1[[#This Row],[Date]])</f>
        <v>1</v>
      </c>
      <c r="K166">
        <f>WEEKDAY(Table1[[#This Row],[Date]])</f>
        <v>5</v>
      </c>
      <c r="L166" s="3">
        <f>DAY(Table1[[#This Row],[Date]])</f>
        <v>9</v>
      </c>
      <c r="M166" s="3">
        <f>Table1[[#This Row],[Inventory Level]]/Table1[[#This Row],[Reorder Point]]</f>
        <v>2.4444444444444446</v>
      </c>
      <c r="N166" s="3">
        <f>ROUND(Table1[[#This Row],[Turnover Ratio]],2)</f>
        <v>2.44</v>
      </c>
    </row>
    <row r="167" spans="1:14" hidden="1" x14ac:dyDescent="0.25">
      <c r="A167" t="s">
        <v>170</v>
      </c>
      <c r="B167" s="1">
        <v>45086</v>
      </c>
      <c r="C167">
        <v>814</v>
      </c>
      <c r="D167">
        <v>211</v>
      </c>
      <c r="E167">
        <v>26</v>
      </c>
      <c r="F167">
        <v>59</v>
      </c>
      <c r="G167">
        <v>40</v>
      </c>
      <c r="H167" t="s">
        <v>3950</v>
      </c>
      <c r="I167">
        <f>YEAR(Table1[[#This Row],[Date]])</f>
        <v>2023</v>
      </c>
      <c r="J167">
        <f>MONTH(Table1[[#This Row],[Date]])</f>
        <v>6</v>
      </c>
      <c r="K167">
        <f>WEEKDAY(Table1[[#This Row],[Date]])</f>
        <v>6</v>
      </c>
      <c r="L167" s="3">
        <f>DAY(Table1[[#This Row],[Date]])</f>
        <v>9</v>
      </c>
      <c r="M167" s="3">
        <f>Table1[[#This Row],[Inventory Level]]/Table1[[#This Row],[Reorder Point]]</f>
        <v>3.8578199052132702</v>
      </c>
      <c r="N167" s="3">
        <f>ROUND(Table1[[#This Row],[Turnover Ratio]],2)</f>
        <v>3.86</v>
      </c>
    </row>
    <row r="168" spans="1:14" hidden="1" x14ac:dyDescent="0.25">
      <c r="A168" t="s">
        <v>171</v>
      </c>
      <c r="B168" s="1">
        <v>45380</v>
      </c>
      <c r="C168">
        <v>653</v>
      </c>
      <c r="D168">
        <v>344</v>
      </c>
      <c r="E168">
        <v>23</v>
      </c>
      <c r="F168">
        <v>117</v>
      </c>
      <c r="G168">
        <v>40</v>
      </c>
      <c r="H168" t="s">
        <v>3951</v>
      </c>
      <c r="I168">
        <f>YEAR(Table1[[#This Row],[Date]])</f>
        <v>2024</v>
      </c>
      <c r="J168">
        <f>MONTH(Table1[[#This Row],[Date]])</f>
        <v>3</v>
      </c>
      <c r="K168">
        <f>WEEKDAY(Table1[[#This Row],[Date]])</f>
        <v>6</v>
      </c>
      <c r="L168" s="3">
        <f>DAY(Table1[[#This Row],[Date]])</f>
        <v>29</v>
      </c>
      <c r="M168" s="3">
        <f>Table1[[#This Row],[Inventory Level]]/Table1[[#This Row],[Reorder Point]]</f>
        <v>1.8982558139534884</v>
      </c>
      <c r="N168" s="3">
        <f>ROUND(Table1[[#This Row],[Turnover Ratio]],2)</f>
        <v>1.9</v>
      </c>
    </row>
    <row r="169" spans="1:14" x14ac:dyDescent="0.25">
      <c r="A169" t="s">
        <v>172</v>
      </c>
      <c r="B169" s="1">
        <v>45500</v>
      </c>
      <c r="C169">
        <v>728</v>
      </c>
      <c r="D169">
        <v>420</v>
      </c>
      <c r="E169">
        <v>15</v>
      </c>
      <c r="F169">
        <v>173</v>
      </c>
      <c r="G169">
        <v>9</v>
      </c>
      <c r="H169" t="s">
        <v>3949</v>
      </c>
      <c r="I169">
        <f>YEAR(Table1[[#This Row],[Date]])</f>
        <v>2024</v>
      </c>
      <c r="J169">
        <f>MONTH(Table1[[#This Row],[Date]])</f>
        <v>7</v>
      </c>
      <c r="K169">
        <f>WEEKDAY(Table1[[#This Row],[Date]])</f>
        <v>7</v>
      </c>
      <c r="L169" s="3">
        <f>DAY(Table1[[#This Row],[Date]])</f>
        <v>27</v>
      </c>
      <c r="M169" s="3">
        <f>Table1[[#This Row],[Inventory Level]]/Table1[[#This Row],[Reorder Point]]</f>
        <v>1.7333333333333334</v>
      </c>
      <c r="N169" s="3">
        <f>ROUND(Table1[[#This Row],[Turnover Ratio]],2)</f>
        <v>1.73</v>
      </c>
    </row>
    <row r="170" spans="1:14" hidden="1" x14ac:dyDescent="0.25">
      <c r="A170" t="s">
        <v>173</v>
      </c>
      <c r="B170" s="1">
        <v>45340</v>
      </c>
      <c r="C170">
        <v>286</v>
      </c>
      <c r="D170">
        <v>367</v>
      </c>
      <c r="E170">
        <v>30</v>
      </c>
      <c r="F170">
        <v>28</v>
      </c>
      <c r="G170">
        <v>1</v>
      </c>
      <c r="H170" t="s">
        <v>3950</v>
      </c>
      <c r="I170">
        <f>YEAR(Table1[[#This Row],[Date]])</f>
        <v>2024</v>
      </c>
      <c r="J170">
        <f>MONTH(Table1[[#This Row],[Date]])</f>
        <v>2</v>
      </c>
      <c r="K170">
        <f>WEEKDAY(Table1[[#This Row],[Date]])</f>
        <v>1</v>
      </c>
      <c r="L170" s="3">
        <f>DAY(Table1[[#This Row],[Date]])</f>
        <v>18</v>
      </c>
      <c r="M170" s="3">
        <f>Table1[[#This Row],[Inventory Level]]/Table1[[#This Row],[Reorder Point]]</f>
        <v>0.77929155313351495</v>
      </c>
      <c r="N170" s="3">
        <f>ROUND(Table1[[#This Row],[Turnover Ratio]],2)</f>
        <v>0.78</v>
      </c>
    </row>
    <row r="171" spans="1:14" hidden="1" x14ac:dyDescent="0.25">
      <c r="A171" t="s">
        <v>174</v>
      </c>
      <c r="B171" s="1">
        <v>45298</v>
      </c>
      <c r="C171">
        <v>827</v>
      </c>
      <c r="D171">
        <v>59</v>
      </c>
      <c r="E171">
        <v>8</v>
      </c>
      <c r="F171">
        <v>26</v>
      </c>
      <c r="G171">
        <v>37</v>
      </c>
      <c r="H171" t="s">
        <v>3951</v>
      </c>
      <c r="I171">
        <f>YEAR(Table1[[#This Row],[Date]])</f>
        <v>2024</v>
      </c>
      <c r="J171">
        <f>MONTH(Table1[[#This Row],[Date]])</f>
        <v>1</v>
      </c>
      <c r="K171">
        <f>WEEKDAY(Table1[[#This Row],[Date]])</f>
        <v>1</v>
      </c>
      <c r="L171" s="3">
        <f>DAY(Table1[[#This Row],[Date]])</f>
        <v>7</v>
      </c>
      <c r="M171" s="3">
        <f>Table1[[#This Row],[Inventory Level]]/Table1[[#This Row],[Reorder Point]]</f>
        <v>14.016949152542374</v>
      </c>
      <c r="N171" s="3">
        <f>ROUND(Table1[[#This Row],[Turnover Ratio]],2)</f>
        <v>14.02</v>
      </c>
    </row>
    <row r="172" spans="1:14" hidden="1" x14ac:dyDescent="0.25">
      <c r="A172" t="s">
        <v>175</v>
      </c>
      <c r="B172" s="1">
        <v>45121</v>
      </c>
      <c r="C172">
        <v>476</v>
      </c>
      <c r="D172">
        <v>54</v>
      </c>
      <c r="E172">
        <v>14</v>
      </c>
      <c r="F172">
        <v>36</v>
      </c>
      <c r="G172">
        <v>23</v>
      </c>
      <c r="H172" t="s">
        <v>3951</v>
      </c>
      <c r="I172">
        <f>YEAR(Table1[[#This Row],[Date]])</f>
        <v>2023</v>
      </c>
      <c r="J172">
        <f>MONTH(Table1[[#This Row],[Date]])</f>
        <v>7</v>
      </c>
      <c r="K172">
        <f>WEEKDAY(Table1[[#This Row],[Date]])</f>
        <v>6</v>
      </c>
      <c r="L172" s="3">
        <f>DAY(Table1[[#This Row],[Date]])</f>
        <v>14</v>
      </c>
      <c r="M172" s="3">
        <f>Table1[[#This Row],[Inventory Level]]/Table1[[#This Row],[Reorder Point]]</f>
        <v>8.8148148148148149</v>
      </c>
      <c r="N172" s="3">
        <f>ROUND(Table1[[#This Row],[Turnover Ratio]],2)</f>
        <v>8.81</v>
      </c>
    </row>
    <row r="173" spans="1:14" hidden="1" x14ac:dyDescent="0.25">
      <c r="A173" t="s">
        <v>176</v>
      </c>
      <c r="B173" s="1">
        <v>45034</v>
      </c>
      <c r="C173">
        <v>406</v>
      </c>
      <c r="D173">
        <v>486</v>
      </c>
      <c r="E173">
        <v>11</v>
      </c>
      <c r="F173">
        <v>2</v>
      </c>
      <c r="G173">
        <v>8</v>
      </c>
      <c r="H173" t="s">
        <v>3950</v>
      </c>
      <c r="I173">
        <f>YEAR(Table1[[#This Row],[Date]])</f>
        <v>2023</v>
      </c>
      <c r="J173">
        <f>MONTH(Table1[[#This Row],[Date]])</f>
        <v>4</v>
      </c>
      <c r="K173">
        <f>WEEKDAY(Table1[[#This Row],[Date]])</f>
        <v>3</v>
      </c>
      <c r="L173" s="3">
        <f>DAY(Table1[[#This Row],[Date]])</f>
        <v>18</v>
      </c>
      <c r="M173" s="3">
        <f>Table1[[#This Row],[Inventory Level]]/Table1[[#This Row],[Reorder Point]]</f>
        <v>0.83539094650205759</v>
      </c>
      <c r="N173" s="3">
        <f>ROUND(Table1[[#This Row],[Turnover Ratio]],2)</f>
        <v>0.84</v>
      </c>
    </row>
    <row r="174" spans="1:14" x14ac:dyDescent="0.25">
      <c r="A174" t="s">
        <v>177</v>
      </c>
      <c r="B174" s="1">
        <v>45259</v>
      </c>
      <c r="C174">
        <v>276</v>
      </c>
      <c r="D174">
        <v>371</v>
      </c>
      <c r="E174">
        <v>7</v>
      </c>
      <c r="F174">
        <v>73</v>
      </c>
      <c r="G174">
        <v>28</v>
      </c>
      <c r="H174" t="s">
        <v>3949</v>
      </c>
      <c r="I174">
        <f>YEAR(Table1[[#This Row],[Date]])</f>
        <v>2023</v>
      </c>
      <c r="J174">
        <f>MONTH(Table1[[#This Row],[Date]])</f>
        <v>11</v>
      </c>
      <c r="K174">
        <f>WEEKDAY(Table1[[#This Row],[Date]])</f>
        <v>4</v>
      </c>
      <c r="L174" s="3">
        <f>DAY(Table1[[#This Row],[Date]])</f>
        <v>29</v>
      </c>
      <c r="M174" s="3">
        <f>Table1[[#This Row],[Inventory Level]]/Table1[[#This Row],[Reorder Point]]</f>
        <v>0.7439353099730458</v>
      </c>
      <c r="N174" s="3">
        <f>ROUND(Table1[[#This Row],[Turnover Ratio]],2)</f>
        <v>0.74</v>
      </c>
    </row>
    <row r="175" spans="1:14" hidden="1" x14ac:dyDescent="0.25">
      <c r="A175" t="s">
        <v>178</v>
      </c>
      <c r="B175" s="1">
        <v>44983</v>
      </c>
      <c r="C175">
        <v>659</v>
      </c>
      <c r="D175">
        <v>164</v>
      </c>
      <c r="E175">
        <v>3</v>
      </c>
      <c r="F175">
        <v>177</v>
      </c>
      <c r="G175">
        <v>9</v>
      </c>
      <c r="H175" t="s">
        <v>3951</v>
      </c>
      <c r="I175">
        <f>YEAR(Table1[[#This Row],[Date]])</f>
        <v>2023</v>
      </c>
      <c r="J175">
        <f>MONTH(Table1[[#This Row],[Date]])</f>
        <v>2</v>
      </c>
      <c r="K175">
        <f>WEEKDAY(Table1[[#This Row],[Date]])</f>
        <v>1</v>
      </c>
      <c r="L175" s="3">
        <f>DAY(Table1[[#This Row],[Date]])</f>
        <v>26</v>
      </c>
      <c r="M175" s="3">
        <f>Table1[[#This Row],[Inventory Level]]/Table1[[#This Row],[Reorder Point]]</f>
        <v>4.0182926829268295</v>
      </c>
      <c r="N175" s="3">
        <f>ROUND(Table1[[#This Row],[Turnover Ratio]],2)</f>
        <v>4.0199999999999996</v>
      </c>
    </row>
    <row r="176" spans="1:14" hidden="1" x14ac:dyDescent="0.25">
      <c r="A176" t="s">
        <v>179</v>
      </c>
      <c r="B176" s="1">
        <v>45076</v>
      </c>
      <c r="C176">
        <v>556</v>
      </c>
      <c r="D176">
        <v>64</v>
      </c>
      <c r="E176">
        <v>14</v>
      </c>
      <c r="F176">
        <v>15</v>
      </c>
      <c r="G176">
        <v>15</v>
      </c>
      <c r="H176" t="s">
        <v>3951</v>
      </c>
      <c r="I176">
        <f>YEAR(Table1[[#This Row],[Date]])</f>
        <v>2023</v>
      </c>
      <c r="J176">
        <f>MONTH(Table1[[#This Row],[Date]])</f>
        <v>5</v>
      </c>
      <c r="K176">
        <f>WEEKDAY(Table1[[#This Row],[Date]])</f>
        <v>3</v>
      </c>
      <c r="L176" s="3">
        <f>DAY(Table1[[#This Row],[Date]])</f>
        <v>30</v>
      </c>
      <c r="M176" s="3">
        <f>Table1[[#This Row],[Inventory Level]]/Table1[[#This Row],[Reorder Point]]</f>
        <v>8.6875</v>
      </c>
      <c r="N176" s="3">
        <f>ROUND(Table1[[#This Row],[Turnover Ratio]],2)</f>
        <v>8.69</v>
      </c>
    </row>
    <row r="177" spans="1:14" hidden="1" x14ac:dyDescent="0.25">
      <c r="A177" t="s">
        <v>180</v>
      </c>
      <c r="B177" s="1">
        <v>45046</v>
      </c>
      <c r="C177">
        <v>299</v>
      </c>
      <c r="D177">
        <v>226</v>
      </c>
      <c r="E177">
        <v>23</v>
      </c>
      <c r="F177">
        <v>28</v>
      </c>
      <c r="G177">
        <v>34</v>
      </c>
      <c r="H177" t="s">
        <v>3950</v>
      </c>
      <c r="I177">
        <f>YEAR(Table1[[#This Row],[Date]])</f>
        <v>2023</v>
      </c>
      <c r="J177">
        <f>MONTH(Table1[[#This Row],[Date]])</f>
        <v>4</v>
      </c>
      <c r="K177">
        <f>WEEKDAY(Table1[[#This Row],[Date]])</f>
        <v>1</v>
      </c>
      <c r="L177" s="3">
        <f>DAY(Table1[[#This Row],[Date]])</f>
        <v>30</v>
      </c>
      <c r="M177" s="3">
        <f>Table1[[#This Row],[Inventory Level]]/Table1[[#This Row],[Reorder Point]]</f>
        <v>1.3230088495575221</v>
      </c>
      <c r="N177" s="3">
        <f>ROUND(Table1[[#This Row],[Turnover Ratio]],2)</f>
        <v>1.32</v>
      </c>
    </row>
    <row r="178" spans="1:14" x14ac:dyDescent="0.25">
      <c r="A178" t="s">
        <v>181</v>
      </c>
      <c r="B178" s="1">
        <v>45572</v>
      </c>
      <c r="C178">
        <v>183</v>
      </c>
      <c r="D178">
        <v>388</v>
      </c>
      <c r="E178">
        <v>10</v>
      </c>
      <c r="F178">
        <v>17</v>
      </c>
      <c r="G178">
        <v>29</v>
      </c>
      <c r="H178" t="s">
        <v>3949</v>
      </c>
      <c r="I178">
        <f>YEAR(Table1[[#This Row],[Date]])</f>
        <v>2024</v>
      </c>
      <c r="J178">
        <f>MONTH(Table1[[#This Row],[Date]])</f>
        <v>10</v>
      </c>
      <c r="K178">
        <f>WEEKDAY(Table1[[#This Row],[Date]])</f>
        <v>2</v>
      </c>
      <c r="L178" s="3">
        <f>DAY(Table1[[#This Row],[Date]])</f>
        <v>7</v>
      </c>
      <c r="M178" s="3">
        <f>Table1[[#This Row],[Inventory Level]]/Table1[[#This Row],[Reorder Point]]</f>
        <v>0.47164948453608246</v>
      </c>
      <c r="N178" s="3">
        <f>ROUND(Table1[[#This Row],[Turnover Ratio]],2)</f>
        <v>0.47</v>
      </c>
    </row>
    <row r="179" spans="1:14" x14ac:dyDescent="0.25">
      <c r="A179" t="s">
        <v>182</v>
      </c>
      <c r="B179" s="1">
        <v>45077</v>
      </c>
      <c r="C179">
        <v>479</v>
      </c>
      <c r="D179">
        <v>387</v>
      </c>
      <c r="E179">
        <v>19</v>
      </c>
      <c r="F179">
        <v>52</v>
      </c>
      <c r="G179">
        <v>23</v>
      </c>
      <c r="H179" t="s">
        <v>3949</v>
      </c>
      <c r="I179">
        <f>YEAR(Table1[[#This Row],[Date]])</f>
        <v>2023</v>
      </c>
      <c r="J179">
        <f>MONTH(Table1[[#This Row],[Date]])</f>
        <v>5</v>
      </c>
      <c r="K179">
        <f>WEEKDAY(Table1[[#This Row],[Date]])</f>
        <v>4</v>
      </c>
      <c r="L179" s="3">
        <f>DAY(Table1[[#This Row],[Date]])</f>
        <v>31</v>
      </c>
      <c r="M179" s="3">
        <f>Table1[[#This Row],[Inventory Level]]/Table1[[#This Row],[Reorder Point]]</f>
        <v>1.2377260981912144</v>
      </c>
      <c r="N179" s="3">
        <f>ROUND(Table1[[#This Row],[Turnover Ratio]],2)</f>
        <v>1.24</v>
      </c>
    </row>
    <row r="180" spans="1:14" hidden="1" x14ac:dyDescent="0.25">
      <c r="A180" t="s">
        <v>183</v>
      </c>
      <c r="B180" s="1">
        <v>45237</v>
      </c>
      <c r="C180">
        <v>993</v>
      </c>
      <c r="D180">
        <v>372</v>
      </c>
      <c r="E180">
        <v>13</v>
      </c>
      <c r="F180">
        <v>69</v>
      </c>
      <c r="G180">
        <v>43</v>
      </c>
      <c r="H180" t="s">
        <v>3950</v>
      </c>
      <c r="I180">
        <f>YEAR(Table1[[#This Row],[Date]])</f>
        <v>2023</v>
      </c>
      <c r="J180">
        <f>MONTH(Table1[[#This Row],[Date]])</f>
        <v>11</v>
      </c>
      <c r="K180">
        <f>WEEKDAY(Table1[[#This Row],[Date]])</f>
        <v>3</v>
      </c>
      <c r="L180" s="3">
        <f>DAY(Table1[[#This Row],[Date]])</f>
        <v>7</v>
      </c>
      <c r="M180" s="3">
        <f>Table1[[#This Row],[Inventory Level]]/Table1[[#This Row],[Reorder Point]]</f>
        <v>2.6693548387096775</v>
      </c>
      <c r="N180" s="3">
        <f>ROUND(Table1[[#This Row],[Turnover Ratio]],2)</f>
        <v>2.67</v>
      </c>
    </row>
    <row r="181" spans="1:14" x14ac:dyDescent="0.25">
      <c r="A181" t="s">
        <v>184</v>
      </c>
      <c r="B181" s="1">
        <v>45499</v>
      </c>
      <c r="C181">
        <v>166</v>
      </c>
      <c r="D181">
        <v>397</v>
      </c>
      <c r="E181">
        <v>19</v>
      </c>
      <c r="F181">
        <v>133</v>
      </c>
      <c r="G181">
        <v>44</v>
      </c>
      <c r="H181" t="s">
        <v>3949</v>
      </c>
      <c r="I181">
        <f>YEAR(Table1[[#This Row],[Date]])</f>
        <v>2024</v>
      </c>
      <c r="J181">
        <f>MONTH(Table1[[#This Row],[Date]])</f>
        <v>7</v>
      </c>
      <c r="K181">
        <f>WEEKDAY(Table1[[#This Row],[Date]])</f>
        <v>6</v>
      </c>
      <c r="L181" s="3">
        <f>DAY(Table1[[#This Row],[Date]])</f>
        <v>26</v>
      </c>
      <c r="M181" s="3">
        <f>Table1[[#This Row],[Inventory Level]]/Table1[[#This Row],[Reorder Point]]</f>
        <v>0.41813602015113349</v>
      </c>
      <c r="N181" s="3">
        <f>ROUND(Table1[[#This Row],[Turnover Ratio]],2)</f>
        <v>0.42</v>
      </c>
    </row>
    <row r="182" spans="1:14" hidden="1" x14ac:dyDescent="0.25">
      <c r="A182" t="s">
        <v>185</v>
      </c>
      <c r="B182" s="1">
        <v>45158</v>
      </c>
      <c r="C182">
        <v>396</v>
      </c>
      <c r="D182">
        <v>431</v>
      </c>
      <c r="E182">
        <v>20</v>
      </c>
      <c r="F182">
        <v>183</v>
      </c>
      <c r="G182">
        <v>13</v>
      </c>
      <c r="H182" t="s">
        <v>3950</v>
      </c>
      <c r="I182">
        <f>YEAR(Table1[[#This Row],[Date]])</f>
        <v>2023</v>
      </c>
      <c r="J182">
        <f>MONTH(Table1[[#This Row],[Date]])</f>
        <v>8</v>
      </c>
      <c r="K182">
        <f>WEEKDAY(Table1[[#This Row],[Date]])</f>
        <v>1</v>
      </c>
      <c r="L182" s="3">
        <f>DAY(Table1[[#This Row],[Date]])</f>
        <v>20</v>
      </c>
      <c r="M182" s="3">
        <f>Table1[[#This Row],[Inventory Level]]/Table1[[#This Row],[Reorder Point]]</f>
        <v>0.91879350348027844</v>
      </c>
      <c r="N182" s="3">
        <f>ROUND(Table1[[#This Row],[Turnover Ratio]],2)</f>
        <v>0.92</v>
      </c>
    </row>
    <row r="183" spans="1:14" hidden="1" x14ac:dyDescent="0.25">
      <c r="A183" t="s">
        <v>186</v>
      </c>
      <c r="B183" s="1">
        <v>45474</v>
      </c>
      <c r="C183">
        <v>177</v>
      </c>
      <c r="D183">
        <v>205</v>
      </c>
      <c r="E183">
        <v>2</v>
      </c>
      <c r="F183">
        <v>197</v>
      </c>
      <c r="G183">
        <v>41</v>
      </c>
      <c r="H183" t="s">
        <v>3950</v>
      </c>
      <c r="I183">
        <f>YEAR(Table1[[#This Row],[Date]])</f>
        <v>2024</v>
      </c>
      <c r="J183">
        <f>MONTH(Table1[[#This Row],[Date]])</f>
        <v>7</v>
      </c>
      <c r="K183">
        <f>WEEKDAY(Table1[[#This Row],[Date]])</f>
        <v>2</v>
      </c>
      <c r="L183" s="3">
        <f>DAY(Table1[[#This Row],[Date]])</f>
        <v>1</v>
      </c>
      <c r="M183" s="3">
        <f>Table1[[#This Row],[Inventory Level]]/Table1[[#This Row],[Reorder Point]]</f>
        <v>0.86341463414634145</v>
      </c>
      <c r="N183" s="3">
        <f>ROUND(Table1[[#This Row],[Turnover Ratio]],2)</f>
        <v>0.86</v>
      </c>
    </row>
    <row r="184" spans="1:14" hidden="1" x14ac:dyDescent="0.25">
      <c r="A184" t="s">
        <v>187</v>
      </c>
      <c r="B184" s="1">
        <v>45686</v>
      </c>
      <c r="C184">
        <v>844</v>
      </c>
      <c r="D184">
        <v>72</v>
      </c>
      <c r="E184">
        <v>3</v>
      </c>
      <c r="F184">
        <v>190</v>
      </c>
      <c r="G184">
        <v>34</v>
      </c>
      <c r="H184" t="s">
        <v>3950</v>
      </c>
      <c r="I184">
        <f>YEAR(Table1[[#This Row],[Date]])</f>
        <v>2025</v>
      </c>
      <c r="J184">
        <f>MONTH(Table1[[#This Row],[Date]])</f>
        <v>1</v>
      </c>
      <c r="K184">
        <f>WEEKDAY(Table1[[#This Row],[Date]])</f>
        <v>4</v>
      </c>
      <c r="L184" s="3">
        <f>DAY(Table1[[#This Row],[Date]])</f>
        <v>29</v>
      </c>
      <c r="M184" s="3">
        <f>Table1[[#This Row],[Inventory Level]]/Table1[[#This Row],[Reorder Point]]</f>
        <v>11.722222222222221</v>
      </c>
      <c r="N184" s="3">
        <f>ROUND(Table1[[#This Row],[Turnover Ratio]],2)</f>
        <v>11.72</v>
      </c>
    </row>
    <row r="185" spans="1:14" hidden="1" x14ac:dyDescent="0.25">
      <c r="A185" t="s">
        <v>188</v>
      </c>
      <c r="B185" s="1">
        <v>44997</v>
      </c>
      <c r="C185">
        <v>158</v>
      </c>
      <c r="D185">
        <v>484</v>
      </c>
      <c r="E185">
        <v>30</v>
      </c>
      <c r="F185">
        <v>89</v>
      </c>
      <c r="G185">
        <v>6</v>
      </c>
      <c r="H185" t="s">
        <v>3950</v>
      </c>
      <c r="I185">
        <f>YEAR(Table1[[#This Row],[Date]])</f>
        <v>2023</v>
      </c>
      <c r="J185">
        <f>MONTH(Table1[[#This Row],[Date]])</f>
        <v>3</v>
      </c>
      <c r="K185">
        <f>WEEKDAY(Table1[[#This Row],[Date]])</f>
        <v>1</v>
      </c>
      <c r="L185" s="3">
        <f>DAY(Table1[[#This Row],[Date]])</f>
        <v>12</v>
      </c>
      <c r="M185" s="3">
        <f>Table1[[#This Row],[Inventory Level]]/Table1[[#This Row],[Reorder Point]]</f>
        <v>0.32644628099173556</v>
      </c>
      <c r="N185" s="3">
        <f>ROUND(Table1[[#This Row],[Turnover Ratio]],2)</f>
        <v>0.33</v>
      </c>
    </row>
    <row r="186" spans="1:14" hidden="1" x14ac:dyDescent="0.25">
      <c r="A186" t="s">
        <v>189</v>
      </c>
      <c r="B186" s="1">
        <v>45422</v>
      </c>
      <c r="C186">
        <v>588</v>
      </c>
      <c r="D186">
        <v>253</v>
      </c>
      <c r="E186">
        <v>6</v>
      </c>
      <c r="F186">
        <v>181</v>
      </c>
      <c r="G186">
        <v>41</v>
      </c>
      <c r="H186" t="s">
        <v>3950</v>
      </c>
      <c r="I186">
        <f>YEAR(Table1[[#This Row],[Date]])</f>
        <v>2024</v>
      </c>
      <c r="J186">
        <f>MONTH(Table1[[#This Row],[Date]])</f>
        <v>5</v>
      </c>
      <c r="K186">
        <f>WEEKDAY(Table1[[#This Row],[Date]])</f>
        <v>6</v>
      </c>
      <c r="L186" s="3">
        <f>DAY(Table1[[#This Row],[Date]])</f>
        <v>10</v>
      </c>
      <c r="M186" s="3">
        <f>Table1[[#This Row],[Inventory Level]]/Table1[[#This Row],[Reorder Point]]</f>
        <v>2.3241106719367588</v>
      </c>
      <c r="N186" s="3">
        <f>ROUND(Table1[[#This Row],[Turnover Ratio]],2)</f>
        <v>2.3199999999999998</v>
      </c>
    </row>
    <row r="187" spans="1:14" x14ac:dyDescent="0.25">
      <c r="A187" t="s">
        <v>190</v>
      </c>
      <c r="B187" s="1">
        <v>45650</v>
      </c>
      <c r="C187">
        <v>877</v>
      </c>
      <c r="D187">
        <v>335</v>
      </c>
      <c r="E187">
        <v>12</v>
      </c>
      <c r="F187">
        <v>170</v>
      </c>
      <c r="G187">
        <v>42</v>
      </c>
      <c r="H187" t="s">
        <v>3949</v>
      </c>
      <c r="I187">
        <f>YEAR(Table1[[#This Row],[Date]])</f>
        <v>2024</v>
      </c>
      <c r="J187">
        <f>MONTH(Table1[[#This Row],[Date]])</f>
        <v>12</v>
      </c>
      <c r="K187">
        <f>WEEKDAY(Table1[[#This Row],[Date]])</f>
        <v>3</v>
      </c>
      <c r="L187" s="3">
        <f>DAY(Table1[[#This Row],[Date]])</f>
        <v>24</v>
      </c>
      <c r="M187" s="3">
        <f>Table1[[#This Row],[Inventory Level]]/Table1[[#This Row],[Reorder Point]]</f>
        <v>2.6179104477611941</v>
      </c>
      <c r="N187" s="3">
        <f>ROUND(Table1[[#This Row],[Turnover Ratio]],2)</f>
        <v>2.62</v>
      </c>
    </row>
    <row r="188" spans="1:14" hidden="1" x14ac:dyDescent="0.25">
      <c r="A188" t="s">
        <v>191</v>
      </c>
      <c r="B188" s="1">
        <v>44991</v>
      </c>
      <c r="C188">
        <v>868</v>
      </c>
      <c r="D188">
        <v>243</v>
      </c>
      <c r="E188">
        <v>23</v>
      </c>
      <c r="F188">
        <v>199</v>
      </c>
      <c r="G188">
        <v>5</v>
      </c>
      <c r="H188" t="s">
        <v>3950</v>
      </c>
      <c r="I188">
        <f>YEAR(Table1[[#This Row],[Date]])</f>
        <v>2023</v>
      </c>
      <c r="J188">
        <f>MONTH(Table1[[#This Row],[Date]])</f>
        <v>3</v>
      </c>
      <c r="K188">
        <f>WEEKDAY(Table1[[#This Row],[Date]])</f>
        <v>2</v>
      </c>
      <c r="L188" s="3">
        <f>DAY(Table1[[#This Row],[Date]])</f>
        <v>6</v>
      </c>
      <c r="M188" s="3">
        <f>Table1[[#This Row],[Inventory Level]]/Table1[[#This Row],[Reorder Point]]</f>
        <v>3.57201646090535</v>
      </c>
      <c r="N188" s="3">
        <f>ROUND(Table1[[#This Row],[Turnover Ratio]],2)</f>
        <v>3.57</v>
      </c>
    </row>
    <row r="189" spans="1:14" x14ac:dyDescent="0.25">
      <c r="A189" t="s">
        <v>192</v>
      </c>
      <c r="B189" s="1">
        <v>45512</v>
      </c>
      <c r="C189">
        <v>472</v>
      </c>
      <c r="D189">
        <v>319</v>
      </c>
      <c r="E189">
        <v>30</v>
      </c>
      <c r="F189">
        <v>82</v>
      </c>
      <c r="G189">
        <v>5</v>
      </c>
      <c r="H189" t="s">
        <v>3949</v>
      </c>
      <c r="I189">
        <f>YEAR(Table1[[#This Row],[Date]])</f>
        <v>2024</v>
      </c>
      <c r="J189">
        <f>MONTH(Table1[[#This Row],[Date]])</f>
        <v>8</v>
      </c>
      <c r="K189">
        <f>WEEKDAY(Table1[[#This Row],[Date]])</f>
        <v>5</v>
      </c>
      <c r="L189" s="3">
        <f>DAY(Table1[[#This Row],[Date]])</f>
        <v>8</v>
      </c>
      <c r="M189" s="3">
        <f>Table1[[#This Row],[Inventory Level]]/Table1[[#This Row],[Reorder Point]]</f>
        <v>1.4796238244514106</v>
      </c>
      <c r="N189" s="3">
        <f>ROUND(Table1[[#This Row],[Turnover Ratio]],2)</f>
        <v>1.48</v>
      </c>
    </row>
    <row r="190" spans="1:14" x14ac:dyDescent="0.25">
      <c r="A190" t="s">
        <v>193</v>
      </c>
      <c r="B190" s="1">
        <v>45613</v>
      </c>
      <c r="C190">
        <v>614</v>
      </c>
      <c r="D190">
        <v>179</v>
      </c>
      <c r="E190">
        <v>11</v>
      </c>
      <c r="F190">
        <v>68</v>
      </c>
      <c r="G190">
        <v>45</v>
      </c>
      <c r="H190" t="s">
        <v>3949</v>
      </c>
      <c r="I190">
        <f>YEAR(Table1[[#This Row],[Date]])</f>
        <v>2024</v>
      </c>
      <c r="J190">
        <f>MONTH(Table1[[#This Row],[Date]])</f>
        <v>11</v>
      </c>
      <c r="K190">
        <f>WEEKDAY(Table1[[#This Row],[Date]])</f>
        <v>1</v>
      </c>
      <c r="L190" s="3">
        <f>DAY(Table1[[#This Row],[Date]])</f>
        <v>17</v>
      </c>
      <c r="M190" s="3">
        <f>Table1[[#This Row],[Inventory Level]]/Table1[[#This Row],[Reorder Point]]</f>
        <v>3.430167597765363</v>
      </c>
      <c r="N190" s="3">
        <f>ROUND(Table1[[#This Row],[Turnover Ratio]],2)</f>
        <v>3.43</v>
      </c>
    </row>
    <row r="191" spans="1:14" x14ac:dyDescent="0.25">
      <c r="A191" t="s">
        <v>194</v>
      </c>
      <c r="B191" s="1">
        <v>45581</v>
      </c>
      <c r="C191">
        <v>721</v>
      </c>
      <c r="D191">
        <v>61</v>
      </c>
      <c r="E191">
        <v>12</v>
      </c>
      <c r="F191">
        <v>62</v>
      </c>
      <c r="G191">
        <v>37</v>
      </c>
      <c r="H191" t="s">
        <v>3949</v>
      </c>
      <c r="I191">
        <f>YEAR(Table1[[#This Row],[Date]])</f>
        <v>2024</v>
      </c>
      <c r="J191">
        <f>MONTH(Table1[[#This Row],[Date]])</f>
        <v>10</v>
      </c>
      <c r="K191">
        <f>WEEKDAY(Table1[[#This Row],[Date]])</f>
        <v>4</v>
      </c>
      <c r="L191" s="3">
        <f>DAY(Table1[[#This Row],[Date]])</f>
        <v>16</v>
      </c>
      <c r="M191" s="3">
        <f>Table1[[#This Row],[Inventory Level]]/Table1[[#This Row],[Reorder Point]]</f>
        <v>11.819672131147541</v>
      </c>
      <c r="N191" s="3">
        <f>ROUND(Table1[[#This Row],[Turnover Ratio]],2)</f>
        <v>11.82</v>
      </c>
    </row>
    <row r="192" spans="1:14" hidden="1" x14ac:dyDescent="0.25">
      <c r="A192" t="s">
        <v>195</v>
      </c>
      <c r="B192" s="1">
        <v>45640</v>
      </c>
      <c r="C192">
        <v>748</v>
      </c>
      <c r="D192">
        <v>362</v>
      </c>
      <c r="E192">
        <v>19</v>
      </c>
      <c r="F192">
        <v>139</v>
      </c>
      <c r="G192">
        <v>10</v>
      </c>
      <c r="H192" t="s">
        <v>3950</v>
      </c>
      <c r="I192">
        <f>YEAR(Table1[[#This Row],[Date]])</f>
        <v>2024</v>
      </c>
      <c r="J192">
        <f>MONTH(Table1[[#This Row],[Date]])</f>
        <v>12</v>
      </c>
      <c r="K192">
        <f>WEEKDAY(Table1[[#This Row],[Date]])</f>
        <v>7</v>
      </c>
      <c r="L192" s="3">
        <f>DAY(Table1[[#This Row],[Date]])</f>
        <v>14</v>
      </c>
      <c r="M192" s="3">
        <f>Table1[[#This Row],[Inventory Level]]/Table1[[#This Row],[Reorder Point]]</f>
        <v>2.0662983425414363</v>
      </c>
      <c r="N192" s="3">
        <f>ROUND(Table1[[#This Row],[Turnover Ratio]],2)</f>
        <v>2.0699999999999998</v>
      </c>
    </row>
    <row r="193" spans="1:14" hidden="1" x14ac:dyDescent="0.25">
      <c r="A193" t="s">
        <v>196</v>
      </c>
      <c r="B193" s="1">
        <v>45444</v>
      </c>
      <c r="C193">
        <v>964</v>
      </c>
      <c r="D193">
        <v>311</v>
      </c>
      <c r="E193">
        <v>6</v>
      </c>
      <c r="F193">
        <v>143</v>
      </c>
      <c r="G193">
        <v>33</v>
      </c>
      <c r="H193" t="s">
        <v>3951</v>
      </c>
      <c r="I193">
        <f>YEAR(Table1[[#This Row],[Date]])</f>
        <v>2024</v>
      </c>
      <c r="J193">
        <f>MONTH(Table1[[#This Row],[Date]])</f>
        <v>6</v>
      </c>
      <c r="K193">
        <f>WEEKDAY(Table1[[#This Row],[Date]])</f>
        <v>7</v>
      </c>
      <c r="L193" s="3">
        <f>DAY(Table1[[#This Row],[Date]])</f>
        <v>1</v>
      </c>
      <c r="M193" s="3">
        <f>Table1[[#This Row],[Inventory Level]]/Table1[[#This Row],[Reorder Point]]</f>
        <v>3.09967845659164</v>
      </c>
      <c r="N193" s="3">
        <f>ROUND(Table1[[#This Row],[Turnover Ratio]],2)</f>
        <v>3.1</v>
      </c>
    </row>
    <row r="194" spans="1:14" hidden="1" x14ac:dyDescent="0.25">
      <c r="A194" t="s">
        <v>197</v>
      </c>
      <c r="B194" s="1">
        <v>45551</v>
      </c>
      <c r="C194">
        <v>202</v>
      </c>
      <c r="D194">
        <v>210</v>
      </c>
      <c r="E194">
        <v>9</v>
      </c>
      <c r="F194">
        <v>47</v>
      </c>
      <c r="G194">
        <v>29</v>
      </c>
      <c r="H194" t="s">
        <v>3951</v>
      </c>
      <c r="I194">
        <f>YEAR(Table1[[#This Row],[Date]])</f>
        <v>2024</v>
      </c>
      <c r="J194">
        <f>MONTH(Table1[[#This Row],[Date]])</f>
        <v>9</v>
      </c>
      <c r="K194">
        <f>WEEKDAY(Table1[[#This Row],[Date]])</f>
        <v>2</v>
      </c>
      <c r="L194" s="3">
        <f>DAY(Table1[[#This Row],[Date]])</f>
        <v>16</v>
      </c>
      <c r="M194" s="3">
        <f>Table1[[#This Row],[Inventory Level]]/Table1[[#This Row],[Reorder Point]]</f>
        <v>0.96190476190476193</v>
      </c>
      <c r="N194" s="3">
        <f>ROUND(Table1[[#This Row],[Turnover Ratio]],2)</f>
        <v>0.96</v>
      </c>
    </row>
    <row r="195" spans="1:14" x14ac:dyDescent="0.25">
      <c r="A195" t="s">
        <v>198</v>
      </c>
      <c r="B195" s="1">
        <v>45329</v>
      </c>
      <c r="C195">
        <v>336</v>
      </c>
      <c r="D195">
        <v>366</v>
      </c>
      <c r="E195">
        <v>24</v>
      </c>
      <c r="F195">
        <v>176</v>
      </c>
      <c r="G195">
        <v>26</v>
      </c>
      <c r="H195" t="s">
        <v>3949</v>
      </c>
      <c r="I195">
        <f>YEAR(Table1[[#This Row],[Date]])</f>
        <v>2024</v>
      </c>
      <c r="J195">
        <f>MONTH(Table1[[#This Row],[Date]])</f>
        <v>2</v>
      </c>
      <c r="K195">
        <f>WEEKDAY(Table1[[#This Row],[Date]])</f>
        <v>4</v>
      </c>
      <c r="L195" s="3">
        <f>DAY(Table1[[#This Row],[Date]])</f>
        <v>7</v>
      </c>
      <c r="M195" s="3">
        <f>Table1[[#This Row],[Inventory Level]]/Table1[[#This Row],[Reorder Point]]</f>
        <v>0.91803278688524592</v>
      </c>
      <c r="N195" s="3">
        <f>ROUND(Table1[[#This Row],[Turnover Ratio]],2)</f>
        <v>0.92</v>
      </c>
    </row>
    <row r="196" spans="1:14" hidden="1" x14ac:dyDescent="0.25">
      <c r="A196" t="s">
        <v>199</v>
      </c>
      <c r="B196" s="1">
        <v>45328</v>
      </c>
      <c r="C196">
        <v>609</v>
      </c>
      <c r="D196">
        <v>162</v>
      </c>
      <c r="E196">
        <v>11</v>
      </c>
      <c r="F196">
        <v>120</v>
      </c>
      <c r="G196">
        <v>27</v>
      </c>
      <c r="H196" t="s">
        <v>3950</v>
      </c>
      <c r="I196">
        <f>YEAR(Table1[[#This Row],[Date]])</f>
        <v>2024</v>
      </c>
      <c r="J196">
        <f>MONTH(Table1[[#This Row],[Date]])</f>
        <v>2</v>
      </c>
      <c r="K196">
        <f>WEEKDAY(Table1[[#This Row],[Date]])</f>
        <v>3</v>
      </c>
      <c r="L196" s="3">
        <f>DAY(Table1[[#This Row],[Date]])</f>
        <v>6</v>
      </c>
      <c r="M196" s="3">
        <f>Table1[[#This Row],[Inventory Level]]/Table1[[#This Row],[Reorder Point]]</f>
        <v>3.7592592592592591</v>
      </c>
      <c r="N196" s="3">
        <f>ROUND(Table1[[#This Row],[Turnover Ratio]],2)</f>
        <v>3.76</v>
      </c>
    </row>
    <row r="197" spans="1:14" x14ac:dyDescent="0.25">
      <c r="A197" t="s">
        <v>200</v>
      </c>
      <c r="B197" s="1">
        <v>45096</v>
      </c>
      <c r="C197">
        <v>511</v>
      </c>
      <c r="D197">
        <v>400</v>
      </c>
      <c r="E197">
        <v>26</v>
      </c>
      <c r="F197">
        <v>145</v>
      </c>
      <c r="G197">
        <v>42</v>
      </c>
      <c r="H197" t="s">
        <v>3949</v>
      </c>
      <c r="I197">
        <f>YEAR(Table1[[#This Row],[Date]])</f>
        <v>2023</v>
      </c>
      <c r="J197">
        <f>MONTH(Table1[[#This Row],[Date]])</f>
        <v>6</v>
      </c>
      <c r="K197">
        <f>WEEKDAY(Table1[[#This Row],[Date]])</f>
        <v>2</v>
      </c>
      <c r="L197" s="3">
        <f>DAY(Table1[[#This Row],[Date]])</f>
        <v>19</v>
      </c>
      <c r="M197" s="3">
        <f>Table1[[#This Row],[Inventory Level]]/Table1[[#This Row],[Reorder Point]]</f>
        <v>1.2775000000000001</v>
      </c>
      <c r="N197" s="3">
        <f>ROUND(Table1[[#This Row],[Turnover Ratio]],2)</f>
        <v>1.28</v>
      </c>
    </row>
    <row r="198" spans="1:14" hidden="1" x14ac:dyDescent="0.25">
      <c r="A198" t="s">
        <v>201</v>
      </c>
      <c r="B198" s="1">
        <v>45343</v>
      </c>
      <c r="C198">
        <v>492</v>
      </c>
      <c r="D198">
        <v>421</v>
      </c>
      <c r="E198">
        <v>13</v>
      </c>
      <c r="F198">
        <v>39</v>
      </c>
      <c r="G198">
        <v>7</v>
      </c>
      <c r="H198" t="s">
        <v>3950</v>
      </c>
      <c r="I198">
        <f>YEAR(Table1[[#This Row],[Date]])</f>
        <v>2024</v>
      </c>
      <c r="J198">
        <f>MONTH(Table1[[#This Row],[Date]])</f>
        <v>2</v>
      </c>
      <c r="K198">
        <f>WEEKDAY(Table1[[#This Row],[Date]])</f>
        <v>4</v>
      </c>
      <c r="L198" s="3">
        <f>DAY(Table1[[#This Row],[Date]])</f>
        <v>21</v>
      </c>
      <c r="M198" s="3">
        <f>Table1[[#This Row],[Inventory Level]]/Table1[[#This Row],[Reorder Point]]</f>
        <v>1.1686460807600949</v>
      </c>
      <c r="N198" s="3">
        <f>ROUND(Table1[[#This Row],[Turnover Ratio]],2)</f>
        <v>1.17</v>
      </c>
    </row>
    <row r="199" spans="1:14" hidden="1" x14ac:dyDescent="0.25">
      <c r="A199" t="s">
        <v>202</v>
      </c>
      <c r="B199" s="1">
        <v>45655</v>
      </c>
      <c r="C199">
        <v>774</v>
      </c>
      <c r="D199">
        <v>247</v>
      </c>
      <c r="E199">
        <v>23</v>
      </c>
      <c r="F199">
        <v>194</v>
      </c>
      <c r="G199">
        <v>5</v>
      </c>
      <c r="H199" t="s">
        <v>3951</v>
      </c>
      <c r="I199">
        <f>YEAR(Table1[[#This Row],[Date]])</f>
        <v>2024</v>
      </c>
      <c r="J199">
        <f>MONTH(Table1[[#This Row],[Date]])</f>
        <v>12</v>
      </c>
      <c r="K199">
        <f>WEEKDAY(Table1[[#This Row],[Date]])</f>
        <v>1</v>
      </c>
      <c r="L199" s="3">
        <f>DAY(Table1[[#This Row],[Date]])</f>
        <v>29</v>
      </c>
      <c r="M199" s="3">
        <f>Table1[[#This Row],[Inventory Level]]/Table1[[#This Row],[Reorder Point]]</f>
        <v>3.1336032388663968</v>
      </c>
      <c r="N199" s="3">
        <f>ROUND(Table1[[#This Row],[Turnover Ratio]],2)</f>
        <v>3.13</v>
      </c>
    </row>
    <row r="200" spans="1:14" x14ac:dyDescent="0.25">
      <c r="A200" t="s">
        <v>203</v>
      </c>
      <c r="B200" s="1">
        <v>45621</v>
      </c>
      <c r="C200">
        <v>428</v>
      </c>
      <c r="D200">
        <v>456</v>
      </c>
      <c r="E200">
        <v>18</v>
      </c>
      <c r="F200">
        <v>123</v>
      </c>
      <c r="G200">
        <v>47</v>
      </c>
      <c r="H200" t="s">
        <v>3949</v>
      </c>
      <c r="I200">
        <f>YEAR(Table1[[#This Row],[Date]])</f>
        <v>2024</v>
      </c>
      <c r="J200">
        <f>MONTH(Table1[[#This Row],[Date]])</f>
        <v>11</v>
      </c>
      <c r="K200">
        <f>WEEKDAY(Table1[[#This Row],[Date]])</f>
        <v>2</v>
      </c>
      <c r="L200" s="3">
        <f>DAY(Table1[[#This Row],[Date]])</f>
        <v>25</v>
      </c>
      <c r="M200" s="3">
        <f>Table1[[#This Row],[Inventory Level]]/Table1[[#This Row],[Reorder Point]]</f>
        <v>0.93859649122807021</v>
      </c>
      <c r="N200" s="3">
        <f>ROUND(Table1[[#This Row],[Turnover Ratio]],2)</f>
        <v>0.94</v>
      </c>
    </row>
    <row r="201" spans="1:14" x14ac:dyDescent="0.25">
      <c r="A201" t="s">
        <v>204</v>
      </c>
      <c r="B201" s="1">
        <v>45125</v>
      </c>
      <c r="C201">
        <v>869</v>
      </c>
      <c r="D201">
        <v>422</v>
      </c>
      <c r="E201">
        <v>3</v>
      </c>
      <c r="F201">
        <v>136</v>
      </c>
      <c r="G201">
        <v>38</v>
      </c>
      <c r="H201" t="s">
        <v>3949</v>
      </c>
      <c r="I201">
        <f>YEAR(Table1[[#This Row],[Date]])</f>
        <v>2023</v>
      </c>
      <c r="J201">
        <f>MONTH(Table1[[#This Row],[Date]])</f>
        <v>7</v>
      </c>
      <c r="K201">
        <f>WEEKDAY(Table1[[#This Row],[Date]])</f>
        <v>3</v>
      </c>
      <c r="L201" s="3">
        <f>DAY(Table1[[#This Row],[Date]])</f>
        <v>18</v>
      </c>
      <c r="M201" s="3">
        <f>Table1[[#This Row],[Inventory Level]]/Table1[[#This Row],[Reorder Point]]</f>
        <v>2.0592417061611372</v>
      </c>
      <c r="N201" s="3">
        <f>ROUND(Table1[[#This Row],[Turnover Ratio]],2)</f>
        <v>2.06</v>
      </c>
    </row>
    <row r="202" spans="1:14" hidden="1" x14ac:dyDescent="0.25">
      <c r="A202" t="s">
        <v>205</v>
      </c>
      <c r="B202" s="1">
        <v>45355</v>
      </c>
      <c r="C202">
        <v>397</v>
      </c>
      <c r="D202">
        <v>378</v>
      </c>
      <c r="E202">
        <v>24</v>
      </c>
      <c r="F202">
        <v>134</v>
      </c>
      <c r="G202">
        <v>49</v>
      </c>
      <c r="H202" t="s">
        <v>3951</v>
      </c>
      <c r="I202">
        <f>YEAR(Table1[[#This Row],[Date]])</f>
        <v>2024</v>
      </c>
      <c r="J202">
        <f>MONTH(Table1[[#This Row],[Date]])</f>
        <v>3</v>
      </c>
      <c r="K202">
        <f>WEEKDAY(Table1[[#This Row],[Date]])</f>
        <v>2</v>
      </c>
      <c r="L202" s="3">
        <f>DAY(Table1[[#This Row],[Date]])</f>
        <v>4</v>
      </c>
      <c r="M202" s="3">
        <f>Table1[[#This Row],[Inventory Level]]/Table1[[#This Row],[Reorder Point]]</f>
        <v>1.0502645502645502</v>
      </c>
      <c r="N202" s="3">
        <f>ROUND(Table1[[#This Row],[Turnover Ratio]],2)</f>
        <v>1.05</v>
      </c>
    </row>
    <row r="203" spans="1:14" x14ac:dyDescent="0.25">
      <c r="A203" t="s">
        <v>206</v>
      </c>
      <c r="B203" s="1">
        <v>45476</v>
      </c>
      <c r="C203">
        <v>948</v>
      </c>
      <c r="D203">
        <v>212</v>
      </c>
      <c r="E203">
        <v>3</v>
      </c>
      <c r="F203">
        <v>12</v>
      </c>
      <c r="G203">
        <v>46</v>
      </c>
      <c r="H203" t="s">
        <v>3949</v>
      </c>
      <c r="I203">
        <f>YEAR(Table1[[#This Row],[Date]])</f>
        <v>2024</v>
      </c>
      <c r="J203">
        <f>MONTH(Table1[[#This Row],[Date]])</f>
        <v>7</v>
      </c>
      <c r="K203">
        <f>WEEKDAY(Table1[[#This Row],[Date]])</f>
        <v>4</v>
      </c>
      <c r="L203" s="3">
        <f>DAY(Table1[[#This Row],[Date]])</f>
        <v>3</v>
      </c>
      <c r="M203" s="3">
        <f>Table1[[#This Row],[Inventory Level]]/Table1[[#This Row],[Reorder Point]]</f>
        <v>4.4716981132075473</v>
      </c>
      <c r="N203" s="3">
        <f>ROUND(Table1[[#This Row],[Turnover Ratio]],2)</f>
        <v>4.47</v>
      </c>
    </row>
    <row r="204" spans="1:14" x14ac:dyDescent="0.25">
      <c r="A204" t="s">
        <v>207</v>
      </c>
      <c r="B204" s="1">
        <v>45550</v>
      </c>
      <c r="C204">
        <v>920</v>
      </c>
      <c r="D204">
        <v>90</v>
      </c>
      <c r="E204">
        <v>15</v>
      </c>
      <c r="F204">
        <v>143</v>
      </c>
      <c r="G204">
        <v>50</v>
      </c>
      <c r="H204" t="s">
        <v>3949</v>
      </c>
      <c r="I204">
        <f>YEAR(Table1[[#This Row],[Date]])</f>
        <v>2024</v>
      </c>
      <c r="J204">
        <f>MONTH(Table1[[#This Row],[Date]])</f>
        <v>9</v>
      </c>
      <c r="K204">
        <f>WEEKDAY(Table1[[#This Row],[Date]])</f>
        <v>1</v>
      </c>
      <c r="L204" s="3">
        <f>DAY(Table1[[#This Row],[Date]])</f>
        <v>15</v>
      </c>
      <c r="M204" s="3">
        <f>Table1[[#This Row],[Inventory Level]]/Table1[[#This Row],[Reorder Point]]</f>
        <v>10.222222222222221</v>
      </c>
      <c r="N204" s="3">
        <f>ROUND(Table1[[#This Row],[Turnover Ratio]],2)</f>
        <v>10.220000000000001</v>
      </c>
    </row>
    <row r="205" spans="1:14" x14ac:dyDescent="0.25">
      <c r="A205" t="s">
        <v>208</v>
      </c>
      <c r="B205" s="1">
        <v>45581</v>
      </c>
      <c r="C205">
        <v>771</v>
      </c>
      <c r="D205">
        <v>325</v>
      </c>
      <c r="E205">
        <v>15</v>
      </c>
      <c r="F205">
        <v>128</v>
      </c>
      <c r="G205">
        <v>31</v>
      </c>
      <c r="H205" t="s">
        <v>3949</v>
      </c>
      <c r="I205">
        <f>YEAR(Table1[[#This Row],[Date]])</f>
        <v>2024</v>
      </c>
      <c r="J205">
        <f>MONTH(Table1[[#This Row],[Date]])</f>
        <v>10</v>
      </c>
      <c r="K205">
        <f>WEEKDAY(Table1[[#This Row],[Date]])</f>
        <v>4</v>
      </c>
      <c r="L205" s="3">
        <f>DAY(Table1[[#This Row],[Date]])</f>
        <v>16</v>
      </c>
      <c r="M205" s="3">
        <f>Table1[[#This Row],[Inventory Level]]/Table1[[#This Row],[Reorder Point]]</f>
        <v>2.3723076923076922</v>
      </c>
      <c r="N205" s="3">
        <f>ROUND(Table1[[#This Row],[Turnover Ratio]],2)</f>
        <v>2.37</v>
      </c>
    </row>
    <row r="206" spans="1:14" hidden="1" x14ac:dyDescent="0.25">
      <c r="A206" t="s">
        <v>209</v>
      </c>
      <c r="B206" s="1">
        <v>45252</v>
      </c>
      <c r="C206">
        <v>679</v>
      </c>
      <c r="D206">
        <v>113</v>
      </c>
      <c r="E206">
        <v>1</v>
      </c>
      <c r="F206">
        <v>136</v>
      </c>
      <c r="G206">
        <v>17</v>
      </c>
      <c r="H206" t="s">
        <v>3950</v>
      </c>
      <c r="I206">
        <f>YEAR(Table1[[#This Row],[Date]])</f>
        <v>2023</v>
      </c>
      <c r="J206">
        <f>MONTH(Table1[[#This Row],[Date]])</f>
        <v>11</v>
      </c>
      <c r="K206">
        <f>WEEKDAY(Table1[[#This Row],[Date]])</f>
        <v>4</v>
      </c>
      <c r="L206" s="3">
        <f>DAY(Table1[[#This Row],[Date]])</f>
        <v>22</v>
      </c>
      <c r="M206" s="3">
        <f>Table1[[#This Row],[Inventory Level]]/Table1[[#This Row],[Reorder Point]]</f>
        <v>6.0088495575221241</v>
      </c>
      <c r="N206" s="3">
        <f>ROUND(Table1[[#This Row],[Turnover Ratio]],2)</f>
        <v>6.01</v>
      </c>
    </row>
    <row r="207" spans="1:14" hidden="1" x14ac:dyDescent="0.25">
      <c r="A207" t="s">
        <v>210</v>
      </c>
      <c r="B207" s="1">
        <v>45480</v>
      </c>
      <c r="C207">
        <v>167</v>
      </c>
      <c r="D207">
        <v>102</v>
      </c>
      <c r="E207">
        <v>5</v>
      </c>
      <c r="F207">
        <v>9</v>
      </c>
      <c r="G207">
        <v>17</v>
      </c>
      <c r="H207" t="s">
        <v>3950</v>
      </c>
      <c r="I207">
        <f>YEAR(Table1[[#This Row],[Date]])</f>
        <v>2024</v>
      </c>
      <c r="J207">
        <f>MONTH(Table1[[#This Row],[Date]])</f>
        <v>7</v>
      </c>
      <c r="K207">
        <f>WEEKDAY(Table1[[#This Row],[Date]])</f>
        <v>1</v>
      </c>
      <c r="L207" s="3">
        <f>DAY(Table1[[#This Row],[Date]])</f>
        <v>7</v>
      </c>
      <c r="M207" s="3">
        <f>Table1[[#This Row],[Inventory Level]]/Table1[[#This Row],[Reorder Point]]</f>
        <v>1.6372549019607843</v>
      </c>
      <c r="N207" s="3">
        <f>ROUND(Table1[[#This Row],[Turnover Ratio]],2)</f>
        <v>1.64</v>
      </c>
    </row>
    <row r="208" spans="1:14" hidden="1" x14ac:dyDescent="0.25">
      <c r="A208" t="s">
        <v>211</v>
      </c>
      <c r="B208" s="1">
        <v>45300</v>
      </c>
      <c r="C208">
        <v>111</v>
      </c>
      <c r="D208">
        <v>115</v>
      </c>
      <c r="E208">
        <v>3</v>
      </c>
      <c r="F208">
        <v>140</v>
      </c>
      <c r="G208">
        <v>18</v>
      </c>
      <c r="H208" t="s">
        <v>3951</v>
      </c>
      <c r="I208">
        <f>YEAR(Table1[[#This Row],[Date]])</f>
        <v>2024</v>
      </c>
      <c r="J208">
        <f>MONTH(Table1[[#This Row],[Date]])</f>
        <v>1</v>
      </c>
      <c r="K208">
        <f>WEEKDAY(Table1[[#This Row],[Date]])</f>
        <v>3</v>
      </c>
      <c r="L208" s="3">
        <f>DAY(Table1[[#This Row],[Date]])</f>
        <v>9</v>
      </c>
      <c r="M208" s="3">
        <f>Table1[[#This Row],[Inventory Level]]/Table1[[#This Row],[Reorder Point]]</f>
        <v>0.9652173913043478</v>
      </c>
      <c r="N208" s="3">
        <f>ROUND(Table1[[#This Row],[Turnover Ratio]],2)</f>
        <v>0.97</v>
      </c>
    </row>
    <row r="209" spans="1:14" hidden="1" x14ac:dyDescent="0.25">
      <c r="A209" t="s">
        <v>212</v>
      </c>
      <c r="B209" s="1">
        <v>45522</v>
      </c>
      <c r="C209">
        <v>707</v>
      </c>
      <c r="D209">
        <v>101</v>
      </c>
      <c r="E209">
        <v>28</v>
      </c>
      <c r="F209">
        <v>13</v>
      </c>
      <c r="G209">
        <v>45</v>
      </c>
      <c r="H209" t="s">
        <v>3951</v>
      </c>
      <c r="I209">
        <f>YEAR(Table1[[#This Row],[Date]])</f>
        <v>2024</v>
      </c>
      <c r="J209">
        <f>MONTH(Table1[[#This Row],[Date]])</f>
        <v>8</v>
      </c>
      <c r="K209">
        <f>WEEKDAY(Table1[[#This Row],[Date]])</f>
        <v>1</v>
      </c>
      <c r="L209" s="3">
        <f>DAY(Table1[[#This Row],[Date]])</f>
        <v>18</v>
      </c>
      <c r="M209" s="3">
        <f>Table1[[#This Row],[Inventory Level]]/Table1[[#This Row],[Reorder Point]]</f>
        <v>7</v>
      </c>
      <c r="N209" s="3">
        <f>ROUND(Table1[[#This Row],[Turnover Ratio]],2)</f>
        <v>7</v>
      </c>
    </row>
    <row r="210" spans="1:14" hidden="1" x14ac:dyDescent="0.25">
      <c r="A210" t="s">
        <v>213</v>
      </c>
      <c r="B210" s="1">
        <v>45140</v>
      </c>
      <c r="C210">
        <v>275</v>
      </c>
      <c r="D210">
        <v>431</v>
      </c>
      <c r="E210">
        <v>2</v>
      </c>
      <c r="F210">
        <v>160</v>
      </c>
      <c r="G210">
        <v>25</v>
      </c>
      <c r="H210" t="s">
        <v>3950</v>
      </c>
      <c r="I210">
        <f>YEAR(Table1[[#This Row],[Date]])</f>
        <v>2023</v>
      </c>
      <c r="J210">
        <f>MONTH(Table1[[#This Row],[Date]])</f>
        <v>8</v>
      </c>
      <c r="K210">
        <f>WEEKDAY(Table1[[#This Row],[Date]])</f>
        <v>4</v>
      </c>
      <c r="L210" s="3">
        <f>DAY(Table1[[#This Row],[Date]])</f>
        <v>2</v>
      </c>
      <c r="M210" s="3">
        <f>Table1[[#This Row],[Inventory Level]]/Table1[[#This Row],[Reorder Point]]</f>
        <v>0.63805104408352664</v>
      </c>
      <c r="N210" s="3">
        <f>ROUND(Table1[[#This Row],[Turnover Ratio]],2)</f>
        <v>0.64</v>
      </c>
    </row>
    <row r="211" spans="1:14" x14ac:dyDescent="0.25">
      <c r="A211" t="s">
        <v>214</v>
      </c>
      <c r="B211" s="1">
        <v>45163</v>
      </c>
      <c r="C211">
        <v>920</v>
      </c>
      <c r="D211">
        <v>87</v>
      </c>
      <c r="E211">
        <v>5</v>
      </c>
      <c r="F211">
        <v>95</v>
      </c>
      <c r="G211">
        <v>11</v>
      </c>
      <c r="H211" t="s">
        <v>3949</v>
      </c>
      <c r="I211">
        <f>YEAR(Table1[[#This Row],[Date]])</f>
        <v>2023</v>
      </c>
      <c r="J211">
        <f>MONTH(Table1[[#This Row],[Date]])</f>
        <v>8</v>
      </c>
      <c r="K211">
        <f>WEEKDAY(Table1[[#This Row],[Date]])</f>
        <v>6</v>
      </c>
      <c r="L211" s="3">
        <f>DAY(Table1[[#This Row],[Date]])</f>
        <v>25</v>
      </c>
      <c r="M211" s="3">
        <f>Table1[[#This Row],[Inventory Level]]/Table1[[#This Row],[Reorder Point]]</f>
        <v>10.574712643678161</v>
      </c>
      <c r="N211" s="3">
        <f>ROUND(Table1[[#This Row],[Turnover Ratio]],2)</f>
        <v>10.57</v>
      </c>
    </row>
    <row r="212" spans="1:14" x14ac:dyDescent="0.25">
      <c r="A212" t="s">
        <v>215</v>
      </c>
      <c r="B212" s="1">
        <v>44994</v>
      </c>
      <c r="C212">
        <v>751</v>
      </c>
      <c r="D212">
        <v>158</v>
      </c>
      <c r="E212">
        <v>29</v>
      </c>
      <c r="F212">
        <v>106</v>
      </c>
      <c r="G212">
        <v>13</v>
      </c>
      <c r="H212" t="s">
        <v>3949</v>
      </c>
      <c r="I212">
        <f>YEAR(Table1[[#This Row],[Date]])</f>
        <v>2023</v>
      </c>
      <c r="J212">
        <f>MONTH(Table1[[#This Row],[Date]])</f>
        <v>3</v>
      </c>
      <c r="K212">
        <f>WEEKDAY(Table1[[#This Row],[Date]])</f>
        <v>5</v>
      </c>
      <c r="L212" s="3">
        <f>DAY(Table1[[#This Row],[Date]])</f>
        <v>9</v>
      </c>
      <c r="M212" s="3">
        <f>Table1[[#This Row],[Inventory Level]]/Table1[[#This Row],[Reorder Point]]</f>
        <v>4.7531645569620249</v>
      </c>
      <c r="N212" s="3">
        <f>ROUND(Table1[[#This Row],[Turnover Ratio]],2)</f>
        <v>4.75</v>
      </c>
    </row>
    <row r="213" spans="1:14" x14ac:dyDescent="0.25">
      <c r="A213" t="s">
        <v>216</v>
      </c>
      <c r="B213" s="1">
        <v>45565</v>
      </c>
      <c r="C213">
        <v>835</v>
      </c>
      <c r="D213">
        <v>296</v>
      </c>
      <c r="E213">
        <v>7</v>
      </c>
      <c r="F213">
        <v>196</v>
      </c>
      <c r="G213">
        <v>31</v>
      </c>
      <c r="H213" t="s">
        <v>3949</v>
      </c>
      <c r="I213">
        <f>YEAR(Table1[[#This Row],[Date]])</f>
        <v>2024</v>
      </c>
      <c r="J213">
        <f>MONTH(Table1[[#This Row],[Date]])</f>
        <v>9</v>
      </c>
      <c r="K213">
        <f>WEEKDAY(Table1[[#This Row],[Date]])</f>
        <v>2</v>
      </c>
      <c r="L213" s="3">
        <f>DAY(Table1[[#This Row],[Date]])</f>
        <v>30</v>
      </c>
      <c r="M213" s="3">
        <f>Table1[[#This Row],[Inventory Level]]/Table1[[#This Row],[Reorder Point]]</f>
        <v>2.8209459459459461</v>
      </c>
      <c r="N213" s="3">
        <f>ROUND(Table1[[#This Row],[Turnover Ratio]],2)</f>
        <v>2.82</v>
      </c>
    </row>
    <row r="214" spans="1:14" hidden="1" x14ac:dyDescent="0.25">
      <c r="A214" t="s">
        <v>217</v>
      </c>
      <c r="B214" s="1">
        <v>45052</v>
      </c>
      <c r="C214">
        <v>421</v>
      </c>
      <c r="D214">
        <v>185</v>
      </c>
      <c r="E214">
        <v>13</v>
      </c>
      <c r="F214">
        <v>153</v>
      </c>
      <c r="G214">
        <v>19</v>
      </c>
      <c r="H214" t="s">
        <v>3951</v>
      </c>
      <c r="I214">
        <f>YEAR(Table1[[#This Row],[Date]])</f>
        <v>2023</v>
      </c>
      <c r="J214">
        <f>MONTH(Table1[[#This Row],[Date]])</f>
        <v>5</v>
      </c>
      <c r="K214">
        <f>WEEKDAY(Table1[[#This Row],[Date]])</f>
        <v>7</v>
      </c>
      <c r="L214" s="3">
        <f>DAY(Table1[[#This Row],[Date]])</f>
        <v>6</v>
      </c>
      <c r="M214" s="3">
        <f>Table1[[#This Row],[Inventory Level]]/Table1[[#This Row],[Reorder Point]]</f>
        <v>2.2756756756756755</v>
      </c>
      <c r="N214" s="3">
        <f>ROUND(Table1[[#This Row],[Turnover Ratio]],2)</f>
        <v>2.2799999999999998</v>
      </c>
    </row>
    <row r="215" spans="1:14" hidden="1" x14ac:dyDescent="0.25">
      <c r="A215" t="s">
        <v>218</v>
      </c>
      <c r="B215" s="1">
        <v>44994</v>
      </c>
      <c r="C215">
        <v>722</v>
      </c>
      <c r="D215">
        <v>131</v>
      </c>
      <c r="E215">
        <v>19</v>
      </c>
      <c r="F215">
        <v>122</v>
      </c>
      <c r="G215">
        <v>18</v>
      </c>
      <c r="H215" t="s">
        <v>3950</v>
      </c>
      <c r="I215">
        <f>YEAR(Table1[[#This Row],[Date]])</f>
        <v>2023</v>
      </c>
      <c r="J215">
        <f>MONTH(Table1[[#This Row],[Date]])</f>
        <v>3</v>
      </c>
      <c r="K215">
        <f>WEEKDAY(Table1[[#This Row],[Date]])</f>
        <v>5</v>
      </c>
      <c r="L215" s="3">
        <f>DAY(Table1[[#This Row],[Date]])</f>
        <v>9</v>
      </c>
      <c r="M215" s="3">
        <f>Table1[[#This Row],[Inventory Level]]/Table1[[#This Row],[Reorder Point]]</f>
        <v>5.5114503816793894</v>
      </c>
      <c r="N215" s="3">
        <f>ROUND(Table1[[#This Row],[Turnover Ratio]],2)</f>
        <v>5.51</v>
      </c>
    </row>
    <row r="216" spans="1:14" hidden="1" x14ac:dyDescent="0.25">
      <c r="A216" t="s">
        <v>219</v>
      </c>
      <c r="B216" s="1">
        <v>45596</v>
      </c>
      <c r="C216">
        <v>773</v>
      </c>
      <c r="D216">
        <v>461</v>
      </c>
      <c r="E216">
        <v>19</v>
      </c>
      <c r="F216">
        <v>188</v>
      </c>
      <c r="G216">
        <v>34</v>
      </c>
      <c r="H216" t="s">
        <v>3950</v>
      </c>
      <c r="I216">
        <f>YEAR(Table1[[#This Row],[Date]])</f>
        <v>2024</v>
      </c>
      <c r="J216">
        <f>MONTH(Table1[[#This Row],[Date]])</f>
        <v>10</v>
      </c>
      <c r="K216">
        <f>WEEKDAY(Table1[[#This Row],[Date]])</f>
        <v>5</v>
      </c>
      <c r="L216" s="3">
        <f>DAY(Table1[[#This Row],[Date]])</f>
        <v>31</v>
      </c>
      <c r="M216" s="3">
        <f>Table1[[#This Row],[Inventory Level]]/Table1[[#This Row],[Reorder Point]]</f>
        <v>1.6767895878524945</v>
      </c>
      <c r="N216" s="3">
        <f>ROUND(Table1[[#This Row],[Turnover Ratio]],2)</f>
        <v>1.68</v>
      </c>
    </row>
    <row r="217" spans="1:14" hidden="1" x14ac:dyDescent="0.25">
      <c r="A217" t="s">
        <v>178</v>
      </c>
      <c r="B217" s="1">
        <v>45303</v>
      </c>
      <c r="C217">
        <v>449</v>
      </c>
      <c r="D217">
        <v>277</v>
      </c>
      <c r="E217">
        <v>30</v>
      </c>
      <c r="F217">
        <v>52</v>
      </c>
      <c r="G217">
        <v>12</v>
      </c>
      <c r="H217" t="s">
        <v>3951</v>
      </c>
      <c r="I217">
        <f>YEAR(Table1[[#This Row],[Date]])</f>
        <v>2024</v>
      </c>
      <c r="J217">
        <f>MONTH(Table1[[#This Row],[Date]])</f>
        <v>1</v>
      </c>
      <c r="K217">
        <f>WEEKDAY(Table1[[#This Row],[Date]])</f>
        <v>6</v>
      </c>
      <c r="L217" s="3">
        <f>DAY(Table1[[#This Row],[Date]])</f>
        <v>12</v>
      </c>
      <c r="M217" s="3">
        <f>Table1[[#This Row],[Inventory Level]]/Table1[[#This Row],[Reorder Point]]</f>
        <v>1.6209386281588447</v>
      </c>
      <c r="N217" s="3">
        <f>ROUND(Table1[[#This Row],[Turnover Ratio]],2)</f>
        <v>1.62</v>
      </c>
    </row>
    <row r="218" spans="1:14" x14ac:dyDescent="0.25">
      <c r="A218" t="s">
        <v>220</v>
      </c>
      <c r="B218" s="1">
        <v>45217</v>
      </c>
      <c r="C218">
        <v>343</v>
      </c>
      <c r="D218">
        <v>114</v>
      </c>
      <c r="E218">
        <v>17</v>
      </c>
      <c r="F218">
        <v>180</v>
      </c>
      <c r="G218">
        <v>32</v>
      </c>
      <c r="H218" t="s">
        <v>3949</v>
      </c>
      <c r="I218">
        <f>YEAR(Table1[[#This Row],[Date]])</f>
        <v>2023</v>
      </c>
      <c r="J218">
        <f>MONTH(Table1[[#This Row],[Date]])</f>
        <v>10</v>
      </c>
      <c r="K218">
        <f>WEEKDAY(Table1[[#This Row],[Date]])</f>
        <v>4</v>
      </c>
      <c r="L218" s="3">
        <f>DAY(Table1[[#This Row],[Date]])</f>
        <v>18</v>
      </c>
      <c r="M218" s="3">
        <f>Table1[[#This Row],[Inventory Level]]/Table1[[#This Row],[Reorder Point]]</f>
        <v>3.0087719298245612</v>
      </c>
      <c r="N218" s="3">
        <f>ROUND(Table1[[#This Row],[Turnover Ratio]],2)</f>
        <v>3.01</v>
      </c>
    </row>
    <row r="219" spans="1:14" hidden="1" x14ac:dyDescent="0.25">
      <c r="A219" t="s">
        <v>221</v>
      </c>
      <c r="B219" s="1">
        <v>45497</v>
      </c>
      <c r="C219">
        <v>481</v>
      </c>
      <c r="D219">
        <v>393</v>
      </c>
      <c r="E219">
        <v>16</v>
      </c>
      <c r="F219">
        <v>4</v>
      </c>
      <c r="G219">
        <v>25</v>
      </c>
      <c r="H219" t="s">
        <v>3951</v>
      </c>
      <c r="I219">
        <f>YEAR(Table1[[#This Row],[Date]])</f>
        <v>2024</v>
      </c>
      <c r="J219">
        <f>MONTH(Table1[[#This Row],[Date]])</f>
        <v>7</v>
      </c>
      <c r="K219">
        <f>WEEKDAY(Table1[[#This Row],[Date]])</f>
        <v>4</v>
      </c>
      <c r="L219" s="3">
        <f>DAY(Table1[[#This Row],[Date]])</f>
        <v>24</v>
      </c>
      <c r="M219" s="3">
        <f>Table1[[#This Row],[Inventory Level]]/Table1[[#This Row],[Reorder Point]]</f>
        <v>1.2239185750636132</v>
      </c>
      <c r="N219" s="3">
        <f>ROUND(Table1[[#This Row],[Turnover Ratio]],2)</f>
        <v>1.22</v>
      </c>
    </row>
    <row r="220" spans="1:14" hidden="1" x14ac:dyDescent="0.25">
      <c r="A220" t="s">
        <v>177</v>
      </c>
      <c r="B220" s="1">
        <v>45622</v>
      </c>
      <c r="C220">
        <v>578</v>
      </c>
      <c r="D220">
        <v>105</v>
      </c>
      <c r="E220">
        <v>13</v>
      </c>
      <c r="F220">
        <v>73</v>
      </c>
      <c r="G220">
        <v>39</v>
      </c>
      <c r="H220" t="s">
        <v>3950</v>
      </c>
      <c r="I220">
        <f>YEAR(Table1[[#This Row],[Date]])</f>
        <v>2024</v>
      </c>
      <c r="J220">
        <f>MONTH(Table1[[#This Row],[Date]])</f>
        <v>11</v>
      </c>
      <c r="K220">
        <f>WEEKDAY(Table1[[#This Row],[Date]])</f>
        <v>3</v>
      </c>
      <c r="L220" s="3">
        <f>DAY(Table1[[#This Row],[Date]])</f>
        <v>26</v>
      </c>
      <c r="M220" s="3">
        <f>Table1[[#This Row],[Inventory Level]]/Table1[[#This Row],[Reorder Point]]</f>
        <v>5.5047619047619047</v>
      </c>
      <c r="N220" s="3">
        <f>ROUND(Table1[[#This Row],[Turnover Ratio]],2)</f>
        <v>5.5</v>
      </c>
    </row>
    <row r="221" spans="1:14" hidden="1" x14ac:dyDescent="0.25">
      <c r="A221" t="s">
        <v>222</v>
      </c>
      <c r="B221" s="1">
        <v>45232</v>
      </c>
      <c r="C221">
        <v>716</v>
      </c>
      <c r="D221">
        <v>161</v>
      </c>
      <c r="E221">
        <v>7</v>
      </c>
      <c r="F221">
        <v>61</v>
      </c>
      <c r="G221">
        <v>12</v>
      </c>
      <c r="H221" t="s">
        <v>3950</v>
      </c>
      <c r="I221">
        <f>YEAR(Table1[[#This Row],[Date]])</f>
        <v>2023</v>
      </c>
      <c r="J221">
        <f>MONTH(Table1[[#This Row],[Date]])</f>
        <v>11</v>
      </c>
      <c r="K221">
        <f>WEEKDAY(Table1[[#This Row],[Date]])</f>
        <v>5</v>
      </c>
      <c r="L221" s="3">
        <f>DAY(Table1[[#This Row],[Date]])</f>
        <v>2</v>
      </c>
      <c r="M221" s="3">
        <f>Table1[[#This Row],[Inventory Level]]/Table1[[#This Row],[Reorder Point]]</f>
        <v>4.4472049689440993</v>
      </c>
      <c r="N221" s="3">
        <f>ROUND(Table1[[#This Row],[Turnover Ratio]],2)</f>
        <v>4.45</v>
      </c>
    </row>
    <row r="222" spans="1:14" hidden="1" x14ac:dyDescent="0.25">
      <c r="A222" t="s">
        <v>223</v>
      </c>
      <c r="B222" s="1">
        <v>45178</v>
      </c>
      <c r="C222">
        <v>234</v>
      </c>
      <c r="D222">
        <v>177</v>
      </c>
      <c r="E222">
        <v>7</v>
      </c>
      <c r="F222">
        <v>53</v>
      </c>
      <c r="G222">
        <v>48</v>
      </c>
      <c r="H222" t="s">
        <v>3950</v>
      </c>
      <c r="I222">
        <f>YEAR(Table1[[#This Row],[Date]])</f>
        <v>2023</v>
      </c>
      <c r="J222">
        <f>MONTH(Table1[[#This Row],[Date]])</f>
        <v>9</v>
      </c>
      <c r="K222">
        <f>WEEKDAY(Table1[[#This Row],[Date]])</f>
        <v>7</v>
      </c>
      <c r="L222" s="3">
        <f>DAY(Table1[[#This Row],[Date]])</f>
        <v>9</v>
      </c>
      <c r="M222" s="3">
        <f>Table1[[#This Row],[Inventory Level]]/Table1[[#This Row],[Reorder Point]]</f>
        <v>1.3220338983050848</v>
      </c>
      <c r="N222" s="3">
        <f>ROUND(Table1[[#This Row],[Turnover Ratio]],2)</f>
        <v>1.32</v>
      </c>
    </row>
    <row r="223" spans="1:14" hidden="1" x14ac:dyDescent="0.25">
      <c r="A223" t="s">
        <v>224</v>
      </c>
      <c r="B223" s="1">
        <v>45387</v>
      </c>
      <c r="C223">
        <v>838</v>
      </c>
      <c r="D223">
        <v>171</v>
      </c>
      <c r="E223">
        <v>26</v>
      </c>
      <c r="F223">
        <v>199</v>
      </c>
      <c r="G223">
        <v>23</v>
      </c>
      <c r="H223" t="s">
        <v>3951</v>
      </c>
      <c r="I223">
        <f>YEAR(Table1[[#This Row],[Date]])</f>
        <v>2024</v>
      </c>
      <c r="J223">
        <f>MONTH(Table1[[#This Row],[Date]])</f>
        <v>4</v>
      </c>
      <c r="K223">
        <f>WEEKDAY(Table1[[#This Row],[Date]])</f>
        <v>6</v>
      </c>
      <c r="L223" s="3">
        <f>DAY(Table1[[#This Row],[Date]])</f>
        <v>5</v>
      </c>
      <c r="M223" s="3">
        <f>Table1[[#This Row],[Inventory Level]]/Table1[[#This Row],[Reorder Point]]</f>
        <v>4.9005847953216373</v>
      </c>
      <c r="N223" s="3">
        <f>ROUND(Table1[[#This Row],[Turnover Ratio]],2)</f>
        <v>4.9000000000000004</v>
      </c>
    </row>
    <row r="224" spans="1:14" x14ac:dyDescent="0.25">
      <c r="A224" t="s">
        <v>225</v>
      </c>
      <c r="B224" s="1">
        <v>45082</v>
      </c>
      <c r="C224">
        <v>846</v>
      </c>
      <c r="D224">
        <v>181</v>
      </c>
      <c r="E224">
        <v>24</v>
      </c>
      <c r="F224">
        <v>160</v>
      </c>
      <c r="G224">
        <v>31</v>
      </c>
      <c r="H224" t="s">
        <v>3949</v>
      </c>
      <c r="I224">
        <f>YEAR(Table1[[#This Row],[Date]])</f>
        <v>2023</v>
      </c>
      <c r="J224">
        <f>MONTH(Table1[[#This Row],[Date]])</f>
        <v>6</v>
      </c>
      <c r="K224">
        <f>WEEKDAY(Table1[[#This Row],[Date]])</f>
        <v>2</v>
      </c>
      <c r="L224" s="3">
        <f>DAY(Table1[[#This Row],[Date]])</f>
        <v>5</v>
      </c>
      <c r="M224" s="3">
        <f>Table1[[#This Row],[Inventory Level]]/Table1[[#This Row],[Reorder Point]]</f>
        <v>4.6740331491712706</v>
      </c>
      <c r="N224" s="3">
        <f>ROUND(Table1[[#This Row],[Turnover Ratio]],2)</f>
        <v>4.67</v>
      </c>
    </row>
    <row r="225" spans="1:14" hidden="1" x14ac:dyDescent="0.25">
      <c r="A225" t="s">
        <v>99</v>
      </c>
      <c r="B225" s="1">
        <v>45534</v>
      </c>
      <c r="C225">
        <v>107</v>
      </c>
      <c r="D225">
        <v>167</v>
      </c>
      <c r="E225">
        <v>7</v>
      </c>
      <c r="F225">
        <v>34</v>
      </c>
      <c r="G225">
        <v>12</v>
      </c>
      <c r="H225" t="s">
        <v>3950</v>
      </c>
      <c r="I225">
        <f>YEAR(Table1[[#This Row],[Date]])</f>
        <v>2024</v>
      </c>
      <c r="J225">
        <f>MONTH(Table1[[#This Row],[Date]])</f>
        <v>8</v>
      </c>
      <c r="K225">
        <f>WEEKDAY(Table1[[#This Row],[Date]])</f>
        <v>6</v>
      </c>
      <c r="L225" s="3">
        <f>DAY(Table1[[#This Row],[Date]])</f>
        <v>30</v>
      </c>
      <c r="M225" s="3">
        <f>Table1[[#This Row],[Inventory Level]]/Table1[[#This Row],[Reorder Point]]</f>
        <v>0.64071856287425155</v>
      </c>
      <c r="N225" s="3">
        <f>ROUND(Table1[[#This Row],[Turnover Ratio]],2)</f>
        <v>0.64</v>
      </c>
    </row>
    <row r="226" spans="1:14" x14ac:dyDescent="0.25">
      <c r="A226" t="s">
        <v>226</v>
      </c>
      <c r="B226" s="1">
        <v>45357</v>
      </c>
      <c r="C226">
        <v>247</v>
      </c>
      <c r="D226">
        <v>400</v>
      </c>
      <c r="E226">
        <v>20</v>
      </c>
      <c r="F226">
        <v>79</v>
      </c>
      <c r="G226">
        <v>18</v>
      </c>
      <c r="H226" t="s">
        <v>3949</v>
      </c>
      <c r="I226">
        <f>YEAR(Table1[[#This Row],[Date]])</f>
        <v>2024</v>
      </c>
      <c r="J226">
        <f>MONTH(Table1[[#This Row],[Date]])</f>
        <v>3</v>
      </c>
      <c r="K226">
        <f>WEEKDAY(Table1[[#This Row],[Date]])</f>
        <v>4</v>
      </c>
      <c r="L226" s="3">
        <f>DAY(Table1[[#This Row],[Date]])</f>
        <v>6</v>
      </c>
      <c r="M226" s="3">
        <f>Table1[[#This Row],[Inventory Level]]/Table1[[#This Row],[Reorder Point]]</f>
        <v>0.61750000000000005</v>
      </c>
      <c r="N226" s="3">
        <f>ROUND(Table1[[#This Row],[Turnover Ratio]],2)</f>
        <v>0.62</v>
      </c>
    </row>
    <row r="227" spans="1:14" hidden="1" x14ac:dyDescent="0.25">
      <c r="A227" t="s">
        <v>227</v>
      </c>
      <c r="B227" s="1">
        <v>45681</v>
      </c>
      <c r="C227">
        <v>246</v>
      </c>
      <c r="D227">
        <v>307</v>
      </c>
      <c r="E227">
        <v>9</v>
      </c>
      <c r="F227">
        <v>157</v>
      </c>
      <c r="G227">
        <v>35</v>
      </c>
      <c r="H227" t="s">
        <v>3951</v>
      </c>
      <c r="I227">
        <f>YEAR(Table1[[#This Row],[Date]])</f>
        <v>2025</v>
      </c>
      <c r="J227">
        <f>MONTH(Table1[[#This Row],[Date]])</f>
        <v>1</v>
      </c>
      <c r="K227">
        <f>WEEKDAY(Table1[[#This Row],[Date]])</f>
        <v>6</v>
      </c>
      <c r="L227" s="3">
        <f>DAY(Table1[[#This Row],[Date]])</f>
        <v>24</v>
      </c>
      <c r="M227" s="3">
        <f>Table1[[#This Row],[Inventory Level]]/Table1[[#This Row],[Reorder Point]]</f>
        <v>0.80130293159609123</v>
      </c>
      <c r="N227" s="3">
        <f>ROUND(Table1[[#This Row],[Turnover Ratio]],2)</f>
        <v>0.8</v>
      </c>
    </row>
    <row r="228" spans="1:14" hidden="1" x14ac:dyDescent="0.25">
      <c r="A228" t="s">
        <v>228</v>
      </c>
      <c r="B228" s="1">
        <v>45571</v>
      </c>
      <c r="C228">
        <v>411</v>
      </c>
      <c r="D228">
        <v>427</v>
      </c>
      <c r="E228">
        <v>9</v>
      </c>
      <c r="F228">
        <v>67</v>
      </c>
      <c r="G228">
        <v>48</v>
      </c>
      <c r="H228" t="s">
        <v>3950</v>
      </c>
      <c r="I228">
        <f>YEAR(Table1[[#This Row],[Date]])</f>
        <v>2024</v>
      </c>
      <c r="J228">
        <f>MONTH(Table1[[#This Row],[Date]])</f>
        <v>10</v>
      </c>
      <c r="K228">
        <f>WEEKDAY(Table1[[#This Row],[Date]])</f>
        <v>1</v>
      </c>
      <c r="L228" s="3">
        <f>DAY(Table1[[#This Row],[Date]])</f>
        <v>6</v>
      </c>
      <c r="M228" s="3">
        <f>Table1[[#This Row],[Inventory Level]]/Table1[[#This Row],[Reorder Point]]</f>
        <v>0.9625292740046838</v>
      </c>
      <c r="N228" s="3">
        <f>ROUND(Table1[[#This Row],[Turnover Ratio]],2)</f>
        <v>0.96</v>
      </c>
    </row>
    <row r="229" spans="1:14" hidden="1" x14ac:dyDescent="0.25">
      <c r="A229" t="s">
        <v>229</v>
      </c>
      <c r="B229" s="1">
        <v>45098</v>
      </c>
      <c r="C229">
        <v>390</v>
      </c>
      <c r="D229">
        <v>179</v>
      </c>
      <c r="E229">
        <v>6</v>
      </c>
      <c r="F229">
        <v>56</v>
      </c>
      <c r="G229">
        <v>40</v>
      </c>
      <c r="H229" t="s">
        <v>3951</v>
      </c>
      <c r="I229">
        <f>YEAR(Table1[[#This Row],[Date]])</f>
        <v>2023</v>
      </c>
      <c r="J229">
        <f>MONTH(Table1[[#This Row],[Date]])</f>
        <v>6</v>
      </c>
      <c r="K229">
        <f>WEEKDAY(Table1[[#This Row],[Date]])</f>
        <v>4</v>
      </c>
      <c r="L229" s="3">
        <f>DAY(Table1[[#This Row],[Date]])</f>
        <v>21</v>
      </c>
      <c r="M229" s="3">
        <f>Table1[[#This Row],[Inventory Level]]/Table1[[#This Row],[Reorder Point]]</f>
        <v>2.1787709497206702</v>
      </c>
      <c r="N229" s="3">
        <f>ROUND(Table1[[#This Row],[Turnover Ratio]],2)</f>
        <v>2.1800000000000002</v>
      </c>
    </row>
    <row r="230" spans="1:14" hidden="1" x14ac:dyDescent="0.25">
      <c r="A230" t="s">
        <v>230</v>
      </c>
      <c r="B230" s="1">
        <v>45388</v>
      </c>
      <c r="C230">
        <v>538</v>
      </c>
      <c r="D230">
        <v>335</v>
      </c>
      <c r="E230">
        <v>20</v>
      </c>
      <c r="F230">
        <v>170</v>
      </c>
      <c r="G230">
        <v>16</v>
      </c>
      <c r="H230" t="s">
        <v>3950</v>
      </c>
      <c r="I230">
        <f>YEAR(Table1[[#This Row],[Date]])</f>
        <v>2024</v>
      </c>
      <c r="J230">
        <f>MONTH(Table1[[#This Row],[Date]])</f>
        <v>4</v>
      </c>
      <c r="K230">
        <f>WEEKDAY(Table1[[#This Row],[Date]])</f>
        <v>7</v>
      </c>
      <c r="L230" s="3">
        <f>DAY(Table1[[#This Row],[Date]])</f>
        <v>6</v>
      </c>
      <c r="M230" s="3">
        <f>Table1[[#This Row],[Inventory Level]]/Table1[[#This Row],[Reorder Point]]</f>
        <v>1.6059701492537313</v>
      </c>
      <c r="N230" s="3">
        <f>ROUND(Table1[[#This Row],[Turnover Ratio]],2)</f>
        <v>1.61</v>
      </c>
    </row>
    <row r="231" spans="1:14" hidden="1" x14ac:dyDescent="0.25">
      <c r="A231" t="s">
        <v>231</v>
      </c>
      <c r="B231" s="1">
        <v>45214</v>
      </c>
      <c r="C231">
        <v>248</v>
      </c>
      <c r="D231">
        <v>220</v>
      </c>
      <c r="E231">
        <v>5</v>
      </c>
      <c r="F231">
        <v>170</v>
      </c>
      <c r="G231">
        <v>4</v>
      </c>
      <c r="H231" t="s">
        <v>3950</v>
      </c>
      <c r="I231">
        <f>YEAR(Table1[[#This Row],[Date]])</f>
        <v>2023</v>
      </c>
      <c r="J231">
        <f>MONTH(Table1[[#This Row],[Date]])</f>
        <v>10</v>
      </c>
      <c r="K231">
        <f>WEEKDAY(Table1[[#This Row],[Date]])</f>
        <v>1</v>
      </c>
      <c r="L231" s="3">
        <f>DAY(Table1[[#This Row],[Date]])</f>
        <v>15</v>
      </c>
      <c r="M231" s="3">
        <f>Table1[[#This Row],[Inventory Level]]/Table1[[#This Row],[Reorder Point]]</f>
        <v>1.1272727272727272</v>
      </c>
      <c r="N231" s="3">
        <f>ROUND(Table1[[#This Row],[Turnover Ratio]],2)</f>
        <v>1.1299999999999999</v>
      </c>
    </row>
    <row r="232" spans="1:14" hidden="1" x14ac:dyDescent="0.25">
      <c r="A232" t="s">
        <v>232</v>
      </c>
      <c r="B232" s="1">
        <v>45540</v>
      </c>
      <c r="C232">
        <v>634</v>
      </c>
      <c r="D232">
        <v>408</v>
      </c>
      <c r="E232">
        <v>1</v>
      </c>
      <c r="F232">
        <v>105</v>
      </c>
      <c r="G232">
        <v>11</v>
      </c>
      <c r="H232" t="s">
        <v>3950</v>
      </c>
      <c r="I232">
        <f>YEAR(Table1[[#This Row],[Date]])</f>
        <v>2024</v>
      </c>
      <c r="J232">
        <f>MONTH(Table1[[#This Row],[Date]])</f>
        <v>9</v>
      </c>
      <c r="K232">
        <f>WEEKDAY(Table1[[#This Row],[Date]])</f>
        <v>5</v>
      </c>
      <c r="L232" s="3">
        <f>DAY(Table1[[#This Row],[Date]])</f>
        <v>5</v>
      </c>
      <c r="M232" s="3">
        <f>Table1[[#This Row],[Inventory Level]]/Table1[[#This Row],[Reorder Point]]</f>
        <v>1.553921568627451</v>
      </c>
      <c r="N232" s="3">
        <f>ROUND(Table1[[#This Row],[Turnover Ratio]],2)</f>
        <v>1.55</v>
      </c>
    </row>
    <row r="233" spans="1:14" x14ac:dyDescent="0.25">
      <c r="A233" t="s">
        <v>233</v>
      </c>
      <c r="B233" s="1">
        <v>45359</v>
      </c>
      <c r="C233">
        <v>910</v>
      </c>
      <c r="D233">
        <v>61</v>
      </c>
      <c r="E233">
        <v>24</v>
      </c>
      <c r="F233">
        <v>140</v>
      </c>
      <c r="G233">
        <v>33</v>
      </c>
      <c r="H233" t="s">
        <v>3949</v>
      </c>
      <c r="I233">
        <f>YEAR(Table1[[#This Row],[Date]])</f>
        <v>2024</v>
      </c>
      <c r="J233">
        <f>MONTH(Table1[[#This Row],[Date]])</f>
        <v>3</v>
      </c>
      <c r="K233">
        <f>WEEKDAY(Table1[[#This Row],[Date]])</f>
        <v>6</v>
      </c>
      <c r="L233" s="3">
        <f>DAY(Table1[[#This Row],[Date]])</f>
        <v>8</v>
      </c>
      <c r="M233" s="3">
        <f>Table1[[#This Row],[Inventory Level]]/Table1[[#This Row],[Reorder Point]]</f>
        <v>14.918032786885245</v>
      </c>
      <c r="N233" s="3">
        <f>ROUND(Table1[[#This Row],[Turnover Ratio]],2)</f>
        <v>14.92</v>
      </c>
    </row>
    <row r="234" spans="1:14" hidden="1" x14ac:dyDescent="0.25">
      <c r="A234" t="s">
        <v>234</v>
      </c>
      <c r="B234" s="1">
        <v>45431</v>
      </c>
      <c r="C234">
        <v>386</v>
      </c>
      <c r="D234">
        <v>281</v>
      </c>
      <c r="E234">
        <v>30</v>
      </c>
      <c r="F234">
        <v>20</v>
      </c>
      <c r="G234">
        <v>14</v>
      </c>
      <c r="H234" t="s">
        <v>3950</v>
      </c>
      <c r="I234">
        <f>YEAR(Table1[[#This Row],[Date]])</f>
        <v>2024</v>
      </c>
      <c r="J234">
        <f>MONTH(Table1[[#This Row],[Date]])</f>
        <v>5</v>
      </c>
      <c r="K234">
        <f>WEEKDAY(Table1[[#This Row],[Date]])</f>
        <v>1</v>
      </c>
      <c r="L234" s="3">
        <f>DAY(Table1[[#This Row],[Date]])</f>
        <v>19</v>
      </c>
      <c r="M234" s="3">
        <f>Table1[[#This Row],[Inventory Level]]/Table1[[#This Row],[Reorder Point]]</f>
        <v>1.3736654804270463</v>
      </c>
      <c r="N234" s="3">
        <f>ROUND(Table1[[#This Row],[Turnover Ratio]],2)</f>
        <v>1.37</v>
      </c>
    </row>
    <row r="235" spans="1:14" x14ac:dyDescent="0.25">
      <c r="A235" t="s">
        <v>235</v>
      </c>
      <c r="B235" s="1">
        <v>45533</v>
      </c>
      <c r="C235">
        <v>692</v>
      </c>
      <c r="D235">
        <v>96</v>
      </c>
      <c r="E235">
        <v>13</v>
      </c>
      <c r="F235">
        <v>68</v>
      </c>
      <c r="G235">
        <v>40</v>
      </c>
      <c r="H235" t="s">
        <v>3949</v>
      </c>
      <c r="I235">
        <f>YEAR(Table1[[#This Row],[Date]])</f>
        <v>2024</v>
      </c>
      <c r="J235">
        <f>MONTH(Table1[[#This Row],[Date]])</f>
        <v>8</v>
      </c>
      <c r="K235">
        <f>WEEKDAY(Table1[[#This Row],[Date]])</f>
        <v>5</v>
      </c>
      <c r="L235" s="3">
        <f>DAY(Table1[[#This Row],[Date]])</f>
        <v>29</v>
      </c>
      <c r="M235" s="3">
        <f>Table1[[#This Row],[Inventory Level]]/Table1[[#This Row],[Reorder Point]]</f>
        <v>7.208333333333333</v>
      </c>
      <c r="N235" s="3">
        <f>ROUND(Table1[[#This Row],[Turnover Ratio]],2)</f>
        <v>7.21</v>
      </c>
    </row>
    <row r="236" spans="1:14" hidden="1" x14ac:dyDescent="0.25">
      <c r="A236" t="s">
        <v>236</v>
      </c>
      <c r="B236" s="1">
        <v>45186</v>
      </c>
      <c r="C236">
        <v>938</v>
      </c>
      <c r="D236">
        <v>333</v>
      </c>
      <c r="E236">
        <v>27</v>
      </c>
      <c r="F236">
        <v>136</v>
      </c>
      <c r="G236">
        <v>8</v>
      </c>
      <c r="H236" t="s">
        <v>3951</v>
      </c>
      <c r="I236">
        <f>YEAR(Table1[[#This Row],[Date]])</f>
        <v>2023</v>
      </c>
      <c r="J236">
        <f>MONTH(Table1[[#This Row],[Date]])</f>
        <v>9</v>
      </c>
      <c r="K236">
        <f>WEEKDAY(Table1[[#This Row],[Date]])</f>
        <v>1</v>
      </c>
      <c r="L236" s="3">
        <f>DAY(Table1[[#This Row],[Date]])</f>
        <v>17</v>
      </c>
      <c r="M236" s="3">
        <f>Table1[[#This Row],[Inventory Level]]/Table1[[#This Row],[Reorder Point]]</f>
        <v>2.8168168168168166</v>
      </c>
      <c r="N236" s="3">
        <f>ROUND(Table1[[#This Row],[Turnover Ratio]],2)</f>
        <v>2.82</v>
      </c>
    </row>
    <row r="237" spans="1:14" x14ac:dyDescent="0.25">
      <c r="A237" t="s">
        <v>237</v>
      </c>
      <c r="B237" s="1">
        <v>45235</v>
      </c>
      <c r="C237">
        <v>772</v>
      </c>
      <c r="D237">
        <v>460</v>
      </c>
      <c r="E237">
        <v>15</v>
      </c>
      <c r="F237">
        <v>57</v>
      </c>
      <c r="G237">
        <v>40</v>
      </c>
      <c r="H237" t="s">
        <v>3949</v>
      </c>
      <c r="I237">
        <f>YEAR(Table1[[#This Row],[Date]])</f>
        <v>2023</v>
      </c>
      <c r="J237">
        <f>MONTH(Table1[[#This Row],[Date]])</f>
        <v>11</v>
      </c>
      <c r="K237">
        <f>WEEKDAY(Table1[[#This Row],[Date]])</f>
        <v>1</v>
      </c>
      <c r="L237" s="3">
        <f>DAY(Table1[[#This Row],[Date]])</f>
        <v>5</v>
      </c>
      <c r="M237" s="3">
        <f>Table1[[#This Row],[Inventory Level]]/Table1[[#This Row],[Reorder Point]]</f>
        <v>1.6782608695652175</v>
      </c>
      <c r="N237" s="3">
        <f>ROUND(Table1[[#This Row],[Turnover Ratio]],2)</f>
        <v>1.68</v>
      </c>
    </row>
    <row r="238" spans="1:14" hidden="1" x14ac:dyDescent="0.25">
      <c r="A238" t="s">
        <v>238</v>
      </c>
      <c r="B238" s="1">
        <v>45164</v>
      </c>
      <c r="C238">
        <v>363</v>
      </c>
      <c r="D238">
        <v>452</v>
      </c>
      <c r="E238">
        <v>16</v>
      </c>
      <c r="F238">
        <v>176</v>
      </c>
      <c r="G238">
        <v>14</v>
      </c>
      <c r="H238" t="s">
        <v>3950</v>
      </c>
      <c r="I238">
        <f>YEAR(Table1[[#This Row],[Date]])</f>
        <v>2023</v>
      </c>
      <c r="J238">
        <f>MONTH(Table1[[#This Row],[Date]])</f>
        <v>8</v>
      </c>
      <c r="K238">
        <f>WEEKDAY(Table1[[#This Row],[Date]])</f>
        <v>7</v>
      </c>
      <c r="L238" s="3">
        <f>DAY(Table1[[#This Row],[Date]])</f>
        <v>26</v>
      </c>
      <c r="M238" s="3">
        <f>Table1[[#This Row],[Inventory Level]]/Table1[[#This Row],[Reorder Point]]</f>
        <v>0.80309734513274333</v>
      </c>
      <c r="N238" s="3">
        <f>ROUND(Table1[[#This Row],[Turnover Ratio]],2)</f>
        <v>0.8</v>
      </c>
    </row>
    <row r="239" spans="1:14" x14ac:dyDescent="0.25">
      <c r="A239" t="s">
        <v>239</v>
      </c>
      <c r="B239" s="1">
        <v>45408</v>
      </c>
      <c r="C239">
        <v>793</v>
      </c>
      <c r="D239">
        <v>235</v>
      </c>
      <c r="E239">
        <v>20</v>
      </c>
      <c r="F239">
        <v>167</v>
      </c>
      <c r="G239">
        <v>42</v>
      </c>
      <c r="H239" t="s">
        <v>3949</v>
      </c>
      <c r="I239">
        <f>YEAR(Table1[[#This Row],[Date]])</f>
        <v>2024</v>
      </c>
      <c r="J239">
        <f>MONTH(Table1[[#This Row],[Date]])</f>
        <v>4</v>
      </c>
      <c r="K239">
        <f>WEEKDAY(Table1[[#This Row],[Date]])</f>
        <v>6</v>
      </c>
      <c r="L239" s="3">
        <f>DAY(Table1[[#This Row],[Date]])</f>
        <v>26</v>
      </c>
      <c r="M239" s="3">
        <f>Table1[[#This Row],[Inventory Level]]/Table1[[#This Row],[Reorder Point]]</f>
        <v>3.3744680851063831</v>
      </c>
      <c r="N239" s="3">
        <f>ROUND(Table1[[#This Row],[Turnover Ratio]],2)</f>
        <v>3.37</v>
      </c>
    </row>
    <row r="240" spans="1:14" hidden="1" x14ac:dyDescent="0.25">
      <c r="A240" t="s">
        <v>240</v>
      </c>
      <c r="B240" s="1">
        <v>45363</v>
      </c>
      <c r="C240">
        <v>800</v>
      </c>
      <c r="D240">
        <v>223</v>
      </c>
      <c r="E240">
        <v>4</v>
      </c>
      <c r="F240">
        <v>23</v>
      </c>
      <c r="G240">
        <v>2</v>
      </c>
      <c r="H240" t="s">
        <v>3950</v>
      </c>
      <c r="I240">
        <f>YEAR(Table1[[#This Row],[Date]])</f>
        <v>2024</v>
      </c>
      <c r="J240">
        <f>MONTH(Table1[[#This Row],[Date]])</f>
        <v>3</v>
      </c>
      <c r="K240">
        <f>WEEKDAY(Table1[[#This Row],[Date]])</f>
        <v>3</v>
      </c>
      <c r="L240" s="3">
        <f>DAY(Table1[[#This Row],[Date]])</f>
        <v>12</v>
      </c>
      <c r="M240" s="3">
        <f>Table1[[#This Row],[Inventory Level]]/Table1[[#This Row],[Reorder Point]]</f>
        <v>3.5874439461883409</v>
      </c>
      <c r="N240" s="3">
        <f>ROUND(Table1[[#This Row],[Turnover Ratio]],2)</f>
        <v>3.59</v>
      </c>
    </row>
    <row r="241" spans="1:14" x14ac:dyDescent="0.25">
      <c r="A241" t="s">
        <v>241</v>
      </c>
      <c r="B241" s="1">
        <v>45349</v>
      </c>
      <c r="C241">
        <v>411</v>
      </c>
      <c r="D241">
        <v>427</v>
      </c>
      <c r="E241">
        <v>19</v>
      </c>
      <c r="F241">
        <v>186</v>
      </c>
      <c r="G241">
        <v>46</v>
      </c>
      <c r="H241" t="s">
        <v>3949</v>
      </c>
      <c r="I241">
        <f>YEAR(Table1[[#This Row],[Date]])</f>
        <v>2024</v>
      </c>
      <c r="J241">
        <f>MONTH(Table1[[#This Row],[Date]])</f>
        <v>2</v>
      </c>
      <c r="K241">
        <f>WEEKDAY(Table1[[#This Row],[Date]])</f>
        <v>3</v>
      </c>
      <c r="L241" s="3">
        <f>DAY(Table1[[#This Row],[Date]])</f>
        <v>27</v>
      </c>
      <c r="M241" s="3">
        <f>Table1[[#This Row],[Inventory Level]]/Table1[[#This Row],[Reorder Point]]</f>
        <v>0.9625292740046838</v>
      </c>
      <c r="N241" s="3">
        <f>ROUND(Table1[[#This Row],[Turnover Ratio]],2)</f>
        <v>0.96</v>
      </c>
    </row>
    <row r="242" spans="1:14" hidden="1" x14ac:dyDescent="0.25">
      <c r="A242" t="s">
        <v>242</v>
      </c>
      <c r="B242" s="1">
        <v>45609</v>
      </c>
      <c r="C242">
        <v>218</v>
      </c>
      <c r="D242">
        <v>394</v>
      </c>
      <c r="E242">
        <v>9</v>
      </c>
      <c r="F242">
        <v>22</v>
      </c>
      <c r="G242">
        <v>31</v>
      </c>
      <c r="H242" t="s">
        <v>3951</v>
      </c>
      <c r="I242">
        <f>YEAR(Table1[[#This Row],[Date]])</f>
        <v>2024</v>
      </c>
      <c r="J242">
        <f>MONTH(Table1[[#This Row],[Date]])</f>
        <v>11</v>
      </c>
      <c r="K242">
        <f>WEEKDAY(Table1[[#This Row],[Date]])</f>
        <v>4</v>
      </c>
      <c r="L242" s="3">
        <f>DAY(Table1[[#This Row],[Date]])</f>
        <v>13</v>
      </c>
      <c r="M242" s="3">
        <f>Table1[[#This Row],[Inventory Level]]/Table1[[#This Row],[Reorder Point]]</f>
        <v>0.5532994923857868</v>
      </c>
      <c r="N242" s="3">
        <f>ROUND(Table1[[#This Row],[Turnover Ratio]],2)</f>
        <v>0.55000000000000004</v>
      </c>
    </row>
    <row r="243" spans="1:14" hidden="1" x14ac:dyDescent="0.25">
      <c r="A243" t="s">
        <v>243</v>
      </c>
      <c r="B243" s="1">
        <v>45124</v>
      </c>
      <c r="C243">
        <v>308</v>
      </c>
      <c r="D243">
        <v>103</v>
      </c>
      <c r="E243">
        <v>21</v>
      </c>
      <c r="F243">
        <v>110</v>
      </c>
      <c r="G243">
        <v>28</v>
      </c>
      <c r="H243" t="s">
        <v>3951</v>
      </c>
      <c r="I243">
        <f>YEAR(Table1[[#This Row],[Date]])</f>
        <v>2023</v>
      </c>
      <c r="J243">
        <f>MONTH(Table1[[#This Row],[Date]])</f>
        <v>7</v>
      </c>
      <c r="K243">
        <f>WEEKDAY(Table1[[#This Row],[Date]])</f>
        <v>2</v>
      </c>
      <c r="L243" s="3">
        <f>DAY(Table1[[#This Row],[Date]])</f>
        <v>17</v>
      </c>
      <c r="M243" s="3">
        <f>Table1[[#This Row],[Inventory Level]]/Table1[[#This Row],[Reorder Point]]</f>
        <v>2.9902912621359223</v>
      </c>
      <c r="N243" s="3">
        <f>ROUND(Table1[[#This Row],[Turnover Ratio]],2)</f>
        <v>2.99</v>
      </c>
    </row>
    <row r="244" spans="1:14" x14ac:dyDescent="0.25">
      <c r="A244" t="s">
        <v>244</v>
      </c>
      <c r="B244" s="1">
        <v>44988</v>
      </c>
      <c r="C244">
        <v>942</v>
      </c>
      <c r="D244">
        <v>381</v>
      </c>
      <c r="E244">
        <v>5</v>
      </c>
      <c r="F244">
        <v>63</v>
      </c>
      <c r="G244">
        <v>6</v>
      </c>
      <c r="H244" t="s">
        <v>3949</v>
      </c>
      <c r="I244">
        <f>YEAR(Table1[[#This Row],[Date]])</f>
        <v>2023</v>
      </c>
      <c r="J244">
        <f>MONTH(Table1[[#This Row],[Date]])</f>
        <v>3</v>
      </c>
      <c r="K244">
        <f>WEEKDAY(Table1[[#This Row],[Date]])</f>
        <v>6</v>
      </c>
      <c r="L244" s="3">
        <f>DAY(Table1[[#This Row],[Date]])</f>
        <v>3</v>
      </c>
      <c r="M244" s="3">
        <f>Table1[[#This Row],[Inventory Level]]/Table1[[#This Row],[Reorder Point]]</f>
        <v>2.4724409448818898</v>
      </c>
      <c r="N244" s="3">
        <f>ROUND(Table1[[#This Row],[Turnover Ratio]],2)</f>
        <v>2.4700000000000002</v>
      </c>
    </row>
    <row r="245" spans="1:14" x14ac:dyDescent="0.25">
      <c r="A245" t="s">
        <v>245</v>
      </c>
      <c r="B245" s="1">
        <v>45187</v>
      </c>
      <c r="C245">
        <v>762</v>
      </c>
      <c r="D245">
        <v>87</v>
      </c>
      <c r="E245">
        <v>24</v>
      </c>
      <c r="F245">
        <v>52</v>
      </c>
      <c r="G245">
        <v>34</v>
      </c>
      <c r="H245" t="s">
        <v>3949</v>
      </c>
      <c r="I245">
        <f>YEAR(Table1[[#This Row],[Date]])</f>
        <v>2023</v>
      </c>
      <c r="J245">
        <f>MONTH(Table1[[#This Row],[Date]])</f>
        <v>9</v>
      </c>
      <c r="K245">
        <f>WEEKDAY(Table1[[#This Row],[Date]])</f>
        <v>2</v>
      </c>
      <c r="L245" s="3">
        <f>DAY(Table1[[#This Row],[Date]])</f>
        <v>18</v>
      </c>
      <c r="M245" s="3">
        <f>Table1[[#This Row],[Inventory Level]]/Table1[[#This Row],[Reorder Point]]</f>
        <v>8.7586206896551726</v>
      </c>
      <c r="N245" s="3">
        <f>ROUND(Table1[[#This Row],[Turnover Ratio]],2)</f>
        <v>8.76</v>
      </c>
    </row>
    <row r="246" spans="1:14" hidden="1" x14ac:dyDescent="0.25">
      <c r="A246" t="s">
        <v>246</v>
      </c>
      <c r="B246" s="1">
        <v>45592</v>
      </c>
      <c r="C246">
        <v>965</v>
      </c>
      <c r="D246">
        <v>299</v>
      </c>
      <c r="E246">
        <v>26</v>
      </c>
      <c r="F246">
        <v>4</v>
      </c>
      <c r="G246">
        <v>21</v>
      </c>
      <c r="H246" t="s">
        <v>3950</v>
      </c>
      <c r="I246">
        <f>YEAR(Table1[[#This Row],[Date]])</f>
        <v>2024</v>
      </c>
      <c r="J246">
        <f>MONTH(Table1[[#This Row],[Date]])</f>
        <v>10</v>
      </c>
      <c r="K246">
        <f>WEEKDAY(Table1[[#This Row],[Date]])</f>
        <v>1</v>
      </c>
      <c r="L246" s="3">
        <f>DAY(Table1[[#This Row],[Date]])</f>
        <v>27</v>
      </c>
      <c r="M246" s="3">
        <f>Table1[[#This Row],[Inventory Level]]/Table1[[#This Row],[Reorder Point]]</f>
        <v>3.2274247491638794</v>
      </c>
      <c r="N246" s="3">
        <f>ROUND(Table1[[#This Row],[Turnover Ratio]],2)</f>
        <v>3.23</v>
      </c>
    </row>
    <row r="247" spans="1:14" x14ac:dyDescent="0.25">
      <c r="A247" t="s">
        <v>247</v>
      </c>
      <c r="B247" s="1">
        <v>45472</v>
      </c>
      <c r="C247">
        <v>552</v>
      </c>
      <c r="D247">
        <v>131</v>
      </c>
      <c r="E247">
        <v>7</v>
      </c>
      <c r="F247">
        <v>185</v>
      </c>
      <c r="G247">
        <v>9</v>
      </c>
      <c r="H247" t="s">
        <v>3949</v>
      </c>
      <c r="I247">
        <f>YEAR(Table1[[#This Row],[Date]])</f>
        <v>2024</v>
      </c>
      <c r="J247">
        <f>MONTH(Table1[[#This Row],[Date]])</f>
        <v>6</v>
      </c>
      <c r="K247">
        <f>WEEKDAY(Table1[[#This Row],[Date]])</f>
        <v>7</v>
      </c>
      <c r="L247" s="3">
        <f>DAY(Table1[[#This Row],[Date]])</f>
        <v>29</v>
      </c>
      <c r="M247" s="3">
        <f>Table1[[#This Row],[Inventory Level]]/Table1[[#This Row],[Reorder Point]]</f>
        <v>4.2137404580152671</v>
      </c>
      <c r="N247" s="3">
        <f>ROUND(Table1[[#This Row],[Turnover Ratio]],2)</f>
        <v>4.21</v>
      </c>
    </row>
    <row r="248" spans="1:14" hidden="1" x14ac:dyDescent="0.25">
      <c r="A248" t="s">
        <v>248</v>
      </c>
      <c r="B248" s="1">
        <v>45570</v>
      </c>
      <c r="C248">
        <v>140</v>
      </c>
      <c r="D248">
        <v>323</v>
      </c>
      <c r="E248">
        <v>11</v>
      </c>
      <c r="F248">
        <v>105</v>
      </c>
      <c r="G248">
        <v>5</v>
      </c>
      <c r="H248" t="s">
        <v>3950</v>
      </c>
      <c r="I248">
        <f>YEAR(Table1[[#This Row],[Date]])</f>
        <v>2024</v>
      </c>
      <c r="J248">
        <f>MONTH(Table1[[#This Row],[Date]])</f>
        <v>10</v>
      </c>
      <c r="K248">
        <f>WEEKDAY(Table1[[#This Row],[Date]])</f>
        <v>7</v>
      </c>
      <c r="L248" s="3">
        <f>DAY(Table1[[#This Row],[Date]])</f>
        <v>5</v>
      </c>
      <c r="M248" s="3">
        <f>Table1[[#This Row],[Inventory Level]]/Table1[[#This Row],[Reorder Point]]</f>
        <v>0.43343653250773995</v>
      </c>
      <c r="N248" s="3">
        <f>ROUND(Table1[[#This Row],[Turnover Ratio]],2)</f>
        <v>0.43</v>
      </c>
    </row>
    <row r="249" spans="1:14" x14ac:dyDescent="0.25">
      <c r="A249" t="s">
        <v>249</v>
      </c>
      <c r="B249" s="1">
        <v>45149</v>
      </c>
      <c r="C249">
        <v>833</v>
      </c>
      <c r="D249">
        <v>424</v>
      </c>
      <c r="E249">
        <v>30</v>
      </c>
      <c r="F249">
        <v>95</v>
      </c>
      <c r="G249">
        <v>22</v>
      </c>
      <c r="H249" t="s">
        <v>3949</v>
      </c>
      <c r="I249">
        <f>YEAR(Table1[[#This Row],[Date]])</f>
        <v>2023</v>
      </c>
      <c r="J249">
        <f>MONTH(Table1[[#This Row],[Date]])</f>
        <v>8</v>
      </c>
      <c r="K249">
        <f>WEEKDAY(Table1[[#This Row],[Date]])</f>
        <v>6</v>
      </c>
      <c r="L249" s="3">
        <f>DAY(Table1[[#This Row],[Date]])</f>
        <v>11</v>
      </c>
      <c r="M249" s="3">
        <f>Table1[[#This Row],[Inventory Level]]/Table1[[#This Row],[Reorder Point]]</f>
        <v>1.9646226415094339</v>
      </c>
      <c r="N249" s="3">
        <f>ROUND(Table1[[#This Row],[Turnover Ratio]],2)</f>
        <v>1.96</v>
      </c>
    </row>
    <row r="250" spans="1:14" x14ac:dyDescent="0.25">
      <c r="A250" t="s">
        <v>250</v>
      </c>
      <c r="B250" s="1">
        <v>44990</v>
      </c>
      <c r="C250">
        <v>983</v>
      </c>
      <c r="D250">
        <v>86</v>
      </c>
      <c r="E250">
        <v>25</v>
      </c>
      <c r="F250">
        <v>168</v>
      </c>
      <c r="G250">
        <v>29</v>
      </c>
      <c r="H250" t="s">
        <v>3949</v>
      </c>
      <c r="I250">
        <f>YEAR(Table1[[#This Row],[Date]])</f>
        <v>2023</v>
      </c>
      <c r="J250">
        <f>MONTH(Table1[[#This Row],[Date]])</f>
        <v>3</v>
      </c>
      <c r="K250">
        <f>WEEKDAY(Table1[[#This Row],[Date]])</f>
        <v>1</v>
      </c>
      <c r="L250" s="3">
        <f>DAY(Table1[[#This Row],[Date]])</f>
        <v>5</v>
      </c>
      <c r="M250" s="3">
        <f>Table1[[#This Row],[Inventory Level]]/Table1[[#This Row],[Reorder Point]]</f>
        <v>11.430232558139535</v>
      </c>
      <c r="N250" s="3">
        <f>ROUND(Table1[[#This Row],[Turnover Ratio]],2)</f>
        <v>11.43</v>
      </c>
    </row>
    <row r="251" spans="1:14" x14ac:dyDescent="0.25">
      <c r="A251" t="s">
        <v>251</v>
      </c>
      <c r="B251" s="1">
        <v>45155</v>
      </c>
      <c r="C251">
        <v>924</v>
      </c>
      <c r="D251">
        <v>141</v>
      </c>
      <c r="E251">
        <v>27</v>
      </c>
      <c r="F251">
        <v>187</v>
      </c>
      <c r="G251">
        <v>31</v>
      </c>
      <c r="H251" t="s">
        <v>3949</v>
      </c>
      <c r="I251">
        <f>YEAR(Table1[[#This Row],[Date]])</f>
        <v>2023</v>
      </c>
      <c r="J251">
        <f>MONTH(Table1[[#This Row],[Date]])</f>
        <v>8</v>
      </c>
      <c r="K251">
        <f>WEEKDAY(Table1[[#This Row],[Date]])</f>
        <v>5</v>
      </c>
      <c r="L251" s="3">
        <f>DAY(Table1[[#This Row],[Date]])</f>
        <v>17</v>
      </c>
      <c r="M251" s="3">
        <f>Table1[[#This Row],[Inventory Level]]/Table1[[#This Row],[Reorder Point]]</f>
        <v>6.5531914893617023</v>
      </c>
      <c r="N251" s="3">
        <f>ROUND(Table1[[#This Row],[Turnover Ratio]],2)</f>
        <v>6.55</v>
      </c>
    </row>
    <row r="252" spans="1:14" hidden="1" x14ac:dyDescent="0.25">
      <c r="A252" t="s">
        <v>109</v>
      </c>
      <c r="B252" s="1">
        <v>45134</v>
      </c>
      <c r="C252">
        <v>766</v>
      </c>
      <c r="D252">
        <v>201</v>
      </c>
      <c r="E252">
        <v>21</v>
      </c>
      <c r="F252">
        <v>39</v>
      </c>
      <c r="G252">
        <v>9</v>
      </c>
      <c r="H252" t="s">
        <v>3950</v>
      </c>
      <c r="I252">
        <f>YEAR(Table1[[#This Row],[Date]])</f>
        <v>2023</v>
      </c>
      <c r="J252">
        <f>MONTH(Table1[[#This Row],[Date]])</f>
        <v>7</v>
      </c>
      <c r="K252">
        <f>WEEKDAY(Table1[[#This Row],[Date]])</f>
        <v>5</v>
      </c>
      <c r="L252" s="3">
        <f>DAY(Table1[[#This Row],[Date]])</f>
        <v>27</v>
      </c>
      <c r="M252" s="3">
        <f>Table1[[#This Row],[Inventory Level]]/Table1[[#This Row],[Reorder Point]]</f>
        <v>3.810945273631841</v>
      </c>
      <c r="N252" s="3">
        <f>ROUND(Table1[[#This Row],[Turnover Ratio]],2)</f>
        <v>3.81</v>
      </c>
    </row>
    <row r="253" spans="1:14" hidden="1" x14ac:dyDescent="0.25">
      <c r="A253" t="s">
        <v>252</v>
      </c>
      <c r="B253" s="1">
        <v>45620</v>
      </c>
      <c r="C253">
        <v>685</v>
      </c>
      <c r="D253">
        <v>116</v>
      </c>
      <c r="E253">
        <v>1</v>
      </c>
      <c r="F253">
        <v>85</v>
      </c>
      <c r="G253">
        <v>40</v>
      </c>
      <c r="H253" t="s">
        <v>3950</v>
      </c>
      <c r="I253">
        <f>YEAR(Table1[[#This Row],[Date]])</f>
        <v>2024</v>
      </c>
      <c r="J253">
        <f>MONTH(Table1[[#This Row],[Date]])</f>
        <v>11</v>
      </c>
      <c r="K253">
        <f>WEEKDAY(Table1[[#This Row],[Date]])</f>
        <v>1</v>
      </c>
      <c r="L253" s="3">
        <f>DAY(Table1[[#This Row],[Date]])</f>
        <v>24</v>
      </c>
      <c r="M253" s="3">
        <f>Table1[[#This Row],[Inventory Level]]/Table1[[#This Row],[Reorder Point]]</f>
        <v>5.9051724137931032</v>
      </c>
      <c r="N253" s="3">
        <f>ROUND(Table1[[#This Row],[Turnover Ratio]],2)</f>
        <v>5.91</v>
      </c>
    </row>
    <row r="254" spans="1:14" x14ac:dyDescent="0.25">
      <c r="A254" t="s">
        <v>253</v>
      </c>
      <c r="B254" s="1">
        <v>45487</v>
      </c>
      <c r="C254">
        <v>848</v>
      </c>
      <c r="D254">
        <v>328</v>
      </c>
      <c r="E254">
        <v>26</v>
      </c>
      <c r="F254">
        <v>120</v>
      </c>
      <c r="G254">
        <v>10</v>
      </c>
      <c r="H254" t="s">
        <v>3949</v>
      </c>
      <c r="I254">
        <f>YEAR(Table1[[#This Row],[Date]])</f>
        <v>2024</v>
      </c>
      <c r="J254">
        <f>MONTH(Table1[[#This Row],[Date]])</f>
        <v>7</v>
      </c>
      <c r="K254">
        <f>WEEKDAY(Table1[[#This Row],[Date]])</f>
        <v>1</v>
      </c>
      <c r="L254" s="3">
        <f>DAY(Table1[[#This Row],[Date]])</f>
        <v>14</v>
      </c>
      <c r="M254" s="3">
        <f>Table1[[#This Row],[Inventory Level]]/Table1[[#This Row],[Reorder Point]]</f>
        <v>2.5853658536585367</v>
      </c>
      <c r="N254" s="3">
        <f>ROUND(Table1[[#This Row],[Turnover Ratio]],2)</f>
        <v>2.59</v>
      </c>
    </row>
    <row r="255" spans="1:14" hidden="1" x14ac:dyDescent="0.25">
      <c r="A255" t="s">
        <v>254</v>
      </c>
      <c r="B255" s="1">
        <v>45452</v>
      </c>
      <c r="C255">
        <v>996</v>
      </c>
      <c r="D255">
        <v>395</v>
      </c>
      <c r="E255">
        <v>7</v>
      </c>
      <c r="F255">
        <v>26</v>
      </c>
      <c r="G255">
        <v>11</v>
      </c>
      <c r="H255" t="s">
        <v>3951</v>
      </c>
      <c r="I255">
        <f>YEAR(Table1[[#This Row],[Date]])</f>
        <v>2024</v>
      </c>
      <c r="J255">
        <f>MONTH(Table1[[#This Row],[Date]])</f>
        <v>6</v>
      </c>
      <c r="K255">
        <f>WEEKDAY(Table1[[#This Row],[Date]])</f>
        <v>1</v>
      </c>
      <c r="L255" s="3">
        <f>DAY(Table1[[#This Row],[Date]])</f>
        <v>9</v>
      </c>
      <c r="M255" s="3">
        <f>Table1[[#This Row],[Inventory Level]]/Table1[[#This Row],[Reorder Point]]</f>
        <v>2.5215189873417723</v>
      </c>
      <c r="N255" s="3">
        <f>ROUND(Table1[[#This Row],[Turnover Ratio]],2)</f>
        <v>2.52</v>
      </c>
    </row>
    <row r="256" spans="1:14" hidden="1" x14ac:dyDescent="0.25">
      <c r="A256" t="s">
        <v>255</v>
      </c>
      <c r="B256" s="1">
        <v>44985</v>
      </c>
      <c r="C256">
        <v>320</v>
      </c>
      <c r="D256">
        <v>61</v>
      </c>
      <c r="E256">
        <v>15</v>
      </c>
      <c r="F256">
        <v>132</v>
      </c>
      <c r="G256">
        <v>43</v>
      </c>
      <c r="H256" t="s">
        <v>3951</v>
      </c>
      <c r="I256">
        <f>YEAR(Table1[[#This Row],[Date]])</f>
        <v>2023</v>
      </c>
      <c r="J256">
        <f>MONTH(Table1[[#This Row],[Date]])</f>
        <v>2</v>
      </c>
      <c r="K256">
        <f>WEEKDAY(Table1[[#This Row],[Date]])</f>
        <v>3</v>
      </c>
      <c r="L256" s="3">
        <f>DAY(Table1[[#This Row],[Date]])</f>
        <v>28</v>
      </c>
      <c r="M256" s="3">
        <f>Table1[[#This Row],[Inventory Level]]/Table1[[#This Row],[Reorder Point]]</f>
        <v>5.2459016393442619</v>
      </c>
      <c r="N256" s="3">
        <f>ROUND(Table1[[#This Row],[Turnover Ratio]],2)</f>
        <v>5.25</v>
      </c>
    </row>
    <row r="257" spans="1:14" hidden="1" x14ac:dyDescent="0.25">
      <c r="A257" t="s">
        <v>256</v>
      </c>
      <c r="B257" s="1">
        <v>45648</v>
      </c>
      <c r="C257">
        <v>330</v>
      </c>
      <c r="D257">
        <v>212</v>
      </c>
      <c r="E257">
        <v>1</v>
      </c>
      <c r="F257">
        <v>43</v>
      </c>
      <c r="G257">
        <v>1</v>
      </c>
      <c r="H257" t="s">
        <v>3950</v>
      </c>
      <c r="I257">
        <f>YEAR(Table1[[#This Row],[Date]])</f>
        <v>2024</v>
      </c>
      <c r="J257">
        <f>MONTH(Table1[[#This Row],[Date]])</f>
        <v>12</v>
      </c>
      <c r="K257">
        <f>WEEKDAY(Table1[[#This Row],[Date]])</f>
        <v>1</v>
      </c>
      <c r="L257" s="3">
        <f>DAY(Table1[[#This Row],[Date]])</f>
        <v>22</v>
      </c>
      <c r="M257" s="3">
        <f>Table1[[#This Row],[Inventory Level]]/Table1[[#This Row],[Reorder Point]]</f>
        <v>1.5566037735849056</v>
      </c>
      <c r="N257" s="3">
        <f>ROUND(Table1[[#This Row],[Turnover Ratio]],2)</f>
        <v>1.56</v>
      </c>
    </row>
    <row r="258" spans="1:14" x14ac:dyDescent="0.25">
      <c r="A258" t="s">
        <v>257</v>
      </c>
      <c r="B258" s="1">
        <v>45529</v>
      </c>
      <c r="C258">
        <v>698</v>
      </c>
      <c r="D258">
        <v>161</v>
      </c>
      <c r="E258">
        <v>28</v>
      </c>
      <c r="F258">
        <v>20</v>
      </c>
      <c r="G258">
        <v>30</v>
      </c>
      <c r="H258" t="s">
        <v>3949</v>
      </c>
      <c r="I258">
        <f>YEAR(Table1[[#This Row],[Date]])</f>
        <v>2024</v>
      </c>
      <c r="J258">
        <f>MONTH(Table1[[#This Row],[Date]])</f>
        <v>8</v>
      </c>
      <c r="K258">
        <f>WEEKDAY(Table1[[#This Row],[Date]])</f>
        <v>1</v>
      </c>
      <c r="L258" s="3">
        <f>DAY(Table1[[#This Row],[Date]])</f>
        <v>25</v>
      </c>
      <c r="M258" s="3">
        <f>Table1[[#This Row],[Inventory Level]]/Table1[[#This Row],[Reorder Point]]</f>
        <v>4.3354037267080745</v>
      </c>
      <c r="N258" s="3">
        <f>ROUND(Table1[[#This Row],[Turnover Ratio]],2)</f>
        <v>4.34</v>
      </c>
    </row>
    <row r="259" spans="1:14" hidden="1" x14ac:dyDescent="0.25">
      <c r="A259" t="s">
        <v>258</v>
      </c>
      <c r="B259" s="1">
        <v>45098</v>
      </c>
      <c r="C259">
        <v>646</v>
      </c>
      <c r="D259">
        <v>233</v>
      </c>
      <c r="E259">
        <v>28</v>
      </c>
      <c r="F259">
        <v>73</v>
      </c>
      <c r="G259">
        <v>5</v>
      </c>
      <c r="H259" t="s">
        <v>3951</v>
      </c>
      <c r="I259">
        <f>YEAR(Table1[[#This Row],[Date]])</f>
        <v>2023</v>
      </c>
      <c r="J259">
        <f>MONTH(Table1[[#This Row],[Date]])</f>
        <v>6</v>
      </c>
      <c r="K259">
        <f>WEEKDAY(Table1[[#This Row],[Date]])</f>
        <v>4</v>
      </c>
      <c r="L259" s="3">
        <f>DAY(Table1[[#This Row],[Date]])</f>
        <v>21</v>
      </c>
      <c r="M259" s="3">
        <f>Table1[[#This Row],[Inventory Level]]/Table1[[#This Row],[Reorder Point]]</f>
        <v>2.7725321888412018</v>
      </c>
      <c r="N259" s="3">
        <f>ROUND(Table1[[#This Row],[Turnover Ratio]],2)</f>
        <v>2.77</v>
      </c>
    </row>
    <row r="260" spans="1:14" x14ac:dyDescent="0.25">
      <c r="A260" t="s">
        <v>259</v>
      </c>
      <c r="B260" s="1">
        <v>45543</v>
      </c>
      <c r="C260">
        <v>787</v>
      </c>
      <c r="D260">
        <v>324</v>
      </c>
      <c r="E260">
        <v>28</v>
      </c>
      <c r="F260">
        <v>75</v>
      </c>
      <c r="G260">
        <v>40</v>
      </c>
      <c r="H260" t="s">
        <v>3949</v>
      </c>
      <c r="I260">
        <f>YEAR(Table1[[#This Row],[Date]])</f>
        <v>2024</v>
      </c>
      <c r="J260">
        <f>MONTH(Table1[[#This Row],[Date]])</f>
        <v>9</v>
      </c>
      <c r="K260">
        <f>WEEKDAY(Table1[[#This Row],[Date]])</f>
        <v>1</v>
      </c>
      <c r="L260" s="3">
        <f>DAY(Table1[[#This Row],[Date]])</f>
        <v>8</v>
      </c>
      <c r="M260" s="3">
        <f>Table1[[#This Row],[Inventory Level]]/Table1[[#This Row],[Reorder Point]]</f>
        <v>2.4290123456790123</v>
      </c>
      <c r="N260" s="3">
        <f>ROUND(Table1[[#This Row],[Turnover Ratio]],2)</f>
        <v>2.4300000000000002</v>
      </c>
    </row>
    <row r="261" spans="1:14" hidden="1" x14ac:dyDescent="0.25">
      <c r="A261" t="s">
        <v>260</v>
      </c>
      <c r="B261" s="1">
        <v>45644</v>
      </c>
      <c r="C261">
        <v>125</v>
      </c>
      <c r="D261">
        <v>211</v>
      </c>
      <c r="E261">
        <v>1</v>
      </c>
      <c r="F261">
        <v>172</v>
      </c>
      <c r="G261">
        <v>43</v>
      </c>
      <c r="H261" t="s">
        <v>3950</v>
      </c>
      <c r="I261">
        <f>YEAR(Table1[[#This Row],[Date]])</f>
        <v>2024</v>
      </c>
      <c r="J261">
        <f>MONTH(Table1[[#This Row],[Date]])</f>
        <v>12</v>
      </c>
      <c r="K261">
        <f>WEEKDAY(Table1[[#This Row],[Date]])</f>
        <v>4</v>
      </c>
      <c r="L261" s="3">
        <f>DAY(Table1[[#This Row],[Date]])</f>
        <v>18</v>
      </c>
      <c r="M261" s="3">
        <f>Table1[[#This Row],[Inventory Level]]/Table1[[#This Row],[Reorder Point]]</f>
        <v>0.59241706161137442</v>
      </c>
      <c r="N261" s="3">
        <f>ROUND(Table1[[#This Row],[Turnover Ratio]],2)</f>
        <v>0.59</v>
      </c>
    </row>
    <row r="262" spans="1:14" hidden="1" x14ac:dyDescent="0.25">
      <c r="A262" t="s">
        <v>261</v>
      </c>
      <c r="B262" s="1">
        <v>45075</v>
      </c>
      <c r="C262">
        <v>587</v>
      </c>
      <c r="D262">
        <v>346</v>
      </c>
      <c r="E262">
        <v>16</v>
      </c>
      <c r="F262">
        <v>25</v>
      </c>
      <c r="G262">
        <v>21</v>
      </c>
      <c r="H262" t="s">
        <v>3951</v>
      </c>
      <c r="I262">
        <f>YEAR(Table1[[#This Row],[Date]])</f>
        <v>2023</v>
      </c>
      <c r="J262">
        <f>MONTH(Table1[[#This Row],[Date]])</f>
        <v>5</v>
      </c>
      <c r="K262">
        <f>WEEKDAY(Table1[[#This Row],[Date]])</f>
        <v>2</v>
      </c>
      <c r="L262" s="3">
        <f>DAY(Table1[[#This Row],[Date]])</f>
        <v>29</v>
      </c>
      <c r="M262" s="3">
        <f>Table1[[#This Row],[Inventory Level]]/Table1[[#This Row],[Reorder Point]]</f>
        <v>1.6965317919075145</v>
      </c>
      <c r="N262" s="3">
        <f>ROUND(Table1[[#This Row],[Turnover Ratio]],2)</f>
        <v>1.7</v>
      </c>
    </row>
    <row r="263" spans="1:14" hidden="1" x14ac:dyDescent="0.25">
      <c r="A263" t="s">
        <v>262</v>
      </c>
      <c r="B263" s="1">
        <v>45628</v>
      </c>
      <c r="C263">
        <v>758</v>
      </c>
      <c r="D263">
        <v>232</v>
      </c>
      <c r="E263">
        <v>6</v>
      </c>
      <c r="F263">
        <v>12</v>
      </c>
      <c r="G263">
        <v>13</v>
      </c>
      <c r="H263" t="s">
        <v>3950</v>
      </c>
      <c r="I263">
        <f>YEAR(Table1[[#This Row],[Date]])</f>
        <v>2024</v>
      </c>
      <c r="J263">
        <f>MONTH(Table1[[#This Row],[Date]])</f>
        <v>12</v>
      </c>
      <c r="K263">
        <f>WEEKDAY(Table1[[#This Row],[Date]])</f>
        <v>2</v>
      </c>
      <c r="L263" s="3">
        <f>DAY(Table1[[#This Row],[Date]])</f>
        <v>2</v>
      </c>
      <c r="M263" s="3">
        <f>Table1[[#This Row],[Inventory Level]]/Table1[[#This Row],[Reorder Point]]</f>
        <v>3.2672413793103448</v>
      </c>
      <c r="N263" s="3">
        <f>ROUND(Table1[[#This Row],[Turnover Ratio]],2)</f>
        <v>3.27</v>
      </c>
    </row>
    <row r="264" spans="1:14" hidden="1" x14ac:dyDescent="0.25">
      <c r="A264" t="s">
        <v>263</v>
      </c>
      <c r="B264" s="1">
        <v>45158</v>
      </c>
      <c r="C264">
        <v>820</v>
      </c>
      <c r="D264">
        <v>241</v>
      </c>
      <c r="E264">
        <v>19</v>
      </c>
      <c r="F264">
        <v>200</v>
      </c>
      <c r="G264">
        <v>37</v>
      </c>
      <c r="H264" t="s">
        <v>3951</v>
      </c>
      <c r="I264">
        <f>YEAR(Table1[[#This Row],[Date]])</f>
        <v>2023</v>
      </c>
      <c r="J264">
        <f>MONTH(Table1[[#This Row],[Date]])</f>
        <v>8</v>
      </c>
      <c r="K264">
        <f>WEEKDAY(Table1[[#This Row],[Date]])</f>
        <v>1</v>
      </c>
      <c r="L264" s="3">
        <f>DAY(Table1[[#This Row],[Date]])</f>
        <v>20</v>
      </c>
      <c r="M264" s="3">
        <f>Table1[[#This Row],[Inventory Level]]/Table1[[#This Row],[Reorder Point]]</f>
        <v>3.4024896265560165</v>
      </c>
      <c r="N264" s="3">
        <f>ROUND(Table1[[#This Row],[Turnover Ratio]],2)</f>
        <v>3.4</v>
      </c>
    </row>
    <row r="265" spans="1:14" x14ac:dyDescent="0.25">
      <c r="A265" t="s">
        <v>264</v>
      </c>
      <c r="B265" s="1">
        <v>45430</v>
      </c>
      <c r="C265">
        <v>887</v>
      </c>
      <c r="D265">
        <v>148</v>
      </c>
      <c r="E265">
        <v>16</v>
      </c>
      <c r="F265">
        <v>188</v>
      </c>
      <c r="G265">
        <v>42</v>
      </c>
      <c r="H265" t="s">
        <v>3949</v>
      </c>
      <c r="I265">
        <f>YEAR(Table1[[#This Row],[Date]])</f>
        <v>2024</v>
      </c>
      <c r="J265">
        <f>MONTH(Table1[[#This Row],[Date]])</f>
        <v>5</v>
      </c>
      <c r="K265">
        <f>WEEKDAY(Table1[[#This Row],[Date]])</f>
        <v>7</v>
      </c>
      <c r="L265" s="3">
        <f>DAY(Table1[[#This Row],[Date]])</f>
        <v>18</v>
      </c>
      <c r="M265" s="3">
        <f>Table1[[#This Row],[Inventory Level]]/Table1[[#This Row],[Reorder Point]]</f>
        <v>5.993243243243243</v>
      </c>
      <c r="N265" s="3">
        <f>ROUND(Table1[[#This Row],[Turnover Ratio]],2)</f>
        <v>5.99</v>
      </c>
    </row>
    <row r="266" spans="1:14" hidden="1" x14ac:dyDescent="0.25">
      <c r="A266" t="s">
        <v>265</v>
      </c>
      <c r="B266" s="1">
        <v>44972</v>
      </c>
      <c r="C266">
        <v>748</v>
      </c>
      <c r="D266">
        <v>244</v>
      </c>
      <c r="E266">
        <v>15</v>
      </c>
      <c r="F266">
        <v>138</v>
      </c>
      <c r="G266">
        <v>17</v>
      </c>
      <c r="H266" t="s">
        <v>3950</v>
      </c>
      <c r="I266">
        <f>YEAR(Table1[[#This Row],[Date]])</f>
        <v>2023</v>
      </c>
      <c r="J266">
        <f>MONTH(Table1[[#This Row],[Date]])</f>
        <v>2</v>
      </c>
      <c r="K266">
        <f>WEEKDAY(Table1[[#This Row],[Date]])</f>
        <v>4</v>
      </c>
      <c r="L266" s="3">
        <f>DAY(Table1[[#This Row],[Date]])</f>
        <v>15</v>
      </c>
      <c r="M266" s="3">
        <f>Table1[[#This Row],[Inventory Level]]/Table1[[#This Row],[Reorder Point]]</f>
        <v>3.0655737704918034</v>
      </c>
      <c r="N266" s="3">
        <f>ROUND(Table1[[#This Row],[Turnover Ratio]],2)</f>
        <v>3.07</v>
      </c>
    </row>
    <row r="267" spans="1:14" hidden="1" x14ac:dyDescent="0.25">
      <c r="A267" t="s">
        <v>266</v>
      </c>
      <c r="B267" s="1">
        <v>45347</v>
      </c>
      <c r="C267">
        <v>769</v>
      </c>
      <c r="D267">
        <v>496</v>
      </c>
      <c r="E267">
        <v>19</v>
      </c>
      <c r="F267">
        <v>172</v>
      </c>
      <c r="G267">
        <v>12</v>
      </c>
      <c r="H267" t="s">
        <v>3951</v>
      </c>
      <c r="I267">
        <f>YEAR(Table1[[#This Row],[Date]])</f>
        <v>2024</v>
      </c>
      <c r="J267">
        <f>MONTH(Table1[[#This Row],[Date]])</f>
        <v>2</v>
      </c>
      <c r="K267">
        <f>WEEKDAY(Table1[[#This Row],[Date]])</f>
        <v>1</v>
      </c>
      <c r="L267" s="3">
        <f>DAY(Table1[[#This Row],[Date]])</f>
        <v>25</v>
      </c>
      <c r="M267" s="3">
        <f>Table1[[#This Row],[Inventory Level]]/Table1[[#This Row],[Reorder Point]]</f>
        <v>1.5504032258064515</v>
      </c>
      <c r="N267" s="3">
        <f>ROUND(Table1[[#This Row],[Turnover Ratio]],2)</f>
        <v>1.55</v>
      </c>
    </row>
    <row r="268" spans="1:14" hidden="1" x14ac:dyDescent="0.25">
      <c r="A268" t="s">
        <v>267</v>
      </c>
      <c r="B268" s="1">
        <v>45308</v>
      </c>
      <c r="C268">
        <v>539</v>
      </c>
      <c r="D268">
        <v>404</v>
      </c>
      <c r="E268">
        <v>18</v>
      </c>
      <c r="F268">
        <v>193</v>
      </c>
      <c r="G268">
        <v>31</v>
      </c>
      <c r="H268" t="s">
        <v>3951</v>
      </c>
      <c r="I268">
        <f>YEAR(Table1[[#This Row],[Date]])</f>
        <v>2024</v>
      </c>
      <c r="J268">
        <f>MONTH(Table1[[#This Row],[Date]])</f>
        <v>1</v>
      </c>
      <c r="K268">
        <f>WEEKDAY(Table1[[#This Row],[Date]])</f>
        <v>4</v>
      </c>
      <c r="L268" s="3">
        <f>DAY(Table1[[#This Row],[Date]])</f>
        <v>17</v>
      </c>
      <c r="M268" s="3">
        <f>Table1[[#This Row],[Inventory Level]]/Table1[[#This Row],[Reorder Point]]</f>
        <v>1.3341584158415842</v>
      </c>
      <c r="N268" s="3">
        <f>ROUND(Table1[[#This Row],[Turnover Ratio]],2)</f>
        <v>1.33</v>
      </c>
    </row>
    <row r="269" spans="1:14" x14ac:dyDescent="0.25">
      <c r="A269" t="s">
        <v>268</v>
      </c>
      <c r="B269" s="1">
        <v>45610</v>
      </c>
      <c r="C269">
        <v>600</v>
      </c>
      <c r="D269">
        <v>241</v>
      </c>
      <c r="E269">
        <v>16</v>
      </c>
      <c r="F269">
        <v>56</v>
      </c>
      <c r="G269">
        <v>14</v>
      </c>
      <c r="H269" t="s">
        <v>3949</v>
      </c>
      <c r="I269">
        <f>YEAR(Table1[[#This Row],[Date]])</f>
        <v>2024</v>
      </c>
      <c r="J269">
        <f>MONTH(Table1[[#This Row],[Date]])</f>
        <v>11</v>
      </c>
      <c r="K269">
        <f>WEEKDAY(Table1[[#This Row],[Date]])</f>
        <v>5</v>
      </c>
      <c r="L269" s="3">
        <f>DAY(Table1[[#This Row],[Date]])</f>
        <v>14</v>
      </c>
      <c r="M269" s="3">
        <f>Table1[[#This Row],[Inventory Level]]/Table1[[#This Row],[Reorder Point]]</f>
        <v>2.4896265560165975</v>
      </c>
      <c r="N269" s="3">
        <f>ROUND(Table1[[#This Row],[Turnover Ratio]],2)</f>
        <v>2.4900000000000002</v>
      </c>
    </row>
    <row r="270" spans="1:14" x14ac:dyDescent="0.25">
      <c r="A270" t="s">
        <v>269</v>
      </c>
      <c r="B270" s="1">
        <v>45625</v>
      </c>
      <c r="C270">
        <v>646</v>
      </c>
      <c r="D270">
        <v>424</v>
      </c>
      <c r="E270">
        <v>29</v>
      </c>
      <c r="F270">
        <v>182</v>
      </c>
      <c r="G270">
        <v>5</v>
      </c>
      <c r="H270" t="s">
        <v>3949</v>
      </c>
      <c r="I270">
        <f>YEAR(Table1[[#This Row],[Date]])</f>
        <v>2024</v>
      </c>
      <c r="J270">
        <f>MONTH(Table1[[#This Row],[Date]])</f>
        <v>11</v>
      </c>
      <c r="K270">
        <f>WEEKDAY(Table1[[#This Row],[Date]])</f>
        <v>6</v>
      </c>
      <c r="L270" s="3">
        <f>DAY(Table1[[#This Row],[Date]])</f>
        <v>29</v>
      </c>
      <c r="M270" s="3">
        <f>Table1[[#This Row],[Inventory Level]]/Table1[[#This Row],[Reorder Point]]</f>
        <v>1.5235849056603774</v>
      </c>
      <c r="N270" s="3">
        <f>ROUND(Table1[[#This Row],[Turnover Ratio]],2)</f>
        <v>1.52</v>
      </c>
    </row>
    <row r="271" spans="1:14" hidden="1" x14ac:dyDescent="0.25">
      <c r="A271" t="s">
        <v>270</v>
      </c>
      <c r="B271" s="1">
        <v>45077</v>
      </c>
      <c r="C271">
        <v>276</v>
      </c>
      <c r="D271">
        <v>322</v>
      </c>
      <c r="E271">
        <v>5</v>
      </c>
      <c r="F271">
        <v>15</v>
      </c>
      <c r="G271">
        <v>33</v>
      </c>
      <c r="H271" t="s">
        <v>3950</v>
      </c>
      <c r="I271">
        <f>YEAR(Table1[[#This Row],[Date]])</f>
        <v>2023</v>
      </c>
      <c r="J271">
        <f>MONTH(Table1[[#This Row],[Date]])</f>
        <v>5</v>
      </c>
      <c r="K271">
        <f>WEEKDAY(Table1[[#This Row],[Date]])</f>
        <v>4</v>
      </c>
      <c r="L271" s="3">
        <f>DAY(Table1[[#This Row],[Date]])</f>
        <v>31</v>
      </c>
      <c r="M271" s="3">
        <f>Table1[[#This Row],[Inventory Level]]/Table1[[#This Row],[Reorder Point]]</f>
        <v>0.8571428571428571</v>
      </c>
      <c r="N271" s="3">
        <f>ROUND(Table1[[#This Row],[Turnover Ratio]],2)</f>
        <v>0.86</v>
      </c>
    </row>
    <row r="272" spans="1:14" hidden="1" x14ac:dyDescent="0.25">
      <c r="A272" t="s">
        <v>271</v>
      </c>
      <c r="B272" s="1">
        <v>45248</v>
      </c>
      <c r="C272">
        <v>609</v>
      </c>
      <c r="D272">
        <v>305</v>
      </c>
      <c r="E272">
        <v>19</v>
      </c>
      <c r="F272">
        <v>126</v>
      </c>
      <c r="G272">
        <v>34</v>
      </c>
      <c r="H272" t="s">
        <v>3950</v>
      </c>
      <c r="I272">
        <f>YEAR(Table1[[#This Row],[Date]])</f>
        <v>2023</v>
      </c>
      <c r="J272">
        <f>MONTH(Table1[[#This Row],[Date]])</f>
        <v>11</v>
      </c>
      <c r="K272">
        <f>WEEKDAY(Table1[[#This Row],[Date]])</f>
        <v>7</v>
      </c>
      <c r="L272" s="3">
        <f>DAY(Table1[[#This Row],[Date]])</f>
        <v>18</v>
      </c>
      <c r="M272" s="3">
        <f>Table1[[#This Row],[Inventory Level]]/Table1[[#This Row],[Reorder Point]]</f>
        <v>1.9967213114754099</v>
      </c>
      <c r="N272" s="3">
        <f>ROUND(Table1[[#This Row],[Turnover Ratio]],2)</f>
        <v>2</v>
      </c>
    </row>
    <row r="273" spans="1:14" hidden="1" x14ac:dyDescent="0.25">
      <c r="A273" t="s">
        <v>272</v>
      </c>
      <c r="B273" s="1">
        <v>45525</v>
      </c>
      <c r="C273">
        <v>755</v>
      </c>
      <c r="D273">
        <v>383</v>
      </c>
      <c r="E273">
        <v>28</v>
      </c>
      <c r="F273">
        <v>84</v>
      </c>
      <c r="G273">
        <v>14</v>
      </c>
      <c r="H273" t="s">
        <v>3950</v>
      </c>
      <c r="I273">
        <f>YEAR(Table1[[#This Row],[Date]])</f>
        <v>2024</v>
      </c>
      <c r="J273">
        <f>MONTH(Table1[[#This Row],[Date]])</f>
        <v>8</v>
      </c>
      <c r="K273">
        <f>WEEKDAY(Table1[[#This Row],[Date]])</f>
        <v>4</v>
      </c>
      <c r="L273" s="3">
        <f>DAY(Table1[[#This Row],[Date]])</f>
        <v>21</v>
      </c>
      <c r="M273" s="3">
        <f>Table1[[#This Row],[Inventory Level]]/Table1[[#This Row],[Reorder Point]]</f>
        <v>1.9712793733681462</v>
      </c>
      <c r="N273" s="3">
        <f>ROUND(Table1[[#This Row],[Turnover Ratio]],2)</f>
        <v>1.97</v>
      </c>
    </row>
    <row r="274" spans="1:14" hidden="1" x14ac:dyDescent="0.25">
      <c r="A274" t="s">
        <v>273</v>
      </c>
      <c r="B274" s="1">
        <v>45588</v>
      </c>
      <c r="C274">
        <v>593</v>
      </c>
      <c r="D274">
        <v>441</v>
      </c>
      <c r="E274">
        <v>23</v>
      </c>
      <c r="F274">
        <v>101</v>
      </c>
      <c r="G274">
        <v>38</v>
      </c>
      <c r="H274" t="s">
        <v>3951</v>
      </c>
      <c r="I274">
        <f>YEAR(Table1[[#This Row],[Date]])</f>
        <v>2024</v>
      </c>
      <c r="J274">
        <f>MONTH(Table1[[#This Row],[Date]])</f>
        <v>10</v>
      </c>
      <c r="K274">
        <f>WEEKDAY(Table1[[#This Row],[Date]])</f>
        <v>4</v>
      </c>
      <c r="L274" s="3">
        <f>DAY(Table1[[#This Row],[Date]])</f>
        <v>23</v>
      </c>
      <c r="M274" s="3">
        <f>Table1[[#This Row],[Inventory Level]]/Table1[[#This Row],[Reorder Point]]</f>
        <v>1.344671201814059</v>
      </c>
      <c r="N274" s="3">
        <f>ROUND(Table1[[#This Row],[Turnover Ratio]],2)</f>
        <v>1.34</v>
      </c>
    </row>
    <row r="275" spans="1:14" hidden="1" x14ac:dyDescent="0.25">
      <c r="A275" t="s">
        <v>274</v>
      </c>
      <c r="B275" s="1">
        <v>45103</v>
      </c>
      <c r="C275">
        <v>932</v>
      </c>
      <c r="D275">
        <v>262</v>
      </c>
      <c r="E275">
        <v>5</v>
      </c>
      <c r="F275">
        <v>35</v>
      </c>
      <c r="G275">
        <v>44</v>
      </c>
      <c r="H275" t="s">
        <v>3950</v>
      </c>
      <c r="I275">
        <f>YEAR(Table1[[#This Row],[Date]])</f>
        <v>2023</v>
      </c>
      <c r="J275">
        <f>MONTH(Table1[[#This Row],[Date]])</f>
        <v>6</v>
      </c>
      <c r="K275">
        <f>WEEKDAY(Table1[[#This Row],[Date]])</f>
        <v>2</v>
      </c>
      <c r="L275" s="3">
        <f>DAY(Table1[[#This Row],[Date]])</f>
        <v>26</v>
      </c>
      <c r="M275" s="3">
        <f>Table1[[#This Row],[Inventory Level]]/Table1[[#This Row],[Reorder Point]]</f>
        <v>3.5572519083969465</v>
      </c>
      <c r="N275" s="3">
        <f>ROUND(Table1[[#This Row],[Turnover Ratio]],2)</f>
        <v>3.56</v>
      </c>
    </row>
    <row r="276" spans="1:14" x14ac:dyDescent="0.25">
      <c r="A276" t="s">
        <v>275</v>
      </c>
      <c r="B276" s="1">
        <v>44996</v>
      </c>
      <c r="C276">
        <v>399</v>
      </c>
      <c r="D276">
        <v>254</v>
      </c>
      <c r="E276">
        <v>7</v>
      </c>
      <c r="F276">
        <v>139</v>
      </c>
      <c r="G276">
        <v>16</v>
      </c>
      <c r="H276" t="s">
        <v>3949</v>
      </c>
      <c r="I276">
        <f>YEAR(Table1[[#This Row],[Date]])</f>
        <v>2023</v>
      </c>
      <c r="J276">
        <f>MONTH(Table1[[#This Row],[Date]])</f>
        <v>3</v>
      </c>
      <c r="K276">
        <f>WEEKDAY(Table1[[#This Row],[Date]])</f>
        <v>7</v>
      </c>
      <c r="L276" s="3">
        <f>DAY(Table1[[#This Row],[Date]])</f>
        <v>11</v>
      </c>
      <c r="M276" s="3">
        <f>Table1[[#This Row],[Inventory Level]]/Table1[[#This Row],[Reorder Point]]</f>
        <v>1.5708661417322836</v>
      </c>
      <c r="N276" s="3">
        <f>ROUND(Table1[[#This Row],[Turnover Ratio]],2)</f>
        <v>1.57</v>
      </c>
    </row>
    <row r="277" spans="1:14" hidden="1" x14ac:dyDescent="0.25">
      <c r="A277" t="s">
        <v>276</v>
      </c>
      <c r="B277" s="1">
        <v>45323</v>
      </c>
      <c r="C277">
        <v>774</v>
      </c>
      <c r="D277">
        <v>195</v>
      </c>
      <c r="E277">
        <v>2</v>
      </c>
      <c r="F277">
        <v>149</v>
      </c>
      <c r="G277">
        <v>5</v>
      </c>
      <c r="H277" t="s">
        <v>3950</v>
      </c>
      <c r="I277">
        <f>YEAR(Table1[[#This Row],[Date]])</f>
        <v>2024</v>
      </c>
      <c r="J277">
        <f>MONTH(Table1[[#This Row],[Date]])</f>
        <v>2</v>
      </c>
      <c r="K277">
        <f>WEEKDAY(Table1[[#This Row],[Date]])</f>
        <v>5</v>
      </c>
      <c r="L277" s="3">
        <f>DAY(Table1[[#This Row],[Date]])</f>
        <v>1</v>
      </c>
      <c r="M277" s="3">
        <f>Table1[[#This Row],[Inventory Level]]/Table1[[#This Row],[Reorder Point]]</f>
        <v>3.9692307692307693</v>
      </c>
      <c r="N277" s="3">
        <f>ROUND(Table1[[#This Row],[Turnover Ratio]],2)</f>
        <v>3.97</v>
      </c>
    </row>
    <row r="278" spans="1:14" x14ac:dyDescent="0.25">
      <c r="A278" t="s">
        <v>277</v>
      </c>
      <c r="B278" s="1">
        <v>45550</v>
      </c>
      <c r="C278">
        <v>253</v>
      </c>
      <c r="D278">
        <v>285</v>
      </c>
      <c r="E278">
        <v>28</v>
      </c>
      <c r="F278">
        <v>79</v>
      </c>
      <c r="G278">
        <v>49</v>
      </c>
      <c r="H278" t="s">
        <v>3949</v>
      </c>
      <c r="I278">
        <f>YEAR(Table1[[#This Row],[Date]])</f>
        <v>2024</v>
      </c>
      <c r="J278">
        <f>MONTH(Table1[[#This Row],[Date]])</f>
        <v>9</v>
      </c>
      <c r="K278">
        <f>WEEKDAY(Table1[[#This Row],[Date]])</f>
        <v>1</v>
      </c>
      <c r="L278" s="3">
        <f>DAY(Table1[[#This Row],[Date]])</f>
        <v>15</v>
      </c>
      <c r="M278" s="3">
        <f>Table1[[#This Row],[Inventory Level]]/Table1[[#This Row],[Reorder Point]]</f>
        <v>0.88771929824561402</v>
      </c>
      <c r="N278" s="3">
        <f>ROUND(Table1[[#This Row],[Turnover Ratio]],2)</f>
        <v>0.89</v>
      </c>
    </row>
    <row r="279" spans="1:14" x14ac:dyDescent="0.25">
      <c r="A279" t="s">
        <v>278</v>
      </c>
      <c r="B279" s="1">
        <v>45016</v>
      </c>
      <c r="C279">
        <v>823</v>
      </c>
      <c r="D279">
        <v>72</v>
      </c>
      <c r="E279">
        <v>19</v>
      </c>
      <c r="F279">
        <v>45</v>
      </c>
      <c r="G279">
        <v>37</v>
      </c>
      <c r="H279" t="s">
        <v>3949</v>
      </c>
      <c r="I279">
        <f>YEAR(Table1[[#This Row],[Date]])</f>
        <v>2023</v>
      </c>
      <c r="J279">
        <f>MONTH(Table1[[#This Row],[Date]])</f>
        <v>3</v>
      </c>
      <c r="K279">
        <f>WEEKDAY(Table1[[#This Row],[Date]])</f>
        <v>6</v>
      </c>
      <c r="L279" s="3">
        <f>DAY(Table1[[#This Row],[Date]])</f>
        <v>31</v>
      </c>
      <c r="M279" s="3">
        <f>Table1[[#This Row],[Inventory Level]]/Table1[[#This Row],[Reorder Point]]</f>
        <v>11.430555555555555</v>
      </c>
      <c r="N279" s="3">
        <f>ROUND(Table1[[#This Row],[Turnover Ratio]],2)</f>
        <v>11.43</v>
      </c>
    </row>
    <row r="280" spans="1:14" hidden="1" x14ac:dyDescent="0.25">
      <c r="A280" t="s">
        <v>279</v>
      </c>
      <c r="B280" s="1">
        <v>45586</v>
      </c>
      <c r="C280">
        <v>219</v>
      </c>
      <c r="D280">
        <v>185</v>
      </c>
      <c r="E280">
        <v>8</v>
      </c>
      <c r="F280">
        <v>127</v>
      </c>
      <c r="G280">
        <v>37</v>
      </c>
      <c r="H280" t="s">
        <v>3951</v>
      </c>
      <c r="I280">
        <f>YEAR(Table1[[#This Row],[Date]])</f>
        <v>2024</v>
      </c>
      <c r="J280">
        <f>MONTH(Table1[[#This Row],[Date]])</f>
        <v>10</v>
      </c>
      <c r="K280">
        <f>WEEKDAY(Table1[[#This Row],[Date]])</f>
        <v>2</v>
      </c>
      <c r="L280" s="3">
        <f>DAY(Table1[[#This Row],[Date]])</f>
        <v>21</v>
      </c>
      <c r="M280" s="3">
        <f>Table1[[#This Row],[Inventory Level]]/Table1[[#This Row],[Reorder Point]]</f>
        <v>1.1837837837837837</v>
      </c>
      <c r="N280" s="3">
        <f>ROUND(Table1[[#This Row],[Turnover Ratio]],2)</f>
        <v>1.18</v>
      </c>
    </row>
    <row r="281" spans="1:14" hidden="1" x14ac:dyDescent="0.25">
      <c r="A281" t="s">
        <v>280</v>
      </c>
      <c r="B281" s="1">
        <v>45469</v>
      </c>
      <c r="C281">
        <v>628</v>
      </c>
      <c r="D281">
        <v>344</v>
      </c>
      <c r="E281">
        <v>6</v>
      </c>
      <c r="F281">
        <v>77</v>
      </c>
      <c r="G281">
        <v>15</v>
      </c>
      <c r="H281" t="s">
        <v>3950</v>
      </c>
      <c r="I281">
        <f>YEAR(Table1[[#This Row],[Date]])</f>
        <v>2024</v>
      </c>
      <c r="J281">
        <f>MONTH(Table1[[#This Row],[Date]])</f>
        <v>6</v>
      </c>
      <c r="K281">
        <f>WEEKDAY(Table1[[#This Row],[Date]])</f>
        <v>4</v>
      </c>
      <c r="L281" s="3">
        <f>DAY(Table1[[#This Row],[Date]])</f>
        <v>26</v>
      </c>
      <c r="M281" s="3">
        <f>Table1[[#This Row],[Inventory Level]]/Table1[[#This Row],[Reorder Point]]</f>
        <v>1.8255813953488371</v>
      </c>
      <c r="N281" s="3">
        <f>ROUND(Table1[[#This Row],[Turnover Ratio]],2)</f>
        <v>1.83</v>
      </c>
    </row>
    <row r="282" spans="1:14" hidden="1" x14ac:dyDescent="0.25">
      <c r="A282" t="s">
        <v>157</v>
      </c>
      <c r="B282" s="1">
        <v>45287</v>
      </c>
      <c r="C282">
        <v>356</v>
      </c>
      <c r="D282">
        <v>194</v>
      </c>
      <c r="E282">
        <v>26</v>
      </c>
      <c r="F282">
        <v>139</v>
      </c>
      <c r="G282">
        <v>13</v>
      </c>
      <c r="H282" t="s">
        <v>3950</v>
      </c>
      <c r="I282">
        <f>YEAR(Table1[[#This Row],[Date]])</f>
        <v>2023</v>
      </c>
      <c r="J282">
        <f>MONTH(Table1[[#This Row],[Date]])</f>
        <v>12</v>
      </c>
      <c r="K282">
        <f>WEEKDAY(Table1[[#This Row],[Date]])</f>
        <v>4</v>
      </c>
      <c r="L282" s="3">
        <f>DAY(Table1[[#This Row],[Date]])</f>
        <v>27</v>
      </c>
      <c r="M282" s="3">
        <f>Table1[[#This Row],[Inventory Level]]/Table1[[#This Row],[Reorder Point]]</f>
        <v>1.8350515463917525</v>
      </c>
      <c r="N282" s="3">
        <f>ROUND(Table1[[#This Row],[Turnover Ratio]],2)</f>
        <v>1.84</v>
      </c>
    </row>
    <row r="283" spans="1:14" x14ac:dyDescent="0.25">
      <c r="A283" t="s">
        <v>281</v>
      </c>
      <c r="B283" s="1">
        <v>45181</v>
      </c>
      <c r="C283">
        <v>900</v>
      </c>
      <c r="D283">
        <v>152</v>
      </c>
      <c r="E283">
        <v>7</v>
      </c>
      <c r="F283">
        <v>42</v>
      </c>
      <c r="G283">
        <v>47</v>
      </c>
      <c r="H283" t="s">
        <v>3949</v>
      </c>
      <c r="I283">
        <f>YEAR(Table1[[#This Row],[Date]])</f>
        <v>2023</v>
      </c>
      <c r="J283">
        <f>MONTH(Table1[[#This Row],[Date]])</f>
        <v>9</v>
      </c>
      <c r="K283">
        <f>WEEKDAY(Table1[[#This Row],[Date]])</f>
        <v>3</v>
      </c>
      <c r="L283" s="3">
        <f>DAY(Table1[[#This Row],[Date]])</f>
        <v>12</v>
      </c>
      <c r="M283" s="3">
        <f>Table1[[#This Row],[Inventory Level]]/Table1[[#This Row],[Reorder Point]]</f>
        <v>5.9210526315789478</v>
      </c>
      <c r="N283" s="3">
        <f>ROUND(Table1[[#This Row],[Turnover Ratio]],2)</f>
        <v>5.92</v>
      </c>
    </row>
    <row r="284" spans="1:14" x14ac:dyDescent="0.25">
      <c r="A284" t="s">
        <v>282</v>
      </c>
      <c r="B284" s="1">
        <v>44994</v>
      </c>
      <c r="C284">
        <v>341</v>
      </c>
      <c r="D284">
        <v>462</v>
      </c>
      <c r="E284">
        <v>24</v>
      </c>
      <c r="F284">
        <v>44</v>
      </c>
      <c r="G284">
        <v>48</v>
      </c>
      <c r="H284" t="s">
        <v>3949</v>
      </c>
      <c r="I284">
        <f>YEAR(Table1[[#This Row],[Date]])</f>
        <v>2023</v>
      </c>
      <c r="J284">
        <f>MONTH(Table1[[#This Row],[Date]])</f>
        <v>3</v>
      </c>
      <c r="K284">
        <f>WEEKDAY(Table1[[#This Row],[Date]])</f>
        <v>5</v>
      </c>
      <c r="L284" s="3">
        <f>DAY(Table1[[#This Row],[Date]])</f>
        <v>9</v>
      </c>
      <c r="M284" s="3">
        <f>Table1[[#This Row],[Inventory Level]]/Table1[[#This Row],[Reorder Point]]</f>
        <v>0.73809523809523814</v>
      </c>
      <c r="N284" s="3">
        <f>ROUND(Table1[[#This Row],[Turnover Ratio]],2)</f>
        <v>0.74</v>
      </c>
    </row>
    <row r="285" spans="1:14" hidden="1" x14ac:dyDescent="0.25">
      <c r="A285" t="s">
        <v>88</v>
      </c>
      <c r="B285" s="1">
        <v>45252</v>
      </c>
      <c r="C285">
        <v>600</v>
      </c>
      <c r="D285">
        <v>236</v>
      </c>
      <c r="E285">
        <v>25</v>
      </c>
      <c r="F285">
        <v>30</v>
      </c>
      <c r="G285">
        <v>18</v>
      </c>
      <c r="H285" t="s">
        <v>3951</v>
      </c>
      <c r="I285">
        <f>YEAR(Table1[[#This Row],[Date]])</f>
        <v>2023</v>
      </c>
      <c r="J285">
        <f>MONTH(Table1[[#This Row],[Date]])</f>
        <v>11</v>
      </c>
      <c r="K285">
        <f>WEEKDAY(Table1[[#This Row],[Date]])</f>
        <v>4</v>
      </c>
      <c r="L285" s="3">
        <f>DAY(Table1[[#This Row],[Date]])</f>
        <v>22</v>
      </c>
      <c r="M285" s="3">
        <f>Table1[[#This Row],[Inventory Level]]/Table1[[#This Row],[Reorder Point]]</f>
        <v>2.5423728813559321</v>
      </c>
      <c r="N285" s="3">
        <f>ROUND(Table1[[#This Row],[Turnover Ratio]],2)</f>
        <v>2.54</v>
      </c>
    </row>
    <row r="286" spans="1:14" hidden="1" x14ac:dyDescent="0.25">
      <c r="A286" t="s">
        <v>283</v>
      </c>
      <c r="B286" s="1">
        <v>45468</v>
      </c>
      <c r="C286">
        <v>838</v>
      </c>
      <c r="D286">
        <v>184</v>
      </c>
      <c r="E286">
        <v>13</v>
      </c>
      <c r="F286">
        <v>15</v>
      </c>
      <c r="G286">
        <v>3</v>
      </c>
      <c r="H286" t="s">
        <v>3951</v>
      </c>
      <c r="I286">
        <f>YEAR(Table1[[#This Row],[Date]])</f>
        <v>2024</v>
      </c>
      <c r="J286">
        <f>MONTH(Table1[[#This Row],[Date]])</f>
        <v>6</v>
      </c>
      <c r="K286">
        <f>WEEKDAY(Table1[[#This Row],[Date]])</f>
        <v>3</v>
      </c>
      <c r="L286" s="3">
        <f>DAY(Table1[[#This Row],[Date]])</f>
        <v>25</v>
      </c>
      <c r="M286" s="3">
        <f>Table1[[#This Row],[Inventory Level]]/Table1[[#This Row],[Reorder Point]]</f>
        <v>4.5543478260869561</v>
      </c>
      <c r="N286" s="3">
        <f>ROUND(Table1[[#This Row],[Turnover Ratio]],2)</f>
        <v>4.55</v>
      </c>
    </row>
    <row r="287" spans="1:14" hidden="1" x14ac:dyDescent="0.25">
      <c r="A287" t="s">
        <v>284</v>
      </c>
      <c r="B287" s="1">
        <v>45415</v>
      </c>
      <c r="C287">
        <v>208</v>
      </c>
      <c r="D287">
        <v>319</v>
      </c>
      <c r="E287">
        <v>16</v>
      </c>
      <c r="F287">
        <v>97</v>
      </c>
      <c r="G287">
        <v>27</v>
      </c>
      <c r="H287" t="s">
        <v>3950</v>
      </c>
      <c r="I287">
        <f>YEAR(Table1[[#This Row],[Date]])</f>
        <v>2024</v>
      </c>
      <c r="J287">
        <f>MONTH(Table1[[#This Row],[Date]])</f>
        <v>5</v>
      </c>
      <c r="K287">
        <f>WEEKDAY(Table1[[#This Row],[Date]])</f>
        <v>6</v>
      </c>
      <c r="L287" s="3">
        <f>DAY(Table1[[#This Row],[Date]])</f>
        <v>3</v>
      </c>
      <c r="M287" s="3">
        <f>Table1[[#This Row],[Inventory Level]]/Table1[[#This Row],[Reorder Point]]</f>
        <v>0.65203761755485889</v>
      </c>
      <c r="N287" s="3">
        <f>ROUND(Table1[[#This Row],[Turnover Ratio]],2)</f>
        <v>0.65</v>
      </c>
    </row>
    <row r="288" spans="1:14" hidden="1" x14ac:dyDescent="0.25">
      <c r="A288" t="s">
        <v>285</v>
      </c>
      <c r="B288" s="1">
        <v>45291</v>
      </c>
      <c r="C288">
        <v>506</v>
      </c>
      <c r="D288">
        <v>426</v>
      </c>
      <c r="E288">
        <v>28</v>
      </c>
      <c r="F288">
        <v>15</v>
      </c>
      <c r="G288">
        <v>46</v>
      </c>
      <c r="H288" t="s">
        <v>3951</v>
      </c>
      <c r="I288">
        <f>YEAR(Table1[[#This Row],[Date]])</f>
        <v>2023</v>
      </c>
      <c r="J288">
        <f>MONTH(Table1[[#This Row],[Date]])</f>
        <v>12</v>
      </c>
      <c r="K288">
        <f>WEEKDAY(Table1[[#This Row],[Date]])</f>
        <v>1</v>
      </c>
      <c r="L288" s="3">
        <f>DAY(Table1[[#This Row],[Date]])</f>
        <v>31</v>
      </c>
      <c r="M288" s="3">
        <f>Table1[[#This Row],[Inventory Level]]/Table1[[#This Row],[Reorder Point]]</f>
        <v>1.187793427230047</v>
      </c>
      <c r="N288" s="3">
        <f>ROUND(Table1[[#This Row],[Turnover Ratio]],2)</f>
        <v>1.19</v>
      </c>
    </row>
    <row r="289" spans="1:14" x14ac:dyDescent="0.25">
      <c r="A289" t="s">
        <v>286</v>
      </c>
      <c r="B289" s="1">
        <v>45503</v>
      </c>
      <c r="C289">
        <v>435</v>
      </c>
      <c r="D289">
        <v>368</v>
      </c>
      <c r="E289">
        <v>23</v>
      </c>
      <c r="F289">
        <v>108</v>
      </c>
      <c r="G289">
        <v>12</v>
      </c>
      <c r="H289" t="s">
        <v>3949</v>
      </c>
      <c r="I289">
        <f>YEAR(Table1[[#This Row],[Date]])</f>
        <v>2024</v>
      </c>
      <c r="J289">
        <f>MONTH(Table1[[#This Row],[Date]])</f>
        <v>7</v>
      </c>
      <c r="K289">
        <f>WEEKDAY(Table1[[#This Row],[Date]])</f>
        <v>3</v>
      </c>
      <c r="L289" s="3">
        <f>DAY(Table1[[#This Row],[Date]])</f>
        <v>30</v>
      </c>
      <c r="M289" s="3">
        <f>Table1[[#This Row],[Inventory Level]]/Table1[[#This Row],[Reorder Point]]</f>
        <v>1.1820652173913044</v>
      </c>
      <c r="N289" s="3">
        <f>ROUND(Table1[[#This Row],[Turnover Ratio]],2)</f>
        <v>1.18</v>
      </c>
    </row>
    <row r="290" spans="1:14" hidden="1" x14ac:dyDescent="0.25">
      <c r="A290" t="s">
        <v>287</v>
      </c>
      <c r="B290" s="1">
        <v>45269</v>
      </c>
      <c r="C290">
        <v>154</v>
      </c>
      <c r="D290">
        <v>115</v>
      </c>
      <c r="E290">
        <v>4</v>
      </c>
      <c r="F290">
        <v>131</v>
      </c>
      <c r="G290">
        <v>25</v>
      </c>
      <c r="H290" t="s">
        <v>3951</v>
      </c>
      <c r="I290">
        <f>YEAR(Table1[[#This Row],[Date]])</f>
        <v>2023</v>
      </c>
      <c r="J290">
        <f>MONTH(Table1[[#This Row],[Date]])</f>
        <v>12</v>
      </c>
      <c r="K290">
        <f>WEEKDAY(Table1[[#This Row],[Date]])</f>
        <v>7</v>
      </c>
      <c r="L290" s="3">
        <f>DAY(Table1[[#This Row],[Date]])</f>
        <v>9</v>
      </c>
      <c r="M290" s="3">
        <f>Table1[[#This Row],[Inventory Level]]/Table1[[#This Row],[Reorder Point]]</f>
        <v>1.3391304347826087</v>
      </c>
      <c r="N290" s="3">
        <f>ROUND(Table1[[#This Row],[Turnover Ratio]],2)</f>
        <v>1.34</v>
      </c>
    </row>
    <row r="291" spans="1:14" x14ac:dyDescent="0.25">
      <c r="A291" t="s">
        <v>288</v>
      </c>
      <c r="B291" s="1">
        <v>45603</v>
      </c>
      <c r="C291">
        <v>993</v>
      </c>
      <c r="D291">
        <v>143</v>
      </c>
      <c r="E291">
        <v>12</v>
      </c>
      <c r="F291">
        <v>71</v>
      </c>
      <c r="G291">
        <v>2</v>
      </c>
      <c r="H291" t="s">
        <v>3949</v>
      </c>
      <c r="I291">
        <f>YEAR(Table1[[#This Row],[Date]])</f>
        <v>2024</v>
      </c>
      <c r="J291">
        <f>MONTH(Table1[[#This Row],[Date]])</f>
        <v>11</v>
      </c>
      <c r="K291">
        <f>WEEKDAY(Table1[[#This Row],[Date]])</f>
        <v>5</v>
      </c>
      <c r="L291" s="3">
        <f>DAY(Table1[[#This Row],[Date]])</f>
        <v>7</v>
      </c>
      <c r="M291" s="3">
        <f>Table1[[#This Row],[Inventory Level]]/Table1[[#This Row],[Reorder Point]]</f>
        <v>6.9440559440559442</v>
      </c>
      <c r="N291" s="3">
        <f>ROUND(Table1[[#This Row],[Turnover Ratio]],2)</f>
        <v>6.94</v>
      </c>
    </row>
    <row r="292" spans="1:14" x14ac:dyDescent="0.25">
      <c r="A292" t="s">
        <v>17</v>
      </c>
      <c r="B292" s="1">
        <v>45677</v>
      </c>
      <c r="C292">
        <v>941</v>
      </c>
      <c r="D292">
        <v>248</v>
      </c>
      <c r="E292">
        <v>27</v>
      </c>
      <c r="F292">
        <v>134</v>
      </c>
      <c r="G292">
        <v>26</v>
      </c>
      <c r="H292" t="s">
        <v>3949</v>
      </c>
      <c r="I292">
        <f>YEAR(Table1[[#This Row],[Date]])</f>
        <v>2025</v>
      </c>
      <c r="J292">
        <f>MONTH(Table1[[#This Row],[Date]])</f>
        <v>1</v>
      </c>
      <c r="K292">
        <f>WEEKDAY(Table1[[#This Row],[Date]])</f>
        <v>2</v>
      </c>
      <c r="L292" s="3">
        <f>DAY(Table1[[#This Row],[Date]])</f>
        <v>20</v>
      </c>
      <c r="M292" s="3">
        <f>Table1[[#This Row],[Inventory Level]]/Table1[[#This Row],[Reorder Point]]</f>
        <v>3.7943548387096775</v>
      </c>
      <c r="N292" s="3">
        <f>ROUND(Table1[[#This Row],[Turnover Ratio]],2)</f>
        <v>3.79</v>
      </c>
    </row>
    <row r="293" spans="1:14" x14ac:dyDescent="0.25">
      <c r="A293" t="s">
        <v>289</v>
      </c>
      <c r="B293" s="1">
        <v>45198</v>
      </c>
      <c r="C293">
        <v>894</v>
      </c>
      <c r="D293">
        <v>257</v>
      </c>
      <c r="E293">
        <v>27</v>
      </c>
      <c r="F293">
        <v>50</v>
      </c>
      <c r="G293">
        <v>23</v>
      </c>
      <c r="H293" t="s">
        <v>3949</v>
      </c>
      <c r="I293">
        <f>YEAR(Table1[[#This Row],[Date]])</f>
        <v>2023</v>
      </c>
      <c r="J293">
        <f>MONTH(Table1[[#This Row],[Date]])</f>
        <v>9</v>
      </c>
      <c r="K293">
        <f>WEEKDAY(Table1[[#This Row],[Date]])</f>
        <v>6</v>
      </c>
      <c r="L293" s="3">
        <f>DAY(Table1[[#This Row],[Date]])</f>
        <v>29</v>
      </c>
      <c r="M293" s="3">
        <f>Table1[[#This Row],[Inventory Level]]/Table1[[#This Row],[Reorder Point]]</f>
        <v>3.4785992217898833</v>
      </c>
      <c r="N293" s="3">
        <f>ROUND(Table1[[#This Row],[Turnover Ratio]],2)</f>
        <v>3.48</v>
      </c>
    </row>
    <row r="294" spans="1:14" hidden="1" x14ac:dyDescent="0.25">
      <c r="A294" t="s">
        <v>290</v>
      </c>
      <c r="B294" s="1">
        <v>45083</v>
      </c>
      <c r="C294">
        <v>104</v>
      </c>
      <c r="D294">
        <v>67</v>
      </c>
      <c r="E294">
        <v>27</v>
      </c>
      <c r="F294">
        <v>22</v>
      </c>
      <c r="G294">
        <v>16</v>
      </c>
      <c r="H294" t="s">
        <v>3950</v>
      </c>
      <c r="I294">
        <f>YEAR(Table1[[#This Row],[Date]])</f>
        <v>2023</v>
      </c>
      <c r="J294">
        <f>MONTH(Table1[[#This Row],[Date]])</f>
        <v>6</v>
      </c>
      <c r="K294">
        <f>WEEKDAY(Table1[[#This Row],[Date]])</f>
        <v>3</v>
      </c>
      <c r="L294" s="3">
        <f>DAY(Table1[[#This Row],[Date]])</f>
        <v>6</v>
      </c>
      <c r="M294" s="3">
        <f>Table1[[#This Row],[Inventory Level]]/Table1[[#This Row],[Reorder Point]]</f>
        <v>1.5522388059701493</v>
      </c>
      <c r="N294" s="3">
        <f>ROUND(Table1[[#This Row],[Turnover Ratio]],2)</f>
        <v>1.55</v>
      </c>
    </row>
    <row r="295" spans="1:14" hidden="1" x14ac:dyDescent="0.25">
      <c r="A295" t="s">
        <v>291</v>
      </c>
      <c r="B295" s="1">
        <v>45159</v>
      </c>
      <c r="C295">
        <v>319</v>
      </c>
      <c r="D295">
        <v>190</v>
      </c>
      <c r="E295">
        <v>18</v>
      </c>
      <c r="F295">
        <v>25</v>
      </c>
      <c r="G295">
        <v>28</v>
      </c>
      <c r="H295" t="s">
        <v>3951</v>
      </c>
      <c r="I295">
        <f>YEAR(Table1[[#This Row],[Date]])</f>
        <v>2023</v>
      </c>
      <c r="J295">
        <f>MONTH(Table1[[#This Row],[Date]])</f>
        <v>8</v>
      </c>
      <c r="K295">
        <f>WEEKDAY(Table1[[#This Row],[Date]])</f>
        <v>2</v>
      </c>
      <c r="L295" s="3">
        <f>DAY(Table1[[#This Row],[Date]])</f>
        <v>21</v>
      </c>
      <c r="M295" s="3">
        <f>Table1[[#This Row],[Inventory Level]]/Table1[[#This Row],[Reorder Point]]</f>
        <v>1.6789473684210525</v>
      </c>
      <c r="N295" s="3">
        <f>ROUND(Table1[[#This Row],[Turnover Ratio]],2)</f>
        <v>1.68</v>
      </c>
    </row>
    <row r="296" spans="1:14" hidden="1" x14ac:dyDescent="0.25">
      <c r="A296" t="s">
        <v>292</v>
      </c>
      <c r="B296" s="1">
        <v>45645</v>
      </c>
      <c r="C296">
        <v>782</v>
      </c>
      <c r="D296">
        <v>251</v>
      </c>
      <c r="E296">
        <v>15</v>
      </c>
      <c r="F296">
        <v>83</v>
      </c>
      <c r="G296">
        <v>7</v>
      </c>
      <c r="H296" t="s">
        <v>3951</v>
      </c>
      <c r="I296">
        <f>YEAR(Table1[[#This Row],[Date]])</f>
        <v>2024</v>
      </c>
      <c r="J296">
        <f>MONTH(Table1[[#This Row],[Date]])</f>
        <v>12</v>
      </c>
      <c r="K296">
        <f>WEEKDAY(Table1[[#This Row],[Date]])</f>
        <v>5</v>
      </c>
      <c r="L296" s="3">
        <f>DAY(Table1[[#This Row],[Date]])</f>
        <v>19</v>
      </c>
      <c r="M296" s="3">
        <f>Table1[[#This Row],[Inventory Level]]/Table1[[#This Row],[Reorder Point]]</f>
        <v>3.1155378486055776</v>
      </c>
      <c r="N296" s="3">
        <f>ROUND(Table1[[#This Row],[Turnover Ratio]],2)</f>
        <v>3.12</v>
      </c>
    </row>
    <row r="297" spans="1:14" x14ac:dyDescent="0.25">
      <c r="A297" t="s">
        <v>293</v>
      </c>
      <c r="B297" s="1">
        <v>44978</v>
      </c>
      <c r="C297">
        <v>182</v>
      </c>
      <c r="D297">
        <v>93</v>
      </c>
      <c r="E297">
        <v>15</v>
      </c>
      <c r="F297">
        <v>24</v>
      </c>
      <c r="G297">
        <v>24</v>
      </c>
      <c r="H297" t="s">
        <v>3949</v>
      </c>
      <c r="I297">
        <f>YEAR(Table1[[#This Row],[Date]])</f>
        <v>2023</v>
      </c>
      <c r="J297">
        <f>MONTH(Table1[[#This Row],[Date]])</f>
        <v>2</v>
      </c>
      <c r="K297">
        <f>WEEKDAY(Table1[[#This Row],[Date]])</f>
        <v>3</v>
      </c>
      <c r="L297" s="3">
        <f>DAY(Table1[[#This Row],[Date]])</f>
        <v>21</v>
      </c>
      <c r="M297" s="3">
        <f>Table1[[#This Row],[Inventory Level]]/Table1[[#This Row],[Reorder Point]]</f>
        <v>1.956989247311828</v>
      </c>
      <c r="N297" s="3">
        <f>ROUND(Table1[[#This Row],[Turnover Ratio]],2)</f>
        <v>1.96</v>
      </c>
    </row>
    <row r="298" spans="1:14" hidden="1" x14ac:dyDescent="0.25">
      <c r="A298" t="s">
        <v>294</v>
      </c>
      <c r="B298" s="1">
        <v>45579</v>
      </c>
      <c r="C298">
        <v>795</v>
      </c>
      <c r="D298">
        <v>145</v>
      </c>
      <c r="E298">
        <v>22</v>
      </c>
      <c r="F298">
        <v>99</v>
      </c>
      <c r="G298">
        <v>8</v>
      </c>
      <c r="H298" t="s">
        <v>3950</v>
      </c>
      <c r="I298">
        <f>YEAR(Table1[[#This Row],[Date]])</f>
        <v>2024</v>
      </c>
      <c r="J298">
        <f>MONTH(Table1[[#This Row],[Date]])</f>
        <v>10</v>
      </c>
      <c r="K298">
        <f>WEEKDAY(Table1[[#This Row],[Date]])</f>
        <v>2</v>
      </c>
      <c r="L298" s="3">
        <f>DAY(Table1[[#This Row],[Date]])</f>
        <v>14</v>
      </c>
      <c r="M298" s="3">
        <f>Table1[[#This Row],[Inventory Level]]/Table1[[#This Row],[Reorder Point]]</f>
        <v>5.4827586206896548</v>
      </c>
      <c r="N298" s="3">
        <f>ROUND(Table1[[#This Row],[Turnover Ratio]],2)</f>
        <v>5.48</v>
      </c>
    </row>
    <row r="299" spans="1:14" hidden="1" x14ac:dyDescent="0.25">
      <c r="A299" t="s">
        <v>295</v>
      </c>
      <c r="B299" s="1">
        <v>45350</v>
      </c>
      <c r="C299">
        <v>511</v>
      </c>
      <c r="D299">
        <v>101</v>
      </c>
      <c r="E299">
        <v>13</v>
      </c>
      <c r="F299">
        <v>103</v>
      </c>
      <c r="G299">
        <v>32</v>
      </c>
      <c r="H299" t="s">
        <v>3951</v>
      </c>
      <c r="I299">
        <f>YEAR(Table1[[#This Row],[Date]])</f>
        <v>2024</v>
      </c>
      <c r="J299">
        <f>MONTH(Table1[[#This Row],[Date]])</f>
        <v>2</v>
      </c>
      <c r="K299">
        <f>WEEKDAY(Table1[[#This Row],[Date]])</f>
        <v>4</v>
      </c>
      <c r="L299" s="3">
        <f>DAY(Table1[[#This Row],[Date]])</f>
        <v>28</v>
      </c>
      <c r="M299" s="3">
        <f>Table1[[#This Row],[Inventory Level]]/Table1[[#This Row],[Reorder Point]]</f>
        <v>5.0594059405940595</v>
      </c>
      <c r="N299" s="3">
        <f>ROUND(Table1[[#This Row],[Turnover Ratio]],2)</f>
        <v>5.0599999999999996</v>
      </c>
    </row>
    <row r="300" spans="1:14" x14ac:dyDescent="0.25">
      <c r="A300" t="s">
        <v>296</v>
      </c>
      <c r="B300" s="1">
        <v>45438</v>
      </c>
      <c r="C300">
        <v>307</v>
      </c>
      <c r="D300">
        <v>466</v>
      </c>
      <c r="E300">
        <v>8</v>
      </c>
      <c r="F300">
        <v>34</v>
      </c>
      <c r="G300">
        <v>31</v>
      </c>
      <c r="H300" t="s">
        <v>3949</v>
      </c>
      <c r="I300">
        <f>YEAR(Table1[[#This Row],[Date]])</f>
        <v>2024</v>
      </c>
      <c r="J300">
        <f>MONTH(Table1[[#This Row],[Date]])</f>
        <v>5</v>
      </c>
      <c r="K300">
        <f>WEEKDAY(Table1[[#This Row],[Date]])</f>
        <v>1</v>
      </c>
      <c r="L300" s="3">
        <f>DAY(Table1[[#This Row],[Date]])</f>
        <v>26</v>
      </c>
      <c r="M300" s="3">
        <f>Table1[[#This Row],[Inventory Level]]/Table1[[#This Row],[Reorder Point]]</f>
        <v>0.65879828326180256</v>
      </c>
      <c r="N300" s="3">
        <f>ROUND(Table1[[#This Row],[Turnover Ratio]],2)</f>
        <v>0.66</v>
      </c>
    </row>
    <row r="301" spans="1:14" hidden="1" x14ac:dyDescent="0.25">
      <c r="A301" t="s">
        <v>297</v>
      </c>
      <c r="B301" s="1">
        <v>45485</v>
      </c>
      <c r="C301">
        <v>315</v>
      </c>
      <c r="D301">
        <v>476</v>
      </c>
      <c r="E301">
        <v>21</v>
      </c>
      <c r="F301">
        <v>121</v>
      </c>
      <c r="G301">
        <v>46</v>
      </c>
      <c r="H301" t="s">
        <v>3950</v>
      </c>
      <c r="I301">
        <f>YEAR(Table1[[#This Row],[Date]])</f>
        <v>2024</v>
      </c>
      <c r="J301">
        <f>MONTH(Table1[[#This Row],[Date]])</f>
        <v>7</v>
      </c>
      <c r="K301">
        <f>WEEKDAY(Table1[[#This Row],[Date]])</f>
        <v>6</v>
      </c>
      <c r="L301" s="3">
        <f>DAY(Table1[[#This Row],[Date]])</f>
        <v>12</v>
      </c>
      <c r="M301" s="3">
        <f>Table1[[#This Row],[Inventory Level]]/Table1[[#This Row],[Reorder Point]]</f>
        <v>0.66176470588235292</v>
      </c>
      <c r="N301" s="3">
        <f>ROUND(Table1[[#This Row],[Turnover Ratio]],2)</f>
        <v>0.66</v>
      </c>
    </row>
    <row r="302" spans="1:14" hidden="1" x14ac:dyDescent="0.25">
      <c r="A302" t="s">
        <v>298</v>
      </c>
      <c r="B302" s="1">
        <v>45483</v>
      </c>
      <c r="C302">
        <v>441</v>
      </c>
      <c r="D302">
        <v>218</v>
      </c>
      <c r="E302">
        <v>26</v>
      </c>
      <c r="F302">
        <v>143</v>
      </c>
      <c r="G302">
        <v>29</v>
      </c>
      <c r="H302" t="s">
        <v>3950</v>
      </c>
      <c r="I302">
        <f>YEAR(Table1[[#This Row],[Date]])</f>
        <v>2024</v>
      </c>
      <c r="J302">
        <f>MONTH(Table1[[#This Row],[Date]])</f>
        <v>7</v>
      </c>
      <c r="K302">
        <f>WEEKDAY(Table1[[#This Row],[Date]])</f>
        <v>4</v>
      </c>
      <c r="L302" s="3">
        <f>DAY(Table1[[#This Row],[Date]])</f>
        <v>10</v>
      </c>
      <c r="M302" s="3">
        <f>Table1[[#This Row],[Inventory Level]]/Table1[[#This Row],[Reorder Point]]</f>
        <v>2.022935779816514</v>
      </c>
      <c r="N302" s="3">
        <f>ROUND(Table1[[#This Row],[Turnover Ratio]],2)</f>
        <v>2.02</v>
      </c>
    </row>
    <row r="303" spans="1:14" x14ac:dyDescent="0.25">
      <c r="A303" t="s">
        <v>299</v>
      </c>
      <c r="B303" s="1">
        <v>45108</v>
      </c>
      <c r="C303">
        <v>397</v>
      </c>
      <c r="D303">
        <v>89</v>
      </c>
      <c r="E303">
        <v>8</v>
      </c>
      <c r="F303">
        <v>63</v>
      </c>
      <c r="G303">
        <v>24</v>
      </c>
      <c r="H303" t="s">
        <v>3949</v>
      </c>
      <c r="I303">
        <f>YEAR(Table1[[#This Row],[Date]])</f>
        <v>2023</v>
      </c>
      <c r="J303">
        <f>MONTH(Table1[[#This Row],[Date]])</f>
        <v>7</v>
      </c>
      <c r="K303">
        <f>WEEKDAY(Table1[[#This Row],[Date]])</f>
        <v>7</v>
      </c>
      <c r="L303" s="3">
        <f>DAY(Table1[[#This Row],[Date]])</f>
        <v>1</v>
      </c>
      <c r="M303" s="3">
        <f>Table1[[#This Row],[Inventory Level]]/Table1[[#This Row],[Reorder Point]]</f>
        <v>4.4606741573033704</v>
      </c>
      <c r="N303" s="3">
        <f>ROUND(Table1[[#This Row],[Turnover Ratio]],2)</f>
        <v>4.46</v>
      </c>
    </row>
    <row r="304" spans="1:14" hidden="1" x14ac:dyDescent="0.25">
      <c r="A304" t="s">
        <v>300</v>
      </c>
      <c r="B304" s="1">
        <v>45584</v>
      </c>
      <c r="C304">
        <v>947</v>
      </c>
      <c r="D304">
        <v>80</v>
      </c>
      <c r="E304">
        <v>25</v>
      </c>
      <c r="F304">
        <v>69</v>
      </c>
      <c r="G304">
        <v>13</v>
      </c>
      <c r="H304" t="s">
        <v>3950</v>
      </c>
      <c r="I304">
        <f>YEAR(Table1[[#This Row],[Date]])</f>
        <v>2024</v>
      </c>
      <c r="J304">
        <f>MONTH(Table1[[#This Row],[Date]])</f>
        <v>10</v>
      </c>
      <c r="K304">
        <f>WEEKDAY(Table1[[#This Row],[Date]])</f>
        <v>7</v>
      </c>
      <c r="L304" s="3">
        <f>DAY(Table1[[#This Row],[Date]])</f>
        <v>19</v>
      </c>
      <c r="M304" s="3">
        <f>Table1[[#This Row],[Inventory Level]]/Table1[[#This Row],[Reorder Point]]</f>
        <v>11.8375</v>
      </c>
      <c r="N304" s="3">
        <f>ROUND(Table1[[#This Row],[Turnover Ratio]],2)</f>
        <v>11.84</v>
      </c>
    </row>
    <row r="305" spans="1:14" x14ac:dyDescent="0.25">
      <c r="A305" t="s">
        <v>301</v>
      </c>
      <c r="B305" s="1">
        <v>45367</v>
      </c>
      <c r="C305">
        <v>845</v>
      </c>
      <c r="D305">
        <v>480</v>
      </c>
      <c r="E305">
        <v>7</v>
      </c>
      <c r="F305">
        <v>51</v>
      </c>
      <c r="G305">
        <v>5</v>
      </c>
      <c r="H305" t="s">
        <v>3949</v>
      </c>
      <c r="I305">
        <f>YEAR(Table1[[#This Row],[Date]])</f>
        <v>2024</v>
      </c>
      <c r="J305">
        <f>MONTH(Table1[[#This Row],[Date]])</f>
        <v>3</v>
      </c>
      <c r="K305">
        <f>WEEKDAY(Table1[[#This Row],[Date]])</f>
        <v>7</v>
      </c>
      <c r="L305" s="3">
        <f>DAY(Table1[[#This Row],[Date]])</f>
        <v>16</v>
      </c>
      <c r="M305" s="3">
        <f>Table1[[#This Row],[Inventory Level]]/Table1[[#This Row],[Reorder Point]]</f>
        <v>1.7604166666666667</v>
      </c>
      <c r="N305" s="3">
        <f>ROUND(Table1[[#This Row],[Turnover Ratio]],2)</f>
        <v>1.76</v>
      </c>
    </row>
    <row r="306" spans="1:14" hidden="1" x14ac:dyDescent="0.25">
      <c r="A306" t="s">
        <v>302</v>
      </c>
      <c r="B306" s="1">
        <v>45239</v>
      </c>
      <c r="C306">
        <v>176</v>
      </c>
      <c r="D306">
        <v>487</v>
      </c>
      <c r="E306">
        <v>3</v>
      </c>
      <c r="F306">
        <v>145</v>
      </c>
      <c r="G306">
        <v>15</v>
      </c>
      <c r="H306" t="s">
        <v>3951</v>
      </c>
      <c r="I306">
        <f>YEAR(Table1[[#This Row],[Date]])</f>
        <v>2023</v>
      </c>
      <c r="J306">
        <f>MONTH(Table1[[#This Row],[Date]])</f>
        <v>11</v>
      </c>
      <c r="K306">
        <f>WEEKDAY(Table1[[#This Row],[Date]])</f>
        <v>5</v>
      </c>
      <c r="L306" s="3">
        <f>DAY(Table1[[#This Row],[Date]])</f>
        <v>9</v>
      </c>
      <c r="M306" s="3">
        <f>Table1[[#This Row],[Inventory Level]]/Table1[[#This Row],[Reorder Point]]</f>
        <v>0.3613963039014374</v>
      </c>
      <c r="N306" s="3">
        <f>ROUND(Table1[[#This Row],[Turnover Ratio]],2)</f>
        <v>0.36</v>
      </c>
    </row>
    <row r="307" spans="1:14" hidden="1" x14ac:dyDescent="0.25">
      <c r="A307" t="s">
        <v>303</v>
      </c>
      <c r="B307" s="1">
        <v>45486</v>
      </c>
      <c r="C307">
        <v>792</v>
      </c>
      <c r="D307">
        <v>274</v>
      </c>
      <c r="E307">
        <v>28</v>
      </c>
      <c r="F307">
        <v>117</v>
      </c>
      <c r="G307">
        <v>37</v>
      </c>
      <c r="H307" t="s">
        <v>3950</v>
      </c>
      <c r="I307">
        <f>YEAR(Table1[[#This Row],[Date]])</f>
        <v>2024</v>
      </c>
      <c r="J307">
        <f>MONTH(Table1[[#This Row],[Date]])</f>
        <v>7</v>
      </c>
      <c r="K307">
        <f>WEEKDAY(Table1[[#This Row],[Date]])</f>
        <v>7</v>
      </c>
      <c r="L307" s="3">
        <f>DAY(Table1[[#This Row],[Date]])</f>
        <v>13</v>
      </c>
      <c r="M307" s="3">
        <f>Table1[[#This Row],[Inventory Level]]/Table1[[#This Row],[Reorder Point]]</f>
        <v>2.8905109489051095</v>
      </c>
      <c r="N307" s="3">
        <f>ROUND(Table1[[#This Row],[Turnover Ratio]],2)</f>
        <v>2.89</v>
      </c>
    </row>
    <row r="308" spans="1:14" hidden="1" x14ac:dyDescent="0.25">
      <c r="A308" t="s">
        <v>304</v>
      </c>
      <c r="B308" s="1">
        <v>45249</v>
      </c>
      <c r="C308">
        <v>440</v>
      </c>
      <c r="D308">
        <v>76</v>
      </c>
      <c r="E308">
        <v>21</v>
      </c>
      <c r="F308">
        <v>165</v>
      </c>
      <c r="G308">
        <v>13</v>
      </c>
      <c r="H308" t="s">
        <v>3951</v>
      </c>
      <c r="I308">
        <f>YEAR(Table1[[#This Row],[Date]])</f>
        <v>2023</v>
      </c>
      <c r="J308">
        <f>MONTH(Table1[[#This Row],[Date]])</f>
        <v>11</v>
      </c>
      <c r="K308">
        <f>WEEKDAY(Table1[[#This Row],[Date]])</f>
        <v>1</v>
      </c>
      <c r="L308" s="3">
        <f>DAY(Table1[[#This Row],[Date]])</f>
        <v>19</v>
      </c>
      <c r="M308" s="3">
        <f>Table1[[#This Row],[Inventory Level]]/Table1[[#This Row],[Reorder Point]]</f>
        <v>5.7894736842105265</v>
      </c>
      <c r="N308" s="3">
        <f>ROUND(Table1[[#This Row],[Turnover Ratio]],2)</f>
        <v>5.79</v>
      </c>
    </row>
    <row r="309" spans="1:14" hidden="1" x14ac:dyDescent="0.25">
      <c r="A309" t="s">
        <v>305</v>
      </c>
      <c r="B309" s="1">
        <v>45075</v>
      </c>
      <c r="C309">
        <v>634</v>
      </c>
      <c r="D309">
        <v>194</v>
      </c>
      <c r="E309">
        <v>8</v>
      </c>
      <c r="F309">
        <v>13</v>
      </c>
      <c r="G309">
        <v>2</v>
      </c>
      <c r="H309" t="s">
        <v>3950</v>
      </c>
      <c r="I309">
        <f>YEAR(Table1[[#This Row],[Date]])</f>
        <v>2023</v>
      </c>
      <c r="J309">
        <f>MONTH(Table1[[#This Row],[Date]])</f>
        <v>5</v>
      </c>
      <c r="K309">
        <f>WEEKDAY(Table1[[#This Row],[Date]])</f>
        <v>2</v>
      </c>
      <c r="L309" s="3">
        <f>DAY(Table1[[#This Row],[Date]])</f>
        <v>29</v>
      </c>
      <c r="M309" s="3">
        <f>Table1[[#This Row],[Inventory Level]]/Table1[[#This Row],[Reorder Point]]</f>
        <v>3.268041237113402</v>
      </c>
      <c r="N309" s="3">
        <f>ROUND(Table1[[#This Row],[Turnover Ratio]],2)</f>
        <v>3.27</v>
      </c>
    </row>
    <row r="310" spans="1:14" x14ac:dyDescent="0.25">
      <c r="A310" t="s">
        <v>306</v>
      </c>
      <c r="B310" s="1">
        <v>45360</v>
      </c>
      <c r="C310">
        <v>137</v>
      </c>
      <c r="D310">
        <v>328</v>
      </c>
      <c r="E310">
        <v>11</v>
      </c>
      <c r="F310">
        <v>43</v>
      </c>
      <c r="G310">
        <v>2</v>
      </c>
      <c r="H310" t="s">
        <v>3949</v>
      </c>
      <c r="I310">
        <f>YEAR(Table1[[#This Row],[Date]])</f>
        <v>2024</v>
      </c>
      <c r="J310">
        <f>MONTH(Table1[[#This Row],[Date]])</f>
        <v>3</v>
      </c>
      <c r="K310">
        <f>WEEKDAY(Table1[[#This Row],[Date]])</f>
        <v>7</v>
      </c>
      <c r="L310" s="3">
        <f>DAY(Table1[[#This Row],[Date]])</f>
        <v>9</v>
      </c>
      <c r="M310" s="3">
        <f>Table1[[#This Row],[Inventory Level]]/Table1[[#This Row],[Reorder Point]]</f>
        <v>0.41768292682926828</v>
      </c>
      <c r="N310" s="3">
        <f>ROUND(Table1[[#This Row],[Turnover Ratio]],2)</f>
        <v>0.42</v>
      </c>
    </row>
    <row r="311" spans="1:14" hidden="1" x14ac:dyDescent="0.25">
      <c r="A311" t="s">
        <v>307</v>
      </c>
      <c r="B311" s="1">
        <v>45230</v>
      </c>
      <c r="C311">
        <v>914</v>
      </c>
      <c r="D311">
        <v>334</v>
      </c>
      <c r="E311">
        <v>19</v>
      </c>
      <c r="F311">
        <v>95</v>
      </c>
      <c r="G311">
        <v>50</v>
      </c>
      <c r="H311" t="s">
        <v>3951</v>
      </c>
      <c r="I311">
        <f>YEAR(Table1[[#This Row],[Date]])</f>
        <v>2023</v>
      </c>
      <c r="J311">
        <f>MONTH(Table1[[#This Row],[Date]])</f>
        <v>10</v>
      </c>
      <c r="K311">
        <f>WEEKDAY(Table1[[#This Row],[Date]])</f>
        <v>3</v>
      </c>
      <c r="L311" s="3">
        <f>DAY(Table1[[#This Row],[Date]])</f>
        <v>31</v>
      </c>
      <c r="M311" s="3">
        <f>Table1[[#This Row],[Inventory Level]]/Table1[[#This Row],[Reorder Point]]</f>
        <v>2.7365269461077846</v>
      </c>
      <c r="N311" s="3">
        <f>ROUND(Table1[[#This Row],[Turnover Ratio]],2)</f>
        <v>2.74</v>
      </c>
    </row>
    <row r="312" spans="1:14" hidden="1" x14ac:dyDescent="0.25">
      <c r="A312" t="s">
        <v>308</v>
      </c>
      <c r="B312" s="1">
        <v>45375</v>
      </c>
      <c r="C312">
        <v>217</v>
      </c>
      <c r="D312">
        <v>313</v>
      </c>
      <c r="E312">
        <v>15</v>
      </c>
      <c r="F312">
        <v>148</v>
      </c>
      <c r="G312">
        <v>25</v>
      </c>
      <c r="H312" t="s">
        <v>3950</v>
      </c>
      <c r="I312">
        <f>YEAR(Table1[[#This Row],[Date]])</f>
        <v>2024</v>
      </c>
      <c r="J312">
        <f>MONTH(Table1[[#This Row],[Date]])</f>
        <v>3</v>
      </c>
      <c r="K312">
        <f>WEEKDAY(Table1[[#This Row],[Date]])</f>
        <v>1</v>
      </c>
      <c r="L312" s="3">
        <f>DAY(Table1[[#This Row],[Date]])</f>
        <v>24</v>
      </c>
      <c r="M312" s="3">
        <f>Table1[[#This Row],[Inventory Level]]/Table1[[#This Row],[Reorder Point]]</f>
        <v>0.69329073482428116</v>
      </c>
      <c r="N312" s="3">
        <f>ROUND(Table1[[#This Row],[Turnover Ratio]],2)</f>
        <v>0.69</v>
      </c>
    </row>
    <row r="313" spans="1:14" hidden="1" x14ac:dyDescent="0.25">
      <c r="A313" t="s">
        <v>309</v>
      </c>
      <c r="B313" s="1">
        <v>45320</v>
      </c>
      <c r="C313">
        <v>486</v>
      </c>
      <c r="D313">
        <v>218</v>
      </c>
      <c r="E313">
        <v>8</v>
      </c>
      <c r="F313">
        <v>195</v>
      </c>
      <c r="G313">
        <v>26</v>
      </c>
      <c r="H313" t="s">
        <v>3951</v>
      </c>
      <c r="I313">
        <f>YEAR(Table1[[#This Row],[Date]])</f>
        <v>2024</v>
      </c>
      <c r="J313">
        <f>MONTH(Table1[[#This Row],[Date]])</f>
        <v>1</v>
      </c>
      <c r="K313">
        <f>WEEKDAY(Table1[[#This Row],[Date]])</f>
        <v>2</v>
      </c>
      <c r="L313" s="3">
        <f>DAY(Table1[[#This Row],[Date]])</f>
        <v>29</v>
      </c>
      <c r="M313" s="3">
        <f>Table1[[#This Row],[Inventory Level]]/Table1[[#This Row],[Reorder Point]]</f>
        <v>2.2293577981651378</v>
      </c>
      <c r="N313" s="3">
        <f>ROUND(Table1[[#This Row],[Turnover Ratio]],2)</f>
        <v>2.23</v>
      </c>
    </row>
    <row r="314" spans="1:14" hidden="1" x14ac:dyDescent="0.25">
      <c r="A314" t="s">
        <v>310</v>
      </c>
      <c r="B314" s="1">
        <v>45395</v>
      </c>
      <c r="C314">
        <v>836</v>
      </c>
      <c r="D314">
        <v>63</v>
      </c>
      <c r="E314">
        <v>20</v>
      </c>
      <c r="F314">
        <v>142</v>
      </c>
      <c r="G314">
        <v>13</v>
      </c>
      <c r="H314" t="s">
        <v>3950</v>
      </c>
      <c r="I314">
        <f>YEAR(Table1[[#This Row],[Date]])</f>
        <v>2024</v>
      </c>
      <c r="J314">
        <f>MONTH(Table1[[#This Row],[Date]])</f>
        <v>4</v>
      </c>
      <c r="K314">
        <f>WEEKDAY(Table1[[#This Row],[Date]])</f>
        <v>7</v>
      </c>
      <c r="L314" s="3">
        <f>DAY(Table1[[#This Row],[Date]])</f>
        <v>13</v>
      </c>
      <c r="M314" s="3">
        <f>Table1[[#This Row],[Inventory Level]]/Table1[[#This Row],[Reorder Point]]</f>
        <v>13.269841269841271</v>
      </c>
      <c r="N314" s="3">
        <f>ROUND(Table1[[#This Row],[Turnover Ratio]],2)</f>
        <v>13.27</v>
      </c>
    </row>
    <row r="315" spans="1:14" hidden="1" x14ac:dyDescent="0.25">
      <c r="A315" t="s">
        <v>311</v>
      </c>
      <c r="B315" s="1">
        <v>45596</v>
      </c>
      <c r="C315">
        <v>459</v>
      </c>
      <c r="D315">
        <v>376</v>
      </c>
      <c r="E315">
        <v>15</v>
      </c>
      <c r="F315">
        <v>105</v>
      </c>
      <c r="G315">
        <v>2</v>
      </c>
      <c r="H315" t="s">
        <v>3950</v>
      </c>
      <c r="I315">
        <f>YEAR(Table1[[#This Row],[Date]])</f>
        <v>2024</v>
      </c>
      <c r="J315">
        <f>MONTH(Table1[[#This Row],[Date]])</f>
        <v>10</v>
      </c>
      <c r="K315">
        <f>WEEKDAY(Table1[[#This Row],[Date]])</f>
        <v>5</v>
      </c>
      <c r="L315" s="3">
        <f>DAY(Table1[[#This Row],[Date]])</f>
        <v>31</v>
      </c>
      <c r="M315" s="3">
        <f>Table1[[#This Row],[Inventory Level]]/Table1[[#This Row],[Reorder Point]]</f>
        <v>1.2207446808510638</v>
      </c>
      <c r="N315" s="3">
        <f>ROUND(Table1[[#This Row],[Turnover Ratio]],2)</f>
        <v>1.22</v>
      </c>
    </row>
    <row r="316" spans="1:14" hidden="1" x14ac:dyDescent="0.25">
      <c r="A316" t="s">
        <v>312</v>
      </c>
      <c r="B316" s="1">
        <v>45692</v>
      </c>
      <c r="C316">
        <v>188</v>
      </c>
      <c r="D316">
        <v>161</v>
      </c>
      <c r="E316">
        <v>17</v>
      </c>
      <c r="F316">
        <v>21</v>
      </c>
      <c r="G316">
        <v>31</v>
      </c>
      <c r="H316" t="s">
        <v>3950</v>
      </c>
      <c r="I316">
        <f>YEAR(Table1[[#This Row],[Date]])</f>
        <v>2025</v>
      </c>
      <c r="J316">
        <f>MONTH(Table1[[#This Row],[Date]])</f>
        <v>2</v>
      </c>
      <c r="K316">
        <f>WEEKDAY(Table1[[#This Row],[Date]])</f>
        <v>3</v>
      </c>
      <c r="L316" s="3">
        <f>DAY(Table1[[#This Row],[Date]])</f>
        <v>4</v>
      </c>
      <c r="M316" s="3">
        <f>Table1[[#This Row],[Inventory Level]]/Table1[[#This Row],[Reorder Point]]</f>
        <v>1.1677018633540373</v>
      </c>
      <c r="N316" s="3">
        <f>ROUND(Table1[[#This Row],[Turnover Ratio]],2)</f>
        <v>1.17</v>
      </c>
    </row>
    <row r="317" spans="1:14" hidden="1" x14ac:dyDescent="0.25">
      <c r="A317" t="s">
        <v>313</v>
      </c>
      <c r="B317" s="1">
        <v>44999</v>
      </c>
      <c r="C317">
        <v>420</v>
      </c>
      <c r="D317">
        <v>226</v>
      </c>
      <c r="E317">
        <v>10</v>
      </c>
      <c r="F317">
        <v>102</v>
      </c>
      <c r="G317">
        <v>34</v>
      </c>
      <c r="H317" t="s">
        <v>3950</v>
      </c>
      <c r="I317">
        <f>YEAR(Table1[[#This Row],[Date]])</f>
        <v>2023</v>
      </c>
      <c r="J317">
        <f>MONTH(Table1[[#This Row],[Date]])</f>
        <v>3</v>
      </c>
      <c r="K317">
        <f>WEEKDAY(Table1[[#This Row],[Date]])</f>
        <v>3</v>
      </c>
      <c r="L317" s="3">
        <f>DAY(Table1[[#This Row],[Date]])</f>
        <v>14</v>
      </c>
      <c r="M317" s="3">
        <f>Table1[[#This Row],[Inventory Level]]/Table1[[#This Row],[Reorder Point]]</f>
        <v>1.8584070796460177</v>
      </c>
      <c r="N317" s="3">
        <f>ROUND(Table1[[#This Row],[Turnover Ratio]],2)</f>
        <v>1.86</v>
      </c>
    </row>
    <row r="318" spans="1:14" hidden="1" x14ac:dyDescent="0.25">
      <c r="A318" t="s">
        <v>314</v>
      </c>
      <c r="B318" s="1">
        <v>45579</v>
      </c>
      <c r="C318">
        <v>602</v>
      </c>
      <c r="D318">
        <v>392</v>
      </c>
      <c r="E318">
        <v>5</v>
      </c>
      <c r="F318">
        <v>189</v>
      </c>
      <c r="G318">
        <v>43</v>
      </c>
      <c r="H318" t="s">
        <v>3950</v>
      </c>
      <c r="I318">
        <f>YEAR(Table1[[#This Row],[Date]])</f>
        <v>2024</v>
      </c>
      <c r="J318">
        <f>MONTH(Table1[[#This Row],[Date]])</f>
        <v>10</v>
      </c>
      <c r="K318">
        <f>WEEKDAY(Table1[[#This Row],[Date]])</f>
        <v>2</v>
      </c>
      <c r="L318" s="3">
        <f>DAY(Table1[[#This Row],[Date]])</f>
        <v>14</v>
      </c>
      <c r="M318" s="3">
        <f>Table1[[#This Row],[Inventory Level]]/Table1[[#This Row],[Reorder Point]]</f>
        <v>1.5357142857142858</v>
      </c>
      <c r="N318" s="3">
        <f>ROUND(Table1[[#This Row],[Turnover Ratio]],2)</f>
        <v>1.54</v>
      </c>
    </row>
    <row r="319" spans="1:14" hidden="1" x14ac:dyDescent="0.25">
      <c r="A319" t="s">
        <v>315</v>
      </c>
      <c r="B319" s="1">
        <v>44972</v>
      </c>
      <c r="C319">
        <v>168</v>
      </c>
      <c r="D319">
        <v>69</v>
      </c>
      <c r="E319">
        <v>6</v>
      </c>
      <c r="F319">
        <v>160</v>
      </c>
      <c r="G319">
        <v>25</v>
      </c>
      <c r="H319" t="s">
        <v>3951</v>
      </c>
      <c r="I319">
        <f>YEAR(Table1[[#This Row],[Date]])</f>
        <v>2023</v>
      </c>
      <c r="J319">
        <f>MONTH(Table1[[#This Row],[Date]])</f>
        <v>2</v>
      </c>
      <c r="K319">
        <f>WEEKDAY(Table1[[#This Row],[Date]])</f>
        <v>4</v>
      </c>
      <c r="L319" s="3">
        <f>DAY(Table1[[#This Row],[Date]])</f>
        <v>15</v>
      </c>
      <c r="M319" s="3">
        <f>Table1[[#This Row],[Inventory Level]]/Table1[[#This Row],[Reorder Point]]</f>
        <v>2.4347826086956523</v>
      </c>
      <c r="N319" s="3">
        <f>ROUND(Table1[[#This Row],[Turnover Ratio]],2)</f>
        <v>2.4300000000000002</v>
      </c>
    </row>
    <row r="320" spans="1:14" x14ac:dyDescent="0.25">
      <c r="A320" t="s">
        <v>316</v>
      </c>
      <c r="B320" s="1">
        <v>45443</v>
      </c>
      <c r="C320">
        <v>253</v>
      </c>
      <c r="D320">
        <v>322</v>
      </c>
      <c r="E320">
        <v>30</v>
      </c>
      <c r="F320">
        <v>3</v>
      </c>
      <c r="G320">
        <v>3</v>
      </c>
      <c r="H320" t="s">
        <v>3949</v>
      </c>
      <c r="I320">
        <f>YEAR(Table1[[#This Row],[Date]])</f>
        <v>2024</v>
      </c>
      <c r="J320">
        <f>MONTH(Table1[[#This Row],[Date]])</f>
        <v>5</v>
      </c>
      <c r="K320">
        <f>WEEKDAY(Table1[[#This Row],[Date]])</f>
        <v>6</v>
      </c>
      <c r="L320" s="3">
        <f>DAY(Table1[[#This Row],[Date]])</f>
        <v>31</v>
      </c>
      <c r="M320" s="3">
        <f>Table1[[#This Row],[Inventory Level]]/Table1[[#This Row],[Reorder Point]]</f>
        <v>0.7857142857142857</v>
      </c>
      <c r="N320" s="3">
        <f>ROUND(Table1[[#This Row],[Turnover Ratio]],2)</f>
        <v>0.79</v>
      </c>
    </row>
    <row r="321" spans="1:14" hidden="1" x14ac:dyDescent="0.25">
      <c r="A321" t="s">
        <v>317</v>
      </c>
      <c r="B321" s="1">
        <v>45684</v>
      </c>
      <c r="C321">
        <v>598</v>
      </c>
      <c r="D321">
        <v>371</v>
      </c>
      <c r="E321">
        <v>15</v>
      </c>
      <c r="F321">
        <v>128</v>
      </c>
      <c r="G321">
        <v>2</v>
      </c>
      <c r="H321" t="s">
        <v>3950</v>
      </c>
      <c r="I321">
        <f>YEAR(Table1[[#This Row],[Date]])</f>
        <v>2025</v>
      </c>
      <c r="J321">
        <f>MONTH(Table1[[#This Row],[Date]])</f>
        <v>1</v>
      </c>
      <c r="K321">
        <f>WEEKDAY(Table1[[#This Row],[Date]])</f>
        <v>2</v>
      </c>
      <c r="L321" s="3">
        <f>DAY(Table1[[#This Row],[Date]])</f>
        <v>27</v>
      </c>
      <c r="M321" s="3">
        <f>Table1[[#This Row],[Inventory Level]]/Table1[[#This Row],[Reorder Point]]</f>
        <v>1.6118598382749325</v>
      </c>
      <c r="N321" s="3">
        <f>ROUND(Table1[[#This Row],[Turnover Ratio]],2)</f>
        <v>1.61</v>
      </c>
    </row>
    <row r="322" spans="1:14" x14ac:dyDescent="0.25">
      <c r="A322" t="s">
        <v>318</v>
      </c>
      <c r="B322" s="1">
        <v>45695</v>
      </c>
      <c r="C322">
        <v>314</v>
      </c>
      <c r="D322">
        <v>321</v>
      </c>
      <c r="E322">
        <v>25</v>
      </c>
      <c r="F322">
        <v>40</v>
      </c>
      <c r="G322">
        <v>6</v>
      </c>
      <c r="H322" t="s">
        <v>3949</v>
      </c>
      <c r="I322">
        <f>YEAR(Table1[[#This Row],[Date]])</f>
        <v>2025</v>
      </c>
      <c r="J322">
        <f>MONTH(Table1[[#This Row],[Date]])</f>
        <v>2</v>
      </c>
      <c r="K322">
        <f>WEEKDAY(Table1[[#This Row],[Date]])</f>
        <v>6</v>
      </c>
      <c r="L322" s="3">
        <f>DAY(Table1[[#This Row],[Date]])</f>
        <v>7</v>
      </c>
      <c r="M322" s="3">
        <f>Table1[[#This Row],[Inventory Level]]/Table1[[#This Row],[Reorder Point]]</f>
        <v>0.97819314641744548</v>
      </c>
      <c r="N322" s="3">
        <f>ROUND(Table1[[#This Row],[Turnover Ratio]],2)</f>
        <v>0.98</v>
      </c>
    </row>
    <row r="323" spans="1:14" hidden="1" x14ac:dyDescent="0.25">
      <c r="A323" t="s">
        <v>319</v>
      </c>
      <c r="B323" s="1">
        <v>45141</v>
      </c>
      <c r="C323">
        <v>892</v>
      </c>
      <c r="D323">
        <v>379</v>
      </c>
      <c r="E323">
        <v>23</v>
      </c>
      <c r="F323">
        <v>30</v>
      </c>
      <c r="G323">
        <v>9</v>
      </c>
      <c r="H323" t="s">
        <v>3951</v>
      </c>
      <c r="I323">
        <f>YEAR(Table1[[#This Row],[Date]])</f>
        <v>2023</v>
      </c>
      <c r="J323">
        <f>MONTH(Table1[[#This Row],[Date]])</f>
        <v>8</v>
      </c>
      <c r="K323">
        <f>WEEKDAY(Table1[[#This Row],[Date]])</f>
        <v>5</v>
      </c>
      <c r="L323" s="3">
        <f>DAY(Table1[[#This Row],[Date]])</f>
        <v>3</v>
      </c>
      <c r="M323" s="3">
        <f>Table1[[#This Row],[Inventory Level]]/Table1[[#This Row],[Reorder Point]]</f>
        <v>2.3535620052770447</v>
      </c>
      <c r="N323" s="3">
        <f>ROUND(Table1[[#This Row],[Turnover Ratio]],2)</f>
        <v>2.35</v>
      </c>
    </row>
    <row r="324" spans="1:14" hidden="1" x14ac:dyDescent="0.25">
      <c r="A324" t="s">
        <v>320</v>
      </c>
      <c r="B324" s="1">
        <v>45185</v>
      </c>
      <c r="C324">
        <v>261</v>
      </c>
      <c r="D324">
        <v>477</v>
      </c>
      <c r="E324">
        <v>6</v>
      </c>
      <c r="F324">
        <v>81</v>
      </c>
      <c r="G324">
        <v>12</v>
      </c>
      <c r="H324" t="s">
        <v>3951</v>
      </c>
      <c r="I324">
        <f>YEAR(Table1[[#This Row],[Date]])</f>
        <v>2023</v>
      </c>
      <c r="J324">
        <f>MONTH(Table1[[#This Row],[Date]])</f>
        <v>9</v>
      </c>
      <c r="K324">
        <f>WEEKDAY(Table1[[#This Row],[Date]])</f>
        <v>7</v>
      </c>
      <c r="L324" s="3">
        <f>DAY(Table1[[#This Row],[Date]])</f>
        <v>16</v>
      </c>
      <c r="M324" s="3">
        <f>Table1[[#This Row],[Inventory Level]]/Table1[[#This Row],[Reorder Point]]</f>
        <v>0.54716981132075471</v>
      </c>
      <c r="N324" s="3">
        <f>ROUND(Table1[[#This Row],[Turnover Ratio]],2)</f>
        <v>0.55000000000000004</v>
      </c>
    </row>
    <row r="325" spans="1:14" hidden="1" x14ac:dyDescent="0.25">
      <c r="A325" t="s">
        <v>321</v>
      </c>
      <c r="B325" s="1">
        <v>45371</v>
      </c>
      <c r="C325">
        <v>214</v>
      </c>
      <c r="D325">
        <v>59</v>
      </c>
      <c r="E325">
        <v>6</v>
      </c>
      <c r="F325">
        <v>200</v>
      </c>
      <c r="G325">
        <v>44</v>
      </c>
      <c r="H325" t="s">
        <v>3951</v>
      </c>
      <c r="I325">
        <f>YEAR(Table1[[#This Row],[Date]])</f>
        <v>2024</v>
      </c>
      <c r="J325">
        <f>MONTH(Table1[[#This Row],[Date]])</f>
        <v>3</v>
      </c>
      <c r="K325">
        <f>WEEKDAY(Table1[[#This Row],[Date]])</f>
        <v>4</v>
      </c>
      <c r="L325" s="3">
        <f>DAY(Table1[[#This Row],[Date]])</f>
        <v>20</v>
      </c>
      <c r="M325" s="3">
        <f>Table1[[#This Row],[Inventory Level]]/Table1[[#This Row],[Reorder Point]]</f>
        <v>3.6271186440677967</v>
      </c>
      <c r="N325" s="3">
        <f>ROUND(Table1[[#This Row],[Turnover Ratio]],2)</f>
        <v>3.63</v>
      </c>
    </row>
    <row r="326" spans="1:14" x14ac:dyDescent="0.25">
      <c r="A326" t="s">
        <v>322</v>
      </c>
      <c r="B326" s="1">
        <v>45340</v>
      </c>
      <c r="C326">
        <v>825</v>
      </c>
      <c r="D326">
        <v>428</v>
      </c>
      <c r="E326">
        <v>27</v>
      </c>
      <c r="F326">
        <v>193</v>
      </c>
      <c r="G326">
        <v>17</v>
      </c>
      <c r="H326" t="s">
        <v>3949</v>
      </c>
      <c r="I326">
        <f>YEAR(Table1[[#This Row],[Date]])</f>
        <v>2024</v>
      </c>
      <c r="J326">
        <f>MONTH(Table1[[#This Row],[Date]])</f>
        <v>2</v>
      </c>
      <c r="K326">
        <f>WEEKDAY(Table1[[#This Row],[Date]])</f>
        <v>1</v>
      </c>
      <c r="L326" s="3">
        <f>DAY(Table1[[#This Row],[Date]])</f>
        <v>18</v>
      </c>
      <c r="M326" s="3">
        <f>Table1[[#This Row],[Inventory Level]]/Table1[[#This Row],[Reorder Point]]</f>
        <v>1.9275700934579438</v>
      </c>
      <c r="N326" s="3">
        <f>ROUND(Table1[[#This Row],[Turnover Ratio]],2)</f>
        <v>1.93</v>
      </c>
    </row>
    <row r="327" spans="1:14" hidden="1" x14ac:dyDescent="0.25">
      <c r="A327" t="s">
        <v>323</v>
      </c>
      <c r="B327" s="1">
        <v>45190</v>
      </c>
      <c r="C327">
        <v>599</v>
      </c>
      <c r="D327">
        <v>379</v>
      </c>
      <c r="E327">
        <v>1</v>
      </c>
      <c r="F327">
        <v>198</v>
      </c>
      <c r="G327">
        <v>19</v>
      </c>
      <c r="H327" t="s">
        <v>3950</v>
      </c>
      <c r="I327">
        <f>YEAR(Table1[[#This Row],[Date]])</f>
        <v>2023</v>
      </c>
      <c r="J327">
        <f>MONTH(Table1[[#This Row],[Date]])</f>
        <v>9</v>
      </c>
      <c r="K327">
        <f>WEEKDAY(Table1[[#This Row],[Date]])</f>
        <v>5</v>
      </c>
      <c r="L327" s="3">
        <f>DAY(Table1[[#This Row],[Date]])</f>
        <v>21</v>
      </c>
      <c r="M327" s="3">
        <f>Table1[[#This Row],[Inventory Level]]/Table1[[#This Row],[Reorder Point]]</f>
        <v>1.5804749340369393</v>
      </c>
      <c r="N327" s="3">
        <f>ROUND(Table1[[#This Row],[Turnover Ratio]],2)</f>
        <v>1.58</v>
      </c>
    </row>
    <row r="328" spans="1:14" x14ac:dyDescent="0.25">
      <c r="A328" t="s">
        <v>324</v>
      </c>
      <c r="B328" s="1">
        <v>45388</v>
      </c>
      <c r="C328">
        <v>717</v>
      </c>
      <c r="D328">
        <v>474</v>
      </c>
      <c r="E328">
        <v>23</v>
      </c>
      <c r="F328">
        <v>105</v>
      </c>
      <c r="G328">
        <v>33</v>
      </c>
      <c r="H328" t="s">
        <v>3949</v>
      </c>
      <c r="I328">
        <f>YEAR(Table1[[#This Row],[Date]])</f>
        <v>2024</v>
      </c>
      <c r="J328">
        <f>MONTH(Table1[[#This Row],[Date]])</f>
        <v>4</v>
      </c>
      <c r="K328">
        <f>WEEKDAY(Table1[[#This Row],[Date]])</f>
        <v>7</v>
      </c>
      <c r="L328" s="3">
        <f>DAY(Table1[[#This Row],[Date]])</f>
        <v>6</v>
      </c>
      <c r="M328" s="3">
        <f>Table1[[#This Row],[Inventory Level]]/Table1[[#This Row],[Reorder Point]]</f>
        <v>1.5126582278481013</v>
      </c>
      <c r="N328" s="3">
        <f>ROUND(Table1[[#This Row],[Turnover Ratio]],2)</f>
        <v>1.51</v>
      </c>
    </row>
    <row r="329" spans="1:14" x14ac:dyDescent="0.25">
      <c r="A329" t="s">
        <v>325</v>
      </c>
      <c r="B329" s="1">
        <v>45095</v>
      </c>
      <c r="C329">
        <v>815</v>
      </c>
      <c r="D329">
        <v>236</v>
      </c>
      <c r="E329">
        <v>19</v>
      </c>
      <c r="F329">
        <v>197</v>
      </c>
      <c r="G329">
        <v>14</v>
      </c>
      <c r="H329" t="s">
        <v>3949</v>
      </c>
      <c r="I329">
        <f>YEAR(Table1[[#This Row],[Date]])</f>
        <v>2023</v>
      </c>
      <c r="J329">
        <f>MONTH(Table1[[#This Row],[Date]])</f>
        <v>6</v>
      </c>
      <c r="K329">
        <f>WEEKDAY(Table1[[#This Row],[Date]])</f>
        <v>1</v>
      </c>
      <c r="L329" s="3">
        <f>DAY(Table1[[#This Row],[Date]])</f>
        <v>18</v>
      </c>
      <c r="M329" s="3">
        <f>Table1[[#This Row],[Inventory Level]]/Table1[[#This Row],[Reorder Point]]</f>
        <v>3.4533898305084745</v>
      </c>
      <c r="N329" s="3">
        <f>ROUND(Table1[[#This Row],[Turnover Ratio]],2)</f>
        <v>3.45</v>
      </c>
    </row>
    <row r="330" spans="1:14" hidden="1" x14ac:dyDescent="0.25">
      <c r="A330" t="s">
        <v>326</v>
      </c>
      <c r="B330" s="1">
        <v>45100</v>
      </c>
      <c r="C330">
        <v>946</v>
      </c>
      <c r="D330">
        <v>410</v>
      </c>
      <c r="E330">
        <v>17</v>
      </c>
      <c r="F330">
        <v>162</v>
      </c>
      <c r="G330">
        <v>26</v>
      </c>
      <c r="H330" t="s">
        <v>3951</v>
      </c>
      <c r="I330">
        <f>YEAR(Table1[[#This Row],[Date]])</f>
        <v>2023</v>
      </c>
      <c r="J330">
        <f>MONTH(Table1[[#This Row],[Date]])</f>
        <v>6</v>
      </c>
      <c r="K330">
        <f>WEEKDAY(Table1[[#This Row],[Date]])</f>
        <v>6</v>
      </c>
      <c r="L330" s="3">
        <f>DAY(Table1[[#This Row],[Date]])</f>
        <v>23</v>
      </c>
      <c r="M330" s="3">
        <f>Table1[[#This Row],[Inventory Level]]/Table1[[#This Row],[Reorder Point]]</f>
        <v>2.3073170731707315</v>
      </c>
      <c r="N330" s="3">
        <f>ROUND(Table1[[#This Row],[Turnover Ratio]],2)</f>
        <v>2.31</v>
      </c>
    </row>
    <row r="331" spans="1:14" x14ac:dyDescent="0.25">
      <c r="A331" t="s">
        <v>327</v>
      </c>
      <c r="B331" s="1">
        <v>45099</v>
      </c>
      <c r="C331">
        <v>912</v>
      </c>
      <c r="D331">
        <v>454</v>
      </c>
      <c r="E331">
        <v>14</v>
      </c>
      <c r="F331">
        <v>22</v>
      </c>
      <c r="G331">
        <v>48</v>
      </c>
      <c r="H331" t="s">
        <v>3949</v>
      </c>
      <c r="I331">
        <f>YEAR(Table1[[#This Row],[Date]])</f>
        <v>2023</v>
      </c>
      <c r="J331">
        <f>MONTH(Table1[[#This Row],[Date]])</f>
        <v>6</v>
      </c>
      <c r="K331">
        <f>WEEKDAY(Table1[[#This Row],[Date]])</f>
        <v>5</v>
      </c>
      <c r="L331" s="3">
        <f>DAY(Table1[[#This Row],[Date]])</f>
        <v>22</v>
      </c>
      <c r="M331" s="3">
        <f>Table1[[#This Row],[Inventory Level]]/Table1[[#This Row],[Reorder Point]]</f>
        <v>2.0088105726872247</v>
      </c>
      <c r="N331" s="3">
        <f>ROUND(Table1[[#This Row],[Turnover Ratio]],2)</f>
        <v>2.0099999999999998</v>
      </c>
    </row>
    <row r="332" spans="1:14" hidden="1" x14ac:dyDescent="0.25">
      <c r="A332" t="s">
        <v>328</v>
      </c>
      <c r="B332" s="1">
        <v>45608</v>
      </c>
      <c r="C332">
        <v>764</v>
      </c>
      <c r="D332">
        <v>84</v>
      </c>
      <c r="E332">
        <v>29</v>
      </c>
      <c r="F332">
        <v>140</v>
      </c>
      <c r="G332">
        <v>42</v>
      </c>
      <c r="H332" t="s">
        <v>3951</v>
      </c>
      <c r="I332">
        <f>YEAR(Table1[[#This Row],[Date]])</f>
        <v>2024</v>
      </c>
      <c r="J332">
        <f>MONTH(Table1[[#This Row],[Date]])</f>
        <v>11</v>
      </c>
      <c r="K332">
        <f>WEEKDAY(Table1[[#This Row],[Date]])</f>
        <v>3</v>
      </c>
      <c r="L332" s="3">
        <f>DAY(Table1[[#This Row],[Date]])</f>
        <v>12</v>
      </c>
      <c r="M332" s="3">
        <f>Table1[[#This Row],[Inventory Level]]/Table1[[#This Row],[Reorder Point]]</f>
        <v>9.0952380952380949</v>
      </c>
      <c r="N332" s="3">
        <f>ROUND(Table1[[#This Row],[Turnover Ratio]],2)</f>
        <v>9.1</v>
      </c>
    </row>
    <row r="333" spans="1:14" hidden="1" x14ac:dyDescent="0.25">
      <c r="A333" t="s">
        <v>329</v>
      </c>
      <c r="B333" s="1">
        <v>45066</v>
      </c>
      <c r="C333">
        <v>261</v>
      </c>
      <c r="D333">
        <v>185</v>
      </c>
      <c r="E333">
        <v>5</v>
      </c>
      <c r="F333">
        <v>123</v>
      </c>
      <c r="G333">
        <v>1</v>
      </c>
      <c r="H333" t="s">
        <v>3950</v>
      </c>
      <c r="I333">
        <f>YEAR(Table1[[#This Row],[Date]])</f>
        <v>2023</v>
      </c>
      <c r="J333">
        <f>MONTH(Table1[[#This Row],[Date]])</f>
        <v>5</v>
      </c>
      <c r="K333">
        <f>WEEKDAY(Table1[[#This Row],[Date]])</f>
        <v>7</v>
      </c>
      <c r="L333" s="3">
        <f>DAY(Table1[[#This Row],[Date]])</f>
        <v>20</v>
      </c>
      <c r="M333" s="3">
        <f>Table1[[#This Row],[Inventory Level]]/Table1[[#This Row],[Reorder Point]]</f>
        <v>1.4108108108108108</v>
      </c>
      <c r="N333" s="3">
        <f>ROUND(Table1[[#This Row],[Turnover Ratio]],2)</f>
        <v>1.41</v>
      </c>
    </row>
    <row r="334" spans="1:14" x14ac:dyDescent="0.25">
      <c r="A334" t="s">
        <v>330</v>
      </c>
      <c r="B334" s="1">
        <v>45180</v>
      </c>
      <c r="C334">
        <v>702</v>
      </c>
      <c r="D334">
        <v>394</v>
      </c>
      <c r="E334">
        <v>25</v>
      </c>
      <c r="F334">
        <v>123</v>
      </c>
      <c r="G334">
        <v>49</v>
      </c>
      <c r="H334" t="s">
        <v>3949</v>
      </c>
      <c r="I334">
        <f>YEAR(Table1[[#This Row],[Date]])</f>
        <v>2023</v>
      </c>
      <c r="J334">
        <f>MONTH(Table1[[#This Row],[Date]])</f>
        <v>9</v>
      </c>
      <c r="K334">
        <f>WEEKDAY(Table1[[#This Row],[Date]])</f>
        <v>2</v>
      </c>
      <c r="L334" s="3">
        <f>DAY(Table1[[#This Row],[Date]])</f>
        <v>11</v>
      </c>
      <c r="M334" s="3">
        <f>Table1[[#This Row],[Inventory Level]]/Table1[[#This Row],[Reorder Point]]</f>
        <v>1.781725888324873</v>
      </c>
      <c r="N334" s="3">
        <f>ROUND(Table1[[#This Row],[Turnover Ratio]],2)</f>
        <v>1.78</v>
      </c>
    </row>
    <row r="335" spans="1:14" hidden="1" x14ac:dyDescent="0.25">
      <c r="A335" t="s">
        <v>331</v>
      </c>
      <c r="B335" s="1">
        <v>45240</v>
      </c>
      <c r="C335">
        <v>808</v>
      </c>
      <c r="D335">
        <v>471</v>
      </c>
      <c r="E335">
        <v>23</v>
      </c>
      <c r="F335">
        <v>174</v>
      </c>
      <c r="G335">
        <v>22</v>
      </c>
      <c r="H335" t="s">
        <v>3951</v>
      </c>
      <c r="I335">
        <f>YEAR(Table1[[#This Row],[Date]])</f>
        <v>2023</v>
      </c>
      <c r="J335">
        <f>MONTH(Table1[[#This Row],[Date]])</f>
        <v>11</v>
      </c>
      <c r="K335">
        <f>WEEKDAY(Table1[[#This Row],[Date]])</f>
        <v>6</v>
      </c>
      <c r="L335" s="3">
        <f>DAY(Table1[[#This Row],[Date]])</f>
        <v>10</v>
      </c>
      <c r="M335" s="3">
        <f>Table1[[#This Row],[Inventory Level]]/Table1[[#This Row],[Reorder Point]]</f>
        <v>1.7154989384288748</v>
      </c>
      <c r="N335" s="3">
        <f>ROUND(Table1[[#This Row],[Turnover Ratio]],2)</f>
        <v>1.72</v>
      </c>
    </row>
    <row r="336" spans="1:14" hidden="1" x14ac:dyDescent="0.25">
      <c r="A336" t="s">
        <v>332</v>
      </c>
      <c r="B336" s="1">
        <v>44993</v>
      </c>
      <c r="C336">
        <v>616</v>
      </c>
      <c r="D336">
        <v>147</v>
      </c>
      <c r="E336">
        <v>3</v>
      </c>
      <c r="F336">
        <v>64</v>
      </c>
      <c r="G336">
        <v>45</v>
      </c>
      <c r="H336" t="s">
        <v>3950</v>
      </c>
      <c r="I336">
        <f>YEAR(Table1[[#This Row],[Date]])</f>
        <v>2023</v>
      </c>
      <c r="J336">
        <f>MONTH(Table1[[#This Row],[Date]])</f>
        <v>3</v>
      </c>
      <c r="K336">
        <f>WEEKDAY(Table1[[#This Row],[Date]])</f>
        <v>4</v>
      </c>
      <c r="L336" s="3">
        <f>DAY(Table1[[#This Row],[Date]])</f>
        <v>8</v>
      </c>
      <c r="M336" s="3">
        <f>Table1[[#This Row],[Inventory Level]]/Table1[[#This Row],[Reorder Point]]</f>
        <v>4.1904761904761907</v>
      </c>
      <c r="N336" s="3">
        <f>ROUND(Table1[[#This Row],[Turnover Ratio]],2)</f>
        <v>4.1900000000000004</v>
      </c>
    </row>
    <row r="337" spans="1:14" hidden="1" x14ac:dyDescent="0.25">
      <c r="A337" t="s">
        <v>333</v>
      </c>
      <c r="B337" s="1">
        <v>45218</v>
      </c>
      <c r="C337">
        <v>697</v>
      </c>
      <c r="D337">
        <v>499</v>
      </c>
      <c r="E337">
        <v>22</v>
      </c>
      <c r="F337">
        <v>175</v>
      </c>
      <c r="G337">
        <v>18</v>
      </c>
      <c r="H337" t="s">
        <v>3951</v>
      </c>
      <c r="I337">
        <f>YEAR(Table1[[#This Row],[Date]])</f>
        <v>2023</v>
      </c>
      <c r="J337">
        <f>MONTH(Table1[[#This Row],[Date]])</f>
        <v>10</v>
      </c>
      <c r="K337">
        <f>WEEKDAY(Table1[[#This Row],[Date]])</f>
        <v>5</v>
      </c>
      <c r="L337" s="3">
        <f>DAY(Table1[[#This Row],[Date]])</f>
        <v>19</v>
      </c>
      <c r="M337" s="3">
        <f>Table1[[#This Row],[Inventory Level]]/Table1[[#This Row],[Reorder Point]]</f>
        <v>1.3967935871743486</v>
      </c>
      <c r="N337" s="3">
        <f>ROUND(Table1[[#This Row],[Turnover Ratio]],2)</f>
        <v>1.4</v>
      </c>
    </row>
    <row r="338" spans="1:14" hidden="1" x14ac:dyDescent="0.25">
      <c r="A338" t="s">
        <v>334</v>
      </c>
      <c r="B338" s="1">
        <v>45327</v>
      </c>
      <c r="C338">
        <v>329</v>
      </c>
      <c r="D338">
        <v>202</v>
      </c>
      <c r="E338">
        <v>8</v>
      </c>
      <c r="F338">
        <v>63</v>
      </c>
      <c r="G338">
        <v>28</v>
      </c>
      <c r="H338" t="s">
        <v>3951</v>
      </c>
      <c r="I338">
        <f>YEAR(Table1[[#This Row],[Date]])</f>
        <v>2024</v>
      </c>
      <c r="J338">
        <f>MONTH(Table1[[#This Row],[Date]])</f>
        <v>2</v>
      </c>
      <c r="K338">
        <f>WEEKDAY(Table1[[#This Row],[Date]])</f>
        <v>2</v>
      </c>
      <c r="L338" s="3">
        <f>DAY(Table1[[#This Row],[Date]])</f>
        <v>5</v>
      </c>
      <c r="M338" s="3">
        <f>Table1[[#This Row],[Inventory Level]]/Table1[[#This Row],[Reorder Point]]</f>
        <v>1.6287128712871286</v>
      </c>
      <c r="N338" s="3">
        <f>ROUND(Table1[[#This Row],[Turnover Ratio]],2)</f>
        <v>1.63</v>
      </c>
    </row>
    <row r="339" spans="1:14" x14ac:dyDescent="0.25">
      <c r="A339" t="s">
        <v>335</v>
      </c>
      <c r="B339" s="1">
        <v>45699</v>
      </c>
      <c r="C339">
        <v>932</v>
      </c>
      <c r="D339">
        <v>477</v>
      </c>
      <c r="E339">
        <v>21</v>
      </c>
      <c r="F339">
        <v>184</v>
      </c>
      <c r="G339">
        <v>4</v>
      </c>
      <c r="H339" t="s">
        <v>3949</v>
      </c>
      <c r="I339">
        <f>YEAR(Table1[[#This Row],[Date]])</f>
        <v>2025</v>
      </c>
      <c r="J339">
        <f>MONTH(Table1[[#This Row],[Date]])</f>
        <v>2</v>
      </c>
      <c r="K339">
        <f>WEEKDAY(Table1[[#This Row],[Date]])</f>
        <v>3</v>
      </c>
      <c r="L339" s="3">
        <f>DAY(Table1[[#This Row],[Date]])</f>
        <v>11</v>
      </c>
      <c r="M339" s="3">
        <f>Table1[[#This Row],[Inventory Level]]/Table1[[#This Row],[Reorder Point]]</f>
        <v>1.9538784067085955</v>
      </c>
      <c r="N339" s="3">
        <f>ROUND(Table1[[#This Row],[Turnover Ratio]],2)</f>
        <v>1.95</v>
      </c>
    </row>
    <row r="340" spans="1:14" hidden="1" x14ac:dyDescent="0.25">
      <c r="A340" t="s">
        <v>325</v>
      </c>
      <c r="B340" s="1">
        <v>45159</v>
      </c>
      <c r="C340">
        <v>557</v>
      </c>
      <c r="D340">
        <v>51</v>
      </c>
      <c r="E340">
        <v>7</v>
      </c>
      <c r="F340">
        <v>174</v>
      </c>
      <c r="G340">
        <v>14</v>
      </c>
      <c r="H340" t="s">
        <v>3950</v>
      </c>
      <c r="I340">
        <f>YEAR(Table1[[#This Row],[Date]])</f>
        <v>2023</v>
      </c>
      <c r="J340">
        <f>MONTH(Table1[[#This Row],[Date]])</f>
        <v>8</v>
      </c>
      <c r="K340">
        <f>WEEKDAY(Table1[[#This Row],[Date]])</f>
        <v>2</v>
      </c>
      <c r="L340" s="3">
        <f>DAY(Table1[[#This Row],[Date]])</f>
        <v>21</v>
      </c>
      <c r="M340" s="3">
        <f>Table1[[#This Row],[Inventory Level]]/Table1[[#This Row],[Reorder Point]]</f>
        <v>10.921568627450981</v>
      </c>
      <c r="N340" s="3">
        <f>ROUND(Table1[[#This Row],[Turnover Ratio]],2)</f>
        <v>10.92</v>
      </c>
    </row>
    <row r="341" spans="1:14" hidden="1" x14ac:dyDescent="0.25">
      <c r="A341" t="s">
        <v>336</v>
      </c>
      <c r="B341" s="1">
        <v>44978</v>
      </c>
      <c r="C341">
        <v>422</v>
      </c>
      <c r="D341">
        <v>325</v>
      </c>
      <c r="E341">
        <v>26</v>
      </c>
      <c r="F341">
        <v>20</v>
      </c>
      <c r="G341">
        <v>15</v>
      </c>
      <c r="H341" t="s">
        <v>3951</v>
      </c>
      <c r="I341">
        <f>YEAR(Table1[[#This Row],[Date]])</f>
        <v>2023</v>
      </c>
      <c r="J341">
        <f>MONTH(Table1[[#This Row],[Date]])</f>
        <v>2</v>
      </c>
      <c r="K341">
        <f>WEEKDAY(Table1[[#This Row],[Date]])</f>
        <v>3</v>
      </c>
      <c r="L341" s="3">
        <f>DAY(Table1[[#This Row],[Date]])</f>
        <v>21</v>
      </c>
      <c r="M341" s="3">
        <f>Table1[[#This Row],[Inventory Level]]/Table1[[#This Row],[Reorder Point]]</f>
        <v>1.2984615384615386</v>
      </c>
      <c r="N341" s="3">
        <f>ROUND(Table1[[#This Row],[Turnover Ratio]],2)</f>
        <v>1.3</v>
      </c>
    </row>
    <row r="342" spans="1:14" hidden="1" x14ac:dyDescent="0.25">
      <c r="A342" t="s">
        <v>337</v>
      </c>
      <c r="B342" s="1">
        <v>45638</v>
      </c>
      <c r="C342">
        <v>653</v>
      </c>
      <c r="D342">
        <v>452</v>
      </c>
      <c r="E342">
        <v>13</v>
      </c>
      <c r="F342">
        <v>96</v>
      </c>
      <c r="G342">
        <v>11</v>
      </c>
      <c r="H342" t="s">
        <v>3951</v>
      </c>
      <c r="I342">
        <f>YEAR(Table1[[#This Row],[Date]])</f>
        <v>2024</v>
      </c>
      <c r="J342">
        <f>MONTH(Table1[[#This Row],[Date]])</f>
        <v>12</v>
      </c>
      <c r="K342">
        <f>WEEKDAY(Table1[[#This Row],[Date]])</f>
        <v>5</v>
      </c>
      <c r="L342" s="3">
        <f>DAY(Table1[[#This Row],[Date]])</f>
        <v>12</v>
      </c>
      <c r="M342" s="3">
        <f>Table1[[#This Row],[Inventory Level]]/Table1[[#This Row],[Reorder Point]]</f>
        <v>1.4446902654867257</v>
      </c>
      <c r="N342" s="3">
        <f>ROUND(Table1[[#This Row],[Turnover Ratio]],2)</f>
        <v>1.44</v>
      </c>
    </row>
    <row r="343" spans="1:14" hidden="1" x14ac:dyDescent="0.25">
      <c r="A343" t="s">
        <v>338</v>
      </c>
      <c r="B343" s="1">
        <v>45322</v>
      </c>
      <c r="C343">
        <v>731</v>
      </c>
      <c r="D343">
        <v>225</v>
      </c>
      <c r="E343">
        <v>25</v>
      </c>
      <c r="F343">
        <v>48</v>
      </c>
      <c r="G343">
        <v>20</v>
      </c>
      <c r="H343" t="s">
        <v>3950</v>
      </c>
      <c r="I343">
        <f>YEAR(Table1[[#This Row],[Date]])</f>
        <v>2024</v>
      </c>
      <c r="J343">
        <f>MONTH(Table1[[#This Row],[Date]])</f>
        <v>1</v>
      </c>
      <c r="K343">
        <f>WEEKDAY(Table1[[#This Row],[Date]])</f>
        <v>4</v>
      </c>
      <c r="L343" s="3">
        <f>DAY(Table1[[#This Row],[Date]])</f>
        <v>31</v>
      </c>
      <c r="M343" s="3">
        <f>Table1[[#This Row],[Inventory Level]]/Table1[[#This Row],[Reorder Point]]</f>
        <v>3.2488888888888887</v>
      </c>
      <c r="N343" s="3">
        <f>ROUND(Table1[[#This Row],[Turnover Ratio]],2)</f>
        <v>3.25</v>
      </c>
    </row>
    <row r="344" spans="1:14" hidden="1" x14ac:dyDescent="0.25">
      <c r="A344" t="s">
        <v>339</v>
      </c>
      <c r="B344" s="1">
        <v>45134</v>
      </c>
      <c r="C344">
        <v>715</v>
      </c>
      <c r="D344">
        <v>343</v>
      </c>
      <c r="E344">
        <v>18</v>
      </c>
      <c r="F344">
        <v>103</v>
      </c>
      <c r="G344">
        <v>17</v>
      </c>
      <c r="H344" t="s">
        <v>3951</v>
      </c>
      <c r="I344">
        <f>YEAR(Table1[[#This Row],[Date]])</f>
        <v>2023</v>
      </c>
      <c r="J344">
        <f>MONTH(Table1[[#This Row],[Date]])</f>
        <v>7</v>
      </c>
      <c r="K344">
        <f>WEEKDAY(Table1[[#This Row],[Date]])</f>
        <v>5</v>
      </c>
      <c r="L344" s="3">
        <f>DAY(Table1[[#This Row],[Date]])</f>
        <v>27</v>
      </c>
      <c r="M344" s="3">
        <f>Table1[[#This Row],[Inventory Level]]/Table1[[#This Row],[Reorder Point]]</f>
        <v>2.0845481049562684</v>
      </c>
      <c r="N344" s="3">
        <f>ROUND(Table1[[#This Row],[Turnover Ratio]],2)</f>
        <v>2.08</v>
      </c>
    </row>
    <row r="345" spans="1:14" hidden="1" x14ac:dyDescent="0.25">
      <c r="A345" t="s">
        <v>340</v>
      </c>
      <c r="B345" s="1">
        <v>45261</v>
      </c>
      <c r="C345">
        <v>766</v>
      </c>
      <c r="D345">
        <v>66</v>
      </c>
      <c r="E345">
        <v>8</v>
      </c>
      <c r="F345">
        <v>128</v>
      </c>
      <c r="G345">
        <v>50</v>
      </c>
      <c r="H345" t="s">
        <v>3950</v>
      </c>
      <c r="I345">
        <f>YEAR(Table1[[#This Row],[Date]])</f>
        <v>2023</v>
      </c>
      <c r="J345">
        <f>MONTH(Table1[[#This Row],[Date]])</f>
        <v>12</v>
      </c>
      <c r="K345">
        <f>WEEKDAY(Table1[[#This Row],[Date]])</f>
        <v>6</v>
      </c>
      <c r="L345" s="3">
        <f>DAY(Table1[[#This Row],[Date]])</f>
        <v>1</v>
      </c>
      <c r="M345" s="3">
        <f>Table1[[#This Row],[Inventory Level]]/Table1[[#This Row],[Reorder Point]]</f>
        <v>11.606060606060606</v>
      </c>
      <c r="N345" s="3">
        <f>ROUND(Table1[[#This Row],[Turnover Ratio]],2)</f>
        <v>11.61</v>
      </c>
    </row>
    <row r="346" spans="1:14" hidden="1" x14ac:dyDescent="0.25">
      <c r="A346" t="s">
        <v>341</v>
      </c>
      <c r="B346" s="1">
        <v>45156</v>
      </c>
      <c r="C346">
        <v>149</v>
      </c>
      <c r="D346">
        <v>78</v>
      </c>
      <c r="E346">
        <v>5</v>
      </c>
      <c r="F346">
        <v>82</v>
      </c>
      <c r="G346">
        <v>12</v>
      </c>
      <c r="H346" t="s">
        <v>3951</v>
      </c>
      <c r="I346">
        <f>YEAR(Table1[[#This Row],[Date]])</f>
        <v>2023</v>
      </c>
      <c r="J346">
        <f>MONTH(Table1[[#This Row],[Date]])</f>
        <v>8</v>
      </c>
      <c r="K346">
        <f>WEEKDAY(Table1[[#This Row],[Date]])</f>
        <v>6</v>
      </c>
      <c r="L346" s="3">
        <f>DAY(Table1[[#This Row],[Date]])</f>
        <v>18</v>
      </c>
      <c r="M346" s="3">
        <f>Table1[[#This Row],[Inventory Level]]/Table1[[#This Row],[Reorder Point]]</f>
        <v>1.9102564102564104</v>
      </c>
      <c r="N346" s="3">
        <f>ROUND(Table1[[#This Row],[Turnover Ratio]],2)</f>
        <v>1.91</v>
      </c>
    </row>
    <row r="347" spans="1:14" x14ac:dyDescent="0.25">
      <c r="A347" t="s">
        <v>342</v>
      </c>
      <c r="B347" s="1">
        <v>45135</v>
      </c>
      <c r="C347">
        <v>498</v>
      </c>
      <c r="D347">
        <v>469</v>
      </c>
      <c r="E347">
        <v>28</v>
      </c>
      <c r="F347">
        <v>119</v>
      </c>
      <c r="G347">
        <v>27</v>
      </c>
      <c r="H347" t="s">
        <v>3949</v>
      </c>
      <c r="I347">
        <f>YEAR(Table1[[#This Row],[Date]])</f>
        <v>2023</v>
      </c>
      <c r="J347">
        <f>MONTH(Table1[[#This Row],[Date]])</f>
        <v>7</v>
      </c>
      <c r="K347">
        <f>WEEKDAY(Table1[[#This Row],[Date]])</f>
        <v>6</v>
      </c>
      <c r="L347" s="3">
        <f>DAY(Table1[[#This Row],[Date]])</f>
        <v>28</v>
      </c>
      <c r="M347" s="3">
        <f>Table1[[#This Row],[Inventory Level]]/Table1[[#This Row],[Reorder Point]]</f>
        <v>1.0618336886993602</v>
      </c>
      <c r="N347" s="3">
        <f>ROUND(Table1[[#This Row],[Turnover Ratio]],2)</f>
        <v>1.06</v>
      </c>
    </row>
    <row r="348" spans="1:14" hidden="1" x14ac:dyDescent="0.25">
      <c r="A348" t="s">
        <v>343</v>
      </c>
      <c r="B348" s="1">
        <v>45346</v>
      </c>
      <c r="C348">
        <v>150</v>
      </c>
      <c r="D348">
        <v>169</v>
      </c>
      <c r="E348">
        <v>18</v>
      </c>
      <c r="F348">
        <v>189</v>
      </c>
      <c r="G348">
        <v>24</v>
      </c>
      <c r="H348" t="s">
        <v>3950</v>
      </c>
      <c r="I348">
        <f>YEAR(Table1[[#This Row],[Date]])</f>
        <v>2024</v>
      </c>
      <c r="J348">
        <f>MONTH(Table1[[#This Row],[Date]])</f>
        <v>2</v>
      </c>
      <c r="K348">
        <f>WEEKDAY(Table1[[#This Row],[Date]])</f>
        <v>7</v>
      </c>
      <c r="L348" s="3">
        <f>DAY(Table1[[#This Row],[Date]])</f>
        <v>24</v>
      </c>
      <c r="M348" s="3">
        <f>Table1[[#This Row],[Inventory Level]]/Table1[[#This Row],[Reorder Point]]</f>
        <v>0.8875739644970414</v>
      </c>
      <c r="N348" s="3">
        <f>ROUND(Table1[[#This Row],[Turnover Ratio]],2)</f>
        <v>0.89</v>
      </c>
    </row>
    <row r="349" spans="1:14" hidden="1" x14ac:dyDescent="0.25">
      <c r="A349" t="s">
        <v>344</v>
      </c>
      <c r="B349" s="1">
        <v>45413</v>
      </c>
      <c r="C349">
        <v>575</v>
      </c>
      <c r="D349">
        <v>427</v>
      </c>
      <c r="E349">
        <v>17</v>
      </c>
      <c r="F349">
        <v>139</v>
      </c>
      <c r="G349">
        <v>2</v>
      </c>
      <c r="H349" t="s">
        <v>3951</v>
      </c>
      <c r="I349">
        <f>YEAR(Table1[[#This Row],[Date]])</f>
        <v>2024</v>
      </c>
      <c r="J349">
        <f>MONTH(Table1[[#This Row],[Date]])</f>
        <v>5</v>
      </c>
      <c r="K349">
        <f>WEEKDAY(Table1[[#This Row],[Date]])</f>
        <v>4</v>
      </c>
      <c r="L349" s="3">
        <f>DAY(Table1[[#This Row],[Date]])</f>
        <v>1</v>
      </c>
      <c r="M349" s="3">
        <f>Table1[[#This Row],[Inventory Level]]/Table1[[#This Row],[Reorder Point]]</f>
        <v>1.3466042154566744</v>
      </c>
      <c r="N349" s="3">
        <f>ROUND(Table1[[#This Row],[Turnover Ratio]],2)</f>
        <v>1.35</v>
      </c>
    </row>
    <row r="350" spans="1:14" x14ac:dyDescent="0.25">
      <c r="A350" t="s">
        <v>345</v>
      </c>
      <c r="B350" s="1">
        <v>45212</v>
      </c>
      <c r="C350">
        <v>792</v>
      </c>
      <c r="D350">
        <v>325</v>
      </c>
      <c r="E350">
        <v>6</v>
      </c>
      <c r="F350">
        <v>13</v>
      </c>
      <c r="G350">
        <v>43</v>
      </c>
      <c r="H350" t="s">
        <v>3949</v>
      </c>
      <c r="I350">
        <f>YEAR(Table1[[#This Row],[Date]])</f>
        <v>2023</v>
      </c>
      <c r="J350">
        <f>MONTH(Table1[[#This Row],[Date]])</f>
        <v>10</v>
      </c>
      <c r="K350">
        <f>WEEKDAY(Table1[[#This Row],[Date]])</f>
        <v>6</v>
      </c>
      <c r="L350" s="3">
        <f>DAY(Table1[[#This Row],[Date]])</f>
        <v>13</v>
      </c>
      <c r="M350" s="3">
        <f>Table1[[#This Row],[Inventory Level]]/Table1[[#This Row],[Reorder Point]]</f>
        <v>2.436923076923077</v>
      </c>
      <c r="N350" s="3">
        <f>ROUND(Table1[[#This Row],[Turnover Ratio]],2)</f>
        <v>2.44</v>
      </c>
    </row>
    <row r="351" spans="1:14" hidden="1" x14ac:dyDescent="0.25">
      <c r="A351" t="s">
        <v>346</v>
      </c>
      <c r="B351" s="1">
        <v>45616</v>
      </c>
      <c r="C351">
        <v>257</v>
      </c>
      <c r="D351">
        <v>261</v>
      </c>
      <c r="E351">
        <v>3</v>
      </c>
      <c r="F351">
        <v>126</v>
      </c>
      <c r="G351">
        <v>9</v>
      </c>
      <c r="H351" t="s">
        <v>3950</v>
      </c>
      <c r="I351">
        <f>YEAR(Table1[[#This Row],[Date]])</f>
        <v>2024</v>
      </c>
      <c r="J351">
        <f>MONTH(Table1[[#This Row],[Date]])</f>
        <v>11</v>
      </c>
      <c r="K351">
        <f>WEEKDAY(Table1[[#This Row],[Date]])</f>
        <v>4</v>
      </c>
      <c r="L351" s="3">
        <f>DAY(Table1[[#This Row],[Date]])</f>
        <v>20</v>
      </c>
      <c r="M351" s="3">
        <f>Table1[[#This Row],[Inventory Level]]/Table1[[#This Row],[Reorder Point]]</f>
        <v>0.98467432950191569</v>
      </c>
      <c r="N351" s="3">
        <f>ROUND(Table1[[#This Row],[Turnover Ratio]],2)</f>
        <v>0.98</v>
      </c>
    </row>
    <row r="352" spans="1:14" hidden="1" x14ac:dyDescent="0.25">
      <c r="A352" t="s">
        <v>347</v>
      </c>
      <c r="B352" s="1">
        <v>45664</v>
      </c>
      <c r="C352">
        <v>392</v>
      </c>
      <c r="D352">
        <v>402</v>
      </c>
      <c r="E352">
        <v>2</v>
      </c>
      <c r="F352">
        <v>118</v>
      </c>
      <c r="G352">
        <v>35</v>
      </c>
      <c r="H352" t="s">
        <v>3951</v>
      </c>
      <c r="I352">
        <f>YEAR(Table1[[#This Row],[Date]])</f>
        <v>2025</v>
      </c>
      <c r="J352">
        <f>MONTH(Table1[[#This Row],[Date]])</f>
        <v>1</v>
      </c>
      <c r="K352">
        <f>WEEKDAY(Table1[[#This Row],[Date]])</f>
        <v>3</v>
      </c>
      <c r="L352" s="3">
        <f>DAY(Table1[[#This Row],[Date]])</f>
        <v>7</v>
      </c>
      <c r="M352" s="3">
        <f>Table1[[#This Row],[Inventory Level]]/Table1[[#This Row],[Reorder Point]]</f>
        <v>0.97512437810945274</v>
      </c>
      <c r="N352" s="3">
        <f>ROUND(Table1[[#This Row],[Turnover Ratio]],2)</f>
        <v>0.98</v>
      </c>
    </row>
    <row r="353" spans="1:14" hidden="1" x14ac:dyDescent="0.25">
      <c r="A353" t="s">
        <v>348</v>
      </c>
      <c r="B353" s="1">
        <v>45054</v>
      </c>
      <c r="C353">
        <v>496</v>
      </c>
      <c r="D353">
        <v>340</v>
      </c>
      <c r="E353">
        <v>14</v>
      </c>
      <c r="F353">
        <v>179</v>
      </c>
      <c r="G353">
        <v>19</v>
      </c>
      <c r="H353" t="s">
        <v>3950</v>
      </c>
      <c r="I353">
        <f>YEAR(Table1[[#This Row],[Date]])</f>
        <v>2023</v>
      </c>
      <c r="J353">
        <f>MONTH(Table1[[#This Row],[Date]])</f>
        <v>5</v>
      </c>
      <c r="K353">
        <f>WEEKDAY(Table1[[#This Row],[Date]])</f>
        <v>2</v>
      </c>
      <c r="L353" s="3">
        <f>DAY(Table1[[#This Row],[Date]])</f>
        <v>8</v>
      </c>
      <c r="M353" s="3">
        <f>Table1[[#This Row],[Inventory Level]]/Table1[[#This Row],[Reorder Point]]</f>
        <v>1.4588235294117646</v>
      </c>
      <c r="N353" s="3">
        <f>ROUND(Table1[[#This Row],[Turnover Ratio]],2)</f>
        <v>1.46</v>
      </c>
    </row>
    <row r="354" spans="1:14" x14ac:dyDescent="0.25">
      <c r="A354" t="s">
        <v>349</v>
      </c>
      <c r="B354" s="1">
        <v>45086</v>
      </c>
      <c r="C354">
        <v>206</v>
      </c>
      <c r="D354">
        <v>140</v>
      </c>
      <c r="E354">
        <v>19</v>
      </c>
      <c r="F354">
        <v>165</v>
      </c>
      <c r="G354">
        <v>31</v>
      </c>
      <c r="H354" t="s">
        <v>3949</v>
      </c>
      <c r="I354">
        <f>YEAR(Table1[[#This Row],[Date]])</f>
        <v>2023</v>
      </c>
      <c r="J354">
        <f>MONTH(Table1[[#This Row],[Date]])</f>
        <v>6</v>
      </c>
      <c r="K354">
        <f>WEEKDAY(Table1[[#This Row],[Date]])</f>
        <v>6</v>
      </c>
      <c r="L354" s="3">
        <f>DAY(Table1[[#This Row],[Date]])</f>
        <v>9</v>
      </c>
      <c r="M354" s="3">
        <f>Table1[[#This Row],[Inventory Level]]/Table1[[#This Row],[Reorder Point]]</f>
        <v>1.4714285714285715</v>
      </c>
      <c r="N354" s="3">
        <f>ROUND(Table1[[#This Row],[Turnover Ratio]],2)</f>
        <v>1.47</v>
      </c>
    </row>
    <row r="355" spans="1:14" x14ac:dyDescent="0.25">
      <c r="A355" t="s">
        <v>350</v>
      </c>
      <c r="B355" s="1">
        <v>45015</v>
      </c>
      <c r="C355">
        <v>799</v>
      </c>
      <c r="D355">
        <v>298</v>
      </c>
      <c r="E355">
        <v>11</v>
      </c>
      <c r="F355">
        <v>89</v>
      </c>
      <c r="G355">
        <v>42</v>
      </c>
      <c r="H355" t="s">
        <v>3949</v>
      </c>
      <c r="I355">
        <f>YEAR(Table1[[#This Row],[Date]])</f>
        <v>2023</v>
      </c>
      <c r="J355">
        <f>MONTH(Table1[[#This Row],[Date]])</f>
        <v>3</v>
      </c>
      <c r="K355">
        <f>WEEKDAY(Table1[[#This Row],[Date]])</f>
        <v>5</v>
      </c>
      <c r="L355" s="3">
        <f>DAY(Table1[[#This Row],[Date]])</f>
        <v>30</v>
      </c>
      <c r="M355" s="3">
        <f>Table1[[#This Row],[Inventory Level]]/Table1[[#This Row],[Reorder Point]]</f>
        <v>2.6812080536912752</v>
      </c>
      <c r="N355" s="3">
        <f>ROUND(Table1[[#This Row],[Turnover Ratio]],2)</f>
        <v>2.68</v>
      </c>
    </row>
    <row r="356" spans="1:14" hidden="1" x14ac:dyDescent="0.25">
      <c r="A356" t="s">
        <v>351</v>
      </c>
      <c r="B356" s="1">
        <v>45215</v>
      </c>
      <c r="C356">
        <v>106</v>
      </c>
      <c r="D356">
        <v>383</v>
      </c>
      <c r="E356">
        <v>8</v>
      </c>
      <c r="F356">
        <v>148</v>
      </c>
      <c r="G356">
        <v>28</v>
      </c>
      <c r="H356" t="s">
        <v>3950</v>
      </c>
      <c r="I356">
        <f>YEAR(Table1[[#This Row],[Date]])</f>
        <v>2023</v>
      </c>
      <c r="J356">
        <f>MONTH(Table1[[#This Row],[Date]])</f>
        <v>10</v>
      </c>
      <c r="K356">
        <f>WEEKDAY(Table1[[#This Row],[Date]])</f>
        <v>2</v>
      </c>
      <c r="L356" s="3">
        <f>DAY(Table1[[#This Row],[Date]])</f>
        <v>16</v>
      </c>
      <c r="M356" s="3">
        <f>Table1[[#This Row],[Inventory Level]]/Table1[[#This Row],[Reorder Point]]</f>
        <v>0.27676240208877284</v>
      </c>
      <c r="N356" s="3">
        <f>ROUND(Table1[[#This Row],[Turnover Ratio]],2)</f>
        <v>0.28000000000000003</v>
      </c>
    </row>
    <row r="357" spans="1:14" hidden="1" x14ac:dyDescent="0.25">
      <c r="A357" t="s">
        <v>352</v>
      </c>
      <c r="B357" s="1">
        <v>45133</v>
      </c>
      <c r="C357">
        <v>494</v>
      </c>
      <c r="D357">
        <v>274</v>
      </c>
      <c r="E357">
        <v>27</v>
      </c>
      <c r="F357">
        <v>128</v>
      </c>
      <c r="G357">
        <v>37</v>
      </c>
      <c r="H357" t="s">
        <v>3950</v>
      </c>
      <c r="I357">
        <f>YEAR(Table1[[#This Row],[Date]])</f>
        <v>2023</v>
      </c>
      <c r="J357">
        <f>MONTH(Table1[[#This Row],[Date]])</f>
        <v>7</v>
      </c>
      <c r="K357">
        <f>WEEKDAY(Table1[[#This Row],[Date]])</f>
        <v>4</v>
      </c>
      <c r="L357" s="3">
        <f>DAY(Table1[[#This Row],[Date]])</f>
        <v>26</v>
      </c>
      <c r="M357" s="3">
        <f>Table1[[#This Row],[Inventory Level]]/Table1[[#This Row],[Reorder Point]]</f>
        <v>1.802919708029197</v>
      </c>
      <c r="N357" s="3">
        <f>ROUND(Table1[[#This Row],[Turnover Ratio]],2)</f>
        <v>1.8</v>
      </c>
    </row>
    <row r="358" spans="1:14" x14ac:dyDescent="0.25">
      <c r="A358" t="s">
        <v>353</v>
      </c>
      <c r="B358" s="1">
        <v>45336</v>
      </c>
      <c r="C358">
        <v>593</v>
      </c>
      <c r="D358">
        <v>275</v>
      </c>
      <c r="E358">
        <v>3</v>
      </c>
      <c r="F358">
        <v>33</v>
      </c>
      <c r="G358">
        <v>10</v>
      </c>
      <c r="H358" t="s">
        <v>3949</v>
      </c>
      <c r="I358">
        <f>YEAR(Table1[[#This Row],[Date]])</f>
        <v>2024</v>
      </c>
      <c r="J358">
        <f>MONTH(Table1[[#This Row],[Date]])</f>
        <v>2</v>
      </c>
      <c r="K358">
        <f>WEEKDAY(Table1[[#This Row],[Date]])</f>
        <v>4</v>
      </c>
      <c r="L358" s="3">
        <f>DAY(Table1[[#This Row],[Date]])</f>
        <v>14</v>
      </c>
      <c r="M358" s="3">
        <f>Table1[[#This Row],[Inventory Level]]/Table1[[#This Row],[Reorder Point]]</f>
        <v>2.1563636363636363</v>
      </c>
      <c r="N358" s="3">
        <f>ROUND(Table1[[#This Row],[Turnover Ratio]],2)</f>
        <v>2.16</v>
      </c>
    </row>
    <row r="359" spans="1:14" x14ac:dyDescent="0.25">
      <c r="A359" t="s">
        <v>354</v>
      </c>
      <c r="B359" s="1">
        <v>45078</v>
      </c>
      <c r="C359">
        <v>413</v>
      </c>
      <c r="D359">
        <v>206</v>
      </c>
      <c r="E359">
        <v>20</v>
      </c>
      <c r="F359">
        <v>2</v>
      </c>
      <c r="G359">
        <v>5</v>
      </c>
      <c r="H359" t="s">
        <v>3949</v>
      </c>
      <c r="I359">
        <f>YEAR(Table1[[#This Row],[Date]])</f>
        <v>2023</v>
      </c>
      <c r="J359">
        <f>MONTH(Table1[[#This Row],[Date]])</f>
        <v>6</v>
      </c>
      <c r="K359">
        <f>WEEKDAY(Table1[[#This Row],[Date]])</f>
        <v>5</v>
      </c>
      <c r="L359" s="3">
        <f>DAY(Table1[[#This Row],[Date]])</f>
        <v>1</v>
      </c>
      <c r="M359" s="3">
        <f>Table1[[#This Row],[Inventory Level]]/Table1[[#This Row],[Reorder Point]]</f>
        <v>2.0048543689320391</v>
      </c>
      <c r="N359" s="3">
        <f>ROUND(Table1[[#This Row],[Turnover Ratio]],2)</f>
        <v>2</v>
      </c>
    </row>
    <row r="360" spans="1:14" hidden="1" x14ac:dyDescent="0.25">
      <c r="A360" t="s">
        <v>355</v>
      </c>
      <c r="B360" s="1">
        <v>45300</v>
      </c>
      <c r="C360">
        <v>800</v>
      </c>
      <c r="D360">
        <v>243</v>
      </c>
      <c r="E360">
        <v>3</v>
      </c>
      <c r="F360">
        <v>18</v>
      </c>
      <c r="G360">
        <v>29</v>
      </c>
      <c r="H360" t="s">
        <v>3950</v>
      </c>
      <c r="I360">
        <f>YEAR(Table1[[#This Row],[Date]])</f>
        <v>2024</v>
      </c>
      <c r="J360">
        <f>MONTH(Table1[[#This Row],[Date]])</f>
        <v>1</v>
      </c>
      <c r="K360">
        <f>WEEKDAY(Table1[[#This Row],[Date]])</f>
        <v>3</v>
      </c>
      <c r="L360" s="3">
        <f>DAY(Table1[[#This Row],[Date]])</f>
        <v>9</v>
      </c>
      <c r="M360" s="3">
        <f>Table1[[#This Row],[Inventory Level]]/Table1[[#This Row],[Reorder Point]]</f>
        <v>3.2921810699588478</v>
      </c>
      <c r="N360" s="3">
        <f>ROUND(Table1[[#This Row],[Turnover Ratio]],2)</f>
        <v>3.29</v>
      </c>
    </row>
    <row r="361" spans="1:14" hidden="1" x14ac:dyDescent="0.25">
      <c r="A361" t="s">
        <v>356</v>
      </c>
      <c r="B361" s="1">
        <v>45428</v>
      </c>
      <c r="C361">
        <v>156</v>
      </c>
      <c r="D361">
        <v>335</v>
      </c>
      <c r="E361">
        <v>24</v>
      </c>
      <c r="F361">
        <v>84</v>
      </c>
      <c r="G361">
        <v>30</v>
      </c>
      <c r="H361" t="s">
        <v>3951</v>
      </c>
      <c r="I361">
        <f>YEAR(Table1[[#This Row],[Date]])</f>
        <v>2024</v>
      </c>
      <c r="J361">
        <f>MONTH(Table1[[#This Row],[Date]])</f>
        <v>5</v>
      </c>
      <c r="K361">
        <f>WEEKDAY(Table1[[#This Row],[Date]])</f>
        <v>5</v>
      </c>
      <c r="L361" s="3">
        <f>DAY(Table1[[#This Row],[Date]])</f>
        <v>16</v>
      </c>
      <c r="M361" s="3">
        <f>Table1[[#This Row],[Inventory Level]]/Table1[[#This Row],[Reorder Point]]</f>
        <v>0.46567164179104475</v>
      </c>
      <c r="N361" s="3">
        <f>ROUND(Table1[[#This Row],[Turnover Ratio]],2)</f>
        <v>0.47</v>
      </c>
    </row>
    <row r="362" spans="1:14" hidden="1" x14ac:dyDescent="0.25">
      <c r="A362" t="s">
        <v>357</v>
      </c>
      <c r="B362" s="1">
        <v>45014</v>
      </c>
      <c r="C362">
        <v>469</v>
      </c>
      <c r="D362">
        <v>357</v>
      </c>
      <c r="E362">
        <v>15</v>
      </c>
      <c r="F362">
        <v>107</v>
      </c>
      <c r="G362">
        <v>28</v>
      </c>
      <c r="H362" t="s">
        <v>3951</v>
      </c>
      <c r="I362">
        <f>YEAR(Table1[[#This Row],[Date]])</f>
        <v>2023</v>
      </c>
      <c r="J362">
        <f>MONTH(Table1[[#This Row],[Date]])</f>
        <v>3</v>
      </c>
      <c r="K362">
        <f>WEEKDAY(Table1[[#This Row],[Date]])</f>
        <v>4</v>
      </c>
      <c r="L362" s="3">
        <f>DAY(Table1[[#This Row],[Date]])</f>
        <v>29</v>
      </c>
      <c r="M362" s="3">
        <f>Table1[[#This Row],[Inventory Level]]/Table1[[#This Row],[Reorder Point]]</f>
        <v>1.3137254901960784</v>
      </c>
      <c r="N362" s="3">
        <f>ROUND(Table1[[#This Row],[Turnover Ratio]],2)</f>
        <v>1.31</v>
      </c>
    </row>
    <row r="363" spans="1:14" hidden="1" x14ac:dyDescent="0.25">
      <c r="A363" t="s">
        <v>358</v>
      </c>
      <c r="B363" s="1">
        <v>45588</v>
      </c>
      <c r="C363">
        <v>132</v>
      </c>
      <c r="D363">
        <v>106</v>
      </c>
      <c r="E363">
        <v>28</v>
      </c>
      <c r="F363">
        <v>53</v>
      </c>
      <c r="G363">
        <v>11</v>
      </c>
      <c r="H363" t="s">
        <v>3951</v>
      </c>
      <c r="I363">
        <f>YEAR(Table1[[#This Row],[Date]])</f>
        <v>2024</v>
      </c>
      <c r="J363">
        <f>MONTH(Table1[[#This Row],[Date]])</f>
        <v>10</v>
      </c>
      <c r="K363">
        <f>WEEKDAY(Table1[[#This Row],[Date]])</f>
        <v>4</v>
      </c>
      <c r="L363" s="3">
        <f>DAY(Table1[[#This Row],[Date]])</f>
        <v>23</v>
      </c>
      <c r="M363" s="3">
        <f>Table1[[#This Row],[Inventory Level]]/Table1[[#This Row],[Reorder Point]]</f>
        <v>1.2452830188679245</v>
      </c>
      <c r="N363" s="3">
        <f>ROUND(Table1[[#This Row],[Turnover Ratio]],2)</f>
        <v>1.25</v>
      </c>
    </row>
    <row r="364" spans="1:14" x14ac:dyDescent="0.25">
      <c r="A364" t="s">
        <v>153</v>
      </c>
      <c r="B364" s="1">
        <v>45220</v>
      </c>
      <c r="C364">
        <v>335</v>
      </c>
      <c r="D364">
        <v>119</v>
      </c>
      <c r="E364">
        <v>23</v>
      </c>
      <c r="F364">
        <v>22</v>
      </c>
      <c r="G364">
        <v>39</v>
      </c>
      <c r="H364" t="s">
        <v>3949</v>
      </c>
      <c r="I364">
        <f>YEAR(Table1[[#This Row],[Date]])</f>
        <v>2023</v>
      </c>
      <c r="J364">
        <f>MONTH(Table1[[#This Row],[Date]])</f>
        <v>10</v>
      </c>
      <c r="K364">
        <f>WEEKDAY(Table1[[#This Row],[Date]])</f>
        <v>7</v>
      </c>
      <c r="L364" s="3">
        <f>DAY(Table1[[#This Row],[Date]])</f>
        <v>21</v>
      </c>
      <c r="M364" s="3">
        <f>Table1[[#This Row],[Inventory Level]]/Table1[[#This Row],[Reorder Point]]</f>
        <v>2.8151260504201683</v>
      </c>
      <c r="N364" s="3">
        <f>ROUND(Table1[[#This Row],[Turnover Ratio]],2)</f>
        <v>2.82</v>
      </c>
    </row>
    <row r="365" spans="1:14" hidden="1" x14ac:dyDescent="0.25">
      <c r="A365" t="s">
        <v>359</v>
      </c>
      <c r="B365" s="1">
        <v>45616</v>
      </c>
      <c r="C365">
        <v>554</v>
      </c>
      <c r="D365">
        <v>156</v>
      </c>
      <c r="E365">
        <v>28</v>
      </c>
      <c r="F365">
        <v>73</v>
      </c>
      <c r="G365">
        <v>44</v>
      </c>
      <c r="H365" t="s">
        <v>3951</v>
      </c>
      <c r="I365">
        <f>YEAR(Table1[[#This Row],[Date]])</f>
        <v>2024</v>
      </c>
      <c r="J365">
        <f>MONTH(Table1[[#This Row],[Date]])</f>
        <v>11</v>
      </c>
      <c r="K365">
        <f>WEEKDAY(Table1[[#This Row],[Date]])</f>
        <v>4</v>
      </c>
      <c r="L365" s="3">
        <f>DAY(Table1[[#This Row],[Date]])</f>
        <v>20</v>
      </c>
      <c r="M365" s="3">
        <f>Table1[[#This Row],[Inventory Level]]/Table1[[#This Row],[Reorder Point]]</f>
        <v>3.5512820512820511</v>
      </c>
      <c r="N365" s="3">
        <f>ROUND(Table1[[#This Row],[Turnover Ratio]],2)</f>
        <v>3.55</v>
      </c>
    </row>
    <row r="366" spans="1:14" x14ac:dyDescent="0.25">
      <c r="A366" t="s">
        <v>360</v>
      </c>
      <c r="B366" s="1">
        <v>45309</v>
      </c>
      <c r="C366">
        <v>901</v>
      </c>
      <c r="D366">
        <v>156</v>
      </c>
      <c r="E366">
        <v>20</v>
      </c>
      <c r="F366">
        <v>143</v>
      </c>
      <c r="G366">
        <v>30</v>
      </c>
      <c r="H366" t="s">
        <v>3949</v>
      </c>
      <c r="I366">
        <f>YEAR(Table1[[#This Row],[Date]])</f>
        <v>2024</v>
      </c>
      <c r="J366">
        <f>MONTH(Table1[[#This Row],[Date]])</f>
        <v>1</v>
      </c>
      <c r="K366">
        <f>WEEKDAY(Table1[[#This Row],[Date]])</f>
        <v>5</v>
      </c>
      <c r="L366" s="3">
        <f>DAY(Table1[[#This Row],[Date]])</f>
        <v>18</v>
      </c>
      <c r="M366" s="3">
        <f>Table1[[#This Row],[Inventory Level]]/Table1[[#This Row],[Reorder Point]]</f>
        <v>5.7756410256410255</v>
      </c>
      <c r="N366" s="3">
        <f>ROUND(Table1[[#This Row],[Turnover Ratio]],2)</f>
        <v>5.78</v>
      </c>
    </row>
    <row r="367" spans="1:14" hidden="1" x14ac:dyDescent="0.25">
      <c r="A367" t="s">
        <v>361</v>
      </c>
      <c r="B367" s="1">
        <v>45150</v>
      </c>
      <c r="C367">
        <v>200</v>
      </c>
      <c r="D367">
        <v>489</v>
      </c>
      <c r="E367">
        <v>28</v>
      </c>
      <c r="F367">
        <v>7</v>
      </c>
      <c r="G367">
        <v>7</v>
      </c>
      <c r="H367" t="s">
        <v>3951</v>
      </c>
      <c r="I367">
        <f>YEAR(Table1[[#This Row],[Date]])</f>
        <v>2023</v>
      </c>
      <c r="J367">
        <f>MONTH(Table1[[#This Row],[Date]])</f>
        <v>8</v>
      </c>
      <c r="K367">
        <f>WEEKDAY(Table1[[#This Row],[Date]])</f>
        <v>7</v>
      </c>
      <c r="L367" s="3">
        <f>DAY(Table1[[#This Row],[Date]])</f>
        <v>12</v>
      </c>
      <c r="M367" s="3">
        <f>Table1[[#This Row],[Inventory Level]]/Table1[[#This Row],[Reorder Point]]</f>
        <v>0.40899795501022496</v>
      </c>
      <c r="N367" s="3">
        <f>ROUND(Table1[[#This Row],[Turnover Ratio]],2)</f>
        <v>0.41</v>
      </c>
    </row>
    <row r="368" spans="1:14" hidden="1" x14ac:dyDescent="0.25">
      <c r="A368" t="s">
        <v>362</v>
      </c>
      <c r="B368" s="1">
        <v>45267</v>
      </c>
      <c r="C368">
        <v>828</v>
      </c>
      <c r="D368">
        <v>103</v>
      </c>
      <c r="E368">
        <v>28</v>
      </c>
      <c r="F368">
        <v>8</v>
      </c>
      <c r="G368">
        <v>11</v>
      </c>
      <c r="H368" t="s">
        <v>3950</v>
      </c>
      <c r="I368">
        <f>YEAR(Table1[[#This Row],[Date]])</f>
        <v>2023</v>
      </c>
      <c r="J368">
        <f>MONTH(Table1[[#This Row],[Date]])</f>
        <v>12</v>
      </c>
      <c r="K368">
        <f>WEEKDAY(Table1[[#This Row],[Date]])</f>
        <v>5</v>
      </c>
      <c r="L368" s="3">
        <f>DAY(Table1[[#This Row],[Date]])</f>
        <v>7</v>
      </c>
      <c r="M368" s="3">
        <f>Table1[[#This Row],[Inventory Level]]/Table1[[#This Row],[Reorder Point]]</f>
        <v>8.0388349514563107</v>
      </c>
      <c r="N368" s="3">
        <f>ROUND(Table1[[#This Row],[Turnover Ratio]],2)</f>
        <v>8.0399999999999991</v>
      </c>
    </row>
    <row r="369" spans="1:14" x14ac:dyDescent="0.25">
      <c r="A369" t="s">
        <v>363</v>
      </c>
      <c r="B369" s="1">
        <v>45200</v>
      </c>
      <c r="C369">
        <v>463</v>
      </c>
      <c r="D369">
        <v>361</v>
      </c>
      <c r="E369">
        <v>1</v>
      </c>
      <c r="F369">
        <v>57</v>
      </c>
      <c r="G369">
        <v>21</v>
      </c>
      <c r="H369" t="s">
        <v>3949</v>
      </c>
      <c r="I369">
        <f>YEAR(Table1[[#This Row],[Date]])</f>
        <v>2023</v>
      </c>
      <c r="J369">
        <f>MONTH(Table1[[#This Row],[Date]])</f>
        <v>10</v>
      </c>
      <c r="K369">
        <f>WEEKDAY(Table1[[#This Row],[Date]])</f>
        <v>1</v>
      </c>
      <c r="L369" s="3">
        <f>DAY(Table1[[#This Row],[Date]])</f>
        <v>1</v>
      </c>
      <c r="M369" s="3">
        <f>Table1[[#This Row],[Inventory Level]]/Table1[[#This Row],[Reorder Point]]</f>
        <v>1.2825484764542936</v>
      </c>
      <c r="N369" s="3">
        <f>ROUND(Table1[[#This Row],[Turnover Ratio]],2)</f>
        <v>1.28</v>
      </c>
    </row>
    <row r="370" spans="1:14" hidden="1" x14ac:dyDescent="0.25">
      <c r="A370" t="s">
        <v>364</v>
      </c>
      <c r="B370" s="1">
        <v>45144</v>
      </c>
      <c r="C370">
        <v>363</v>
      </c>
      <c r="D370">
        <v>209</v>
      </c>
      <c r="E370">
        <v>18</v>
      </c>
      <c r="F370">
        <v>160</v>
      </c>
      <c r="G370">
        <v>42</v>
      </c>
      <c r="H370" t="s">
        <v>3951</v>
      </c>
      <c r="I370">
        <f>YEAR(Table1[[#This Row],[Date]])</f>
        <v>2023</v>
      </c>
      <c r="J370">
        <f>MONTH(Table1[[#This Row],[Date]])</f>
        <v>8</v>
      </c>
      <c r="K370">
        <f>WEEKDAY(Table1[[#This Row],[Date]])</f>
        <v>1</v>
      </c>
      <c r="L370" s="3">
        <f>DAY(Table1[[#This Row],[Date]])</f>
        <v>6</v>
      </c>
      <c r="M370" s="3">
        <f>Table1[[#This Row],[Inventory Level]]/Table1[[#This Row],[Reorder Point]]</f>
        <v>1.736842105263158</v>
      </c>
      <c r="N370" s="3">
        <f>ROUND(Table1[[#This Row],[Turnover Ratio]],2)</f>
        <v>1.74</v>
      </c>
    </row>
    <row r="371" spans="1:14" hidden="1" x14ac:dyDescent="0.25">
      <c r="A371" t="s">
        <v>314</v>
      </c>
      <c r="B371" s="1">
        <v>45184</v>
      </c>
      <c r="C371">
        <v>793</v>
      </c>
      <c r="D371">
        <v>308</v>
      </c>
      <c r="E371">
        <v>5</v>
      </c>
      <c r="F371">
        <v>37</v>
      </c>
      <c r="G371">
        <v>11</v>
      </c>
      <c r="H371" t="s">
        <v>3950</v>
      </c>
      <c r="I371">
        <f>YEAR(Table1[[#This Row],[Date]])</f>
        <v>2023</v>
      </c>
      <c r="J371">
        <f>MONTH(Table1[[#This Row],[Date]])</f>
        <v>9</v>
      </c>
      <c r="K371">
        <f>WEEKDAY(Table1[[#This Row],[Date]])</f>
        <v>6</v>
      </c>
      <c r="L371" s="3">
        <f>DAY(Table1[[#This Row],[Date]])</f>
        <v>15</v>
      </c>
      <c r="M371" s="3">
        <f>Table1[[#This Row],[Inventory Level]]/Table1[[#This Row],[Reorder Point]]</f>
        <v>2.5746753246753249</v>
      </c>
      <c r="N371" s="3">
        <f>ROUND(Table1[[#This Row],[Turnover Ratio]],2)</f>
        <v>2.57</v>
      </c>
    </row>
    <row r="372" spans="1:14" hidden="1" x14ac:dyDescent="0.25">
      <c r="A372" t="s">
        <v>365</v>
      </c>
      <c r="B372" s="1">
        <v>45269</v>
      </c>
      <c r="C372">
        <v>165</v>
      </c>
      <c r="D372">
        <v>66</v>
      </c>
      <c r="E372">
        <v>14</v>
      </c>
      <c r="F372">
        <v>122</v>
      </c>
      <c r="G372">
        <v>14</v>
      </c>
      <c r="H372" t="s">
        <v>3950</v>
      </c>
      <c r="I372">
        <f>YEAR(Table1[[#This Row],[Date]])</f>
        <v>2023</v>
      </c>
      <c r="J372">
        <f>MONTH(Table1[[#This Row],[Date]])</f>
        <v>12</v>
      </c>
      <c r="K372">
        <f>WEEKDAY(Table1[[#This Row],[Date]])</f>
        <v>7</v>
      </c>
      <c r="L372" s="3">
        <f>DAY(Table1[[#This Row],[Date]])</f>
        <v>9</v>
      </c>
      <c r="M372" s="3">
        <f>Table1[[#This Row],[Inventory Level]]/Table1[[#This Row],[Reorder Point]]</f>
        <v>2.5</v>
      </c>
      <c r="N372" s="3">
        <f>ROUND(Table1[[#This Row],[Turnover Ratio]],2)</f>
        <v>2.5</v>
      </c>
    </row>
    <row r="373" spans="1:14" x14ac:dyDescent="0.25">
      <c r="A373" t="s">
        <v>366</v>
      </c>
      <c r="B373" s="1">
        <v>45331</v>
      </c>
      <c r="C373">
        <v>849</v>
      </c>
      <c r="D373">
        <v>231</v>
      </c>
      <c r="E373">
        <v>3</v>
      </c>
      <c r="F373">
        <v>63</v>
      </c>
      <c r="G373">
        <v>38</v>
      </c>
      <c r="H373" t="s">
        <v>3949</v>
      </c>
      <c r="I373">
        <f>YEAR(Table1[[#This Row],[Date]])</f>
        <v>2024</v>
      </c>
      <c r="J373">
        <f>MONTH(Table1[[#This Row],[Date]])</f>
        <v>2</v>
      </c>
      <c r="K373">
        <f>WEEKDAY(Table1[[#This Row],[Date]])</f>
        <v>6</v>
      </c>
      <c r="L373" s="3">
        <f>DAY(Table1[[#This Row],[Date]])</f>
        <v>9</v>
      </c>
      <c r="M373" s="3">
        <f>Table1[[#This Row],[Inventory Level]]/Table1[[#This Row],[Reorder Point]]</f>
        <v>3.6753246753246751</v>
      </c>
      <c r="N373" s="3">
        <f>ROUND(Table1[[#This Row],[Turnover Ratio]],2)</f>
        <v>3.68</v>
      </c>
    </row>
    <row r="374" spans="1:14" hidden="1" x14ac:dyDescent="0.25">
      <c r="A374" t="s">
        <v>367</v>
      </c>
      <c r="B374" s="1">
        <v>45484</v>
      </c>
      <c r="C374">
        <v>468</v>
      </c>
      <c r="D374">
        <v>413</v>
      </c>
      <c r="E374">
        <v>20</v>
      </c>
      <c r="F374">
        <v>171</v>
      </c>
      <c r="G374">
        <v>12</v>
      </c>
      <c r="H374" t="s">
        <v>3950</v>
      </c>
      <c r="I374">
        <f>YEAR(Table1[[#This Row],[Date]])</f>
        <v>2024</v>
      </c>
      <c r="J374">
        <f>MONTH(Table1[[#This Row],[Date]])</f>
        <v>7</v>
      </c>
      <c r="K374">
        <f>WEEKDAY(Table1[[#This Row],[Date]])</f>
        <v>5</v>
      </c>
      <c r="L374" s="3">
        <f>DAY(Table1[[#This Row],[Date]])</f>
        <v>11</v>
      </c>
      <c r="M374" s="3">
        <f>Table1[[#This Row],[Inventory Level]]/Table1[[#This Row],[Reorder Point]]</f>
        <v>1.1331719128329298</v>
      </c>
      <c r="N374" s="3">
        <f>ROUND(Table1[[#This Row],[Turnover Ratio]],2)</f>
        <v>1.1299999999999999</v>
      </c>
    </row>
    <row r="375" spans="1:14" hidden="1" x14ac:dyDescent="0.25">
      <c r="A375" t="s">
        <v>368</v>
      </c>
      <c r="B375" s="1">
        <v>45542</v>
      </c>
      <c r="C375">
        <v>547</v>
      </c>
      <c r="D375">
        <v>65</v>
      </c>
      <c r="E375">
        <v>7</v>
      </c>
      <c r="F375">
        <v>118</v>
      </c>
      <c r="G375">
        <v>18</v>
      </c>
      <c r="H375" t="s">
        <v>3951</v>
      </c>
      <c r="I375">
        <f>YEAR(Table1[[#This Row],[Date]])</f>
        <v>2024</v>
      </c>
      <c r="J375">
        <f>MONTH(Table1[[#This Row],[Date]])</f>
        <v>9</v>
      </c>
      <c r="K375">
        <f>WEEKDAY(Table1[[#This Row],[Date]])</f>
        <v>7</v>
      </c>
      <c r="L375" s="3">
        <f>DAY(Table1[[#This Row],[Date]])</f>
        <v>7</v>
      </c>
      <c r="M375" s="3">
        <f>Table1[[#This Row],[Inventory Level]]/Table1[[#This Row],[Reorder Point]]</f>
        <v>8.4153846153846157</v>
      </c>
      <c r="N375" s="3">
        <f>ROUND(Table1[[#This Row],[Turnover Ratio]],2)</f>
        <v>8.42</v>
      </c>
    </row>
    <row r="376" spans="1:14" hidden="1" x14ac:dyDescent="0.25">
      <c r="A376" t="s">
        <v>369</v>
      </c>
      <c r="B376" s="1">
        <v>45261</v>
      </c>
      <c r="C376">
        <v>303</v>
      </c>
      <c r="D376">
        <v>179</v>
      </c>
      <c r="E376">
        <v>13</v>
      </c>
      <c r="F376">
        <v>145</v>
      </c>
      <c r="G376">
        <v>45</v>
      </c>
      <c r="H376" t="s">
        <v>3951</v>
      </c>
      <c r="I376">
        <f>YEAR(Table1[[#This Row],[Date]])</f>
        <v>2023</v>
      </c>
      <c r="J376">
        <f>MONTH(Table1[[#This Row],[Date]])</f>
        <v>12</v>
      </c>
      <c r="K376">
        <f>WEEKDAY(Table1[[#This Row],[Date]])</f>
        <v>6</v>
      </c>
      <c r="L376" s="3">
        <f>DAY(Table1[[#This Row],[Date]])</f>
        <v>1</v>
      </c>
      <c r="M376" s="3">
        <f>Table1[[#This Row],[Inventory Level]]/Table1[[#This Row],[Reorder Point]]</f>
        <v>1.6927374301675977</v>
      </c>
      <c r="N376" s="3">
        <f>ROUND(Table1[[#This Row],[Turnover Ratio]],2)</f>
        <v>1.69</v>
      </c>
    </row>
    <row r="377" spans="1:14" hidden="1" x14ac:dyDescent="0.25">
      <c r="A377" t="s">
        <v>370</v>
      </c>
      <c r="B377" s="1">
        <v>45680</v>
      </c>
      <c r="C377">
        <v>219</v>
      </c>
      <c r="D377">
        <v>421</v>
      </c>
      <c r="E377">
        <v>22</v>
      </c>
      <c r="F377">
        <v>67</v>
      </c>
      <c r="G377">
        <v>28</v>
      </c>
      <c r="H377" t="s">
        <v>3950</v>
      </c>
      <c r="I377">
        <f>YEAR(Table1[[#This Row],[Date]])</f>
        <v>2025</v>
      </c>
      <c r="J377">
        <f>MONTH(Table1[[#This Row],[Date]])</f>
        <v>1</v>
      </c>
      <c r="K377">
        <f>WEEKDAY(Table1[[#This Row],[Date]])</f>
        <v>5</v>
      </c>
      <c r="L377" s="3">
        <f>DAY(Table1[[#This Row],[Date]])</f>
        <v>23</v>
      </c>
      <c r="M377" s="3">
        <f>Table1[[#This Row],[Inventory Level]]/Table1[[#This Row],[Reorder Point]]</f>
        <v>0.52019002375296908</v>
      </c>
      <c r="N377" s="3">
        <f>ROUND(Table1[[#This Row],[Turnover Ratio]],2)</f>
        <v>0.52</v>
      </c>
    </row>
    <row r="378" spans="1:14" hidden="1" x14ac:dyDescent="0.25">
      <c r="A378" t="s">
        <v>371</v>
      </c>
      <c r="B378" s="1">
        <v>45147</v>
      </c>
      <c r="C378">
        <v>941</v>
      </c>
      <c r="D378">
        <v>424</v>
      </c>
      <c r="E378">
        <v>6</v>
      </c>
      <c r="F378">
        <v>46</v>
      </c>
      <c r="G378">
        <v>38</v>
      </c>
      <c r="H378" t="s">
        <v>3951</v>
      </c>
      <c r="I378">
        <f>YEAR(Table1[[#This Row],[Date]])</f>
        <v>2023</v>
      </c>
      <c r="J378">
        <f>MONTH(Table1[[#This Row],[Date]])</f>
        <v>8</v>
      </c>
      <c r="K378">
        <f>WEEKDAY(Table1[[#This Row],[Date]])</f>
        <v>4</v>
      </c>
      <c r="L378" s="3">
        <f>DAY(Table1[[#This Row],[Date]])</f>
        <v>9</v>
      </c>
      <c r="M378" s="3">
        <f>Table1[[#This Row],[Inventory Level]]/Table1[[#This Row],[Reorder Point]]</f>
        <v>2.2193396226415096</v>
      </c>
      <c r="N378" s="3">
        <f>ROUND(Table1[[#This Row],[Turnover Ratio]],2)</f>
        <v>2.2200000000000002</v>
      </c>
    </row>
    <row r="379" spans="1:14" x14ac:dyDescent="0.25">
      <c r="A379" t="s">
        <v>372</v>
      </c>
      <c r="B379" s="1">
        <v>45664</v>
      </c>
      <c r="C379">
        <v>415</v>
      </c>
      <c r="D379">
        <v>445</v>
      </c>
      <c r="E379">
        <v>5</v>
      </c>
      <c r="F379">
        <v>199</v>
      </c>
      <c r="G379">
        <v>23</v>
      </c>
      <c r="H379" t="s">
        <v>3949</v>
      </c>
      <c r="I379">
        <f>YEAR(Table1[[#This Row],[Date]])</f>
        <v>2025</v>
      </c>
      <c r="J379">
        <f>MONTH(Table1[[#This Row],[Date]])</f>
        <v>1</v>
      </c>
      <c r="K379">
        <f>WEEKDAY(Table1[[#This Row],[Date]])</f>
        <v>3</v>
      </c>
      <c r="L379" s="3">
        <f>DAY(Table1[[#This Row],[Date]])</f>
        <v>7</v>
      </c>
      <c r="M379" s="3">
        <f>Table1[[#This Row],[Inventory Level]]/Table1[[#This Row],[Reorder Point]]</f>
        <v>0.93258426966292129</v>
      </c>
      <c r="N379" s="3">
        <f>ROUND(Table1[[#This Row],[Turnover Ratio]],2)</f>
        <v>0.93</v>
      </c>
    </row>
    <row r="380" spans="1:14" hidden="1" x14ac:dyDescent="0.25">
      <c r="A380" t="s">
        <v>373</v>
      </c>
      <c r="B380" s="1">
        <v>45376</v>
      </c>
      <c r="C380">
        <v>816</v>
      </c>
      <c r="D380">
        <v>139</v>
      </c>
      <c r="E380">
        <v>20</v>
      </c>
      <c r="F380">
        <v>194</v>
      </c>
      <c r="G380">
        <v>12</v>
      </c>
      <c r="H380" t="s">
        <v>3950</v>
      </c>
      <c r="I380">
        <f>YEAR(Table1[[#This Row],[Date]])</f>
        <v>2024</v>
      </c>
      <c r="J380">
        <f>MONTH(Table1[[#This Row],[Date]])</f>
        <v>3</v>
      </c>
      <c r="K380">
        <f>WEEKDAY(Table1[[#This Row],[Date]])</f>
        <v>2</v>
      </c>
      <c r="L380" s="3">
        <f>DAY(Table1[[#This Row],[Date]])</f>
        <v>25</v>
      </c>
      <c r="M380" s="3">
        <f>Table1[[#This Row],[Inventory Level]]/Table1[[#This Row],[Reorder Point]]</f>
        <v>5.8705035971223021</v>
      </c>
      <c r="N380" s="3">
        <f>ROUND(Table1[[#This Row],[Turnover Ratio]],2)</f>
        <v>5.87</v>
      </c>
    </row>
    <row r="381" spans="1:14" hidden="1" x14ac:dyDescent="0.25">
      <c r="A381" t="s">
        <v>374</v>
      </c>
      <c r="B381" s="1">
        <v>45496</v>
      </c>
      <c r="C381">
        <v>231</v>
      </c>
      <c r="D381">
        <v>371</v>
      </c>
      <c r="E381">
        <v>17</v>
      </c>
      <c r="F381">
        <v>42</v>
      </c>
      <c r="G381">
        <v>37</v>
      </c>
      <c r="H381" t="s">
        <v>3951</v>
      </c>
      <c r="I381">
        <f>YEAR(Table1[[#This Row],[Date]])</f>
        <v>2024</v>
      </c>
      <c r="J381">
        <f>MONTH(Table1[[#This Row],[Date]])</f>
        <v>7</v>
      </c>
      <c r="K381">
        <f>WEEKDAY(Table1[[#This Row],[Date]])</f>
        <v>3</v>
      </c>
      <c r="L381" s="3">
        <f>DAY(Table1[[#This Row],[Date]])</f>
        <v>23</v>
      </c>
      <c r="M381" s="3">
        <f>Table1[[#This Row],[Inventory Level]]/Table1[[#This Row],[Reorder Point]]</f>
        <v>0.62264150943396224</v>
      </c>
      <c r="N381" s="3">
        <f>ROUND(Table1[[#This Row],[Turnover Ratio]],2)</f>
        <v>0.62</v>
      </c>
    </row>
    <row r="382" spans="1:14" x14ac:dyDescent="0.25">
      <c r="A382" t="s">
        <v>375</v>
      </c>
      <c r="B382" s="1">
        <v>45182</v>
      </c>
      <c r="C382">
        <v>494</v>
      </c>
      <c r="D382">
        <v>405</v>
      </c>
      <c r="E382">
        <v>1</v>
      </c>
      <c r="F382">
        <v>199</v>
      </c>
      <c r="G382">
        <v>16</v>
      </c>
      <c r="H382" t="s">
        <v>3949</v>
      </c>
      <c r="I382">
        <f>YEAR(Table1[[#This Row],[Date]])</f>
        <v>2023</v>
      </c>
      <c r="J382">
        <f>MONTH(Table1[[#This Row],[Date]])</f>
        <v>9</v>
      </c>
      <c r="K382">
        <f>WEEKDAY(Table1[[#This Row],[Date]])</f>
        <v>4</v>
      </c>
      <c r="L382" s="3">
        <f>DAY(Table1[[#This Row],[Date]])</f>
        <v>13</v>
      </c>
      <c r="M382" s="3">
        <f>Table1[[#This Row],[Inventory Level]]/Table1[[#This Row],[Reorder Point]]</f>
        <v>1.219753086419753</v>
      </c>
      <c r="N382" s="3">
        <f>ROUND(Table1[[#This Row],[Turnover Ratio]],2)</f>
        <v>1.22</v>
      </c>
    </row>
    <row r="383" spans="1:14" x14ac:dyDescent="0.25">
      <c r="A383" t="s">
        <v>376</v>
      </c>
      <c r="B383" s="1">
        <v>45446</v>
      </c>
      <c r="C383">
        <v>840</v>
      </c>
      <c r="D383">
        <v>225</v>
      </c>
      <c r="E383">
        <v>22</v>
      </c>
      <c r="F383">
        <v>7</v>
      </c>
      <c r="G383">
        <v>23</v>
      </c>
      <c r="H383" t="s">
        <v>3949</v>
      </c>
      <c r="I383">
        <f>YEAR(Table1[[#This Row],[Date]])</f>
        <v>2024</v>
      </c>
      <c r="J383">
        <f>MONTH(Table1[[#This Row],[Date]])</f>
        <v>6</v>
      </c>
      <c r="K383">
        <f>WEEKDAY(Table1[[#This Row],[Date]])</f>
        <v>2</v>
      </c>
      <c r="L383" s="3">
        <f>DAY(Table1[[#This Row],[Date]])</f>
        <v>3</v>
      </c>
      <c r="M383" s="3">
        <f>Table1[[#This Row],[Inventory Level]]/Table1[[#This Row],[Reorder Point]]</f>
        <v>3.7333333333333334</v>
      </c>
      <c r="N383" s="3">
        <f>ROUND(Table1[[#This Row],[Turnover Ratio]],2)</f>
        <v>3.73</v>
      </c>
    </row>
    <row r="384" spans="1:14" x14ac:dyDescent="0.25">
      <c r="A384" t="s">
        <v>377</v>
      </c>
      <c r="B384" s="1">
        <v>45607</v>
      </c>
      <c r="C384">
        <v>515</v>
      </c>
      <c r="D384">
        <v>218</v>
      </c>
      <c r="E384">
        <v>25</v>
      </c>
      <c r="F384">
        <v>120</v>
      </c>
      <c r="G384">
        <v>40</v>
      </c>
      <c r="H384" t="s">
        <v>3949</v>
      </c>
      <c r="I384">
        <f>YEAR(Table1[[#This Row],[Date]])</f>
        <v>2024</v>
      </c>
      <c r="J384">
        <f>MONTH(Table1[[#This Row],[Date]])</f>
        <v>11</v>
      </c>
      <c r="K384">
        <f>WEEKDAY(Table1[[#This Row],[Date]])</f>
        <v>2</v>
      </c>
      <c r="L384" s="3">
        <f>DAY(Table1[[#This Row],[Date]])</f>
        <v>11</v>
      </c>
      <c r="M384" s="3">
        <f>Table1[[#This Row],[Inventory Level]]/Table1[[#This Row],[Reorder Point]]</f>
        <v>2.3623853211009176</v>
      </c>
      <c r="N384" s="3">
        <f>ROUND(Table1[[#This Row],[Turnover Ratio]],2)</f>
        <v>2.36</v>
      </c>
    </row>
    <row r="385" spans="1:14" hidden="1" x14ac:dyDescent="0.25">
      <c r="A385" t="s">
        <v>378</v>
      </c>
      <c r="B385" s="1">
        <v>45362</v>
      </c>
      <c r="C385">
        <v>223</v>
      </c>
      <c r="D385">
        <v>137</v>
      </c>
      <c r="E385">
        <v>28</v>
      </c>
      <c r="F385">
        <v>107</v>
      </c>
      <c r="G385">
        <v>46</v>
      </c>
      <c r="H385" t="s">
        <v>3950</v>
      </c>
      <c r="I385">
        <f>YEAR(Table1[[#This Row],[Date]])</f>
        <v>2024</v>
      </c>
      <c r="J385">
        <f>MONTH(Table1[[#This Row],[Date]])</f>
        <v>3</v>
      </c>
      <c r="K385">
        <f>WEEKDAY(Table1[[#This Row],[Date]])</f>
        <v>2</v>
      </c>
      <c r="L385" s="3">
        <f>DAY(Table1[[#This Row],[Date]])</f>
        <v>11</v>
      </c>
      <c r="M385" s="3">
        <f>Table1[[#This Row],[Inventory Level]]/Table1[[#This Row],[Reorder Point]]</f>
        <v>1.6277372262773722</v>
      </c>
      <c r="N385" s="3">
        <f>ROUND(Table1[[#This Row],[Turnover Ratio]],2)</f>
        <v>1.63</v>
      </c>
    </row>
    <row r="386" spans="1:14" hidden="1" x14ac:dyDescent="0.25">
      <c r="A386" t="s">
        <v>379</v>
      </c>
      <c r="B386" s="1">
        <v>45145</v>
      </c>
      <c r="C386">
        <v>191</v>
      </c>
      <c r="D386">
        <v>245</v>
      </c>
      <c r="E386">
        <v>25</v>
      </c>
      <c r="F386">
        <v>108</v>
      </c>
      <c r="G386">
        <v>5</v>
      </c>
      <c r="H386" t="s">
        <v>3951</v>
      </c>
      <c r="I386">
        <f>YEAR(Table1[[#This Row],[Date]])</f>
        <v>2023</v>
      </c>
      <c r="J386">
        <f>MONTH(Table1[[#This Row],[Date]])</f>
        <v>8</v>
      </c>
      <c r="K386">
        <f>WEEKDAY(Table1[[#This Row],[Date]])</f>
        <v>2</v>
      </c>
      <c r="L386" s="3">
        <f>DAY(Table1[[#This Row],[Date]])</f>
        <v>7</v>
      </c>
      <c r="M386" s="3">
        <f>Table1[[#This Row],[Inventory Level]]/Table1[[#This Row],[Reorder Point]]</f>
        <v>0.7795918367346939</v>
      </c>
      <c r="N386" s="3">
        <f>ROUND(Table1[[#This Row],[Turnover Ratio]],2)</f>
        <v>0.78</v>
      </c>
    </row>
    <row r="387" spans="1:14" hidden="1" x14ac:dyDescent="0.25">
      <c r="A387" t="s">
        <v>380</v>
      </c>
      <c r="B387" s="1">
        <v>45624</v>
      </c>
      <c r="C387">
        <v>208</v>
      </c>
      <c r="D387">
        <v>240</v>
      </c>
      <c r="E387">
        <v>10</v>
      </c>
      <c r="F387">
        <v>183</v>
      </c>
      <c r="G387">
        <v>18</v>
      </c>
      <c r="H387" t="s">
        <v>3951</v>
      </c>
      <c r="I387">
        <f>YEAR(Table1[[#This Row],[Date]])</f>
        <v>2024</v>
      </c>
      <c r="J387">
        <f>MONTH(Table1[[#This Row],[Date]])</f>
        <v>11</v>
      </c>
      <c r="K387">
        <f>WEEKDAY(Table1[[#This Row],[Date]])</f>
        <v>5</v>
      </c>
      <c r="L387" s="3">
        <f>DAY(Table1[[#This Row],[Date]])</f>
        <v>28</v>
      </c>
      <c r="M387" s="3">
        <f>Table1[[#This Row],[Inventory Level]]/Table1[[#This Row],[Reorder Point]]</f>
        <v>0.8666666666666667</v>
      </c>
      <c r="N387" s="3">
        <f>ROUND(Table1[[#This Row],[Turnover Ratio]],2)</f>
        <v>0.87</v>
      </c>
    </row>
    <row r="388" spans="1:14" hidden="1" x14ac:dyDescent="0.25">
      <c r="A388" t="s">
        <v>381</v>
      </c>
      <c r="B388" s="1">
        <v>45503</v>
      </c>
      <c r="C388">
        <v>696</v>
      </c>
      <c r="D388">
        <v>70</v>
      </c>
      <c r="E388">
        <v>30</v>
      </c>
      <c r="F388">
        <v>141</v>
      </c>
      <c r="G388">
        <v>33</v>
      </c>
      <c r="H388" t="s">
        <v>3950</v>
      </c>
      <c r="I388">
        <f>YEAR(Table1[[#This Row],[Date]])</f>
        <v>2024</v>
      </c>
      <c r="J388">
        <f>MONTH(Table1[[#This Row],[Date]])</f>
        <v>7</v>
      </c>
      <c r="K388">
        <f>WEEKDAY(Table1[[#This Row],[Date]])</f>
        <v>3</v>
      </c>
      <c r="L388" s="3">
        <f>DAY(Table1[[#This Row],[Date]])</f>
        <v>30</v>
      </c>
      <c r="M388" s="3">
        <f>Table1[[#This Row],[Inventory Level]]/Table1[[#This Row],[Reorder Point]]</f>
        <v>9.9428571428571431</v>
      </c>
      <c r="N388" s="3">
        <f>ROUND(Table1[[#This Row],[Turnover Ratio]],2)</f>
        <v>9.94</v>
      </c>
    </row>
    <row r="389" spans="1:14" hidden="1" x14ac:dyDescent="0.25">
      <c r="A389" t="s">
        <v>382</v>
      </c>
      <c r="B389" s="1">
        <v>44989</v>
      </c>
      <c r="C389">
        <v>363</v>
      </c>
      <c r="D389">
        <v>80</v>
      </c>
      <c r="E389">
        <v>19</v>
      </c>
      <c r="F389">
        <v>155</v>
      </c>
      <c r="G389">
        <v>47</v>
      </c>
      <c r="H389" t="s">
        <v>3951</v>
      </c>
      <c r="I389">
        <f>YEAR(Table1[[#This Row],[Date]])</f>
        <v>2023</v>
      </c>
      <c r="J389">
        <f>MONTH(Table1[[#This Row],[Date]])</f>
        <v>3</v>
      </c>
      <c r="K389">
        <f>WEEKDAY(Table1[[#This Row],[Date]])</f>
        <v>7</v>
      </c>
      <c r="L389" s="3">
        <f>DAY(Table1[[#This Row],[Date]])</f>
        <v>4</v>
      </c>
      <c r="M389" s="3">
        <f>Table1[[#This Row],[Inventory Level]]/Table1[[#This Row],[Reorder Point]]</f>
        <v>4.5374999999999996</v>
      </c>
      <c r="N389" s="3">
        <f>ROUND(Table1[[#This Row],[Turnover Ratio]],2)</f>
        <v>4.54</v>
      </c>
    </row>
    <row r="390" spans="1:14" hidden="1" x14ac:dyDescent="0.25">
      <c r="A390" t="s">
        <v>383</v>
      </c>
      <c r="B390" s="1">
        <v>45384</v>
      </c>
      <c r="C390">
        <v>842</v>
      </c>
      <c r="D390">
        <v>325</v>
      </c>
      <c r="E390">
        <v>23</v>
      </c>
      <c r="F390">
        <v>94</v>
      </c>
      <c r="G390">
        <v>38</v>
      </c>
      <c r="H390" t="s">
        <v>3950</v>
      </c>
      <c r="I390">
        <f>YEAR(Table1[[#This Row],[Date]])</f>
        <v>2024</v>
      </c>
      <c r="J390">
        <f>MONTH(Table1[[#This Row],[Date]])</f>
        <v>4</v>
      </c>
      <c r="K390">
        <f>WEEKDAY(Table1[[#This Row],[Date]])</f>
        <v>3</v>
      </c>
      <c r="L390" s="3">
        <f>DAY(Table1[[#This Row],[Date]])</f>
        <v>2</v>
      </c>
      <c r="M390" s="3">
        <f>Table1[[#This Row],[Inventory Level]]/Table1[[#This Row],[Reorder Point]]</f>
        <v>2.5907692307692307</v>
      </c>
      <c r="N390" s="3">
        <f>ROUND(Table1[[#This Row],[Turnover Ratio]],2)</f>
        <v>2.59</v>
      </c>
    </row>
    <row r="391" spans="1:14" x14ac:dyDescent="0.25">
      <c r="A391" t="s">
        <v>384</v>
      </c>
      <c r="B391" s="1">
        <v>45157</v>
      </c>
      <c r="C391">
        <v>880</v>
      </c>
      <c r="D391">
        <v>473</v>
      </c>
      <c r="E391">
        <v>17</v>
      </c>
      <c r="F391">
        <v>176</v>
      </c>
      <c r="G391">
        <v>32</v>
      </c>
      <c r="H391" t="s">
        <v>3949</v>
      </c>
      <c r="I391">
        <f>YEAR(Table1[[#This Row],[Date]])</f>
        <v>2023</v>
      </c>
      <c r="J391">
        <f>MONTH(Table1[[#This Row],[Date]])</f>
        <v>8</v>
      </c>
      <c r="K391">
        <f>WEEKDAY(Table1[[#This Row],[Date]])</f>
        <v>7</v>
      </c>
      <c r="L391" s="3">
        <f>DAY(Table1[[#This Row],[Date]])</f>
        <v>19</v>
      </c>
      <c r="M391" s="3">
        <f>Table1[[#This Row],[Inventory Level]]/Table1[[#This Row],[Reorder Point]]</f>
        <v>1.8604651162790697</v>
      </c>
      <c r="N391" s="3">
        <f>ROUND(Table1[[#This Row],[Turnover Ratio]],2)</f>
        <v>1.86</v>
      </c>
    </row>
    <row r="392" spans="1:14" hidden="1" x14ac:dyDescent="0.25">
      <c r="A392" t="s">
        <v>385</v>
      </c>
      <c r="B392" s="1">
        <v>45681</v>
      </c>
      <c r="C392">
        <v>837</v>
      </c>
      <c r="D392">
        <v>298</v>
      </c>
      <c r="E392">
        <v>18</v>
      </c>
      <c r="F392">
        <v>150</v>
      </c>
      <c r="G392">
        <v>48</v>
      </c>
      <c r="H392" t="s">
        <v>3951</v>
      </c>
      <c r="I392">
        <f>YEAR(Table1[[#This Row],[Date]])</f>
        <v>2025</v>
      </c>
      <c r="J392">
        <f>MONTH(Table1[[#This Row],[Date]])</f>
        <v>1</v>
      </c>
      <c r="K392">
        <f>WEEKDAY(Table1[[#This Row],[Date]])</f>
        <v>6</v>
      </c>
      <c r="L392" s="3">
        <f>DAY(Table1[[#This Row],[Date]])</f>
        <v>24</v>
      </c>
      <c r="M392" s="3">
        <f>Table1[[#This Row],[Inventory Level]]/Table1[[#This Row],[Reorder Point]]</f>
        <v>2.8087248322147653</v>
      </c>
      <c r="N392" s="3">
        <f>ROUND(Table1[[#This Row],[Turnover Ratio]],2)</f>
        <v>2.81</v>
      </c>
    </row>
    <row r="393" spans="1:14" hidden="1" x14ac:dyDescent="0.25">
      <c r="A393" t="s">
        <v>386</v>
      </c>
      <c r="B393" s="1">
        <v>45633</v>
      </c>
      <c r="C393">
        <v>751</v>
      </c>
      <c r="D393">
        <v>336</v>
      </c>
      <c r="E393">
        <v>21</v>
      </c>
      <c r="F393">
        <v>76</v>
      </c>
      <c r="G393">
        <v>1</v>
      </c>
      <c r="H393" t="s">
        <v>3950</v>
      </c>
      <c r="I393">
        <f>YEAR(Table1[[#This Row],[Date]])</f>
        <v>2024</v>
      </c>
      <c r="J393">
        <f>MONTH(Table1[[#This Row],[Date]])</f>
        <v>12</v>
      </c>
      <c r="K393">
        <f>WEEKDAY(Table1[[#This Row],[Date]])</f>
        <v>7</v>
      </c>
      <c r="L393" s="3">
        <f>DAY(Table1[[#This Row],[Date]])</f>
        <v>7</v>
      </c>
      <c r="M393" s="3">
        <f>Table1[[#This Row],[Inventory Level]]/Table1[[#This Row],[Reorder Point]]</f>
        <v>2.2351190476190474</v>
      </c>
      <c r="N393" s="3">
        <f>ROUND(Table1[[#This Row],[Turnover Ratio]],2)</f>
        <v>2.2400000000000002</v>
      </c>
    </row>
    <row r="394" spans="1:14" hidden="1" x14ac:dyDescent="0.25">
      <c r="A394" t="s">
        <v>387</v>
      </c>
      <c r="B394" s="1">
        <v>45481</v>
      </c>
      <c r="C394">
        <v>783</v>
      </c>
      <c r="D394">
        <v>247</v>
      </c>
      <c r="E394">
        <v>29</v>
      </c>
      <c r="F394">
        <v>36</v>
      </c>
      <c r="G394">
        <v>16</v>
      </c>
      <c r="H394" t="s">
        <v>3950</v>
      </c>
      <c r="I394">
        <f>YEAR(Table1[[#This Row],[Date]])</f>
        <v>2024</v>
      </c>
      <c r="J394">
        <f>MONTH(Table1[[#This Row],[Date]])</f>
        <v>7</v>
      </c>
      <c r="K394">
        <f>WEEKDAY(Table1[[#This Row],[Date]])</f>
        <v>2</v>
      </c>
      <c r="L394" s="3">
        <f>DAY(Table1[[#This Row],[Date]])</f>
        <v>8</v>
      </c>
      <c r="M394" s="3">
        <f>Table1[[#This Row],[Inventory Level]]/Table1[[#This Row],[Reorder Point]]</f>
        <v>3.1700404858299596</v>
      </c>
      <c r="N394" s="3">
        <f>ROUND(Table1[[#This Row],[Turnover Ratio]],2)</f>
        <v>3.17</v>
      </c>
    </row>
    <row r="395" spans="1:14" hidden="1" x14ac:dyDescent="0.25">
      <c r="A395" t="s">
        <v>388</v>
      </c>
      <c r="B395" s="1">
        <v>45101</v>
      </c>
      <c r="C395">
        <v>730</v>
      </c>
      <c r="D395">
        <v>452</v>
      </c>
      <c r="E395">
        <v>29</v>
      </c>
      <c r="F395">
        <v>198</v>
      </c>
      <c r="G395">
        <v>48</v>
      </c>
      <c r="H395" t="s">
        <v>3951</v>
      </c>
      <c r="I395">
        <f>YEAR(Table1[[#This Row],[Date]])</f>
        <v>2023</v>
      </c>
      <c r="J395">
        <f>MONTH(Table1[[#This Row],[Date]])</f>
        <v>6</v>
      </c>
      <c r="K395">
        <f>WEEKDAY(Table1[[#This Row],[Date]])</f>
        <v>7</v>
      </c>
      <c r="L395" s="3">
        <f>DAY(Table1[[#This Row],[Date]])</f>
        <v>24</v>
      </c>
      <c r="M395" s="3">
        <f>Table1[[#This Row],[Inventory Level]]/Table1[[#This Row],[Reorder Point]]</f>
        <v>1.6150442477876106</v>
      </c>
      <c r="N395" s="3">
        <f>ROUND(Table1[[#This Row],[Turnover Ratio]],2)</f>
        <v>1.62</v>
      </c>
    </row>
    <row r="396" spans="1:14" hidden="1" x14ac:dyDescent="0.25">
      <c r="A396" t="s">
        <v>389</v>
      </c>
      <c r="B396" s="1">
        <v>45420</v>
      </c>
      <c r="C396">
        <v>403</v>
      </c>
      <c r="D396">
        <v>163</v>
      </c>
      <c r="E396">
        <v>30</v>
      </c>
      <c r="F396">
        <v>47</v>
      </c>
      <c r="G396">
        <v>19</v>
      </c>
      <c r="H396" t="s">
        <v>3951</v>
      </c>
      <c r="I396">
        <f>YEAR(Table1[[#This Row],[Date]])</f>
        <v>2024</v>
      </c>
      <c r="J396">
        <f>MONTH(Table1[[#This Row],[Date]])</f>
        <v>5</v>
      </c>
      <c r="K396">
        <f>WEEKDAY(Table1[[#This Row],[Date]])</f>
        <v>4</v>
      </c>
      <c r="L396" s="3">
        <f>DAY(Table1[[#This Row],[Date]])</f>
        <v>8</v>
      </c>
      <c r="M396" s="3">
        <f>Table1[[#This Row],[Inventory Level]]/Table1[[#This Row],[Reorder Point]]</f>
        <v>2.4723926380368098</v>
      </c>
      <c r="N396" s="3">
        <f>ROUND(Table1[[#This Row],[Turnover Ratio]],2)</f>
        <v>2.4700000000000002</v>
      </c>
    </row>
    <row r="397" spans="1:14" hidden="1" x14ac:dyDescent="0.25">
      <c r="A397" t="s">
        <v>390</v>
      </c>
      <c r="B397" s="1">
        <v>45010</v>
      </c>
      <c r="C397">
        <v>707</v>
      </c>
      <c r="D397">
        <v>278</v>
      </c>
      <c r="E397">
        <v>4</v>
      </c>
      <c r="F397">
        <v>118</v>
      </c>
      <c r="G397">
        <v>39</v>
      </c>
      <c r="H397" t="s">
        <v>3951</v>
      </c>
      <c r="I397">
        <f>YEAR(Table1[[#This Row],[Date]])</f>
        <v>2023</v>
      </c>
      <c r="J397">
        <f>MONTH(Table1[[#This Row],[Date]])</f>
        <v>3</v>
      </c>
      <c r="K397">
        <f>WEEKDAY(Table1[[#This Row],[Date]])</f>
        <v>7</v>
      </c>
      <c r="L397" s="3">
        <f>DAY(Table1[[#This Row],[Date]])</f>
        <v>25</v>
      </c>
      <c r="M397" s="3">
        <f>Table1[[#This Row],[Inventory Level]]/Table1[[#This Row],[Reorder Point]]</f>
        <v>2.5431654676258995</v>
      </c>
      <c r="N397" s="3">
        <f>ROUND(Table1[[#This Row],[Turnover Ratio]],2)</f>
        <v>2.54</v>
      </c>
    </row>
    <row r="398" spans="1:14" hidden="1" x14ac:dyDescent="0.25">
      <c r="A398" t="s">
        <v>391</v>
      </c>
      <c r="B398" s="1">
        <v>45141</v>
      </c>
      <c r="C398">
        <v>837</v>
      </c>
      <c r="D398">
        <v>347</v>
      </c>
      <c r="E398">
        <v>2</v>
      </c>
      <c r="F398">
        <v>59</v>
      </c>
      <c r="G398">
        <v>40</v>
      </c>
      <c r="H398" t="s">
        <v>3950</v>
      </c>
      <c r="I398">
        <f>YEAR(Table1[[#This Row],[Date]])</f>
        <v>2023</v>
      </c>
      <c r="J398">
        <f>MONTH(Table1[[#This Row],[Date]])</f>
        <v>8</v>
      </c>
      <c r="K398">
        <f>WEEKDAY(Table1[[#This Row],[Date]])</f>
        <v>5</v>
      </c>
      <c r="L398" s="3">
        <f>DAY(Table1[[#This Row],[Date]])</f>
        <v>3</v>
      </c>
      <c r="M398" s="3">
        <f>Table1[[#This Row],[Inventory Level]]/Table1[[#This Row],[Reorder Point]]</f>
        <v>2.4121037463976944</v>
      </c>
      <c r="N398" s="3">
        <f>ROUND(Table1[[#This Row],[Turnover Ratio]],2)</f>
        <v>2.41</v>
      </c>
    </row>
    <row r="399" spans="1:14" hidden="1" x14ac:dyDescent="0.25">
      <c r="A399" t="s">
        <v>274</v>
      </c>
      <c r="B399" s="1">
        <v>45234</v>
      </c>
      <c r="C399">
        <v>506</v>
      </c>
      <c r="D399">
        <v>307</v>
      </c>
      <c r="E399">
        <v>24</v>
      </c>
      <c r="F399">
        <v>98</v>
      </c>
      <c r="G399">
        <v>18</v>
      </c>
      <c r="H399" t="s">
        <v>3950</v>
      </c>
      <c r="I399">
        <f>YEAR(Table1[[#This Row],[Date]])</f>
        <v>2023</v>
      </c>
      <c r="J399">
        <f>MONTH(Table1[[#This Row],[Date]])</f>
        <v>11</v>
      </c>
      <c r="K399">
        <f>WEEKDAY(Table1[[#This Row],[Date]])</f>
        <v>7</v>
      </c>
      <c r="L399" s="3">
        <f>DAY(Table1[[#This Row],[Date]])</f>
        <v>4</v>
      </c>
      <c r="M399" s="3">
        <f>Table1[[#This Row],[Inventory Level]]/Table1[[#This Row],[Reorder Point]]</f>
        <v>1.6482084690553747</v>
      </c>
      <c r="N399" s="3">
        <f>ROUND(Table1[[#This Row],[Turnover Ratio]],2)</f>
        <v>1.65</v>
      </c>
    </row>
    <row r="400" spans="1:14" hidden="1" x14ac:dyDescent="0.25">
      <c r="A400" t="s">
        <v>392</v>
      </c>
      <c r="B400" s="1">
        <v>45343</v>
      </c>
      <c r="C400">
        <v>988</v>
      </c>
      <c r="D400">
        <v>194</v>
      </c>
      <c r="E400">
        <v>28</v>
      </c>
      <c r="F400">
        <v>124</v>
      </c>
      <c r="G400">
        <v>20</v>
      </c>
      <c r="H400" t="s">
        <v>3951</v>
      </c>
      <c r="I400">
        <f>YEAR(Table1[[#This Row],[Date]])</f>
        <v>2024</v>
      </c>
      <c r="J400">
        <f>MONTH(Table1[[#This Row],[Date]])</f>
        <v>2</v>
      </c>
      <c r="K400">
        <f>WEEKDAY(Table1[[#This Row],[Date]])</f>
        <v>4</v>
      </c>
      <c r="L400" s="3">
        <f>DAY(Table1[[#This Row],[Date]])</f>
        <v>21</v>
      </c>
      <c r="M400" s="3">
        <f>Table1[[#This Row],[Inventory Level]]/Table1[[#This Row],[Reorder Point]]</f>
        <v>5.0927835051546388</v>
      </c>
      <c r="N400" s="3">
        <f>ROUND(Table1[[#This Row],[Turnover Ratio]],2)</f>
        <v>5.09</v>
      </c>
    </row>
    <row r="401" spans="1:14" x14ac:dyDescent="0.25">
      <c r="A401" t="s">
        <v>393</v>
      </c>
      <c r="B401" s="1">
        <v>45093</v>
      </c>
      <c r="C401">
        <v>523</v>
      </c>
      <c r="D401">
        <v>246</v>
      </c>
      <c r="E401">
        <v>11</v>
      </c>
      <c r="F401">
        <v>54</v>
      </c>
      <c r="G401">
        <v>39</v>
      </c>
      <c r="H401" t="s">
        <v>3949</v>
      </c>
      <c r="I401">
        <f>YEAR(Table1[[#This Row],[Date]])</f>
        <v>2023</v>
      </c>
      <c r="J401">
        <f>MONTH(Table1[[#This Row],[Date]])</f>
        <v>6</v>
      </c>
      <c r="K401">
        <f>WEEKDAY(Table1[[#This Row],[Date]])</f>
        <v>6</v>
      </c>
      <c r="L401" s="3">
        <f>DAY(Table1[[#This Row],[Date]])</f>
        <v>16</v>
      </c>
      <c r="M401" s="3">
        <f>Table1[[#This Row],[Inventory Level]]/Table1[[#This Row],[Reorder Point]]</f>
        <v>2.1260162601626016</v>
      </c>
      <c r="N401" s="3">
        <f>ROUND(Table1[[#This Row],[Turnover Ratio]],2)</f>
        <v>2.13</v>
      </c>
    </row>
    <row r="402" spans="1:14" hidden="1" x14ac:dyDescent="0.25">
      <c r="A402" t="s">
        <v>394</v>
      </c>
      <c r="B402" s="1">
        <v>45672</v>
      </c>
      <c r="C402">
        <v>684</v>
      </c>
      <c r="D402">
        <v>357</v>
      </c>
      <c r="E402">
        <v>7</v>
      </c>
      <c r="F402">
        <v>190</v>
      </c>
      <c r="G402">
        <v>9</v>
      </c>
      <c r="H402" t="s">
        <v>3950</v>
      </c>
      <c r="I402">
        <f>YEAR(Table1[[#This Row],[Date]])</f>
        <v>2025</v>
      </c>
      <c r="J402">
        <f>MONTH(Table1[[#This Row],[Date]])</f>
        <v>1</v>
      </c>
      <c r="K402">
        <f>WEEKDAY(Table1[[#This Row],[Date]])</f>
        <v>4</v>
      </c>
      <c r="L402" s="3">
        <f>DAY(Table1[[#This Row],[Date]])</f>
        <v>15</v>
      </c>
      <c r="M402" s="3">
        <f>Table1[[#This Row],[Inventory Level]]/Table1[[#This Row],[Reorder Point]]</f>
        <v>1.9159663865546219</v>
      </c>
      <c r="N402" s="3">
        <f>ROUND(Table1[[#This Row],[Turnover Ratio]],2)</f>
        <v>1.92</v>
      </c>
    </row>
    <row r="403" spans="1:14" x14ac:dyDescent="0.25">
      <c r="A403" t="s">
        <v>395</v>
      </c>
      <c r="B403" s="1">
        <v>45320</v>
      </c>
      <c r="C403">
        <v>912</v>
      </c>
      <c r="D403">
        <v>396</v>
      </c>
      <c r="E403">
        <v>8</v>
      </c>
      <c r="F403">
        <v>30</v>
      </c>
      <c r="G403">
        <v>44</v>
      </c>
      <c r="H403" t="s">
        <v>3949</v>
      </c>
      <c r="I403">
        <f>YEAR(Table1[[#This Row],[Date]])</f>
        <v>2024</v>
      </c>
      <c r="J403">
        <f>MONTH(Table1[[#This Row],[Date]])</f>
        <v>1</v>
      </c>
      <c r="K403">
        <f>WEEKDAY(Table1[[#This Row],[Date]])</f>
        <v>2</v>
      </c>
      <c r="L403" s="3">
        <f>DAY(Table1[[#This Row],[Date]])</f>
        <v>29</v>
      </c>
      <c r="M403" s="3">
        <f>Table1[[#This Row],[Inventory Level]]/Table1[[#This Row],[Reorder Point]]</f>
        <v>2.3030303030303032</v>
      </c>
      <c r="N403" s="3">
        <f>ROUND(Table1[[#This Row],[Turnover Ratio]],2)</f>
        <v>2.2999999999999998</v>
      </c>
    </row>
    <row r="404" spans="1:14" hidden="1" x14ac:dyDescent="0.25">
      <c r="A404" t="s">
        <v>396</v>
      </c>
      <c r="B404" s="1">
        <v>45029</v>
      </c>
      <c r="C404">
        <v>494</v>
      </c>
      <c r="D404">
        <v>87</v>
      </c>
      <c r="E404">
        <v>18</v>
      </c>
      <c r="F404">
        <v>53</v>
      </c>
      <c r="G404">
        <v>1</v>
      </c>
      <c r="H404" t="s">
        <v>3951</v>
      </c>
      <c r="I404">
        <f>YEAR(Table1[[#This Row],[Date]])</f>
        <v>2023</v>
      </c>
      <c r="J404">
        <f>MONTH(Table1[[#This Row],[Date]])</f>
        <v>4</v>
      </c>
      <c r="K404">
        <f>WEEKDAY(Table1[[#This Row],[Date]])</f>
        <v>5</v>
      </c>
      <c r="L404" s="3">
        <f>DAY(Table1[[#This Row],[Date]])</f>
        <v>13</v>
      </c>
      <c r="M404" s="3">
        <f>Table1[[#This Row],[Inventory Level]]/Table1[[#This Row],[Reorder Point]]</f>
        <v>5.6781609195402298</v>
      </c>
      <c r="N404" s="3">
        <f>ROUND(Table1[[#This Row],[Turnover Ratio]],2)</f>
        <v>5.68</v>
      </c>
    </row>
    <row r="405" spans="1:14" hidden="1" x14ac:dyDescent="0.25">
      <c r="A405" t="s">
        <v>397</v>
      </c>
      <c r="B405" s="1">
        <v>45616</v>
      </c>
      <c r="C405">
        <v>651</v>
      </c>
      <c r="D405">
        <v>407</v>
      </c>
      <c r="E405">
        <v>7</v>
      </c>
      <c r="F405">
        <v>88</v>
      </c>
      <c r="G405">
        <v>16</v>
      </c>
      <c r="H405" t="s">
        <v>3950</v>
      </c>
      <c r="I405">
        <f>YEAR(Table1[[#This Row],[Date]])</f>
        <v>2024</v>
      </c>
      <c r="J405">
        <f>MONTH(Table1[[#This Row],[Date]])</f>
        <v>11</v>
      </c>
      <c r="K405">
        <f>WEEKDAY(Table1[[#This Row],[Date]])</f>
        <v>4</v>
      </c>
      <c r="L405" s="3">
        <f>DAY(Table1[[#This Row],[Date]])</f>
        <v>20</v>
      </c>
      <c r="M405" s="3">
        <f>Table1[[#This Row],[Inventory Level]]/Table1[[#This Row],[Reorder Point]]</f>
        <v>1.5995085995085996</v>
      </c>
      <c r="N405" s="3">
        <f>ROUND(Table1[[#This Row],[Turnover Ratio]],2)</f>
        <v>1.6</v>
      </c>
    </row>
    <row r="406" spans="1:14" x14ac:dyDescent="0.25">
      <c r="A406" t="s">
        <v>398</v>
      </c>
      <c r="B406" s="1">
        <v>45558</v>
      </c>
      <c r="C406">
        <v>897</v>
      </c>
      <c r="D406">
        <v>81</v>
      </c>
      <c r="E406">
        <v>28</v>
      </c>
      <c r="F406">
        <v>146</v>
      </c>
      <c r="G406">
        <v>41</v>
      </c>
      <c r="H406" t="s">
        <v>3949</v>
      </c>
      <c r="I406">
        <f>YEAR(Table1[[#This Row],[Date]])</f>
        <v>2024</v>
      </c>
      <c r="J406">
        <f>MONTH(Table1[[#This Row],[Date]])</f>
        <v>9</v>
      </c>
      <c r="K406">
        <f>WEEKDAY(Table1[[#This Row],[Date]])</f>
        <v>2</v>
      </c>
      <c r="L406" s="3">
        <f>DAY(Table1[[#This Row],[Date]])</f>
        <v>23</v>
      </c>
      <c r="M406" s="3">
        <f>Table1[[#This Row],[Inventory Level]]/Table1[[#This Row],[Reorder Point]]</f>
        <v>11.074074074074074</v>
      </c>
      <c r="N406" s="3">
        <f>ROUND(Table1[[#This Row],[Turnover Ratio]],2)</f>
        <v>11.07</v>
      </c>
    </row>
    <row r="407" spans="1:14" x14ac:dyDescent="0.25">
      <c r="A407" t="s">
        <v>399</v>
      </c>
      <c r="B407" s="1">
        <v>45627</v>
      </c>
      <c r="C407">
        <v>892</v>
      </c>
      <c r="D407">
        <v>241</v>
      </c>
      <c r="E407">
        <v>28</v>
      </c>
      <c r="F407">
        <v>77</v>
      </c>
      <c r="G407">
        <v>22</v>
      </c>
      <c r="H407" t="s">
        <v>3949</v>
      </c>
      <c r="I407">
        <f>YEAR(Table1[[#This Row],[Date]])</f>
        <v>2024</v>
      </c>
      <c r="J407">
        <f>MONTH(Table1[[#This Row],[Date]])</f>
        <v>12</v>
      </c>
      <c r="K407">
        <f>WEEKDAY(Table1[[#This Row],[Date]])</f>
        <v>1</v>
      </c>
      <c r="L407" s="3">
        <f>DAY(Table1[[#This Row],[Date]])</f>
        <v>1</v>
      </c>
      <c r="M407" s="3">
        <f>Table1[[#This Row],[Inventory Level]]/Table1[[#This Row],[Reorder Point]]</f>
        <v>3.7012448132780085</v>
      </c>
      <c r="N407" s="3">
        <f>ROUND(Table1[[#This Row],[Turnover Ratio]],2)</f>
        <v>3.7</v>
      </c>
    </row>
    <row r="408" spans="1:14" hidden="1" x14ac:dyDescent="0.25">
      <c r="A408" t="s">
        <v>400</v>
      </c>
      <c r="B408" s="1">
        <v>45541</v>
      </c>
      <c r="C408">
        <v>241</v>
      </c>
      <c r="D408">
        <v>385</v>
      </c>
      <c r="E408">
        <v>26</v>
      </c>
      <c r="F408">
        <v>56</v>
      </c>
      <c r="G408">
        <v>22</v>
      </c>
      <c r="H408" t="s">
        <v>3950</v>
      </c>
      <c r="I408">
        <f>YEAR(Table1[[#This Row],[Date]])</f>
        <v>2024</v>
      </c>
      <c r="J408">
        <f>MONTH(Table1[[#This Row],[Date]])</f>
        <v>9</v>
      </c>
      <c r="K408">
        <f>WEEKDAY(Table1[[#This Row],[Date]])</f>
        <v>6</v>
      </c>
      <c r="L408" s="3">
        <f>DAY(Table1[[#This Row],[Date]])</f>
        <v>6</v>
      </c>
      <c r="M408" s="3">
        <f>Table1[[#This Row],[Inventory Level]]/Table1[[#This Row],[Reorder Point]]</f>
        <v>0.62597402597402596</v>
      </c>
      <c r="N408" s="3">
        <f>ROUND(Table1[[#This Row],[Turnover Ratio]],2)</f>
        <v>0.63</v>
      </c>
    </row>
    <row r="409" spans="1:14" hidden="1" x14ac:dyDescent="0.25">
      <c r="A409" t="s">
        <v>401</v>
      </c>
      <c r="B409" s="1">
        <v>45358</v>
      </c>
      <c r="C409">
        <v>182</v>
      </c>
      <c r="D409">
        <v>395</v>
      </c>
      <c r="E409">
        <v>16</v>
      </c>
      <c r="F409">
        <v>40</v>
      </c>
      <c r="G409">
        <v>35</v>
      </c>
      <c r="H409" t="s">
        <v>3950</v>
      </c>
      <c r="I409">
        <f>YEAR(Table1[[#This Row],[Date]])</f>
        <v>2024</v>
      </c>
      <c r="J409">
        <f>MONTH(Table1[[#This Row],[Date]])</f>
        <v>3</v>
      </c>
      <c r="K409">
        <f>WEEKDAY(Table1[[#This Row],[Date]])</f>
        <v>5</v>
      </c>
      <c r="L409" s="3">
        <f>DAY(Table1[[#This Row],[Date]])</f>
        <v>7</v>
      </c>
      <c r="M409" s="3">
        <f>Table1[[#This Row],[Inventory Level]]/Table1[[#This Row],[Reorder Point]]</f>
        <v>0.46075949367088609</v>
      </c>
      <c r="N409" s="3">
        <f>ROUND(Table1[[#This Row],[Turnover Ratio]],2)</f>
        <v>0.46</v>
      </c>
    </row>
    <row r="410" spans="1:14" x14ac:dyDescent="0.25">
      <c r="A410" t="s">
        <v>402</v>
      </c>
      <c r="B410" s="1">
        <v>45173</v>
      </c>
      <c r="C410">
        <v>129</v>
      </c>
      <c r="D410">
        <v>219</v>
      </c>
      <c r="E410">
        <v>21</v>
      </c>
      <c r="F410">
        <v>157</v>
      </c>
      <c r="G410">
        <v>25</v>
      </c>
      <c r="H410" t="s">
        <v>3949</v>
      </c>
      <c r="I410">
        <f>YEAR(Table1[[#This Row],[Date]])</f>
        <v>2023</v>
      </c>
      <c r="J410">
        <f>MONTH(Table1[[#This Row],[Date]])</f>
        <v>9</v>
      </c>
      <c r="K410">
        <f>WEEKDAY(Table1[[#This Row],[Date]])</f>
        <v>2</v>
      </c>
      <c r="L410" s="3">
        <f>DAY(Table1[[#This Row],[Date]])</f>
        <v>4</v>
      </c>
      <c r="M410" s="3">
        <f>Table1[[#This Row],[Inventory Level]]/Table1[[#This Row],[Reorder Point]]</f>
        <v>0.58904109589041098</v>
      </c>
      <c r="N410" s="3">
        <f>ROUND(Table1[[#This Row],[Turnover Ratio]],2)</f>
        <v>0.59</v>
      </c>
    </row>
    <row r="411" spans="1:14" hidden="1" x14ac:dyDescent="0.25">
      <c r="A411" t="s">
        <v>403</v>
      </c>
      <c r="B411" s="1">
        <v>45134</v>
      </c>
      <c r="C411">
        <v>507</v>
      </c>
      <c r="D411">
        <v>214</v>
      </c>
      <c r="E411">
        <v>1</v>
      </c>
      <c r="F411">
        <v>21</v>
      </c>
      <c r="G411">
        <v>37</v>
      </c>
      <c r="H411" t="s">
        <v>3951</v>
      </c>
      <c r="I411">
        <f>YEAR(Table1[[#This Row],[Date]])</f>
        <v>2023</v>
      </c>
      <c r="J411">
        <f>MONTH(Table1[[#This Row],[Date]])</f>
        <v>7</v>
      </c>
      <c r="K411">
        <f>WEEKDAY(Table1[[#This Row],[Date]])</f>
        <v>5</v>
      </c>
      <c r="L411" s="3">
        <f>DAY(Table1[[#This Row],[Date]])</f>
        <v>27</v>
      </c>
      <c r="M411" s="3">
        <f>Table1[[#This Row],[Inventory Level]]/Table1[[#This Row],[Reorder Point]]</f>
        <v>2.3691588785046731</v>
      </c>
      <c r="N411" s="3">
        <f>ROUND(Table1[[#This Row],[Turnover Ratio]],2)</f>
        <v>2.37</v>
      </c>
    </row>
    <row r="412" spans="1:14" x14ac:dyDescent="0.25">
      <c r="A412" t="s">
        <v>404</v>
      </c>
      <c r="B412" s="1">
        <v>45173</v>
      </c>
      <c r="C412">
        <v>565</v>
      </c>
      <c r="D412">
        <v>230</v>
      </c>
      <c r="E412">
        <v>1</v>
      </c>
      <c r="F412">
        <v>177</v>
      </c>
      <c r="G412">
        <v>39</v>
      </c>
      <c r="H412" t="s">
        <v>3949</v>
      </c>
      <c r="I412">
        <f>YEAR(Table1[[#This Row],[Date]])</f>
        <v>2023</v>
      </c>
      <c r="J412">
        <f>MONTH(Table1[[#This Row],[Date]])</f>
        <v>9</v>
      </c>
      <c r="K412">
        <f>WEEKDAY(Table1[[#This Row],[Date]])</f>
        <v>2</v>
      </c>
      <c r="L412" s="3">
        <f>DAY(Table1[[#This Row],[Date]])</f>
        <v>4</v>
      </c>
      <c r="M412" s="3">
        <f>Table1[[#This Row],[Inventory Level]]/Table1[[#This Row],[Reorder Point]]</f>
        <v>2.4565217391304346</v>
      </c>
      <c r="N412" s="3">
        <f>ROUND(Table1[[#This Row],[Turnover Ratio]],2)</f>
        <v>2.46</v>
      </c>
    </row>
    <row r="413" spans="1:14" hidden="1" x14ac:dyDescent="0.25">
      <c r="A413" t="s">
        <v>405</v>
      </c>
      <c r="B413" s="1">
        <v>45503</v>
      </c>
      <c r="C413">
        <v>286</v>
      </c>
      <c r="D413">
        <v>136</v>
      </c>
      <c r="E413">
        <v>2</v>
      </c>
      <c r="F413">
        <v>111</v>
      </c>
      <c r="G413">
        <v>36</v>
      </c>
      <c r="H413" t="s">
        <v>3950</v>
      </c>
      <c r="I413">
        <f>YEAR(Table1[[#This Row],[Date]])</f>
        <v>2024</v>
      </c>
      <c r="J413">
        <f>MONTH(Table1[[#This Row],[Date]])</f>
        <v>7</v>
      </c>
      <c r="K413">
        <f>WEEKDAY(Table1[[#This Row],[Date]])</f>
        <v>3</v>
      </c>
      <c r="L413" s="3">
        <f>DAY(Table1[[#This Row],[Date]])</f>
        <v>30</v>
      </c>
      <c r="M413" s="3">
        <f>Table1[[#This Row],[Inventory Level]]/Table1[[#This Row],[Reorder Point]]</f>
        <v>2.1029411764705883</v>
      </c>
      <c r="N413" s="3">
        <f>ROUND(Table1[[#This Row],[Turnover Ratio]],2)</f>
        <v>2.1</v>
      </c>
    </row>
    <row r="414" spans="1:14" x14ac:dyDescent="0.25">
      <c r="A414" t="s">
        <v>406</v>
      </c>
      <c r="B414" s="1">
        <v>45616</v>
      </c>
      <c r="C414">
        <v>334</v>
      </c>
      <c r="D414">
        <v>82</v>
      </c>
      <c r="E414">
        <v>21</v>
      </c>
      <c r="F414">
        <v>75</v>
      </c>
      <c r="G414">
        <v>3</v>
      </c>
      <c r="H414" t="s">
        <v>3949</v>
      </c>
      <c r="I414">
        <f>YEAR(Table1[[#This Row],[Date]])</f>
        <v>2024</v>
      </c>
      <c r="J414">
        <f>MONTH(Table1[[#This Row],[Date]])</f>
        <v>11</v>
      </c>
      <c r="K414">
        <f>WEEKDAY(Table1[[#This Row],[Date]])</f>
        <v>4</v>
      </c>
      <c r="L414" s="3">
        <f>DAY(Table1[[#This Row],[Date]])</f>
        <v>20</v>
      </c>
      <c r="M414" s="3">
        <f>Table1[[#This Row],[Inventory Level]]/Table1[[#This Row],[Reorder Point]]</f>
        <v>4.0731707317073171</v>
      </c>
      <c r="N414" s="3">
        <f>ROUND(Table1[[#This Row],[Turnover Ratio]],2)</f>
        <v>4.07</v>
      </c>
    </row>
    <row r="415" spans="1:14" hidden="1" x14ac:dyDescent="0.25">
      <c r="A415" t="s">
        <v>407</v>
      </c>
      <c r="B415" s="1">
        <v>45023</v>
      </c>
      <c r="C415">
        <v>522</v>
      </c>
      <c r="D415">
        <v>467</v>
      </c>
      <c r="E415">
        <v>9</v>
      </c>
      <c r="F415">
        <v>25</v>
      </c>
      <c r="G415">
        <v>42</v>
      </c>
      <c r="H415" t="s">
        <v>3951</v>
      </c>
      <c r="I415">
        <f>YEAR(Table1[[#This Row],[Date]])</f>
        <v>2023</v>
      </c>
      <c r="J415">
        <f>MONTH(Table1[[#This Row],[Date]])</f>
        <v>4</v>
      </c>
      <c r="K415">
        <f>WEEKDAY(Table1[[#This Row],[Date]])</f>
        <v>6</v>
      </c>
      <c r="L415" s="3">
        <f>DAY(Table1[[#This Row],[Date]])</f>
        <v>7</v>
      </c>
      <c r="M415" s="3">
        <f>Table1[[#This Row],[Inventory Level]]/Table1[[#This Row],[Reorder Point]]</f>
        <v>1.1177730192719486</v>
      </c>
      <c r="N415" s="3">
        <f>ROUND(Table1[[#This Row],[Turnover Ratio]],2)</f>
        <v>1.1200000000000001</v>
      </c>
    </row>
    <row r="416" spans="1:14" x14ac:dyDescent="0.25">
      <c r="A416" t="s">
        <v>408</v>
      </c>
      <c r="B416" s="1">
        <v>44970</v>
      </c>
      <c r="C416">
        <v>329</v>
      </c>
      <c r="D416">
        <v>464</v>
      </c>
      <c r="E416">
        <v>9</v>
      </c>
      <c r="F416">
        <v>79</v>
      </c>
      <c r="G416">
        <v>43</v>
      </c>
      <c r="H416" t="s">
        <v>3949</v>
      </c>
      <c r="I416">
        <f>YEAR(Table1[[#This Row],[Date]])</f>
        <v>2023</v>
      </c>
      <c r="J416">
        <f>MONTH(Table1[[#This Row],[Date]])</f>
        <v>2</v>
      </c>
      <c r="K416">
        <f>WEEKDAY(Table1[[#This Row],[Date]])</f>
        <v>2</v>
      </c>
      <c r="L416" s="3">
        <f>DAY(Table1[[#This Row],[Date]])</f>
        <v>13</v>
      </c>
      <c r="M416" s="3">
        <f>Table1[[#This Row],[Inventory Level]]/Table1[[#This Row],[Reorder Point]]</f>
        <v>0.70905172413793105</v>
      </c>
      <c r="N416" s="3">
        <f>ROUND(Table1[[#This Row],[Turnover Ratio]],2)</f>
        <v>0.71</v>
      </c>
    </row>
    <row r="417" spans="1:14" hidden="1" x14ac:dyDescent="0.25">
      <c r="A417" t="s">
        <v>409</v>
      </c>
      <c r="B417" s="1">
        <v>45252</v>
      </c>
      <c r="C417">
        <v>881</v>
      </c>
      <c r="D417">
        <v>211</v>
      </c>
      <c r="E417">
        <v>4</v>
      </c>
      <c r="F417">
        <v>129</v>
      </c>
      <c r="G417">
        <v>7</v>
      </c>
      <c r="H417" t="s">
        <v>3950</v>
      </c>
      <c r="I417">
        <f>YEAR(Table1[[#This Row],[Date]])</f>
        <v>2023</v>
      </c>
      <c r="J417">
        <f>MONTH(Table1[[#This Row],[Date]])</f>
        <v>11</v>
      </c>
      <c r="K417">
        <f>WEEKDAY(Table1[[#This Row],[Date]])</f>
        <v>4</v>
      </c>
      <c r="L417" s="3">
        <f>DAY(Table1[[#This Row],[Date]])</f>
        <v>22</v>
      </c>
      <c r="M417" s="3">
        <f>Table1[[#This Row],[Inventory Level]]/Table1[[#This Row],[Reorder Point]]</f>
        <v>4.1753554502369665</v>
      </c>
      <c r="N417" s="3">
        <f>ROUND(Table1[[#This Row],[Turnover Ratio]],2)</f>
        <v>4.18</v>
      </c>
    </row>
    <row r="418" spans="1:14" hidden="1" x14ac:dyDescent="0.25">
      <c r="A418" t="s">
        <v>410</v>
      </c>
      <c r="B418" s="1">
        <v>45601</v>
      </c>
      <c r="C418">
        <v>702</v>
      </c>
      <c r="D418">
        <v>138</v>
      </c>
      <c r="E418">
        <v>14</v>
      </c>
      <c r="F418">
        <v>175</v>
      </c>
      <c r="G418">
        <v>42</v>
      </c>
      <c r="H418" t="s">
        <v>3951</v>
      </c>
      <c r="I418">
        <f>YEAR(Table1[[#This Row],[Date]])</f>
        <v>2024</v>
      </c>
      <c r="J418">
        <f>MONTH(Table1[[#This Row],[Date]])</f>
        <v>11</v>
      </c>
      <c r="K418">
        <f>WEEKDAY(Table1[[#This Row],[Date]])</f>
        <v>3</v>
      </c>
      <c r="L418" s="3">
        <f>DAY(Table1[[#This Row],[Date]])</f>
        <v>5</v>
      </c>
      <c r="M418" s="3">
        <f>Table1[[#This Row],[Inventory Level]]/Table1[[#This Row],[Reorder Point]]</f>
        <v>5.0869565217391308</v>
      </c>
      <c r="N418" s="3">
        <f>ROUND(Table1[[#This Row],[Turnover Ratio]],2)</f>
        <v>5.09</v>
      </c>
    </row>
    <row r="419" spans="1:14" hidden="1" x14ac:dyDescent="0.25">
      <c r="A419" t="s">
        <v>411</v>
      </c>
      <c r="B419" s="1">
        <v>45553</v>
      </c>
      <c r="C419">
        <v>381</v>
      </c>
      <c r="D419">
        <v>299</v>
      </c>
      <c r="E419">
        <v>13</v>
      </c>
      <c r="F419">
        <v>89</v>
      </c>
      <c r="G419">
        <v>44</v>
      </c>
      <c r="H419" t="s">
        <v>3951</v>
      </c>
      <c r="I419">
        <f>YEAR(Table1[[#This Row],[Date]])</f>
        <v>2024</v>
      </c>
      <c r="J419">
        <f>MONTH(Table1[[#This Row],[Date]])</f>
        <v>9</v>
      </c>
      <c r="K419">
        <f>WEEKDAY(Table1[[#This Row],[Date]])</f>
        <v>4</v>
      </c>
      <c r="L419" s="3">
        <f>DAY(Table1[[#This Row],[Date]])</f>
        <v>18</v>
      </c>
      <c r="M419" s="3">
        <f>Table1[[#This Row],[Inventory Level]]/Table1[[#This Row],[Reorder Point]]</f>
        <v>1.274247491638796</v>
      </c>
      <c r="N419" s="3">
        <f>ROUND(Table1[[#This Row],[Turnover Ratio]],2)</f>
        <v>1.27</v>
      </c>
    </row>
    <row r="420" spans="1:14" x14ac:dyDescent="0.25">
      <c r="A420" t="s">
        <v>412</v>
      </c>
      <c r="B420" s="1">
        <v>45209</v>
      </c>
      <c r="C420">
        <v>247</v>
      </c>
      <c r="D420">
        <v>247</v>
      </c>
      <c r="E420">
        <v>29</v>
      </c>
      <c r="F420">
        <v>50</v>
      </c>
      <c r="G420">
        <v>41</v>
      </c>
      <c r="H420" t="s">
        <v>3949</v>
      </c>
      <c r="I420">
        <f>YEAR(Table1[[#This Row],[Date]])</f>
        <v>2023</v>
      </c>
      <c r="J420">
        <f>MONTH(Table1[[#This Row],[Date]])</f>
        <v>10</v>
      </c>
      <c r="K420">
        <f>WEEKDAY(Table1[[#This Row],[Date]])</f>
        <v>3</v>
      </c>
      <c r="L420" s="3">
        <f>DAY(Table1[[#This Row],[Date]])</f>
        <v>10</v>
      </c>
      <c r="M420" s="3">
        <f>Table1[[#This Row],[Inventory Level]]/Table1[[#This Row],[Reorder Point]]</f>
        <v>1</v>
      </c>
      <c r="N420" s="3">
        <f>ROUND(Table1[[#This Row],[Turnover Ratio]],2)</f>
        <v>1</v>
      </c>
    </row>
    <row r="421" spans="1:14" hidden="1" x14ac:dyDescent="0.25">
      <c r="A421" t="s">
        <v>413</v>
      </c>
      <c r="B421" s="1">
        <v>45541</v>
      </c>
      <c r="C421">
        <v>120</v>
      </c>
      <c r="D421">
        <v>365</v>
      </c>
      <c r="E421">
        <v>25</v>
      </c>
      <c r="F421">
        <v>99</v>
      </c>
      <c r="G421">
        <v>36</v>
      </c>
      <c r="H421" t="s">
        <v>3950</v>
      </c>
      <c r="I421">
        <f>YEAR(Table1[[#This Row],[Date]])</f>
        <v>2024</v>
      </c>
      <c r="J421">
        <f>MONTH(Table1[[#This Row],[Date]])</f>
        <v>9</v>
      </c>
      <c r="K421">
        <f>WEEKDAY(Table1[[#This Row],[Date]])</f>
        <v>6</v>
      </c>
      <c r="L421" s="3">
        <f>DAY(Table1[[#This Row],[Date]])</f>
        <v>6</v>
      </c>
      <c r="M421" s="3">
        <f>Table1[[#This Row],[Inventory Level]]/Table1[[#This Row],[Reorder Point]]</f>
        <v>0.32876712328767121</v>
      </c>
      <c r="N421" s="3">
        <f>ROUND(Table1[[#This Row],[Turnover Ratio]],2)</f>
        <v>0.33</v>
      </c>
    </row>
    <row r="422" spans="1:14" hidden="1" x14ac:dyDescent="0.25">
      <c r="A422" t="s">
        <v>414</v>
      </c>
      <c r="B422" s="1">
        <v>45019</v>
      </c>
      <c r="C422">
        <v>556</v>
      </c>
      <c r="D422">
        <v>300</v>
      </c>
      <c r="E422">
        <v>23</v>
      </c>
      <c r="F422">
        <v>30</v>
      </c>
      <c r="G422">
        <v>48</v>
      </c>
      <c r="H422" t="s">
        <v>3951</v>
      </c>
      <c r="I422">
        <f>YEAR(Table1[[#This Row],[Date]])</f>
        <v>2023</v>
      </c>
      <c r="J422">
        <f>MONTH(Table1[[#This Row],[Date]])</f>
        <v>4</v>
      </c>
      <c r="K422">
        <f>WEEKDAY(Table1[[#This Row],[Date]])</f>
        <v>2</v>
      </c>
      <c r="L422" s="3">
        <f>DAY(Table1[[#This Row],[Date]])</f>
        <v>3</v>
      </c>
      <c r="M422" s="3">
        <f>Table1[[#This Row],[Inventory Level]]/Table1[[#This Row],[Reorder Point]]</f>
        <v>1.8533333333333333</v>
      </c>
      <c r="N422" s="3">
        <f>ROUND(Table1[[#This Row],[Turnover Ratio]],2)</f>
        <v>1.85</v>
      </c>
    </row>
    <row r="423" spans="1:14" hidden="1" x14ac:dyDescent="0.25">
      <c r="A423" t="s">
        <v>415</v>
      </c>
      <c r="B423" s="1">
        <v>45588</v>
      </c>
      <c r="C423">
        <v>246</v>
      </c>
      <c r="D423">
        <v>329</v>
      </c>
      <c r="E423">
        <v>24</v>
      </c>
      <c r="F423">
        <v>7</v>
      </c>
      <c r="G423">
        <v>31</v>
      </c>
      <c r="H423" t="s">
        <v>3951</v>
      </c>
      <c r="I423">
        <f>YEAR(Table1[[#This Row],[Date]])</f>
        <v>2024</v>
      </c>
      <c r="J423">
        <f>MONTH(Table1[[#This Row],[Date]])</f>
        <v>10</v>
      </c>
      <c r="K423">
        <f>WEEKDAY(Table1[[#This Row],[Date]])</f>
        <v>4</v>
      </c>
      <c r="L423" s="3">
        <f>DAY(Table1[[#This Row],[Date]])</f>
        <v>23</v>
      </c>
      <c r="M423" s="3">
        <f>Table1[[#This Row],[Inventory Level]]/Table1[[#This Row],[Reorder Point]]</f>
        <v>0.74772036474164139</v>
      </c>
      <c r="N423" s="3">
        <f>ROUND(Table1[[#This Row],[Turnover Ratio]],2)</f>
        <v>0.75</v>
      </c>
    </row>
    <row r="424" spans="1:14" x14ac:dyDescent="0.25">
      <c r="A424" t="s">
        <v>416</v>
      </c>
      <c r="B424" s="1">
        <v>45226</v>
      </c>
      <c r="C424">
        <v>379</v>
      </c>
      <c r="D424">
        <v>241</v>
      </c>
      <c r="E424">
        <v>30</v>
      </c>
      <c r="F424">
        <v>96</v>
      </c>
      <c r="G424">
        <v>10</v>
      </c>
      <c r="H424" t="s">
        <v>3949</v>
      </c>
      <c r="I424">
        <f>YEAR(Table1[[#This Row],[Date]])</f>
        <v>2023</v>
      </c>
      <c r="J424">
        <f>MONTH(Table1[[#This Row],[Date]])</f>
        <v>10</v>
      </c>
      <c r="K424">
        <f>WEEKDAY(Table1[[#This Row],[Date]])</f>
        <v>6</v>
      </c>
      <c r="L424" s="3">
        <f>DAY(Table1[[#This Row],[Date]])</f>
        <v>27</v>
      </c>
      <c r="M424" s="3">
        <f>Table1[[#This Row],[Inventory Level]]/Table1[[#This Row],[Reorder Point]]</f>
        <v>1.5726141078838174</v>
      </c>
      <c r="N424" s="3">
        <f>ROUND(Table1[[#This Row],[Turnover Ratio]],2)</f>
        <v>1.57</v>
      </c>
    </row>
    <row r="425" spans="1:14" x14ac:dyDescent="0.25">
      <c r="A425" t="s">
        <v>251</v>
      </c>
      <c r="B425" s="1">
        <v>44977</v>
      </c>
      <c r="C425">
        <v>759</v>
      </c>
      <c r="D425">
        <v>101</v>
      </c>
      <c r="E425">
        <v>17</v>
      </c>
      <c r="F425">
        <v>100</v>
      </c>
      <c r="G425">
        <v>47</v>
      </c>
      <c r="H425" t="s">
        <v>3949</v>
      </c>
      <c r="I425">
        <f>YEAR(Table1[[#This Row],[Date]])</f>
        <v>2023</v>
      </c>
      <c r="J425">
        <f>MONTH(Table1[[#This Row],[Date]])</f>
        <v>2</v>
      </c>
      <c r="K425">
        <f>WEEKDAY(Table1[[#This Row],[Date]])</f>
        <v>2</v>
      </c>
      <c r="L425" s="3">
        <f>DAY(Table1[[#This Row],[Date]])</f>
        <v>20</v>
      </c>
      <c r="M425" s="3">
        <f>Table1[[#This Row],[Inventory Level]]/Table1[[#This Row],[Reorder Point]]</f>
        <v>7.5148514851485144</v>
      </c>
      <c r="N425" s="3">
        <f>ROUND(Table1[[#This Row],[Turnover Ratio]],2)</f>
        <v>7.51</v>
      </c>
    </row>
    <row r="426" spans="1:14" hidden="1" x14ac:dyDescent="0.25">
      <c r="A426" t="s">
        <v>417</v>
      </c>
      <c r="B426" s="1">
        <v>45698</v>
      </c>
      <c r="C426">
        <v>827</v>
      </c>
      <c r="D426">
        <v>75</v>
      </c>
      <c r="E426">
        <v>3</v>
      </c>
      <c r="F426">
        <v>97</v>
      </c>
      <c r="G426">
        <v>8</v>
      </c>
      <c r="H426" t="s">
        <v>3951</v>
      </c>
      <c r="I426">
        <f>YEAR(Table1[[#This Row],[Date]])</f>
        <v>2025</v>
      </c>
      <c r="J426">
        <f>MONTH(Table1[[#This Row],[Date]])</f>
        <v>2</v>
      </c>
      <c r="K426">
        <f>WEEKDAY(Table1[[#This Row],[Date]])</f>
        <v>2</v>
      </c>
      <c r="L426" s="3">
        <f>DAY(Table1[[#This Row],[Date]])</f>
        <v>10</v>
      </c>
      <c r="M426" s="3">
        <f>Table1[[#This Row],[Inventory Level]]/Table1[[#This Row],[Reorder Point]]</f>
        <v>11.026666666666667</v>
      </c>
      <c r="N426" s="3">
        <f>ROUND(Table1[[#This Row],[Turnover Ratio]],2)</f>
        <v>11.03</v>
      </c>
    </row>
    <row r="427" spans="1:14" hidden="1" x14ac:dyDescent="0.25">
      <c r="A427" t="s">
        <v>418</v>
      </c>
      <c r="B427" s="1">
        <v>45240</v>
      </c>
      <c r="C427">
        <v>781</v>
      </c>
      <c r="D427">
        <v>152</v>
      </c>
      <c r="E427">
        <v>6</v>
      </c>
      <c r="F427">
        <v>116</v>
      </c>
      <c r="G427">
        <v>34</v>
      </c>
      <c r="H427" t="s">
        <v>3950</v>
      </c>
      <c r="I427">
        <f>YEAR(Table1[[#This Row],[Date]])</f>
        <v>2023</v>
      </c>
      <c r="J427">
        <f>MONTH(Table1[[#This Row],[Date]])</f>
        <v>11</v>
      </c>
      <c r="K427">
        <f>WEEKDAY(Table1[[#This Row],[Date]])</f>
        <v>6</v>
      </c>
      <c r="L427" s="3">
        <f>DAY(Table1[[#This Row],[Date]])</f>
        <v>10</v>
      </c>
      <c r="M427" s="3">
        <f>Table1[[#This Row],[Inventory Level]]/Table1[[#This Row],[Reorder Point]]</f>
        <v>5.1381578947368425</v>
      </c>
      <c r="N427" s="3">
        <f>ROUND(Table1[[#This Row],[Turnover Ratio]],2)</f>
        <v>5.14</v>
      </c>
    </row>
    <row r="428" spans="1:14" hidden="1" x14ac:dyDescent="0.25">
      <c r="A428" t="s">
        <v>221</v>
      </c>
      <c r="B428" s="1">
        <v>45217</v>
      </c>
      <c r="C428">
        <v>268</v>
      </c>
      <c r="D428">
        <v>170</v>
      </c>
      <c r="E428">
        <v>17</v>
      </c>
      <c r="F428">
        <v>74</v>
      </c>
      <c r="G428">
        <v>28</v>
      </c>
      <c r="H428" t="s">
        <v>3950</v>
      </c>
      <c r="I428">
        <f>YEAR(Table1[[#This Row],[Date]])</f>
        <v>2023</v>
      </c>
      <c r="J428">
        <f>MONTH(Table1[[#This Row],[Date]])</f>
        <v>10</v>
      </c>
      <c r="K428">
        <f>WEEKDAY(Table1[[#This Row],[Date]])</f>
        <v>4</v>
      </c>
      <c r="L428" s="3">
        <f>DAY(Table1[[#This Row],[Date]])</f>
        <v>18</v>
      </c>
      <c r="M428" s="3">
        <f>Table1[[#This Row],[Inventory Level]]/Table1[[#This Row],[Reorder Point]]</f>
        <v>1.5764705882352941</v>
      </c>
      <c r="N428" s="3">
        <f>ROUND(Table1[[#This Row],[Turnover Ratio]],2)</f>
        <v>1.58</v>
      </c>
    </row>
    <row r="429" spans="1:14" x14ac:dyDescent="0.25">
      <c r="A429" t="s">
        <v>419</v>
      </c>
      <c r="B429" s="1">
        <v>45237</v>
      </c>
      <c r="C429">
        <v>120</v>
      </c>
      <c r="D429">
        <v>260</v>
      </c>
      <c r="E429">
        <v>8</v>
      </c>
      <c r="F429">
        <v>133</v>
      </c>
      <c r="G429">
        <v>1</v>
      </c>
      <c r="H429" t="s">
        <v>3949</v>
      </c>
      <c r="I429">
        <f>YEAR(Table1[[#This Row],[Date]])</f>
        <v>2023</v>
      </c>
      <c r="J429">
        <f>MONTH(Table1[[#This Row],[Date]])</f>
        <v>11</v>
      </c>
      <c r="K429">
        <f>WEEKDAY(Table1[[#This Row],[Date]])</f>
        <v>3</v>
      </c>
      <c r="L429" s="3">
        <f>DAY(Table1[[#This Row],[Date]])</f>
        <v>7</v>
      </c>
      <c r="M429" s="3">
        <f>Table1[[#This Row],[Inventory Level]]/Table1[[#This Row],[Reorder Point]]</f>
        <v>0.46153846153846156</v>
      </c>
      <c r="N429" s="3">
        <f>ROUND(Table1[[#This Row],[Turnover Ratio]],2)</f>
        <v>0.46</v>
      </c>
    </row>
    <row r="430" spans="1:14" hidden="1" x14ac:dyDescent="0.25">
      <c r="A430" t="s">
        <v>420</v>
      </c>
      <c r="B430" s="1">
        <v>45620</v>
      </c>
      <c r="C430">
        <v>900</v>
      </c>
      <c r="D430">
        <v>262</v>
      </c>
      <c r="E430">
        <v>19</v>
      </c>
      <c r="F430">
        <v>38</v>
      </c>
      <c r="G430">
        <v>50</v>
      </c>
      <c r="H430" t="s">
        <v>3951</v>
      </c>
      <c r="I430">
        <f>YEAR(Table1[[#This Row],[Date]])</f>
        <v>2024</v>
      </c>
      <c r="J430">
        <f>MONTH(Table1[[#This Row],[Date]])</f>
        <v>11</v>
      </c>
      <c r="K430">
        <f>WEEKDAY(Table1[[#This Row],[Date]])</f>
        <v>1</v>
      </c>
      <c r="L430" s="3">
        <f>DAY(Table1[[#This Row],[Date]])</f>
        <v>24</v>
      </c>
      <c r="M430" s="3">
        <f>Table1[[#This Row],[Inventory Level]]/Table1[[#This Row],[Reorder Point]]</f>
        <v>3.4351145038167941</v>
      </c>
      <c r="N430" s="3">
        <f>ROUND(Table1[[#This Row],[Turnover Ratio]],2)</f>
        <v>3.44</v>
      </c>
    </row>
    <row r="431" spans="1:14" x14ac:dyDescent="0.25">
      <c r="A431" t="s">
        <v>287</v>
      </c>
      <c r="B431" s="1">
        <v>45455</v>
      </c>
      <c r="C431">
        <v>577</v>
      </c>
      <c r="D431">
        <v>230</v>
      </c>
      <c r="E431">
        <v>11</v>
      </c>
      <c r="F431">
        <v>5</v>
      </c>
      <c r="G431">
        <v>47</v>
      </c>
      <c r="H431" t="s">
        <v>3949</v>
      </c>
      <c r="I431">
        <f>YEAR(Table1[[#This Row],[Date]])</f>
        <v>2024</v>
      </c>
      <c r="J431">
        <f>MONTH(Table1[[#This Row],[Date]])</f>
        <v>6</v>
      </c>
      <c r="K431">
        <f>WEEKDAY(Table1[[#This Row],[Date]])</f>
        <v>4</v>
      </c>
      <c r="L431" s="3">
        <f>DAY(Table1[[#This Row],[Date]])</f>
        <v>12</v>
      </c>
      <c r="M431" s="3">
        <f>Table1[[#This Row],[Inventory Level]]/Table1[[#This Row],[Reorder Point]]</f>
        <v>2.508695652173913</v>
      </c>
      <c r="N431" s="3">
        <f>ROUND(Table1[[#This Row],[Turnover Ratio]],2)</f>
        <v>2.5099999999999998</v>
      </c>
    </row>
    <row r="432" spans="1:14" hidden="1" x14ac:dyDescent="0.25">
      <c r="A432" t="s">
        <v>421</v>
      </c>
      <c r="B432" s="1">
        <v>45021</v>
      </c>
      <c r="C432">
        <v>522</v>
      </c>
      <c r="D432">
        <v>187</v>
      </c>
      <c r="E432">
        <v>28</v>
      </c>
      <c r="F432">
        <v>5</v>
      </c>
      <c r="G432">
        <v>10</v>
      </c>
      <c r="H432" t="s">
        <v>3950</v>
      </c>
      <c r="I432">
        <f>YEAR(Table1[[#This Row],[Date]])</f>
        <v>2023</v>
      </c>
      <c r="J432">
        <f>MONTH(Table1[[#This Row],[Date]])</f>
        <v>4</v>
      </c>
      <c r="K432">
        <f>WEEKDAY(Table1[[#This Row],[Date]])</f>
        <v>4</v>
      </c>
      <c r="L432" s="3">
        <f>DAY(Table1[[#This Row],[Date]])</f>
        <v>5</v>
      </c>
      <c r="M432" s="3">
        <f>Table1[[#This Row],[Inventory Level]]/Table1[[#This Row],[Reorder Point]]</f>
        <v>2.7914438502673797</v>
      </c>
      <c r="N432" s="3">
        <f>ROUND(Table1[[#This Row],[Turnover Ratio]],2)</f>
        <v>2.79</v>
      </c>
    </row>
    <row r="433" spans="1:14" x14ac:dyDescent="0.25">
      <c r="A433" t="s">
        <v>422</v>
      </c>
      <c r="B433" s="1">
        <v>45632</v>
      </c>
      <c r="C433">
        <v>705</v>
      </c>
      <c r="D433">
        <v>230</v>
      </c>
      <c r="E433">
        <v>6</v>
      </c>
      <c r="F433">
        <v>38</v>
      </c>
      <c r="G433">
        <v>49</v>
      </c>
      <c r="H433" t="s">
        <v>3949</v>
      </c>
      <c r="I433">
        <f>YEAR(Table1[[#This Row],[Date]])</f>
        <v>2024</v>
      </c>
      <c r="J433">
        <f>MONTH(Table1[[#This Row],[Date]])</f>
        <v>12</v>
      </c>
      <c r="K433">
        <f>WEEKDAY(Table1[[#This Row],[Date]])</f>
        <v>6</v>
      </c>
      <c r="L433" s="3">
        <f>DAY(Table1[[#This Row],[Date]])</f>
        <v>6</v>
      </c>
      <c r="M433" s="3">
        <f>Table1[[#This Row],[Inventory Level]]/Table1[[#This Row],[Reorder Point]]</f>
        <v>3.0652173913043477</v>
      </c>
      <c r="N433" s="3">
        <f>ROUND(Table1[[#This Row],[Turnover Ratio]],2)</f>
        <v>3.07</v>
      </c>
    </row>
    <row r="434" spans="1:14" hidden="1" x14ac:dyDescent="0.25">
      <c r="A434" t="s">
        <v>423</v>
      </c>
      <c r="B434" s="1">
        <v>45400</v>
      </c>
      <c r="C434">
        <v>472</v>
      </c>
      <c r="D434">
        <v>484</v>
      </c>
      <c r="E434">
        <v>5</v>
      </c>
      <c r="F434">
        <v>28</v>
      </c>
      <c r="G434">
        <v>21</v>
      </c>
      <c r="H434" t="s">
        <v>3950</v>
      </c>
      <c r="I434">
        <f>YEAR(Table1[[#This Row],[Date]])</f>
        <v>2024</v>
      </c>
      <c r="J434">
        <f>MONTH(Table1[[#This Row],[Date]])</f>
        <v>4</v>
      </c>
      <c r="K434">
        <f>WEEKDAY(Table1[[#This Row],[Date]])</f>
        <v>5</v>
      </c>
      <c r="L434" s="3">
        <f>DAY(Table1[[#This Row],[Date]])</f>
        <v>18</v>
      </c>
      <c r="M434" s="3">
        <f>Table1[[#This Row],[Inventory Level]]/Table1[[#This Row],[Reorder Point]]</f>
        <v>0.97520661157024791</v>
      </c>
      <c r="N434" s="3">
        <f>ROUND(Table1[[#This Row],[Turnover Ratio]],2)</f>
        <v>0.98</v>
      </c>
    </row>
    <row r="435" spans="1:14" hidden="1" x14ac:dyDescent="0.25">
      <c r="A435" t="s">
        <v>424</v>
      </c>
      <c r="B435" s="1">
        <v>45551</v>
      </c>
      <c r="C435">
        <v>470</v>
      </c>
      <c r="D435">
        <v>453</v>
      </c>
      <c r="E435">
        <v>23</v>
      </c>
      <c r="F435">
        <v>173</v>
      </c>
      <c r="G435">
        <v>23</v>
      </c>
      <c r="H435" t="s">
        <v>3950</v>
      </c>
      <c r="I435">
        <f>YEAR(Table1[[#This Row],[Date]])</f>
        <v>2024</v>
      </c>
      <c r="J435">
        <f>MONTH(Table1[[#This Row],[Date]])</f>
        <v>9</v>
      </c>
      <c r="K435">
        <f>WEEKDAY(Table1[[#This Row],[Date]])</f>
        <v>2</v>
      </c>
      <c r="L435" s="3">
        <f>DAY(Table1[[#This Row],[Date]])</f>
        <v>16</v>
      </c>
      <c r="M435" s="3">
        <f>Table1[[#This Row],[Inventory Level]]/Table1[[#This Row],[Reorder Point]]</f>
        <v>1.0375275938189845</v>
      </c>
      <c r="N435" s="3">
        <f>ROUND(Table1[[#This Row],[Turnover Ratio]],2)</f>
        <v>1.04</v>
      </c>
    </row>
    <row r="436" spans="1:14" hidden="1" x14ac:dyDescent="0.25">
      <c r="A436" t="s">
        <v>236</v>
      </c>
      <c r="B436" s="1">
        <v>45172</v>
      </c>
      <c r="C436">
        <v>678</v>
      </c>
      <c r="D436">
        <v>180</v>
      </c>
      <c r="E436">
        <v>11</v>
      </c>
      <c r="F436">
        <v>27</v>
      </c>
      <c r="G436">
        <v>50</v>
      </c>
      <c r="H436" t="s">
        <v>3951</v>
      </c>
      <c r="I436">
        <f>YEAR(Table1[[#This Row],[Date]])</f>
        <v>2023</v>
      </c>
      <c r="J436">
        <f>MONTH(Table1[[#This Row],[Date]])</f>
        <v>9</v>
      </c>
      <c r="K436">
        <f>WEEKDAY(Table1[[#This Row],[Date]])</f>
        <v>1</v>
      </c>
      <c r="L436" s="3">
        <f>DAY(Table1[[#This Row],[Date]])</f>
        <v>3</v>
      </c>
      <c r="M436" s="3">
        <f>Table1[[#This Row],[Inventory Level]]/Table1[[#This Row],[Reorder Point]]</f>
        <v>3.7666666666666666</v>
      </c>
      <c r="N436" s="3">
        <f>ROUND(Table1[[#This Row],[Turnover Ratio]],2)</f>
        <v>3.77</v>
      </c>
    </row>
    <row r="437" spans="1:14" hidden="1" x14ac:dyDescent="0.25">
      <c r="A437" t="s">
        <v>425</v>
      </c>
      <c r="B437" s="1">
        <v>45372</v>
      </c>
      <c r="C437">
        <v>660</v>
      </c>
      <c r="D437">
        <v>278</v>
      </c>
      <c r="E437">
        <v>12</v>
      </c>
      <c r="F437">
        <v>32</v>
      </c>
      <c r="G437">
        <v>15</v>
      </c>
      <c r="H437" t="s">
        <v>3951</v>
      </c>
      <c r="I437">
        <f>YEAR(Table1[[#This Row],[Date]])</f>
        <v>2024</v>
      </c>
      <c r="J437">
        <f>MONTH(Table1[[#This Row],[Date]])</f>
        <v>3</v>
      </c>
      <c r="K437">
        <f>WEEKDAY(Table1[[#This Row],[Date]])</f>
        <v>5</v>
      </c>
      <c r="L437" s="3">
        <f>DAY(Table1[[#This Row],[Date]])</f>
        <v>21</v>
      </c>
      <c r="M437" s="3">
        <f>Table1[[#This Row],[Inventory Level]]/Table1[[#This Row],[Reorder Point]]</f>
        <v>2.3741007194244603</v>
      </c>
      <c r="N437" s="3">
        <f>ROUND(Table1[[#This Row],[Turnover Ratio]],2)</f>
        <v>2.37</v>
      </c>
    </row>
    <row r="438" spans="1:14" x14ac:dyDescent="0.25">
      <c r="A438" t="s">
        <v>426</v>
      </c>
      <c r="B438" s="1">
        <v>45408</v>
      </c>
      <c r="C438">
        <v>551</v>
      </c>
      <c r="D438">
        <v>109</v>
      </c>
      <c r="E438">
        <v>15</v>
      </c>
      <c r="F438">
        <v>84</v>
      </c>
      <c r="G438">
        <v>40</v>
      </c>
      <c r="H438" t="s">
        <v>3949</v>
      </c>
      <c r="I438">
        <f>YEAR(Table1[[#This Row],[Date]])</f>
        <v>2024</v>
      </c>
      <c r="J438">
        <f>MONTH(Table1[[#This Row],[Date]])</f>
        <v>4</v>
      </c>
      <c r="K438">
        <f>WEEKDAY(Table1[[#This Row],[Date]])</f>
        <v>6</v>
      </c>
      <c r="L438" s="3">
        <f>DAY(Table1[[#This Row],[Date]])</f>
        <v>26</v>
      </c>
      <c r="M438" s="3">
        <f>Table1[[#This Row],[Inventory Level]]/Table1[[#This Row],[Reorder Point]]</f>
        <v>5.0550458715596331</v>
      </c>
      <c r="N438" s="3">
        <f>ROUND(Table1[[#This Row],[Turnover Ratio]],2)</f>
        <v>5.0599999999999996</v>
      </c>
    </row>
    <row r="439" spans="1:14" hidden="1" x14ac:dyDescent="0.25">
      <c r="A439" t="s">
        <v>427</v>
      </c>
      <c r="B439" s="1">
        <v>45091</v>
      </c>
      <c r="C439">
        <v>187</v>
      </c>
      <c r="D439">
        <v>65</v>
      </c>
      <c r="E439">
        <v>4</v>
      </c>
      <c r="F439">
        <v>145</v>
      </c>
      <c r="G439">
        <v>37</v>
      </c>
      <c r="H439" t="s">
        <v>3951</v>
      </c>
      <c r="I439">
        <f>YEAR(Table1[[#This Row],[Date]])</f>
        <v>2023</v>
      </c>
      <c r="J439">
        <f>MONTH(Table1[[#This Row],[Date]])</f>
        <v>6</v>
      </c>
      <c r="K439">
        <f>WEEKDAY(Table1[[#This Row],[Date]])</f>
        <v>4</v>
      </c>
      <c r="L439" s="3">
        <f>DAY(Table1[[#This Row],[Date]])</f>
        <v>14</v>
      </c>
      <c r="M439" s="3">
        <f>Table1[[#This Row],[Inventory Level]]/Table1[[#This Row],[Reorder Point]]</f>
        <v>2.8769230769230769</v>
      </c>
      <c r="N439" s="3">
        <f>ROUND(Table1[[#This Row],[Turnover Ratio]],2)</f>
        <v>2.88</v>
      </c>
    </row>
    <row r="440" spans="1:14" hidden="1" x14ac:dyDescent="0.25">
      <c r="A440" t="s">
        <v>428</v>
      </c>
      <c r="B440" s="1">
        <v>45330</v>
      </c>
      <c r="C440">
        <v>204</v>
      </c>
      <c r="D440">
        <v>154</v>
      </c>
      <c r="E440">
        <v>9</v>
      </c>
      <c r="F440">
        <v>85</v>
      </c>
      <c r="G440">
        <v>38</v>
      </c>
      <c r="H440" t="s">
        <v>3950</v>
      </c>
      <c r="I440">
        <f>YEAR(Table1[[#This Row],[Date]])</f>
        <v>2024</v>
      </c>
      <c r="J440">
        <f>MONTH(Table1[[#This Row],[Date]])</f>
        <v>2</v>
      </c>
      <c r="K440">
        <f>WEEKDAY(Table1[[#This Row],[Date]])</f>
        <v>5</v>
      </c>
      <c r="L440" s="3">
        <f>DAY(Table1[[#This Row],[Date]])</f>
        <v>8</v>
      </c>
      <c r="M440" s="3">
        <f>Table1[[#This Row],[Inventory Level]]/Table1[[#This Row],[Reorder Point]]</f>
        <v>1.3246753246753247</v>
      </c>
      <c r="N440" s="3">
        <f>ROUND(Table1[[#This Row],[Turnover Ratio]],2)</f>
        <v>1.32</v>
      </c>
    </row>
    <row r="441" spans="1:14" x14ac:dyDescent="0.25">
      <c r="A441" t="s">
        <v>429</v>
      </c>
      <c r="B441" s="1">
        <v>45131</v>
      </c>
      <c r="C441">
        <v>315</v>
      </c>
      <c r="D441">
        <v>400</v>
      </c>
      <c r="E441">
        <v>2</v>
      </c>
      <c r="F441">
        <v>192</v>
      </c>
      <c r="G441">
        <v>9</v>
      </c>
      <c r="H441" t="s">
        <v>3949</v>
      </c>
      <c r="I441">
        <f>YEAR(Table1[[#This Row],[Date]])</f>
        <v>2023</v>
      </c>
      <c r="J441">
        <f>MONTH(Table1[[#This Row],[Date]])</f>
        <v>7</v>
      </c>
      <c r="K441">
        <f>WEEKDAY(Table1[[#This Row],[Date]])</f>
        <v>2</v>
      </c>
      <c r="L441" s="3">
        <f>DAY(Table1[[#This Row],[Date]])</f>
        <v>24</v>
      </c>
      <c r="M441" s="3">
        <f>Table1[[#This Row],[Inventory Level]]/Table1[[#This Row],[Reorder Point]]</f>
        <v>0.78749999999999998</v>
      </c>
      <c r="N441" s="3">
        <f>ROUND(Table1[[#This Row],[Turnover Ratio]],2)</f>
        <v>0.79</v>
      </c>
    </row>
    <row r="442" spans="1:14" hidden="1" x14ac:dyDescent="0.25">
      <c r="A442" t="s">
        <v>430</v>
      </c>
      <c r="B442" s="1">
        <v>45165</v>
      </c>
      <c r="C442">
        <v>174</v>
      </c>
      <c r="D442">
        <v>249</v>
      </c>
      <c r="E442">
        <v>11</v>
      </c>
      <c r="F442">
        <v>48</v>
      </c>
      <c r="G442">
        <v>7</v>
      </c>
      <c r="H442" t="s">
        <v>3950</v>
      </c>
      <c r="I442">
        <f>YEAR(Table1[[#This Row],[Date]])</f>
        <v>2023</v>
      </c>
      <c r="J442">
        <f>MONTH(Table1[[#This Row],[Date]])</f>
        <v>8</v>
      </c>
      <c r="K442">
        <f>WEEKDAY(Table1[[#This Row],[Date]])</f>
        <v>1</v>
      </c>
      <c r="L442" s="3">
        <f>DAY(Table1[[#This Row],[Date]])</f>
        <v>27</v>
      </c>
      <c r="M442" s="3">
        <f>Table1[[#This Row],[Inventory Level]]/Table1[[#This Row],[Reorder Point]]</f>
        <v>0.6987951807228916</v>
      </c>
      <c r="N442" s="3">
        <f>ROUND(Table1[[#This Row],[Turnover Ratio]],2)</f>
        <v>0.7</v>
      </c>
    </row>
    <row r="443" spans="1:14" hidden="1" x14ac:dyDescent="0.25">
      <c r="A443" t="s">
        <v>431</v>
      </c>
      <c r="B443" s="1">
        <v>45004</v>
      </c>
      <c r="C443">
        <v>922</v>
      </c>
      <c r="D443">
        <v>321</v>
      </c>
      <c r="E443">
        <v>8</v>
      </c>
      <c r="F443">
        <v>23</v>
      </c>
      <c r="G443">
        <v>28</v>
      </c>
      <c r="H443" t="s">
        <v>3951</v>
      </c>
      <c r="I443">
        <f>YEAR(Table1[[#This Row],[Date]])</f>
        <v>2023</v>
      </c>
      <c r="J443">
        <f>MONTH(Table1[[#This Row],[Date]])</f>
        <v>3</v>
      </c>
      <c r="K443">
        <f>WEEKDAY(Table1[[#This Row],[Date]])</f>
        <v>1</v>
      </c>
      <c r="L443" s="3">
        <f>DAY(Table1[[#This Row],[Date]])</f>
        <v>19</v>
      </c>
      <c r="M443" s="3">
        <f>Table1[[#This Row],[Inventory Level]]/Table1[[#This Row],[Reorder Point]]</f>
        <v>2.8722741433021808</v>
      </c>
      <c r="N443" s="3">
        <f>ROUND(Table1[[#This Row],[Turnover Ratio]],2)</f>
        <v>2.87</v>
      </c>
    </row>
    <row r="444" spans="1:14" x14ac:dyDescent="0.25">
      <c r="A444" t="s">
        <v>432</v>
      </c>
      <c r="B444" s="1">
        <v>45297</v>
      </c>
      <c r="C444">
        <v>612</v>
      </c>
      <c r="D444">
        <v>486</v>
      </c>
      <c r="E444">
        <v>18</v>
      </c>
      <c r="F444">
        <v>6</v>
      </c>
      <c r="G444">
        <v>25</v>
      </c>
      <c r="H444" t="s">
        <v>3949</v>
      </c>
      <c r="I444">
        <f>YEAR(Table1[[#This Row],[Date]])</f>
        <v>2024</v>
      </c>
      <c r="J444">
        <f>MONTH(Table1[[#This Row],[Date]])</f>
        <v>1</v>
      </c>
      <c r="K444">
        <f>WEEKDAY(Table1[[#This Row],[Date]])</f>
        <v>7</v>
      </c>
      <c r="L444" s="3">
        <f>DAY(Table1[[#This Row],[Date]])</f>
        <v>6</v>
      </c>
      <c r="M444" s="3">
        <f>Table1[[#This Row],[Inventory Level]]/Table1[[#This Row],[Reorder Point]]</f>
        <v>1.2592592592592593</v>
      </c>
      <c r="N444" s="3">
        <f>ROUND(Table1[[#This Row],[Turnover Ratio]],2)</f>
        <v>1.26</v>
      </c>
    </row>
    <row r="445" spans="1:14" x14ac:dyDescent="0.25">
      <c r="A445" t="s">
        <v>433</v>
      </c>
      <c r="B445" s="1">
        <v>45419</v>
      </c>
      <c r="C445">
        <v>764</v>
      </c>
      <c r="D445">
        <v>491</v>
      </c>
      <c r="E445">
        <v>5</v>
      </c>
      <c r="F445">
        <v>104</v>
      </c>
      <c r="G445">
        <v>13</v>
      </c>
      <c r="H445" t="s">
        <v>3949</v>
      </c>
      <c r="I445">
        <f>YEAR(Table1[[#This Row],[Date]])</f>
        <v>2024</v>
      </c>
      <c r="J445">
        <f>MONTH(Table1[[#This Row],[Date]])</f>
        <v>5</v>
      </c>
      <c r="K445">
        <f>WEEKDAY(Table1[[#This Row],[Date]])</f>
        <v>3</v>
      </c>
      <c r="L445" s="3">
        <f>DAY(Table1[[#This Row],[Date]])</f>
        <v>7</v>
      </c>
      <c r="M445" s="3">
        <f>Table1[[#This Row],[Inventory Level]]/Table1[[#This Row],[Reorder Point]]</f>
        <v>1.5560081466395113</v>
      </c>
      <c r="N445" s="3">
        <f>ROUND(Table1[[#This Row],[Turnover Ratio]],2)</f>
        <v>1.56</v>
      </c>
    </row>
    <row r="446" spans="1:14" x14ac:dyDescent="0.25">
      <c r="A446" t="s">
        <v>79</v>
      </c>
      <c r="B446" s="1">
        <v>45270</v>
      </c>
      <c r="C446">
        <v>310</v>
      </c>
      <c r="D446">
        <v>385</v>
      </c>
      <c r="E446">
        <v>14</v>
      </c>
      <c r="F446">
        <v>44</v>
      </c>
      <c r="G446">
        <v>17</v>
      </c>
      <c r="H446" t="s">
        <v>3949</v>
      </c>
      <c r="I446">
        <f>YEAR(Table1[[#This Row],[Date]])</f>
        <v>2023</v>
      </c>
      <c r="J446">
        <f>MONTH(Table1[[#This Row],[Date]])</f>
        <v>12</v>
      </c>
      <c r="K446">
        <f>WEEKDAY(Table1[[#This Row],[Date]])</f>
        <v>1</v>
      </c>
      <c r="L446" s="3">
        <f>DAY(Table1[[#This Row],[Date]])</f>
        <v>10</v>
      </c>
      <c r="M446" s="3">
        <f>Table1[[#This Row],[Inventory Level]]/Table1[[#This Row],[Reorder Point]]</f>
        <v>0.80519480519480524</v>
      </c>
      <c r="N446" s="3">
        <f>ROUND(Table1[[#This Row],[Turnover Ratio]],2)</f>
        <v>0.81</v>
      </c>
    </row>
    <row r="447" spans="1:14" hidden="1" x14ac:dyDescent="0.25">
      <c r="A447" t="s">
        <v>434</v>
      </c>
      <c r="B447" s="1">
        <v>45656</v>
      </c>
      <c r="C447">
        <v>785</v>
      </c>
      <c r="D447">
        <v>244</v>
      </c>
      <c r="E447">
        <v>6</v>
      </c>
      <c r="F447">
        <v>83</v>
      </c>
      <c r="G447">
        <v>47</v>
      </c>
      <c r="H447" t="s">
        <v>3951</v>
      </c>
      <c r="I447">
        <f>YEAR(Table1[[#This Row],[Date]])</f>
        <v>2024</v>
      </c>
      <c r="J447">
        <f>MONTH(Table1[[#This Row],[Date]])</f>
        <v>12</v>
      </c>
      <c r="K447">
        <f>WEEKDAY(Table1[[#This Row],[Date]])</f>
        <v>2</v>
      </c>
      <c r="L447" s="3">
        <f>DAY(Table1[[#This Row],[Date]])</f>
        <v>30</v>
      </c>
      <c r="M447" s="3">
        <f>Table1[[#This Row],[Inventory Level]]/Table1[[#This Row],[Reorder Point]]</f>
        <v>3.2172131147540983</v>
      </c>
      <c r="N447" s="3">
        <f>ROUND(Table1[[#This Row],[Turnover Ratio]],2)</f>
        <v>3.22</v>
      </c>
    </row>
    <row r="448" spans="1:14" hidden="1" x14ac:dyDescent="0.25">
      <c r="A448" t="s">
        <v>435</v>
      </c>
      <c r="B448" s="1">
        <v>45267</v>
      </c>
      <c r="C448">
        <v>387</v>
      </c>
      <c r="D448">
        <v>60</v>
      </c>
      <c r="E448">
        <v>25</v>
      </c>
      <c r="F448">
        <v>139</v>
      </c>
      <c r="G448">
        <v>11</v>
      </c>
      <c r="H448" t="s">
        <v>3950</v>
      </c>
      <c r="I448">
        <f>YEAR(Table1[[#This Row],[Date]])</f>
        <v>2023</v>
      </c>
      <c r="J448">
        <f>MONTH(Table1[[#This Row],[Date]])</f>
        <v>12</v>
      </c>
      <c r="K448">
        <f>WEEKDAY(Table1[[#This Row],[Date]])</f>
        <v>5</v>
      </c>
      <c r="L448" s="3">
        <f>DAY(Table1[[#This Row],[Date]])</f>
        <v>7</v>
      </c>
      <c r="M448" s="3">
        <f>Table1[[#This Row],[Inventory Level]]/Table1[[#This Row],[Reorder Point]]</f>
        <v>6.45</v>
      </c>
      <c r="N448" s="3">
        <f>ROUND(Table1[[#This Row],[Turnover Ratio]],2)</f>
        <v>6.45</v>
      </c>
    </row>
    <row r="449" spans="1:14" x14ac:dyDescent="0.25">
      <c r="A449" t="s">
        <v>436</v>
      </c>
      <c r="B449" s="1">
        <v>45395</v>
      </c>
      <c r="C449">
        <v>256</v>
      </c>
      <c r="D449">
        <v>329</v>
      </c>
      <c r="E449">
        <v>4</v>
      </c>
      <c r="F449">
        <v>24</v>
      </c>
      <c r="G449">
        <v>13</v>
      </c>
      <c r="H449" t="s">
        <v>3949</v>
      </c>
      <c r="I449">
        <f>YEAR(Table1[[#This Row],[Date]])</f>
        <v>2024</v>
      </c>
      <c r="J449">
        <f>MONTH(Table1[[#This Row],[Date]])</f>
        <v>4</v>
      </c>
      <c r="K449">
        <f>WEEKDAY(Table1[[#This Row],[Date]])</f>
        <v>7</v>
      </c>
      <c r="L449" s="3">
        <f>DAY(Table1[[#This Row],[Date]])</f>
        <v>13</v>
      </c>
      <c r="M449" s="3">
        <f>Table1[[#This Row],[Inventory Level]]/Table1[[#This Row],[Reorder Point]]</f>
        <v>0.77811550151975684</v>
      </c>
      <c r="N449" s="3">
        <f>ROUND(Table1[[#This Row],[Turnover Ratio]],2)</f>
        <v>0.78</v>
      </c>
    </row>
    <row r="450" spans="1:14" hidden="1" x14ac:dyDescent="0.25">
      <c r="A450" t="s">
        <v>437</v>
      </c>
      <c r="B450" s="1">
        <v>45168</v>
      </c>
      <c r="C450">
        <v>110</v>
      </c>
      <c r="D450">
        <v>435</v>
      </c>
      <c r="E450">
        <v>6</v>
      </c>
      <c r="F450">
        <v>139</v>
      </c>
      <c r="G450">
        <v>2</v>
      </c>
      <c r="H450" t="s">
        <v>3950</v>
      </c>
      <c r="I450">
        <f>YEAR(Table1[[#This Row],[Date]])</f>
        <v>2023</v>
      </c>
      <c r="J450">
        <f>MONTH(Table1[[#This Row],[Date]])</f>
        <v>8</v>
      </c>
      <c r="K450">
        <f>WEEKDAY(Table1[[#This Row],[Date]])</f>
        <v>4</v>
      </c>
      <c r="L450" s="3">
        <f>DAY(Table1[[#This Row],[Date]])</f>
        <v>30</v>
      </c>
      <c r="M450" s="3">
        <f>Table1[[#This Row],[Inventory Level]]/Table1[[#This Row],[Reorder Point]]</f>
        <v>0.25287356321839083</v>
      </c>
      <c r="N450" s="3">
        <f>ROUND(Table1[[#This Row],[Turnover Ratio]],2)</f>
        <v>0.25</v>
      </c>
    </row>
    <row r="451" spans="1:14" hidden="1" x14ac:dyDescent="0.25">
      <c r="A451" t="s">
        <v>438</v>
      </c>
      <c r="B451" s="1">
        <v>45059</v>
      </c>
      <c r="C451">
        <v>602</v>
      </c>
      <c r="D451">
        <v>102</v>
      </c>
      <c r="E451">
        <v>28</v>
      </c>
      <c r="F451">
        <v>127</v>
      </c>
      <c r="G451">
        <v>45</v>
      </c>
      <c r="H451" t="s">
        <v>3951</v>
      </c>
      <c r="I451">
        <f>YEAR(Table1[[#This Row],[Date]])</f>
        <v>2023</v>
      </c>
      <c r="J451">
        <f>MONTH(Table1[[#This Row],[Date]])</f>
        <v>5</v>
      </c>
      <c r="K451">
        <f>WEEKDAY(Table1[[#This Row],[Date]])</f>
        <v>7</v>
      </c>
      <c r="L451" s="3">
        <f>DAY(Table1[[#This Row],[Date]])</f>
        <v>13</v>
      </c>
      <c r="M451" s="3">
        <f>Table1[[#This Row],[Inventory Level]]/Table1[[#This Row],[Reorder Point]]</f>
        <v>5.9019607843137258</v>
      </c>
      <c r="N451" s="3">
        <f>ROUND(Table1[[#This Row],[Turnover Ratio]],2)</f>
        <v>5.9</v>
      </c>
    </row>
    <row r="452" spans="1:14" hidden="1" x14ac:dyDescent="0.25">
      <c r="A452" t="s">
        <v>439</v>
      </c>
      <c r="B452" s="1">
        <v>45659</v>
      </c>
      <c r="C452">
        <v>670</v>
      </c>
      <c r="D452">
        <v>189</v>
      </c>
      <c r="E452">
        <v>19</v>
      </c>
      <c r="F452">
        <v>5</v>
      </c>
      <c r="G452">
        <v>47</v>
      </c>
      <c r="H452" t="s">
        <v>3951</v>
      </c>
      <c r="I452">
        <f>YEAR(Table1[[#This Row],[Date]])</f>
        <v>2025</v>
      </c>
      <c r="J452">
        <f>MONTH(Table1[[#This Row],[Date]])</f>
        <v>1</v>
      </c>
      <c r="K452">
        <f>WEEKDAY(Table1[[#This Row],[Date]])</f>
        <v>5</v>
      </c>
      <c r="L452" s="3">
        <f>DAY(Table1[[#This Row],[Date]])</f>
        <v>2</v>
      </c>
      <c r="M452" s="3">
        <f>Table1[[#This Row],[Inventory Level]]/Table1[[#This Row],[Reorder Point]]</f>
        <v>3.5449735449735451</v>
      </c>
      <c r="N452" s="3">
        <f>ROUND(Table1[[#This Row],[Turnover Ratio]],2)</f>
        <v>3.54</v>
      </c>
    </row>
    <row r="453" spans="1:14" x14ac:dyDescent="0.25">
      <c r="A453" t="s">
        <v>440</v>
      </c>
      <c r="B453" s="1">
        <v>45116</v>
      </c>
      <c r="C453">
        <v>836</v>
      </c>
      <c r="D453">
        <v>253</v>
      </c>
      <c r="E453">
        <v>3</v>
      </c>
      <c r="F453">
        <v>87</v>
      </c>
      <c r="G453">
        <v>5</v>
      </c>
      <c r="H453" t="s">
        <v>3949</v>
      </c>
      <c r="I453">
        <f>YEAR(Table1[[#This Row],[Date]])</f>
        <v>2023</v>
      </c>
      <c r="J453">
        <f>MONTH(Table1[[#This Row],[Date]])</f>
        <v>7</v>
      </c>
      <c r="K453">
        <f>WEEKDAY(Table1[[#This Row],[Date]])</f>
        <v>1</v>
      </c>
      <c r="L453" s="3">
        <f>DAY(Table1[[#This Row],[Date]])</f>
        <v>9</v>
      </c>
      <c r="M453" s="3">
        <f>Table1[[#This Row],[Inventory Level]]/Table1[[#This Row],[Reorder Point]]</f>
        <v>3.3043478260869565</v>
      </c>
      <c r="N453" s="3">
        <f>ROUND(Table1[[#This Row],[Turnover Ratio]],2)</f>
        <v>3.3</v>
      </c>
    </row>
    <row r="454" spans="1:14" hidden="1" x14ac:dyDescent="0.25">
      <c r="A454" t="s">
        <v>441</v>
      </c>
      <c r="B454" s="1">
        <v>45105</v>
      </c>
      <c r="C454">
        <v>849</v>
      </c>
      <c r="D454">
        <v>378</v>
      </c>
      <c r="E454">
        <v>12</v>
      </c>
      <c r="F454">
        <v>180</v>
      </c>
      <c r="G454">
        <v>17</v>
      </c>
      <c r="H454" t="s">
        <v>3950</v>
      </c>
      <c r="I454">
        <f>YEAR(Table1[[#This Row],[Date]])</f>
        <v>2023</v>
      </c>
      <c r="J454">
        <f>MONTH(Table1[[#This Row],[Date]])</f>
        <v>6</v>
      </c>
      <c r="K454">
        <f>WEEKDAY(Table1[[#This Row],[Date]])</f>
        <v>4</v>
      </c>
      <c r="L454" s="3">
        <f>DAY(Table1[[#This Row],[Date]])</f>
        <v>28</v>
      </c>
      <c r="M454" s="3">
        <f>Table1[[#This Row],[Inventory Level]]/Table1[[#This Row],[Reorder Point]]</f>
        <v>2.246031746031746</v>
      </c>
      <c r="N454" s="3">
        <f>ROUND(Table1[[#This Row],[Turnover Ratio]],2)</f>
        <v>2.25</v>
      </c>
    </row>
    <row r="455" spans="1:14" hidden="1" x14ac:dyDescent="0.25">
      <c r="A455" t="s">
        <v>442</v>
      </c>
      <c r="B455" s="1">
        <v>45444</v>
      </c>
      <c r="C455">
        <v>263</v>
      </c>
      <c r="D455">
        <v>438</v>
      </c>
      <c r="E455">
        <v>24</v>
      </c>
      <c r="F455">
        <v>134</v>
      </c>
      <c r="G455">
        <v>7</v>
      </c>
      <c r="H455" t="s">
        <v>3950</v>
      </c>
      <c r="I455">
        <f>YEAR(Table1[[#This Row],[Date]])</f>
        <v>2024</v>
      </c>
      <c r="J455">
        <f>MONTH(Table1[[#This Row],[Date]])</f>
        <v>6</v>
      </c>
      <c r="K455">
        <f>WEEKDAY(Table1[[#This Row],[Date]])</f>
        <v>7</v>
      </c>
      <c r="L455" s="3">
        <f>DAY(Table1[[#This Row],[Date]])</f>
        <v>1</v>
      </c>
      <c r="M455" s="3">
        <f>Table1[[#This Row],[Inventory Level]]/Table1[[#This Row],[Reorder Point]]</f>
        <v>0.6004566210045662</v>
      </c>
      <c r="N455" s="3">
        <f>ROUND(Table1[[#This Row],[Turnover Ratio]],2)</f>
        <v>0.6</v>
      </c>
    </row>
    <row r="456" spans="1:14" x14ac:dyDescent="0.25">
      <c r="A456" t="s">
        <v>443</v>
      </c>
      <c r="B456" s="1">
        <v>45363</v>
      </c>
      <c r="C456">
        <v>679</v>
      </c>
      <c r="D456">
        <v>324</v>
      </c>
      <c r="E456">
        <v>11</v>
      </c>
      <c r="F456">
        <v>130</v>
      </c>
      <c r="G456">
        <v>18</v>
      </c>
      <c r="H456" t="s">
        <v>3949</v>
      </c>
      <c r="I456">
        <f>YEAR(Table1[[#This Row],[Date]])</f>
        <v>2024</v>
      </c>
      <c r="J456">
        <f>MONTH(Table1[[#This Row],[Date]])</f>
        <v>3</v>
      </c>
      <c r="K456">
        <f>WEEKDAY(Table1[[#This Row],[Date]])</f>
        <v>3</v>
      </c>
      <c r="L456" s="3">
        <f>DAY(Table1[[#This Row],[Date]])</f>
        <v>12</v>
      </c>
      <c r="M456" s="3">
        <f>Table1[[#This Row],[Inventory Level]]/Table1[[#This Row],[Reorder Point]]</f>
        <v>2.0956790123456792</v>
      </c>
      <c r="N456" s="3">
        <f>ROUND(Table1[[#This Row],[Turnover Ratio]],2)</f>
        <v>2.1</v>
      </c>
    </row>
    <row r="457" spans="1:14" hidden="1" x14ac:dyDescent="0.25">
      <c r="A457" t="s">
        <v>444</v>
      </c>
      <c r="B457" s="1">
        <v>45036</v>
      </c>
      <c r="C457">
        <v>162</v>
      </c>
      <c r="D457">
        <v>317</v>
      </c>
      <c r="E457">
        <v>23</v>
      </c>
      <c r="F457">
        <v>89</v>
      </c>
      <c r="G457">
        <v>7</v>
      </c>
      <c r="H457" t="s">
        <v>3951</v>
      </c>
      <c r="I457">
        <f>YEAR(Table1[[#This Row],[Date]])</f>
        <v>2023</v>
      </c>
      <c r="J457">
        <f>MONTH(Table1[[#This Row],[Date]])</f>
        <v>4</v>
      </c>
      <c r="K457">
        <f>WEEKDAY(Table1[[#This Row],[Date]])</f>
        <v>5</v>
      </c>
      <c r="L457" s="3">
        <f>DAY(Table1[[#This Row],[Date]])</f>
        <v>20</v>
      </c>
      <c r="M457" s="3">
        <f>Table1[[#This Row],[Inventory Level]]/Table1[[#This Row],[Reorder Point]]</f>
        <v>0.51104100946372244</v>
      </c>
      <c r="N457" s="3">
        <f>ROUND(Table1[[#This Row],[Turnover Ratio]],2)</f>
        <v>0.51</v>
      </c>
    </row>
    <row r="458" spans="1:14" hidden="1" x14ac:dyDescent="0.25">
      <c r="A458" t="s">
        <v>445</v>
      </c>
      <c r="B458" s="1">
        <v>45196</v>
      </c>
      <c r="C458">
        <v>731</v>
      </c>
      <c r="D458">
        <v>258</v>
      </c>
      <c r="E458">
        <v>5</v>
      </c>
      <c r="F458">
        <v>197</v>
      </c>
      <c r="G458">
        <v>30</v>
      </c>
      <c r="H458" t="s">
        <v>3950</v>
      </c>
      <c r="I458">
        <f>YEAR(Table1[[#This Row],[Date]])</f>
        <v>2023</v>
      </c>
      <c r="J458">
        <f>MONTH(Table1[[#This Row],[Date]])</f>
        <v>9</v>
      </c>
      <c r="K458">
        <f>WEEKDAY(Table1[[#This Row],[Date]])</f>
        <v>4</v>
      </c>
      <c r="L458" s="3">
        <f>DAY(Table1[[#This Row],[Date]])</f>
        <v>27</v>
      </c>
      <c r="M458" s="3">
        <f>Table1[[#This Row],[Inventory Level]]/Table1[[#This Row],[Reorder Point]]</f>
        <v>2.8333333333333335</v>
      </c>
      <c r="N458" s="3">
        <f>ROUND(Table1[[#This Row],[Turnover Ratio]],2)</f>
        <v>2.83</v>
      </c>
    </row>
    <row r="459" spans="1:14" hidden="1" x14ac:dyDescent="0.25">
      <c r="A459" t="s">
        <v>446</v>
      </c>
      <c r="B459" s="1">
        <v>45344</v>
      </c>
      <c r="C459">
        <v>109</v>
      </c>
      <c r="D459">
        <v>143</v>
      </c>
      <c r="E459">
        <v>5</v>
      </c>
      <c r="F459">
        <v>187</v>
      </c>
      <c r="G459">
        <v>10</v>
      </c>
      <c r="H459" t="s">
        <v>3951</v>
      </c>
      <c r="I459">
        <f>YEAR(Table1[[#This Row],[Date]])</f>
        <v>2024</v>
      </c>
      <c r="J459">
        <f>MONTH(Table1[[#This Row],[Date]])</f>
        <v>2</v>
      </c>
      <c r="K459">
        <f>WEEKDAY(Table1[[#This Row],[Date]])</f>
        <v>5</v>
      </c>
      <c r="L459" s="3">
        <f>DAY(Table1[[#This Row],[Date]])</f>
        <v>22</v>
      </c>
      <c r="M459" s="3">
        <f>Table1[[#This Row],[Inventory Level]]/Table1[[#This Row],[Reorder Point]]</f>
        <v>0.76223776223776218</v>
      </c>
      <c r="N459" s="3">
        <f>ROUND(Table1[[#This Row],[Turnover Ratio]],2)</f>
        <v>0.76</v>
      </c>
    </row>
    <row r="460" spans="1:14" hidden="1" x14ac:dyDescent="0.25">
      <c r="A460" t="s">
        <v>279</v>
      </c>
      <c r="B460" s="1">
        <v>45619</v>
      </c>
      <c r="C460">
        <v>221</v>
      </c>
      <c r="D460">
        <v>426</v>
      </c>
      <c r="E460">
        <v>2</v>
      </c>
      <c r="F460">
        <v>85</v>
      </c>
      <c r="G460">
        <v>31</v>
      </c>
      <c r="H460" t="s">
        <v>3951</v>
      </c>
      <c r="I460">
        <f>YEAR(Table1[[#This Row],[Date]])</f>
        <v>2024</v>
      </c>
      <c r="J460">
        <f>MONTH(Table1[[#This Row],[Date]])</f>
        <v>11</v>
      </c>
      <c r="K460">
        <f>WEEKDAY(Table1[[#This Row],[Date]])</f>
        <v>7</v>
      </c>
      <c r="L460" s="3">
        <f>DAY(Table1[[#This Row],[Date]])</f>
        <v>23</v>
      </c>
      <c r="M460" s="3">
        <f>Table1[[#This Row],[Inventory Level]]/Table1[[#This Row],[Reorder Point]]</f>
        <v>0.51877934272300474</v>
      </c>
      <c r="N460" s="3">
        <f>ROUND(Table1[[#This Row],[Turnover Ratio]],2)</f>
        <v>0.52</v>
      </c>
    </row>
    <row r="461" spans="1:14" x14ac:dyDescent="0.25">
      <c r="A461" t="s">
        <v>447</v>
      </c>
      <c r="B461" s="1">
        <v>45181</v>
      </c>
      <c r="C461">
        <v>595</v>
      </c>
      <c r="D461">
        <v>495</v>
      </c>
      <c r="E461">
        <v>30</v>
      </c>
      <c r="F461">
        <v>123</v>
      </c>
      <c r="G461">
        <v>24</v>
      </c>
      <c r="H461" t="s">
        <v>3949</v>
      </c>
      <c r="I461">
        <f>YEAR(Table1[[#This Row],[Date]])</f>
        <v>2023</v>
      </c>
      <c r="J461">
        <f>MONTH(Table1[[#This Row],[Date]])</f>
        <v>9</v>
      </c>
      <c r="K461">
        <f>WEEKDAY(Table1[[#This Row],[Date]])</f>
        <v>3</v>
      </c>
      <c r="L461" s="3">
        <f>DAY(Table1[[#This Row],[Date]])</f>
        <v>12</v>
      </c>
      <c r="M461" s="3">
        <f>Table1[[#This Row],[Inventory Level]]/Table1[[#This Row],[Reorder Point]]</f>
        <v>1.202020202020202</v>
      </c>
      <c r="N461" s="3">
        <f>ROUND(Table1[[#This Row],[Turnover Ratio]],2)</f>
        <v>1.2</v>
      </c>
    </row>
    <row r="462" spans="1:14" x14ac:dyDescent="0.25">
      <c r="A462" t="s">
        <v>448</v>
      </c>
      <c r="B462" s="1">
        <v>45378</v>
      </c>
      <c r="C462">
        <v>432</v>
      </c>
      <c r="D462">
        <v>240</v>
      </c>
      <c r="E462">
        <v>6</v>
      </c>
      <c r="F462">
        <v>195</v>
      </c>
      <c r="G462">
        <v>27</v>
      </c>
      <c r="H462" t="s">
        <v>3949</v>
      </c>
      <c r="I462">
        <f>YEAR(Table1[[#This Row],[Date]])</f>
        <v>2024</v>
      </c>
      <c r="J462">
        <f>MONTH(Table1[[#This Row],[Date]])</f>
        <v>3</v>
      </c>
      <c r="K462">
        <f>WEEKDAY(Table1[[#This Row],[Date]])</f>
        <v>4</v>
      </c>
      <c r="L462" s="3">
        <f>DAY(Table1[[#This Row],[Date]])</f>
        <v>27</v>
      </c>
      <c r="M462" s="3">
        <f>Table1[[#This Row],[Inventory Level]]/Table1[[#This Row],[Reorder Point]]</f>
        <v>1.8</v>
      </c>
      <c r="N462" s="3">
        <f>ROUND(Table1[[#This Row],[Turnover Ratio]],2)</f>
        <v>1.8</v>
      </c>
    </row>
    <row r="463" spans="1:14" hidden="1" x14ac:dyDescent="0.25">
      <c r="A463" t="s">
        <v>449</v>
      </c>
      <c r="B463" s="1">
        <v>45025</v>
      </c>
      <c r="C463">
        <v>639</v>
      </c>
      <c r="D463">
        <v>463</v>
      </c>
      <c r="E463">
        <v>10</v>
      </c>
      <c r="F463">
        <v>15</v>
      </c>
      <c r="G463">
        <v>30</v>
      </c>
      <c r="H463" t="s">
        <v>3950</v>
      </c>
      <c r="I463">
        <f>YEAR(Table1[[#This Row],[Date]])</f>
        <v>2023</v>
      </c>
      <c r="J463">
        <f>MONTH(Table1[[#This Row],[Date]])</f>
        <v>4</v>
      </c>
      <c r="K463">
        <f>WEEKDAY(Table1[[#This Row],[Date]])</f>
        <v>1</v>
      </c>
      <c r="L463" s="3">
        <f>DAY(Table1[[#This Row],[Date]])</f>
        <v>9</v>
      </c>
      <c r="M463" s="3">
        <f>Table1[[#This Row],[Inventory Level]]/Table1[[#This Row],[Reorder Point]]</f>
        <v>1.3801295896328294</v>
      </c>
      <c r="N463" s="3">
        <f>ROUND(Table1[[#This Row],[Turnover Ratio]],2)</f>
        <v>1.38</v>
      </c>
    </row>
    <row r="464" spans="1:14" hidden="1" x14ac:dyDescent="0.25">
      <c r="A464" t="s">
        <v>450</v>
      </c>
      <c r="B464" s="1">
        <v>45095</v>
      </c>
      <c r="C464">
        <v>255</v>
      </c>
      <c r="D464">
        <v>100</v>
      </c>
      <c r="E464">
        <v>17</v>
      </c>
      <c r="F464">
        <v>51</v>
      </c>
      <c r="G464">
        <v>39</v>
      </c>
      <c r="H464" t="s">
        <v>3951</v>
      </c>
      <c r="I464">
        <f>YEAR(Table1[[#This Row],[Date]])</f>
        <v>2023</v>
      </c>
      <c r="J464">
        <f>MONTH(Table1[[#This Row],[Date]])</f>
        <v>6</v>
      </c>
      <c r="K464">
        <f>WEEKDAY(Table1[[#This Row],[Date]])</f>
        <v>1</v>
      </c>
      <c r="L464" s="3">
        <f>DAY(Table1[[#This Row],[Date]])</f>
        <v>18</v>
      </c>
      <c r="M464" s="3">
        <f>Table1[[#This Row],[Inventory Level]]/Table1[[#This Row],[Reorder Point]]</f>
        <v>2.5499999999999998</v>
      </c>
      <c r="N464" s="3">
        <f>ROUND(Table1[[#This Row],[Turnover Ratio]],2)</f>
        <v>2.5499999999999998</v>
      </c>
    </row>
    <row r="465" spans="1:14" hidden="1" x14ac:dyDescent="0.25">
      <c r="A465" t="s">
        <v>451</v>
      </c>
      <c r="B465" s="1">
        <v>45204</v>
      </c>
      <c r="C465">
        <v>180</v>
      </c>
      <c r="D465">
        <v>499</v>
      </c>
      <c r="E465">
        <v>22</v>
      </c>
      <c r="F465">
        <v>13</v>
      </c>
      <c r="G465">
        <v>6</v>
      </c>
      <c r="H465" t="s">
        <v>3951</v>
      </c>
      <c r="I465">
        <f>YEAR(Table1[[#This Row],[Date]])</f>
        <v>2023</v>
      </c>
      <c r="J465">
        <f>MONTH(Table1[[#This Row],[Date]])</f>
        <v>10</v>
      </c>
      <c r="K465">
        <f>WEEKDAY(Table1[[#This Row],[Date]])</f>
        <v>5</v>
      </c>
      <c r="L465" s="3">
        <f>DAY(Table1[[#This Row],[Date]])</f>
        <v>5</v>
      </c>
      <c r="M465" s="3">
        <f>Table1[[#This Row],[Inventory Level]]/Table1[[#This Row],[Reorder Point]]</f>
        <v>0.36072144288577157</v>
      </c>
      <c r="N465" s="3">
        <f>ROUND(Table1[[#This Row],[Turnover Ratio]],2)</f>
        <v>0.36</v>
      </c>
    </row>
    <row r="466" spans="1:14" hidden="1" x14ac:dyDescent="0.25">
      <c r="A466" t="s">
        <v>452</v>
      </c>
      <c r="B466" s="1">
        <v>45394</v>
      </c>
      <c r="C466">
        <v>871</v>
      </c>
      <c r="D466">
        <v>191</v>
      </c>
      <c r="E466">
        <v>30</v>
      </c>
      <c r="F466">
        <v>173</v>
      </c>
      <c r="G466">
        <v>21</v>
      </c>
      <c r="H466" t="s">
        <v>3950</v>
      </c>
      <c r="I466">
        <f>YEAR(Table1[[#This Row],[Date]])</f>
        <v>2024</v>
      </c>
      <c r="J466">
        <f>MONTH(Table1[[#This Row],[Date]])</f>
        <v>4</v>
      </c>
      <c r="K466">
        <f>WEEKDAY(Table1[[#This Row],[Date]])</f>
        <v>6</v>
      </c>
      <c r="L466" s="3">
        <f>DAY(Table1[[#This Row],[Date]])</f>
        <v>12</v>
      </c>
      <c r="M466" s="3">
        <f>Table1[[#This Row],[Inventory Level]]/Table1[[#This Row],[Reorder Point]]</f>
        <v>4.5602094240837694</v>
      </c>
      <c r="N466" s="3">
        <f>ROUND(Table1[[#This Row],[Turnover Ratio]],2)</f>
        <v>4.5599999999999996</v>
      </c>
    </row>
    <row r="467" spans="1:14" x14ac:dyDescent="0.25">
      <c r="A467" t="s">
        <v>453</v>
      </c>
      <c r="B467" s="1">
        <v>45617</v>
      </c>
      <c r="C467">
        <v>181</v>
      </c>
      <c r="D467">
        <v>335</v>
      </c>
      <c r="E467">
        <v>4</v>
      </c>
      <c r="F467">
        <v>27</v>
      </c>
      <c r="G467">
        <v>17</v>
      </c>
      <c r="H467" t="s">
        <v>3949</v>
      </c>
      <c r="I467">
        <f>YEAR(Table1[[#This Row],[Date]])</f>
        <v>2024</v>
      </c>
      <c r="J467">
        <f>MONTH(Table1[[#This Row],[Date]])</f>
        <v>11</v>
      </c>
      <c r="K467">
        <f>WEEKDAY(Table1[[#This Row],[Date]])</f>
        <v>5</v>
      </c>
      <c r="L467" s="3">
        <f>DAY(Table1[[#This Row],[Date]])</f>
        <v>21</v>
      </c>
      <c r="M467" s="3">
        <f>Table1[[#This Row],[Inventory Level]]/Table1[[#This Row],[Reorder Point]]</f>
        <v>0.54029850746268659</v>
      </c>
      <c r="N467" s="3">
        <f>ROUND(Table1[[#This Row],[Turnover Ratio]],2)</f>
        <v>0.54</v>
      </c>
    </row>
    <row r="468" spans="1:14" x14ac:dyDescent="0.25">
      <c r="A468" t="s">
        <v>454</v>
      </c>
      <c r="B468" s="1">
        <v>45477</v>
      </c>
      <c r="C468">
        <v>606</v>
      </c>
      <c r="D468">
        <v>292</v>
      </c>
      <c r="E468">
        <v>28</v>
      </c>
      <c r="F468">
        <v>55</v>
      </c>
      <c r="G468">
        <v>20</v>
      </c>
      <c r="H468" t="s">
        <v>3949</v>
      </c>
      <c r="I468">
        <f>YEAR(Table1[[#This Row],[Date]])</f>
        <v>2024</v>
      </c>
      <c r="J468">
        <f>MONTH(Table1[[#This Row],[Date]])</f>
        <v>7</v>
      </c>
      <c r="K468">
        <f>WEEKDAY(Table1[[#This Row],[Date]])</f>
        <v>5</v>
      </c>
      <c r="L468" s="3">
        <f>DAY(Table1[[#This Row],[Date]])</f>
        <v>4</v>
      </c>
      <c r="M468" s="3">
        <f>Table1[[#This Row],[Inventory Level]]/Table1[[#This Row],[Reorder Point]]</f>
        <v>2.0753424657534247</v>
      </c>
      <c r="N468" s="3">
        <f>ROUND(Table1[[#This Row],[Turnover Ratio]],2)</f>
        <v>2.08</v>
      </c>
    </row>
    <row r="469" spans="1:14" hidden="1" x14ac:dyDescent="0.25">
      <c r="A469" t="s">
        <v>455</v>
      </c>
      <c r="B469" s="1">
        <v>45060</v>
      </c>
      <c r="C469">
        <v>828</v>
      </c>
      <c r="D469">
        <v>421</v>
      </c>
      <c r="E469">
        <v>28</v>
      </c>
      <c r="F469">
        <v>69</v>
      </c>
      <c r="G469">
        <v>27</v>
      </c>
      <c r="H469" t="s">
        <v>3951</v>
      </c>
      <c r="I469">
        <f>YEAR(Table1[[#This Row],[Date]])</f>
        <v>2023</v>
      </c>
      <c r="J469">
        <f>MONTH(Table1[[#This Row],[Date]])</f>
        <v>5</v>
      </c>
      <c r="K469">
        <f>WEEKDAY(Table1[[#This Row],[Date]])</f>
        <v>1</v>
      </c>
      <c r="L469" s="3">
        <f>DAY(Table1[[#This Row],[Date]])</f>
        <v>14</v>
      </c>
      <c r="M469" s="3">
        <f>Table1[[#This Row],[Inventory Level]]/Table1[[#This Row],[Reorder Point]]</f>
        <v>1.9667458432304037</v>
      </c>
      <c r="N469" s="3">
        <f>ROUND(Table1[[#This Row],[Turnover Ratio]],2)</f>
        <v>1.97</v>
      </c>
    </row>
    <row r="470" spans="1:14" hidden="1" x14ac:dyDescent="0.25">
      <c r="A470" t="s">
        <v>177</v>
      </c>
      <c r="B470" s="1">
        <v>45295</v>
      </c>
      <c r="C470">
        <v>461</v>
      </c>
      <c r="D470">
        <v>316</v>
      </c>
      <c r="E470">
        <v>26</v>
      </c>
      <c r="F470">
        <v>38</v>
      </c>
      <c r="G470">
        <v>4</v>
      </c>
      <c r="H470" t="s">
        <v>3950</v>
      </c>
      <c r="I470">
        <f>YEAR(Table1[[#This Row],[Date]])</f>
        <v>2024</v>
      </c>
      <c r="J470">
        <f>MONTH(Table1[[#This Row],[Date]])</f>
        <v>1</v>
      </c>
      <c r="K470">
        <f>WEEKDAY(Table1[[#This Row],[Date]])</f>
        <v>5</v>
      </c>
      <c r="L470" s="3">
        <f>DAY(Table1[[#This Row],[Date]])</f>
        <v>4</v>
      </c>
      <c r="M470" s="3">
        <f>Table1[[#This Row],[Inventory Level]]/Table1[[#This Row],[Reorder Point]]</f>
        <v>1.4588607594936709</v>
      </c>
      <c r="N470" s="3">
        <f>ROUND(Table1[[#This Row],[Turnover Ratio]],2)</f>
        <v>1.46</v>
      </c>
    </row>
    <row r="471" spans="1:14" x14ac:dyDescent="0.25">
      <c r="A471" t="s">
        <v>456</v>
      </c>
      <c r="B471" s="1">
        <v>45230</v>
      </c>
      <c r="C471">
        <v>279</v>
      </c>
      <c r="D471">
        <v>187</v>
      </c>
      <c r="E471">
        <v>7</v>
      </c>
      <c r="F471">
        <v>134</v>
      </c>
      <c r="G471">
        <v>8</v>
      </c>
      <c r="H471" t="s">
        <v>3949</v>
      </c>
      <c r="I471">
        <f>YEAR(Table1[[#This Row],[Date]])</f>
        <v>2023</v>
      </c>
      <c r="J471">
        <f>MONTH(Table1[[#This Row],[Date]])</f>
        <v>10</v>
      </c>
      <c r="K471">
        <f>WEEKDAY(Table1[[#This Row],[Date]])</f>
        <v>3</v>
      </c>
      <c r="L471" s="3">
        <f>DAY(Table1[[#This Row],[Date]])</f>
        <v>31</v>
      </c>
      <c r="M471" s="3">
        <f>Table1[[#This Row],[Inventory Level]]/Table1[[#This Row],[Reorder Point]]</f>
        <v>1.4919786096256684</v>
      </c>
      <c r="N471" s="3">
        <f>ROUND(Table1[[#This Row],[Turnover Ratio]],2)</f>
        <v>1.49</v>
      </c>
    </row>
    <row r="472" spans="1:14" hidden="1" x14ac:dyDescent="0.25">
      <c r="A472" t="s">
        <v>457</v>
      </c>
      <c r="B472" s="1">
        <v>45326</v>
      </c>
      <c r="C472">
        <v>432</v>
      </c>
      <c r="D472">
        <v>406</v>
      </c>
      <c r="E472">
        <v>15</v>
      </c>
      <c r="F472">
        <v>162</v>
      </c>
      <c r="G472">
        <v>39</v>
      </c>
      <c r="H472" t="s">
        <v>3950</v>
      </c>
      <c r="I472">
        <f>YEAR(Table1[[#This Row],[Date]])</f>
        <v>2024</v>
      </c>
      <c r="J472">
        <f>MONTH(Table1[[#This Row],[Date]])</f>
        <v>2</v>
      </c>
      <c r="K472">
        <f>WEEKDAY(Table1[[#This Row],[Date]])</f>
        <v>1</v>
      </c>
      <c r="L472" s="3">
        <f>DAY(Table1[[#This Row],[Date]])</f>
        <v>4</v>
      </c>
      <c r="M472" s="3">
        <f>Table1[[#This Row],[Inventory Level]]/Table1[[#This Row],[Reorder Point]]</f>
        <v>1.0640394088669951</v>
      </c>
      <c r="N472" s="3">
        <f>ROUND(Table1[[#This Row],[Turnover Ratio]],2)</f>
        <v>1.06</v>
      </c>
    </row>
    <row r="473" spans="1:14" hidden="1" x14ac:dyDescent="0.25">
      <c r="A473" t="s">
        <v>458</v>
      </c>
      <c r="B473" s="1">
        <v>45035</v>
      </c>
      <c r="C473">
        <v>132</v>
      </c>
      <c r="D473">
        <v>449</v>
      </c>
      <c r="E473">
        <v>29</v>
      </c>
      <c r="F473">
        <v>52</v>
      </c>
      <c r="G473">
        <v>27</v>
      </c>
      <c r="H473" t="s">
        <v>3950</v>
      </c>
      <c r="I473">
        <f>YEAR(Table1[[#This Row],[Date]])</f>
        <v>2023</v>
      </c>
      <c r="J473">
        <f>MONTH(Table1[[#This Row],[Date]])</f>
        <v>4</v>
      </c>
      <c r="K473">
        <f>WEEKDAY(Table1[[#This Row],[Date]])</f>
        <v>4</v>
      </c>
      <c r="L473" s="3">
        <f>DAY(Table1[[#This Row],[Date]])</f>
        <v>19</v>
      </c>
      <c r="M473" s="3">
        <f>Table1[[#This Row],[Inventory Level]]/Table1[[#This Row],[Reorder Point]]</f>
        <v>0.29398663697104677</v>
      </c>
      <c r="N473" s="3">
        <f>ROUND(Table1[[#This Row],[Turnover Ratio]],2)</f>
        <v>0.28999999999999998</v>
      </c>
    </row>
    <row r="474" spans="1:14" x14ac:dyDescent="0.25">
      <c r="A474" t="s">
        <v>459</v>
      </c>
      <c r="B474" s="1">
        <v>45343</v>
      </c>
      <c r="C474">
        <v>630</v>
      </c>
      <c r="D474">
        <v>81</v>
      </c>
      <c r="E474">
        <v>8</v>
      </c>
      <c r="F474">
        <v>195</v>
      </c>
      <c r="G474">
        <v>16</v>
      </c>
      <c r="H474" t="s">
        <v>3949</v>
      </c>
      <c r="I474">
        <f>YEAR(Table1[[#This Row],[Date]])</f>
        <v>2024</v>
      </c>
      <c r="J474">
        <f>MONTH(Table1[[#This Row],[Date]])</f>
        <v>2</v>
      </c>
      <c r="K474">
        <f>WEEKDAY(Table1[[#This Row],[Date]])</f>
        <v>4</v>
      </c>
      <c r="L474" s="3">
        <f>DAY(Table1[[#This Row],[Date]])</f>
        <v>21</v>
      </c>
      <c r="M474" s="3">
        <f>Table1[[#This Row],[Inventory Level]]/Table1[[#This Row],[Reorder Point]]</f>
        <v>7.7777777777777777</v>
      </c>
      <c r="N474" s="3">
        <f>ROUND(Table1[[#This Row],[Turnover Ratio]],2)</f>
        <v>7.78</v>
      </c>
    </row>
    <row r="475" spans="1:14" hidden="1" x14ac:dyDescent="0.25">
      <c r="A475" t="s">
        <v>460</v>
      </c>
      <c r="B475" s="1">
        <v>45586</v>
      </c>
      <c r="C475">
        <v>764</v>
      </c>
      <c r="D475">
        <v>443</v>
      </c>
      <c r="E475">
        <v>17</v>
      </c>
      <c r="F475">
        <v>17</v>
      </c>
      <c r="G475">
        <v>1</v>
      </c>
      <c r="H475" t="s">
        <v>3951</v>
      </c>
      <c r="I475">
        <f>YEAR(Table1[[#This Row],[Date]])</f>
        <v>2024</v>
      </c>
      <c r="J475">
        <f>MONTH(Table1[[#This Row],[Date]])</f>
        <v>10</v>
      </c>
      <c r="K475">
        <f>WEEKDAY(Table1[[#This Row],[Date]])</f>
        <v>2</v>
      </c>
      <c r="L475" s="3">
        <f>DAY(Table1[[#This Row],[Date]])</f>
        <v>21</v>
      </c>
      <c r="M475" s="3">
        <f>Table1[[#This Row],[Inventory Level]]/Table1[[#This Row],[Reorder Point]]</f>
        <v>1.724604966139955</v>
      </c>
      <c r="N475" s="3">
        <f>ROUND(Table1[[#This Row],[Turnover Ratio]],2)</f>
        <v>1.72</v>
      </c>
    </row>
    <row r="476" spans="1:14" hidden="1" x14ac:dyDescent="0.25">
      <c r="A476" t="s">
        <v>461</v>
      </c>
      <c r="B476" s="1">
        <v>45400</v>
      </c>
      <c r="C476">
        <v>984</v>
      </c>
      <c r="D476">
        <v>97</v>
      </c>
      <c r="E476">
        <v>28</v>
      </c>
      <c r="F476">
        <v>181</v>
      </c>
      <c r="G476">
        <v>21</v>
      </c>
      <c r="H476" t="s">
        <v>3951</v>
      </c>
      <c r="I476">
        <f>YEAR(Table1[[#This Row],[Date]])</f>
        <v>2024</v>
      </c>
      <c r="J476">
        <f>MONTH(Table1[[#This Row],[Date]])</f>
        <v>4</v>
      </c>
      <c r="K476">
        <f>WEEKDAY(Table1[[#This Row],[Date]])</f>
        <v>5</v>
      </c>
      <c r="L476" s="3">
        <f>DAY(Table1[[#This Row],[Date]])</f>
        <v>18</v>
      </c>
      <c r="M476" s="3">
        <f>Table1[[#This Row],[Inventory Level]]/Table1[[#This Row],[Reorder Point]]</f>
        <v>10.144329896907216</v>
      </c>
      <c r="N476" s="3">
        <f>ROUND(Table1[[#This Row],[Turnover Ratio]],2)</f>
        <v>10.14</v>
      </c>
    </row>
    <row r="477" spans="1:14" hidden="1" x14ac:dyDescent="0.25">
      <c r="A477" t="s">
        <v>462</v>
      </c>
      <c r="B477" s="1">
        <v>45205</v>
      </c>
      <c r="C477">
        <v>377</v>
      </c>
      <c r="D477">
        <v>246</v>
      </c>
      <c r="E477">
        <v>28</v>
      </c>
      <c r="F477">
        <v>172</v>
      </c>
      <c r="G477">
        <v>24</v>
      </c>
      <c r="H477" t="s">
        <v>3951</v>
      </c>
      <c r="I477">
        <f>YEAR(Table1[[#This Row],[Date]])</f>
        <v>2023</v>
      </c>
      <c r="J477">
        <f>MONTH(Table1[[#This Row],[Date]])</f>
        <v>10</v>
      </c>
      <c r="K477">
        <f>WEEKDAY(Table1[[#This Row],[Date]])</f>
        <v>6</v>
      </c>
      <c r="L477" s="3">
        <f>DAY(Table1[[#This Row],[Date]])</f>
        <v>6</v>
      </c>
      <c r="M477" s="3">
        <f>Table1[[#This Row],[Inventory Level]]/Table1[[#This Row],[Reorder Point]]</f>
        <v>1.532520325203252</v>
      </c>
      <c r="N477" s="3">
        <f>ROUND(Table1[[#This Row],[Turnover Ratio]],2)</f>
        <v>1.53</v>
      </c>
    </row>
    <row r="478" spans="1:14" x14ac:dyDescent="0.25">
      <c r="A478" t="s">
        <v>211</v>
      </c>
      <c r="B478" s="1">
        <v>45238</v>
      </c>
      <c r="C478">
        <v>685</v>
      </c>
      <c r="D478">
        <v>234</v>
      </c>
      <c r="E478">
        <v>6</v>
      </c>
      <c r="F478">
        <v>125</v>
      </c>
      <c r="G478">
        <v>29</v>
      </c>
      <c r="H478" t="s">
        <v>3949</v>
      </c>
      <c r="I478">
        <f>YEAR(Table1[[#This Row],[Date]])</f>
        <v>2023</v>
      </c>
      <c r="J478">
        <f>MONTH(Table1[[#This Row],[Date]])</f>
        <v>11</v>
      </c>
      <c r="K478">
        <f>WEEKDAY(Table1[[#This Row],[Date]])</f>
        <v>4</v>
      </c>
      <c r="L478" s="3">
        <f>DAY(Table1[[#This Row],[Date]])</f>
        <v>8</v>
      </c>
      <c r="M478" s="3">
        <f>Table1[[#This Row],[Inventory Level]]/Table1[[#This Row],[Reorder Point]]</f>
        <v>2.9273504273504272</v>
      </c>
      <c r="N478" s="3">
        <f>ROUND(Table1[[#This Row],[Turnover Ratio]],2)</f>
        <v>2.93</v>
      </c>
    </row>
    <row r="479" spans="1:14" x14ac:dyDescent="0.25">
      <c r="A479" t="s">
        <v>463</v>
      </c>
      <c r="B479" s="1">
        <v>45414</v>
      </c>
      <c r="C479">
        <v>934</v>
      </c>
      <c r="D479">
        <v>461</v>
      </c>
      <c r="E479">
        <v>15</v>
      </c>
      <c r="F479">
        <v>10</v>
      </c>
      <c r="G479">
        <v>19</v>
      </c>
      <c r="H479" t="s">
        <v>3949</v>
      </c>
      <c r="I479">
        <f>YEAR(Table1[[#This Row],[Date]])</f>
        <v>2024</v>
      </c>
      <c r="J479">
        <f>MONTH(Table1[[#This Row],[Date]])</f>
        <v>5</v>
      </c>
      <c r="K479">
        <f>WEEKDAY(Table1[[#This Row],[Date]])</f>
        <v>5</v>
      </c>
      <c r="L479" s="3">
        <f>DAY(Table1[[#This Row],[Date]])</f>
        <v>2</v>
      </c>
      <c r="M479" s="3">
        <f>Table1[[#This Row],[Inventory Level]]/Table1[[#This Row],[Reorder Point]]</f>
        <v>2.0260303687635575</v>
      </c>
      <c r="N479" s="3">
        <f>ROUND(Table1[[#This Row],[Turnover Ratio]],2)</f>
        <v>2.0299999999999998</v>
      </c>
    </row>
    <row r="480" spans="1:14" x14ac:dyDescent="0.25">
      <c r="A480" t="s">
        <v>464</v>
      </c>
      <c r="B480" s="1">
        <v>45500</v>
      </c>
      <c r="C480">
        <v>300</v>
      </c>
      <c r="D480">
        <v>88</v>
      </c>
      <c r="E480">
        <v>9</v>
      </c>
      <c r="F480">
        <v>169</v>
      </c>
      <c r="G480">
        <v>37</v>
      </c>
      <c r="H480" t="s">
        <v>3949</v>
      </c>
      <c r="I480">
        <f>YEAR(Table1[[#This Row],[Date]])</f>
        <v>2024</v>
      </c>
      <c r="J480">
        <f>MONTH(Table1[[#This Row],[Date]])</f>
        <v>7</v>
      </c>
      <c r="K480">
        <f>WEEKDAY(Table1[[#This Row],[Date]])</f>
        <v>7</v>
      </c>
      <c r="L480" s="3">
        <f>DAY(Table1[[#This Row],[Date]])</f>
        <v>27</v>
      </c>
      <c r="M480" s="3">
        <f>Table1[[#This Row],[Inventory Level]]/Table1[[#This Row],[Reorder Point]]</f>
        <v>3.4090909090909092</v>
      </c>
      <c r="N480" s="3">
        <f>ROUND(Table1[[#This Row],[Turnover Ratio]],2)</f>
        <v>3.41</v>
      </c>
    </row>
    <row r="481" spans="1:14" x14ac:dyDescent="0.25">
      <c r="A481" t="s">
        <v>465</v>
      </c>
      <c r="B481" s="1">
        <v>45436</v>
      </c>
      <c r="C481">
        <v>610</v>
      </c>
      <c r="D481">
        <v>499</v>
      </c>
      <c r="E481">
        <v>27</v>
      </c>
      <c r="F481">
        <v>84</v>
      </c>
      <c r="G481">
        <v>39</v>
      </c>
      <c r="H481" t="s">
        <v>3949</v>
      </c>
      <c r="I481">
        <f>YEAR(Table1[[#This Row],[Date]])</f>
        <v>2024</v>
      </c>
      <c r="J481">
        <f>MONTH(Table1[[#This Row],[Date]])</f>
        <v>5</v>
      </c>
      <c r="K481">
        <f>WEEKDAY(Table1[[#This Row],[Date]])</f>
        <v>6</v>
      </c>
      <c r="L481" s="3">
        <f>DAY(Table1[[#This Row],[Date]])</f>
        <v>24</v>
      </c>
      <c r="M481" s="3">
        <f>Table1[[#This Row],[Inventory Level]]/Table1[[#This Row],[Reorder Point]]</f>
        <v>1.222444889779559</v>
      </c>
      <c r="N481" s="3">
        <f>ROUND(Table1[[#This Row],[Turnover Ratio]],2)</f>
        <v>1.22</v>
      </c>
    </row>
    <row r="482" spans="1:14" hidden="1" x14ac:dyDescent="0.25">
      <c r="A482" t="s">
        <v>466</v>
      </c>
      <c r="B482" s="1">
        <v>45533</v>
      </c>
      <c r="C482">
        <v>360</v>
      </c>
      <c r="D482">
        <v>267</v>
      </c>
      <c r="E482">
        <v>13</v>
      </c>
      <c r="F482">
        <v>27</v>
      </c>
      <c r="G482">
        <v>14</v>
      </c>
      <c r="H482" t="s">
        <v>3950</v>
      </c>
      <c r="I482">
        <f>YEAR(Table1[[#This Row],[Date]])</f>
        <v>2024</v>
      </c>
      <c r="J482">
        <f>MONTH(Table1[[#This Row],[Date]])</f>
        <v>8</v>
      </c>
      <c r="K482">
        <f>WEEKDAY(Table1[[#This Row],[Date]])</f>
        <v>5</v>
      </c>
      <c r="L482" s="3">
        <f>DAY(Table1[[#This Row],[Date]])</f>
        <v>29</v>
      </c>
      <c r="M482" s="3">
        <f>Table1[[#This Row],[Inventory Level]]/Table1[[#This Row],[Reorder Point]]</f>
        <v>1.348314606741573</v>
      </c>
      <c r="N482" s="3">
        <f>ROUND(Table1[[#This Row],[Turnover Ratio]],2)</f>
        <v>1.35</v>
      </c>
    </row>
    <row r="483" spans="1:14" hidden="1" x14ac:dyDescent="0.25">
      <c r="A483" t="s">
        <v>467</v>
      </c>
      <c r="B483" s="1">
        <v>45093</v>
      </c>
      <c r="C483">
        <v>687</v>
      </c>
      <c r="D483">
        <v>410</v>
      </c>
      <c r="E483">
        <v>23</v>
      </c>
      <c r="F483">
        <v>60</v>
      </c>
      <c r="G483">
        <v>48</v>
      </c>
      <c r="H483" t="s">
        <v>3951</v>
      </c>
      <c r="I483">
        <f>YEAR(Table1[[#This Row],[Date]])</f>
        <v>2023</v>
      </c>
      <c r="J483">
        <f>MONTH(Table1[[#This Row],[Date]])</f>
        <v>6</v>
      </c>
      <c r="K483">
        <f>WEEKDAY(Table1[[#This Row],[Date]])</f>
        <v>6</v>
      </c>
      <c r="L483" s="3">
        <f>DAY(Table1[[#This Row],[Date]])</f>
        <v>16</v>
      </c>
      <c r="M483" s="3">
        <f>Table1[[#This Row],[Inventory Level]]/Table1[[#This Row],[Reorder Point]]</f>
        <v>1.6756097560975609</v>
      </c>
      <c r="N483" s="3">
        <f>ROUND(Table1[[#This Row],[Turnover Ratio]],2)</f>
        <v>1.68</v>
      </c>
    </row>
    <row r="484" spans="1:14" hidden="1" x14ac:dyDescent="0.25">
      <c r="A484" t="s">
        <v>468</v>
      </c>
      <c r="B484" s="1">
        <v>45560</v>
      </c>
      <c r="C484">
        <v>642</v>
      </c>
      <c r="D484">
        <v>100</v>
      </c>
      <c r="E484">
        <v>19</v>
      </c>
      <c r="F484">
        <v>2</v>
      </c>
      <c r="G484">
        <v>32</v>
      </c>
      <c r="H484" t="s">
        <v>3950</v>
      </c>
      <c r="I484">
        <f>YEAR(Table1[[#This Row],[Date]])</f>
        <v>2024</v>
      </c>
      <c r="J484">
        <f>MONTH(Table1[[#This Row],[Date]])</f>
        <v>9</v>
      </c>
      <c r="K484">
        <f>WEEKDAY(Table1[[#This Row],[Date]])</f>
        <v>4</v>
      </c>
      <c r="L484" s="3">
        <f>DAY(Table1[[#This Row],[Date]])</f>
        <v>25</v>
      </c>
      <c r="M484" s="3">
        <f>Table1[[#This Row],[Inventory Level]]/Table1[[#This Row],[Reorder Point]]</f>
        <v>6.42</v>
      </c>
      <c r="N484" s="3">
        <f>ROUND(Table1[[#This Row],[Turnover Ratio]],2)</f>
        <v>6.42</v>
      </c>
    </row>
    <row r="485" spans="1:14" hidden="1" x14ac:dyDescent="0.25">
      <c r="A485" t="s">
        <v>469</v>
      </c>
      <c r="B485" s="1">
        <v>45430</v>
      </c>
      <c r="C485">
        <v>142</v>
      </c>
      <c r="D485">
        <v>437</v>
      </c>
      <c r="E485">
        <v>28</v>
      </c>
      <c r="F485">
        <v>199</v>
      </c>
      <c r="G485">
        <v>18</v>
      </c>
      <c r="H485" t="s">
        <v>3950</v>
      </c>
      <c r="I485">
        <f>YEAR(Table1[[#This Row],[Date]])</f>
        <v>2024</v>
      </c>
      <c r="J485">
        <f>MONTH(Table1[[#This Row],[Date]])</f>
        <v>5</v>
      </c>
      <c r="K485">
        <f>WEEKDAY(Table1[[#This Row],[Date]])</f>
        <v>7</v>
      </c>
      <c r="L485" s="3">
        <f>DAY(Table1[[#This Row],[Date]])</f>
        <v>18</v>
      </c>
      <c r="M485" s="3">
        <f>Table1[[#This Row],[Inventory Level]]/Table1[[#This Row],[Reorder Point]]</f>
        <v>0.32494279176201374</v>
      </c>
      <c r="N485" s="3">
        <f>ROUND(Table1[[#This Row],[Turnover Ratio]],2)</f>
        <v>0.32</v>
      </c>
    </row>
    <row r="486" spans="1:14" hidden="1" x14ac:dyDescent="0.25">
      <c r="A486" t="s">
        <v>470</v>
      </c>
      <c r="B486" s="1">
        <v>45260</v>
      </c>
      <c r="C486">
        <v>414</v>
      </c>
      <c r="D486">
        <v>164</v>
      </c>
      <c r="E486">
        <v>15</v>
      </c>
      <c r="F486">
        <v>79</v>
      </c>
      <c r="G486">
        <v>46</v>
      </c>
      <c r="H486" t="s">
        <v>3950</v>
      </c>
      <c r="I486">
        <f>YEAR(Table1[[#This Row],[Date]])</f>
        <v>2023</v>
      </c>
      <c r="J486">
        <f>MONTH(Table1[[#This Row],[Date]])</f>
        <v>11</v>
      </c>
      <c r="K486">
        <f>WEEKDAY(Table1[[#This Row],[Date]])</f>
        <v>5</v>
      </c>
      <c r="L486" s="3">
        <f>DAY(Table1[[#This Row],[Date]])</f>
        <v>30</v>
      </c>
      <c r="M486" s="3">
        <f>Table1[[#This Row],[Inventory Level]]/Table1[[#This Row],[Reorder Point]]</f>
        <v>2.524390243902439</v>
      </c>
      <c r="N486" s="3">
        <f>ROUND(Table1[[#This Row],[Turnover Ratio]],2)</f>
        <v>2.52</v>
      </c>
    </row>
    <row r="487" spans="1:14" hidden="1" x14ac:dyDescent="0.25">
      <c r="A487" t="s">
        <v>471</v>
      </c>
      <c r="B487" s="1">
        <v>45665</v>
      </c>
      <c r="C487">
        <v>587</v>
      </c>
      <c r="D487">
        <v>391</v>
      </c>
      <c r="E487">
        <v>25</v>
      </c>
      <c r="F487">
        <v>132</v>
      </c>
      <c r="G487">
        <v>15</v>
      </c>
      <c r="H487" t="s">
        <v>3951</v>
      </c>
      <c r="I487">
        <f>YEAR(Table1[[#This Row],[Date]])</f>
        <v>2025</v>
      </c>
      <c r="J487">
        <f>MONTH(Table1[[#This Row],[Date]])</f>
        <v>1</v>
      </c>
      <c r="K487">
        <f>WEEKDAY(Table1[[#This Row],[Date]])</f>
        <v>4</v>
      </c>
      <c r="L487" s="3">
        <f>DAY(Table1[[#This Row],[Date]])</f>
        <v>8</v>
      </c>
      <c r="M487" s="3">
        <f>Table1[[#This Row],[Inventory Level]]/Table1[[#This Row],[Reorder Point]]</f>
        <v>1.5012787723785166</v>
      </c>
      <c r="N487" s="3">
        <f>ROUND(Table1[[#This Row],[Turnover Ratio]],2)</f>
        <v>1.5</v>
      </c>
    </row>
    <row r="488" spans="1:14" hidden="1" x14ac:dyDescent="0.25">
      <c r="A488" t="s">
        <v>472</v>
      </c>
      <c r="B488" s="1">
        <v>45093</v>
      </c>
      <c r="C488">
        <v>736</v>
      </c>
      <c r="D488">
        <v>294</v>
      </c>
      <c r="E488">
        <v>17</v>
      </c>
      <c r="F488">
        <v>110</v>
      </c>
      <c r="G488">
        <v>31</v>
      </c>
      <c r="H488" t="s">
        <v>3950</v>
      </c>
      <c r="I488">
        <f>YEAR(Table1[[#This Row],[Date]])</f>
        <v>2023</v>
      </c>
      <c r="J488">
        <f>MONTH(Table1[[#This Row],[Date]])</f>
        <v>6</v>
      </c>
      <c r="K488">
        <f>WEEKDAY(Table1[[#This Row],[Date]])</f>
        <v>6</v>
      </c>
      <c r="L488" s="3">
        <f>DAY(Table1[[#This Row],[Date]])</f>
        <v>16</v>
      </c>
      <c r="M488" s="3">
        <f>Table1[[#This Row],[Inventory Level]]/Table1[[#This Row],[Reorder Point]]</f>
        <v>2.5034013605442178</v>
      </c>
      <c r="N488" s="3">
        <f>ROUND(Table1[[#This Row],[Turnover Ratio]],2)</f>
        <v>2.5</v>
      </c>
    </row>
    <row r="489" spans="1:14" hidden="1" x14ac:dyDescent="0.25">
      <c r="A489" t="s">
        <v>473</v>
      </c>
      <c r="B489" s="1">
        <v>44997</v>
      </c>
      <c r="C489">
        <v>922</v>
      </c>
      <c r="D489">
        <v>204</v>
      </c>
      <c r="E489">
        <v>16</v>
      </c>
      <c r="F489">
        <v>34</v>
      </c>
      <c r="G489">
        <v>9</v>
      </c>
      <c r="H489" t="s">
        <v>3951</v>
      </c>
      <c r="I489">
        <f>YEAR(Table1[[#This Row],[Date]])</f>
        <v>2023</v>
      </c>
      <c r="J489">
        <f>MONTH(Table1[[#This Row],[Date]])</f>
        <v>3</v>
      </c>
      <c r="K489">
        <f>WEEKDAY(Table1[[#This Row],[Date]])</f>
        <v>1</v>
      </c>
      <c r="L489" s="3">
        <f>DAY(Table1[[#This Row],[Date]])</f>
        <v>12</v>
      </c>
      <c r="M489" s="3">
        <f>Table1[[#This Row],[Inventory Level]]/Table1[[#This Row],[Reorder Point]]</f>
        <v>4.5196078431372548</v>
      </c>
      <c r="N489" s="3">
        <f>ROUND(Table1[[#This Row],[Turnover Ratio]],2)</f>
        <v>4.5199999999999996</v>
      </c>
    </row>
    <row r="490" spans="1:14" x14ac:dyDescent="0.25">
      <c r="A490" t="s">
        <v>474</v>
      </c>
      <c r="B490" s="1">
        <v>45586</v>
      </c>
      <c r="C490">
        <v>677</v>
      </c>
      <c r="D490">
        <v>460</v>
      </c>
      <c r="E490">
        <v>29</v>
      </c>
      <c r="F490">
        <v>43</v>
      </c>
      <c r="G490">
        <v>20</v>
      </c>
      <c r="H490" t="s">
        <v>3949</v>
      </c>
      <c r="I490">
        <f>YEAR(Table1[[#This Row],[Date]])</f>
        <v>2024</v>
      </c>
      <c r="J490">
        <f>MONTH(Table1[[#This Row],[Date]])</f>
        <v>10</v>
      </c>
      <c r="K490">
        <f>WEEKDAY(Table1[[#This Row],[Date]])</f>
        <v>2</v>
      </c>
      <c r="L490" s="3">
        <f>DAY(Table1[[#This Row],[Date]])</f>
        <v>21</v>
      </c>
      <c r="M490" s="3">
        <f>Table1[[#This Row],[Inventory Level]]/Table1[[#This Row],[Reorder Point]]</f>
        <v>1.4717391304347827</v>
      </c>
      <c r="N490" s="3">
        <f>ROUND(Table1[[#This Row],[Turnover Ratio]],2)</f>
        <v>1.47</v>
      </c>
    </row>
    <row r="491" spans="1:14" hidden="1" x14ac:dyDescent="0.25">
      <c r="A491" t="s">
        <v>475</v>
      </c>
      <c r="B491" s="1">
        <v>45022</v>
      </c>
      <c r="C491">
        <v>199</v>
      </c>
      <c r="D491">
        <v>322</v>
      </c>
      <c r="E491">
        <v>17</v>
      </c>
      <c r="F491">
        <v>40</v>
      </c>
      <c r="G491">
        <v>42</v>
      </c>
      <c r="H491" t="s">
        <v>3950</v>
      </c>
      <c r="I491">
        <f>YEAR(Table1[[#This Row],[Date]])</f>
        <v>2023</v>
      </c>
      <c r="J491">
        <f>MONTH(Table1[[#This Row],[Date]])</f>
        <v>4</v>
      </c>
      <c r="K491">
        <f>WEEKDAY(Table1[[#This Row],[Date]])</f>
        <v>5</v>
      </c>
      <c r="L491" s="3">
        <f>DAY(Table1[[#This Row],[Date]])</f>
        <v>6</v>
      </c>
      <c r="M491" s="3">
        <f>Table1[[#This Row],[Inventory Level]]/Table1[[#This Row],[Reorder Point]]</f>
        <v>0.61801242236024845</v>
      </c>
      <c r="N491" s="3">
        <f>ROUND(Table1[[#This Row],[Turnover Ratio]],2)</f>
        <v>0.62</v>
      </c>
    </row>
    <row r="492" spans="1:14" x14ac:dyDescent="0.25">
      <c r="A492" t="s">
        <v>476</v>
      </c>
      <c r="B492" s="1">
        <v>45529</v>
      </c>
      <c r="C492">
        <v>463</v>
      </c>
      <c r="D492">
        <v>65</v>
      </c>
      <c r="E492">
        <v>23</v>
      </c>
      <c r="F492">
        <v>33</v>
      </c>
      <c r="G492">
        <v>20</v>
      </c>
      <c r="H492" t="s">
        <v>3949</v>
      </c>
      <c r="I492">
        <f>YEAR(Table1[[#This Row],[Date]])</f>
        <v>2024</v>
      </c>
      <c r="J492">
        <f>MONTH(Table1[[#This Row],[Date]])</f>
        <v>8</v>
      </c>
      <c r="K492">
        <f>WEEKDAY(Table1[[#This Row],[Date]])</f>
        <v>1</v>
      </c>
      <c r="L492" s="3">
        <f>DAY(Table1[[#This Row],[Date]])</f>
        <v>25</v>
      </c>
      <c r="M492" s="3">
        <f>Table1[[#This Row],[Inventory Level]]/Table1[[#This Row],[Reorder Point]]</f>
        <v>7.1230769230769226</v>
      </c>
      <c r="N492" s="3">
        <f>ROUND(Table1[[#This Row],[Turnover Ratio]],2)</f>
        <v>7.12</v>
      </c>
    </row>
    <row r="493" spans="1:14" hidden="1" x14ac:dyDescent="0.25">
      <c r="A493" t="s">
        <v>477</v>
      </c>
      <c r="B493" s="1">
        <v>45246</v>
      </c>
      <c r="C493">
        <v>663</v>
      </c>
      <c r="D493">
        <v>243</v>
      </c>
      <c r="E493">
        <v>10</v>
      </c>
      <c r="F493">
        <v>26</v>
      </c>
      <c r="G493">
        <v>34</v>
      </c>
      <c r="H493" t="s">
        <v>3951</v>
      </c>
      <c r="I493">
        <f>YEAR(Table1[[#This Row],[Date]])</f>
        <v>2023</v>
      </c>
      <c r="J493">
        <f>MONTH(Table1[[#This Row],[Date]])</f>
        <v>11</v>
      </c>
      <c r="K493">
        <f>WEEKDAY(Table1[[#This Row],[Date]])</f>
        <v>5</v>
      </c>
      <c r="L493" s="3">
        <f>DAY(Table1[[#This Row],[Date]])</f>
        <v>16</v>
      </c>
      <c r="M493" s="3">
        <f>Table1[[#This Row],[Inventory Level]]/Table1[[#This Row],[Reorder Point]]</f>
        <v>2.7283950617283952</v>
      </c>
      <c r="N493" s="3">
        <f>ROUND(Table1[[#This Row],[Turnover Ratio]],2)</f>
        <v>2.73</v>
      </c>
    </row>
    <row r="494" spans="1:14" x14ac:dyDescent="0.25">
      <c r="A494" t="s">
        <v>478</v>
      </c>
      <c r="B494" s="1">
        <v>45566</v>
      </c>
      <c r="C494">
        <v>472</v>
      </c>
      <c r="D494">
        <v>248</v>
      </c>
      <c r="E494">
        <v>1</v>
      </c>
      <c r="F494">
        <v>28</v>
      </c>
      <c r="G494">
        <v>49</v>
      </c>
      <c r="H494" t="s">
        <v>3949</v>
      </c>
      <c r="I494">
        <f>YEAR(Table1[[#This Row],[Date]])</f>
        <v>2024</v>
      </c>
      <c r="J494">
        <f>MONTH(Table1[[#This Row],[Date]])</f>
        <v>10</v>
      </c>
      <c r="K494">
        <f>WEEKDAY(Table1[[#This Row],[Date]])</f>
        <v>3</v>
      </c>
      <c r="L494" s="3">
        <f>DAY(Table1[[#This Row],[Date]])</f>
        <v>1</v>
      </c>
      <c r="M494" s="3">
        <f>Table1[[#This Row],[Inventory Level]]/Table1[[#This Row],[Reorder Point]]</f>
        <v>1.903225806451613</v>
      </c>
      <c r="N494" s="3">
        <f>ROUND(Table1[[#This Row],[Turnover Ratio]],2)</f>
        <v>1.9</v>
      </c>
    </row>
    <row r="495" spans="1:14" hidden="1" x14ac:dyDescent="0.25">
      <c r="A495" t="s">
        <v>479</v>
      </c>
      <c r="B495" s="1">
        <v>45606</v>
      </c>
      <c r="C495">
        <v>907</v>
      </c>
      <c r="D495">
        <v>412</v>
      </c>
      <c r="E495">
        <v>13</v>
      </c>
      <c r="F495">
        <v>195</v>
      </c>
      <c r="G495">
        <v>24</v>
      </c>
      <c r="H495" t="s">
        <v>3951</v>
      </c>
      <c r="I495">
        <f>YEAR(Table1[[#This Row],[Date]])</f>
        <v>2024</v>
      </c>
      <c r="J495">
        <f>MONTH(Table1[[#This Row],[Date]])</f>
        <v>11</v>
      </c>
      <c r="K495">
        <f>WEEKDAY(Table1[[#This Row],[Date]])</f>
        <v>1</v>
      </c>
      <c r="L495" s="3">
        <f>DAY(Table1[[#This Row],[Date]])</f>
        <v>10</v>
      </c>
      <c r="M495" s="3">
        <f>Table1[[#This Row],[Inventory Level]]/Table1[[#This Row],[Reorder Point]]</f>
        <v>2.2014563106796117</v>
      </c>
      <c r="N495" s="3">
        <f>ROUND(Table1[[#This Row],[Turnover Ratio]],2)</f>
        <v>2.2000000000000002</v>
      </c>
    </row>
    <row r="496" spans="1:14" hidden="1" x14ac:dyDescent="0.25">
      <c r="A496" t="s">
        <v>480</v>
      </c>
      <c r="B496" s="1">
        <v>45200</v>
      </c>
      <c r="C496">
        <v>732</v>
      </c>
      <c r="D496">
        <v>226</v>
      </c>
      <c r="E496">
        <v>28</v>
      </c>
      <c r="F496">
        <v>41</v>
      </c>
      <c r="G496">
        <v>42</v>
      </c>
      <c r="H496" t="s">
        <v>3950</v>
      </c>
      <c r="I496">
        <f>YEAR(Table1[[#This Row],[Date]])</f>
        <v>2023</v>
      </c>
      <c r="J496">
        <f>MONTH(Table1[[#This Row],[Date]])</f>
        <v>10</v>
      </c>
      <c r="K496">
        <f>WEEKDAY(Table1[[#This Row],[Date]])</f>
        <v>1</v>
      </c>
      <c r="L496" s="3">
        <f>DAY(Table1[[#This Row],[Date]])</f>
        <v>1</v>
      </c>
      <c r="M496" s="3">
        <f>Table1[[#This Row],[Inventory Level]]/Table1[[#This Row],[Reorder Point]]</f>
        <v>3.2389380530973453</v>
      </c>
      <c r="N496" s="3">
        <f>ROUND(Table1[[#This Row],[Turnover Ratio]],2)</f>
        <v>3.24</v>
      </c>
    </row>
    <row r="497" spans="1:14" hidden="1" x14ac:dyDescent="0.25">
      <c r="A497" t="s">
        <v>481</v>
      </c>
      <c r="B497" s="1">
        <v>45284</v>
      </c>
      <c r="C497">
        <v>467</v>
      </c>
      <c r="D497">
        <v>60</v>
      </c>
      <c r="E497">
        <v>15</v>
      </c>
      <c r="F497">
        <v>37</v>
      </c>
      <c r="G497">
        <v>36</v>
      </c>
      <c r="H497" t="s">
        <v>3951</v>
      </c>
      <c r="I497">
        <f>YEAR(Table1[[#This Row],[Date]])</f>
        <v>2023</v>
      </c>
      <c r="J497">
        <f>MONTH(Table1[[#This Row],[Date]])</f>
        <v>12</v>
      </c>
      <c r="K497">
        <f>WEEKDAY(Table1[[#This Row],[Date]])</f>
        <v>1</v>
      </c>
      <c r="L497" s="3">
        <f>DAY(Table1[[#This Row],[Date]])</f>
        <v>24</v>
      </c>
      <c r="M497" s="3">
        <f>Table1[[#This Row],[Inventory Level]]/Table1[[#This Row],[Reorder Point]]</f>
        <v>7.7833333333333332</v>
      </c>
      <c r="N497" s="3">
        <f>ROUND(Table1[[#This Row],[Turnover Ratio]],2)</f>
        <v>7.78</v>
      </c>
    </row>
    <row r="498" spans="1:14" x14ac:dyDescent="0.25">
      <c r="A498" t="s">
        <v>482</v>
      </c>
      <c r="B498" s="1">
        <v>45129</v>
      </c>
      <c r="C498">
        <v>936</v>
      </c>
      <c r="D498">
        <v>481</v>
      </c>
      <c r="E498">
        <v>29</v>
      </c>
      <c r="F498">
        <v>183</v>
      </c>
      <c r="G498">
        <v>26</v>
      </c>
      <c r="H498" t="s">
        <v>3949</v>
      </c>
      <c r="I498">
        <f>YEAR(Table1[[#This Row],[Date]])</f>
        <v>2023</v>
      </c>
      <c r="J498">
        <f>MONTH(Table1[[#This Row],[Date]])</f>
        <v>7</v>
      </c>
      <c r="K498">
        <f>WEEKDAY(Table1[[#This Row],[Date]])</f>
        <v>7</v>
      </c>
      <c r="L498" s="3">
        <f>DAY(Table1[[#This Row],[Date]])</f>
        <v>22</v>
      </c>
      <c r="M498" s="3">
        <f>Table1[[#This Row],[Inventory Level]]/Table1[[#This Row],[Reorder Point]]</f>
        <v>1.9459459459459461</v>
      </c>
      <c r="N498" s="3">
        <f>ROUND(Table1[[#This Row],[Turnover Ratio]],2)</f>
        <v>1.95</v>
      </c>
    </row>
    <row r="499" spans="1:14" hidden="1" x14ac:dyDescent="0.25">
      <c r="A499" t="s">
        <v>483</v>
      </c>
      <c r="B499" s="1">
        <v>45380</v>
      </c>
      <c r="C499">
        <v>140</v>
      </c>
      <c r="D499">
        <v>411</v>
      </c>
      <c r="E499">
        <v>16</v>
      </c>
      <c r="F499">
        <v>133</v>
      </c>
      <c r="G499">
        <v>29</v>
      </c>
      <c r="H499" t="s">
        <v>3950</v>
      </c>
      <c r="I499">
        <f>YEAR(Table1[[#This Row],[Date]])</f>
        <v>2024</v>
      </c>
      <c r="J499">
        <f>MONTH(Table1[[#This Row],[Date]])</f>
        <v>3</v>
      </c>
      <c r="K499">
        <f>WEEKDAY(Table1[[#This Row],[Date]])</f>
        <v>6</v>
      </c>
      <c r="L499" s="3">
        <f>DAY(Table1[[#This Row],[Date]])</f>
        <v>29</v>
      </c>
      <c r="M499" s="3">
        <f>Table1[[#This Row],[Inventory Level]]/Table1[[#This Row],[Reorder Point]]</f>
        <v>0.34063260340632601</v>
      </c>
      <c r="N499" s="3">
        <f>ROUND(Table1[[#This Row],[Turnover Ratio]],2)</f>
        <v>0.34</v>
      </c>
    </row>
    <row r="500" spans="1:14" hidden="1" x14ac:dyDescent="0.25">
      <c r="A500" t="s">
        <v>484</v>
      </c>
      <c r="B500" s="1">
        <v>45065</v>
      </c>
      <c r="C500">
        <v>955</v>
      </c>
      <c r="D500">
        <v>351</v>
      </c>
      <c r="E500">
        <v>21</v>
      </c>
      <c r="F500">
        <v>49</v>
      </c>
      <c r="G500">
        <v>49</v>
      </c>
      <c r="H500" t="s">
        <v>3951</v>
      </c>
      <c r="I500">
        <f>YEAR(Table1[[#This Row],[Date]])</f>
        <v>2023</v>
      </c>
      <c r="J500">
        <f>MONTH(Table1[[#This Row],[Date]])</f>
        <v>5</v>
      </c>
      <c r="K500">
        <f>WEEKDAY(Table1[[#This Row],[Date]])</f>
        <v>6</v>
      </c>
      <c r="L500" s="3">
        <f>DAY(Table1[[#This Row],[Date]])</f>
        <v>19</v>
      </c>
      <c r="M500" s="3">
        <f>Table1[[#This Row],[Inventory Level]]/Table1[[#This Row],[Reorder Point]]</f>
        <v>2.7207977207977208</v>
      </c>
      <c r="N500" s="3">
        <f>ROUND(Table1[[#This Row],[Turnover Ratio]],2)</f>
        <v>2.72</v>
      </c>
    </row>
    <row r="501" spans="1:14" hidden="1" x14ac:dyDescent="0.25">
      <c r="A501" t="s">
        <v>485</v>
      </c>
      <c r="B501" s="1">
        <v>45584</v>
      </c>
      <c r="C501">
        <v>139</v>
      </c>
      <c r="D501">
        <v>481</v>
      </c>
      <c r="E501">
        <v>29</v>
      </c>
      <c r="F501">
        <v>141</v>
      </c>
      <c r="G501">
        <v>37</v>
      </c>
      <c r="H501" t="s">
        <v>3950</v>
      </c>
      <c r="I501">
        <f>YEAR(Table1[[#This Row],[Date]])</f>
        <v>2024</v>
      </c>
      <c r="J501">
        <f>MONTH(Table1[[#This Row],[Date]])</f>
        <v>10</v>
      </c>
      <c r="K501">
        <f>WEEKDAY(Table1[[#This Row],[Date]])</f>
        <v>7</v>
      </c>
      <c r="L501" s="3">
        <f>DAY(Table1[[#This Row],[Date]])</f>
        <v>19</v>
      </c>
      <c r="M501" s="3">
        <f>Table1[[#This Row],[Inventory Level]]/Table1[[#This Row],[Reorder Point]]</f>
        <v>0.288981288981289</v>
      </c>
      <c r="N501" s="3">
        <f>ROUND(Table1[[#This Row],[Turnover Ratio]],2)</f>
        <v>0.28999999999999998</v>
      </c>
    </row>
    <row r="502" spans="1:14" x14ac:dyDescent="0.25">
      <c r="A502" t="s">
        <v>486</v>
      </c>
      <c r="B502" s="1">
        <v>45698</v>
      </c>
      <c r="C502">
        <v>418</v>
      </c>
      <c r="D502">
        <v>364</v>
      </c>
      <c r="E502">
        <v>4</v>
      </c>
      <c r="F502">
        <v>36</v>
      </c>
      <c r="G502">
        <v>46</v>
      </c>
      <c r="H502" t="s">
        <v>3949</v>
      </c>
      <c r="I502">
        <f>YEAR(Table1[[#This Row],[Date]])</f>
        <v>2025</v>
      </c>
      <c r="J502">
        <f>MONTH(Table1[[#This Row],[Date]])</f>
        <v>2</v>
      </c>
      <c r="K502">
        <f>WEEKDAY(Table1[[#This Row],[Date]])</f>
        <v>2</v>
      </c>
      <c r="L502" s="3">
        <f>DAY(Table1[[#This Row],[Date]])</f>
        <v>10</v>
      </c>
      <c r="M502" s="3">
        <f>Table1[[#This Row],[Inventory Level]]/Table1[[#This Row],[Reorder Point]]</f>
        <v>1.1483516483516483</v>
      </c>
      <c r="N502" s="3">
        <f>ROUND(Table1[[#This Row],[Turnover Ratio]],2)</f>
        <v>1.1499999999999999</v>
      </c>
    </row>
    <row r="503" spans="1:14" hidden="1" x14ac:dyDescent="0.25">
      <c r="A503" t="s">
        <v>487</v>
      </c>
      <c r="B503" s="1">
        <v>45201</v>
      </c>
      <c r="C503">
        <v>113</v>
      </c>
      <c r="D503">
        <v>493</v>
      </c>
      <c r="E503">
        <v>29</v>
      </c>
      <c r="F503">
        <v>79</v>
      </c>
      <c r="G503">
        <v>16</v>
      </c>
      <c r="H503" t="s">
        <v>3950</v>
      </c>
      <c r="I503">
        <f>YEAR(Table1[[#This Row],[Date]])</f>
        <v>2023</v>
      </c>
      <c r="J503">
        <f>MONTH(Table1[[#This Row],[Date]])</f>
        <v>10</v>
      </c>
      <c r="K503">
        <f>WEEKDAY(Table1[[#This Row],[Date]])</f>
        <v>2</v>
      </c>
      <c r="L503" s="3">
        <f>DAY(Table1[[#This Row],[Date]])</f>
        <v>2</v>
      </c>
      <c r="M503" s="3">
        <f>Table1[[#This Row],[Inventory Level]]/Table1[[#This Row],[Reorder Point]]</f>
        <v>0.22920892494929007</v>
      </c>
      <c r="N503" s="3">
        <f>ROUND(Table1[[#This Row],[Turnover Ratio]],2)</f>
        <v>0.23</v>
      </c>
    </row>
    <row r="504" spans="1:14" hidden="1" x14ac:dyDescent="0.25">
      <c r="A504" t="s">
        <v>488</v>
      </c>
      <c r="B504" s="1">
        <v>45159</v>
      </c>
      <c r="C504">
        <v>345</v>
      </c>
      <c r="D504">
        <v>171</v>
      </c>
      <c r="E504">
        <v>2</v>
      </c>
      <c r="F504">
        <v>35</v>
      </c>
      <c r="G504">
        <v>49</v>
      </c>
      <c r="H504" t="s">
        <v>3950</v>
      </c>
      <c r="I504">
        <f>YEAR(Table1[[#This Row],[Date]])</f>
        <v>2023</v>
      </c>
      <c r="J504">
        <f>MONTH(Table1[[#This Row],[Date]])</f>
        <v>8</v>
      </c>
      <c r="K504">
        <f>WEEKDAY(Table1[[#This Row],[Date]])</f>
        <v>2</v>
      </c>
      <c r="L504" s="3">
        <f>DAY(Table1[[#This Row],[Date]])</f>
        <v>21</v>
      </c>
      <c r="M504" s="3">
        <f>Table1[[#This Row],[Inventory Level]]/Table1[[#This Row],[Reorder Point]]</f>
        <v>2.0175438596491229</v>
      </c>
      <c r="N504" s="3">
        <f>ROUND(Table1[[#This Row],[Turnover Ratio]],2)</f>
        <v>2.02</v>
      </c>
    </row>
    <row r="505" spans="1:14" x14ac:dyDescent="0.25">
      <c r="A505" t="s">
        <v>489</v>
      </c>
      <c r="B505" s="1">
        <v>45147</v>
      </c>
      <c r="C505">
        <v>880</v>
      </c>
      <c r="D505">
        <v>72</v>
      </c>
      <c r="E505">
        <v>11</v>
      </c>
      <c r="F505">
        <v>76</v>
      </c>
      <c r="G505">
        <v>23</v>
      </c>
      <c r="H505" t="s">
        <v>3949</v>
      </c>
      <c r="I505">
        <f>YEAR(Table1[[#This Row],[Date]])</f>
        <v>2023</v>
      </c>
      <c r="J505">
        <f>MONTH(Table1[[#This Row],[Date]])</f>
        <v>8</v>
      </c>
      <c r="K505">
        <f>WEEKDAY(Table1[[#This Row],[Date]])</f>
        <v>4</v>
      </c>
      <c r="L505" s="3">
        <f>DAY(Table1[[#This Row],[Date]])</f>
        <v>9</v>
      </c>
      <c r="M505" s="3">
        <f>Table1[[#This Row],[Inventory Level]]/Table1[[#This Row],[Reorder Point]]</f>
        <v>12.222222222222221</v>
      </c>
      <c r="N505" s="3">
        <f>ROUND(Table1[[#This Row],[Turnover Ratio]],2)</f>
        <v>12.22</v>
      </c>
    </row>
    <row r="506" spans="1:14" hidden="1" x14ac:dyDescent="0.25">
      <c r="A506" t="s">
        <v>490</v>
      </c>
      <c r="B506" s="1">
        <v>44971</v>
      </c>
      <c r="C506">
        <v>481</v>
      </c>
      <c r="D506">
        <v>117</v>
      </c>
      <c r="E506">
        <v>29</v>
      </c>
      <c r="F506">
        <v>147</v>
      </c>
      <c r="G506">
        <v>47</v>
      </c>
      <c r="H506" t="s">
        <v>3951</v>
      </c>
      <c r="I506">
        <f>YEAR(Table1[[#This Row],[Date]])</f>
        <v>2023</v>
      </c>
      <c r="J506">
        <f>MONTH(Table1[[#This Row],[Date]])</f>
        <v>2</v>
      </c>
      <c r="K506">
        <f>WEEKDAY(Table1[[#This Row],[Date]])</f>
        <v>3</v>
      </c>
      <c r="L506" s="3">
        <f>DAY(Table1[[#This Row],[Date]])</f>
        <v>14</v>
      </c>
      <c r="M506" s="3">
        <f>Table1[[#This Row],[Inventory Level]]/Table1[[#This Row],[Reorder Point]]</f>
        <v>4.1111111111111107</v>
      </c>
      <c r="N506" s="3">
        <f>ROUND(Table1[[#This Row],[Turnover Ratio]],2)</f>
        <v>4.1100000000000003</v>
      </c>
    </row>
    <row r="507" spans="1:14" x14ac:dyDescent="0.25">
      <c r="A507" t="s">
        <v>491</v>
      </c>
      <c r="B507" s="1">
        <v>45036</v>
      </c>
      <c r="C507">
        <v>190</v>
      </c>
      <c r="D507">
        <v>227</v>
      </c>
      <c r="E507">
        <v>21</v>
      </c>
      <c r="F507">
        <v>34</v>
      </c>
      <c r="G507">
        <v>14</v>
      </c>
      <c r="H507" t="s">
        <v>3949</v>
      </c>
      <c r="I507">
        <f>YEAR(Table1[[#This Row],[Date]])</f>
        <v>2023</v>
      </c>
      <c r="J507">
        <f>MONTH(Table1[[#This Row],[Date]])</f>
        <v>4</v>
      </c>
      <c r="K507">
        <f>WEEKDAY(Table1[[#This Row],[Date]])</f>
        <v>5</v>
      </c>
      <c r="L507" s="3">
        <f>DAY(Table1[[#This Row],[Date]])</f>
        <v>20</v>
      </c>
      <c r="M507" s="3">
        <f>Table1[[#This Row],[Inventory Level]]/Table1[[#This Row],[Reorder Point]]</f>
        <v>0.83700440528634357</v>
      </c>
      <c r="N507" s="3">
        <f>ROUND(Table1[[#This Row],[Turnover Ratio]],2)</f>
        <v>0.84</v>
      </c>
    </row>
    <row r="508" spans="1:14" x14ac:dyDescent="0.25">
      <c r="A508" t="s">
        <v>492</v>
      </c>
      <c r="B508" s="1">
        <v>45369</v>
      </c>
      <c r="C508">
        <v>317</v>
      </c>
      <c r="D508">
        <v>65</v>
      </c>
      <c r="E508">
        <v>19</v>
      </c>
      <c r="F508">
        <v>134</v>
      </c>
      <c r="G508">
        <v>45</v>
      </c>
      <c r="H508" t="s">
        <v>3949</v>
      </c>
      <c r="I508">
        <f>YEAR(Table1[[#This Row],[Date]])</f>
        <v>2024</v>
      </c>
      <c r="J508">
        <f>MONTH(Table1[[#This Row],[Date]])</f>
        <v>3</v>
      </c>
      <c r="K508">
        <f>WEEKDAY(Table1[[#This Row],[Date]])</f>
        <v>2</v>
      </c>
      <c r="L508" s="3">
        <f>DAY(Table1[[#This Row],[Date]])</f>
        <v>18</v>
      </c>
      <c r="M508" s="3">
        <f>Table1[[#This Row],[Inventory Level]]/Table1[[#This Row],[Reorder Point]]</f>
        <v>4.8769230769230774</v>
      </c>
      <c r="N508" s="3">
        <f>ROUND(Table1[[#This Row],[Turnover Ratio]],2)</f>
        <v>4.88</v>
      </c>
    </row>
    <row r="509" spans="1:14" hidden="1" x14ac:dyDescent="0.25">
      <c r="A509" t="s">
        <v>493</v>
      </c>
      <c r="B509" s="1">
        <v>45323</v>
      </c>
      <c r="C509">
        <v>827</v>
      </c>
      <c r="D509">
        <v>51</v>
      </c>
      <c r="E509">
        <v>29</v>
      </c>
      <c r="F509">
        <v>155</v>
      </c>
      <c r="G509">
        <v>2</v>
      </c>
      <c r="H509" t="s">
        <v>3950</v>
      </c>
      <c r="I509">
        <f>YEAR(Table1[[#This Row],[Date]])</f>
        <v>2024</v>
      </c>
      <c r="J509">
        <f>MONTH(Table1[[#This Row],[Date]])</f>
        <v>2</v>
      </c>
      <c r="K509">
        <f>WEEKDAY(Table1[[#This Row],[Date]])</f>
        <v>5</v>
      </c>
      <c r="L509" s="3">
        <f>DAY(Table1[[#This Row],[Date]])</f>
        <v>1</v>
      </c>
      <c r="M509" s="3">
        <f>Table1[[#This Row],[Inventory Level]]/Table1[[#This Row],[Reorder Point]]</f>
        <v>16.215686274509803</v>
      </c>
      <c r="N509" s="3">
        <f>ROUND(Table1[[#This Row],[Turnover Ratio]],2)</f>
        <v>16.22</v>
      </c>
    </row>
    <row r="510" spans="1:14" x14ac:dyDescent="0.25">
      <c r="A510" t="s">
        <v>494</v>
      </c>
      <c r="B510" s="1">
        <v>45388</v>
      </c>
      <c r="C510">
        <v>235</v>
      </c>
      <c r="D510">
        <v>234</v>
      </c>
      <c r="E510">
        <v>20</v>
      </c>
      <c r="F510">
        <v>129</v>
      </c>
      <c r="G510">
        <v>3</v>
      </c>
      <c r="H510" t="s">
        <v>3949</v>
      </c>
      <c r="I510">
        <f>YEAR(Table1[[#This Row],[Date]])</f>
        <v>2024</v>
      </c>
      <c r="J510">
        <f>MONTH(Table1[[#This Row],[Date]])</f>
        <v>4</v>
      </c>
      <c r="K510">
        <f>WEEKDAY(Table1[[#This Row],[Date]])</f>
        <v>7</v>
      </c>
      <c r="L510" s="3">
        <f>DAY(Table1[[#This Row],[Date]])</f>
        <v>6</v>
      </c>
      <c r="M510" s="3">
        <f>Table1[[#This Row],[Inventory Level]]/Table1[[#This Row],[Reorder Point]]</f>
        <v>1.0042735042735043</v>
      </c>
      <c r="N510" s="3">
        <f>ROUND(Table1[[#This Row],[Turnover Ratio]],2)</f>
        <v>1</v>
      </c>
    </row>
    <row r="511" spans="1:14" hidden="1" x14ac:dyDescent="0.25">
      <c r="A511" t="s">
        <v>495</v>
      </c>
      <c r="B511" s="1">
        <v>45341</v>
      </c>
      <c r="C511">
        <v>252</v>
      </c>
      <c r="D511">
        <v>493</v>
      </c>
      <c r="E511">
        <v>24</v>
      </c>
      <c r="F511">
        <v>52</v>
      </c>
      <c r="G511">
        <v>28</v>
      </c>
      <c r="H511" t="s">
        <v>3951</v>
      </c>
      <c r="I511">
        <f>YEAR(Table1[[#This Row],[Date]])</f>
        <v>2024</v>
      </c>
      <c r="J511">
        <f>MONTH(Table1[[#This Row],[Date]])</f>
        <v>2</v>
      </c>
      <c r="K511">
        <f>WEEKDAY(Table1[[#This Row],[Date]])</f>
        <v>2</v>
      </c>
      <c r="L511" s="3">
        <f>DAY(Table1[[#This Row],[Date]])</f>
        <v>19</v>
      </c>
      <c r="M511" s="3">
        <f>Table1[[#This Row],[Inventory Level]]/Table1[[#This Row],[Reorder Point]]</f>
        <v>0.51115618661257611</v>
      </c>
      <c r="N511" s="3">
        <f>ROUND(Table1[[#This Row],[Turnover Ratio]],2)</f>
        <v>0.51</v>
      </c>
    </row>
    <row r="512" spans="1:14" x14ac:dyDescent="0.25">
      <c r="A512" t="s">
        <v>496</v>
      </c>
      <c r="B512" s="1">
        <v>45039</v>
      </c>
      <c r="C512">
        <v>996</v>
      </c>
      <c r="D512">
        <v>309</v>
      </c>
      <c r="E512">
        <v>14</v>
      </c>
      <c r="F512">
        <v>134</v>
      </c>
      <c r="G512">
        <v>2</v>
      </c>
      <c r="H512" t="s">
        <v>3949</v>
      </c>
      <c r="I512">
        <f>YEAR(Table1[[#This Row],[Date]])</f>
        <v>2023</v>
      </c>
      <c r="J512">
        <f>MONTH(Table1[[#This Row],[Date]])</f>
        <v>4</v>
      </c>
      <c r="K512">
        <f>WEEKDAY(Table1[[#This Row],[Date]])</f>
        <v>1</v>
      </c>
      <c r="L512" s="3">
        <f>DAY(Table1[[#This Row],[Date]])</f>
        <v>23</v>
      </c>
      <c r="M512" s="3">
        <f>Table1[[#This Row],[Inventory Level]]/Table1[[#This Row],[Reorder Point]]</f>
        <v>3.2233009708737863</v>
      </c>
      <c r="N512" s="3">
        <f>ROUND(Table1[[#This Row],[Turnover Ratio]],2)</f>
        <v>3.22</v>
      </c>
    </row>
    <row r="513" spans="1:14" hidden="1" x14ac:dyDescent="0.25">
      <c r="A513" t="s">
        <v>497</v>
      </c>
      <c r="B513" s="1">
        <v>45497</v>
      </c>
      <c r="C513">
        <v>791</v>
      </c>
      <c r="D513">
        <v>317</v>
      </c>
      <c r="E513">
        <v>8</v>
      </c>
      <c r="F513">
        <v>152</v>
      </c>
      <c r="G513">
        <v>23</v>
      </c>
      <c r="H513" t="s">
        <v>3950</v>
      </c>
      <c r="I513">
        <f>YEAR(Table1[[#This Row],[Date]])</f>
        <v>2024</v>
      </c>
      <c r="J513">
        <f>MONTH(Table1[[#This Row],[Date]])</f>
        <v>7</v>
      </c>
      <c r="K513">
        <f>WEEKDAY(Table1[[#This Row],[Date]])</f>
        <v>4</v>
      </c>
      <c r="L513" s="3">
        <f>DAY(Table1[[#This Row],[Date]])</f>
        <v>24</v>
      </c>
      <c r="M513" s="3">
        <f>Table1[[#This Row],[Inventory Level]]/Table1[[#This Row],[Reorder Point]]</f>
        <v>2.4952681388012619</v>
      </c>
      <c r="N513" s="3">
        <f>ROUND(Table1[[#This Row],[Turnover Ratio]],2)</f>
        <v>2.5</v>
      </c>
    </row>
    <row r="514" spans="1:14" hidden="1" x14ac:dyDescent="0.25">
      <c r="A514" t="s">
        <v>498</v>
      </c>
      <c r="B514" s="1">
        <v>45500</v>
      </c>
      <c r="C514">
        <v>517</v>
      </c>
      <c r="D514">
        <v>490</v>
      </c>
      <c r="E514">
        <v>6</v>
      </c>
      <c r="F514">
        <v>74</v>
      </c>
      <c r="G514">
        <v>19</v>
      </c>
      <c r="H514" t="s">
        <v>3950</v>
      </c>
      <c r="I514">
        <f>YEAR(Table1[[#This Row],[Date]])</f>
        <v>2024</v>
      </c>
      <c r="J514">
        <f>MONTH(Table1[[#This Row],[Date]])</f>
        <v>7</v>
      </c>
      <c r="K514">
        <f>WEEKDAY(Table1[[#This Row],[Date]])</f>
        <v>7</v>
      </c>
      <c r="L514" s="3">
        <f>DAY(Table1[[#This Row],[Date]])</f>
        <v>27</v>
      </c>
      <c r="M514" s="3">
        <f>Table1[[#This Row],[Inventory Level]]/Table1[[#This Row],[Reorder Point]]</f>
        <v>1.0551020408163265</v>
      </c>
      <c r="N514" s="3">
        <f>ROUND(Table1[[#This Row],[Turnover Ratio]],2)</f>
        <v>1.06</v>
      </c>
    </row>
    <row r="515" spans="1:14" x14ac:dyDescent="0.25">
      <c r="A515" t="s">
        <v>499</v>
      </c>
      <c r="B515" s="1">
        <v>45685</v>
      </c>
      <c r="C515">
        <v>616</v>
      </c>
      <c r="D515">
        <v>124</v>
      </c>
      <c r="E515">
        <v>21</v>
      </c>
      <c r="F515">
        <v>140</v>
      </c>
      <c r="G515">
        <v>6</v>
      </c>
      <c r="H515" t="s">
        <v>3949</v>
      </c>
      <c r="I515">
        <f>YEAR(Table1[[#This Row],[Date]])</f>
        <v>2025</v>
      </c>
      <c r="J515">
        <f>MONTH(Table1[[#This Row],[Date]])</f>
        <v>1</v>
      </c>
      <c r="K515">
        <f>WEEKDAY(Table1[[#This Row],[Date]])</f>
        <v>3</v>
      </c>
      <c r="L515" s="3">
        <f>DAY(Table1[[#This Row],[Date]])</f>
        <v>28</v>
      </c>
      <c r="M515" s="3">
        <f>Table1[[#This Row],[Inventory Level]]/Table1[[#This Row],[Reorder Point]]</f>
        <v>4.967741935483871</v>
      </c>
      <c r="N515" s="3">
        <f>ROUND(Table1[[#This Row],[Turnover Ratio]],2)</f>
        <v>4.97</v>
      </c>
    </row>
    <row r="516" spans="1:14" x14ac:dyDescent="0.25">
      <c r="A516" t="s">
        <v>500</v>
      </c>
      <c r="B516" s="1">
        <v>44987</v>
      </c>
      <c r="C516">
        <v>887</v>
      </c>
      <c r="D516">
        <v>103</v>
      </c>
      <c r="E516">
        <v>7</v>
      </c>
      <c r="F516">
        <v>159</v>
      </c>
      <c r="G516">
        <v>5</v>
      </c>
      <c r="H516" t="s">
        <v>3949</v>
      </c>
      <c r="I516">
        <f>YEAR(Table1[[#This Row],[Date]])</f>
        <v>2023</v>
      </c>
      <c r="J516">
        <f>MONTH(Table1[[#This Row],[Date]])</f>
        <v>3</v>
      </c>
      <c r="K516">
        <f>WEEKDAY(Table1[[#This Row],[Date]])</f>
        <v>5</v>
      </c>
      <c r="L516" s="3">
        <f>DAY(Table1[[#This Row],[Date]])</f>
        <v>2</v>
      </c>
      <c r="M516" s="3">
        <f>Table1[[#This Row],[Inventory Level]]/Table1[[#This Row],[Reorder Point]]</f>
        <v>8.6116504854368934</v>
      </c>
      <c r="N516" s="3">
        <f>ROUND(Table1[[#This Row],[Turnover Ratio]],2)</f>
        <v>8.61</v>
      </c>
    </row>
    <row r="517" spans="1:14" hidden="1" x14ac:dyDescent="0.25">
      <c r="A517" t="s">
        <v>501</v>
      </c>
      <c r="B517" s="1">
        <v>45123</v>
      </c>
      <c r="C517">
        <v>314</v>
      </c>
      <c r="D517">
        <v>355</v>
      </c>
      <c r="E517">
        <v>18</v>
      </c>
      <c r="F517">
        <v>101</v>
      </c>
      <c r="G517">
        <v>23</v>
      </c>
      <c r="H517" t="s">
        <v>3951</v>
      </c>
      <c r="I517">
        <f>YEAR(Table1[[#This Row],[Date]])</f>
        <v>2023</v>
      </c>
      <c r="J517">
        <f>MONTH(Table1[[#This Row],[Date]])</f>
        <v>7</v>
      </c>
      <c r="K517">
        <f>WEEKDAY(Table1[[#This Row],[Date]])</f>
        <v>1</v>
      </c>
      <c r="L517" s="3">
        <f>DAY(Table1[[#This Row],[Date]])</f>
        <v>16</v>
      </c>
      <c r="M517" s="3">
        <f>Table1[[#This Row],[Inventory Level]]/Table1[[#This Row],[Reorder Point]]</f>
        <v>0.88450704225352117</v>
      </c>
      <c r="N517" s="3">
        <f>ROUND(Table1[[#This Row],[Turnover Ratio]],2)</f>
        <v>0.88</v>
      </c>
    </row>
    <row r="518" spans="1:14" hidden="1" x14ac:dyDescent="0.25">
      <c r="A518" t="s">
        <v>502</v>
      </c>
      <c r="B518" s="1">
        <v>45320</v>
      </c>
      <c r="C518">
        <v>938</v>
      </c>
      <c r="D518">
        <v>430</v>
      </c>
      <c r="E518">
        <v>14</v>
      </c>
      <c r="F518">
        <v>153</v>
      </c>
      <c r="G518">
        <v>17</v>
      </c>
      <c r="H518" t="s">
        <v>3951</v>
      </c>
      <c r="I518">
        <f>YEAR(Table1[[#This Row],[Date]])</f>
        <v>2024</v>
      </c>
      <c r="J518">
        <f>MONTH(Table1[[#This Row],[Date]])</f>
        <v>1</v>
      </c>
      <c r="K518">
        <f>WEEKDAY(Table1[[#This Row],[Date]])</f>
        <v>2</v>
      </c>
      <c r="L518" s="3">
        <f>DAY(Table1[[#This Row],[Date]])</f>
        <v>29</v>
      </c>
      <c r="M518" s="3">
        <f>Table1[[#This Row],[Inventory Level]]/Table1[[#This Row],[Reorder Point]]</f>
        <v>2.1813953488372091</v>
      </c>
      <c r="N518" s="3">
        <f>ROUND(Table1[[#This Row],[Turnover Ratio]],2)</f>
        <v>2.1800000000000002</v>
      </c>
    </row>
    <row r="519" spans="1:14" hidden="1" x14ac:dyDescent="0.25">
      <c r="A519" t="s">
        <v>503</v>
      </c>
      <c r="B519" s="1">
        <v>45507</v>
      </c>
      <c r="C519">
        <v>865</v>
      </c>
      <c r="D519">
        <v>315</v>
      </c>
      <c r="E519">
        <v>12</v>
      </c>
      <c r="F519">
        <v>149</v>
      </c>
      <c r="G519">
        <v>39</v>
      </c>
      <c r="H519" t="s">
        <v>3951</v>
      </c>
      <c r="I519">
        <f>YEAR(Table1[[#This Row],[Date]])</f>
        <v>2024</v>
      </c>
      <c r="J519">
        <f>MONTH(Table1[[#This Row],[Date]])</f>
        <v>8</v>
      </c>
      <c r="K519">
        <f>WEEKDAY(Table1[[#This Row],[Date]])</f>
        <v>7</v>
      </c>
      <c r="L519" s="3">
        <f>DAY(Table1[[#This Row],[Date]])</f>
        <v>3</v>
      </c>
      <c r="M519" s="3">
        <f>Table1[[#This Row],[Inventory Level]]/Table1[[#This Row],[Reorder Point]]</f>
        <v>2.746031746031746</v>
      </c>
      <c r="N519" s="3">
        <f>ROUND(Table1[[#This Row],[Turnover Ratio]],2)</f>
        <v>2.75</v>
      </c>
    </row>
    <row r="520" spans="1:14" hidden="1" x14ac:dyDescent="0.25">
      <c r="A520" t="s">
        <v>504</v>
      </c>
      <c r="B520" s="1">
        <v>45430</v>
      </c>
      <c r="C520">
        <v>534</v>
      </c>
      <c r="D520">
        <v>488</v>
      </c>
      <c r="E520">
        <v>27</v>
      </c>
      <c r="F520">
        <v>193</v>
      </c>
      <c r="G520">
        <v>40</v>
      </c>
      <c r="H520" t="s">
        <v>3950</v>
      </c>
      <c r="I520">
        <f>YEAR(Table1[[#This Row],[Date]])</f>
        <v>2024</v>
      </c>
      <c r="J520">
        <f>MONTH(Table1[[#This Row],[Date]])</f>
        <v>5</v>
      </c>
      <c r="K520">
        <f>WEEKDAY(Table1[[#This Row],[Date]])</f>
        <v>7</v>
      </c>
      <c r="L520" s="3">
        <f>DAY(Table1[[#This Row],[Date]])</f>
        <v>18</v>
      </c>
      <c r="M520" s="3">
        <f>Table1[[#This Row],[Inventory Level]]/Table1[[#This Row],[Reorder Point]]</f>
        <v>1.0942622950819672</v>
      </c>
      <c r="N520" s="3">
        <f>ROUND(Table1[[#This Row],[Turnover Ratio]],2)</f>
        <v>1.0900000000000001</v>
      </c>
    </row>
    <row r="521" spans="1:14" hidden="1" x14ac:dyDescent="0.25">
      <c r="A521" t="s">
        <v>505</v>
      </c>
      <c r="B521" s="1">
        <v>45271</v>
      </c>
      <c r="C521">
        <v>990</v>
      </c>
      <c r="D521">
        <v>317</v>
      </c>
      <c r="E521">
        <v>1</v>
      </c>
      <c r="F521">
        <v>142</v>
      </c>
      <c r="G521">
        <v>15</v>
      </c>
      <c r="H521" t="s">
        <v>3951</v>
      </c>
      <c r="I521">
        <f>YEAR(Table1[[#This Row],[Date]])</f>
        <v>2023</v>
      </c>
      <c r="J521">
        <f>MONTH(Table1[[#This Row],[Date]])</f>
        <v>12</v>
      </c>
      <c r="K521">
        <f>WEEKDAY(Table1[[#This Row],[Date]])</f>
        <v>2</v>
      </c>
      <c r="L521" s="3">
        <f>DAY(Table1[[#This Row],[Date]])</f>
        <v>11</v>
      </c>
      <c r="M521" s="3">
        <f>Table1[[#This Row],[Inventory Level]]/Table1[[#This Row],[Reorder Point]]</f>
        <v>3.1230283911671926</v>
      </c>
      <c r="N521" s="3">
        <f>ROUND(Table1[[#This Row],[Turnover Ratio]],2)</f>
        <v>3.12</v>
      </c>
    </row>
    <row r="522" spans="1:14" x14ac:dyDescent="0.25">
      <c r="A522" t="s">
        <v>506</v>
      </c>
      <c r="B522" s="1">
        <v>45080</v>
      </c>
      <c r="C522">
        <v>850</v>
      </c>
      <c r="D522">
        <v>243</v>
      </c>
      <c r="E522">
        <v>4</v>
      </c>
      <c r="F522">
        <v>187</v>
      </c>
      <c r="G522">
        <v>38</v>
      </c>
      <c r="H522" t="s">
        <v>3949</v>
      </c>
      <c r="I522">
        <f>YEAR(Table1[[#This Row],[Date]])</f>
        <v>2023</v>
      </c>
      <c r="J522">
        <f>MONTH(Table1[[#This Row],[Date]])</f>
        <v>6</v>
      </c>
      <c r="K522">
        <f>WEEKDAY(Table1[[#This Row],[Date]])</f>
        <v>7</v>
      </c>
      <c r="L522" s="3">
        <f>DAY(Table1[[#This Row],[Date]])</f>
        <v>3</v>
      </c>
      <c r="M522" s="3">
        <f>Table1[[#This Row],[Inventory Level]]/Table1[[#This Row],[Reorder Point]]</f>
        <v>3.4979423868312756</v>
      </c>
      <c r="N522" s="3">
        <f>ROUND(Table1[[#This Row],[Turnover Ratio]],2)</f>
        <v>3.5</v>
      </c>
    </row>
    <row r="523" spans="1:14" hidden="1" x14ac:dyDescent="0.25">
      <c r="A523" t="s">
        <v>507</v>
      </c>
      <c r="B523" s="1">
        <v>45439</v>
      </c>
      <c r="C523">
        <v>391</v>
      </c>
      <c r="D523">
        <v>324</v>
      </c>
      <c r="E523">
        <v>27</v>
      </c>
      <c r="F523">
        <v>183</v>
      </c>
      <c r="G523">
        <v>23</v>
      </c>
      <c r="H523" t="s">
        <v>3951</v>
      </c>
      <c r="I523">
        <f>YEAR(Table1[[#This Row],[Date]])</f>
        <v>2024</v>
      </c>
      <c r="J523">
        <f>MONTH(Table1[[#This Row],[Date]])</f>
        <v>5</v>
      </c>
      <c r="K523">
        <f>WEEKDAY(Table1[[#This Row],[Date]])</f>
        <v>2</v>
      </c>
      <c r="L523" s="3">
        <f>DAY(Table1[[#This Row],[Date]])</f>
        <v>27</v>
      </c>
      <c r="M523" s="3">
        <f>Table1[[#This Row],[Inventory Level]]/Table1[[#This Row],[Reorder Point]]</f>
        <v>1.2067901234567902</v>
      </c>
      <c r="N523" s="3">
        <f>ROUND(Table1[[#This Row],[Turnover Ratio]],2)</f>
        <v>1.21</v>
      </c>
    </row>
    <row r="524" spans="1:14" hidden="1" x14ac:dyDescent="0.25">
      <c r="A524" t="s">
        <v>508</v>
      </c>
      <c r="B524" s="1">
        <v>45108</v>
      </c>
      <c r="C524">
        <v>491</v>
      </c>
      <c r="D524">
        <v>276</v>
      </c>
      <c r="E524">
        <v>18</v>
      </c>
      <c r="F524">
        <v>48</v>
      </c>
      <c r="G524">
        <v>35</v>
      </c>
      <c r="H524" t="s">
        <v>3951</v>
      </c>
      <c r="I524">
        <f>YEAR(Table1[[#This Row],[Date]])</f>
        <v>2023</v>
      </c>
      <c r="J524">
        <f>MONTH(Table1[[#This Row],[Date]])</f>
        <v>7</v>
      </c>
      <c r="K524">
        <f>WEEKDAY(Table1[[#This Row],[Date]])</f>
        <v>7</v>
      </c>
      <c r="L524" s="3">
        <f>DAY(Table1[[#This Row],[Date]])</f>
        <v>1</v>
      </c>
      <c r="M524" s="3">
        <f>Table1[[#This Row],[Inventory Level]]/Table1[[#This Row],[Reorder Point]]</f>
        <v>1.7789855072463767</v>
      </c>
      <c r="N524" s="3">
        <f>ROUND(Table1[[#This Row],[Turnover Ratio]],2)</f>
        <v>1.78</v>
      </c>
    </row>
    <row r="525" spans="1:14" hidden="1" x14ac:dyDescent="0.25">
      <c r="A525" t="s">
        <v>509</v>
      </c>
      <c r="B525" s="1">
        <v>45315</v>
      </c>
      <c r="C525">
        <v>556</v>
      </c>
      <c r="D525">
        <v>84</v>
      </c>
      <c r="E525">
        <v>30</v>
      </c>
      <c r="F525">
        <v>162</v>
      </c>
      <c r="G525">
        <v>45</v>
      </c>
      <c r="H525" t="s">
        <v>3951</v>
      </c>
      <c r="I525">
        <f>YEAR(Table1[[#This Row],[Date]])</f>
        <v>2024</v>
      </c>
      <c r="J525">
        <f>MONTH(Table1[[#This Row],[Date]])</f>
        <v>1</v>
      </c>
      <c r="K525">
        <f>WEEKDAY(Table1[[#This Row],[Date]])</f>
        <v>4</v>
      </c>
      <c r="L525" s="3">
        <f>DAY(Table1[[#This Row],[Date]])</f>
        <v>24</v>
      </c>
      <c r="M525" s="3">
        <f>Table1[[#This Row],[Inventory Level]]/Table1[[#This Row],[Reorder Point]]</f>
        <v>6.6190476190476186</v>
      </c>
      <c r="N525" s="3">
        <f>ROUND(Table1[[#This Row],[Turnover Ratio]],2)</f>
        <v>6.62</v>
      </c>
    </row>
    <row r="526" spans="1:14" hidden="1" x14ac:dyDescent="0.25">
      <c r="A526" t="s">
        <v>288</v>
      </c>
      <c r="B526" s="1">
        <v>45164</v>
      </c>
      <c r="C526">
        <v>819</v>
      </c>
      <c r="D526">
        <v>427</v>
      </c>
      <c r="E526">
        <v>13</v>
      </c>
      <c r="F526">
        <v>195</v>
      </c>
      <c r="G526">
        <v>3</v>
      </c>
      <c r="H526" t="s">
        <v>3951</v>
      </c>
      <c r="I526">
        <f>YEAR(Table1[[#This Row],[Date]])</f>
        <v>2023</v>
      </c>
      <c r="J526">
        <f>MONTH(Table1[[#This Row],[Date]])</f>
        <v>8</v>
      </c>
      <c r="K526">
        <f>WEEKDAY(Table1[[#This Row],[Date]])</f>
        <v>7</v>
      </c>
      <c r="L526" s="3">
        <f>DAY(Table1[[#This Row],[Date]])</f>
        <v>26</v>
      </c>
      <c r="M526" s="3">
        <f>Table1[[#This Row],[Inventory Level]]/Table1[[#This Row],[Reorder Point]]</f>
        <v>1.9180327868852458</v>
      </c>
      <c r="N526" s="3">
        <f>ROUND(Table1[[#This Row],[Turnover Ratio]],2)</f>
        <v>1.92</v>
      </c>
    </row>
    <row r="527" spans="1:14" hidden="1" x14ac:dyDescent="0.25">
      <c r="A527" t="s">
        <v>510</v>
      </c>
      <c r="B527" s="1">
        <v>45162</v>
      </c>
      <c r="C527">
        <v>726</v>
      </c>
      <c r="D527">
        <v>71</v>
      </c>
      <c r="E527">
        <v>20</v>
      </c>
      <c r="F527">
        <v>185</v>
      </c>
      <c r="G527">
        <v>32</v>
      </c>
      <c r="H527" t="s">
        <v>3950</v>
      </c>
      <c r="I527">
        <f>YEAR(Table1[[#This Row],[Date]])</f>
        <v>2023</v>
      </c>
      <c r="J527">
        <f>MONTH(Table1[[#This Row],[Date]])</f>
        <v>8</v>
      </c>
      <c r="K527">
        <f>WEEKDAY(Table1[[#This Row],[Date]])</f>
        <v>5</v>
      </c>
      <c r="L527" s="3">
        <f>DAY(Table1[[#This Row],[Date]])</f>
        <v>24</v>
      </c>
      <c r="M527" s="3">
        <f>Table1[[#This Row],[Inventory Level]]/Table1[[#This Row],[Reorder Point]]</f>
        <v>10.225352112676056</v>
      </c>
      <c r="N527" s="3">
        <f>ROUND(Table1[[#This Row],[Turnover Ratio]],2)</f>
        <v>10.23</v>
      </c>
    </row>
    <row r="528" spans="1:14" hidden="1" x14ac:dyDescent="0.25">
      <c r="A528" t="s">
        <v>511</v>
      </c>
      <c r="B528" s="1">
        <v>45416</v>
      </c>
      <c r="C528">
        <v>552</v>
      </c>
      <c r="D528">
        <v>204</v>
      </c>
      <c r="E528">
        <v>20</v>
      </c>
      <c r="F528">
        <v>49</v>
      </c>
      <c r="G528">
        <v>11</v>
      </c>
      <c r="H528" t="s">
        <v>3950</v>
      </c>
      <c r="I528">
        <f>YEAR(Table1[[#This Row],[Date]])</f>
        <v>2024</v>
      </c>
      <c r="J528">
        <f>MONTH(Table1[[#This Row],[Date]])</f>
        <v>5</v>
      </c>
      <c r="K528">
        <f>WEEKDAY(Table1[[#This Row],[Date]])</f>
        <v>7</v>
      </c>
      <c r="L528" s="3">
        <f>DAY(Table1[[#This Row],[Date]])</f>
        <v>4</v>
      </c>
      <c r="M528" s="3">
        <f>Table1[[#This Row],[Inventory Level]]/Table1[[#This Row],[Reorder Point]]</f>
        <v>2.7058823529411766</v>
      </c>
      <c r="N528" s="3">
        <f>ROUND(Table1[[#This Row],[Turnover Ratio]],2)</f>
        <v>2.71</v>
      </c>
    </row>
    <row r="529" spans="1:14" x14ac:dyDescent="0.25">
      <c r="A529" t="s">
        <v>512</v>
      </c>
      <c r="B529" s="1">
        <v>45375</v>
      </c>
      <c r="C529">
        <v>821</v>
      </c>
      <c r="D529">
        <v>212</v>
      </c>
      <c r="E529">
        <v>30</v>
      </c>
      <c r="F529">
        <v>83</v>
      </c>
      <c r="G529">
        <v>48</v>
      </c>
      <c r="H529" t="s">
        <v>3949</v>
      </c>
      <c r="I529">
        <f>YEAR(Table1[[#This Row],[Date]])</f>
        <v>2024</v>
      </c>
      <c r="J529">
        <f>MONTH(Table1[[#This Row],[Date]])</f>
        <v>3</v>
      </c>
      <c r="K529">
        <f>WEEKDAY(Table1[[#This Row],[Date]])</f>
        <v>1</v>
      </c>
      <c r="L529" s="3">
        <f>DAY(Table1[[#This Row],[Date]])</f>
        <v>24</v>
      </c>
      <c r="M529" s="3">
        <f>Table1[[#This Row],[Inventory Level]]/Table1[[#This Row],[Reorder Point]]</f>
        <v>3.8726415094339623</v>
      </c>
      <c r="N529" s="3">
        <f>ROUND(Table1[[#This Row],[Turnover Ratio]],2)</f>
        <v>3.87</v>
      </c>
    </row>
    <row r="530" spans="1:14" hidden="1" x14ac:dyDescent="0.25">
      <c r="A530" t="s">
        <v>513</v>
      </c>
      <c r="B530" s="1">
        <v>45598</v>
      </c>
      <c r="C530">
        <v>702</v>
      </c>
      <c r="D530">
        <v>449</v>
      </c>
      <c r="E530">
        <v>29</v>
      </c>
      <c r="F530">
        <v>190</v>
      </c>
      <c r="G530">
        <v>23</v>
      </c>
      <c r="H530" t="s">
        <v>3950</v>
      </c>
      <c r="I530">
        <f>YEAR(Table1[[#This Row],[Date]])</f>
        <v>2024</v>
      </c>
      <c r="J530">
        <f>MONTH(Table1[[#This Row],[Date]])</f>
        <v>11</v>
      </c>
      <c r="K530">
        <f>WEEKDAY(Table1[[#This Row],[Date]])</f>
        <v>7</v>
      </c>
      <c r="L530" s="3">
        <f>DAY(Table1[[#This Row],[Date]])</f>
        <v>2</v>
      </c>
      <c r="M530" s="3">
        <f>Table1[[#This Row],[Inventory Level]]/Table1[[#This Row],[Reorder Point]]</f>
        <v>1.5634743875278396</v>
      </c>
      <c r="N530" s="3">
        <f>ROUND(Table1[[#This Row],[Turnover Ratio]],2)</f>
        <v>1.56</v>
      </c>
    </row>
    <row r="531" spans="1:14" hidden="1" x14ac:dyDescent="0.25">
      <c r="A531" t="s">
        <v>514</v>
      </c>
      <c r="B531" s="1">
        <v>45217</v>
      </c>
      <c r="C531">
        <v>380</v>
      </c>
      <c r="D531">
        <v>426</v>
      </c>
      <c r="E531">
        <v>12</v>
      </c>
      <c r="F531">
        <v>122</v>
      </c>
      <c r="G531">
        <v>24</v>
      </c>
      <c r="H531" t="s">
        <v>3951</v>
      </c>
      <c r="I531">
        <f>YEAR(Table1[[#This Row],[Date]])</f>
        <v>2023</v>
      </c>
      <c r="J531">
        <f>MONTH(Table1[[#This Row],[Date]])</f>
        <v>10</v>
      </c>
      <c r="K531">
        <f>WEEKDAY(Table1[[#This Row],[Date]])</f>
        <v>4</v>
      </c>
      <c r="L531" s="3">
        <f>DAY(Table1[[#This Row],[Date]])</f>
        <v>18</v>
      </c>
      <c r="M531" s="3">
        <f>Table1[[#This Row],[Inventory Level]]/Table1[[#This Row],[Reorder Point]]</f>
        <v>0.892018779342723</v>
      </c>
      <c r="N531" s="3">
        <f>ROUND(Table1[[#This Row],[Turnover Ratio]],2)</f>
        <v>0.89</v>
      </c>
    </row>
    <row r="532" spans="1:14" x14ac:dyDescent="0.25">
      <c r="A532" t="s">
        <v>515</v>
      </c>
      <c r="B532" s="1">
        <v>45018</v>
      </c>
      <c r="C532">
        <v>712</v>
      </c>
      <c r="D532">
        <v>115</v>
      </c>
      <c r="E532">
        <v>11</v>
      </c>
      <c r="F532">
        <v>160</v>
      </c>
      <c r="G532">
        <v>12</v>
      </c>
      <c r="H532" t="s">
        <v>3949</v>
      </c>
      <c r="I532">
        <f>YEAR(Table1[[#This Row],[Date]])</f>
        <v>2023</v>
      </c>
      <c r="J532">
        <f>MONTH(Table1[[#This Row],[Date]])</f>
        <v>4</v>
      </c>
      <c r="K532">
        <f>WEEKDAY(Table1[[#This Row],[Date]])</f>
        <v>1</v>
      </c>
      <c r="L532" s="3">
        <f>DAY(Table1[[#This Row],[Date]])</f>
        <v>2</v>
      </c>
      <c r="M532" s="3">
        <f>Table1[[#This Row],[Inventory Level]]/Table1[[#This Row],[Reorder Point]]</f>
        <v>6.1913043478260867</v>
      </c>
      <c r="N532" s="3">
        <f>ROUND(Table1[[#This Row],[Turnover Ratio]],2)</f>
        <v>6.19</v>
      </c>
    </row>
    <row r="533" spans="1:14" hidden="1" x14ac:dyDescent="0.25">
      <c r="A533" t="s">
        <v>516</v>
      </c>
      <c r="B533" s="1">
        <v>45002</v>
      </c>
      <c r="C533">
        <v>893</v>
      </c>
      <c r="D533">
        <v>348</v>
      </c>
      <c r="E533">
        <v>16</v>
      </c>
      <c r="F533">
        <v>173</v>
      </c>
      <c r="G533">
        <v>14</v>
      </c>
      <c r="H533" t="s">
        <v>3951</v>
      </c>
      <c r="I533">
        <f>YEAR(Table1[[#This Row],[Date]])</f>
        <v>2023</v>
      </c>
      <c r="J533">
        <f>MONTH(Table1[[#This Row],[Date]])</f>
        <v>3</v>
      </c>
      <c r="K533">
        <f>WEEKDAY(Table1[[#This Row],[Date]])</f>
        <v>6</v>
      </c>
      <c r="L533" s="3">
        <f>DAY(Table1[[#This Row],[Date]])</f>
        <v>17</v>
      </c>
      <c r="M533" s="3">
        <f>Table1[[#This Row],[Inventory Level]]/Table1[[#This Row],[Reorder Point]]</f>
        <v>2.5660919540229883</v>
      </c>
      <c r="N533" s="3">
        <f>ROUND(Table1[[#This Row],[Turnover Ratio]],2)</f>
        <v>2.57</v>
      </c>
    </row>
    <row r="534" spans="1:14" hidden="1" x14ac:dyDescent="0.25">
      <c r="A534" t="s">
        <v>517</v>
      </c>
      <c r="B534" s="1">
        <v>45665</v>
      </c>
      <c r="C534">
        <v>849</v>
      </c>
      <c r="D534">
        <v>125</v>
      </c>
      <c r="E534">
        <v>8</v>
      </c>
      <c r="F534">
        <v>32</v>
      </c>
      <c r="G534">
        <v>6</v>
      </c>
      <c r="H534" t="s">
        <v>3950</v>
      </c>
      <c r="I534">
        <f>YEAR(Table1[[#This Row],[Date]])</f>
        <v>2025</v>
      </c>
      <c r="J534">
        <f>MONTH(Table1[[#This Row],[Date]])</f>
        <v>1</v>
      </c>
      <c r="K534">
        <f>WEEKDAY(Table1[[#This Row],[Date]])</f>
        <v>4</v>
      </c>
      <c r="L534" s="3">
        <f>DAY(Table1[[#This Row],[Date]])</f>
        <v>8</v>
      </c>
      <c r="M534" s="3">
        <f>Table1[[#This Row],[Inventory Level]]/Table1[[#This Row],[Reorder Point]]</f>
        <v>6.7919999999999998</v>
      </c>
      <c r="N534" s="3">
        <f>ROUND(Table1[[#This Row],[Turnover Ratio]],2)</f>
        <v>6.79</v>
      </c>
    </row>
    <row r="535" spans="1:14" hidden="1" x14ac:dyDescent="0.25">
      <c r="A535" t="s">
        <v>518</v>
      </c>
      <c r="B535" s="1">
        <v>45006</v>
      </c>
      <c r="C535">
        <v>824</v>
      </c>
      <c r="D535">
        <v>81</v>
      </c>
      <c r="E535">
        <v>15</v>
      </c>
      <c r="F535">
        <v>131</v>
      </c>
      <c r="G535">
        <v>8</v>
      </c>
      <c r="H535" t="s">
        <v>3951</v>
      </c>
      <c r="I535">
        <f>YEAR(Table1[[#This Row],[Date]])</f>
        <v>2023</v>
      </c>
      <c r="J535">
        <f>MONTH(Table1[[#This Row],[Date]])</f>
        <v>3</v>
      </c>
      <c r="K535">
        <f>WEEKDAY(Table1[[#This Row],[Date]])</f>
        <v>3</v>
      </c>
      <c r="L535" s="3">
        <f>DAY(Table1[[#This Row],[Date]])</f>
        <v>21</v>
      </c>
      <c r="M535" s="3">
        <f>Table1[[#This Row],[Inventory Level]]/Table1[[#This Row],[Reorder Point]]</f>
        <v>10.17283950617284</v>
      </c>
      <c r="N535" s="3">
        <f>ROUND(Table1[[#This Row],[Turnover Ratio]],2)</f>
        <v>10.17</v>
      </c>
    </row>
    <row r="536" spans="1:14" hidden="1" x14ac:dyDescent="0.25">
      <c r="A536" t="s">
        <v>519</v>
      </c>
      <c r="B536" s="1">
        <v>45156</v>
      </c>
      <c r="C536">
        <v>760</v>
      </c>
      <c r="D536">
        <v>198</v>
      </c>
      <c r="E536">
        <v>14</v>
      </c>
      <c r="F536">
        <v>32</v>
      </c>
      <c r="G536">
        <v>8</v>
      </c>
      <c r="H536" t="s">
        <v>3950</v>
      </c>
      <c r="I536">
        <f>YEAR(Table1[[#This Row],[Date]])</f>
        <v>2023</v>
      </c>
      <c r="J536">
        <f>MONTH(Table1[[#This Row],[Date]])</f>
        <v>8</v>
      </c>
      <c r="K536">
        <f>WEEKDAY(Table1[[#This Row],[Date]])</f>
        <v>6</v>
      </c>
      <c r="L536" s="3">
        <f>DAY(Table1[[#This Row],[Date]])</f>
        <v>18</v>
      </c>
      <c r="M536" s="3">
        <f>Table1[[#This Row],[Inventory Level]]/Table1[[#This Row],[Reorder Point]]</f>
        <v>3.8383838383838382</v>
      </c>
      <c r="N536" s="3">
        <f>ROUND(Table1[[#This Row],[Turnover Ratio]],2)</f>
        <v>3.84</v>
      </c>
    </row>
    <row r="537" spans="1:14" x14ac:dyDescent="0.25">
      <c r="A537" t="s">
        <v>520</v>
      </c>
      <c r="B537" s="1">
        <v>45215</v>
      </c>
      <c r="C537">
        <v>959</v>
      </c>
      <c r="D537">
        <v>190</v>
      </c>
      <c r="E537">
        <v>21</v>
      </c>
      <c r="F537">
        <v>161</v>
      </c>
      <c r="G537">
        <v>30</v>
      </c>
      <c r="H537" t="s">
        <v>3949</v>
      </c>
      <c r="I537">
        <f>YEAR(Table1[[#This Row],[Date]])</f>
        <v>2023</v>
      </c>
      <c r="J537">
        <f>MONTH(Table1[[#This Row],[Date]])</f>
        <v>10</v>
      </c>
      <c r="K537">
        <f>WEEKDAY(Table1[[#This Row],[Date]])</f>
        <v>2</v>
      </c>
      <c r="L537" s="3">
        <f>DAY(Table1[[#This Row],[Date]])</f>
        <v>16</v>
      </c>
      <c r="M537" s="3">
        <f>Table1[[#This Row],[Inventory Level]]/Table1[[#This Row],[Reorder Point]]</f>
        <v>5.0473684210526315</v>
      </c>
      <c r="N537" s="3">
        <f>ROUND(Table1[[#This Row],[Turnover Ratio]],2)</f>
        <v>5.05</v>
      </c>
    </row>
    <row r="538" spans="1:14" x14ac:dyDescent="0.25">
      <c r="A538" t="s">
        <v>521</v>
      </c>
      <c r="B538" s="1">
        <v>45357</v>
      </c>
      <c r="C538">
        <v>418</v>
      </c>
      <c r="D538">
        <v>476</v>
      </c>
      <c r="E538">
        <v>22</v>
      </c>
      <c r="F538">
        <v>142</v>
      </c>
      <c r="G538">
        <v>4</v>
      </c>
      <c r="H538" t="s">
        <v>3949</v>
      </c>
      <c r="I538">
        <f>YEAR(Table1[[#This Row],[Date]])</f>
        <v>2024</v>
      </c>
      <c r="J538">
        <f>MONTH(Table1[[#This Row],[Date]])</f>
        <v>3</v>
      </c>
      <c r="K538">
        <f>WEEKDAY(Table1[[#This Row],[Date]])</f>
        <v>4</v>
      </c>
      <c r="L538" s="3">
        <f>DAY(Table1[[#This Row],[Date]])</f>
        <v>6</v>
      </c>
      <c r="M538" s="3">
        <f>Table1[[#This Row],[Inventory Level]]/Table1[[#This Row],[Reorder Point]]</f>
        <v>0.87815126050420167</v>
      </c>
      <c r="N538" s="3">
        <f>ROUND(Table1[[#This Row],[Turnover Ratio]],2)</f>
        <v>0.88</v>
      </c>
    </row>
    <row r="539" spans="1:14" hidden="1" x14ac:dyDescent="0.25">
      <c r="A539" t="s">
        <v>522</v>
      </c>
      <c r="B539" s="1">
        <v>45352</v>
      </c>
      <c r="C539">
        <v>756</v>
      </c>
      <c r="D539">
        <v>179</v>
      </c>
      <c r="E539">
        <v>21</v>
      </c>
      <c r="F539">
        <v>108</v>
      </c>
      <c r="G539">
        <v>17</v>
      </c>
      <c r="H539" t="s">
        <v>3950</v>
      </c>
      <c r="I539">
        <f>YEAR(Table1[[#This Row],[Date]])</f>
        <v>2024</v>
      </c>
      <c r="J539">
        <f>MONTH(Table1[[#This Row],[Date]])</f>
        <v>3</v>
      </c>
      <c r="K539">
        <f>WEEKDAY(Table1[[#This Row],[Date]])</f>
        <v>6</v>
      </c>
      <c r="L539" s="3">
        <f>DAY(Table1[[#This Row],[Date]])</f>
        <v>1</v>
      </c>
      <c r="M539" s="3">
        <f>Table1[[#This Row],[Inventory Level]]/Table1[[#This Row],[Reorder Point]]</f>
        <v>4.2234636871508382</v>
      </c>
      <c r="N539" s="3">
        <f>ROUND(Table1[[#This Row],[Turnover Ratio]],2)</f>
        <v>4.22</v>
      </c>
    </row>
    <row r="540" spans="1:14" x14ac:dyDescent="0.25">
      <c r="A540" t="s">
        <v>523</v>
      </c>
      <c r="B540" s="1">
        <v>45225</v>
      </c>
      <c r="C540">
        <v>121</v>
      </c>
      <c r="D540">
        <v>178</v>
      </c>
      <c r="E540">
        <v>22</v>
      </c>
      <c r="F540">
        <v>121</v>
      </c>
      <c r="G540">
        <v>24</v>
      </c>
      <c r="H540" t="s">
        <v>3949</v>
      </c>
      <c r="I540">
        <f>YEAR(Table1[[#This Row],[Date]])</f>
        <v>2023</v>
      </c>
      <c r="J540">
        <f>MONTH(Table1[[#This Row],[Date]])</f>
        <v>10</v>
      </c>
      <c r="K540">
        <f>WEEKDAY(Table1[[#This Row],[Date]])</f>
        <v>5</v>
      </c>
      <c r="L540" s="3">
        <f>DAY(Table1[[#This Row],[Date]])</f>
        <v>26</v>
      </c>
      <c r="M540" s="3">
        <f>Table1[[#This Row],[Inventory Level]]/Table1[[#This Row],[Reorder Point]]</f>
        <v>0.6797752808988764</v>
      </c>
      <c r="N540" s="3">
        <f>ROUND(Table1[[#This Row],[Turnover Ratio]],2)</f>
        <v>0.68</v>
      </c>
    </row>
    <row r="541" spans="1:14" x14ac:dyDescent="0.25">
      <c r="A541" t="s">
        <v>524</v>
      </c>
      <c r="B541" s="1">
        <v>45625</v>
      </c>
      <c r="C541">
        <v>205</v>
      </c>
      <c r="D541">
        <v>465</v>
      </c>
      <c r="E541">
        <v>13</v>
      </c>
      <c r="F541">
        <v>71</v>
      </c>
      <c r="G541">
        <v>45</v>
      </c>
      <c r="H541" t="s">
        <v>3949</v>
      </c>
      <c r="I541">
        <f>YEAR(Table1[[#This Row],[Date]])</f>
        <v>2024</v>
      </c>
      <c r="J541">
        <f>MONTH(Table1[[#This Row],[Date]])</f>
        <v>11</v>
      </c>
      <c r="K541">
        <f>WEEKDAY(Table1[[#This Row],[Date]])</f>
        <v>6</v>
      </c>
      <c r="L541" s="3">
        <f>DAY(Table1[[#This Row],[Date]])</f>
        <v>29</v>
      </c>
      <c r="M541" s="3">
        <f>Table1[[#This Row],[Inventory Level]]/Table1[[#This Row],[Reorder Point]]</f>
        <v>0.44086021505376344</v>
      </c>
      <c r="N541" s="3">
        <f>ROUND(Table1[[#This Row],[Turnover Ratio]],2)</f>
        <v>0.44</v>
      </c>
    </row>
    <row r="542" spans="1:14" x14ac:dyDescent="0.25">
      <c r="A542" t="s">
        <v>525</v>
      </c>
      <c r="B542" s="1">
        <v>45060</v>
      </c>
      <c r="C542">
        <v>825</v>
      </c>
      <c r="D542">
        <v>235</v>
      </c>
      <c r="E542">
        <v>26</v>
      </c>
      <c r="F542">
        <v>107</v>
      </c>
      <c r="G542">
        <v>29</v>
      </c>
      <c r="H542" t="s">
        <v>3949</v>
      </c>
      <c r="I542">
        <f>YEAR(Table1[[#This Row],[Date]])</f>
        <v>2023</v>
      </c>
      <c r="J542">
        <f>MONTH(Table1[[#This Row],[Date]])</f>
        <v>5</v>
      </c>
      <c r="K542">
        <f>WEEKDAY(Table1[[#This Row],[Date]])</f>
        <v>1</v>
      </c>
      <c r="L542" s="3">
        <f>DAY(Table1[[#This Row],[Date]])</f>
        <v>14</v>
      </c>
      <c r="M542" s="3">
        <f>Table1[[#This Row],[Inventory Level]]/Table1[[#This Row],[Reorder Point]]</f>
        <v>3.5106382978723403</v>
      </c>
      <c r="N542" s="3">
        <f>ROUND(Table1[[#This Row],[Turnover Ratio]],2)</f>
        <v>3.51</v>
      </c>
    </row>
    <row r="543" spans="1:14" hidden="1" x14ac:dyDescent="0.25">
      <c r="A543" t="s">
        <v>526</v>
      </c>
      <c r="B543" s="1">
        <v>45059</v>
      </c>
      <c r="C543">
        <v>102</v>
      </c>
      <c r="D543">
        <v>160</v>
      </c>
      <c r="E543">
        <v>14</v>
      </c>
      <c r="F543">
        <v>185</v>
      </c>
      <c r="G543">
        <v>16</v>
      </c>
      <c r="H543" t="s">
        <v>3951</v>
      </c>
      <c r="I543">
        <f>YEAR(Table1[[#This Row],[Date]])</f>
        <v>2023</v>
      </c>
      <c r="J543">
        <f>MONTH(Table1[[#This Row],[Date]])</f>
        <v>5</v>
      </c>
      <c r="K543">
        <f>WEEKDAY(Table1[[#This Row],[Date]])</f>
        <v>7</v>
      </c>
      <c r="L543" s="3">
        <f>DAY(Table1[[#This Row],[Date]])</f>
        <v>13</v>
      </c>
      <c r="M543" s="3">
        <f>Table1[[#This Row],[Inventory Level]]/Table1[[#This Row],[Reorder Point]]</f>
        <v>0.63749999999999996</v>
      </c>
      <c r="N543" s="3">
        <f>ROUND(Table1[[#This Row],[Turnover Ratio]],2)</f>
        <v>0.64</v>
      </c>
    </row>
    <row r="544" spans="1:14" hidden="1" x14ac:dyDescent="0.25">
      <c r="A544" t="s">
        <v>527</v>
      </c>
      <c r="B544" s="1">
        <v>45234</v>
      </c>
      <c r="C544">
        <v>982</v>
      </c>
      <c r="D544">
        <v>169</v>
      </c>
      <c r="E544">
        <v>18</v>
      </c>
      <c r="F544">
        <v>77</v>
      </c>
      <c r="G544">
        <v>10</v>
      </c>
      <c r="H544" t="s">
        <v>3951</v>
      </c>
      <c r="I544">
        <f>YEAR(Table1[[#This Row],[Date]])</f>
        <v>2023</v>
      </c>
      <c r="J544">
        <f>MONTH(Table1[[#This Row],[Date]])</f>
        <v>11</v>
      </c>
      <c r="K544">
        <f>WEEKDAY(Table1[[#This Row],[Date]])</f>
        <v>7</v>
      </c>
      <c r="L544" s="3">
        <f>DAY(Table1[[#This Row],[Date]])</f>
        <v>4</v>
      </c>
      <c r="M544" s="3">
        <f>Table1[[#This Row],[Inventory Level]]/Table1[[#This Row],[Reorder Point]]</f>
        <v>5.8106508875739644</v>
      </c>
      <c r="N544" s="3">
        <f>ROUND(Table1[[#This Row],[Turnover Ratio]],2)</f>
        <v>5.81</v>
      </c>
    </row>
    <row r="545" spans="1:14" hidden="1" x14ac:dyDescent="0.25">
      <c r="A545" t="s">
        <v>528</v>
      </c>
      <c r="B545" s="1">
        <v>45461</v>
      </c>
      <c r="C545">
        <v>500</v>
      </c>
      <c r="D545">
        <v>495</v>
      </c>
      <c r="E545">
        <v>4</v>
      </c>
      <c r="F545">
        <v>29</v>
      </c>
      <c r="G545">
        <v>44</v>
      </c>
      <c r="H545" t="s">
        <v>3951</v>
      </c>
      <c r="I545">
        <f>YEAR(Table1[[#This Row],[Date]])</f>
        <v>2024</v>
      </c>
      <c r="J545">
        <f>MONTH(Table1[[#This Row],[Date]])</f>
        <v>6</v>
      </c>
      <c r="K545">
        <f>WEEKDAY(Table1[[#This Row],[Date]])</f>
        <v>3</v>
      </c>
      <c r="L545" s="3">
        <f>DAY(Table1[[#This Row],[Date]])</f>
        <v>18</v>
      </c>
      <c r="M545" s="3">
        <f>Table1[[#This Row],[Inventory Level]]/Table1[[#This Row],[Reorder Point]]</f>
        <v>1.0101010101010102</v>
      </c>
      <c r="N545" s="3">
        <f>ROUND(Table1[[#This Row],[Turnover Ratio]],2)</f>
        <v>1.01</v>
      </c>
    </row>
    <row r="546" spans="1:14" x14ac:dyDescent="0.25">
      <c r="A546" t="s">
        <v>529</v>
      </c>
      <c r="B546" s="1">
        <v>45253</v>
      </c>
      <c r="C546">
        <v>523</v>
      </c>
      <c r="D546">
        <v>361</v>
      </c>
      <c r="E546">
        <v>4</v>
      </c>
      <c r="F546">
        <v>200</v>
      </c>
      <c r="G546">
        <v>21</v>
      </c>
      <c r="H546" t="s">
        <v>3949</v>
      </c>
      <c r="I546">
        <f>YEAR(Table1[[#This Row],[Date]])</f>
        <v>2023</v>
      </c>
      <c r="J546">
        <f>MONTH(Table1[[#This Row],[Date]])</f>
        <v>11</v>
      </c>
      <c r="K546">
        <f>WEEKDAY(Table1[[#This Row],[Date]])</f>
        <v>5</v>
      </c>
      <c r="L546" s="3">
        <f>DAY(Table1[[#This Row],[Date]])</f>
        <v>23</v>
      </c>
      <c r="M546" s="3">
        <f>Table1[[#This Row],[Inventory Level]]/Table1[[#This Row],[Reorder Point]]</f>
        <v>1.4487534626038781</v>
      </c>
      <c r="N546" s="3">
        <f>ROUND(Table1[[#This Row],[Turnover Ratio]],2)</f>
        <v>1.45</v>
      </c>
    </row>
    <row r="547" spans="1:14" hidden="1" x14ac:dyDescent="0.25">
      <c r="A547" t="s">
        <v>530</v>
      </c>
      <c r="B547" s="1">
        <v>45223</v>
      </c>
      <c r="C547">
        <v>903</v>
      </c>
      <c r="D547">
        <v>434</v>
      </c>
      <c r="E547">
        <v>21</v>
      </c>
      <c r="F547">
        <v>18</v>
      </c>
      <c r="G547">
        <v>32</v>
      </c>
      <c r="H547" t="s">
        <v>3950</v>
      </c>
      <c r="I547">
        <f>YEAR(Table1[[#This Row],[Date]])</f>
        <v>2023</v>
      </c>
      <c r="J547">
        <f>MONTH(Table1[[#This Row],[Date]])</f>
        <v>10</v>
      </c>
      <c r="K547">
        <f>WEEKDAY(Table1[[#This Row],[Date]])</f>
        <v>3</v>
      </c>
      <c r="L547" s="3">
        <f>DAY(Table1[[#This Row],[Date]])</f>
        <v>24</v>
      </c>
      <c r="M547" s="3">
        <f>Table1[[#This Row],[Inventory Level]]/Table1[[#This Row],[Reorder Point]]</f>
        <v>2.0806451612903225</v>
      </c>
      <c r="N547" s="3">
        <f>ROUND(Table1[[#This Row],[Turnover Ratio]],2)</f>
        <v>2.08</v>
      </c>
    </row>
    <row r="548" spans="1:14" hidden="1" x14ac:dyDescent="0.25">
      <c r="A548" t="s">
        <v>531</v>
      </c>
      <c r="B548" s="1">
        <v>45120</v>
      </c>
      <c r="C548">
        <v>800</v>
      </c>
      <c r="D548">
        <v>425</v>
      </c>
      <c r="E548">
        <v>12</v>
      </c>
      <c r="F548">
        <v>177</v>
      </c>
      <c r="G548">
        <v>33</v>
      </c>
      <c r="H548" t="s">
        <v>3950</v>
      </c>
      <c r="I548">
        <f>YEAR(Table1[[#This Row],[Date]])</f>
        <v>2023</v>
      </c>
      <c r="J548">
        <f>MONTH(Table1[[#This Row],[Date]])</f>
        <v>7</v>
      </c>
      <c r="K548">
        <f>WEEKDAY(Table1[[#This Row],[Date]])</f>
        <v>5</v>
      </c>
      <c r="L548" s="3">
        <f>DAY(Table1[[#This Row],[Date]])</f>
        <v>13</v>
      </c>
      <c r="M548" s="3">
        <f>Table1[[#This Row],[Inventory Level]]/Table1[[#This Row],[Reorder Point]]</f>
        <v>1.8823529411764706</v>
      </c>
      <c r="N548" s="3">
        <f>ROUND(Table1[[#This Row],[Turnover Ratio]],2)</f>
        <v>1.88</v>
      </c>
    </row>
    <row r="549" spans="1:14" x14ac:dyDescent="0.25">
      <c r="A549" t="s">
        <v>532</v>
      </c>
      <c r="B549" s="1">
        <v>45491</v>
      </c>
      <c r="C549">
        <v>466</v>
      </c>
      <c r="D549">
        <v>173</v>
      </c>
      <c r="E549">
        <v>28</v>
      </c>
      <c r="F549">
        <v>189</v>
      </c>
      <c r="G549">
        <v>3</v>
      </c>
      <c r="H549" t="s">
        <v>3949</v>
      </c>
      <c r="I549">
        <f>YEAR(Table1[[#This Row],[Date]])</f>
        <v>2024</v>
      </c>
      <c r="J549">
        <f>MONTH(Table1[[#This Row],[Date]])</f>
        <v>7</v>
      </c>
      <c r="K549">
        <f>WEEKDAY(Table1[[#This Row],[Date]])</f>
        <v>5</v>
      </c>
      <c r="L549" s="3">
        <f>DAY(Table1[[#This Row],[Date]])</f>
        <v>18</v>
      </c>
      <c r="M549" s="3">
        <f>Table1[[#This Row],[Inventory Level]]/Table1[[#This Row],[Reorder Point]]</f>
        <v>2.6936416184971099</v>
      </c>
      <c r="N549" s="3">
        <f>ROUND(Table1[[#This Row],[Turnover Ratio]],2)</f>
        <v>2.69</v>
      </c>
    </row>
    <row r="550" spans="1:14" hidden="1" x14ac:dyDescent="0.25">
      <c r="A550" t="s">
        <v>533</v>
      </c>
      <c r="B550" s="1">
        <v>45028</v>
      </c>
      <c r="C550">
        <v>797</v>
      </c>
      <c r="D550">
        <v>362</v>
      </c>
      <c r="E550">
        <v>21</v>
      </c>
      <c r="F550">
        <v>28</v>
      </c>
      <c r="G550">
        <v>38</v>
      </c>
      <c r="H550" t="s">
        <v>3951</v>
      </c>
      <c r="I550">
        <f>YEAR(Table1[[#This Row],[Date]])</f>
        <v>2023</v>
      </c>
      <c r="J550">
        <f>MONTH(Table1[[#This Row],[Date]])</f>
        <v>4</v>
      </c>
      <c r="K550">
        <f>WEEKDAY(Table1[[#This Row],[Date]])</f>
        <v>4</v>
      </c>
      <c r="L550" s="3">
        <f>DAY(Table1[[#This Row],[Date]])</f>
        <v>12</v>
      </c>
      <c r="M550" s="3">
        <f>Table1[[#This Row],[Inventory Level]]/Table1[[#This Row],[Reorder Point]]</f>
        <v>2.201657458563536</v>
      </c>
      <c r="N550" s="3">
        <f>ROUND(Table1[[#This Row],[Turnover Ratio]],2)</f>
        <v>2.2000000000000002</v>
      </c>
    </row>
    <row r="551" spans="1:14" x14ac:dyDescent="0.25">
      <c r="A551" t="s">
        <v>534</v>
      </c>
      <c r="B551" s="1">
        <v>45422</v>
      </c>
      <c r="C551">
        <v>906</v>
      </c>
      <c r="D551">
        <v>253</v>
      </c>
      <c r="E551">
        <v>9</v>
      </c>
      <c r="F551">
        <v>123</v>
      </c>
      <c r="G551">
        <v>15</v>
      </c>
      <c r="H551" t="s">
        <v>3949</v>
      </c>
      <c r="I551">
        <f>YEAR(Table1[[#This Row],[Date]])</f>
        <v>2024</v>
      </c>
      <c r="J551">
        <f>MONTH(Table1[[#This Row],[Date]])</f>
        <v>5</v>
      </c>
      <c r="K551">
        <f>WEEKDAY(Table1[[#This Row],[Date]])</f>
        <v>6</v>
      </c>
      <c r="L551" s="3">
        <f>DAY(Table1[[#This Row],[Date]])</f>
        <v>10</v>
      </c>
      <c r="M551" s="3">
        <f>Table1[[#This Row],[Inventory Level]]/Table1[[#This Row],[Reorder Point]]</f>
        <v>3.5810276679841899</v>
      </c>
      <c r="N551" s="3">
        <f>ROUND(Table1[[#This Row],[Turnover Ratio]],2)</f>
        <v>3.58</v>
      </c>
    </row>
    <row r="552" spans="1:14" hidden="1" x14ac:dyDescent="0.25">
      <c r="A552" t="s">
        <v>535</v>
      </c>
      <c r="B552" s="1">
        <v>45700</v>
      </c>
      <c r="C552">
        <v>394</v>
      </c>
      <c r="D552">
        <v>212</v>
      </c>
      <c r="E552">
        <v>14</v>
      </c>
      <c r="F552">
        <v>33</v>
      </c>
      <c r="G552">
        <v>9</v>
      </c>
      <c r="H552" t="s">
        <v>3951</v>
      </c>
      <c r="I552">
        <f>YEAR(Table1[[#This Row],[Date]])</f>
        <v>2025</v>
      </c>
      <c r="J552">
        <f>MONTH(Table1[[#This Row],[Date]])</f>
        <v>2</v>
      </c>
      <c r="K552">
        <f>WEEKDAY(Table1[[#This Row],[Date]])</f>
        <v>4</v>
      </c>
      <c r="L552" s="3">
        <f>DAY(Table1[[#This Row],[Date]])</f>
        <v>12</v>
      </c>
      <c r="M552" s="3">
        <f>Table1[[#This Row],[Inventory Level]]/Table1[[#This Row],[Reorder Point]]</f>
        <v>1.8584905660377358</v>
      </c>
      <c r="N552" s="3">
        <f>ROUND(Table1[[#This Row],[Turnover Ratio]],2)</f>
        <v>1.86</v>
      </c>
    </row>
    <row r="553" spans="1:14" hidden="1" x14ac:dyDescent="0.25">
      <c r="A553" t="s">
        <v>492</v>
      </c>
      <c r="B553" s="1">
        <v>45474</v>
      </c>
      <c r="C553">
        <v>618</v>
      </c>
      <c r="D553">
        <v>180</v>
      </c>
      <c r="E553">
        <v>10</v>
      </c>
      <c r="F553">
        <v>68</v>
      </c>
      <c r="G553">
        <v>45</v>
      </c>
      <c r="H553" t="s">
        <v>3950</v>
      </c>
      <c r="I553">
        <f>YEAR(Table1[[#This Row],[Date]])</f>
        <v>2024</v>
      </c>
      <c r="J553">
        <f>MONTH(Table1[[#This Row],[Date]])</f>
        <v>7</v>
      </c>
      <c r="K553">
        <f>WEEKDAY(Table1[[#This Row],[Date]])</f>
        <v>2</v>
      </c>
      <c r="L553" s="3">
        <f>DAY(Table1[[#This Row],[Date]])</f>
        <v>1</v>
      </c>
      <c r="M553" s="3">
        <f>Table1[[#This Row],[Inventory Level]]/Table1[[#This Row],[Reorder Point]]</f>
        <v>3.4333333333333331</v>
      </c>
      <c r="N553" s="3">
        <f>ROUND(Table1[[#This Row],[Turnover Ratio]],2)</f>
        <v>3.43</v>
      </c>
    </row>
    <row r="554" spans="1:14" x14ac:dyDescent="0.25">
      <c r="A554" t="s">
        <v>536</v>
      </c>
      <c r="B554" s="1">
        <v>45418</v>
      </c>
      <c r="C554">
        <v>278</v>
      </c>
      <c r="D554">
        <v>129</v>
      </c>
      <c r="E554">
        <v>13</v>
      </c>
      <c r="F554">
        <v>141</v>
      </c>
      <c r="G554">
        <v>25</v>
      </c>
      <c r="H554" t="s">
        <v>3949</v>
      </c>
      <c r="I554">
        <f>YEAR(Table1[[#This Row],[Date]])</f>
        <v>2024</v>
      </c>
      <c r="J554">
        <f>MONTH(Table1[[#This Row],[Date]])</f>
        <v>5</v>
      </c>
      <c r="K554">
        <f>WEEKDAY(Table1[[#This Row],[Date]])</f>
        <v>2</v>
      </c>
      <c r="L554" s="3">
        <f>DAY(Table1[[#This Row],[Date]])</f>
        <v>6</v>
      </c>
      <c r="M554" s="3">
        <f>Table1[[#This Row],[Inventory Level]]/Table1[[#This Row],[Reorder Point]]</f>
        <v>2.1550387596899223</v>
      </c>
      <c r="N554" s="3">
        <f>ROUND(Table1[[#This Row],[Turnover Ratio]],2)</f>
        <v>2.16</v>
      </c>
    </row>
    <row r="555" spans="1:14" x14ac:dyDescent="0.25">
      <c r="A555" t="s">
        <v>537</v>
      </c>
      <c r="B555" s="1">
        <v>45526</v>
      </c>
      <c r="C555">
        <v>807</v>
      </c>
      <c r="D555">
        <v>144</v>
      </c>
      <c r="E555">
        <v>28</v>
      </c>
      <c r="F555">
        <v>26</v>
      </c>
      <c r="G555">
        <v>29</v>
      </c>
      <c r="H555" t="s">
        <v>3949</v>
      </c>
      <c r="I555">
        <f>YEAR(Table1[[#This Row],[Date]])</f>
        <v>2024</v>
      </c>
      <c r="J555">
        <f>MONTH(Table1[[#This Row],[Date]])</f>
        <v>8</v>
      </c>
      <c r="K555">
        <f>WEEKDAY(Table1[[#This Row],[Date]])</f>
        <v>5</v>
      </c>
      <c r="L555" s="3">
        <f>DAY(Table1[[#This Row],[Date]])</f>
        <v>22</v>
      </c>
      <c r="M555" s="3">
        <f>Table1[[#This Row],[Inventory Level]]/Table1[[#This Row],[Reorder Point]]</f>
        <v>5.604166666666667</v>
      </c>
      <c r="N555" s="3">
        <f>ROUND(Table1[[#This Row],[Turnover Ratio]],2)</f>
        <v>5.6</v>
      </c>
    </row>
    <row r="556" spans="1:14" x14ac:dyDescent="0.25">
      <c r="A556" t="s">
        <v>538</v>
      </c>
      <c r="B556" s="1">
        <v>44981</v>
      </c>
      <c r="C556">
        <v>199</v>
      </c>
      <c r="D556">
        <v>462</v>
      </c>
      <c r="E556">
        <v>23</v>
      </c>
      <c r="F556">
        <v>72</v>
      </c>
      <c r="G556">
        <v>33</v>
      </c>
      <c r="H556" t="s">
        <v>3949</v>
      </c>
      <c r="I556">
        <f>YEAR(Table1[[#This Row],[Date]])</f>
        <v>2023</v>
      </c>
      <c r="J556">
        <f>MONTH(Table1[[#This Row],[Date]])</f>
        <v>2</v>
      </c>
      <c r="K556">
        <f>WEEKDAY(Table1[[#This Row],[Date]])</f>
        <v>6</v>
      </c>
      <c r="L556" s="3">
        <f>DAY(Table1[[#This Row],[Date]])</f>
        <v>24</v>
      </c>
      <c r="M556" s="3">
        <f>Table1[[#This Row],[Inventory Level]]/Table1[[#This Row],[Reorder Point]]</f>
        <v>0.43073593073593075</v>
      </c>
      <c r="N556" s="3">
        <f>ROUND(Table1[[#This Row],[Turnover Ratio]],2)</f>
        <v>0.43</v>
      </c>
    </row>
    <row r="557" spans="1:14" x14ac:dyDescent="0.25">
      <c r="A557" t="s">
        <v>539</v>
      </c>
      <c r="B557" s="1">
        <v>45651</v>
      </c>
      <c r="C557">
        <v>888</v>
      </c>
      <c r="D557">
        <v>445</v>
      </c>
      <c r="E557">
        <v>27</v>
      </c>
      <c r="F557">
        <v>23</v>
      </c>
      <c r="G557">
        <v>36</v>
      </c>
      <c r="H557" t="s">
        <v>3949</v>
      </c>
      <c r="I557">
        <f>YEAR(Table1[[#This Row],[Date]])</f>
        <v>2024</v>
      </c>
      <c r="J557">
        <f>MONTH(Table1[[#This Row],[Date]])</f>
        <v>12</v>
      </c>
      <c r="K557">
        <f>WEEKDAY(Table1[[#This Row],[Date]])</f>
        <v>4</v>
      </c>
      <c r="L557" s="3">
        <f>DAY(Table1[[#This Row],[Date]])</f>
        <v>25</v>
      </c>
      <c r="M557" s="3">
        <f>Table1[[#This Row],[Inventory Level]]/Table1[[#This Row],[Reorder Point]]</f>
        <v>1.9955056179775281</v>
      </c>
      <c r="N557" s="3">
        <f>ROUND(Table1[[#This Row],[Turnover Ratio]],2)</f>
        <v>2</v>
      </c>
    </row>
    <row r="558" spans="1:14" hidden="1" x14ac:dyDescent="0.25">
      <c r="A558" t="s">
        <v>540</v>
      </c>
      <c r="B558" s="1">
        <v>45549</v>
      </c>
      <c r="C558">
        <v>981</v>
      </c>
      <c r="D558">
        <v>491</v>
      </c>
      <c r="E558">
        <v>12</v>
      </c>
      <c r="F558">
        <v>26</v>
      </c>
      <c r="G558">
        <v>15</v>
      </c>
      <c r="H558" t="s">
        <v>3951</v>
      </c>
      <c r="I558">
        <f>YEAR(Table1[[#This Row],[Date]])</f>
        <v>2024</v>
      </c>
      <c r="J558">
        <f>MONTH(Table1[[#This Row],[Date]])</f>
        <v>9</v>
      </c>
      <c r="K558">
        <f>WEEKDAY(Table1[[#This Row],[Date]])</f>
        <v>7</v>
      </c>
      <c r="L558" s="3">
        <f>DAY(Table1[[#This Row],[Date]])</f>
        <v>14</v>
      </c>
      <c r="M558" s="3">
        <f>Table1[[#This Row],[Inventory Level]]/Table1[[#This Row],[Reorder Point]]</f>
        <v>1.9979633401221997</v>
      </c>
      <c r="N558" s="3">
        <f>ROUND(Table1[[#This Row],[Turnover Ratio]],2)</f>
        <v>2</v>
      </c>
    </row>
    <row r="559" spans="1:14" hidden="1" x14ac:dyDescent="0.25">
      <c r="A559" t="s">
        <v>300</v>
      </c>
      <c r="B559" s="1">
        <v>45434</v>
      </c>
      <c r="C559">
        <v>741</v>
      </c>
      <c r="D559">
        <v>400</v>
      </c>
      <c r="E559">
        <v>13</v>
      </c>
      <c r="F559">
        <v>199</v>
      </c>
      <c r="G559">
        <v>16</v>
      </c>
      <c r="H559" t="s">
        <v>3951</v>
      </c>
      <c r="I559">
        <f>YEAR(Table1[[#This Row],[Date]])</f>
        <v>2024</v>
      </c>
      <c r="J559">
        <f>MONTH(Table1[[#This Row],[Date]])</f>
        <v>5</v>
      </c>
      <c r="K559">
        <f>WEEKDAY(Table1[[#This Row],[Date]])</f>
        <v>4</v>
      </c>
      <c r="L559" s="3">
        <f>DAY(Table1[[#This Row],[Date]])</f>
        <v>22</v>
      </c>
      <c r="M559" s="3">
        <f>Table1[[#This Row],[Inventory Level]]/Table1[[#This Row],[Reorder Point]]</f>
        <v>1.8525</v>
      </c>
      <c r="N559" s="3">
        <f>ROUND(Table1[[#This Row],[Turnover Ratio]],2)</f>
        <v>1.85</v>
      </c>
    </row>
    <row r="560" spans="1:14" x14ac:dyDescent="0.25">
      <c r="A560" t="s">
        <v>541</v>
      </c>
      <c r="B560" s="1">
        <v>45266</v>
      </c>
      <c r="C560">
        <v>431</v>
      </c>
      <c r="D560">
        <v>316</v>
      </c>
      <c r="E560">
        <v>4</v>
      </c>
      <c r="F560">
        <v>200</v>
      </c>
      <c r="G560">
        <v>11</v>
      </c>
      <c r="H560" t="s">
        <v>3949</v>
      </c>
      <c r="I560">
        <f>YEAR(Table1[[#This Row],[Date]])</f>
        <v>2023</v>
      </c>
      <c r="J560">
        <f>MONTH(Table1[[#This Row],[Date]])</f>
        <v>12</v>
      </c>
      <c r="K560">
        <f>WEEKDAY(Table1[[#This Row],[Date]])</f>
        <v>4</v>
      </c>
      <c r="L560" s="3">
        <f>DAY(Table1[[#This Row],[Date]])</f>
        <v>6</v>
      </c>
      <c r="M560" s="3">
        <f>Table1[[#This Row],[Inventory Level]]/Table1[[#This Row],[Reorder Point]]</f>
        <v>1.3639240506329113</v>
      </c>
      <c r="N560" s="3">
        <f>ROUND(Table1[[#This Row],[Turnover Ratio]],2)</f>
        <v>1.36</v>
      </c>
    </row>
    <row r="561" spans="1:14" hidden="1" x14ac:dyDescent="0.25">
      <c r="A561" t="s">
        <v>542</v>
      </c>
      <c r="B561" s="1">
        <v>45645</v>
      </c>
      <c r="C561">
        <v>775</v>
      </c>
      <c r="D561">
        <v>277</v>
      </c>
      <c r="E561">
        <v>17</v>
      </c>
      <c r="F561">
        <v>84</v>
      </c>
      <c r="G561">
        <v>19</v>
      </c>
      <c r="H561" t="s">
        <v>3950</v>
      </c>
      <c r="I561">
        <f>YEAR(Table1[[#This Row],[Date]])</f>
        <v>2024</v>
      </c>
      <c r="J561">
        <f>MONTH(Table1[[#This Row],[Date]])</f>
        <v>12</v>
      </c>
      <c r="K561">
        <f>WEEKDAY(Table1[[#This Row],[Date]])</f>
        <v>5</v>
      </c>
      <c r="L561" s="3">
        <f>DAY(Table1[[#This Row],[Date]])</f>
        <v>19</v>
      </c>
      <c r="M561" s="3">
        <f>Table1[[#This Row],[Inventory Level]]/Table1[[#This Row],[Reorder Point]]</f>
        <v>2.7978339350180503</v>
      </c>
      <c r="N561" s="3">
        <f>ROUND(Table1[[#This Row],[Turnover Ratio]],2)</f>
        <v>2.8</v>
      </c>
    </row>
    <row r="562" spans="1:14" x14ac:dyDescent="0.25">
      <c r="A562" t="s">
        <v>543</v>
      </c>
      <c r="B562" s="1">
        <v>45397</v>
      </c>
      <c r="C562">
        <v>210</v>
      </c>
      <c r="D562">
        <v>252</v>
      </c>
      <c r="E562">
        <v>5</v>
      </c>
      <c r="F562">
        <v>117</v>
      </c>
      <c r="G562">
        <v>23</v>
      </c>
      <c r="H562" t="s">
        <v>3949</v>
      </c>
      <c r="I562">
        <f>YEAR(Table1[[#This Row],[Date]])</f>
        <v>2024</v>
      </c>
      <c r="J562">
        <f>MONTH(Table1[[#This Row],[Date]])</f>
        <v>4</v>
      </c>
      <c r="K562">
        <f>WEEKDAY(Table1[[#This Row],[Date]])</f>
        <v>2</v>
      </c>
      <c r="L562" s="3">
        <f>DAY(Table1[[#This Row],[Date]])</f>
        <v>15</v>
      </c>
      <c r="M562" s="3">
        <f>Table1[[#This Row],[Inventory Level]]/Table1[[#This Row],[Reorder Point]]</f>
        <v>0.83333333333333337</v>
      </c>
      <c r="N562" s="3">
        <f>ROUND(Table1[[#This Row],[Turnover Ratio]],2)</f>
        <v>0.83</v>
      </c>
    </row>
    <row r="563" spans="1:14" hidden="1" x14ac:dyDescent="0.25">
      <c r="A563" t="s">
        <v>544</v>
      </c>
      <c r="B563" s="1">
        <v>45263</v>
      </c>
      <c r="C563">
        <v>339</v>
      </c>
      <c r="D563">
        <v>173</v>
      </c>
      <c r="E563">
        <v>5</v>
      </c>
      <c r="F563">
        <v>48</v>
      </c>
      <c r="G563">
        <v>38</v>
      </c>
      <c r="H563" t="s">
        <v>3950</v>
      </c>
      <c r="I563">
        <f>YEAR(Table1[[#This Row],[Date]])</f>
        <v>2023</v>
      </c>
      <c r="J563">
        <f>MONTH(Table1[[#This Row],[Date]])</f>
        <v>12</v>
      </c>
      <c r="K563">
        <f>WEEKDAY(Table1[[#This Row],[Date]])</f>
        <v>1</v>
      </c>
      <c r="L563" s="3">
        <f>DAY(Table1[[#This Row],[Date]])</f>
        <v>3</v>
      </c>
      <c r="M563" s="3">
        <f>Table1[[#This Row],[Inventory Level]]/Table1[[#This Row],[Reorder Point]]</f>
        <v>1.9595375722543353</v>
      </c>
      <c r="N563" s="3">
        <f>ROUND(Table1[[#This Row],[Turnover Ratio]],2)</f>
        <v>1.96</v>
      </c>
    </row>
    <row r="564" spans="1:14" hidden="1" x14ac:dyDescent="0.25">
      <c r="A564" t="s">
        <v>545</v>
      </c>
      <c r="B564" s="1">
        <v>45234</v>
      </c>
      <c r="C564">
        <v>617</v>
      </c>
      <c r="D564">
        <v>215</v>
      </c>
      <c r="E564">
        <v>5</v>
      </c>
      <c r="F564">
        <v>152</v>
      </c>
      <c r="G564">
        <v>44</v>
      </c>
      <c r="H564" t="s">
        <v>3951</v>
      </c>
      <c r="I564">
        <f>YEAR(Table1[[#This Row],[Date]])</f>
        <v>2023</v>
      </c>
      <c r="J564">
        <f>MONTH(Table1[[#This Row],[Date]])</f>
        <v>11</v>
      </c>
      <c r="K564">
        <f>WEEKDAY(Table1[[#This Row],[Date]])</f>
        <v>7</v>
      </c>
      <c r="L564" s="3">
        <f>DAY(Table1[[#This Row],[Date]])</f>
        <v>4</v>
      </c>
      <c r="M564" s="3">
        <f>Table1[[#This Row],[Inventory Level]]/Table1[[#This Row],[Reorder Point]]</f>
        <v>2.8697674418604651</v>
      </c>
      <c r="N564" s="3">
        <f>ROUND(Table1[[#This Row],[Turnover Ratio]],2)</f>
        <v>2.87</v>
      </c>
    </row>
    <row r="565" spans="1:14" hidden="1" x14ac:dyDescent="0.25">
      <c r="A565" t="s">
        <v>546</v>
      </c>
      <c r="B565" s="1">
        <v>45501</v>
      </c>
      <c r="C565">
        <v>919</v>
      </c>
      <c r="D565">
        <v>220</v>
      </c>
      <c r="E565">
        <v>1</v>
      </c>
      <c r="F565">
        <v>115</v>
      </c>
      <c r="G565">
        <v>22</v>
      </c>
      <c r="H565" t="s">
        <v>3951</v>
      </c>
      <c r="I565">
        <f>YEAR(Table1[[#This Row],[Date]])</f>
        <v>2024</v>
      </c>
      <c r="J565">
        <f>MONTH(Table1[[#This Row],[Date]])</f>
        <v>7</v>
      </c>
      <c r="K565">
        <f>WEEKDAY(Table1[[#This Row],[Date]])</f>
        <v>1</v>
      </c>
      <c r="L565" s="3">
        <f>DAY(Table1[[#This Row],[Date]])</f>
        <v>28</v>
      </c>
      <c r="M565" s="3">
        <f>Table1[[#This Row],[Inventory Level]]/Table1[[#This Row],[Reorder Point]]</f>
        <v>4.1772727272727277</v>
      </c>
      <c r="N565" s="3">
        <f>ROUND(Table1[[#This Row],[Turnover Ratio]],2)</f>
        <v>4.18</v>
      </c>
    </row>
    <row r="566" spans="1:14" x14ac:dyDescent="0.25">
      <c r="A566" t="s">
        <v>547</v>
      </c>
      <c r="B566" s="1">
        <v>45174</v>
      </c>
      <c r="C566">
        <v>728</v>
      </c>
      <c r="D566">
        <v>331</v>
      </c>
      <c r="E566">
        <v>3</v>
      </c>
      <c r="F566">
        <v>166</v>
      </c>
      <c r="G566">
        <v>8</v>
      </c>
      <c r="H566" t="s">
        <v>3949</v>
      </c>
      <c r="I566">
        <f>YEAR(Table1[[#This Row],[Date]])</f>
        <v>2023</v>
      </c>
      <c r="J566">
        <f>MONTH(Table1[[#This Row],[Date]])</f>
        <v>9</v>
      </c>
      <c r="K566">
        <f>WEEKDAY(Table1[[#This Row],[Date]])</f>
        <v>3</v>
      </c>
      <c r="L566" s="3">
        <f>DAY(Table1[[#This Row],[Date]])</f>
        <v>5</v>
      </c>
      <c r="M566" s="3">
        <f>Table1[[#This Row],[Inventory Level]]/Table1[[#This Row],[Reorder Point]]</f>
        <v>2.1993957703927491</v>
      </c>
      <c r="N566" s="3">
        <f>ROUND(Table1[[#This Row],[Turnover Ratio]],2)</f>
        <v>2.2000000000000002</v>
      </c>
    </row>
    <row r="567" spans="1:14" x14ac:dyDescent="0.25">
      <c r="A567" t="s">
        <v>548</v>
      </c>
      <c r="B567" s="1">
        <v>45061</v>
      </c>
      <c r="C567">
        <v>190</v>
      </c>
      <c r="D567">
        <v>235</v>
      </c>
      <c r="E567">
        <v>7</v>
      </c>
      <c r="F567">
        <v>52</v>
      </c>
      <c r="G567">
        <v>3</v>
      </c>
      <c r="H567" t="s">
        <v>3949</v>
      </c>
      <c r="I567">
        <f>YEAR(Table1[[#This Row],[Date]])</f>
        <v>2023</v>
      </c>
      <c r="J567">
        <f>MONTH(Table1[[#This Row],[Date]])</f>
        <v>5</v>
      </c>
      <c r="K567">
        <f>WEEKDAY(Table1[[#This Row],[Date]])</f>
        <v>2</v>
      </c>
      <c r="L567" s="3">
        <f>DAY(Table1[[#This Row],[Date]])</f>
        <v>15</v>
      </c>
      <c r="M567" s="3">
        <f>Table1[[#This Row],[Inventory Level]]/Table1[[#This Row],[Reorder Point]]</f>
        <v>0.80851063829787229</v>
      </c>
      <c r="N567" s="3">
        <f>ROUND(Table1[[#This Row],[Turnover Ratio]],2)</f>
        <v>0.81</v>
      </c>
    </row>
    <row r="568" spans="1:14" hidden="1" x14ac:dyDescent="0.25">
      <c r="A568" t="s">
        <v>549</v>
      </c>
      <c r="B568" s="1">
        <v>45290</v>
      </c>
      <c r="C568">
        <v>873</v>
      </c>
      <c r="D568">
        <v>494</v>
      </c>
      <c r="E568">
        <v>9</v>
      </c>
      <c r="F568">
        <v>123</v>
      </c>
      <c r="G568">
        <v>36</v>
      </c>
      <c r="H568" t="s">
        <v>3951</v>
      </c>
      <c r="I568">
        <f>YEAR(Table1[[#This Row],[Date]])</f>
        <v>2023</v>
      </c>
      <c r="J568">
        <f>MONTH(Table1[[#This Row],[Date]])</f>
        <v>12</v>
      </c>
      <c r="K568">
        <f>WEEKDAY(Table1[[#This Row],[Date]])</f>
        <v>7</v>
      </c>
      <c r="L568" s="3">
        <f>DAY(Table1[[#This Row],[Date]])</f>
        <v>30</v>
      </c>
      <c r="M568" s="3">
        <f>Table1[[#This Row],[Inventory Level]]/Table1[[#This Row],[Reorder Point]]</f>
        <v>1.7672064777327936</v>
      </c>
      <c r="N568" s="3">
        <f>ROUND(Table1[[#This Row],[Turnover Ratio]],2)</f>
        <v>1.77</v>
      </c>
    </row>
    <row r="569" spans="1:14" hidden="1" x14ac:dyDescent="0.25">
      <c r="A569" t="s">
        <v>550</v>
      </c>
      <c r="B569" s="1">
        <v>45685</v>
      </c>
      <c r="C569">
        <v>791</v>
      </c>
      <c r="D569">
        <v>135</v>
      </c>
      <c r="E569">
        <v>13</v>
      </c>
      <c r="F569">
        <v>47</v>
      </c>
      <c r="G569">
        <v>41</v>
      </c>
      <c r="H569" t="s">
        <v>3951</v>
      </c>
      <c r="I569">
        <f>YEAR(Table1[[#This Row],[Date]])</f>
        <v>2025</v>
      </c>
      <c r="J569">
        <f>MONTH(Table1[[#This Row],[Date]])</f>
        <v>1</v>
      </c>
      <c r="K569">
        <f>WEEKDAY(Table1[[#This Row],[Date]])</f>
        <v>3</v>
      </c>
      <c r="L569" s="3">
        <f>DAY(Table1[[#This Row],[Date]])</f>
        <v>28</v>
      </c>
      <c r="M569" s="3">
        <f>Table1[[#This Row],[Inventory Level]]/Table1[[#This Row],[Reorder Point]]</f>
        <v>5.8592592592592592</v>
      </c>
      <c r="N569" s="3">
        <f>ROUND(Table1[[#This Row],[Turnover Ratio]],2)</f>
        <v>5.86</v>
      </c>
    </row>
    <row r="570" spans="1:14" x14ac:dyDescent="0.25">
      <c r="A570" t="s">
        <v>551</v>
      </c>
      <c r="B570" s="1">
        <v>45064</v>
      </c>
      <c r="C570">
        <v>526</v>
      </c>
      <c r="D570">
        <v>221</v>
      </c>
      <c r="E570">
        <v>2</v>
      </c>
      <c r="F570">
        <v>148</v>
      </c>
      <c r="G570">
        <v>5</v>
      </c>
      <c r="H570" t="s">
        <v>3949</v>
      </c>
      <c r="I570">
        <f>YEAR(Table1[[#This Row],[Date]])</f>
        <v>2023</v>
      </c>
      <c r="J570">
        <f>MONTH(Table1[[#This Row],[Date]])</f>
        <v>5</v>
      </c>
      <c r="K570">
        <f>WEEKDAY(Table1[[#This Row],[Date]])</f>
        <v>5</v>
      </c>
      <c r="L570" s="3">
        <f>DAY(Table1[[#This Row],[Date]])</f>
        <v>18</v>
      </c>
      <c r="M570" s="3">
        <f>Table1[[#This Row],[Inventory Level]]/Table1[[#This Row],[Reorder Point]]</f>
        <v>2.3800904977375565</v>
      </c>
      <c r="N570" s="3">
        <f>ROUND(Table1[[#This Row],[Turnover Ratio]],2)</f>
        <v>2.38</v>
      </c>
    </row>
    <row r="571" spans="1:14" hidden="1" x14ac:dyDescent="0.25">
      <c r="A571" t="s">
        <v>316</v>
      </c>
      <c r="B571" s="1">
        <v>45067</v>
      </c>
      <c r="C571">
        <v>357</v>
      </c>
      <c r="D571">
        <v>228</v>
      </c>
      <c r="E571">
        <v>14</v>
      </c>
      <c r="F571">
        <v>76</v>
      </c>
      <c r="G571">
        <v>2</v>
      </c>
      <c r="H571" t="s">
        <v>3950</v>
      </c>
      <c r="I571">
        <f>YEAR(Table1[[#This Row],[Date]])</f>
        <v>2023</v>
      </c>
      <c r="J571">
        <f>MONTH(Table1[[#This Row],[Date]])</f>
        <v>5</v>
      </c>
      <c r="K571">
        <f>WEEKDAY(Table1[[#This Row],[Date]])</f>
        <v>1</v>
      </c>
      <c r="L571" s="3">
        <f>DAY(Table1[[#This Row],[Date]])</f>
        <v>21</v>
      </c>
      <c r="M571" s="3">
        <f>Table1[[#This Row],[Inventory Level]]/Table1[[#This Row],[Reorder Point]]</f>
        <v>1.5657894736842106</v>
      </c>
      <c r="N571" s="3">
        <f>ROUND(Table1[[#This Row],[Turnover Ratio]],2)</f>
        <v>1.57</v>
      </c>
    </row>
    <row r="572" spans="1:14" hidden="1" x14ac:dyDescent="0.25">
      <c r="A572" t="s">
        <v>552</v>
      </c>
      <c r="B572" s="1">
        <v>45581</v>
      </c>
      <c r="C572">
        <v>505</v>
      </c>
      <c r="D572">
        <v>169</v>
      </c>
      <c r="E572">
        <v>15</v>
      </c>
      <c r="F572">
        <v>82</v>
      </c>
      <c r="G572">
        <v>41</v>
      </c>
      <c r="H572" t="s">
        <v>3950</v>
      </c>
      <c r="I572">
        <f>YEAR(Table1[[#This Row],[Date]])</f>
        <v>2024</v>
      </c>
      <c r="J572">
        <f>MONTH(Table1[[#This Row],[Date]])</f>
        <v>10</v>
      </c>
      <c r="K572">
        <f>WEEKDAY(Table1[[#This Row],[Date]])</f>
        <v>4</v>
      </c>
      <c r="L572" s="3">
        <f>DAY(Table1[[#This Row],[Date]])</f>
        <v>16</v>
      </c>
      <c r="M572" s="3">
        <f>Table1[[#This Row],[Inventory Level]]/Table1[[#This Row],[Reorder Point]]</f>
        <v>2.9881656804733727</v>
      </c>
      <c r="N572" s="3">
        <f>ROUND(Table1[[#This Row],[Turnover Ratio]],2)</f>
        <v>2.99</v>
      </c>
    </row>
    <row r="573" spans="1:14" hidden="1" x14ac:dyDescent="0.25">
      <c r="A573" t="s">
        <v>553</v>
      </c>
      <c r="B573" s="1">
        <v>45453</v>
      </c>
      <c r="C573">
        <v>692</v>
      </c>
      <c r="D573">
        <v>305</v>
      </c>
      <c r="E573">
        <v>8</v>
      </c>
      <c r="F573">
        <v>39</v>
      </c>
      <c r="G573">
        <v>6</v>
      </c>
      <c r="H573" t="s">
        <v>3950</v>
      </c>
      <c r="I573">
        <f>YEAR(Table1[[#This Row],[Date]])</f>
        <v>2024</v>
      </c>
      <c r="J573">
        <f>MONTH(Table1[[#This Row],[Date]])</f>
        <v>6</v>
      </c>
      <c r="K573">
        <f>WEEKDAY(Table1[[#This Row],[Date]])</f>
        <v>2</v>
      </c>
      <c r="L573" s="3">
        <f>DAY(Table1[[#This Row],[Date]])</f>
        <v>10</v>
      </c>
      <c r="M573" s="3">
        <f>Table1[[#This Row],[Inventory Level]]/Table1[[#This Row],[Reorder Point]]</f>
        <v>2.2688524590163937</v>
      </c>
      <c r="N573" s="3">
        <f>ROUND(Table1[[#This Row],[Turnover Ratio]],2)</f>
        <v>2.27</v>
      </c>
    </row>
    <row r="574" spans="1:14" hidden="1" x14ac:dyDescent="0.25">
      <c r="A574" t="s">
        <v>554</v>
      </c>
      <c r="B574" s="1">
        <v>45220</v>
      </c>
      <c r="C574">
        <v>712</v>
      </c>
      <c r="D574">
        <v>135</v>
      </c>
      <c r="E574">
        <v>28</v>
      </c>
      <c r="F574">
        <v>4</v>
      </c>
      <c r="G574">
        <v>17</v>
      </c>
      <c r="H574" t="s">
        <v>3950</v>
      </c>
      <c r="I574">
        <f>YEAR(Table1[[#This Row],[Date]])</f>
        <v>2023</v>
      </c>
      <c r="J574">
        <f>MONTH(Table1[[#This Row],[Date]])</f>
        <v>10</v>
      </c>
      <c r="K574">
        <f>WEEKDAY(Table1[[#This Row],[Date]])</f>
        <v>7</v>
      </c>
      <c r="L574" s="3">
        <f>DAY(Table1[[#This Row],[Date]])</f>
        <v>21</v>
      </c>
      <c r="M574" s="3">
        <f>Table1[[#This Row],[Inventory Level]]/Table1[[#This Row],[Reorder Point]]</f>
        <v>5.2740740740740737</v>
      </c>
      <c r="N574" s="3">
        <f>ROUND(Table1[[#This Row],[Turnover Ratio]],2)</f>
        <v>5.27</v>
      </c>
    </row>
    <row r="575" spans="1:14" hidden="1" x14ac:dyDescent="0.25">
      <c r="A575" t="s">
        <v>555</v>
      </c>
      <c r="B575" s="1">
        <v>45643</v>
      </c>
      <c r="C575">
        <v>523</v>
      </c>
      <c r="D575">
        <v>83</v>
      </c>
      <c r="E575">
        <v>15</v>
      </c>
      <c r="F575">
        <v>134</v>
      </c>
      <c r="G575">
        <v>15</v>
      </c>
      <c r="H575" t="s">
        <v>3951</v>
      </c>
      <c r="I575">
        <f>YEAR(Table1[[#This Row],[Date]])</f>
        <v>2024</v>
      </c>
      <c r="J575">
        <f>MONTH(Table1[[#This Row],[Date]])</f>
        <v>12</v>
      </c>
      <c r="K575">
        <f>WEEKDAY(Table1[[#This Row],[Date]])</f>
        <v>3</v>
      </c>
      <c r="L575" s="3">
        <f>DAY(Table1[[#This Row],[Date]])</f>
        <v>17</v>
      </c>
      <c r="M575" s="3">
        <f>Table1[[#This Row],[Inventory Level]]/Table1[[#This Row],[Reorder Point]]</f>
        <v>6.3012048192771086</v>
      </c>
      <c r="N575" s="3">
        <f>ROUND(Table1[[#This Row],[Turnover Ratio]],2)</f>
        <v>6.3</v>
      </c>
    </row>
    <row r="576" spans="1:14" x14ac:dyDescent="0.25">
      <c r="A576" t="s">
        <v>556</v>
      </c>
      <c r="B576" s="1">
        <v>45012</v>
      </c>
      <c r="C576">
        <v>161</v>
      </c>
      <c r="D576">
        <v>396</v>
      </c>
      <c r="E576">
        <v>20</v>
      </c>
      <c r="F576">
        <v>181</v>
      </c>
      <c r="G576">
        <v>47</v>
      </c>
      <c r="H576" t="s">
        <v>3949</v>
      </c>
      <c r="I576">
        <f>YEAR(Table1[[#This Row],[Date]])</f>
        <v>2023</v>
      </c>
      <c r="J576">
        <f>MONTH(Table1[[#This Row],[Date]])</f>
        <v>3</v>
      </c>
      <c r="K576">
        <f>WEEKDAY(Table1[[#This Row],[Date]])</f>
        <v>2</v>
      </c>
      <c r="L576" s="3">
        <f>DAY(Table1[[#This Row],[Date]])</f>
        <v>27</v>
      </c>
      <c r="M576" s="3">
        <f>Table1[[#This Row],[Inventory Level]]/Table1[[#This Row],[Reorder Point]]</f>
        <v>0.40656565656565657</v>
      </c>
      <c r="N576" s="3">
        <f>ROUND(Table1[[#This Row],[Turnover Ratio]],2)</f>
        <v>0.41</v>
      </c>
    </row>
    <row r="577" spans="1:14" hidden="1" x14ac:dyDescent="0.25">
      <c r="A577" t="s">
        <v>557</v>
      </c>
      <c r="B577" s="1">
        <v>45071</v>
      </c>
      <c r="C577">
        <v>924</v>
      </c>
      <c r="D577">
        <v>130</v>
      </c>
      <c r="E577">
        <v>15</v>
      </c>
      <c r="F577">
        <v>59</v>
      </c>
      <c r="G577">
        <v>15</v>
      </c>
      <c r="H577" t="s">
        <v>3951</v>
      </c>
      <c r="I577">
        <f>YEAR(Table1[[#This Row],[Date]])</f>
        <v>2023</v>
      </c>
      <c r="J577">
        <f>MONTH(Table1[[#This Row],[Date]])</f>
        <v>5</v>
      </c>
      <c r="K577">
        <f>WEEKDAY(Table1[[#This Row],[Date]])</f>
        <v>5</v>
      </c>
      <c r="L577" s="3">
        <f>DAY(Table1[[#This Row],[Date]])</f>
        <v>25</v>
      </c>
      <c r="M577" s="3">
        <f>Table1[[#This Row],[Inventory Level]]/Table1[[#This Row],[Reorder Point]]</f>
        <v>7.1076923076923073</v>
      </c>
      <c r="N577" s="3">
        <f>ROUND(Table1[[#This Row],[Turnover Ratio]],2)</f>
        <v>7.11</v>
      </c>
    </row>
    <row r="578" spans="1:14" hidden="1" x14ac:dyDescent="0.25">
      <c r="A578" t="s">
        <v>558</v>
      </c>
      <c r="B578" s="1">
        <v>45629</v>
      </c>
      <c r="C578">
        <v>430</v>
      </c>
      <c r="D578">
        <v>495</v>
      </c>
      <c r="E578">
        <v>13</v>
      </c>
      <c r="F578">
        <v>40</v>
      </c>
      <c r="G578">
        <v>8</v>
      </c>
      <c r="H578" t="s">
        <v>3950</v>
      </c>
      <c r="I578">
        <f>YEAR(Table1[[#This Row],[Date]])</f>
        <v>2024</v>
      </c>
      <c r="J578">
        <f>MONTH(Table1[[#This Row],[Date]])</f>
        <v>12</v>
      </c>
      <c r="K578">
        <f>WEEKDAY(Table1[[#This Row],[Date]])</f>
        <v>3</v>
      </c>
      <c r="L578" s="3">
        <f>DAY(Table1[[#This Row],[Date]])</f>
        <v>3</v>
      </c>
      <c r="M578" s="3">
        <f>Table1[[#This Row],[Inventory Level]]/Table1[[#This Row],[Reorder Point]]</f>
        <v>0.86868686868686873</v>
      </c>
      <c r="N578" s="3">
        <f>ROUND(Table1[[#This Row],[Turnover Ratio]],2)</f>
        <v>0.87</v>
      </c>
    </row>
    <row r="579" spans="1:14" hidden="1" x14ac:dyDescent="0.25">
      <c r="A579" t="s">
        <v>559</v>
      </c>
      <c r="B579" s="1">
        <v>45020</v>
      </c>
      <c r="C579">
        <v>956</v>
      </c>
      <c r="D579">
        <v>193</v>
      </c>
      <c r="E579">
        <v>22</v>
      </c>
      <c r="F579">
        <v>50</v>
      </c>
      <c r="G579">
        <v>50</v>
      </c>
      <c r="H579" t="s">
        <v>3951</v>
      </c>
      <c r="I579">
        <f>YEAR(Table1[[#This Row],[Date]])</f>
        <v>2023</v>
      </c>
      <c r="J579">
        <f>MONTH(Table1[[#This Row],[Date]])</f>
        <v>4</v>
      </c>
      <c r="K579">
        <f>WEEKDAY(Table1[[#This Row],[Date]])</f>
        <v>3</v>
      </c>
      <c r="L579" s="3">
        <f>DAY(Table1[[#This Row],[Date]])</f>
        <v>4</v>
      </c>
      <c r="M579" s="3">
        <f>Table1[[#This Row],[Inventory Level]]/Table1[[#This Row],[Reorder Point]]</f>
        <v>4.9533678756476682</v>
      </c>
      <c r="N579" s="3">
        <f>ROUND(Table1[[#This Row],[Turnover Ratio]],2)</f>
        <v>4.95</v>
      </c>
    </row>
    <row r="580" spans="1:14" x14ac:dyDescent="0.25">
      <c r="A580" t="s">
        <v>560</v>
      </c>
      <c r="B580" s="1">
        <v>45464</v>
      </c>
      <c r="C580">
        <v>498</v>
      </c>
      <c r="D580">
        <v>465</v>
      </c>
      <c r="E580">
        <v>9</v>
      </c>
      <c r="F580">
        <v>85</v>
      </c>
      <c r="G580">
        <v>22</v>
      </c>
      <c r="H580" t="s">
        <v>3949</v>
      </c>
      <c r="I580">
        <f>YEAR(Table1[[#This Row],[Date]])</f>
        <v>2024</v>
      </c>
      <c r="J580">
        <f>MONTH(Table1[[#This Row],[Date]])</f>
        <v>6</v>
      </c>
      <c r="K580">
        <f>WEEKDAY(Table1[[#This Row],[Date]])</f>
        <v>6</v>
      </c>
      <c r="L580" s="3">
        <f>DAY(Table1[[#This Row],[Date]])</f>
        <v>21</v>
      </c>
      <c r="M580" s="3">
        <f>Table1[[#This Row],[Inventory Level]]/Table1[[#This Row],[Reorder Point]]</f>
        <v>1.0709677419354839</v>
      </c>
      <c r="N580" s="3">
        <f>ROUND(Table1[[#This Row],[Turnover Ratio]],2)</f>
        <v>1.07</v>
      </c>
    </row>
    <row r="581" spans="1:14" x14ac:dyDescent="0.25">
      <c r="A581" t="s">
        <v>561</v>
      </c>
      <c r="B581" s="1">
        <v>45312</v>
      </c>
      <c r="C581">
        <v>369</v>
      </c>
      <c r="D581">
        <v>290</v>
      </c>
      <c r="E581">
        <v>2</v>
      </c>
      <c r="F581">
        <v>24</v>
      </c>
      <c r="G581">
        <v>39</v>
      </c>
      <c r="H581" t="s">
        <v>3949</v>
      </c>
      <c r="I581">
        <f>YEAR(Table1[[#This Row],[Date]])</f>
        <v>2024</v>
      </c>
      <c r="J581">
        <f>MONTH(Table1[[#This Row],[Date]])</f>
        <v>1</v>
      </c>
      <c r="K581">
        <f>WEEKDAY(Table1[[#This Row],[Date]])</f>
        <v>1</v>
      </c>
      <c r="L581" s="3">
        <f>DAY(Table1[[#This Row],[Date]])</f>
        <v>21</v>
      </c>
      <c r="M581" s="3">
        <f>Table1[[#This Row],[Inventory Level]]/Table1[[#This Row],[Reorder Point]]</f>
        <v>1.2724137931034483</v>
      </c>
      <c r="N581" s="3">
        <f>ROUND(Table1[[#This Row],[Turnover Ratio]],2)</f>
        <v>1.27</v>
      </c>
    </row>
    <row r="582" spans="1:14" x14ac:dyDescent="0.25">
      <c r="A582" t="s">
        <v>562</v>
      </c>
      <c r="B582" s="1">
        <v>45569</v>
      </c>
      <c r="C582">
        <v>762</v>
      </c>
      <c r="D582">
        <v>240</v>
      </c>
      <c r="E582">
        <v>18</v>
      </c>
      <c r="F582">
        <v>197</v>
      </c>
      <c r="G582">
        <v>27</v>
      </c>
      <c r="H582" t="s">
        <v>3949</v>
      </c>
      <c r="I582">
        <f>YEAR(Table1[[#This Row],[Date]])</f>
        <v>2024</v>
      </c>
      <c r="J582">
        <f>MONTH(Table1[[#This Row],[Date]])</f>
        <v>10</v>
      </c>
      <c r="K582">
        <f>WEEKDAY(Table1[[#This Row],[Date]])</f>
        <v>6</v>
      </c>
      <c r="L582" s="3">
        <f>DAY(Table1[[#This Row],[Date]])</f>
        <v>4</v>
      </c>
      <c r="M582" s="3">
        <f>Table1[[#This Row],[Inventory Level]]/Table1[[#This Row],[Reorder Point]]</f>
        <v>3.1749999999999998</v>
      </c>
      <c r="N582" s="3">
        <f>ROUND(Table1[[#This Row],[Turnover Ratio]],2)</f>
        <v>3.18</v>
      </c>
    </row>
    <row r="583" spans="1:14" hidden="1" x14ac:dyDescent="0.25">
      <c r="A583" t="s">
        <v>563</v>
      </c>
      <c r="B583" s="1">
        <v>45108</v>
      </c>
      <c r="C583">
        <v>567</v>
      </c>
      <c r="D583">
        <v>398</v>
      </c>
      <c r="E583">
        <v>15</v>
      </c>
      <c r="F583">
        <v>121</v>
      </c>
      <c r="G583">
        <v>9</v>
      </c>
      <c r="H583" t="s">
        <v>3951</v>
      </c>
      <c r="I583">
        <f>YEAR(Table1[[#This Row],[Date]])</f>
        <v>2023</v>
      </c>
      <c r="J583">
        <f>MONTH(Table1[[#This Row],[Date]])</f>
        <v>7</v>
      </c>
      <c r="K583">
        <f>WEEKDAY(Table1[[#This Row],[Date]])</f>
        <v>7</v>
      </c>
      <c r="L583" s="3">
        <f>DAY(Table1[[#This Row],[Date]])</f>
        <v>1</v>
      </c>
      <c r="M583" s="3">
        <f>Table1[[#This Row],[Inventory Level]]/Table1[[#This Row],[Reorder Point]]</f>
        <v>1.4246231155778895</v>
      </c>
      <c r="N583" s="3">
        <f>ROUND(Table1[[#This Row],[Turnover Ratio]],2)</f>
        <v>1.42</v>
      </c>
    </row>
    <row r="584" spans="1:14" x14ac:dyDescent="0.25">
      <c r="A584" t="s">
        <v>564</v>
      </c>
      <c r="B584" s="1">
        <v>45347</v>
      </c>
      <c r="C584">
        <v>339</v>
      </c>
      <c r="D584">
        <v>464</v>
      </c>
      <c r="E584">
        <v>17</v>
      </c>
      <c r="F584">
        <v>62</v>
      </c>
      <c r="G584">
        <v>5</v>
      </c>
      <c r="H584" t="s">
        <v>3949</v>
      </c>
      <c r="I584">
        <f>YEAR(Table1[[#This Row],[Date]])</f>
        <v>2024</v>
      </c>
      <c r="J584">
        <f>MONTH(Table1[[#This Row],[Date]])</f>
        <v>2</v>
      </c>
      <c r="K584">
        <f>WEEKDAY(Table1[[#This Row],[Date]])</f>
        <v>1</v>
      </c>
      <c r="L584" s="3">
        <f>DAY(Table1[[#This Row],[Date]])</f>
        <v>25</v>
      </c>
      <c r="M584" s="3">
        <f>Table1[[#This Row],[Inventory Level]]/Table1[[#This Row],[Reorder Point]]</f>
        <v>0.7306034482758621</v>
      </c>
      <c r="N584" s="3">
        <f>ROUND(Table1[[#This Row],[Turnover Ratio]],2)</f>
        <v>0.73</v>
      </c>
    </row>
    <row r="585" spans="1:14" hidden="1" x14ac:dyDescent="0.25">
      <c r="A585" t="s">
        <v>565</v>
      </c>
      <c r="B585" s="1">
        <v>45125</v>
      </c>
      <c r="C585">
        <v>174</v>
      </c>
      <c r="D585">
        <v>128</v>
      </c>
      <c r="E585">
        <v>17</v>
      </c>
      <c r="F585">
        <v>168</v>
      </c>
      <c r="G585">
        <v>37</v>
      </c>
      <c r="H585" t="s">
        <v>3951</v>
      </c>
      <c r="I585">
        <f>YEAR(Table1[[#This Row],[Date]])</f>
        <v>2023</v>
      </c>
      <c r="J585">
        <f>MONTH(Table1[[#This Row],[Date]])</f>
        <v>7</v>
      </c>
      <c r="K585">
        <f>WEEKDAY(Table1[[#This Row],[Date]])</f>
        <v>3</v>
      </c>
      <c r="L585" s="3">
        <f>DAY(Table1[[#This Row],[Date]])</f>
        <v>18</v>
      </c>
      <c r="M585" s="3">
        <f>Table1[[#This Row],[Inventory Level]]/Table1[[#This Row],[Reorder Point]]</f>
        <v>1.359375</v>
      </c>
      <c r="N585" s="3">
        <f>ROUND(Table1[[#This Row],[Turnover Ratio]],2)</f>
        <v>1.36</v>
      </c>
    </row>
    <row r="586" spans="1:14" hidden="1" x14ac:dyDescent="0.25">
      <c r="A586" t="s">
        <v>566</v>
      </c>
      <c r="B586" s="1">
        <v>45184</v>
      </c>
      <c r="C586">
        <v>126</v>
      </c>
      <c r="D586">
        <v>245</v>
      </c>
      <c r="E586">
        <v>11</v>
      </c>
      <c r="F586">
        <v>136</v>
      </c>
      <c r="G586">
        <v>39</v>
      </c>
      <c r="H586" t="s">
        <v>3951</v>
      </c>
      <c r="I586">
        <f>YEAR(Table1[[#This Row],[Date]])</f>
        <v>2023</v>
      </c>
      <c r="J586">
        <f>MONTH(Table1[[#This Row],[Date]])</f>
        <v>9</v>
      </c>
      <c r="K586">
        <f>WEEKDAY(Table1[[#This Row],[Date]])</f>
        <v>6</v>
      </c>
      <c r="L586" s="3">
        <f>DAY(Table1[[#This Row],[Date]])</f>
        <v>15</v>
      </c>
      <c r="M586" s="3">
        <f>Table1[[#This Row],[Inventory Level]]/Table1[[#This Row],[Reorder Point]]</f>
        <v>0.51428571428571423</v>
      </c>
      <c r="N586" s="3">
        <f>ROUND(Table1[[#This Row],[Turnover Ratio]],2)</f>
        <v>0.51</v>
      </c>
    </row>
    <row r="587" spans="1:14" hidden="1" x14ac:dyDescent="0.25">
      <c r="A587" t="s">
        <v>567</v>
      </c>
      <c r="B587" s="1">
        <v>45362</v>
      </c>
      <c r="C587">
        <v>237</v>
      </c>
      <c r="D587">
        <v>91</v>
      </c>
      <c r="E587">
        <v>19</v>
      </c>
      <c r="F587">
        <v>160</v>
      </c>
      <c r="G587">
        <v>22</v>
      </c>
      <c r="H587" t="s">
        <v>3950</v>
      </c>
      <c r="I587">
        <f>YEAR(Table1[[#This Row],[Date]])</f>
        <v>2024</v>
      </c>
      <c r="J587">
        <f>MONTH(Table1[[#This Row],[Date]])</f>
        <v>3</v>
      </c>
      <c r="K587">
        <f>WEEKDAY(Table1[[#This Row],[Date]])</f>
        <v>2</v>
      </c>
      <c r="L587" s="3">
        <f>DAY(Table1[[#This Row],[Date]])</f>
        <v>11</v>
      </c>
      <c r="M587" s="3">
        <f>Table1[[#This Row],[Inventory Level]]/Table1[[#This Row],[Reorder Point]]</f>
        <v>2.6043956043956045</v>
      </c>
      <c r="N587" s="3">
        <f>ROUND(Table1[[#This Row],[Turnover Ratio]],2)</f>
        <v>2.6</v>
      </c>
    </row>
    <row r="588" spans="1:14" hidden="1" x14ac:dyDescent="0.25">
      <c r="A588" t="s">
        <v>568</v>
      </c>
      <c r="B588" s="1">
        <v>45388</v>
      </c>
      <c r="C588">
        <v>158</v>
      </c>
      <c r="D588">
        <v>328</v>
      </c>
      <c r="E588">
        <v>6</v>
      </c>
      <c r="F588">
        <v>147</v>
      </c>
      <c r="G588">
        <v>50</v>
      </c>
      <c r="H588" t="s">
        <v>3950</v>
      </c>
      <c r="I588">
        <f>YEAR(Table1[[#This Row],[Date]])</f>
        <v>2024</v>
      </c>
      <c r="J588">
        <f>MONTH(Table1[[#This Row],[Date]])</f>
        <v>4</v>
      </c>
      <c r="K588">
        <f>WEEKDAY(Table1[[#This Row],[Date]])</f>
        <v>7</v>
      </c>
      <c r="L588" s="3">
        <f>DAY(Table1[[#This Row],[Date]])</f>
        <v>6</v>
      </c>
      <c r="M588" s="3">
        <f>Table1[[#This Row],[Inventory Level]]/Table1[[#This Row],[Reorder Point]]</f>
        <v>0.48170731707317072</v>
      </c>
      <c r="N588" s="3">
        <f>ROUND(Table1[[#This Row],[Turnover Ratio]],2)</f>
        <v>0.48</v>
      </c>
    </row>
    <row r="589" spans="1:14" hidden="1" x14ac:dyDescent="0.25">
      <c r="A589" t="s">
        <v>569</v>
      </c>
      <c r="B589" s="1">
        <v>45432</v>
      </c>
      <c r="C589">
        <v>283</v>
      </c>
      <c r="D589">
        <v>492</v>
      </c>
      <c r="E589">
        <v>18</v>
      </c>
      <c r="F589">
        <v>62</v>
      </c>
      <c r="G589">
        <v>49</v>
      </c>
      <c r="H589" t="s">
        <v>3950</v>
      </c>
      <c r="I589">
        <f>YEAR(Table1[[#This Row],[Date]])</f>
        <v>2024</v>
      </c>
      <c r="J589">
        <f>MONTH(Table1[[#This Row],[Date]])</f>
        <v>5</v>
      </c>
      <c r="K589">
        <f>WEEKDAY(Table1[[#This Row],[Date]])</f>
        <v>2</v>
      </c>
      <c r="L589" s="3">
        <f>DAY(Table1[[#This Row],[Date]])</f>
        <v>20</v>
      </c>
      <c r="M589" s="3">
        <f>Table1[[#This Row],[Inventory Level]]/Table1[[#This Row],[Reorder Point]]</f>
        <v>0.57520325203252032</v>
      </c>
      <c r="N589" s="3">
        <f>ROUND(Table1[[#This Row],[Turnover Ratio]],2)</f>
        <v>0.57999999999999996</v>
      </c>
    </row>
    <row r="590" spans="1:14" hidden="1" x14ac:dyDescent="0.25">
      <c r="A590" t="s">
        <v>570</v>
      </c>
      <c r="B590" s="1">
        <v>45383</v>
      </c>
      <c r="C590">
        <v>451</v>
      </c>
      <c r="D590">
        <v>380</v>
      </c>
      <c r="E590">
        <v>4</v>
      </c>
      <c r="F590">
        <v>88</v>
      </c>
      <c r="G590">
        <v>47</v>
      </c>
      <c r="H590" t="s">
        <v>3950</v>
      </c>
      <c r="I590">
        <f>YEAR(Table1[[#This Row],[Date]])</f>
        <v>2024</v>
      </c>
      <c r="J590">
        <f>MONTH(Table1[[#This Row],[Date]])</f>
        <v>4</v>
      </c>
      <c r="K590">
        <f>WEEKDAY(Table1[[#This Row],[Date]])</f>
        <v>2</v>
      </c>
      <c r="L590" s="3">
        <f>DAY(Table1[[#This Row],[Date]])</f>
        <v>1</v>
      </c>
      <c r="M590" s="3">
        <f>Table1[[#This Row],[Inventory Level]]/Table1[[#This Row],[Reorder Point]]</f>
        <v>1.1868421052631579</v>
      </c>
      <c r="N590" s="3">
        <f>ROUND(Table1[[#This Row],[Turnover Ratio]],2)</f>
        <v>1.19</v>
      </c>
    </row>
    <row r="591" spans="1:14" hidden="1" x14ac:dyDescent="0.25">
      <c r="A591" t="s">
        <v>571</v>
      </c>
      <c r="B591" s="1">
        <v>45471</v>
      </c>
      <c r="C591">
        <v>550</v>
      </c>
      <c r="D591">
        <v>323</v>
      </c>
      <c r="E591">
        <v>30</v>
      </c>
      <c r="F591">
        <v>127</v>
      </c>
      <c r="G591">
        <v>19</v>
      </c>
      <c r="H591" t="s">
        <v>3950</v>
      </c>
      <c r="I591">
        <f>YEAR(Table1[[#This Row],[Date]])</f>
        <v>2024</v>
      </c>
      <c r="J591">
        <f>MONTH(Table1[[#This Row],[Date]])</f>
        <v>6</v>
      </c>
      <c r="K591">
        <f>WEEKDAY(Table1[[#This Row],[Date]])</f>
        <v>6</v>
      </c>
      <c r="L591" s="3">
        <f>DAY(Table1[[#This Row],[Date]])</f>
        <v>28</v>
      </c>
      <c r="M591" s="3">
        <f>Table1[[#This Row],[Inventory Level]]/Table1[[#This Row],[Reorder Point]]</f>
        <v>1.7027863777089782</v>
      </c>
      <c r="N591" s="3">
        <f>ROUND(Table1[[#This Row],[Turnover Ratio]],2)</f>
        <v>1.7</v>
      </c>
    </row>
    <row r="592" spans="1:14" x14ac:dyDescent="0.25">
      <c r="A592" t="s">
        <v>572</v>
      </c>
      <c r="B592" s="1">
        <v>45531</v>
      </c>
      <c r="C592">
        <v>877</v>
      </c>
      <c r="D592">
        <v>176</v>
      </c>
      <c r="E592">
        <v>15</v>
      </c>
      <c r="F592">
        <v>45</v>
      </c>
      <c r="G592">
        <v>10</v>
      </c>
      <c r="H592" t="s">
        <v>3949</v>
      </c>
      <c r="I592">
        <f>YEAR(Table1[[#This Row],[Date]])</f>
        <v>2024</v>
      </c>
      <c r="J592">
        <f>MONTH(Table1[[#This Row],[Date]])</f>
        <v>8</v>
      </c>
      <c r="K592">
        <f>WEEKDAY(Table1[[#This Row],[Date]])</f>
        <v>3</v>
      </c>
      <c r="L592" s="3">
        <f>DAY(Table1[[#This Row],[Date]])</f>
        <v>27</v>
      </c>
      <c r="M592" s="3">
        <f>Table1[[#This Row],[Inventory Level]]/Table1[[#This Row],[Reorder Point]]</f>
        <v>4.9829545454545459</v>
      </c>
      <c r="N592" s="3">
        <f>ROUND(Table1[[#This Row],[Turnover Ratio]],2)</f>
        <v>4.9800000000000004</v>
      </c>
    </row>
    <row r="593" spans="1:14" hidden="1" x14ac:dyDescent="0.25">
      <c r="A593" t="s">
        <v>573</v>
      </c>
      <c r="B593" s="1">
        <v>45092</v>
      </c>
      <c r="C593">
        <v>806</v>
      </c>
      <c r="D593">
        <v>211</v>
      </c>
      <c r="E593">
        <v>1</v>
      </c>
      <c r="F593">
        <v>92</v>
      </c>
      <c r="G593">
        <v>32</v>
      </c>
      <c r="H593" t="s">
        <v>3950</v>
      </c>
      <c r="I593">
        <f>YEAR(Table1[[#This Row],[Date]])</f>
        <v>2023</v>
      </c>
      <c r="J593">
        <f>MONTH(Table1[[#This Row],[Date]])</f>
        <v>6</v>
      </c>
      <c r="K593">
        <f>WEEKDAY(Table1[[#This Row],[Date]])</f>
        <v>5</v>
      </c>
      <c r="L593" s="3">
        <f>DAY(Table1[[#This Row],[Date]])</f>
        <v>15</v>
      </c>
      <c r="M593" s="3">
        <f>Table1[[#This Row],[Inventory Level]]/Table1[[#This Row],[Reorder Point]]</f>
        <v>3.8199052132701423</v>
      </c>
      <c r="N593" s="3">
        <f>ROUND(Table1[[#This Row],[Turnover Ratio]],2)</f>
        <v>3.82</v>
      </c>
    </row>
    <row r="594" spans="1:14" hidden="1" x14ac:dyDescent="0.25">
      <c r="A594" t="s">
        <v>574</v>
      </c>
      <c r="B594" s="1">
        <v>45403</v>
      </c>
      <c r="C594">
        <v>153</v>
      </c>
      <c r="D594">
        <v>109</v>
      </c>
      <c r="E594">
        <v>15</v>
      </c>
      <c r="F594">
        <v>177</v>
      </c>
      <c r="G594">
        <v>42</v>
      </c>
      <c r="H594" t="s">
        <v>3950</v>
      </c>
      <c r="I594">
        <f>YEAR(Table1[[#This Row],[Date]])</f>
        <v>2024</v>
      </c>
      <c r="J594">
        <f>MONTH(Table1[[#This Row],[Date]])</f>
        <v>4</v>
      </c>
      <c r="K594">
        <f>WEEKDAY(Table1[[#This Row],[Date]])</f>
        <v>1</v>
      </c>
      <c r="L594" s="3">
        <f>DAY(Table1[[#This Row],[Date]])</f>
        <v>21</v>
      </c>
      <c r="M594" s="3">
        <f>Table1[[#This Row],[Inventory Level]]/Table1[[#This Row],[Reorder Point]]</f>
        <v>1.4036697247706422</v>
      </c>
      <c r="N594" s="3">
        <f>ROUND(Table1[[#This Row],[Turnover Ratio]],2)</f>
        <v>1.4</v>
      </c>
    </row>
    <row r="595" spans="1:14" x14ac:dyDescent="0.25">
      <c r="A595" t="s">
        <v>575</v>
      </c>
      <c r="B595" s="1">
        <v>45209</v>
      </c>
      <c r="C595">
        <v>687</v>
      </c>
      <c r="D595">
        <v>135</v>
      </c>
      <c r="E595">
        <v>15</v>
      </c>
      <c r="F595">
        <v>195</v>
      </c>
      <c r="G595">
        <v>36</v>
      </c>
      <c r="H595" t="s">
        <v>3949</v>
      </c>
      <c r="I595">
        <f>YEAR(Table1[[#This Row],[Date]])</f>
        <v>2023</v>
      </c>
      <c r="J595">
        <f>MONTH(Table1[[#This Row],[Date]])</f>
        <v>10</v>
      </c>
      <c r="K595">
        <f>WEEKDAY(Table1[[#This Row],[Date]])</f>
        <v>3</v>
      </c>
      <c r="L595" s="3">
        <f>DAY(Table1[[#This Row],[Date]])</f>
        <v>10</v>
      </c>
      <c r="M595" s="3">
        <f>Table1[[#This Row],[Inventory Level]]/Table1[[#This Row],[Reorder Point]]</f>
        <v>5.0888888888888886</v>
      </c>
      <c r="N595" s="3">
        <f>ROUND(Table1[[#This Row],[Turnover Ratio]],2)</f>
        <v>5.09</v>
      </c>
    </row>
    <row r="596" spans="1:14" hidden="1" x14ac:dyDescent="0.25">
      <c r="A596" t="s">
        <v>576</v>
      </c>
      <c r="B596" s="1">
        <v>45442</v>
      </c>
      <c r="C596">
        <v>992</v>
      </c>
      <c r="D596">
        <v>443</v>
      </c>
      <c r="E596">
        <v>13</v>
      </c>
      <c r="F596">
        <v>179</v>
      </c>
      <c r="G596">
        <v>35</v>
      </c>
      <c r="H596" t="s">
        <v>3951</v>
      </c>
      <c r="I596">
        <f>YEAR(Table1[[#This Row],[Date]])</f>
        <v>2024</v>
      </c>
      <c r="J596">
        <f>MONTH(Table1[[#This Row],[Date]])</f>
        <v>5</v>
      </c>
      <c r="K596">
        <f>WEEKDAY(Table1[[#This Row],[Date]])</f>
        <v>5</v>
      </c>
      <c r="L596" s="3">
        <f>DAY(Table1[[#This Row],[Date]])</f>
        <v>30</v>
      </c>
      <c r="M596" s="3">
        <f>Table1[[#This Row],[Inventory Level]]/Table1[[#This Row],[Reorder Point]]</f>
        <v>2.2392776523702032</v>
      </c>
      <c r="N596" s="3">
        <f>ROUND(Table1[[#This Row],[Turnover Ratio]],2)</f>
        <v>2.2400000000000002</v>
      </c>
    </row>
    <row r="597" spans="1:14" hidden="1" x14ac:dyDescent="0.25">
      <c r="A597" t="s">
        <v>577</v>
      </c>
      <c r="B597" s="1">
        <v>45249</v>
      </c>
      <c r="C597">
        <v>374</v>
      </c>
      <c r="D597">
        <v>89</v>
      </c>
      <c r="E597">
        <v>1</v>
      </c>
      <c r="F597">
        <v>129</v>
      </c>
      <c r="G597">
        <v>14</v>
      </c>
      <c r="H597" t="s">
        <v>3951</v>
      </c>
      <c r="I597">
        <f>YEAR(Table1[[#This Row],[Date]])</f>
        <v>2023</v>
      </c>
      <c r="J597">
        <f>MONTH(Table1[[#This Row],[Date]])</f>
        <v>11</v>
      </c>
      <c r="K597">
        <f>WEEKDAY(Table1[[#This Row],[Date]])</f>
        <v>1</v>
      </c>
      <c r="L597" s="3">
        <f>DAY(Table1[[#This Row],[Date]])</f>
        <v>19</v>
      </c>
      <c r="M597" s="3">
        <f>Table1[[#This Row],[Inventory Level]]/Table1[[#This Row],[Reorder Point]]</f>
        <v>4.202247191011236</v>
      </c>
      <c r="N597" s="3">
        <f>ROUND(Table1[[#This Row],[Turnover Ratio]],2)</f>
        <v>4.2</v>
      </c>
    </row>
    <row r="598" spans="1:14" hidden="1" x14ac:dyDescent="0.25">
      <c r="A598" t="s">
        <v>578</v>
      </c>
      <c r="B598" s="1">
        <v>45590</v>
      </c>
      <c r="C598">
        <v>149</v>
      </c>
      <c r="D598">
        <v>231</v>
      </c>
      <c r="E598">
        <v>25</v>
      </c>
      <c r="F598">
        <v>2</v>
      </c>
      <c r="G598">
        <v>26</v>
      </c>
      <c r="H598" t="s">
        <v>3950</v>
      </c>
      <c r="I598">
        <f>YEAR(Table1[[#This Row],[Date]])</f>
        <v>2024</v>
      </c>
      <c r="J598">
        <f>MONTH(Table1[[#This Row],[Date]])</f>
        <v>10</v>
      </c>
      <c r="K598">
        <f>WEEKDAY(Table1[[#This Row],[Date]])</f>
        <v>6</v>
      </c>
      <c r="L598" s="3">
        <f>DAY(Table1[[#This Row],[Date]])</f>
        <v>25</v>
      </c>
      <c r="M598" s="3">
        <f>Table1[[#This Row],[Inventory Level]]/Table1[[#This Row],[Reorder Point]]</f>
        <v>0.64502164502164505</v>
      </c>
      <c r="N598" s="3">
        <f>ROUND(Table1[[#This Row],[Turnover Ratio]],2)</f>
        <v>0.65</v>
      </c>
    </row>
    <row r="599" spans="1:14" x14ac:dyDescent="0.25">
      <c r="A599" t="s">
        <v>579</v>
      </c>
      <c r="B599" s="1">
        <v>44980</v>
      </c>
      <c r="C599">
        <v>159</v>
      </c>
      <c r="D599">
        <v>76</v>
      </c>
      <c r="E599">
        <v>21</v>
      </c>
      <c r="F599">
        <v>139</v>
      </c>
      <c r="G599">
        <v>45</v>
      </c>
      <c r="H599" t="s">
        <v>3949</v>
      </c>
      <c r="I599">
        <f>YEAR(Table1[[#This Row],[Date]])</f>
        <v>2023</v>
      </c>
      <c r="J599">
        <f>MONTH(Table1[[#This Row],[Date]])</f>
        <v>2</v>
      </c>
      <c r="K599">
        <f>WEEKDAY(Table1[[#This Row],[Date]])</f>
        <v>5</v>
      </c>
      <c r="L599" s="3">
        <f>DAY(Table1[[#This Row],[Date]])</f>
        <v>23</v>
      </c>
      <c r="M599" s="3">
        <f>Table1[[#This Row],[Inventory Level]]/Table1[[#This Row],[Reorder Point]]</f>
        <v>2.0921052631578947</v>
      </c>
      <c r="N599" s="3">
        <f>ROUND(Table1[[#This Row],[Turnover Ratio]],2)</f>
        <v>2.09</v>
      </c>
    </row>
    <row r="600" spans="1:14" x14ac:dyDescent="0.25">
      <c r="A600" t="s">
        <v>580</v>
      </c>
      <c r="B600" s="1">
        <v>45377</v>
      </c>
      <c r="C600">
        <v>689</v>
      </c>
      <c r="D600">
        <v>332</v>
      </c>
      <c r="E600">
        <v>15</v>
      </c>
      <c r="F600">
        <v>179</v>
      </c>
      <c r="G600">
        <v>27</v>
      </c>
      <c r="H600" t="s">
        <v>3949</v>
      </c>
      <c r="I600">
        <f>YEAR(Table1[[#This Row],[Date]])</f>
        <v>2024</v>
      </c>
      <c r="J600">
        <f>MONTH(Table1[[#This Row],[Date]])</f>
        <v>3</v>
      </c>
      <c r="K600">
        <f>WEEKDAY(Table1[[#This Row],[Date]])</f>
        <v>3</v>
      </c>
      <c r="L600" s="3">
        <f>DAY(Table1[[#This Row],[Date]])</f>
        <v>26</v>
      </c>
      <c r="M600" s="3">
        <f>Table1[[#This Row],[Inventory Level]]/Table1[[#This Row],[Reorder Point]]</f>
        <v>2.0753012048192772</v>
      </c>
      <c r="N600" s="3">
        <f>ROUND(Table1[[#This Row],[Turnover Ratio]],2)</f>
        <v>2.08</v>
      </c>
    </row>
    <row r="601" spans="1:14" hidden="1" x14ac:dyDescent="0.25">
      <c r="A601" t="s">
        <v>581</v>
      </c>
      <c r="B601" s="1">
        <v>45152</v>
      </c>
      <c r="C601">
        <v>267</v>
      </c>
      <c r="D601">
        <v>458</v>
      </c>
      <c r="E601">
        <v>18</v>
      </c>
      <c r="F601">
        <v>194</v>
      </c>
      <c r="G601">
        <v>17</v>
      </c>
      <c r="H601" t="s">
        <v>3950</v>
      </c>
      <c r="I601">
        <f>YEAR(Table1[[#This Row],[Date]])</f>
        <v>2023</v>
      </c>
      <c r="J601">
        <f>MONTH(Table1[[#This Row],[Date]])</f>
        <v>8</v>
      </c>
      <c r="K601">
        <f>WEEKDAY(Table1[[#This Row],[Date]])</f>
        <v>2</v>
      </c>
      <c r="L601" s="3">
        <f>DAY(Table1[[#This Row],[Date]])</f>
        <v>14</v>
      </c>
      <c r="M601" s="3">
        <f>Table1[[#This Row],[Inventory Level]]/Table1[[#This Row],[Reorder Point]]</f>
        <v>0.58296943231441045</v>
      </c>
      <c r="N601" s="3">
        <f>ROUND(Table1[[#This Row],[Turnover Ratio]],2)</f>
        <v>0.57999999999999996</v>
      </c>
    </row>
    <row r="602" spans="1:14" hidden="1" x14ac:dyDescent="0.25">
      <c r="A602" t="s">
        <v>582</v>
      </c>
      <c r="B602" s="1">
        <v>45546</v>
      </c>
      <c r="C602">
        <v>413</v>
      </c>
      <c r="D602">
        <v>271</v>
      </c>
      <c r="E602">
        <v>25</v>
      </c>
      <c r="F602">
        <v>2</v>
      </c>
      <c r="G602">
        <v>9</v>
      </c>
      <c r="H602" t="s">
        <v>3951</v>
      </c>
      <c r="I602">
        <f>YEAR(Table1[[#This Row],[Date]])</f>
        <v>2024</v>
      </c>
      <c r="J602">
        <f>MONTH(Table1[[#This Row],[Date]])</f>
        <v>9</v>
      </c>
      <c r="K602">
        <f>WEEKDAY(Table1[[#This Row],[Date]])</f>
        <v>4</v>
      </c>
      <c r="L602" s="3">
        <f>DAY(Table1[[#This Row],[Date]])</f>
        <v>11</v>
      </c>
      <c r="M602" s="3">
        <f>Table1[[#This Row],[Inventory Level]]/Table1[[#This Row],[Reorder Point]]</f>
        <v>1.5239852398523985</v>
      </c>
      <c r="N602" s="3">
        <f>ROUND(Table1[[#This Row],[Turnover Ratio]],2)</f>
        <v>1.52</v>
      </c>
    </row>
    <row r="603" spans="1:14" hidden="1" x14ac:dyDescent="0.25">
      <c r="A603" t="s">
        <v>583</v>
      </c>
      <c r="B603" s="1">
        <v>44987</v>
      </c>
      <c r="C603">
        <v>580</v>
      </c>
      <c r="D603">
        <v>172</v>
      </c>
      <c r="E603">
        <v>19</v>
      </c>
      <c r="F603">
        <v>122</v>
      </c>
      <c r="G603">
        <v>35</v>
      </c>
      <c r="H603" t="s">
        <v>3951</v>
      </c>
      <c r="I603">
        <f>YEAR(Table1[[#This Row],[Date]])</f>
        <v>2023</v>
      </c>
      <c r="J603">
        <f>MONTH(Table1[[#This Row],[Date]])</f>
        <v>3</v>
      </c>
      <c r="K603">
        <f>WEEKDAY(Table1[[#This Row],[Date]])</f>
        <v>5</v>
      </c>
      <c r="L603" s="3">
        <f>DAY(Table1[[#This Row],[Date]])</f>
        <v>2</v>
      </c>
      <c r="M603" s="3">
        <f>Table1[[#This Row],[Inventory Level]]/Table1[[#This Row],[Reorder Point]]</f>
        <v>3.3720930232558142</v>
      </c>
      <c r="N603" s="3">
        <f>ROUND(Table1[[#This Row],[Turnover Ratio]],2)</f>
        <v>3.37</v>
      </c>
    </row>
    <row r="604" spans="1:14" x14ac:dyDescent="0.25">
      <c r="A604" t="s">
        <v>584</v>
      </c>
      <c r="B604" s="1">
        <v>44978</v>
      </c>
      <c r="C604">
        <v>802</v>
      </c>
      <c r="D604">
        <v>192</v>
      </c>
      <c r="E604">
        <v>18</v>
      </c>
      <c r="F604">
        <v>135</v>
      </c>
      <c r="G604">
        <v>43</v>
      </c>
      <c r="H604" t="s">
        <v>3949</v>
      </c>
      <c r="I604">
        <f>YEAR(Table1[[#This Row],[Date]])</f>
        <v>2023</v>
      </c>
      <c r="J604">
        <f>MONTH(Table1[[#This Row],[Date]])</f>
        <v>2</v>
      </c>
      <c r="K604">
        <f>WEEKDAY(Table1[[#This Row],[Date]])</f>
        <v>3</v>
      </c>
      <c r="L604" s="3">
        <f>DAY(Table1[[#This Row],[Date]])</f>
        <v>21</v>
      </c>
      <c r="M604" s="3">
        <f>Table1[[#This Row],[Inventory Level]]/Table1[[#This Row],[Reorder Point]]</f>
        <v>4.177083333333333</v>
      </c>
      <c r="N604" s="3">
        <f>ROUND(Table1[[#This Row],[Turnover Ratio]],2)</f>
        <v>4.18</v>
      </c>
    </row>
    <row r="605" spans="1:14" x14ac:dyDescent="0.25">
      <c r="A605" t="s">
        <v>585</v>
      </c>
      <c r="B605" s="1">
        <v>45692</v>
      </c>
      <c r="C605">
        <v>524</v>
      </c>
      <c r="D605">
        <v>200</v>
      </c>
      <c r="E605">
        <v>26</v>
      </c>
      <c r="F605">
        <v>12</v>
      </c>
      <c r="G605">
        <v>25</v>
      </c>
      <c r="H605" t="s">
        <v>3949</v>
      </c>
      <c r="I605">
        <f>YEAR(Table1[[#This Row],[Date]])</f>
        <v>2025</v>
      </c>
      <c r="J605">
        <f>MONTH(Table1[[#This Row],[Date]])</f>
        <v>2</v>
      </c>
      <c r="K605">
        <f>WEEKDAY(Table1[[#This Row],[Date]])</f>
        <v>3</v>
      </c>
      <c r="L605" s="3">
        <f>DAY(Table1[[#This Row],[Date]])</f>
        <v>4</v>
      </c>
      <c r="M605" s="3">
        <f>Table1[[#This Row],[Inventory Level]]/Table1[[#This Row],[Reorder Point]]</f>
        <v>2.62</v>
      </c>
      <c r="N605" s="3">
        <f>ROUND(Table1[[#This Row],[Turnover Ratio]],2)</f>
        <v>2.62</v>
      </c>
    </row>
    <row r="606" spans="1:14" x14ac:dyDescent="0.25">
      <c r="A606" t="s">
        <v>586</v>
      </c>
      <c r="B606" s="1">
        <v>45198</v>
      </c>
      <c r="C606">
        <v>440</v>
      </c>
      <c r="D606">
        <v>64</v>
      </c>
      <c r="E606">
        <v>13</v>
      </c>
      <c r="F606">
        <v>59</v>
      </c>
      <c r="G606">
        <v>11</v>
      </c>
      <c r="H606" t="s">
        <v>3949</v>
      </c>
      <c r="I606">
        <f>YEAR(Table1[[#This Row],[Date]])</f>
        <v>2023</v>
      </c>
      <c r="J606">
        <f>MONTH(Table1[[#This Row],[Date]])</f>
        <v>9</v>
      </c>
      <c r="K606">
        <f>WEEKDAY(Table1[[#This Row],[Date]])</f>
        <v>6</v>
      </c>
      <c r="L606" s="3">
        <f>DAY(Table1[[#This Row],[Date]])</f>
        <v>29</v>
      </c>
      <c r="M606" s="3">
        <f>Table1[[#This Row],[Inventory Level]]/Table1[[#This Row],[Reorder Point]]</f>
        <v>6.875</v>
      </c>
      <c r="N606" s="3">
        <f>ROUND(Table1[[#This Row],[Turnover Ratio]],2)</f>
        <v>6.88</v>
      </c>
    </row>
    <row r="607" spans="1:14" x14ac:dyDescent="0.25">
      <c r="A607" t="s">
        <v>587</v>
      </c>
      <c r="B607" s="1">
        <v>45090</v>
      </c>
      <c r="C607">
        <v>769</v>
      </c>
      <c r="D607">
        <v>196</v>
      </c>
      <c r="E607">
        <v>5</v>
      </c>
      <c r="F607">
        <v>35</v>
      </c>
      <c r="G607">
        <v>40</v>
      </c>
      <c r="H607" t="s">
        <v>3949</v>
      </c>
      <c r="I607">
        <f>YEAR(Table1[[#This Row],[Date]])</f>
        <v>2023</v>
      </c>
      <c r="J607">
        <f>MONTH(Table1[[#This Row],[Date]])</f>
        <v>6</v>
      </c>
      <c r="K607">
        <f>WEEKDAY(Table1[[#This Row],[Date]])</f>
        <v>3</v>
      </c>
      <c r="L607" s="3">
        <f>DAY(Table1[[#This Row],[Date]])</f>
        <v>13</v>
      </c>
      <c r="M607" s="3">
        <f>Table1[[#This Row],[Inventory Level]]/Table1[[#This Row],[Reorder Point]]</f>
        <v>3.9234693877551021</v>
      </c>
      <c r="N607" s="3">
        <f>ROUND(Table1[[#This Row],[Turnover Ratio]],2)</f>
        <v>3.92</v>
      </c>
    </row>
    <row r="608" spans="1:14" hidden="1" x14ac:dyDescent="0.25">
      <c r="A608" t="s">
        <v>588</v>
      </c>
      <c r="B608" s="1">
        <v>45061</v>
      </c>
      <c r="C608">
        <v>307</v>
      </c>
      <c r="D608">
        <v>216</v>
      </c>
      <c r="E608">
        <v>2</v>
      </c>
      <c r="F608">
        <v>192</v>
      </c>
      <c r="G608">
        <v>38</v>
      </c>
      <c r="H608" t="s">
        <v>3951</v>
      </c>
      <c r="I608">
        <f>YEAR(Table1[[#This Row],[Date]])</f>
        <v>2023</v>
      </c>
      <c r="J608">
        <f>MONTH(Table1[[#This Row],[Date]])</f>
        <v>5</v>
      </c>
      <c r="K608">
        <f>WEEKDAY(Table1[[#This Row],[Date]])</f>
        <v>2</v>
      </c>
      <c r="L608" s="3">
        <f>DAY(Table1[[#This Row],[Date]])</f>
        <v>15</v>
      </c>
      <c r="M608" s="3">
        <f>Table1[[#This Row],[Inventory Level]]/Table1[[#This Row],[Reorder Point]]</f>
        <v>1.4212962962962963</v>
      </c>
      <c r="N608" s="3">
        <f>ROUND(Table1[[#This Row],[Turnover Ratio]],2)</f>
        <v>1.42</v>
      </c>
    </row>
    <row r="609" spans="1:14" hidden="1" x14ac:dyDescent="0.25">
      <c r="A609" t="s">
        <v>589</v>
      </c>
      <c r="B609" s="1">
        <v>44999</v>
      </c>
      <c r="C609">
        <v>213</v>
      </c>
      <c r="D609">
        <v>190</v>
      </c>
      <c r="E609">
        <v>21</v>
      </c>
      <c r="F609">
        <v>117</v>
      </c>
      <c r="G609">
        <v>42</v>
      </c>
      <c r="H609" t="s">
        <v>3951</v>
      </c>
      <c r="I609">
        <f>YEAR(Table1[[#This Row],[Date]])</f>
        <v>2023</v>
      </c>
      <c r="J609">
        <f>MONTH(Table1[[#This Row],[Date]])</f>
        <v>3</v>
      </c>
      <c r="K609">
        <f>WEEKDAY(Table1[[#This Row],[Date]])</f>
        <v>3</v>
      </c>
      <c r="L609" s="3">
        <f>DAY(Table1[[#This Row],[Date]])</f>
        <v>14</v>
      </c>
      <c r="M609" s="3">
        <f>Table1[[#This Row],[Inventory Level]]/Table1[[#This Row],[Reorder Point]]</f>
        <v>1.1210526315789473</v>
      </c>
      <c r="N609" s="3">
        <f>ROUND(Table1[[#This Row],[Turnover Ratio]],2)</f>
        <v>1.1200000000000001</v>
      </c>
    </row>
    <row r="610" spans="1:14" hidden="1" x14ac:dyDescent="0.25">
      <c r="A610" t="s">
        <v>590</v>
      </c>
      <c r="B610" s="1">
        <v>45303</v>
      </c>
      <c r="C610">
        <v>857</v>
      </c>
      <c r="D610">
        <v>217</v>
      </c>
      <c r="E610">
        <v>30</v>
      </c>
      <c r="F610">
        <v>58</v>
      </c>
      <c r="G610">
        <v>13</v>
      </c>
      <c r="H610" t="s">
        <v>3950</v>
      </c>
      <c r="I610">
        <f>YEAR(Table1[[#This Row],[Date]])</f>
        <v>2024</v>
      </c>
      <c r="J610">
        <f>MONTH(Table1[[#This Row],[Date]])</f>
        <v>1</v>
      </c>
      <c r="K610">
        <f>WEEKDAY(Table1[[#This Row],[Date]])</f>
        <v>6</v>
      </c>
      <c r="L610" s="3">
        <f>DAY(Table1[[#This Row],[Date]])</f>
        <v>12</v>
      </c>
      <c r="M610" s="3">
        <f>Table1[[#This Row],[Inventory Level]]/Table1[[#This Row],[Reorder Point]]</f>
        <v>3.9493087557603688</v>
      </c>
      <c r="N610" s="3">
        <f>ROUND(Table1[[#This Row],[Turnover Ratio]],2)</f>
        <v>3.95</v>
      </c>
    </row>
    <row r="611" spans="1:14" hidden="1" x14ac:dyDescent="0.25">
      <c r="A611" t="s">
        <v>591</v>
      </c>
      <c r="B611" s="1">
        <v>45192</v>
      </c>
      <c r="C611">
        <v>898</v>
      </c>
      <c r="D611">
        <v>351</v>
      </c>
      <c r="E611">
        <v>10</v>
      </c>
      <c r="F611">
        <v>122</v>
      </c>
      <c r="G611">
        <v>31</v>
      </c>
      <c r="H611" t="s">
        <v>3950</v>
      </c>
      <c r="I611">
        <f>YEAR(Table1[[#This Row],[Date]])</f>
        <v>2023</v>
      </c>
      <c r="J611">
        <f>MONTH(Table1[[#This Row],[Date]])</f>
        <v>9</v>
      </c>
      <c r="K611">
        <f>WEEKDAY(Table1[[#This Row],[Date]])</f>
        <v>7</v>
      </c>
      <c r="L611" s="3">
        <f>DAY(Table1[[#This Row],[Date]])</f>
        <v>23</v>
      </c>
      <c r="M611" s="3">
        <f>Table1[[#This Row],[Inventory Level]]/Table1[[#This Row],[Reorder Point]]</f>
        <v>2.5584045584045585</v>
      </c>
      <c r="N611" s="3">
        <f>ROUND(Table1[[#This Row],[Turnover Ratio]],2)</f>
        <v>2.56</v>
      </c>
    </row>
    <row r="612" spans="1:14" hidden="1" x14ac:dyDescent="0.25">
      <c r="A612" t="s">
        <v>592</v>
      </c>
      <c r="B612" s="1">
        <v>45168</v>
      </c>
      <c r="C612">
        <v>909</v>
      </c>
      <c r="D612">
        <v>390</v>
      </c>
      <c r="E612">
        <v>18</v>
      </c>
      <c r="F612">
        <v>117</v>
      </c>
      <c r="G612">
        <v>8</v>
      </c>
      <c r="H612" t="s">
        <v>3950</v>
      </c>
      <c r="I612">
        <f>YEAR(Table1[[#This Row],[Date]])</f>
        <v>2023</v>
      </c>
      <c r="J612">
        <f>MONTH(Table1[[#This Row],[Date]])</f>
        <v>8</v>
      </c>
      <c r="K612">
        <f>WEEKDAY(Table1[[#This Row],[Date]])</f>
        <v>4</v>
      </c>
      <c r="L612" s="3">
        <f>DAY(Table1[[#This Row],[Date]])</f>
        <v>30</v>
      </c>
      <c r="M612" s="3">
        <f>Table1[[#This Row],[Inventory Level]]/Table1[[#This Row],[Reorder Point]]</f>
        <v>2.3307692307692309</v>
      </c>
      <c r="N612" s="3">
        <f>ROUND(Table1[[#This Row],[Turnover Ratio]],2)</f>
        <v>2.33</v>
      </c>
    </row>
    <row r="613" spans="1:14" hidden="1" x14ac:dyDescent="0.25">
      <c r="A613" t="s">
        <v>593</v>
      </c>
      <c r="B613" s="1">
        <v>45321</v>
      </c>
      <c r="C613">
        <v>789</v>
      </c>
      <c r="D613">
        <v>156</v>
      </c>
      <c r="E613">
        <v>5</v>
      </c>
      <c r="F613">
        <v>130</v>
      </c>
      <c r="G613">
        <v>26</v>
      </c>
      <c r="H613" t="s">
        <v>3950</v>
      </c>
      <c r="I613">
        <f>YEAR(Table1[[#This Row],[Date]])</f>
        <v>2024</v>
      </c>
      <c r="J613">
        <f>MONTH(Table1[[#This Row],[Date]])</f>
        <v>1</v>
      </c>
      <c r="K613">
        <f>WEEKDAY(Table1[[#This Row],[Date]])</f>
        <v>3</v>
      </c>
      <c r="L613" s="3">
        <f>DAY(Table1[[#This Row],[Date]])</f>
        <v>30</v>
      </c>
      <c r="M613" s="3">
        <f>Table1[[#This Row],[Inventory Level]]/Table1[[#This Row],[Reorder Point]]</f>
        <v>5.0576923076923075</v>
      </c>
      <c r="N613" s="3">
        <f>ROUND(Table1[[#This Row],[Turnover Ratio]],2)</f>
        <v>5.0599999999999996</v>
      </c>
    </row>
    <row r="614" spans="1:14" hidden="1" x14ac:dyDescent="0.25">
      <c r="A614" t="s">
        <v>594</v>
      </c>
      <c r="B614" s="1">
        <v>45002</v>
      </c>
      <c r="C614">
        <v>645</v>
      </c>
      <c r="D614">
        <v>403</v>
      </c>
      <c r="E614">
        <v>10</v>
      </c>
      <c r="F614">
        <v>46</v>
      </c>
      <c r="G614">
        <v>4</v>
      </c>
      <c r="H614" t="s">
        <v>3950</v>
      </c>
      <c r="I614">
        <f>YEAR(Table1[[#This Row],[Date]])</f>
        <v>2023</v>
      </c>
      <c r="J614">
        <f>MONTH(Table1[[#This Row],[Date]])</f>
        <v>3</v>
      </c>
      <c r="K614">
        <f>WEEKDAY(Table1[[#This Row],[Date]])</f>
        <v>6</v>
      </c>
      <c r="L614" s="3">
        <f>DAY(Table1[[#This Row],[Date]])</f>
        <v>17</v>
      </c>
      <c r="M614" s="3">
        <f>Table1[[#This Row],[Inventory Level]]/Table1[[#This Row],[Reorder Point]]</f>
        <v>1.6004962779156326</v>
      </c>
      <c r="N614" s="3">
        <f>ROUND(Table1[[#This Row],[Turnover Ratio]],2)</f>
        <v>1.6</v>
      </c>
    </row>
    <row r="615" spans="1:14" hidden="1" x14ac:dyDescent="0.25">
      <c r="A615" t="s">
        <v>595</v>
      </c>
      <c r="B615" s="1">
        <v>45532</v>
      </c>
      <c r="C615">
        <v>367</v>
      </c>
      <c r="D615">
        <v>141</v>
      </c>
      <c r="E615">
        <v>18</v>
      </c>
      <c r="F615">
        <v>157</v>
      </c>
      <c r="G615">
        <v>37</v>
      </c>
      <c r="H615" t="s">
        <v>3951</v>
      </c>
      <c r="I615">
        <f>YEAR(Table1[[#This Row],[Date]])</f>
        <v>2024</v>
      </c>
      <c r="J615">
        <f>MONTH(Table1[[#This Row],[Date]])</f>
        <v>8</v>
      </c>
      <c r="K615">
        <f>WEEKDAY(Table1[[#This Row],[Date]])</f>
        <v>4</v>
      </c>
      <c r="L615" s="3">
        <f>DAY(Table1[[#This Row],[Date]])</f>
        <v>28</v>
      </c>
      <c r="M615" s="3">
        <f>Table1[[#This Row],[Inventory Level]]/Table1[[#This Row],[Reorder Point]]</f>
        <v>2.602836879432624</v>
      </c>
      <c r="N615" s="3">
        <f>ROUND(Table1[[#This Row],[Turnover Ratio]],2)</f>
        <v>2.6</v>
      </c>
    </row>
    <row r="616" spans="1:14" hidden="1" x14ac:dyDescent="0.25">
      <c r="A616" t="s">
        <v>596</v>
      </c>
      <c r="B616" s="1">
        <v>45525</v>
      </c>
      <c r="C616">
        <v>1000</v>
      </c>
      <c r="D616">
        <v>245</v>
      </c>
      <c r="E616">
        <v>27</v>
      </c>
      <c r="F616">
        <v>35</v>
      </c>
      <c r="G616">
        <v>28</v>
      </c>
      <c r="H616" t="s">
        <v>3950</v>
      </c>
      <c r="I616">
        <f>YEAR(Table1[[#This Row],[Date]])</f>
        <v>2024</v>
      </c>
      <c r="J616">
        <f>MONTH(Table1[[#This Row],[Date]])</f>
        <v>8</v>
      </c>
      <c r="K616">
        <f>WEEKDAY(Table1[[#This Row],[Date]])</f>
        <v>4</v>
      </c>
      <c r="L616" s="3">
        <f>DAY(Table1[[#This Row],[Date]])</f>
        <v>21</v>
      </c>
      <c r="M616" s="3">
        <f>Table1[[#This Row],[Inventory Level]]/Table1[[#This Row],[Reorder Point]]</f>
        <v>4.0816326530612246</v>
      </c>
      <c r="N616" s="3">
        <f>ROUND(Table1[[#This Row],[Turnover Ratio]],2)</f>
        <v>4.08</v>
      </c>
    </row>
    <row r="617" spans="1:14" hidden="1" x14ac:dyDescent="0.25">
      <c r="A617" t="s">
        <v>597</v>
      </c>
      <c r="B617" s="1">
        <v>45052</v>
      </c>
      <c r="C617">
        <v>717</v>
      </c>
      <c r="D617">
        <v>251</v>
      </c>
      <c r="E617">
        <v>23</v>
      </c>
      <c r="F617">
        <v>144</v>
      </c>
      <c r="G617">
        <v>22</v>
      </c>
      <c r="H617" t="s">
        <v>3950</v>
      </c>
      <c r="I617">
        <f>YEAR(Table1[[#This Row],[Date]])</f>
        <v>2023</v>
      </c>
      <c r="J617">
        <f>MONTH(Table1[[#This Row],[Date]])</f>
        <v>5</v>
      </c>
      <c r="K617">
        <f>WEEKDAY(Table1[[#This Row],[Date]])</f>
        <v>7</v>
      </c>
      <c r="L617" s="3">
        <f>DAY(Table1[[#This Row],[Date]])</f>
        <v>6</v>
      </c>
      <c r="M617" s="3">
        <f>Table1[[#This Row],[Inventory Level]]/Table1[[#This Row],[Reorder Point]]</f>
        <v>2.856573705179283</v>
      </c>
      <c r="N617" s="3">
        <f>ROUND(Table1[[#This Row],[Turnover Ratio]],2)</f>
        <v>2.86</v>
      </c>
    </row>
    <row r="618" spans="1:14" hidden="1" x14ac:dyDescent="0.25">
      <c r="A618" t="s">
        <v>598</v>
      </c>
      <c r="B618" s="1">
        <v>45432</v>
      </c>
      <c r="C618">
        <v>739</v>
      </c>
      <c r="D618">
        <v>197</v>
      </c>
      <c r="E618">
        <v>17</v>
      </c>
      <c r="F618">
        <v>58</v>
      </c>
      <c r="G618">
        <v>20</v>
      </c>
      <c r="H618" t="s">
        <v>3951</v>
      </c>
      <c r="I618">
        <f>YEAR(Table1[[#This Row],[Date]])</f>
        <v>2024</v>
      </c>
      <c r="J618">
        <f>MONTH(Table1[[#This Row],[Date]])</f>
        <v>5</v>
      </c>
      <c r="K618">
        <f>WEEKDAY(Table1[[#This Row],[Date]])</f>
        <v>2</v>
      </c>
      <c r="L618" s="3">
        <f>DAY(Table1[[#This Row],[Date]])</f>
        <v>20</v>
      </c>
      <c r="M618" s="3">
        <f>Table1[[#This Row],[Inventory Level]]/Table1[[#This Row],[Reorder Point]]</f>
        <v>3.751269035532995</v>
      </c>
      <c r="N618" s="3">
        <f>ROUND(Table1[[#This Row],[Turnover Ratio]],2)</f>
        <v>3.75</v>
      </c>
    </row>
    <row r="619" spans="1:14" hidden="1" x14ac:dyDescent="0.25">
      <c r="A619" t="s">
        <v>599</v>
      </c>
      <c r="B619" s="1">
        <v>45690</v>
      </c>
      <c r="C619">
        <v>638</v>
      </c>
      <c r="D619">
        <v>242</v>
      </c>
      <c r="E619">
        <v>26</v>
      </c>
      <c r="F619">
        <v>196</v>
      </c>
      <c r="G619">
        <v>12</v>
      </c>
      <c r="H619" t="s">
        <v>3951</v>
      </c>
      <c r="I619">
        <f>YEAR(Table1[[#This Row],[Date]])</f>
        <v>2025</v>
      </c>
      <c r="J619">
        <f>MONTH(Table1[[#This Row],[Date]])</f>
        <v>2</v>
      </c>
      <c r="K619">
        <f>WEEKDAY(Table1[[#This Row],[Date]])</f>
        <v>1</v>
      </c>
      <c r="L619" s="3">
        <f>DAY(Table1[[#This Row],[Date]])</f>
        <v>2</v>
      </c>
      <c r="M619" s="3">
        <f>Table1[[#This Row],[Inventory Level]]/Table1[[#This Row],[Reorder Point]]</f>
        <v>2.6363636363636362</v>
      </c>
      <c r="N619" s="3">
        <f>ROUND(Table1[[#This Row],[Turnover Ratio]],2)</f>
        <v>2.64</v>
      </c>
    </row>
    <row r="620" spans="1:14" x14ac:dyDescent="0.25">
      <c r="A620" t="s">
        <v>556</v>
      </c>
      <c r="B620" s="1">
        <v>45625</v>
      </c>
      <c r="C620">
        <v>896</v>
      </c>
      <c r="D620">
        <v>134</v>
      </c>
      <c r="E620">
        <v>18</v>
      </c>
      <c r="F620">
        <v>7</v>
      </c>
      <c r="G620">
        <v>5</v>
      </c>
      <c r="H620" t="s">
        <v>3949</v>
      </c>
      <c r="I620">
        <f>YEAR(Table1[[#This Row],[Date]])</f>
        <v>2024</v>
      </c>
      <c r="J620">
        <f>MONTH(Table1[[#This Row],[Date]])</f>
        <v>11</v>
      </c>
      <c r="K620">
        <f>WEEKDAY(Table1[[#This Row],[Date]])</f>
        <v>6</v>
      </c>
      <c r="L620" s="3">
        <f>DAY(Table1[[#This Row],[Date]])</f>
        <v>29</v>
      </c>
      <c r="M620" s="3">
        <f>Table1[[#This Row],[Inventory Level]]/Table1[[#This Row],[Reorder Point]]</f>
        <v>6.6865671641791042</v>
      </c>
      <c r="N620" s="3">
        <f>ROUND(Table1[[#This Row],[Turnover Ratio]],2)</f>
        <v>6.69</v>
      </c>
    </row>
    <row r="621" spans="1:14" hidden="1" x14ac:dyDescent="0.25">
      <c r="A621" t="s">
        <v>600</v>
      </c>
      <c r="B621" s="1">
        <v>45368</v>
      </c>
      <c r="C621">
        <v>694</v>
      </c>
      <c r="D621">
        <v>391</v>
      </c>
      <c r="E621">
        <v>16</v>
      </c>
      <c r="F621">
        <v>109</v>
      </c>
      <c r="G621">
        <v>12</v>
      </c>
      <c r="H621" t="s">
        <v>3950</v>
      </c>
      <c r="I621">
        <f>YEAR(Table1[[#This Row],[Date]])</f>
        <v>2024</v>
      </c>
      <c r="J621">
        <f>MONTH(Table1[[#This Row],[Date]])</f>
        <v>3</v>
      </c>
      <c r="K621">
        <f>WEEKDAY(Table1[[#This Row],[Date]])</f>
        <v>1</v>
      </c>
      <c r="L621" s="3">
        <f>DAY(Table1[[#This Row],[Date]])</f>
        <v>17</v>
      </c>
      <c r="M621" s="3">
        <f>Table1[[#This Row],[Inventory Level]]/Table1[[#This Row],[Reorder Point]]</f>
        <v>1.7749360613810741</v>
      </c>
      <c r="N621" s="3">
        <f>ROUND(Table1[[#This Row],[Turnover Ratio]],2)</f>
        <v>1.77</v>
      </c>
    </row>
    <row r="622" spans="1:14" hidden="1" x14ac:dyDescent="0.25">
      <c r="A622" t="s">
        <v>601</v>
      </c>
      <c r="B622" s="1">
        <v>45455</v>
      </c>
      <c r="C622">
        <v>696</v>
      </c>
      <c r="D622">
        <v>292</v>
      </c>
      <c r="E622">
        <v>18</v>
      </c>
      <c r="F622">
        <v>108</v>
      </c>
      <c r="G622">
        <v>10</v>
      </c>
      <c r="H622" t="s">
        <v>3950</v>
      </c>
      <c r="I622">
        <f>YEAR(Table1[[#This Row],[Date]])</f>
        <v>2024</v>
      </c>
      <c r="J622">
        <f>MONTH(Table1[[#This Row],[Date]])</f>
        <v>6</v>
      </c>
      <c r="K622">
        <f>WEEKDAY(Table1[[#This Row],[Date]])</f>
        <v>4</v>
      </c>
      <c r="L622" s="3">
        <f>DAY(Table1[[#This Row],[Date]])</f>
        <v>12</v>
      </c>
      <c r="M622" s="3">
        <f>Table1[[#This Row],[Inventory Level]]/Table1[[#This Row],[Reorder Point]]</f>
        <v>2.3835616438356166</v>
      </c>
      <c r="N622" s="3">
        <f>ROUND(Table1[[#This Row],[Turnover Ratio]],2)</f>
        <v>2.38</v>
      </c>
    </row>
    <row r="623" spans="1:14" x14ac:dyDescent="0.25">
      <c r="A623" t="s">
        <v>602</v>
      </c>
      <c r="B623" s="1">
        <v>45075</v>
      </c>
      <c r="C623">
        <v>715</v>
      </c>
      <c r="D623">
        <v>239</v>
      </c>
      <c r="E623">
        <v>24</v>
      </c>
      <c r="F623">
        <v>171</v>
      </c>
      <c r="G623">
        <v>10</v>
      </c>
      <c r="H623" t="s">
        <v>3949</v>
      </c>
      <c r="I623">
        <f>YEAR(Table1[[#This Row],[Date]])</f>
        <v>2023</v>
      </c>
      <c r="J623">
        <f>MONTH(Table1[[#This Row],[Date]])</f>
        <v>5</v>
      </c>
      <c r="K623">
        <f>WEEKDAY(Table1[[#This Row],[Date]])</f>
        <v>2</v>
      </c>
      <c r="L623" s="3">
        <f>DAY(Table1[[#This Row],[Date]])</f>
        <v>29</v>
      </c>
      <c r="M623" s="3">
        <f>Table1[[#This Row],[Inventory Level]]/Table1[[#This Row],[Reorder Point]]</f>
        <v>2.99163179916318</v>
      </c>
      <c r="N623" s="3">
        <f>ROUND(Table1[[#This Row],[Turnover Ratio]],2)</f>
        <v>2.99</v>
      </c>
    </row>
    <row r="624" spans="1:14" hidden="1" x14ac:dyDescent="0.25">
      <c r="A624" t="s">
        <v>603</v>
      </c>
      <c r="B624" s="1">
        <v>45371</v>
      </c>
      <c r="C624">
        <v>170</v>
      </c>
      <c r="D624">
        <v>95</v>
      </c>
      <c r="E624">
        <v>1</v>
      </c>
      <c r="F624">
        <v>113</v>
      </c>
      <c r="G624">
        <v>11</v>
      </c>
      <c r="H624" t="s">
        <v>3951</v>
      </c>
      <c r="I624">
        <f>YEAR(Table1[[#This Row],[Date]])</f>
        <v>2024</v>
      </c>
      <c r="J624">
        <f>MONTH(Table1[[#This Row],[Date]])</f>
        <v>3</v>
      </c>
      <c r="K624">
        <f>WEEKDAY(Table1[[#This Row],[Date]])</f>
        <v>4</v>
      </c>
      <c r="L624" s="3">
        <f>DAY(Table1[[#This Row],[Date]])</f>
        <v>20</v>
      </c>
      <c r="M624" s="3">
        <f>Table1[[#This Row],[Inventory Level]]/Table1[[#This Row],[Reorder Point]]</f>
        <v>1.7894736842105263</v>
      </c>
      <c r="N624" s="3">
        <f>ROUND(Table1[[#This Row],[Turnover Ratio]],2)</f>
        <v>1.79</v>
      </c>
    </row>
    <row r="625" spans="1:14" hidden="1" x14ac:dyDescent="0.25">
      <c r="A625" t="s">
        <v>604</v>
      </c>
      <c r="B625" s="1">
        <v>45210</v>
      </c>
      <c r="C625">
        <v>650</v>
      </c>
      <c r="D625">
        <v>477</v>
      </c>
      <c r="E625">
        <v>20</v>
      </c>
      <c r="F625">
        <v>12</v>
      </c>
      <c r="G625">
        <v>19</v>
      </c>
      <c r="H625" t="s">
        <v>3950</v>
      </c>
      <c r="I625">
        <f>YEAR(Table1[[#This Row],[Date]])</f>
        <v>2023</v>
      </c>
      <c r="J625">
        <f>MONTH(Table1[[#This Row],[Date]])</f>
        <v>10</v>
      </c>
      <c r="K625">
        <f>WEEKDAY(Table1[[#This Row],[Date]])</f>
        <v>4</v>
      </c>
      <c r="L625" s="3">
        <f>DAY(Table1[[#This Row],[Date]])</f>
        <v>11</v>
      </c>
      <c r="M625" s="3">
        <f>Table1[[#This Row],[Inventory Level]]/Table1[[#This Row],[Reorder Point]]</f>
        <v>1.3626834381551363</v>
      </c>
      <c r="N625" s="3">
        <f>ROUND(Table1[[#This Row],[Turnover Ratio]],2)</f>
        <v>1.36</v>
      </c>
    </row>
    <row r="626" spans="1:14" hidden="1" x14ac:dyDescent="0.25">
      <c r="A626" t="s">
        <v>605</v>
      </c>
      <c r="B626" s="1">
        <v>45260</v>
      </c>
      <c r="C626">
        <v>631</v>
      </c>
      <c r="D626">
        <v>324</v>
      </c>
      <c r="E626">
        <v>21</v>
      </c>
      <c r="F626">
        <v>199</v>
      </c>
      <c r="G626">
        <v>40</v>
      </c>
      <c r="H626" t="s">
        <v>3950</v>
      </c>
      <c r="I626">
        <f>YEAR(Table1[[#This Row],[Date]])</f>
        <v>2023</v>
      </c>
      <c r="J626">
        <f>MONTH(Table1[[#This Row],[Date]])</f>
        <v>11</v>
      </c>
      <c r="K626">
        <f>WEEKDAY(Table1[[#This Row],[Date]])</f>
        <v>5</v>
      </c>
      <c r="L626" s="3">
        <f>DAY(Table1[[#This Row],[Date]])</f>
        <v>30</v>
      </c>
      <c r="M626" s="3">
        <f>Table1[[#This Row],[Inventory Level]]/Table1[[#This Row],[Reorder Point]]</f>
        <v>1.9475308641975309</v>
      </c>
      <c r="N626" s="3">
        <f>ROUND(Table1[[#This Row],[Turnover Ratio]],2)</f>
        <v>1.95</v>
      </c>
    </row>
    <row r="627" spans="1:14" x14ac:dyDescent="0.25">
      <c r="A627" t="s">
        <v>606</v>
      </c>
      <c r="B627" s="1">
        <v>45527</v>
      </c>
      <c r="C627">
        <v>992</v>
      </c>
      <c r="D627">
        <v>224</v>
      </c>
      <c r="E627">
        <v>15</v>
      </c>
      <c r="F627">
        <v>178</v>
      </c>
      <c r="G627">
        <v>1</v>
      </c>
      <c r="H627" t="s">
        <v>3949</v>
      </c>
      <c r="I627">
        <f>YEAR(Table1[[#This Row],[Date]])</f>
        <v>2024</v>
      </c>
      <c r="J627">
        <f>MONTH(Table1[[#This Row],[Date]])</f>
        <v>8</v>
      </c>
      <c r="K627">
        <f>WEEKDAY(Table1[[#This Row],[Date]])</f>
        <v>6</v>
      </c>
      <c r="L627" s="3">
        <f>DAY(Table1[[#This Row],[Date]])</f>
        <v>23</v>
      </c>
      <c r="M627" s="3">
        <f>Table1[[#This Row],[Inventory Level]]/Table1[[#This Row],[Reorder Point]]</f>
        <v>4.4285714285714288</v>
      </c>
      <c r="N627" s="3">
        <f>ROUND(Table1[[#This Row],[Turnover Ratio]],2)</f>
        <v>4.43</v>
      </c>
    </row>
    <row r="628" spans="1:14" hidden="1" x14ac:dyDescent="0.25">
      <c r="A628" t="s">
        <v>607</v>
      </c>
      <c r="B628" s="1">
        <v>45426</v>
      </c>
      <c r="C628">
        <v>956</v>
      </c>
      <c r="D628">
        <v>421</v>
      </c>
      <c r="E628">
        <v>10</v>
      </c>
      <c r="F628">
        <v>167</v>
      </c>
      <c r="G628">
        <v>21</v>
      </c>
      <c r="H628" t="s">
        <v>3951</v>
      </c>
      <c r="I628">
        <f>YEAR(Table1[[#This Row],[Date]])</f>
        <v>2024</v>
      </c>
      <c r="J628">
        <f>MONTH(Table1[[#This Row],[Date]])</f>
        <v>5</v>
      </c>
      <c r="K628">
        <f>WEEKDAY(Table1[[#This Row],[Date]])</f>
        <v>3</v>
      </c>
      <c r="L628" s="3">
        <f>DAY(Table1[[#This Row],[Date]])</f>
        <v>14</v>
      </c>
      <c r="M628" s="3">
        <f>Table1[[#This Row],[Inventory Level]]/Table1[[#This Row],[Reorder Point]]</f>
        <v>2.2707838479809976</v>
      </c>
      <c r="N628" s="3">
        <f>ROUND(Table1[[#This Row],[Turnover Ratio]],2)</f>
        <v>2.27</v>
      </c>
    </row>
    <row r="629" spans="1:14" hidden="1" x14ac:dyDescent="0.25">
      <c r="A629" t="s">
        <v>608</v>
      </c>
      <c r="B629" s="1">
        <v>45120</v>
      </c>
      <c r="C629">
        <v>661</v>
      </c>
      <c r="D629">
        <v>465</v>
      </c>
      <c r="E629">
        <v>19</v>
      </c>
      <c r="F629">
        <v>33</v>
      </c>
      <c r="G629">
        <v>41</v>
      </c>
      <c r="H629" t="s">
        <v>3951</v>
      </c>
      <c r="I629">
        <f>YEAR(Table1[[#This Row],[Date]])</f>
        <v>2023</v>
      </c>
      <c r="J629">
        <f>MONTH(Table1[[#This Row],[Date]])</f>
        <v>7</v>
      </c>
      <c r="K629">
        <f>WEEKDAY(Table1[[#This Row],[Date]])</f>
        <v>5</v>
      </c>
      <c r="L629" s="3">
        <f>DAY(Table1[[#This Row],[Date]])</f>
        <v>13</v>
      </c>
      <c r="M629" s="3">
        <f>Table1[[#This Row],[Inventory Level]]/Table1[[#This Row],[Reorder Point]]</f>
        <v>1.4215053763440859</v>
      </c>
      <c r="N629" s="3">
        <f>ROUND(Table1[[#This Row],[Turnover Ratio]],2)</f>
        <v>1.42</v>
      </c>
    </row>
    <row r="630" spans="1:14" hidden="1" x14ac:dyDescent="0.25">
      <c r="A630" t="s">
        <v>609</v>
      </c>
      <c r="B630" s="1">
        <v>45548</v>
      </c>
      <c r="C630">
        <v>864</v>
      </c>
      <c r="D630">
        <v>399</v>
      </c>
      <c r="E630">
        <v>18</v>
      </c>
      <c r="F630">
        <v>99</v>
      </c>
      <c r="G630">
        <v>2</v>
      </c>
      <c r="H630" t="s">
        <v>3951</v>
      </c>
      <c r="I630">
        <f>YEAR(Table1[[#This Row],[Date]])</f>
        <v>2024</v>
      </c>
      <c r="J630">
        <f>MONTH(Table1[[#This Row],[Date]])</f>
        <v>9</v>
      </c>
      <c r="K630">
        <f>WEEKDAY(Table1[[#This Row],[Date]])</f>
        <v>6</v>
      </c>
      <c r="L630" s="3">
        <f>DAY(Table1[[#This Row],[Date]])</f>
        <v>13</v>
      </c>
      <c r="M630" s="3">
        <f>Table1[[#This Row],[Inventory Level]]/Table1[[#This Row],[Reorder Point]]</f>
        <v>2.1654135338345863</v>
      </c>
      <c r="N630" s="3">
        <f>ROUND(Table1[[#This Row],[Turnover Ratio]],2)</f>
        <v>2.17</v>
      </c>
    </row>
    <row r="631" spans="1:14" x14ac:dyDescent="0.25">
      <c r="A631" t="s">
        <v>610</v>
      </c>
      <c r="B631" s="1">
        <v>45009</v>
      </c>
      <c r="C631">
        <v>556</v>
      </c>
      <c r="D631">
        <v>477</v>
      </c>
      <c r="E631">
        <v>6</v>
      </c>
      <c r="F631">
        <v>73</v>
      </c>
      <c r="G631">
        <v>43</v>
      </c>
      <c r="H631" t="s">
        <v>3949</v>
      </c>
      <c r="I631">
        <f>YEAR(Table1[[#This Row],[Date]])</f>
        <v>2023</v>
      </c>
      <c r="J631">
        <f>MONTH(Table1[[#This Row],[Date]])</f>
        <v>3</v>
      </c>
      <c r="K631">
        <f>WEEKDAY(Table1[[#This Row],[Date]])</f>
        <v>6</v>
      </c>
      <c r="L631" s="3">
        <f>DAY(Table1[[#This Row],[Date]])</f>
        <v>24</v>
      </c>
      <c r="M631" s="3">
        <f>Table1[[#This Row],[Inventory Level]]/Table1[[#This Row],[Reorder Point]]</f>
        <v>1.1656184486373165</v>
      </c>
      <c r="N631" s="3">
        <f>ROUND(Table1[[#This Row],[Turnover Ratio]],2)</f>
        <v>1.17</v>
      </c>
    </row>
    <row r="632" spans="1:14" hidden="1" x14ac:dyDescent="0.25">
      <c r="A632" t="s">
        <v>611</v>
      </c>
      <c r="B632" s="1">
        <v>45271</v>
      </c>
      <c r="C632">
        <v>737</v>
      </c>
      <c r="D632">
        <v>251</v>
      </c>
      <c r="E632">
        <v>25</v>
      </c>
      <c r="F632">
        <v>187</v>
      </c>
      <c r="G632">
        <v>30</v>
      </c>
      <c r="H632" t="s">
        <v>3950</v>
      </c>
      <c r="I632">
        <f>YEAR(Table1[[#This Row],[Date]])</f>
        <v>2023</v>
      </c>
      <c r="J632">
        <f>MONTH(Table1[[#This Row],[Date]])</f>
        <v>12</v>
      </c>
      <c r="K632">
        <f>WEEKDAY(Table1[[#This Row],[Date]])</f>
        <v>2</v>
      </c>
      <c r="L632" s="3">
        <f>DAY(Table1[[#This Row],[Date]])</f>
        <v>11</v>
      </c>
      <c r="M632" s="3">
        <f>Table1[[#This Row],[Inventory Level]]/Table1[[#This Row],[Reorder Point]]</f>
        <v>2.9362549800796813</v>
      </c>
      <c r="N632" s="3">
        <f>ROUND(Table1[[#This Row],[Turnover Ratio]],2)</f>
        <v>2.94</v>
      </c>
    </row>
    <row r="633" spans="1:14" hidden="1" x14ac:dyDescent="0.25">
      <c r="A633" t="s">
        <v>612</v>
      </c>
      <c r="B633" s="1">
        <v>45401</v>
      </c>
      <c r="C633">
        <v>711</v>
      </c>
      <c r="D633">
        <v>171</v>
      </c>
      <c r="E633">
        <v>1</v>
      </c>
      <c r="F633">
        <v>115</v>
      </c>
      <c r="G633">
        <v>45</v>
      </c>
      <c r="H633" t="s">
        <v>3951</v>
      </c>
      <c r="I633">
        <f>YEAR(Table1[[#This Row],[Date]])</f>
        <v>2024</v>
      </c>
      <c r="J633">
        <f>MONTH(Table1[[#This Row],[Date]])</f>
        <v>4</v>
      </c>
      <c r="K633">
        <f>WEEKDAY(Table1[[#This Row],[Date]])</f>
        <v>6</v>
      </c>
      <c r="L633" s="3">
        <f>DAY(Table1[[#This Row],[Date]])</f>
        <v>19</v>
      </c>
      <c r="M633" s="3">
        <f>Table1[[#This Row],[Inventory Level]]/Table1[[#This Row],[Reorder Point]]</f>
        <v>4.1578947368421053</v>
      </c>
      <c r="N633" s="3">
        <f>ROUND(Table1[[#This Row],[Turnover Ratio]],2)</f>
        <v>4.16</v>
      </c>
    </row>
    <row r="634" spans="1:14" x14ac:dyDescent="0.25">
      <c r="A634" t="s">
        <v>613</v>
      </c>
      <c r="B634" s="1">
        <v>45416</v>
      </c>
      <c r="C634">
        <v>219</v>
      </c>
      <c r="D634">
        <v>481</v>
      </c>
      <c r="E634">
        <v>10</v>
      </c>
      <c r="F634">
        <v>17</v>
      </c>
      <c r="G634">
        <v>48</v>
      </c>
      <c r="H634" t="s">
        <v>3949</v>
      </c>
      <c r="I634">
        <f>YEAR(Table1[[#This Row],[Date]])</f>
        <v>2024</v>
      </c>
      <c r="J634">
        <f>MONTH(Table1[[#This Row],[Date]])</f>
        <v>5</v>
      </c>
      <c r="K634">
        <f>WEEKDAY(Table1[[#This Row],[Date]])</f>
        <v>7</v>
      </c>
      <c r="L634" s="3">
        <f>DAY(Table1[[#This Row],[Date]])</f>
        <v>4</v>
      </c>
      <c r="M634" s="3">
        <f>Table1[[#This Row],[Inventory Level]]/Table1[[#This Row],[Reorder Point]]</f>
        <v>0.45530145530145533</v>
      </c>
      <c r="N634" s="3">
        <f>ROUND(Table1[[#This Row],[Turnover Ratio]],2)</f>
        <v>0.46</v>
      </c>
    </row>
    <row r="635" spans="1:14" hidden="1" x14ac:dyDescent="0.25">
      <c r="A635" t="s">
        <v>614</v>
      </c>
      <c r="B635" s="1">
        <v>45357</v>
      </c>
      <c r="C635">
        <v>242</v>
      </c>
      <c r="D635">
        <v>96</v>
      </c>
      <c r="E635">
        <v>17</v>
      </c>
      <c r="F635">
        <v>63</v>
      </c>
      <c r="G635">
        <v>21</v>
      </c>
      <c r="H635" t="s">
        <v>3951</v>
      </c>
      <c r="I635">
        <f>YEAR(Table1[[#This Row],[Date]])</f>
        <v>2024</v>
      </c>
      <c r="J635">
        <f>MONTH(Table1[[#This Row],[Date]])</f>
        <v>3</v>
      </c>
      <c r="K635">
        <f>WEEKDAY(Table1[[#This Row],[Date]])</f>
        <v>4</v>
      </c>
      <c r="L635" s="3">
        <f>DAY(Table1[[#This Row],[Date]])</f>
        <v>6</v>
      </c>
      <c r="M635" s="3">
        <f>Table1[[#This Row],[Inventory Level]]/Table1[[#This Row],[Reorder Point]]</f>
        <v>2.5208333333333335</v>
      </c>
      <c r="N635" s="3">
        <f>ROUND(Table1[[#This Row],[Turnover Ratio]],2)</f>
        <v>2.52</v>
      </c>
    </row>
    <row r="636" spans="1:14" hidden="1" x14ac:dyDescent="0.25">
      <c r="A636" t="s">
        <v>615</v>
      </c>
      <c r="B636" s="1">
        <v>45474</v>
      </c>
      <c r="C636">
        <v>815</v>
      </c>
      <c r="D636">
        <v>113</v>
      </c>
      <c r="E636">
        <v>12</v>
      </c>
      <c r="F636">
        <v>39</v>
      </c>
      <c r="G636">
        <v>46</v>
      </c>
      <c r="H636" t="s">
        <v>3950</v>
      </c>
      <c r="I636">
        <f>YEAR(Table1[[#This Row],[Date]])</f>
        <v>2024</v>
      </c>
      <c r="J636">
        <f>MONTH(Table1[[#This Row],[Date]])</f>
        <v>7</v>
      </c>
      <c r="K636">
        <f>WEEKDAY(Table1[[#This Row],[Date]])</f>
        <v>2</v>
      </c>
      <c r="L636" s="3">
        <f>DAY(Table1[[#This Row],[Date]])</f>
        <v>1</v>
      </c>
      <c r="M636" s="3">
        <f>Table1[[#This Row],[Inventory Level]]/Table1[[#This Row],[Reorder Point]]</f>
        <v>7.2123893805309738</v>
      </c>
      <c r="N636" s="3">
        <f>ROUND(Table1[[#This Row],[Turnover Ratio]],2)</f>
        <v>7.21</v>
      </c>
    </row>
    <row r="637" spans="1:14" x14ac:dyDescent="0.25">
      <c r="A637" t="s">
        <v>616</v>
      </c>
      <c r="B637" s="1">
        <v>45357</v>
      </c>
      <c r="C637">
        <v>974</v>
      </c>
      <c r="D637">
        <v>138</v>
      </c>
      <c r="E637">
        <v>25</v>
      </c>
      <c r="F637">
        <v>57</v>
      </c>
      <c r="G637">
        <v>5</v>
      </c>
      <c r="H637" t="s">
        <v>3949</v>
      </c>
      <c r="I637">
        <f>YEAR(Table1[[#This Row],[Date]])</f>
        <v>2024</v>
      </c>
      <c r="J637">
        <f>MONTH(Table1[[#This Row],[Date]])</f>
        <v>3</v>
      </c>
      <c r="K637">
        <f>WEEKDAY(Table1[[#This Row],[Date]])</f>
        <v>4</v>
      </c>
      <c r="L637" s="3">
        <f>DAY(Table1[[#This Row],[Date]])</f>
        <v>6</v>
      </c>
      <c r="M637" s="3">
        <f>Table1[[#This Row],[Inventory Level]]/Table1[[#This Row],[Reorder Point]]</f>
        <v>7.0579710144927539</v>
      </c>
      <c r="N637" s="3">
        <f>ROUND(Table1[[#This Row],[Turnover Ratio]],2)</f>
        <v>7.06</v>
      </c>
    </row>
    <row r="638" spans="1:14" hidden="1" x14ac:dyDescent="0.25">
      <c r="A638" t="s">
        <v>617</v>
      </c>
      <c r="B638" s="1">
        <v>45661</v>
      </c>
      <c r="C638">
        <v>114</v>
      </c>
      <c r="D638">
        <v>385</v>
      </c>
      <c r="E638">
        <v>2</v>
      </c>
      <c r="F638">
        <v>174</v>
      </c>
      <c r="G638">
        <v>1</v>
      </c>
      <c r="H638" t="s">
        <v>3950</v>
      </c>
      <c r="I638">
        <f>YEAR(Table1[[#This Row],[Date]])</f>
        <v>2025</v>
      </c>
      <c r="J638">
        <f>MONTH(Table1[[#This Row],[Date]])</f>
        <v>1</v>
      </c>
      <c r="K638">
        <f>WEEKDAY(Table1[[#This Row],[Date]])</f>
        <v>7</v>
      </c>
      <c r="L638" s="3">
        <f>DAY(Table1[[#This Row],[Date]])</f>
        <v>4</v>
      </c>
      <c r="M638" s="3">
        <f>Table1[[#This Row],[Inventory Level]]/Table1[[#This Row],[Reorder Point]]</f>
        <v>0.29610389610389609</v>
      </c>
      <c r="N638" s="3">
        <f>ROUND(Table1[[#This Row],[Turnover Ratio]],2)</f>
        <v>0.3</v>
      </c>
    </row>
    <row r="639" spans="1:14" hidden="1" x14ac:dyDescent="0.25">
      <c r="A639" t="s">
        <v>241</v>
      </c>
      <c r="B639" s="1">
        <v>45311</v>
      </c>
      <c r="C639">
        <v>908</v>
      </c>
      <c r="D639">
        <v>369</v>
      </c>
      <c r="E639">
        <v>26</v>
      </c>
      <c r="F639">
        <v>2</v>
      </c>
      <c r="G639">
        <v>24</v>
      </c>
      <c r="H639" t="s">
        <v>3951</v>
      </c>
      <c r="I639">
        <f>YEAR(Table1[[#This Row],[Date]])</f>
        <v>2024</v>
      </c>
      <c r="J639">
        <f>MONTH(Table1[[#This Row],[Date]])</f>
        <v>1</v>
      </c>
      <c r="K639">
        <f>WEEKDAY(Table1[[#This Row],[Date]])</f>
        <v>7</v>
      </c>
      <c r="L639" s="3">
        <f>DAY(Table1[[#This Row],[Date]])</f>
        <v>20</v>
      </c>
      <c r="M639" s="3">
        <f>Table1[[#This Row],[Inventory Level]]/Table1[[#This Row],[Reorder Point]]</f>
        <v>2.4607046070460705</v>
      </c>
      <c r="N639" s="3">
        <f>ROUND(Table1[[#This Row],[Turnover Ratio]],2)</f>
        <v>2.46</v>
      </c>
    </row>
    <row r="640" spans="1:14" x14ac:dyDescent="0.25">
      <c r="A640" t="s">
        <v>618</v>
      </c>
      <c r="B640" s="1">
        <v>45690</v>
      </c>
      <c r="C640">
        <v>496</v>
      </c>
      <c r="D640">
        <v>114</v>
      </c>
      <c r="E640">
        <v>29</v>
      </c>
      <c r="F640">
        <v>129</v>
      </c>
      <c r="G640">
        <v>26</v>
      </c>
      <c r="H640" t="s">
        <v>3949</v>
      </c>
      <c r="I640">
        <f>YEAR(Table1[[#This Row],[Date]])</f>
        <v>2025</v>
      </c>
      <c r="J640">
        <f>MONTH(Table1[[#This Row],[Date]])</f>
        <v>2</v>
      </c>
      <c r="K640">
        <f>WEEKDAY(Table1[[#This Row],[Date]])</f>
        <v>1</v>
      </c>
      <c r="L640" s="3">
        <f>DAY(Table1[[#This Row],[Date]])</f>
        <v>2</v>
      </c>
      <c r="M640" s="3">
        <f>Table1[[#This Row],[Inventory Level]]/Table1[[#This Row],[Reorder Point]]</f>
        <v>4.3508771929824563</v>
      </c>
      <c r="N640" s="3">
        <f>ROUND(Table1[[#This Row],[Turnover Ratio]],2)</f>
        <v>4.3499999999999996</v>
      </c>
    </row>
    <row r="641" spans="1:14" x14ac:dyDescent="0.25">
      <c r="A641" t="s">
        <v>619</v>
      </c>
      <c r="B641" s="1">
        <v>45697</v>
      </c>
      <c r="C641">
        <v>607</v>
      </c>
      <c r="D641">
        <v>438</v>
      </c>
      <c r="E641">
        <v>28</v>
      </c>
      <c r="F641">
        <v>188</v>
      </c>
      <c r="G641">
        <v>37</v>
      </c>
      <c r="H641" t="s">
        <v>3949</v>
      </c>
      <c r="I641">
        <f>YEAR(Table1[[#This Row],[Date]])</f>
        <v>2025</v>
      </c>
      <c r="J641">
        <f>MONTH(Table1[[#This Row],[Date]])</f>
        <v>2</v>
      </c>
      <c r="K641">
        <f>WEEKDAY(Table1[[#This Row],[Date]])</f>
        <v>1</v>
      </c>
      <c r="L641" s="3">
        <f>DAY(Table1[[#This Row],[Date]])</f>
        <v>9</v>
      </c>
      <c r="M641" s="3">
        <f>Table1[[#This Row],[Inventory Level]]/Table1[[#This Row],[Reorder Point]]</f>
        <v>1.3858447488584476</v>
      </c>
      <c r="N641" s="3">
        <f>ROUND(Table1[[#This Row],[Turnover Ratio]],2)</f>
        <v>1.39</v>
      </c>
    </row>
    <row r="642" spans="1:14" hidden="1" x14ac:dyDescent="0.25">
      <c r="A642" t="s">
        <v>620</v>
      </c>
      <c r="B642" s="1">
        <v>45132</v>
      </c>
      <c r="C642">
        <v>563</v>
      </c>
      <c r="D642">
        <v>415</v>
      </c>
      <c r="E642">
        <v>18</v>
      </c>
      <c r="F642">
        <v>200</v>
      </c>
      <c r="G642">
        <v>24</v>
      </c>
      <c r="H642" t="s">
        <v>3951</v>
      </c>
      <c r="I642">
        <f>YEAR(Table1[[#This Row],[Date]])</f>
        <v>2023</v>
      </c>
      <c r="J642">
        <f>MONTH(Table1[[#This Row],[Date]])</f>
        <v>7</v>
      </c>
      <c r="K642">
        <f>WEEKDAY(Table1[[#This Row],[Date]])</f>
        <v>3</v>
      </c>
      <c r="L642" s="3">
        <f>DAY(Table1[[#This Row],[Date]])</f>
        <v>25</v>
      </c>
      <c r="M642" s="3">
        <f>Table1[[#This Row],[Inventory Level]]/Table1[[#This Row],[Reorder Point]]</f>
        <v>1.3566265060240963</v>
      </c>
      <c r="N642" s="3">
        <f>ROUND(Table1[[#This Row],[Turnover Ratio]],2)</f>
        <v>1.36</v>
      </c>
    </row>
    <row r="643" spans="1:14" hidden="1" x14ac:dyDescent="0.25">
      <c r="A643" t="s">
        <v>621</v>
      </c>
      <c r="B643" s="1">
        <v>45394</v>
      </c>
      <c r="C643">
        <v>468</v>
      </c>
      <c r="D643">
        <v>68</v>
      </c>
      <c r="E643">
        <v>26</v>
      </c>
      <c r="F643">
        <v>145</v>
      </c>
      <c r="G643">
        <v>29</v>
      </c>
      <c r="H643" t="s">
        <v>3950</v>
      </c>
      <c r="I643">
        <f>YEAR(Table1[[#This Row],[Date]])</f>
        <v>2024</v>
      </c>
      <c r="J643">
        <f>MONTH(Table1[[#This Row],[Date]])</f>
        <v>4</v>
      </c>
      <c r="K643">
        <f>WEEKDAY(Table1[[#This Row],[Date]])</f>
        <v>6</v>
      </c>
      <c r="L643" s="3">
        <f>DAY(Table1[[#This Row],[Date]])</f>
        <v>12</v>
      </c>
      <c r="M643" s="3">
        <f>Table1[[#This Row],[Inventory Level]]/Table1[[#This Row],[Reorder Point]]</f>
        <v>6.882352941176471</v>
      </c>
      <c r="N643" s="3">
        <f>ROUND(Table1[[#This Row],[Turnover Ratio]],2)</f>
        <v>6.88</v>
      </c>
    </row>
    <row r="644" spans="1:14" hidden="1" x14ac:dyDescent="0.25">
      <c r="A644" t="s">
        <v>622</v>
      </c>
      <c r="B644" s="1">
        <v>45092</v>
      </c>
      <c r="C644">
        <v>707</v>
      </c>
      <c r="D644">
        <v>155</v>
      </c>
      <c r="E644">
        <v>6</v>
      </c>
      <c r="F644">
        <v>18</v>
      </c>
      <c r="G644">
        <v>13</v>
      </c>
      <c r="H644" t="s">
        <v>3951</v>
      </c>
      <c r="I644">
        <f>YEAR(Table1[[#This Row],[Date]])</f>
        <v>2023</v>
      </c>
      <c r="J644">
        <f>MONTH(Table1[[#This Row],[Date]])</f>
        <v>6</v>
      </c>
      <c r="K644">
        <f>WEEKDAY(Table1[[#This Row],[Date]])</f>
        <v>5</v>
      </c>
      <c r="L644" s="3">
        <f>DAY(Table1[[#This Row],[Date]])</f>
        <v>15</v>
      </c>
      <c r="M644" s="3">
        <f>Table1[[#This Row],[Inventory Level]]/Table1[[#This Row],[Reorder Point]]</f>
        <v>4.5612903225806454</v>
      </c>
      <c r="N644" s="3">
        <f>ROUND(Table1[[#This Row],[Turnover Ratio]],2)</f>
        <v>4.5599999999999996</v>
      </c>
    </row>
    <row r="645" spans="1:14" hidden="1" x14ac:dyDescent="0.25">
      <c r="A645" t="s">
        <v>623</v>
      </c>
      <c r="B645" s="1">
        <v>44997</v>
      </c>
      <c r="C645">
        <v>229</v>
      </c>
      <c r="D645">
        <v>427</v>
      </c>
      <c r="E645">
        <v>13</v>
      </c>
      <c r="F645">
        <v>151</v>
      </c>
      <c r="G645">
        <v>26</v>
      </c>
      <c r="H645" t="s">
        <v>3950</v>
      </c>
      <c r="I645">
        <f>YEAR(Table1[[#This Row],[Date]])</f>
        <v>2023</v>
      </c>
      <c r="J645">
        <f>MONTH(Table1[[#This Row],[Date]])</f>
        <v>3</v>
      </c>
      <c r="K645">
        <f>WEEKDAY(Table1[[#This Row],[Date]])</f>
        <v>1</v>
      </c>
      <c r="L645" s="3">
        <f>DAY(Table1[[#This Row],[Date]])</f>
        <v>12</v>
      </c>
      <c r="M645" s="3">
        <f>Table1[[#This Row],[Inventory Level]]/Table1[[#This Row],[Reorder Point]]</f>
        <v>0.53629976580796257</v>
      </c>
      <c r="N645" s="3">
        <f>ROUND(Table1[[#This Row],[Turnover Ratio]],2)</f>
        <v>0.54</v>
      </c>
    </row>
    <row r="646" spans="1:14" x14ac:dyDescent="0.25">
      <c r="A646" t="s">
        <v>624</v>
      </c>
      <c r="B646" s="1">
        <v>45227</v>
      </c>
      <c r="C646">
        <v>184</v>
      </c>
      <c r="D646">
        <v>373</v>
      </c>
      <c r="E646">
        <v>10</v>
      </c>
      <c r="F646">
        <v>42</v>
      </c>
      <c r="G646">
        <v>40</v>
      </c>
      <c r="H646" t="s">
        <v>3949</v>
      </c>
      <c r="I646">
        <f>YEAR(Table1[[#This Row],[Date]])</f>
        <v>2023</v>
      </c>
      <c r="J646">
        <f>MONTH(Table1[[#This Row],[Date]])</f>
        <v>10</v>
      </c>
      <c r="K646">
        <f>WEEKDAY(Table1[[#This Row],[Date]])</f>
        <v>7</v>
      </c>
      <c r="L646" s="3">
        <f>DAY(Table1[[#This Row],[Date]])</f>
        <v>28</v>
      </c>
      <c r="M646" s="3">
        <f>Table1[[#This Row],[Inventory Level]]/Table1[[#This Row],[Reorder Point]]</f>
        <v>0.49329758713136729</v>
      </c>
      <c r="N646" s="3">
        <f>ROUND(Table1[[#This Row],[Turnover Ratio]],2)</f>
        <v>0.49</v>
      </c>
    </row>
    <row r="647" spans="1:14" x14ac:dyDescent="0.25">
      <c r="A647" t="s">
        <v>625</v>
      </c>
      <c r="B647" s="1">
        <v>45598</v>
      </c>
      <c r="C647">
        <v>311</v>
      </c>
      <c r="D647">
        <v>493</v>
      </c>
      <c r="E647">
        <v>18</v>
      </c>
      <c r="F647">
        <v>106</v>
      </c>
      <c r="G647">
        <v>16</v>
      </c>
      <c r="H647" t="s">
        <v>3949</v>
      </c>
      <c r="I647">
        <f>YEAR(Table1[[#This Row],[Date]])</f>
        <v>2024</v>
      </c>
      <c r="J647">
        <f>MONTH(Table1[[#This Row],[Date]])</f>
        <v>11</v>
      </c>
      <c r="K647">
        <f>WEEKDAY(Table1[[#This Row],[Date]])</f>
        <v>7</v>
      </c>
      <c r="L647" s="3">
        <f>DAY(Table1[[#This Row],[Date]])</f>
        <v>2</v>
      </c>
      <c r="M647" s="3">
        <f>Table1[[#This Row],[Inventory Level]]/Table1[[#This Row],[Reorder Point]]</f>
        <v>0.63083164300202843</v>
      </c>
      <c r="N647" s="3">
        <f>ROUND(Table1[[#This Row],[Turnover Ratio]],2)</f>
        <v>0.63</v>
      </c>
    </row>
    <row r="648" spans="1:14" x14ac:dyDescent="0.25">
      <c r="A648" t="s">
        <v>626</v>
      </c>
      <c r="B648" s="1">
        <v>44983</v>
      </c>
      <c r="C648">
        <v>217</v>
      </c>
      <c r="D648">
        <v>139</v>
      </c>
      <c r="E648">
        <v>29</v>
      </c>
      <c r="F648">
        <v>101</v>
      </c>
      <c r="G648">
        <v>48</v>
      </c>
      <c r="H648" t="s">
        <v>3949</v>
      </c>
      <c r="I648">
        <f>YEAR(Table1[[#This Row],[Date]])</f>
        <v>2023</v>
      </c>
      <c r="J648">
        <f>MONTH(Table1[[#This Row],[Date]])</f>
        <v>2</v>
      </c>
      <c r="K648">
        <f>WEEKDAY(Table1[[#This Row],[Date]])</f>
        <v>1</v>
      </c>
      <c r="L648" s="3">
        <f>DAY(Table1[[#This Row],[Date]])</f>
        <v>26</v>
      </c>
      <c r="M648" s="3">
        <f>Table1[[#This Row],[Inventory Level]]/Table1[[#This Row],[Reorder Point]]</f>
        <v>1.5611510791366907</v>
      </c>
      <c r="N648" s="3">
        <f>ROUND(Table1[[#This Row],[Turnover Ratio]],2)</f>
        <v>1.56</v>
      </c>
    </row>
    <row r="649" spans="1:14" hidden="1" x14ac:dyDescent="0.25">
      <c r="A649" t="s">
        <v>627</v>
      </c>
      <c r="B649" s="1">
        <v>45049</v>
      </c>
      <c r="C649">
        <v>695</v>
      </c>
      <c r="D649">
        <v>257</v>
      </c>
      <c r="E649">
        <v>2</v>
      </c>
      <c r="F649">
        <v>21</v>
      </c>
      <c r="G649">
        <v>3</v>
      </c>
      <c r="H649" t="s">
        <v>3951</v>
      </c>
      <c r="I649">
        <f>YEAR(Table1[[#This Row],[Date]])</f>
        <v>2023</v>
      </c>
      <c r="J649">
        <f>MONTH(Table1[[#This Row],[Date]])</f>
        <v>5</v>
      </c>
      <c r="K649">
        <f>WEEKDAY(Table1[[#This Row],[Date]])</f>
        <v>4</v>
      </c>
      <c r="L649" s="3">
        <f>DAY(Table1[[#This Row],[Date]])</f>
        <v>3</v>
      </c>
      <c r="M649" s="3">
        <f>Table1[[#This Row],[Inventory Level]]/Table1[[#This Row],[Reorder Point]]</f>
        <v>2.7042801556420235</v>
      </c>
      <c r="N649" s="3">
        <f>ROUND(Table1[[#This Row],[Turnover Ratio]],2)</f>
        <v>2.7</v>
      </c>
    </row>
    <row r="650" spans="1:14" x14ac:dyDescent="0.25">
      <c r="A650" t="s">
        <v>628</v>
      </c>
      <c r="B650" s="1">
        <v>45469</v>
      </c>
      <c r="C650">
        <v>863</v>
      </c>
      <c r="D650">
        <v>107</v>
      </c>
      <c r="E650">
        <v>2</v>
      </c>
      <c r="F650">
        <v>68</v>
      </c>
      <c r="G650">
        <v>27</v>
      </c>
      <c r="H650" t="s">
        <v>3949</v>
      </c>
      <c r="I650">
        <f>YEAR(Table1[[#This Row],[Date]])</f>
        <v>2024</v>
      </c>
      <c r="J650">
        <f>MONTH(Table1[[#This Row],[Date]])</f>
        <v>6</v>
      </c>
      <c r="K650">
        <f>WEEKDAY(Table1[[#This Row],[Date]])</f>
        <v>4</v>
      </c>
      <c r="L650" s="3">
        <f>DAY(Table1[[#This Row],[Date]])</f>
        <v>26</v>
      </c>
      <c r="M650" s="3">
        <f>Table1[[#This Row],[Inventory Level]]/Table1[[#This Row],[Reorder Point]]</f>
        <v>8.065420560747663</v>
      </c>
      <c r="N650" s="3">
        <f>ROUND(Table1[[#This Row],[Turnover Ratio]],2)</f>
        <v>8.07</v>
      </c>
    </row>
    <row r="651" spans="1:14" x14ac:dyDescent="0.25">
      <c r="A651" t="s">
        <v>629</v>
      </c>
      <c r="B651" s="1">
        <v>45659</v>
      </c>
      <c r="C651">
        <v>964</v>
      </c>
      <c r="D651">
        <v>489</v>
      </c>
      <c r="E651">
        <v>4</v>
      </c>
      <c r="F651">
        <v>85</v>
      </c>
      <c r="G651">
        <v>3</v>
      </c>
      <c r="H651" t="s">
        <v>3949</v>
      </c>
      <c r="I651">
        <f>YEAR(Table1[[#This Row],[Date]])</f>
        <v>2025</v>
      </c>
      <c r="J651">
        <f>MONTH(Table1[[#This Row],[Date]])</f>
        <v>1</v>
      </c>
      <c r="K651">
        <f>WEEKDAY(Table1[[#This Row],[Date]])</f>
        <v>5</v>
      </c>
      <c r="L651" s="3">
        <f>DAY(Table1[[#This Row],[Date]])</f>
        <v>2</v>
      </c>
      <c r="M651" s="3">
        <f>Table1[[#This Row],[Inventory Level]]/Table1[[#This Row],[Reorder Point]]</f>
        <v>1.9713701431492843</v>
      </c>
      <c r="N651" s="3">
        <f>ROUND(Table1[[#This Row],[Turnover Ratio]],2)</f>
        <v>1.97</v>
      </c>
    </row>
    <row r="652" spans="1:14" hidden="1" x14ac:dyDescent="0.25">
      <c r="A652" t="s">
        <v>630</v>
      </c>
      <c r="B652" s="1">
        <v>45507</v>
      </c>
      <c r="C652">
        <v>235</v>
      </c>
      <c r="D652">
        <v>240</v>
      </c>
      <c r="E652">
        <v>10</v>
      </c>
      <c r="F652">
        <v>82</v>
      </c>
      <c r="G652">
        <v>46</v>
      </c>
      <c r="H652" t="s">
        <v>3951</v>
      </c>
      <c r="I652">
        <f>YEAR(Table1[[#This Row],[Date]])</f>
        <v>2024</v>
      </c>
      <c r="J652">
        <f>MONTH(Table1[[#This Row],[Date]])</f>
        <v>8</v>
      </c>
      <c r="K652">
        <f>WEEKDAY(Table1[[#This Row],[Date]])</f>
        <v>7</v>
      </c>
      <c r="L652" s="3">
        <f>DAY(Table1[[#This Row],[Date]])</f>
        <v>3</v>
      </c>
      <c r="M652" s="3">
        <f>Table1[[#This Row],[Inventory Level]]/Table1[[#This Row],[Reorder Point]]</f>
        <v>0.97916666666666663</v>
      </c>
      <c r="N652" s="3">
        <f>ROUND(Table1[[#This Row],[Turnover Ratio]],2)</f>
        <v>0.98</v>
      </c>
    </row>
    <row r="653" spans="1:14" x14ac:dyDescent="0.25">
      <c r="A653" t="s">
        <v>135</v>
      </c>
      <c r="B653" s="1">
        <v>45332</v>
      </c>
      <c r="C653">
        <v>242</v>
      </c>
      <c r="D653">
        <v>72</v>
      </c>
      <c r="E653">
        <v>26</v>
      </c>
      <c r="F653">
        <v>114</v>
      </c>
      <c r="G653">
        <v>9</v>
      </c>
      <c r="H653" t="s">
        <v>3949</v>
      </c>
      <c r="I653">
        <f>YEAR(Table1[[#This Row],[Date]])</f>
        <v>2024</v>
      </c>
      <c r="J653">
        <f>MONTH(Table1[[#This Row],[Date]])</f>
        <v>2</v>
      </c>
      <c r="K653">
        <f>WEEKDAY(Table1[[#This Row],[Date]])</f>
        <v>7</v>
      </c>
      <c r="L653" s="3">
        <f>DAY(Table1[[#This Row],[Date]])</f>
        <v>10</v>
      </c>
      <c r="M653" s="3">
        <f>Table1[[#This Row],[Inventory Level]]/Table1[[#This Row],[Reorder Point]]</f>
        <v>3.3611111111111112</v>
      </c>
      <c r="N653" s="3">
        <f>ROUND(Table1[[#This Row],[Turnover Ratio]],2)</f>
        <v>3.36</v>
      </c>
    </row>
    <row r="654" spans="1:14" x14ac:dyDescent="0.25">
      <c r="A654" t="s">
        <v>631</v>
      </c>
      <c r="B654" s="1">
        <v>45628</v>
      </c>
      <c r="C654">
        <v>313</v>
      </c>
      <c r="D654">
        <v>274</v>
      </c>
      <c r="E654">
        <v>6</v>
      </c>
      <c r="F654">
        <v>71</v>
      </c>
      <c r="G654">
        <v>4</v>
      </c>
      <c r="H654" t="s">
        <v>3949</v>
      </c>
      <c r="I654">
        <f>YEAR(Table1[[#This Row],[Date]])</f>
        <v>2024</v>
      </c>
      <c r="J654">
        <f>MONTH(Table1[[#This Row],[Date]])</f>
        <v>12</v>
      </c>
      <c r="K654">
        <f>WEEKDAY(Table1[[#This Row],[Date]])</f>
        <v>2</v>
      </c>
      <c r="L654" s="3">
        <f>DAY(Table1[[#This Row],[Date]])</f>
        <v>2</v>
      </c>
      <c r="M654" s="3">
        <f>Table1[[#This Row],[Inventory Level]]/Table1[[#This Row],[Reorder Point]]</f>
        <v>1.1423357664233578</v>
      </c>
      <c r="N654" s="3">
        <f>ROUND(Table1[[#This Row],[Turnover Ratio]],2)</f>
        <v>1.1399999999999999</v>
      </c>
    </row>
    <row r="655" spans="1:14" hidden="1" x14ac:dyDescent="0.25">
      <c r="A655" t="s">
        <v>632</v>
      </c>
      <c r="B655" s="1">
        <v>45606</v>
      </c>
      <c r="C655">
        <v>972</v>
      </c>
      <c r="D655">
        <v>271</v>
      </c>
      <c r="E655">
        <v>14</v>
      </c>
      <c r="F655">
        <v>25</v>
      </c>
      <c r="G655">
        <v>20</v>
      </c>
      <c r="H655" t="s">
        <v>3950</v>
      </c>
      <c r="I655">
        <f>YEAR(Table1[[#This Row],[Date]])</f>
        <v>2024</v>
      </c>
      <c r="J655">
        <f>MONTH(Table1[[#This Row],[Date]])</f>
        <v>11</v>
      </c>
      <c r="K655">
        <f>WEEKDAY(Table1[[#This Row],[Date]])</f>
        <v>1</v>
      </c>
      <c r="L655" s="3">
        <f>DAY(Table1[[#This Row],[Date]])</f>
        <v>10</v>
      </c>
      <c r="M655" s="3">
        <f>Table1[[#This Row],[Inventory Level]]/Table1[[#This Row],[Reorder Point]]</f>
        <v>3.5867158671586714</v>
      </c>
      <c r="N655" s="3">
        <f>ROUND(Table1[[#This Row],[Turnover Ratio]],2)</f>
        <v>3.59</v>
      </c>
    </row>
    <row r="656" spans="1:14" hidden="1" x14ac:dyDescent="0.25">
      <c r="A656" t="s">
        <v>633</v>
      </c>
      <c r="B656" s="1">
        <v>45132</v>
      </c>
      <c r="C656">
        <v>744</v>
      </c>
      <c r="D656">
        <v>498</v>
      </c>
      <c r="E656">
        <v>17</v>
      </c>
      <c r="F656">
        <v>77</v>
      </c>
      <c r="G656">
        <v>20</v>
      </c>
      <c r="H656" t="s">
        <v>3951</v>
      </c>
      <c r="I656">
        <f>YEAR(Table1[[#This Row],[Date]])</f>
        <v>2023</v>
      </c>
      <c r="J656">
        <f>MONTH(Table1[[#This Row],[Date]])</f>
        <v>7</v>
      </c>
      <c r="K656">
        <f>WEEKDAY(Table1[[#This Row],[Date]])</f>
        <v>3</v>
      </c>
      <c r="L656" s="3">
        <f>DAY(Table1[[#This Row],[Date]])</f>
        <v>25</v>
      </c>
      <c r="M656" s="3">
        <f>Table1[[#This Row],[Inventory Level]]/Table1[[#This Row],[Reorder Point]]</f>
        <v>1.4939759036144578</v>
      </c>
      <c r="N656" s="3">
        <f>ROUND(Table1[[#This Row],[Turnover Ratio]],2)</f>
        <v>1.49</v>
      </c>
    </row>
    <row r="657" spans="1:14" hidden="1" x14ac:dyDescent="0.25">
      <c r="A657" t="s">
        <v>592</v>
      </c>
      <c r="B657" s="1">
        <v>45688</v>
      </c>
      <c r="C657">
        <v>365</v>
      </c>
      <c r="D657">
        <v>53</v>
      </c>
      <c r="E657">
        <v>11</v>
      </c>
      <c r="F657">
        <v>166</v>
      </c>
      <c r="G657">
        <v>21</v>
      </c>
      <c r="H657" t="s">
        <v>3950</v>
      </c>
      <c r="I657">
        <f>YEAR(Table1[[#This Row],[Date]])</f>
        <v>2025</v>
      </c>
      <c r="J657">
        <f>MONTH(Table1[[#This Row],[Date]])</f>
        <v>1</v>
      </c>
      <c r="K657">
        <f>WEEKDAY(Table1[[#This Row],[Date]])</f>
        <v>6</v>
      </c>
      <c r="L657" s="3">
        <f>DAY(Table1[[#This Row],[Date]])</f>
        <v>31</v>
      </c>
      <c r="M657" s="3">
        <f>Table1[[#This Row],[Inventory Level]]/Table1[[#This Row],[Reorder Point]]</f>
        <v>6.8867924528301883</v>
      </c>
      <c r="N657" s="3">
        <f>ROUND(Table1[[#This Row],[Turnover Ratio]],2)</f>
        <v>6.89</v>
      </c>
    </row>
    <row r="658" spans="1:14" hidden="1" x14ac:dyDescent="0.25">
      <c r="A658" t="s">
        <v>634</v>
      </c>
      <c r="B658" s="1">
        <v>45635</v>
      </c>
      <c r="C658">
        <v>477</v>
      </c>
      <c r="D658">
        <v>466</v>
      </c>
      <c r="E658">
        <v>4</v>
      </c>
      <c r="F658">
        <v>92</v>
      </c>
      <c r="G658">
        <v>13</v>
      </c>
      <c r="H658" t="s">
        <v>3950</v>
      </c>
      <c r="I658">
        <f>YEAR(Table1[[#This Row],[Date]])</f>
        <v>2024</v>
      </c>
      <c r="J658">
        <f>MONTH(Table1[[#This Row],[Date]])</f>
        <v>12</v>
      </c>
      <c r="K658">
        <f>WEEKDAY(Table1[[#This Row],[Date]])</f>
        <v>2</v>
      </c>
      <c r="L658" s="3">
        <f>DAY(Table1[[#This Row],[Date]])</f>
        <v>9</v>
      </c>
      <c r="M658" s="3">
        <f>Table1[[#This Row],[Inventory Level]]/Table1[[#This Row],[Reorder Point]]</f>
        <v>1.0236051502145922</v>
      </c>
      <c r="N658" s="3">
        <f>ROUND(Table1[[#This Row],[Turnover Ratio]],2)</f>
        <v>1.02</v>
      </c>
    </row>
    <row r="659" spans="1:14" hidden="1" x14ac:dyDescent="0.25">
      <c r="A659" t="s">
        <v>635</v>
      </c>
      <c r="B659" s="1">
        <v>45134</v>
      </c>
      <c r="C659">
        <v>828</v>
      </c>
      <c r="D659">
        <v>418</v>
      </c>
      <c r="E659">
        <v>15</v>
      </c>
      <c r="F659">
        <v>90</v>
      </c>
      <c r="G659">
        <v>47</v>
      </c>
      <c r="H659" t="s">
        <v>3951</v>
      </c>
      <c r="I659">
        <f>YEAR(Table1[[#This Row],[Date]])</f>
        <v>2023</v>
      </c>
      <c r="J659">
        <f>MONTH(Table1[[#This Row],[Date]])</f>
        <v>7</v>
      </c>
      <c r="K659">
        <f>WEEKDAY(Table1[[#This Row],[Date]])</f>
        <v>5</v>
      </c>
      <c r="L659" s="3">
        <f>DAY(Table1[[#This Row],[Date]])</f>
        <v>27</v>
      </c>
      <c r="M659" s="3">
        <f>Table1[[#This Row],[Inventory Level]]/Table1[[#This Row],[Reorder Point]]</f>
        <v>1.9808612440191387</v>
      </c>
      <c r="N659" s="3">
        <f>ROUND(Table1[[#This Row],[Turnover Ratio]],2)</f>
        <v>1.98</v>
      </c>
    </row>
    <row r="660" spans="1:14" hidden="1" x14ac:dyDescent="0.25">
      <c r="A660" t="s">
        <v>636</v>
      </c>
      <c r="B660" s="1">
        <v>45686</v>
      </c>
      <c r="C660">
        <v>844</v>
      </c>
      <c r="D660">
        <v>442</v>
      </c>
      <c r="E660">
        <v>8</v>
      </c>
      <c r="F660">
        <v>150</v>
      </c>
      <c r="G660">
        <v>2</v>
      </c>
      <c r="H660" t="s">
        <v>3950</v>
      </c>
      <c r="I660">
        <f>YEAR(Table1[[#This Row],[Date]])</f>
        <v>2025</v>
      </c>
      <c r="J660">
        <f>MONTH(Table1[[#This Row],[Date]])</f>
        <v>1</v>
      </c>
      <c r="K660">
        <f>WEEKDAY(Table1[[#This Row],[Date]])</f>
        <v>4</v>
      </c>
      <c r="L660" s="3">
        <f>DAY(Table1[[#This Row],[Date]])</f>
        <v>29</v>
      </c>
      <c r="M660" s="3">
        <f>Table1[[#This Row],[Inventory Level]]/Table1[[#This Row],[Reorder Point]]</f>
        <v>1.909502262443439</v>
      </c>
      <c r="N660" s="3">
        <f>ROUND(Table1[[#This Row],[Turnover Ratio]],2)</f>
        <v>1.91</v>
      </c>
    </row>
    <row r="661" spans="1:14" hidden="1" x14ac:dyDescent="0.25">
      <c r="A661" t="s">
        <v>637</v>
      </c>
      <c r="B661" s="1">
        <v>45095</v>
      </c>
      <c r="C661">
        <v>847</v>
      </c>
      <c r="D661">
        <v>384</v>
      </c>
      <c r="E661">
        <v>21</v>
      </c>
      <c r="F661">
        <v>195</v>
      </c>
      <c r="G661">
        <v>7</v>
      </c>
      <c r="H661" t="s">
        <v>3950</v>
      </c>
      <c r="I661">
        <f>YEAR(Table1[[#This Row],[Date]])</f>
        <v>2023</v>
      </c>
      <c r="J661">
        <f>MONTH(Table1[[#This Row],[Date]])</f>
        <v>6</v>
      </c>
      <c r="K661">
        <f>WEEKDAY(Table1[[#This Row],[Date]])</f>
        <v>1</v>
      </c>
      <c r="L661" s="3">
        <f>DAY(Table1[[#This Row],[Date]])</f>
        <v>18</v>
      </c>
      <c r="M661" s="3">
        <f>Table1[[#This Row],[Inventory Level]]/Table1[[#This Row],[Reorder Point]]</f>
        <v>2.2057291666666665</v>
      </c>
      <c r="N661" s="3">
        <f>ROUND(Table1[[#This Row],[Turnover Ratio]],2)</f>
        <v>2.21</v>
      </c>
    </row>
    <row r="662" spans="1:14" hidden="1" x14ac:dyDescent="0.25">
      <c r="A662" t="s">
        <v>638</v>
      </c>
      <c r="B662" s="1">
        <v>45137</v>
      </c>
      <c r="C662">
        <v>463</v>
      </c>
      <c r="D662">
        <v>314</v>
      </c>
      <c r="E662">
        <v>27</v>
      </c>
      <c r="F662">
        <v>14</v>
      </c>
      <c r="G662">
        <v>31</v>
      </c>
      <c r="H662" t="s">
        <v>3950</v>
      </c>
      <c r="I662">
        <f>YEAR(Table1[[#This Row],[Date]])</f>
        <v>2023</v>
      </c>
      <c r="J662">
        <f>MONTH(Table1[[#This Row],[Date]])</f>
        <v>7</v>
      </c>
      <c r="K662">
        <f>WEEKDAY(Table1[[#This Row],[Date]])</f>
        <v>1</v>
      </c>
      <c r="L662" s="3">
        <f>DAY(Table1[[#This Row],[Date]])</f>
        <v>30</v>
      </c>
      <c r="M662" s="3">
        <f>Table1[[#This Row],[Inventory Level]]/Table1[[#This Row],[Reorder Point]]</f>
        <v>1.4745222929936306</v>
      </c>
      <c r="N662" s="3">
        <f>ROUND(Table1[[#This Row],[Turnover Ratio]],2)</f>
        <v>1.47</v>
      </c>
    </row>
    <row r="663" spans="1:14" hidden="1" x14ac:dyDescent="0.25">
      <c r="A663" t="s">
        <v>639</v>
      </c>
      <c r="B663" s="1">
        <v>45010</v>
      </c>
      <c r="C663">
        <v>722</v>
      </c>
      <c r="D663">
        <v>475</v>
      </c>
      <c r="E663">
        <v>21</v>
      </c>
      <c r="F663">
        <v>22</v>
      </c>
      <c r="G663">
        <v>37</v>
      </c>
      <c r="H663" t="s">
        <v>3950</v>
      </c>
      <c r="I663">
        <f>YEAR(Table1[[#This Row],[Date]])</f>
        <v>2023</v>
      </c>
      <c r="J663">
        <f>MONTH(Table1[[#This Row],[Date]])</f>
        <v>3</v>
      </c>
      <c r="K663">
        <f>WEEKDAY(Table1[[#This Row],[Date]])</f>
        <v>7</v>
      </c>
      <c r="L663" s="3">
        <f>DAY(Table1[[#This Row],[Date]])</f>
        <v>25</v>
      </c>
      <c r="M663" s="3">
        <f>Table1[[#This Row],[Inventory Level]]/Table1[[#This Row],[Reorder Point]]</f>
        <v>1.52</v>
      </c>
      <c r="N663" s="3">
        <f>ROUND(Table1[[#This Row],[Turnover Ratio]],2)</f>
        <v>1.52</v>
      </c>
    </row>
    <row r="664" spans="1:14" hidden="1" x14ac:dyDescent="0.25">
      <c r="A664" t="s">
        <v>640</v>
      </c>
      <c r="B664" s="1">
        <v>45104</v>
      </c>
      <c r="C664">
        <v>242</v>
      </c>
      <c r="D664">
        <v>91</v>
      </c>
      <c r="E664">
        <v>18</v>
      </c>
      <c r="F664">
        <v>44</v>
      </c>
      <c r="G664">
        <v>10</v>
      </c>
      <c r="H664" t="s">
        <v>3951</v>
      </c>
      <c r="I664">
        <f>YEAR(Table1[[#This Row],[Date]])</f>
        <v>2023</v>
      </c>
      <c r="J664">
        <f>MONTH(Table1[[#This Row],[Date]])</f>
        <v>6</v>
      </c>
      <c r="K664">
        <f>WEEKDAY(Table1[[#This Row],[Date]])</f>
        <v>3</v>
      </c>
      <c r="L664" s="3">
        <f>DAY(Table1[[#This Row],[Date]])</f>
        <v>27</v>
      </c>
      <c r="M664" s="3">
        <f>Table1[[#This Row],[Inventory Level]]/Table1[[#This Row],[Reorder Point]]</f>
        <v>2.6593406593406592</v>
      </c>
      <c r="N664" s="3">
        <f>ROUND(Table1[[#This Row],[Turnover Ratio]],2)</f>
        <v>2.66</v>
      </c>
    </row>
    <row r="665" spans="1:14" hidden="1" x14ac:dyDescent="0.25">
      <c r="A665" t="s">
        <v>641</v>
      </c>
      <c r="B665" s="1">
        <v>45577</v>
      </c>
      <c r="C665">
        <v>663</v>
      </c>
      <c r="D665">
        <v>266</v>
      </c>
      <c r="E665">
        <v>16</v>
      </c>
      <c r="F665">
        <v>118</v>
      </c>
      <c r="G665">
        <v>19</v>
      </c>
      <c r="H665" t="s">
        <v>3951</v>
      </c>
      <c r="I665">
        <f>YEAR(Table1[[#This Row],[Date]])</f>
        <v>2024</v>
      </c>
      <c r="J665">
        <f>MONTH(Table1[[#This Row],[Date]])</f>
        <v>10</v>
      </c>
      <c r="K665">
        <f>WEEKDAY(Table1[[#This Row],[Date]])</f>
        <v>7</v>
      </c>
      <c r="L665" s="3">
        <f>DAY(Table1[[#This Row],[Date]])</f>
        <v>12</v>
      </c>
      <c r="M665" s="3">
        <f>Table1[[#This Row],[Inventory Level]]/Table1[[#This Row],[Reorder Point]]</f>
        <v>2.492481203007519</v>
      </c>
      <c r="N665" s="3">
        <f>ROUND(Table1[[#This Row],[Turnover Ratio]],2)</f>
        <v>2.4900000000000002</v>
      </c>
    </row>
    <row r="666" spans="1:14" x14ac:dyDescent="0.25">
      <c r="A666" t="s">
        <v>642</v>
      </c>
      <c r="B666" s="1">
        <v>44971</v>
      </c>
      <c r="C666">
        <v>791</v>
      </c>
      <c r="D666">
        <v>360</v>
      </c>
      <c r="E666">
        <v>25</v>
      </c>
      <c r="F666">
        <v>172</v>
      </c>
      <c r="G666">
        <v>16</v>
      </c>
      <c r="H666" t="s">
        <v>3949</v>
      </c>
      <c r="I666">
        <f>YEAR(Table1[[#This Row],[Date]])</f>
        <v>2023</v>
      </c>
      <c r="J666">
        <f>MONTH(Table1[[#This Row],[Date]])</f>
        <v>2</v>
      </c>
      <c r="K666">
        <f>WEEKDAY(Table1[[#This Row],[Date]])</f>
        <v>3</v>
      </c>
      <c r="L666" s="3">
        <f>DAY(Table1[[#This Row],[Date]])</f>
        <v>14</v>
      </c>
      <c r="M666" s="3">
        <f>Table1[[#This Row],[Inventory Level]]/Table1[[#This Row],[Reorder Point]]</f>
        <v>2.1972222222222224</v>
      </c>
      <c r="N666" s="3">
        <f>ROUND(Table1[[#This Row],[Turnover Ratio]],2)</f>
        <v>2.2000000000000002</v>
      </c>
    </row>
    <row r="667" spans="1:14" hidden="1" x14ac:dyDescent="0.25">
      <c r="A667" t="s">
        <v>643</v>
      </c>
      <c r="B667" s="1">
        <v>45331</v>
      </c>
      <c r="C667">
        <v>888</v>
      </c>
      <c r="D667">
        <v>166</v>
      </c>
      <c r="E667">
        <v>18</v>
      </c>
      <c r="F667">
        <v>88</v>
      </c>
      <c r="G667">
        <v>17</v>
      </c>
      <c r="H667" t="s">
        <v>3951</v>
      </c>
      <c r="I667">
        <f>YEAR(Table1[[#This Row],[Date]])</f>
        <v>2024</v>
      </c>
      <c r="J667">
        <f>MONTH(Table1[[#This Row],[Date]])</f>
        <v>2</v>
      </c>
      <c r="K667">
        <f>WEEKDAY(Table1[[#This Row],[Date]])</f>
        <v>6</v>
      </c>
      <c r="L667" s="3">
        <f>DAY(Table1[[#This Row],[Date]])</f>
        <v>9</v>
      </c>
      <c r="M667" s="3">
        <f>Table1[[#This Row],[Inventory Level]]/Table1[[#This Row],[Reorder Point]]</f>
        <v>5.3493975903614457</v>
      </c>
      <c r="N667" s="3">
        <f>ROUND(Table1[[#This Row],[Turnover Ratio]],2)</f>
        <v>5.35</v>
      </c>
    </row>
    <row r="668" spans="1:14" hidden="1" x14ac:dyDescent="0.25">
      <c r="A668" t="s">
        <v>644</v>
      </c>
      <c r="B668" s="1">
        <v>45046</v>
      </c>
      <c r="C668">
        <v>173</v>
      </c>
      <c r="D668">
        <v>270</v>
      </c>
      <c r="E668">
        <v>5</v>
      </c>
      <c r="F668">
        <v>200</v>
      </c>
      <c r="G668">
        <v>21</v>
      </c>
      <c r="H668" t="s">
        <v>3951</v>
      </c>
      <c r="I668">
        <f>YEAR(Table1[[#This Row],[Date]])</f>
        <v>2023</v>
      </c>
      <c r="J668">
        <f>MONTH(Table1[[#This Row],[Date]])</f>
        <v>4</v>
      </c>
      <c r="K668">
        <f>WEEKDAY(Table1[[#This Row],[Date]])</f>
        <v>1</v>
      </c>
      <c r="L668" s="3">
        <f>DAY(Table1[[#This Row],[Date]])</f>
        <v>30</v>
      </c>
      <c r="M668" s="3">
        <f>Table1[[#This Row],[Inventory Level]]/Table1[[#This Row],[Reorder Point]]</f>
        <v>0.64074074074074072</v>
      </c>
      <c r="N668" s="3">
        <f>ROUND(Table1[[#This Row],[Turnover Ratio]],2)</f>
        <v>0.64</v>
      </c>
    </row>
    <row r="669" spans="1:14" hidden="1" x14ac:dyDescent="0.25">
      <c r="A669" t="s">
        <v>568</v>
      </c>
      <c r="B669" s="1">
        <v>45090</v>
      </c>
      <c r="C669">
        <v>496</v>
      </c>
      <c r="D669">
        <v>150</v>
      </c>
      <c r="E669">
        <v>24</v>
      </c>
      <c r="F669">
        <v>63</v>
      </c>
      <c r="G669">
        <v>9</v>
      </c>
      <c r="H669" t="s">
        <v>3950</v>
      </c>
      <c r="I669">
        <f>YEAR(Table1[[#This Row],[Date]])</f>
        <v>2023</v>
      </c>
      <c r="J669">
        <f>MONTH(Table1[[#This Row],[Date]])</f>
        <v>6</v>
      </c>
      <c r="K669">
        <f>WEEKDAY(Table1[[#This Row],[Date]])</f>
        <v>3</v>
      </c>
      <c r="L669" s="3">
        <f>DAY(Table1[[#This Row],[Date]])</f>
        <v>13</v>
      </c>
      <c r="M669" s="3">
        <f>Table1[[#This Row],[Inventory Level]]/Table1[[#This Row],[Reorder Point]]</f>
        <v>3.3066666666666666</v>
      </c>
      <c r="N669" s="3">
        <f>ROUND(Table1[[#This Row],[Turnover Ratio]],2)</f>
        <v>3.31</v>
      </c>
    </row>
    <row r="670" spans="1:14" hidden="1" x14ac:dyDescent="0.25">
      <c r="A670" t="s">
        <v>645</v>
      </c>
      <c r="B670" s="1">
        <v>45168</v>
      </c>
      <c r="C670">
        <v>203</v>
      </c>
      <c r="D670">
        <v>221</v>
      </c>
      <c r="E670">
        <v>22</v>
      </c>
      <c r="F670">
        <v>63</v>
      </c>
      <c r="G670">
        <v>36</v>
      </c>
      <c r="H670" t="s">
        <v>3950</v>
      </c>
      <c r="I670">
        <f>YEAR(Table1[[#This Row],[Date]])</f>
        <v>2023</v>
      </c>
      <c r="J670">
        <f>MONTH(Table1[[#This Row],[Date]])</f>
        <v>8</v>
      </c>
      <c r="K670">
        <f>WEEKDAY(Table1[[#This Row],[Date]])</f>
        <v>4</v>
      </c>
      <c r="L670" s="3">
        <f>DAY(Table1[[#This Row],[Date]])</f>
        <v>30</v>
      </c>
      <c r="M670" s="3">
        <f>Table1[[#This Row],[Inventory Level]]/Table1[[#This Row],[Reorder Point]]</f>
        <v>0.91855203619909498</v>
      </c>
      <c r="N670" s="3">
        <f>ROUND(Table1[[#This Row],[Turnover Ratio]],2)</f>
        <v>0.92</v>
      </c>
    </row>
    <row r="671" spans="1:14" hidden="1" x14ac:dyDescent="0.25">
      <c r="A671" t="s">
        <v>646</v>
      </c>
      <c r="B671" s="1">
        <v>45568</v>
      </c>
      <c r="C671">
        <v>664</v>
      </c>
      <c r="D671">
        <v>469</v>
      </c>
      <c r="E671">
        <v>26</v>
      </c>
      <c r="F671">
        <v>31</v>
      </c>
      <c r="G671">
        <v>47</v>
      </c>
      <c r="H671" t="s">
        <v>3951</v>
      </c>
      <c r="I671">
        <f>YEAR(Table1[[#This Row],[Date]])</f>
        <v>2024</v>
      </c>
      <c r="J671">
        <f>MONTH(Table1[[#This Row],[Date]])</f>
        <v>10</v>
      </c>
      <c r="K671">
        <f>WEEKDAY(Table1[[#This Row],[Date]])</f>
        <v>5</v>
      </c>
      <c r="L671" s="3">
        <f>DAY(Table1[[#This Row],[Date]])</f>
        <v>3</v>
      </c>
      <c r="M671" s="3">
        <f>Table1[[#This Row],[Inventory Level]]/Table1[[#This Row],[Reorder Point]]</f>
        <v>1.4157782515991471</v>
      </c>
      <c r="N671" s="3">
        <f>ROUND(Table1[[#This Row],[Turnover Ratio]],2)</f>
        <v>1.42</v>
      </c>
    </row>
    <row r="672" spans="1:14" x14ac:dyDescent="0.25">
      <c r="A672" t="s">
        <v>647</v>
      </c>
      <c r="B672" s="1">
        <v>45228</v>
      </c>
      <c r="C672">
        <v>934</v>
      </c>
      <c r="D672">
        <v>378</v>
      </c>
      <c r="E672">
        <v>10</v>
      </c>
      <c r="F672">
        <v>13</v>
      </c>
      <c r="G672">
        <v>38</v>
      </c>
      <c r="H672" t="s">
        <v>3949</v>
      </c>
      <c r="I672">
        <f>YEAR(Table1[[#This Row],[Date]])</f>
        <v>2023</v>
      </c>
      <c r="J672">
        <f>MONTH(Table1[[#This Row],[Date]])</f>
        <v>10</v>
      </c>
      <c r="K672">
        <f>WEEKDAY(Table1[[#This Row],[Date]])</f>
        <v>1</v>
      </c>
      <c r="L672" s="3">
        <f>DAY(Table1[[#This Row],[Date]])</f>
        <v>29</v>
      </c>
      <c r="M672" s="3">
        <f>Table1[[#This Row],[Inventory Level]]/Table1[[#This Row],[Reorder Point]]</f>
        <v>2.4708994708994707</v>
      </c>
      <c r="N672" s="3">
        <f>ROUND(Table1[[#This Row],[Turnover Ratio]],2)</f>
        <v>2.4700000000000002</v>
      </c>
    </row>
    <row r="673" spans="1:14" hidden="1" x14ac:dyDescent="0.25">
      <c r="A673" t="s">
        <v>648</v>
      </c>
      <c r="B673" s="1">
        <v>45161</v>
      </c>
      <c r="C673">
        <v>175</v>
      </c>
      <c r="D673">
        <v>194</v>
      </c>
      <c r="E673">
        <v>13</v>
      </c>
      <c r="F673">
        <v>68</v>
      </c>
      <c r="G673">
        <v>6</v>
      </c>
      <c r="H673" t="s">
        <v>3951</v>
      </c>
      <c r="I673">
        <f>YEAR(Table1[[#This Row],[Date]])</f>
        <v>2023</v>
      </c>
      <c r="J673">
        <f>MONTH(Table1[[#This Row],[Date]])</f>
        <v>8</v>
      </c>
      <c r="K673">
        <f>WEEKDAY(Table1[[#This Row],[Date]])</f>
        <v>4</v>
      </c>
      <c r="L673" s="3">
        <f>DAY(Table1[[#This Row],[Date]])</f>
        <v>23</v>
      </c>
      <c r="M673" s="3">
        <f>Table1[[#This Row],[Inventory Level]]/Table1[[#This Row],[Reorder Point]]</f>
        <v>0.90206185567010311</v>
      </c>
      <c r="N673" s="3">
        <f>ROUND(Table1[[#This Row],[Turnover Ratio]],2)</f>
        <v>0.9</v>
      </c>
    </row>
    <row r="674" spans="1:14" x14ac:dyDescent="0.25">
      <c r="A674" t="s">
        <v>649</v>
      </c>
      <c r="B674" s="1">
        <v>45574</v>
      </c>
      <c r="C674">
        <v>500</v>
      </c>
      <c r="D674">
        <v>326</v>
      </c>
      <c r="E674">
        <v>6</v>
      </c>
      <c r="F674">
        <v>8</v>
      </c>
      <c r="G674">
        <v>13</v>
      </c>
      <c r="H674" t="s">
        <v>3949</v>
      </c>
      <c r="I674">
        <f>YEAR(Table1[[#This Row],[Date]])</f>
        <v>2024</v>
      </c>
      <c r="J674">
        <f>MONTH(Table1[[#This Row],[Date]])</f>
        <v>10</v>
      </c>
      <c r="K674">
        <f>WEEKDAY(Table1[[#This Row],[Date]])</f>
        <v>4</v>
      </c>
      <c r="L674" s="3">
        <f>DAY(Table1[[#This Row],[Date]])</f>
        <v>9</v>
      </c>
      <c r="M674" s="3">
        <f>Table1[[#This Row],[Inventory Level]]/Table1[[#This Row],[Reorder Point]]</f>
        <v>1.5337423312883436</v>
      </c>
      <c r="N674" s="3">
        <f>ROUND(Table1[[#This Row],[Turnover Ratio]],2)</f>
        <v>1.53</v>
      </c>
    </row>
    <row r="675" spans="1:14" x14ac:dyDescent="0.25">
      <c r="A675" t="s">
        <v>650</v>
      </c>
      <c r="B675" s="1">
        <v>44976</v>
      </c>
      <c r="C675">
        <v>304</v>
      </c>
      <c r="D675">
        <v>426</v>
      </c>
      <c r="E675">
        <v>23</v>
      </c>
      <c r="F675">
        <v>56</v>
      </c>
      <c r="G675">
        <v>16</v>
      </c>
      <c r="H675" t="s">
        <v>3949</v>
      </c>
      <c r="I675">
        <f>YEAR(Table1[[#This Row],[Date]])</f>
        <v>2023</v>
      </c>
      <c r="J675">
        <f>MONTH(Table1[[#This Row],[Date]])</f>
        <v>2</v>
      </c>
      <c r="K675">
        <f>WEEKDAY(Table1[[#This Row],[Date]])</f>
        <v>1</v>
      </c>
      <c r="L675" s="3">
        <f>DAY(Table1[[#This Row],[Date]])</f>
        <v>19</v>
      </c>
      <c r="M675" s="3">
        <f>Table1[[#This Row],[Inventory Level]]/Table1[[#This Row],[Reorder Point]]</f>
        <v>0.71361502347417838</v>
      </c>
      <c r="N675" s="3">
        <f>ROUND(Table1[[#This Row],[Turnover Ratio]],2)</f>
        <v>0.71</v>
      </c>
    </row>
    <row r="676" spans="1:14" x14ac:dyDescent="0.25">
      <c r="A676" t="s">
        <v>651</v>
      </c>
      <c r="B676" s="1">
        <v>45467</v>
      </c>
      <c r="C676">
        <v>450</v>
      </c>
      <c r="D676">
        <v>173</v>
      </c>
      <c r="E676">
        <v>13</v>
      </c>
      <c r="F676">
        <v>104</v>
      </c>
      <c r="G676">
        <v>26</v>
      </c>
      <c r="H676" t="s">
        <v>3949</v>
      </c>
      <c r="I676">
        <f>YEAR(Table1[[#This Row],[Date]])</f>
        <v>2024</v>
      </c>
      <c r="J676">
        <f>MONTH(Table1[[#This Row],[Date]])</f>
        <v>6</v>
      </c>
      <c r="K676">
        <f>WEEKDAY(Table1[[#This Row],[Date]])</f>
        <v>2</v>
      </c>
      <c r="L676" s="3">
        <f>DAY(Table1[[#This Row],[Date]])</f>
        <v>24</v>
      </c>
      <c r="M676" s="3">
        <f>Table1[[#This Row],[Inventory Level]]/Table1[[#This Row],[Reorder Point]]</f>
        <v>2.601156069364162</v>
      </c>
      <c r="N676" s="3">
        <f>ROUND(Table1[[#This Row],[Turnover Ratio]],2)</f>
        <v>2.6</v>
      </c>
    </row>
    <row r="677" spans="1:14" hidden="1" x14ac:dyDescent="0.25">
      <c r="A677" t="s">
        <v>652</v>
      </c>
      <c r="B677" s="1">
        <v>45088</v>
      </c>
      <c r="C677">
        <v>966</v>
      </c>
      <c r="D677">
        <v>139</v>
      </c>
      <c r="E677">
        <v>23</v>
      </c>
      <c r="F677">
        <v>166</v>
      </c>
      <c r="G677">
        <v>48</v>
      </c>
      <c r="H677" t="s">
        <v>3950</v>
      </c>
      <c r="I677">
        <f>YEAR(Table1[[#This Row],[Date]])</f>
        <v>2023</v>
      </c>
      <c r="J677">
        <f>MONTH(Table1[[#This Row],[Date]])</f>
        <v>6</v>
      </c>
      <c r="K677">
        <f>WEEKDAY(Table1[[#This Row],[Date]])</f>
        <v>1</v>
      </c>
      <c r="L677" s="3">
        <f>DAY(Table1[[#This Row],[Date]])</f>
        <v>11</v>
      </c>
      <c r="M677" s="3">
        <f>Table1[[#This Row],[Inventory Level]]/Table1[[#This Row],[Reorder Point]]</f>
        <v>6.9496402877697845</v>
      </c>
      <c r="N677" s="3">
        <f>ROUND(Table1[[#This Row],[Turnover Ratio]],2)</f>
        <v>6.95</v>
      </c>
    </row>
    <row r="678" spans="1:14" hidden="1" x14ac:dyDescent="0.25">
      <c r="A678" t="s">
        <v>653</v>
      </c>
      <c r="B678" s="1">
        <v>45324</v>
      </c>
      <c r="C678">
        <v>132</v>
      </c>
      <c r="D678">
        <v>143</v>
      </c>
      <c r="E678">
        <v>7</v>
      </c>
      <c r="F678">
        <v>91</v>
      </c>
      <c r="G678">
        <v>21</v>
      </c>
      <c r="H678" t="s">
        <v>3950</v>
      </c>
      <c r="I678">
        <f>YEAR(Table1[[#This Row],[Date]])</f>
        <v>2024</v>
      </c>
      <c r="J678">
        <f>MONTH(Table1[[#This Row],[Date]])</f>
        <v>2</v>
      </c>
      <c r="K678">
        <f>WEEKDAY(Table1[[#This Row],[Date]])</f>
        <v>6</v>
      </c>
      <c r="L678" s="3">
        <f>DAY(Table1[[#This Row],[Date]])</f>
        <v>2</v>
      </c>
      <c r="M678" s="3">
        <f>Table1[[#This Row],[Inventory Level]]/Table1[[#This Row],[Reorder Point]]</f>
        <v>0.92307692307692313</v>
      </c>
      <c r="N678" s="3">
        <f>ROUND(Table1[[#This Row],[Turnover Ratio]],2)</f>
        <v>0.92</v>
      </c>
    </row>
    <row r="679" spans="1:14" hidden="1" x14ac:dyDescent="0.25">
      <c r="A679" t="s">
        <v>654</v>
      </c>
      <c r="B679" s="1">
        <v>45062</v>
      </c>
      <c r="C679">
        <v>222</v>
      </c>
      <c r="D679">
        <v>311</v>
      </c>
      <c r="E679">
        <v>3</v>
      </c>
      <c r="F679">
        <v>106</v>
      </c>
      <c r="G679">
        <v>21</v>
      </c>
      <c r="H679" t="s">
        <v>3951</v>
      </c>
      <c r="I679">
        <f>YEAR(Table1[[#This Row],[Date]])</f>
        <v>2023</v>
      </c>
      <c r="J679">
        <f>MONTH(Table1[[#This Row],[Date]])</f>
        <v>5</v>
      </c>
      <c r="K679">
        <f>WEEKDAY(Table1[[#This Row],[Date]])</f>
        <v>3</v>
      </c>
      <c r="L679" s="3">
        <f>DAY(Table1[[#This Row],[Date]])</f>
        <v>16</v>
      </c>
      <c r="M679" s="3">
        <f>Table1[[#This Row],[Inventory Level]]/Table1[[#This Row],[Reorder Point]]</f>
        <v>0.7138263665594855</v>
      </c>
      <c r="N679" s="3">
        <f>ROUND(Table1[[#This Row],[Turnover Ratio]],2)</f>
        <v>0.71</v>
      </c>
    </row>
    <row r="680" spans="1:14" x14ac:dyDescent="0.25">
      <c r="A680" t="s">
        <v>655</v>
      </c>
      <c r="B680" s="1">
        <v>45068</v>
      </c>
      <c r="C680">
        <v>715</v>
      </c>
      <c r="D680">
        <v>378</v>
      </c>
      <c r="E680">
        <v>21</v>
      </c>
      <c r="F680">
        <v>70</v>
      </c>
      <c r="G680">
        <v>34</v>
      </c>
      <c r="H680" t="s">
        <v>3949</v>
      </c>
      <c r="I680">
        <f>YEAR(Table1[[#This Row],[Date]])</f>
        <v>2023</v>
      </c>
      <c r="J680">
        <f>MONTH(Table1[[#This Row],[Date]])</f>
        <v>5</v>
      </c>
      <c r="K680">
        <f>WEEKDAY(Table1[[#This Row],[Date]])</f>
        <v>2</v>
      </c>
      <c r="L680" s="3">
        <f>DAY(Table1[[#This Row],[Date]])</f>
        <v>22</v>
      </c>
      <c r="M680" s="3">
        <f>Table1[[#This Row],[Inventory Level]]/Table1[[#This Row],[Reorder Point]]</f>
        <v>1.8915343915343916</v>
      </c>
      <c r="N680" s="3">
        <f>ROUND(Table1[[#This Row],[Turnover Ratio]],2)</f>
        <v>1.89</v>
      </c>
    </row>
    <row r="681" spans="1:14" hidden="1" x14ac:dyDescent="0.25">
      <c r="A681" t="s">
        <v>656</v>
      </c>
      <c r="B681" s="1">
        <v>45512</v>
      </c>
      <c r="C681">
        <v>324</v>
      </c>
      <c r="D681">
        <v>285</v>
      </c>
      <c r="E681">
        <v>8</v>
      </c>
      <c r="F681">
        <v>129</v>
      </c>
      <c r="G681">
        <v>48</v>
      </c>
      <c r="H681" t="s">
        <v>3950</v>
      </c>
      <c r="I681">
        <f>YEAR(Table1[[#This Row],[Date]])</f>
        <v>2024</v>
      </c>
      <c r="J681">
        <f>MONTH(Table1[[#This Row],[Date]])</f>
        <v>8</v>
      </c>
      <c r="K681">
        <f>WEEKDAY(Table1[[#This Row],[Date]])</f>
        <v>5</v>
      </c>
      <c r="L681" s="3">
        <f>DAY(Table1[[#This Row],[Date]])</f>
        <v>8</v>
      </c>
      <c r="M681" s="3">
        <f>Table1[[#This Row],[Inventory Level]]/Table1[[#This Row],[Reorder Point]]</f>
        <v>1.1368421052631579</v>
      </c>
      <c r="N681" s="3">
        <f>ROUND(Table1[[#This Row],[Turnover Ratio]],2)</f>
        <v>1.1399999999999999</v>
      </c>
    </row>
    <row r="682" spans="1:14" hidden="1" x14ac:dyDescent="0.25">
      <c r="A682" t="s">
        <v>657</v>
      </c>
      <c r="B682" s="1">
        <v>45283</v>
      </c>
      <c r="C682">
        <v>787</v>
      </c>
      <c r="D682">
        <v>208</v>
      </c>
      <c r="E682">
        <v>1</v>
      </c>
      <c r="F682">
        <v>2</v>
      </c>
      <c r="G682">
        <v>41</v>
      </c>
      <c r="H682" t="s">
        <v>3950</v>
      </c>
      <c r="I682">
        <f>YEAR(Table1[[#This Row],[Date]])</f>
        <v>2023</v>
      </c>
      <c r="J682">
        <f>MONTH(Table1[[#This Row],[Date]])</f>
        <v>12</v>
      </c>
      <c r="K682">
        <f>WEEKDAY(Table1[[#This Row],[Date]])</f>
        <v>7</v>
      </c>
      <c r="L682" s="3">
        <f>DAY(Table1[[#This Row],[Date]])</f>
        <v>23</v>
      </c>
      <c r="M682" s="3">
        <f>Table1[[#This Row],[Inventory Level]]/Table1[[#This Row],[Reorder Point]]</f>
        <v>3.7836538461538463</v>
      </c>
      <c r="N682" s="3">
        <f>ROUND(Table1[[#This Row],[Turnover Ratio]],2)</f>
        <v>3.78</v>
      </c>
    </row>
    <row r="683" spans="1:14" hidden="1" x14ac:dyDescent="0.25">
      <c r="A683" t="s">
        <v>658</v>
      </c>
      <c r="B683" s="1">
        <v>45057</v>
      </c>
      <c r="C683">
        <v>834</v>
      </c>
      <c r="D683">
        <v>132</v>
      </c>
      <c r="E683">
        <v>16</v>
      </c>
      <c r="F683">
        <v>113</v>
      </c>
      <c r="G683">
        <v>22</v>
      </c>
      <c r="H683" t="s">
        <v>3951</v>
      </c>
      <c r="I683">
        <f>YEAR(Table1[[#This Row],[Date]])</f>
        <v>2023</v>
      </c>
      <c r="J683">
        <f>MONTH(Table1[[#This Row],[Date]])</f>
        <v>5</v>
      </c>
      <c r="K683">
        <f>WEEKDAY(Table1[[#This Row],[Date]])</f>
        <v>5</v>
      </c>
      <c r="L683" s="3">
        <f>DAY(Table1[[#This Row],[Date]])</f>
        <v>11</v>
      </c>
      <c r="M683" s="3">
        <f>Table1[[#This Row],[Inventory Level]]/Table1[[#This Row],[Reorder Point]]</f>
        <v>6.3181818181818183</v>
      </c>
      <c r="N683" s="3">
        <f>ROUND(Table1[[#This Row],[Turnover Ratio]],2)</f>
        <v>6.32</v>
      </c>
    </row>
    <row r="684" spans="1:14" x14ac:dyDescent="0.25">
      <c r="A684" t="s">
        <v>659</v>
      </c>
      <c r="B684" s="1">
        <v>45263</v>
      </c>
      <c r="C684">
        <v>636</v>
      </c>
      <c r="D684">
        <v>154</v>
      </c>
      <c r="E684">
        <v>1</v>
      </c>
      <c r="F684">
        <v>115</v>
      </c>
      <c r="G684">
        <v>11</v>
      </c>
      <c r="H684" t="s">
        <v>3949</v>
      </c>
      <c r="I684">
        <f>YEAR(Table1[[#This Row],[Date]])</f>
        <v>2023</v>
      </c>
      <c r="J684">
        <f>MONTH(Table1[[#This Row],[Date]])</f>
        <v>12</v>
      </c>
      <c r="K684">
        <f>WEEKDAY(Table1[[#This Row],[Date]])</f>
        <v>1</v>
      </c>
      <c r="L684" s="3">
        <f>DAY(Table1[[#This Row],[Date]])</f>
        <v>3</v>
      </c>
      <c r="M684" s="3">
        <f>Table1[[#This Row],[Inventory Level]]/Table1[[#This Row],[Reorder Point]]</f>
        <v>4.1298701298701301</v>
      </c>
      <c r="N684" s="3">
        <f>ROUND(Table1[[#This Row],[Turnover Ratio]],2)</f>
        <v>4.13</v>
      </c>
    </row>
    <row r="685" spans="1:14" hidden="1" x14ac:dyDescent="0.25">
      <c r="A685" t="s">
        <v>491</v>
      </c>
      <c r="B685" s="1">
        <v>45185</v>
      </c>
      <c r="C685">
        <v>524</v>
      </c>
      <c r="D685">
        <v>337</v>
      </c>
      <c r="E685">
        <v>20</v>
      </c>
      <c r="F685">
        <v>129</v>
      </c>
      <c r="G685">
        <v>47</v>
      </c>
      <c r="H685" t="s">
        <v>3950</v>
      </c>
      <c r="I685">
        <f>YEAR(Table1[[#This Row],[Date]])</f>
        <v>2023</v>
      </c>
      <c r="J685">
        <f>MONTH(Table1[[#This Row],[Date]])</f>
        <v>9</v>
      </c>
      <c r="K685">
        <f>WEEKDAY(Table1[[#This Row],[Date]])</f>
        <v>7</v>
      </c>
      <c r="L685" s="3">
        <f>DAY(Table1[[#This Row],[Date]])</f>
        <v>16</v>
      </c>
      <c r="M685" s="3">
        <f>Table1[[#This Row],[Inventory Level]]/Table1[[#This Row],[Reorder Point]]</f>
        <v>1.5548961424332344</v>
      </c>
      <c r="N685" s="3">
        <f>ROUND(Table1[[#This Row],[Turnover Ratio]],2)</f>
        <v>1.55</v>
      </c>
    </row>
    <row r="686" spans="1:14" hidden="1" x14ac:dyDescent="0.25">
      <c r="A686" t="s">
        <v>660</v>
      </c>
      <c r="B686" s="1">
        <v>45106</v>
      </c>
      <c r="C686">
        <v>307</v>
      </c>
      <c r="D686">
        <v>220</v>
      </c>
      <c r="E686">
        <v>26</v>
      </c>
      <c r="F686">
        <v>80</v>
      </c>
      <c r="G686">
        <v>11</v>
      </c>
      <c r="H686" t="s">
        <v>3950</v>
      </c>
      <c r="I686">
        <f>YEAR(Table1[[#This Row],[Date]])</f>
        <v>2023</v>
      </c>
      <c r="J686">
        <f>MONTH(Table1[[#This Row],[Date]])</f>
        <v>6</v>
      </c>
      <c r="K686">
        <f>WEEKDAY(Table1[[#This Row],[Date]])</f>
        <v>5</v>
      </c>
      <c r="L686" s="3">
        <f>DAY(Table1[[#This Row],[Date]])</f>
        <v>29</v>
      </c>
      <c r="M686" s="3">
        <f>Table1[[#This Row],[Inventory Level]]/Table1[[#This Row],[Reorder Point]]</f>
        <v>1.3954545454545455</v>
      </c>
      <c r="N686" s="3">
        <f>ROUND(Table1[[#This Row],[Turnover Ratio]],2)</f>
        <v>1.4</v>
      </c>
    </row>
    <row r="687" spans="1:14" hidden="1" x14ac:dyDescent="0.25">
      <c r="A687" t="s">
        <v>661</v>
      </c>
      <c r="B687" s="1">
        <v>45018</v>
      </c>
      <c r="C687">
        <v>464</v>
      </c>
      <c r="D687">
        <v>138</v>
      </c>
      <c r="E687">
        <v>9</v>
      </c>
      <c r="F687">
        <v>48</v>
      </c>
      <c r="G687">
        <v>36</v>
      </c>
      <c r="H687" t="s">
        <v>3951</v>
      </c>
      <c r="I687">
        <f>YEAR(Table1[[#This Row],[Date]])</f>
        <v>2023</v>
      </c>
      <c r="J687">
        <f>MONTH(Table1[[#This Row],[Date]])</f>
        <v>4</v>
      </c>
      <c r="K687">
        <f>WEEKDAY(Table1[[#This Row],[Date]])</f>
        <v>1</v>
      </c>
      <c r="L687" s="3">
        <f>DAY(Table1[[#This Row],[Date]])</f>
        <v>2</v>
      </c>
      <c r="M687" s="3">
        <f>Table1[[#This Row],[Inventory Level]]/Table1[[#This Row],[Reorder Point]]</f>
        <v>3.36231884057971</v>
      </c>
      <c r="N687" s="3">
        <f>ROUND(Table1[[#This Row],[Turnover Ratio]],2)</f>
        <v>3.36</v>
      </c>
    </row>
    <row r="688" spans="1:14" x14ac:dyDescent="0.25">
      <c r="A688" t="s">
        <v>662</v>
      </c>
      <c r="B688" s="1">
        <v>45625</v>
      </c>
      <c r="C688">
        <v>442</v>
      </c>
      <c r="D688">
        <v>336</v>
      </c>
      <c r="E688">
        <v>5</v>
      </c>
      <c r="F688">
        <v>53</v>
      </c>
      <c r="G688">
        <v>43</v>
      </c>
      <c r="H688" t="s">
        <v>3949</v>
      </c>
      <c r="I688">
        <f>YEAR(Table1[[#This Row],[Date]])</f>
        <v>2024</v>
      </c>
      <c r="J688">
        <f>MONTH(Table1[[#This Row],[Date]])</f>
        <v>11</v>
      </c>
      <c r="K688">
        <f>WEEKDAY(Table1[[#This Row],[Date]])</f>
        <v>6</v>
      </c>
      <c r="L688" s="3">
        <f>DAY(Table1[[#This Row],[Date]])</f>
        <v>29</v>
      </c>
      <c r="M688" s="3">
        <f>Table1[[#This Row],[Inventory Level]]/Table1[[#This Row],[Reorder Point]]</f>
        <v>1.3154761904761905</v>
      </c>
      <c r="N688" s="3">
        <f>ROUND(Table1[[#This Row],[Turnover Ratio]],2)</f>
        <v>1.32</v>
      </c>
    </row>
    <row r="689" spans="1:14" hidden="1" x14ac:dyDescent="0.25">
      <c r="A689" t="s">
        <v>663</v>
      </c>
      <c r="B689" s="1">
        <v>45207</v>
      </c>
      <c r="C689">
        <v>791</v>
      </c>
      <c r="D689">
        <v>497</v>
      </c>
      <c r="E689">
        <v>7</v>
      </c>
      <c r="F689">
        <v>69</v>
      </c>
      <c r="G689">
        <v>40</v>
      </c>
      <c r="H689" t="s">
        <v>3951</v>
      </c>
      <c r="I689">
        <f>YEAR(Table1[[#This Row],[Date]])</f>
        <v>2023</v>
      </c>
      <c r="J689">
        <f>MONTH(Table1[[#This Row],[Date]])</f>
        <v>10</v>
      </c>
      <c r="K689">
        <f>WEEKDAY(Table1[[#This Row],[Date]])</f>
        <v>1</v>
      </c>
      <c r="L689" s="3">
        <f>DAY(Table1[[#This Row],[Date]])</f>
        <v>8</v>
      </c>
      <c r="M689" s="3">
        <f>Table1[[#This Row],[Inventory Level]]/Table1[[#This Row],[Reorder Point]]</f>
        <v>1.591549295774648</v>
      </c>
      <c r="N689" s="3">
        <f>ROUND(Table1[[#This Row],[Turnover Ratio]],2)</f>
        <v>1.59</v>
      </c>
    </row>
    <row r="690" spans="1:14" hidden="1" x14ac:dyDescent="0.25">
      <c r="A690" t="s">
        <v>664</v>
      </c>
      <c r="B690" s="1">
        <v>45271</v>
      </c>
      <c r="C690">
        <v>444</v>
      </c>
      <c r="D690">
        <v>60</v>
      </c>
      <c r="E690">
        <v>11</v>
      </c>
      <c r="F690">
        <v>134</v>
      </c>
      <c r="G690">
        <v>33</v>
      </c>
      <c r="H690" t="s">
        <v>3951</v>
      </c>
      <c r="I690">
        <f>YEAR(Table1[[#This Row],[Date]])</f>
        <v>2023</v>
      </c>
      <c r="J690">
        <f>MONTH(Table1[[#This Row],[Date]])</f>
        <v>12</v>
      </c>
      <c r="K690">
        <f>WEEKDAY(Table1[[#This Row],[Date]])</f>
        <v>2</v>
      </c>
      <c r="L690" s="3">
        <f>DAY(Table1[[#This Row],[Date]])</f>
        <v>11</v>
      </c>
      <c r="M690" s="3">
        <f>Table1[[#This Row],[Inventory Level]]/Table1[[#This Row],[Reorder Point]]</f>
        <v>7.4</v>
      </c>
      <c r="N690" s="3">
        <f>ROUND(Table1[[#This Row],[Turnover Ratio]],2)</f>
        <v>7.4</v>
      </c>
    </row>
    <row r="691" spans="1:14" hidden="1" x14ac:dyDescent="0.25">
      <c r="A691" t="s">
        <v>48</v>
      </c>
      <c r="B691" s="1">
        <v>45368</v>
      </c>
      <c r="C691">
        <v>796</v>
      </c>
      <c r="D691">
        <v>245</v>
      </c>
      <c r="E691">
        <v>10</v>
      </c>
      <c r="F691">
        <v>110</v>
      </c>
      <c r="G691">
        <v>50</v>
      </c>
      <c r="H691" t="s">
        <v>3951</v>
      </c>
      <c r="I691">
        <f>YEAR(Table1[[#This Row],[Date]])</f>
        <v>2024</v>
      </c>
      <c r="J691">
        <f>MONTH(Table1[[#This Row],[Date]])</f>
        <v>3</v>
      </c>
      <c r="K691">
        <f>WEEKDAY(Table1[[#This Row],[Date]])</f>
        <v>1</v>
      </c>
      <c r="L691" s="3">
        <f>DAY(Table1[[#This Row],[Date]])</f>
        <v>17</v>
      </c>
      <c r="M691" s="3">
        <f>Table1[[#This Row],[Inventory Level]]/Table1[[#This Row],[Reorder Point]]</f>
        <v>3.2489795918367346</v>
      </c>
      <c r="N691" s="3">
        <f>ROUND(Table1[[#This Row],[Turnover Ratio]],2)</f>
        <v>3.25</v>
      </c>
    </row>
    <row r="692" spans="1:14" hidden="1" x14ac:dyDescent="0.25">
      <c r="A692" t="s">
        <v>665</v>
      </c>
      <c r="B692" s="1">
        <v>45299</v>
      </c>
      <c r="C692">
        <v>493</v>
      </c>
      <c r="D692">
        <v>325</v>
      </c>
      <c r="E692">
        <v>6</v>
      </c>
      <c r="F692">
        <v>59</v>
      </c>
      <c r="G692">
        <v>6</v>
      </c>
      <c r="H692" t="s">
        <v>3951</v>
      </c>
      <c r="I692">
        <f>YEAR(Table1[[#This Row],[Date]])</f>
        <v>2024</v>
      </c>
      <c r="J692">
        <f>MONTH(Table1[[#This Row],[Date]])</f>
        <v>1</v>
      </c>
      <c r="K692">
        <f>WEEKDAY(Table1[[#This Row],[Date]])</f>
        <v>2</v>
      </c>
      <c r="L692" s="3">
        <f>DAY(Table1[[#This Row],[Date]])</f>
        <v>8</v>
      </c>
      <c r="M692" s="3">
        <f>Table1[[#This Row],[Inventory Level]]/Table1[[#This Row],[Reorder Point]]</f>
        <v>1.5169230769230768</v>
      </c>
      <c r="N692" s="3">
        <f>ROUND(Table1[[#This Row],[Turnover Ratio]],2)</f>
        <v>1.52</v>
      </c>
    </row>
    <row r="693" spans="1:14" hidden="1" x14ac:dyDescent="0.25">
      <c r="A693" t="s">
        <v>666</v>
      </c>
      <c r="B693" s="1">
        <v>45248</v>
      </c>
      <c r="C693">
        <v>699</v>
      </c>
      <c r="D693">
        <v>180</v>
      </c>
      <c r="E693">
        <v>28</v>
      </c>
      <c r="F693">
        <v>153</v>
      </c>
      <c r="G693">
        <v>47</v>
      </c>
      <c r="H693" t="s">
        <v>3950</v>
      </c>
      <c r="I693">
        <f>YEAR(Table1[[#This Row],[Date]])</f>
        <v>2023</v>
      </c>
      <c r="J693">
        <f>MONTH(Table1[[#This Row],[Date]])</f>
        <v>11</v>
      </c>
      <c r="K693">
        <f>WEEKDAY(Table1[[#This Row],[Date]])</f>
        <v>7</v>
      </c>
      <c r="L693" s="3">
        <f>DAY(Table1[[#This Row],[Date]])</f>
        <v>18</v>
      </c>
      <c r="M693" s="3">
        <f>Table1[[#This Row],[Inventory Level]]/Table1[[#This Row],[Reorder Point]]</f>
        <v>3.8833333333333333</v>
      </c>
      <c r="N693" s="3">
        <f>ROUND(Table1[[#This Row],[Turnover Ratio]],2)</f>
        <v>3.88</v>
      </c>
    </row>
    <row r="694" spans="1:14" hidden="1" x14ac:dyDescent="0.25">
      <c r="A694" t="s">
        <v>667</v>
      </c>
      <c r="B694" s="1">
        <v>45167</v>
      </c>
      <c r="C694">
        <v>264</v>
      </c>
      <c r="D694">
        <v>241</v>
      </c>
      <c r="E694">
        <v>23</v>
      </c>
      <c r="F694">
        <v>8</v>
      </c>
      <c r="G694">
        <v>36</v>
      </c>
      <c r="H694" t="s">
        <v>3951</v>
      </c>
      <c r="I694">
        <f>YEAR(Table1[[#This Row],[Date]])</f>
        <v>2023</v>
      </c>
      <c r="J694">
        <f>MONTH(Table1[[#This Row],[Date]])</f>
        <v>8</v>
      </c>
      <c r="K694">
        <f>WEEKDAY(Table1[[#This Row],[Date]])</f>
        <v>3</v>
      </c>
      <c r="L694" s="3">
        <f>DAY(Table1[[#This Row],[Date]])</f>
        <v>29</v>
      </c>
      <c r="M694" s="3">
        <f>Table1[[#This Row],[Inventory Level]]/Table1[[#This Row],[Reorder Point]]</f>
        <v>1.095435684647303</v>
      </c>
      <c r="N694" s="3">
        <f>ROUND(Table1[[#This Row],[Turnover Ratio]],2)</f>
        <v>1.1000000000000001</v>
      </c>
    </row>
    <row r="695" spans="1:14" x14ac:dyDescent="0.25">
      <c r="A695" t="s">
        <v>668</v>
      </c>
      <c r="B695" s="1">
        <v>45126</v>
      </c>
      <c r="C695">
        <v>866</v>
      </c>
      <c r="D695">
        <v>198</v>
      </c>
      <c r="E695">
        <v>29</v>
      </c>
      <c r="F695">
        <v>147</v>
      </c>
      <c r="G695">
        <v>26</v>
      </c>
      <c r="H695" t="s">
        <v>3949</v>
      </c>
      <c r="I695">
        <f>YEAR(Table1[[#This Row],[Date]])</f>
        <v>2023</v>
      </c>
      <c r="J695">
        <f>MONTH(Table1[[#This Row],[Date]])</f>
        <v>7</v>
      </c>
      <c r="K695">
        <f>WEEKDAY(Table1[[#This Row],[Date]])</f>
        <v>4</v>
      </c>
      <c r="L695" s="3">
        <f>DAY(Table1[[#This Row],[Date]])</f>
        <v>19</v>
      </c>
      <c r="M695" s="3">
        <f>Table1[[#This Row],[Inventory Level]]/Table1[[#This Row],[Reorder Point]]</f>
        <v>4.3737373737373737</v>
      </c>
      <c r="N695" s="3">
        <f>ROUND(Table1[[#This Row],[Turnover Ratio]],2)</f>
        <v>4.37</v>
      </c>
    </row>
    <row r="696" spans="1:14" hidden="1" x14ac:dyDescent="0.25">
      <c r="A696" t="s">
        <v>669</v>
      </c>
      <c r="B696" s="1">
        <v>45322</v>
      </c>
      <c r="C696">
        <v>925</v>
      </c>
      <c r="D696">
        <v>292</v>
      </c>
      <c r="E696">
        <v>1</v>
      </c>
      <c r="F696">
        <v>24</v>
      </c>
      <c r="G696">
        <v>24</v>
      </c>
      <c r="H696" t="s">
        <v>3951</v>
      </c>
      <c r="I696">
        <f>YEAR(Table1[[#This Row],[Date]])</f>
        <v>2024</v>
      </c>
      <c r="J696">
        <f>MONTH(Table1[[#This Row],[Date]])</f>
        <v>1</v>
      </c>
      <c r="K696">
        <f>WEEKDAY(Table1[[#This Row],[Date]])</f>
        <v>4</v>
      </c>
      <c r="L696" s="3">
        <f>DAY(Table1[[#This Row],[Date]])</f>
        <v>31</v>
      </c>
      <c r="M696" s="3">
        <f>Table1[[#This Row],[Inventory Level]]/Table1[[#This Row],[Reorder Point]]</f>
        <v>3.1678082191780823</v>
      </c>
      <c r="N696" s="3">
        <f>ROUND(Table1[[#This Row],[Turnover Ratio]],2)</f>
        <v>3.17</v>
      </c>
    </row>
    <row r="697" spans="1:14" x14ac:dyDescent="0.25">
      <c r="A697" t="s">
        <v>670</v>
      </c>
      <c r="B697" s="1">
        <v>45425</v>
      </c>
      <c r="C697">
        <v>467</v>
      </c>
      <c r="D697">
        <v>459</v>
      </c>
      <c r="E697">
        <v>3</v>
      </c>
      <c r="F697">
        <v>74</v>
      </c>
      <c r="G697">
        <v>32</v>
      </c>
      <c r="H697" t="s">
        <v>3949</v>
      </c>
      <c r="I697">
        <f>YEAR(Table1[[#This Row],[Date]])</f>
        <v>2024</v>
      </c>
      <c r="J697">
        <f>MONTH(Table1[[#This Row],[Date]])</f>
        <v>5</v>
      </c>
      <c r="K697">
        <f>WEEKDAY(Table1[[#This Row],[Date]])</f>
        <v>2</v>
      </c>
      <c r="L697" s="3">
        <f>DAY(Table1[[#This Row],[Date]])</f>
        <v>13</v>
      </c>
      <c r="M697" s="3">
        <f>Table1[[#This Row],[Inventory Level]]/Table1[[#This Row],[Reorder Point]]</f>
        <v>1.0174291938997821</v>
      </c>
      <c r="N697" s="3">
        <f>ROUND(Table1[[#This Row],[Turnover Ratio]],2)</f>
        <v>1.02</v>
      </c>
    </row>
    <row r="698" spans="1:14" hidden="1" x14ac:dyDescent="0.25">
      <c r="A698" t="s">
        <v>671</v>
      </c>
      <c r="B698" s="1">
        <v>45636</v>
      </c>
      <c r="C698">
        <v>457</v>
      </c>
      <c r="D698">
        <v>282</v>
      </c>
      <c r="E698">
        <v>19</v>
      </c>
      <c r="F698">
        <v>182</v>
      </c>
      <c r="G698">
        <v>36</v>
      </c>
      <c r="H698" t="s">
        <v>3951</v>
      </c>
      <c r="I698">
        <f>YEAR(Table1[[#This Row],[Date]])</f>
        <v>2024</v>
      </c>
      <c r="J698">
        <f>MONTH(Table1[[#This Row],[Date]])</f>
        <v>12</v>
      </c>
      <c r="K698">
        <f>WEEKDAY(Table1[[#This Row],[Date]])</f>
        <v>3</v>
      </c>
      <c r="L698" s="3">
        <f>DAY(Table1[[#This Row],[Date]])</f>
        <v>10</v>
      </c>
      <c r="M698" s="3">
        <f>Table1[[#This Row],[Inventory Level]]/Table1[[#This Row],[Reorder Point]]</f>
        <v>1.6205673758865249</v>
      </c>
      <c r="N698" s="3">
        <f>ROUND(Table1[[#This Row],[Turnover Ratio]],2)</f>
        <v>1.62</v>
      </c>
    </row>
    <row r="699" spans="1:14" hidden="1" x14ac:dyDescent="0.25">
      <c r="A699" t="s">
        <v>672</v>
      </c>
      <c r="B699" s="1">
        <v>45546</v>
      </c>
      <c r="C699">
        <v>279</v>
      </c>
      <c r="D699">
        <v>184</v>
      </c>
      <c r="E699">
        <v>29</v>
      </c>
      <c r="F699">
        <v>146</v>
      </c>
      <c r="G699">
        <v>46</v>
      </c>
      <c r="H699" t="s">
        <v>3950</v>
      </c>
      <c r="I699">
        <f>YEAR(Table1[[#This Row],[Date]])</f>
        <v>2024</v>
      </c>
      <c r="J699">
        <f>MONTH(Table1[[#This Row],[Date]])</f>
        <v>9</v>
      </c>
      <c r="K699">
        <f>WEEKDAY(Table1[[#This Row],[Date]])</f>
        <v>4</v>
      </c>
      <c r="L699" s="3">
        <f>DAY(Table1[[#This Row],[Date]])</f>
        <v>11</v>
      </c>
      <c r="M699" s="3">
        <f>Table1[[#This Row],[Inventory Level]]/Table1[[#This Row],[Reorder Point]]</f>
        <v>1.5163043478260869</v>
      </c>
      <c r="N699" s="3">
        <f>ROUND(Table1[[#This Row],[Turnover Ratio]],2)</f>
        <v>1.52</v>
      </c>
    </row>
    <row r="700" spans="1:14" hidden="1" x14ac:dyDescent="0.25">
      <c r="A700" t="s">
        <v>673</v>
      </c>
      <c r="B700" s="1">
        <v>45291</v>
      </c>
      <c r="C700">
        <v>539</v>
      </c>
      <c r="D700">
        <v>304</v>
      </c>
      <c r="E700">
        <v>9</v>
      </c>
      <c r="F700">
        <v>195</v>
      </c>
      <c r="G700">
        <v>50</v>
      </c>
      <c r="H700" t="s">
        <v>3950</v>
      </c>
      <c r="I700">
        <f>YEAR(Table1[[#This Row],[Date]])</f>
        <v>2023</v>
      </c>
      <c r="J700">
        <f>MONTH(Table1[[#This Row],[Date]])</f>
        <v>12</v>
      </c>
      <c r="K700">
        <f>WEEKDAY(Table1[[#This Row],[Date]])</f>
        <v>1</v>
      </c>
      <c r="L700" s="3">
        <f>DAY(Table1[[#This Row],[Date]])</f>
        <v>31</v>
      </c>
      <c r="M700" s="3">
        <f>Table1[[#This Row],[Inventory Level]]/Table1[[#This Row],[Reorder Point]]</f>
        <v>1.7730263157894737</v>
      </c>
      <c r="N700" s="3">
        <f>ROUND(Table1[[#This Row],[Turnover Ratio]],2)</f>
        <v>1.77</v>
      </c>
    </row>
    <row r="701" spans="1:14" hidden="1" x14ac:dyDescent="0.25">
      <c r="A701" t="s">
        <v>674</v>
      </c>
      <c r="B701" s="1">
        <v>45627</v>
      </c>
      <c r="C701">
        <v>112</v>
      </c>
      <c r="D701">
        <v>348</v>
      </c>
      <c r="E701">
        <v>3</v>
      </c>
      <c r="F701">
        <v>48</v>
      </c>
      <c r="G701">
        <v>3</v>
      </c>
      <c r="H701" t="s">
        <v>3950</v>
      </c>
      <c r="I701">
        <f>YEAR(Table1[[#This Row],[Date]])</f>
        <v>2024</v>
      </c>
      <c r="J701">
        <f>MONTH(Table1[[#This Row],[Date]])</f>
        <v>12</v>
      </c>
      <c r="K701">
        <f>WEEKDAY(Table1[[#This Row],[Date]])</f>
        <v>1</v>
      </c>
      <c r="L701" s="3">
        <f>DAY(Table1[[#This Row],[Date]])</f>
        <v>1</v>
      </c>
      <c r="M701" s="3">
        <f>Table1[[#This Row],[Inventory Level]]/Table1[[#This Row],[Reorder Point]]</f>
        <v>0.32183908045977011</v>
      </c>
      <c r="N701" s="3">
        <f>ROUND(Table1[[#This Row],[Turnover Ratio]],2)</f>
        <v>0.32</v>
      </c>
    </row>
    <row r="702" spans="1:14" hidden="1" x14ac:dyDescent="0.25">
      <c r="A702" t="s">
        <v>675</v>
      </c>
      <c r="B702" s="1">
        <v>45607</v>
      </c>
      <c r="C702">
        <v>443</v>
      </c>
      <c r="D702">
        <v>219</v>
      </c>
      <c r="E702">
        <v>20</v>
      </c>
      <c r="F702">
        <v>193</v>
      </c>
      <c r="G702">
        <v>13</v>
      </c>
      <c r="H702" t="s">
        <v>3951</v>
      </c>
      <c r="I702">
        <f>YEAR(Table1[[#This Row],[Date]])</f>
        <v>2024</v>
      </c>
      <c r="J702">
        <f>MONTH(Table1[[#This Row],[Date]])</f>
        <v>11</v>
      </c>
      <c r="K702">
        <f>WEEKDAY(Table1[[#This Row],[Date]])</f>
        <v>2</v>
      </c>
      <c r="L702" s="3">
        <f>DAY(Table1[[#This Row],[Date]])</f>
        <v>11</v>
      </c>
      <c r="M702" s="3">
        <f>Table1[[#This Row],[Inventory Level]]/Table1[[#This Row],[Reorder Point]]</f>
        <v>2.0228310502283104</v>
      </c>
      <c r="N702" s="3">
        <f>ROUND(Table1[[#This Row],[Turnover Ratio]],2)</f>
        <v>2.02</v>
      </c>
    </row>
    <row r="703" spans="1:14" hidden="1" x14ac:dyDescent="0.25">
      <c r="A703" t="s">
        <v>676</v>
      </c>
      <c r="B703" s="1">
        <v>45511</v>
      </c>
      <c r="C703">
        <v>657</v>
      </c>
      <c r="D703">
        <v>359</v>
      </c>
      <c r="E703">
        <v>22</v>
      </c>
      <c r="F703">
        <v>113</v>
      </c>
      <c r="G703">
        <v>23</v>
      </c>
      <c r="H703" t="s">
        <v>3951</v>
      </c>
      <c r="I703">
        <f>YEAR(Table1[[#This Row],[Date]])</f>
        <v>2024</v>
      </c>
      <c r="J703">
        <f>MONTH(Table1[[#This Row],[Date]])</f>
        <v>8</v>
      </c>
      <c r="K703">
        <f>WEEKDAY(Table1[[#This Row],[Date]])</f>
        <v>4</v>
      </c>
      <c r="L703" s="3">
        <f>DAY(Table1[[#This Row],[Date]])</f>
        <v>7</v>
      </c>
      <c r="M703" s="3">
        <f>Table1[[#This Row],[Inventory Level]]/Table1[[#This Row],[Reorder Point]]</f>
        <v>1.8300835654596099</v>
      </c>
      <c r="N703" s="3">
        <f>ROUND(Table1[[#This Row],[Turnover Ratio]],2)</f>
        <v>1.83</v>
      </c>
    </row>
    <row r="704" spans="1:14" x14ac:dyDescent="0.25">
      <c r="A704" t="s">
        <v>677</v>
      </c>
      <c r="B704" s="1">
        <v>45189</v>
      </c>
      <c r="C704">
        <v>626</v>
      </c>
      <c r="D704">
        <v>310</v>
      </c>
      <c r="E704">
        <v>24</v>
      </c>
      <c r="F704">
        <v>57</v>
      </c>
      <c r="G704">
        <v>24</v>
      </c>
      <c r="H704" t="s">
        <v>3949</v>
      </c>
      <c r="I704">
        <f>YEAR(Table1[[#This Row],[Date]])</f>
        <v>2023</v>
      </c>
      <c r="J704">
        <f>MONTH(Table1[[#This Row],[Date]])</f>
        <v>9</v>
      </c>
      <c r="K704">
        <f>WEEKDAY(Table1[[#This Row],[Date]])</f>
        <v>4</v>
      </c>
      <c r="L704" s="3">
        <f>DAY(Table1[[#This Row],[Date]])</f>
        <v>20</v>
      </c>
      <c r="M704" s="3">
        <f>Table1[[#This Row],[Inventory Level]]/Table1[[#This Row],[Reorder Point]]</f>
        <v>2.0193548387096776</v>
      </c>
      <c r="N704" s="3">
        <f>ROUND(Table1[[#This Row],[Turnover Ratio]],2)</f>
        <v>2.02</v>
      </c>
    </row>
    <row r="705" spans="1:14" x14ac:dyDescent="0.25">
      <c r="A705" t="s">
        <v>678</v>
      </c>
      <c r="B705" s="1">
        <v>45209</v>
      </c>
      <c r="C705">
        <v>572</v>
      </c>
      <c r="D705">
        <v>149</v>
      </c>
      <c r="E705">
        <v>17</v>
      </c>
      <c r="F705">
        <v>172</v>
      </c>
      <c r="G705">
        <v>6</v>
      </c>
      <c r="H705" t="s">
        <v>3949</v>
      </c>
      <c r="I705">
        <f>YEAR(Table1[[#This Row],[Date]])</f>
        <v>2023</v>
      </c>
      <c r="J705">
        <f>MONTH(Table1[[#This Row],[Date]])</f>
        <v>10</v>
      </c>
      <c r="K705">
        <f>WEEKDAY(Table1[[#This Row],[Date]])</f>
        <v>3</v>
      </c>
      <c r="L705" s="3">
        <f>DAY(Table1[[#This Row],[Date]])</f>
        <v>10</v>
      </c>
      <c r="M705" s="3">
        <f>Table1[[#This Row],[Inventory Level]]/Table1[[#This Row],[Reorder Point]]</f>
        <v>3.8389261744966441</v>
      </c>
      <c r="N705" s="3">
        <f>ROUND(Table1[[#This Row],[Turnover Ratio]],2)</f>
        <v>3.84</v>
      </c>
    </row>
    <row r="706" spans="1:14" hidden="1" x14ac:dyDescent="0.25">
      <c r="A706" t="s">
        <v>679</v>
      </c>
      <c r="B706" s="1">
        <v>45651</v>
      </c>
      <c r="C706">
        <v>736</v>
      </c>
      <c r="D706">
        <v>157</v>
      </c>
      <c r="E706">
        <v>8</v>
      </c>
      <c r="F706">
        <v>196</v>
      </c>
      <c r="G706">
        <v>48</v>
      </c>
      <c r="H706" t="s">
        <v>3950</v>
      </c>
      <c r="I706">
        <f>YEAR(Table1[[#This Row],[Date]])</f>
        <v>2024</v>
      </c>
      <c r="J706">
        <f>MONTH(Table1[[#This Row],[Date]])</f>
        <v>12</v>
      </c>
      <c r="K706">
        <f>WEEKDAY(Table1[[#This Row],[Date]])</f>
        <v>4</v>
      </c>
      <c r="L706" s="3">
        <f>DAY(Table1[[#This Row],[Date]])</f>
        <v>25</v>
      </c>
      <c r="M706" s="3">
        <f>Table1[[#This Row],[Inventory Level]]/Table1[[#This Row],[Reorder Point]]</f>
        <v>4.6878980891719744</v>
      </c>
      <c r="N706" s="3">
        <f>ROUND(Table1[[#This Row],[Turnover Ratio]],2)</f>
        <v>4.6900000000000004</v>
      </c>
    </row>
    <row r="707" spans="1:14" hidden="1" x14ac:dyDescent="0.25">
      <c r="A707" t="s">
        <v>680</v>
      </c>
      <c r="B707" s="1">
        <v>44986</v>
      </c>
      <c r="C707">
        <v>447</v>
      </c>
      <c r="D707">
        <v>73</v>
      </c>
      <c r="E707">
        <v>13</v>
      </c>
      <c r="F707">
        <v>159</v>
      </c>
      <c r="G707">
        <v>13</v>
      </c>
      <c r="H707" t="s">
        <v>3950</v>
      </c>
      <c r="I707">
        <f>YEAR(Table1[[#This Row],[Date]])</f>
        <v>2023</v>
      </c>
      <c r="J707">
        <f>MONTH(Table1[[#This Row],[Date]])</f>
        <v>3</v>
      </c>
      <c r="K707">
        <f>WEEKDAY(Table1[[#This Row],[Date]])</f>
        <v>4</v>
      </c>
      <c r="L707" s="3">
        <f>DAY(Table1[[#This Row],[Date]])</f>
        <v>1</v>
      </c>
      <c r="M707" s="3">
        <f>Table1[[#This Row],[Inventory Level]]/Table1[[#This Row],[Reorder Point]]</f>
        <v>6.1232876712328768</v>
      </c>
      <c r="N707" s="3">
        <f>ROUND(Table1[[#This Row],[Turnover Ratio]],2)</f>
        <v>6.12</v>
      </c>
    </row>
    <row r="708" spans="1:14" x14ac:dyDescent="0.25">
      <c r="A708" t="s">
        <v>361</v>
      </c>
      <c r="B708" s="1">
        <v>45137</v>
      </c>
      <c r="C708">
        <v>780</v>
      </c>
      <c r="D708">
        <v>252</v>
      </c>
      <c r="E708">
        <v>23</v>
      </c>
      <c r="F708">
        <v>133</v>
      </c>
      <c r="G708">
        <v>10</v>
      </c>
      <c r="H708" t="s">
        <v>3949</v>
      </c>
      <c r="I708">
        <f>YEAR(Table1[[#This Row],[Date]])</f>
        <v>2023</v>
      </c>
      <c r="J708">
        <f>MONTH(Table1[[#This Row],[Date]])</f>
        <v>7</v>
      </c>
      <c r="K708">
        <f>WEEKDAY(Table1[[#This Row],[Date]])</f>
        <v>1</v>
      </c>
      <c r="L708" s="3">
        <f>DAY(Table1[[#This Row],[Date]])</f>
        <v>30</v>
      </c>
      <c r="M708" s="3">
        <f>Table1[[#This Row],[Inventory Level]]/Table1[[#This Row],[Reorder Point]]</f>
        <v>3.0952380952380953</v>
      </c>
      <c r="N708" s="3">
        <f>ROUND(Table1[[#This Row],[Turnover Ratio]],2)</f>
        <v>3.1</v>
      </c>
    </row>
    <row r="709" spans="1:14" hidden="1" x14ac:dyDescent="0.25">
      <c r="A709" t="s">
        <v>681</v>
      </c>
      <c r="B709" s="1">
        <v>45595</v>
      </c>
      <c r="C709">
        <v>231</v>
      </c>
      <c r="D709">
        <v>152</v>
      </c>
      <c r="E709">
        <v>27</v>
      </c>
      <c r="F709">
        <v>63</v>
      </c>
      <c r="G709">
        <v>11</v>
      </c>
      <c r="H709" t="s">
        <v>3950</v>
      </c>
      <c r="I709">
        <f>YEAR(Table1[[#This Row],[Date]])</f>
        <v>2024</v>
      </c>
      <c r="J709">
        <f>MONTH(Table1[[#This Row],[Date]])</f>
        <v>10</v>
      </c>
      <c r="K709">
        <f>WEEKDAY(Table1[[#This Row],[Date]])</f>
        <v>4</v>
      </c>
      <c r="L709" s="3">
        <f>DAY(Table1[[#This Row],[Date]])</f>
        <v>30</v>
      </c>
      <c r="M709" s="3">
        <f>Table1[[#This Row],[Inventory Level]]/Table1[[#This Row],[Reorder Point]]</f>
        <v>1.5197368421052631</v>
      </c>
      <c r="N709" s="3">
        <f>ROUND(Table1[[#This Row],[Turnover Ratio]],2)</f>
        <v>1.52</v>
      </c>
    </row>
    <row r="710" spans="1:14" hidden="1" x14ac:dyDescent="0.25">
      <c r="A710" t="s">
        <v>682</v>
      </c>
      <c r="B710" s="1">
        <v>45206</v>
      </c>
      <c r="C710">
        <v>632</v>
      </c>
      <c r="D710">
        <v>207</v>
      </c>
      <c r="E710">
        <v>6</v>
      </c>
      <c r="F710">
        <v>4</v>
      </c>
      <c r="G710">
        <v>46</v>
      </c>
      <c r="H710" t="s">
        <v>3950</v>
      </c>
      <c r="I710">
        <f>YEAR(Table1[[#This Row],[Date]])</f>
        <v>2023</v>
      </c>
      <c r="J710">
        <f>MONTH(Table1[[#This Row],[Date]])</f>
        <v>10</v>
      </c>
      <c r="K710">
        <f>WEEKDAY(Table1[[#This Row],[Date]])</f>
        <v>7</v>
      </c>
      <c r="L710" s="3">
        <f>DAY(Table1[[#This Row],[Date]])</f>
        <v>7</v>
      </c>
      <c r="M710" s="3">
        <f>Table1[[#This Row],[Inventory Level]]/Table1[[#This Row],[Reorder Point]]</f>
        <v>3.0531400966183573</v>
      </c>
      <c r="N710" s="3">
        <f>ROUND(Table1[[#This Row],[Turnover Ratio]],2)</f>
        <v>3.05</v>
      </c>
    </row>
    <row r="711" spans="1:14" hidden="1" x14ac:dyDescent="0.25">
      <c r="A711" t="s">
        <v>683</v>
      </c>
      <c r="B711" s="1">
        <v>45401</v>
      </c>
      <c r="C711">
        <v>695</v>
      </c>
      <c r="D711">
        <v>392</v>
      </c>
      <c r="E711">
        <v>30</v>
      </c>
      <c r="F711">
        <v>65</v>
      </c>
      <c r="G711">
        <v>4</v>
      </c>
      <c r="H711" t="s">
        <v>3950</v>
      </c>
      <c r="I711">
        <f>YEAR(Table1[[#This Row],[Date]])</f>
        <v>2024</v>
      </c>
      <c r="J711">
        <f>MONTH(Table1[[#This Row],[Date]])</f>
        <v>4</v>
      </c>
      <c r="K711">
        <f>WEEKDAY(Table1[[#This Row],[Date]])</f>
        <v>6</v>
      </c>
      <c r="L711" s="3">
        <f>DAY(Table1[[#This Row],[Date]])</f>
        <v>19</v>
      </c>
      <c r="M711" s="3">
        <f>Table1[[#This Row],[Inventory Level]]/Table1[[#This Row],[Reorder Point]]</f>
        <v>1.7729591836734695</v>
      </c>
      <c r="N711" s="3">
        <f>ROUND(Table1[[#This Row],[Turnover Ratio]],2)</f>
        <v>1.77</v>
      </c>
    </row>
    <row r="712" spans="1:14" x14ac:dyDescent="0.25">
      <c r="A712" t="s">
        <v>684</v>
      </c>
      <c r="B712" s="1">
        <v>45529</v>
      </c>
      <c r="C712">
        <v>527</v>
      </c>
      <c r="D712">
        <v>336</v>
      </c>
      <c r="E712">
        <v>9</v>
      </c>
      <c r="F712">
        <v>115</v>
      </c>
      <c r="G712">
        <v>13</v>
      </c>
      <c r="H712" t="s">
        <v>3949</v>
      </c>
      <c r="I712">
        <f>YEAR(Table1[[#This Row],[Date]])</f>
        <v>2024</v>
      </c>
      <c r="J712">
        <f>MONTH(Table1[[#This Row],[Date]])</f>
        <v>8</v>
      </c>
      <c r="K712">
        <f>WEEKDAY(Table1[[#This Row],[Date]])</f>
        <v>1</v>
      </c>
      <c r="L712" s="3">
        <f>DAY(Table1[[#This Row],[Date]])</f>
        <v>25</v>
      </c>
      <c r="M712" s="3">
        <f>Table1[[#This Row],[Inventory Level]]/Table1[[#This Row],[Reorder Point]]</f>
        <v>1.5684523809523809</v>
      </c>
      <c r="N712" s="3">
        <f>ROUND(Table1[[#This Row],[Turnover Ratio]],2)</f>
        <v>1.57</v>
      </c>
    </row>
    <row r="713" spans="1:14" hidden="1" x14ac:dyDescent="0.25">
      <c r="A713" t="s">
        <v>685</v>
      </c>
      <c r="B713" s="1">
        <v>45594</v>
      </c>
      <c r="C713">
        <v>996</v>
      </c>
      <c r="D713">
        <v>113</v>
      </c>
      <c r="E713">
        <v>18</v>
      </c>
      <c r="F713">
        <v>134</v>
      </c>
      <c r="G713">
        <v>30</v>
      </c>
      <c r="H713" t="s">
        <v>3951</v>
      </c>
      <c r="I713">
        <f>YEAR(Table1[[#This Row],[Date]])</f>
        <v>2024</v>
      </c>
      <c r="J713">
        <f>MONTH(Table1[[#This Row],[Date]])</f>
        <v>10</v>
      </c>
      <c r="K713">
        <f>WEEKDAY(Table1[[#This Row],[Date]])</f>
        <v>3</v>
      </c>
      <c r="L713" s="3">
        <f>DAY(Table1[[#This Row],[Date]])</f>
        <v>29</v>
      </c>
      <c r="M713" s="3">
        <f>Table1[[#This Row],[Inventory Level]]/Table1[[#This Row],[Reorder Point]]</f>
        <v>8.8141592920353986</v>
      </c>
      <c r="N713" s="3">
        <f>ROUND(Table1[[#This Row],[Turnover Ratio]],2)</f>
        <v>8.81</v>
      </c>
    </row>
    <row r="714" spans="1:14" x14ac:dyDescent="0.25">
      <c r="A714" t="s">
        <v>686</v>
      </c>
      <c r="B714" s="1">
        <v>45406</v>
      </c>
      <c r="C714">
        <v>375</v>
      </c>
      <c r="D714">
        <v>171</v>
      </c>
      <c r="E714">
        <v>12</v>
      </c>
      <c r="F714">
        <v>75</v>
      </c>
      <c r="G714">
        <v>13</v>
      </c>
      <c r="H714" t="s">
        <v>3949</v>
      </c>
      <c r="I714">
        <f>YEAR(Table1[[#This Row],[Date]])</f>
        <v>2024</v>
      </c>
      <c r="J714">
        <f>MONTH(Table1[[#This Row],[Date]])</f>
        <v>4</v>
      </c>
      <c r="K714">
        <f>WEEKDAY(Table1[[#This Row],[Date]])</f>
        <v>4</v>
      </c>
      <c r="L714" s="3">
        <f>DAY(Table1[[#This Row],[Date]])</f>
        <v>24</v>
      </c>
      <c r="M714" s="3">
        <f>Table1[[#This Row],[Inventory Level]]/Table1[[#This Row],[Reorder Point]]</f>
        <v>2.192982456140351</v>
      </c>
      <c r="N714" s="3">
        <f>ROUND(Table1[[#This Row],[Turnover Ratio]],2)</f>
        <v>2.19</v>
      </c>
    </row>
    <row r="715" spans="1:14" hidden="1" x14ac:dyDescent="0.25">
      <c r="A715" t="s">
        <v>687</v>
      </c>
      <c r="B715" s="1">
        <v>45412</v>
      </c>
      <c r="C715">
        <v>244</v>
      </c>
      <c r="D715">
        <v>186</v>
      </c>
      <c r="E715">
        <v>5</v>
      </c>
      <c r="F715">
        <v>79</v>
      </c>
      <c r="G715">
        <v>6</v>
      </c>
      <c r="H715" t="s">
        <v>3950</v>
      </c>
      <c r="I715">
        <f>YEAR(Table1[[#This Row],[Date]])</f>
        <v>2024</v>
      </c>
      <c r="J715">
        <f>MONTH(Table1[[#This Row],[Date]])</f>
        <v>4</v>
      </c>
      <c r="K715">
        <f>WEEKDAY(Table1[[#This Row],[Date]])</f>
        <v>3</v>
      </c>
      <c r="L715" s="3">
        <f>DAY(Table1[[#This Row],[Date]])</f>
        <v>30</v>
      </c>
      <c r="M715" s="3">
        <f>Table1[[#This Row],[Inventory Level]]/Table1[[#This Row],[Reorder Point]]</f>
        <v>1.3118279569892473</v>
      </c>
      <c r="N715" s="3">
        <f>ROUND(Table1[[#This Row],[Turnover Ratio]],2)</f>
        <v>1.31</v>
      </c>
    </row>
    <row r="716" spans="1:14" x14ac:dyDescent="0.25">
      <c r="A716" t="s">
        <v>688</v>
      </c>
      <c r="B716" s="1">
        <v>45673</v>
      </c>
      <c r="C716">
        <v>287</v>
      </c>
      <c r="D716">
        <v>335</v>
      </c>
      <c r="E716">
        <v>10</v>
      </c>
      <c r="F716">
        <v>57</v>
      </c>
      <c r="G716">
        <v>21</v>
      </c>
      <c r="H716" t="s">
        <v>3949</v>
      </c>
      <c r="I716">
        <f>YEAR(Table1[[#This Row],[Date]])</f>
        <v>2025</v>
      </c>
      <c r="J716">
        <f>MONTH(Table1[[#This Row],[Date]])</f>
        <v>1</v>
      </c>
      <c r="K716">
        <f>WEEKDAY(Table1[[#This Row],[Date]])</f>
        <v>5</v>
      </c>
      <c r="L716" s="3">
        <f>DAY(Table1[[#This Row],[Date]])</f>
        <v>16</v>
      </c>
      <c r="M716" s="3">
        <f>Table1[[#This Row],[Inventory Level]]/Table1[[#This Row],[Reorder Point]]</f>
        <v>0.85671641791044773</v>
      </c>
      <c r="N716" s="3">
        <f>ROUND(Table1[[#This Row],[Turnover Ratio]],2)</f>
        <v>0.86</v>
      </c>
    </row>
    <row r="717" spans="1:14" x14ac:dyDescent="0.25">
      <c r="A717" t="s">
        <v>689</v>
      </c>
      <c r="B717" s="1">
        <v>44972</v>
      </c>
      <c r="C717">
        <v>623</v>
      </c>
      <c r="D717">
        <v>64</v>
      </c>
      <c r="E717">
        <v>15</v>
      </c>
      <c r="F717">
        <v>87</v>
      </c>
      <c r="G717">
        <v>37</v>
      </c>
      <c r="H717" t="s">
        <v>3949</v>
      </c>
      <c r="I717">
        <f>YEAR(Table1[[#This Row],[Date]])</f>
        <v>2023</v>
      </c>
      <c r="J717">
        <f>MONTH(Table1[[#This Row],[Date]])</f>
        <v>2</v>
      </c>
      <c r="K717">
        <f>WEEKDAY(Table1[[#This Row],[Date]])</f>
        <v>4</v>
      </c>
      <c r="L717" s="3">
        <f>DAY(Table1[[#This Row],[Date]])</f>
        <v>15</v>
      </c>
      <c r="M717" s="3">
        <f>Table1[[#This Row],[Inventory Level]]/Table1[[#This Row],[Reorder Point]]</f>
        <v>9.734375</v>
      </c>
      <c r="N717" s="3">
        <f>ROUND(Table1[[#This Row],[Turnover Ratio]],2)</f>
        <v>9.73</v>
      </c>
    </row>
    <row r="718" spans="1:14" hidden="1" x14ac:dyDescent="0.25">
      <c r="A718" t="s">
        <v>690</v>
      </c>
      <c r="B718" s="1">
        <v>45033</v>
      </c>
      <c r="C718">
        <v>858</v>
      </c>
      <c r="D718">
        <v>475</v>
      </c>
      <c r="E718">
        <v>17</v>
      </c>
      <c r="F718">
        <v>69</v>
      </c>
      <c r="G718">
        <v>21</v>
      </c>
      <c r="H718" t="s">
        <v>3950</v>
      </c>
      <c r="I718">
        <f>YEAR(Table1[[#This Row],[Date]])</f>
        <v>2023</v>
      </c>
      <c r="J718">
        <f>MONTH(Table1[[#This Row],[Date]])</f>
        <v>4</v>
      </c>
      <c r="K718">
        <f>WEEKDAY(Table1[[#This Row],[Date]])</f>
        <v>2</v>
      </c>
      <c r="L718" s="3">
        <f>DAY(Table1[[#This Row],[Date]])</f>
        <v>17</v>
      </c>
      <c r="M718" s="3">
        <f>Table1[[#This Row],[Inventory Level]]/Table1[[#This Row],[Reorder Point]]</f>
        <v>1.8063157894736843</v>
      </c>
      <c r="N718" s="3">
        <f>ROUND(Table1[[#This Row],[Turnover Ratio]],2)</f>
        <v>1.81</v>
      </c>
    </row>
    <row r="719" spans="1:14" hidden="1" x14ac:dyDescent="0.25">
      <c r="A719" t="s">
        <v>691</v>
      </c>
      <c r="B719" s="1">
        <v>45328</v>
      </c>
      <c r="C719">
        <v>739</v>
      </c>
      <c r="D719">
        <v>326</v>
      </c>
      <c r="E719">
        <v>17</v>
      </c>
      <c r="F719">
        <v>189</v>
      </c>
      <c r="G719">
        <v>2</v>
      </c>
      <c r="H719" t="s">
        <v>3950</v>
      </c>
      <c r="I719">
        <f>YEAR(Table1[[#This Row],[Date]])</f>
        <v>2024</v>
      </c>
      <c r="J719">
        <f>MONTH(Table1[[#This Row],[Date]])</f>
        <v>2</v>
      </c>
      <c r="K719">
        <f>WEEKDAY(Table1[[#This Row],[Date]])</f>
        <v>3</v>
      </c>
      <c r="L719" s="3">
        <f>DAY(Table1[[#This Row],[Date]])</f>
        <v>6</v>
      </c>
      <c r="M719" s="3">
        <f>Table1[[#This Row],[Inventory Level]]/Table1[[#This Row],[Reorder Point]]</f>
        <v>2.2668711656441718</v>
      </c>
      <c r="N719" s="3">
        <f>ROUND(Table1[[#This Row],[Turnover Ratio]],2)</f>
        <v>2.27</v>
      </c>
    </row>
    <row r="720" spans="1:14" hidden="1" x14ac:dyDescent="0.25">
      <c r="A720" t="s">
        <v>692</v>
      </c>
      <c r="B720" s="1">
        <v>45538</v>
      </c>
      <c r="C720">
        <v>261</v>
      </c>
      <c r="D720">
        <v>222</v>
      </c>
      <c r="E720">
        <v>14</v>
      </c>
      <c r="F720">
        <v>32</v>
      </c>
      <c r="G720">
        <v>14</v>
      </c>
      <c r="H720" t="s">
        <v>3950</v>
      </c>
      <c r="I720">
        <f>YEAR(Table1[[#This Row],[Date]])</f>
        <v>2024</v>
      </c>
      <c r="J720">
        <f>MONTH(Table1[[#This Row],[Date]])</f>
        <v>9</v>
      </c>
      <c r="K720">
        <f>WEEKDAY(Table1[[#This Row],[Date]])</f>
        <v>3</v>
      </c>
      <c r="L720" s="3">
        <f>DAY(Table1[[#This Row],[Date]])</f>
        <v>3</v>
      </c>
      <c r="M720" s="3">
        <f>Table1[[#This Row],[Inventory Level]]/Table1[[#This Row],[Reorder Point]]</f>
        <v>1.1756756756756757</v>
      </c>
      <c r="N720" s="3">
        <f>ROUND(Table1[[#This Row],[Turnover Ratio]],2)</f>
        <v>1.18</v>
      </c>
    </row>
    <row r="721" spans="1:14" hidden="1" x14ac:dyDescent="0.25">
      <c r="A721" t="s">
        <v>693</v>
      </c>
      <c r="B721" s="1">
        <v>45486</v>
      </c>
      <c r="C721">
        <v>114</v>
      </c>
      <c r="D721">
        <v>306</v>
      </c>
      <c r="E721">
        <v>13</v>
      </c>
      <c r="F721">
        <v>38</v>
      </c>
      <c r="G721">
        <v>30</v>
      </c>
      <c r="H721" t="s">
        <v>3951</v>
      </c>
      <c r="I721">
        <f>YEAR(Table1[[#This Row],[Date]])</f>
        <v>2024</v>
      </c>
      <c r="J721">
        <f>MONTH(Table1[[#This Row],[Date]])</f>
        <v>7</v>
      </c>
      <c r="K721">
        <f>WEEKDAY(Table1[[#This Row],[Date]])</f>
        <v>7</v>
      </c>
      <c r="L721" s="3">
        <f>DAY(Table1[[#This Row],[Date]])</f>
        <v>13</v>
      </c>
      <c r="M721" s="3">
        <f>Table1[[#This Row],[Inventory Level]]/Table1[[#This Row],[Reorder Point]]</f>
        <v>0.37254901960784315</v>
      </c>
      <c r="N721" s="3">
        <f>ROUND(Table1[[#This Row],[Turnover Ratio]],2)</f>
        <v>0.37</v>
      </c>
    </row>
    <row r="722" spans="1:14" hidden="1" x14ac:dyDescent="0.25">
      <c r="A722" t="s">
        <v>694</v>
      </c>
      <c r="B722" s="1">
        <v>45184</v>
      </c>
      <c r="C722">
        <v>966</v>
      </c>
      <c r="D722">
        <v>418</v>
      </c>
      <c r="E722">
        <v>14</v>
      </c>
      <c r="F722">
        <v>41</v>
      </c>
      <c r="G722">
        <v>20</v>
      </c>
      <c r="H722" t="s">
        <v>3950</v>
      </c>
      <c r="I722">
        <f>YEAR(Table1[[#This Row],[Date]])</f>
        <v>2023</v>
      </c>
      <c r="J722">
        <f>MONTH(Table1[[#This Row],[Date]])</f>
        <v>9</v>
      </c>
      <c r="K722">
        <f>WEEKDAY(Table1[[#This Row],[Date]])</f>
        <v>6</v>
      </c>
      <c r="L722" s="3">
        <f>DAY(Table1[[#This Row],[Date]])</f>
        <v>15</v>
      </c>
      <c r="M722" s="3">
        <f>Table1[[#This Row],[Inventory Level]]/Table1[[#This Row],[Reorder Point]]</f>
        <v>2.3110047846889952</v>
      </c>
      <c r="N722" s="3">
        <f>ROUND(Table1[[#This Row],[Turnover Ratio]],2)</f>
        <v>2.31</v>
      </c>
    </row>
    <row r="723" spans="1:14" hidden="1" x14ac:dyDescent="0.25">
      <c r="A723" t="s">
        <v>695</v>
      </c>
      <c r="B723" s="1">
        <v>45576</v>
      </c>
      <c r="C723">
        <v>501</v>
      </c>
      <c r="D723">
        <v>431</v>
      </c>
      <c r="E723">
        <v>7</v>
      </c>
      <c r="F723">
        <v>85</v>
      </c>
      <c r="G723">
        <v>17</v>
      </c>
      <c r="H723" t="s">
        <v>3951</v>
      </c>
      <c r="I723">
        <f>YEAR(Table1[[#This Row],[Date]])</f>
        <v>2024</v>
      </c>
      <c r="J723">
        <f>MONTH(Table1[[#This Row],[Date]])</f>
        <v>10</v>
      </c>
      <c r="K723">
        <f>WEEKDAY(Table1[[#This Row],[Date]])</f>
        <v>6</v>
      </c>
      <c r="L723" s="3">
        <f>DAY(Table1[[#This Row],[Date]])</f>
        <v>11</v>
      </c>
      <c r="M723" s="3">
        <f>Table1[[#This Row],[Inventory Level]]/Table1[[#This Row],[Reorder Point]]</f>
        <v>1.1624129930394431</v>
      </c>
      <c r="N723" s="3">
        <f>ROUND(Table1[[#This Row],[Turnover Ratio]],2)</f>
        <v>1.1599999999999999</v>
      </c>
    </row>
    <row r="724" spans="1:14" hidden="1" x14ac:dyDescent="0.25">
      <c r="A724" t="s">
        <v>696</v>
      </c>
      <c r="B724" s="1">
        <v>44979</v>
      </c>
      <c r="C724">
        <v>844</v>
      </c>
      <c r="D724">
        <v>273</v>
      </c>
      <c r="E724">
        <v>21</v>
      </c>
      <c r="F724">
        <v>181</v>
      </c>
      <c r="G724">
        <v>35</v>
      </c>
      <c r="H724" t="s">
        <v>3951</v>
      </c>
      <c r="I724">
        <f>YEAR(Table1[[#This Row],[Date]])</f>
        <v>2023</v>
      </c>
      <c r="J724">
        <f>MONTH(Table1[[#This Row],[Date]])</f>
        <v>2</v>
      </c>
      <c r="K724">
        <f>WEEKDAY(Table1[[#This Row],[Date]])</f>
        <v>4</v>
      </c>
      <c r="L724" s="3">
        <f>DAY(Table1[[#This Row],[Date]])</f>
        <v>22</v>
      </c>
      <c r="M724" s="3">
        <f>Table1[[#This Row],[Inventory Level]]/Table1[[#This Row],[Reorder Point]]</f>
        <v>3.0915750915750917</v>
      </c>
      <c r="N724" s="3">
        <f>ROUND(Table1[[#This Row],[Turnover Ratio]],2)</f>
        <v>3.09</v>
      </c>
    </row>
    <row r="725" spans="1:14" x14ac:dyDescent="0.25">
      <c r="A725" t="s">
        <v>697</v>
      </c>
      <c r="B725" s="1">
        <v>45235</v>
      </c>
      <c r="C725">
        <v>325</v>
      </c>
      <c r="D725">
        <v>179</v>
      </c>
      <c r="E725">
        <v>1</v>
      </c>
      <c r="F725">
        <v>18</v>
      </c>
      <c r="G725">
        <v>2</v>
      </c>
      <c r="H725" t="s">
        <v>3949</v>
      </c>
      <c r="I725">
        <f>YEAR(Table1[[#This Row],[Date]])</f>
        <v>2023</v>
      </c>
      <c r="J725">
        <f>MONTH(Table1[[#This Row],[Date]])</f>
        <v>11</v>
      </c>
      <c r="K725">
        <f>WEEKDAY(Table1[[#This Row],[Date]])</f>
        <v>1</v>
      </c>
      <c r="L725" s="3">
        <f>DAY(Table1[[#This Row],[Date]])</f>
        <v>5</v>
      </c>
      <c r="M725" s="3">
        <f>Table1[[#This Row],[Inventory Level]]/Table1[[#This Row],[Reorder Point]]</f>
        <v>1.8156424581005586</v>
      </c>
      <c r="N725" s="3">
        <f>ROUND(Table1[[#This Row],[Turnover Ratio]],2)</f>
        <v>1.82</v>
      </c>
    </row>
    <row r="726" spans="1:14" hidden="1" x14ac:dyDescent="0.25">
      <c r="A726" t="s">
        <v>698</v>
      </c>
      <c r="B726" s="1">
        <v>45489</v>
      </c>
      <c r="C726">
        <v>483</v>
      </c>
      <c r="D726">
        <v>157</v>
      </c>
      <c r="E726">
        <v>23</v>
      </c>
      <c r="F726">
        <v>77</v>
      </c>
      <c r="G726">
        <v>12</v>
      </c>
      <c r="H726" t="s">
        <v>3950</v>
      </c>
      <c r="I726">
        <f>YEAR(Table1[[#This Row],[Date]])</f>
        <v>2024</v>
      </c>
      <c r="J726">
        <f>MONTH(Table1[[#This Row],[Date]])</f>
        <v>7</v>
      </c>
      <c r="K726">
        <f>WEEKDAY(Table1[[#This Row],[Date]])</f>
        <v>3</v>
      </c>
      <c r="L726" s="3">
        <f>DAY(Table1[[#This Row],[Date]])</f>
        <v>16</v>
      </c>
      <c r="M726" s="3">
        <f>Table1[[#This Row],[Inventory Level]]/Table1[[#This Row],[Reorder Point]]</f>
        <v>3.0764331210191083</v>
      </c>
      <c r="N726" s="3">
        <f>ROUND(Table1[[#This Row],[Turnover Ratio]],2)</f>
        <v>3.08</v>
      </c>
    </row>
    <row r="727" spans="1:14" hidden="1" x14ac:dyDescent="0.25">
      <c r="A727" t="s">
        <v>699</v>
      </c>
      <c r="B727" s="1">
        <v>45211</v>
      </c>
      <c r="C727">
        <v>937</v>
      </c>
      <c r="D727">
        <v>104</v>
      </c>
      <c r="E727">
        <v>4</v>
      </c>
      <c r="F727">
        <v>133</v>
      </c>
      <c r="G727">
        <v>33</v>
      </c>
      <c r="H727" t="s">
        <v>3950</v>
      </c>
      <c r="I727">
        <f>YEAR(Table1[[#This Row],[Date]])</f>
        <v>2023</v>
      </c>
      <c r="J727">
        <f>MONTH(Table1[[#This Row],[Date]])</f>
        <v>10</v>
      </c>
      <c r="K727">
        <f>WEEKDAY(Table1[[#This Row],[Date]])</f>
        <v>5</v>
      </c>
      <c r="L727" s="3">
        <f>DAY(Table1[[#This Row],[Date]])</f>
        <v>12</v>
      </c>
      <c r="M727" s="3">
        <f>Table1[[#This Row],[Inventory Level]]/Table1[[#This Row],[Reorder Point]]</f>
        <v>9.009615384615385</v>
      </c>
      <c r="N727" s="3">
        <f>ROUND(Table1[[#This Row],[Turnover Ratio]],2)</f>
        <v>9.01</v>
      </c>
    </row>
    <row r="728" spans="1:14" hidden="1" x14ac:dyDescent="0.25">
      <c r="A728" t="s">
        <v>700</v>
      </c>
      <c r="B728" s="1">
        <v>45052</v>
      </c>
      <c r="C728">
        <v>575</v>
      </c>
      <c r="D728">
        <v>465</v>
      </c>
      <c r="E728">
        <v>15</v>
      </c>
      <c r="F728">
        <v>141</v>
      </c>
      <c r="G728">
        <v>14</v>
      </c>
      <c r="H728" t="s">
        <v>3951</v>
      </c>
      <c r="I728">
        <f>YEAR(Table1[[#This Row],[Date]])</f>
        <v>2023</v>
      </c>
      <c r="J728">
        <f>MONTH(Table1[[#This Row],[Date]])</f>
        <v>5</v>
      </c>
      <c r="K728">
        <f>WEEKDAY(Table1[[#This Row],[Date]])</f>
        <v>7</v>
      </c>
      <c r="L728" s="3">
        <f>DAY(Table1[[#This Row],[Date]])</f>
        <v>6</v>
      </c>
      <c r="M728" s="3">
        <f>Table1[[#This Row],[Inventory Level]]/Table1[[#This Row],[Reorder Point]]</f>
        <v>1.2365591397849462</v>
      </c>
      <c r="N728" s="3">
        <f>ROUND(Table1[[#This Row],[Turnover Ratio]],2)</f>
        <v>1.24</v>
      </c>
    </row>
    <row r="729" spans="1:14" hidden="1" x14ac:dyDescent="0.25">
      <c r="A729" t="s">
        <v>701</v>
      </c>
      <c r="B729" s="1">
        <v>45333</v>
      </c>
      <c r="C729">
        <v>652</v>
      </c>
      <c r="D729">
        <v>468</v>
      </c>
      <c r="E729">
        <v>29</v>
      </c>
      <c r="F729">
        <v>24</v>
      </c>
      <c r="G729">
        <v>44</v>
      </c>
      <c r="H729" t="s">
        <v>3951</v>
      </c>
      <c r="I729">
        <f>YEAR(Table1[[#This Row],[Date]])</f>
        <v>2024</v>
      </c>
      <c r="J729">
        <f>MONTH(Table1[[#This Row],[Date]])</f>
        <v>2</v>
      </c>
      <c r="K729">
        <f>WEEKDAY(Table1[[#This Row],[Date]])</f>
        <v>1</v>
      </c>
      <c r="L729" s="3">
        <f>DAY(Table1[[#This Row],[Date]])</f>
        <v>11</v>
      </c>
      <c r="M729" s="3">
        <f>Table1[[#This Row],[Inventory Level]]/Table1[[#This Row],[Reorder Point]]</f>
        <v>1.3931623931623931</v>
      </c>
      <c r="N729" s="3">
        <f>ROUND(Table1[[#This Row],[Turnover Ratio]],2)</f>
        <v>1.39</v>
      </c>
    </row>
    <row r="730" spans="1:14" hidden="1" x14ac:dyDescent="0.25">
      <c r="A730" t="s">
        <v>702</v>
      </c>
      <c r="B730" s="1">
        <v>45293</v>
      </c>
      <c r="C730">
        <v>664</v>
      </c>
      <c r="D730">
        <v>63</v>
      </c>
      <c r="E730">
        <v>11</v>
      </c>
      <c r="F730">
        <v>79</v>
      </c>
      <c r="G730">
        <v>20</v>
      </c>
      <c r="H730" t="s">
        <v>3951</v>
      </c>
      <c r="I730">
        <f>YEAR(Table1[[#This Row],[Date]])</f>
        <v>2024</v>
      </c>
      <c r="J730">
        <f>MONTH(Table1[[#This Row],[Date]])</f>
        <v>1</v>
      </c>
      <c r="K730">
        <f>WEEKDAY(Table1[[#This Row],[Date]])</f>
        <v>3</v>
      </c>
      <c r="L730" s="3">
        <f>DAY(Table1[[#This Row],[Date]])</f>
        <v>2</v>
      </c>
      <c r="M730" s="3">
        <f>Table1[[#This Row],[Inventory Level]]/Table1[[#This Row],[Reorder Point]]</f>
        <v>10.53968253968254</v>
      </c>
      <c r="N730" s="3">
        <f>ROUND(Table1[[#This Row],[Turnover Ratio]],2)</f>
        <v>10.54</v>
      </c>
    </row>
    <row r="731" spans="1:14" hidden="1" x14ac:dyDescent="0.25">
      <c r="A731" t="s">
        <v>703</v>
      </c>
      <c r="B731" s="1">
        <v>45691</v>
      </c>
      <c r="C731">
        <v>634</v>
      </c>
      <c r="D731">
        <v>221</v>
      </c>
      <c r="E731">
        <v>7</v>
      </c>
      <c r="F731">
        <v>122</v>
      </c>
      <c r="G731">
        <v>35</v>
      </c>
      <c r="H731" t="s">
        <v>3951</v>
      </c>
      <c r="I731">
        <f>YEAR(Table1[[#This Row],[Date]])</f>
        <v>2025</v>
      </c>
      <c r="J731">
        <f>MONTH(Table1[[#This Row],[Date]])</f>
        <v>2</v>
      </c>
      <c r="K731">
        <f>WEEKDAY(Table1[[#This Row],[Date]])</f>
        <v>2</v>
      </c>
      <c r="L731" s="3">
        <f>DAY(Table1[[#This Row],[Date]])</f>
        <v>3</v>
      </c>
      <c r="M731" s="3">
        <f>Table1[[#This Row],[Inventory Level]]/Table1[[#This Row],[Reorder Point]]</f>
        <v>2.8687782805429864</v>
      </c>
      <c r="N731" s="3">
        <f>ROUND(Table1[[#This Row],[Turnover Ratio]],2)</f>
        <v>2.87</v>
      </c>
    </row>
    <row r="732" spans="1:14" hidden="1" x14ac:dyDescent="0.25">
      <c r="A732" t="s">
        <v>704</v>
      </c>
      <c r="B732" s="1">
        <v>45656</v>
      </c>
      <c r="C732">
        <v>454</v>
      </c>
      <c r="D732">
        <v>310</v>
      </c>
      <c r="E732">
        <v>7</v>
      </c>
      <c r="F732">
        <v>97</v>
      </c>
      <c r="G732">
        <v>23</v>
      </c>
      <c r="H732" t="s">
        <v>3950</v>
      </c>
      <c r="I732">
        <f>YEAR(Table1[[#This Row],[Date]])</f>
        <v>2024</v>
      </c>
      <c r="J732">
        <f>MONTH(Table1[[#This Row],[Date]])</f>
        <v>12</v>
      </c>
      <c r="K732">
        <f>WEEKDAY(Table1[[#This Row],[Date]])</f>
        <v>2</v>
      </c>
      <c r="L732" s="3">
        <f>DAY(Table1[[#This Row],[Date]])</f>
        <v>30</v>
      </c>
      <c r="M732" s="3">
        <f>Table1[[#This Row],[Inventory Level]]/Table1[[#This Row],[Reorder Point]]</f>
        <v>1.4645161290322581</v>
      </c>
      <c r="N732" s="3">
        <f>ROUND(Table1[[#This Row],[Turnover Ratio]],2)</f>
        <v>1.46</v>
      </c>
    </row>
    <row r="733" spans="1:14" hidden="1" x14ac:dyDescent="0.25">
      <c r="A733" t="s">
        <v>705</v>
      </c>
      <c r="B733" s="1">
        <v>44987</v>
      </c>
      <c r="C733">
        <v>882</v>
      </c>
      <c r="D733">
        <v>343</v>
      </c>
      <c r="E733">
        <v>8</v>
      </c>
      <c r="F733">
        <v>36</v>
      </c>
      <c r="G733">
        <v>33</v>
      </c>
      <c r="H733" t="s">
        <v>3950</v>
      </c>
      <c r="I733">
        <f>YEAR(Table1[[#This Row],[Date]])</f>
        <v>2023</v>
      </c>
      <c r="J733">
        <f>MONTH(Table1[[#This Row],[Date]])</f>
        <v>3</v>
      </c>
      <c r="K733">
        <f>WEEKDAY(Table1[[#This Row],[Date]])</f>
        <v>5</v>
      </c>
      <c r="L733" s="3">
        <f>DAY(Table1[[#This Row],[Date]])</f>
        <v>2</v>
      </c>
      <c r="M733" s="3">
        <f>Table1[[#This Row],[Inventory Level]]/Table1[[#This Row],[Reorder Point]]</f>
        <v>2.5714285714285716</v>
      </c>
      <c r="N733" s="3">
        <f>ROUND(Table1[[#This Row],[Turnover Ratio]],2)</f>
        <v>2.57</v>
      </c>
    </row>
    <row r="734" spans="1:14" hidden="1" x14ac:dyDescent="0.25">
      <c r="A734" t="s">
        <v>706</v>
      </c>
      <c r="B734" s="1">
        <v>45613</v>
      </c>
      <c r="C734">
        <v>717</v>
      </c>
      <c r="D734">
        <v>188</v>
      </c>
      <c r="E734">
        <v>14</v>
      </c>
      <c r="F734">
        <v>40</v>
      </c>
      <c r="G734">
        <v>26</v>
      </c>
      <c r="H734" t="s">
        <v>3951</v>
      </c>
      <c r="I734">
        <f>YEAR(Table1[[#This Row],[Date]])</f>
        <v>2024</v>
      </c>
      <c r="J734">
        <f>MONTH(Table1[[#This Row],[Date]])</f>
        <v>11</v>
      </c>
      <c r="K734">
        <f>WEEKDAY(Table1[[#This Row],[Date]])</f>
        <v>1</v>
      </c>
      <c r="L734" s="3">
        <f>DAY(Table1[[#This Row],[Date]])</f>
        <v>17</v>
      </c>
      <c r="M734" s="3">
        <f>Table1[[#This Row],[Inventory Level]]/Table1[[#This Row],[Reorder Point]]</f>
        <v>3.8138297872340425</v>
      </c>
      <c r="N734" s="3">
        <f>ROUND(Table1[[#This Row],[Turnover Ratio]],2)</f>
        <v>3.81</v>
      </c>
    </row>
    <row r="735" spans="1:14" hidden="1" x14ac:dyDescent="0.25">
      <c r="A735" t="s">
        <v>707</v>
      </c>
      <c r="B735" s="1">
        <v>45194</v>
      </c>
      <c r="C735">
        <v>736</v>
      </c>
      <c r="D735">
        <v>288</v>
      </c>
      <c r="E735">
        <v>29</v>
      </c>
      <c r="F735">
        <v>30</v>
      </c>
      <c r="G735">
        <v>22</v>
      </c>
      <c r="H735" t="s">
        <v>3950</v>
      </c>
      <c r="I735">
        <f>YEAR(Table1[[#This Row],[Date]])</f>
        <v>2023</v>
      </c>
      <c r="J735">
        <f>MONTH(Table1[[#This Row],[Date]])</f>
        <v>9</v>
      </c>
      <c r="K735">
        <f>WEEKDAY(Table1[[#This Row],[Date]])</f>
        <v>2</v>
      </c>
      <c r="L735" s="3">
        <f>DAY(Table1[[#This Row],[Date]])</f>
        <v>25</v>
      </c>
      <c r="M735" s="3">
        <f>Table1[[#This Row],[Inventory Level]]/Table1[[#This Row],[Reorder Point]]</f>
        <v>2.5555555555555554</v>
      </c>
      <c r="N735" s="3">
        <f>ROUND(Table1[[#This Row],[Turnover Ratio]],2)</f>
        <v>2.56</v>
      </c>
    </row>
    <row r="736" spans="1:14" hidden="1" x14ac:dyDescent="0.25">
      <c r="A736" t="s">
        <v>708</v>
      </c>
      <c r="B736" s="1">
        <v>45176</v>
      </c>
      <c r="C736">
        <v>417</v>
      </c>
      <c r="D736">
        <v>349</v>
      </c>
      <c r="E736">
        <v>9</v>
      </c>
      <c r="F736">
        <v>61</v>
      </c>
      <c r="G736">
        <v>31</v>
      </c>
      <c r="H736" t="s">
        <v>3950</v>
      </c>
      <c r="I736">
        <f>YEAR(Table1[[#This Row],[Date]])</f>
        <v>2023</v>
      </c>
      <c r="J736">
        <f>MONTH(Table1[[#This Row],[Date]])</f>
        <v>9</v>
      </c>
      <c r="K736">
        <f>WEEKDAY(Table1[[#This Row],[Date]])</f>
        <v>5</v>
      </c>
      <c r="L736" s="3">
        <f>DAY(Table1[[#This Row],[Date]])</f>
        <v>7</v>
      </c>
      <c r="M736" s="3">
        <f>Table1[[#This Row],[Inventory Level]]/Table1[[#This Row],[Reorder Point]]</f>
        <v>1.1948424068767909</v>
      </c>
      <c r="N736" s="3">
        <f>ROUND(Table1[[#This Row],[Turnover Ratio]],2)</f>
        <v>1.19</v>
      </c>
    </row>
    <row r="737" spans="1:14" hidden="1" x14ac:dyDescent="0.25">
      <c r="A737" t="s">
        <v>709</v>
      </c>
      <c r="B737" s="1">
        <v>45230</v>
      </c>
      <c r="C737">
        <v>614</v>
      </c>
      <c r="D737">
        <v>340</v>
      </c>
      <c r="E737">
        <v>14</v>
      </c>
      <c r="F737">
        <v>164</v>
      </c>
      <c r="G737">
        <v>27</v>
      </c>
      <c r="H737" t="s">
        <v>3951</v>
      </c>
      <c r="I737">
        <f>YEAR(Table1[[#This Row],[Date]])</f>
        <v>2023</v>
      </c>
      <c r="J737">
        <f>MONTH(Table1[[#This Row],[Date]])</f>
        <v>10</v>
      </c>
      <c r="K737">
        <f>WEEKDAY(Table1[[#This Row],[Date]])</f>
        <v>3</v>
      </c>
      <c r="L737" s="3">
        <f>DAY(Table1[[#This Row],[Date]])</f>
        <v>31</v>
      </c>
      <c r="M737" s="3">
        <f>Table1[[#This Row],[Inventory Level]]/Table1[[#This Row],[Reorder Point]]</f>
        <v>1.8058823529411765</v>
      </c>
      <c r="N737" s="3">
        <f>ROUND(Table1[[#This Row],[Turnover Ratio]],2)</f>
        <v>1.81</v>
      </c>
    </row>
    <row r="738" spans="1:14" hidden="1" x14ac:dyDescent="0.25">
      <c r="A738" t="s">
        <v>710</v>
      </c>
      <c r="B738" s="1">
        <v>45628</v>
      </c>
      <c r="C738">
        <v>281</v>
      </c>
      <c r="D738">
        <v>498</v>
      </c>
      <c r="E738">
        <v>7</v>
      </c>
      <c r="F738">
        <v>89</v>
      </c>
      <c r="G738">
        <v>50</v>
      </c>
      <c r="H738" t="s">
        <v>3950</v>
      </c>
      <c r="I738">
        <f>YEAR(Table1[[#This Row],[Date]])</f>
        <v>2024</v>
      </c>
      <c r="J738">
        <f>MONTH(Table1[[#This Row],[Date]])</f>
        <v>12</v>
      </c>
      <c r="K738">
        <f>WEEKDAY(Table1[[#This Row],[Date]])</f>
        <v>2</v>
      </c>
      <c r="L738" s="3">
        <f>DAY(Table1[[#This Row],[Date]])</f>
        <v>2</v>
      </c>
      <c r="M738" s="3">
        <f>Table1[[#This Row],[Inventory Level]]/Table1[[#This Row],[Reorder Point]]</f>
        <v>0.56425702811244982</v>
      </c>
      <c r="N738" s="3">
        <f>ROUND(Table1[[#This Row],[Turnover Ratio]],2)</f>
        <v>0.56000000000000005</v>
      </c>
    </row>
    <row r="739" spans="1:14" hidden="1" x14ac:dyDescent="0.25">
      <c r="A739" t="s">
        <v>711</v>
      </c>
      <c r="B739" s="1">
        <v>45293</v>
      </c>
      <c r="C739">
        <v>376</v>
      </c>
      <c r="D739">
        <v>126</v>
      </c>
      <c r="E739">
        <v>26</v>
      </c>
      <c r="F739">
        <v>164</v>
      </c>
      <c r="G739">
        <v>43</v>
      </c>
      <c r="H739" t="s">
        <v>3950</v>
      </c>
      <c r="I739">
        <f>YEAR(Table1[[#This Row],[Date]])</f>
        <v>2024</v>
      </c>
      <c r="J739">
        <f>MONTH(Table1[[#This Row],[Date]])</f>
        <v>1</v>
      </c>
      <c r="K739">
        <f>WEEKDAY(Table1[[#This Row],[Date]])</f>
        <v>3</v>
      </c>
      <c r="L739" s="3">
        <f>DAY(Table1[[#This Row],[Date]])</f>
        <v>2</v>
      </c>
      <c r="M739" s="3">
        <f>Table1[[#This Row],[Inventory Level]]/Table1[[#This Row],[Reorder Point]]</f>
        <v>2.9841269841269842</v>
      </c>
      <c r="N739" s="3">
        <f>ROUND(Table1[[#This Row],[Turnover Ratio]],2)</f>
        <v>2.98</v>
      </c>
    </row>
    <row r="740" spans="1:14" hidden="1" x14ac:dyDescent="0.25">
      <c r="A740" t="s">
        <v>712</v>
      </c>
      <c r="B740" s="1">
        <v>45476</v>
      </c>
      <c r="C740">
        <v>167</v>
      </c>
      <c r="D740">
        <v>80</v>
      </c>
      <c r="E740">
        <v>17</v>
      </c>
      <c r="F740">
        <v>39</v>
      </c>
      <c r="G740">
        <v>33</v>
      </c>
      <c r="H740" t="s">
        <v>3950</v>
      </c>
      <c r="I740">
        <f>YEAR(Table1[[#This Row],[Date]])</f>
        <v>2024</v>
      </c>
      <c r="J740">
        <f>MONTH(Table1[[#This Row],[Date]])</f>
        <v>7</v>
      </c>
      <c r="K740">
        <f>WEEKDAY(Table1[[#This Row],[Date]])</f>
        <v>4</v>
      </c>
      <c r="L740" s="3">
        <f>DAY(Table1[[#This Row],[Date]])</f>
        <v>3</v>
      </c>
      <c r="M740" s="3">
        <f>Table1[[#This Row],[Inventory Level]]/Table1[[#This Row],[Reorder Point]]</f>
        <v>2.0874999999999999</v>
      </c>
      <c r="N740" s="3">
        <f>ROUND(Table1[[#This Row],[Turnover Ratio]],2)</f>
        <v>2.09</v>
      </c>
    </row>
    <row r="741" spans="1:14" x14ac:dyDescent="0.25">
      <c r="A741" t="s">
        <v>713</v>
      </c>
      <c r="B741" s="1">
        <v>45329</v>
      </c>
      <c r="C741">
        <v>398</v>
      </c>
      <c r="D741">
        <v>307</v>
      </c>
      <c r="E741">
        <v>25</v>
      </c>
      <c r="F741">
        <v>160</v>
      </c>
      <c r="G741">
        <v>12</v>
      </c>
      <c r="H741" t="s">
        <v>3949</v>
      </c>
      <c r="I741">
        <f>YEAR(Table1[[#This Row],[Date]])</f>
        <v>2024</v>
      </c>
      <c r="J741">
        <f>MONTH(Table1[[#This Row],[Date]])</f>
        <v>2</v>
      </c>
      <c r="K741">
        <f>WEEKDAY(Table1[[#This Row],[Date]])</f>
        <v>4</v>
      </c>
      <c r="L741" s="3">
        <f>DAY(Table1[[#This Row],[Date]])</f>
        <v>7</v>
      </c>
      <c r="M741" s="3">
        <f>Table1[[#This Row],[Inventory Level]]/Table1[[#This Row],[Reorder Point]]</f>
        <v>1.2964169381107491</v>
      </c>
      <c r="N741" s="3">
        <f>ROUND(Table1[[#This Row],[Turnover Ratio]],2)</f>
        <v>1.3</v>
      </c>
    </row>
    <row r="742" spans="1:14" hidden="1" x14ac:dyDescent="0.25">
      <c r="A742" t="s">
        <v>714</v>
      </c>
      <c r="B742" s="1">
        <v>45618</v>
      </c>
      <c r="C742">
        <v>235</v>
      </c>
      <c r="D742">
        <v>155</v>
      </c>
      <c r="E742">
        <v>21</v>
      </c>
      <c r="F742">
        <v>50</v>
      </c>
      <c r="G742">
        <v>45</v>
      </c>
      <c r="H742" t="s">
        <v>3951</v>
      </c>
      <c r="I742">
        <f>YEAR(Table1[[#This Row],[Date]])</f>
        <v>2024</v>
      </c>
      <c r="J742">
        <f>MONTH(Table1[[#This Row],[Date]])</f>
        <v>11</v>
      </c>
      <c r="K742">
        <f>WEEKDAY(Table1[[#This Row],[Date]])</f>
        <v>6</v>
      </c>
      <c r="L742" s="3">
        <f>DAY(Table1[[#This Row],[Date]])</f>
        <v>22</v>
      </c>
      <c r="M742" s="3">
        <f>Table1[[#This Row],[Inventory Level]]/Table1[[#This Row],[Reorder Point]]</f>
        <v>1.5161290322580645</v>
      </c>
      <c r="N742" s="3">
        <f>ROUND(Table1[[#This Row],[Turnover Ratio]],2)</f>
        <v>1.52</v>
      </c>
    </row>
    <row r="743" spans="1:14" hidden="1" x14ac:dyDescent="0.25">
      <c r="A743" t="s">
        <v>715</v>
      </c>
      <c r="B743" s="1">
        <v>45464</v>
      </c>
      <c r="C743">
        <v>589</v>
      </c>
      <c r="D743">
        <v>231</v>
      </c>
      <c r="E743">
        <v>19</v>
      </c>
      <c r="F743">
        <v>70</v>
      </c>
      <c r="G743">
        <v>31</v>
      </c>
      <c r="H743" t="s">
        <v>3951</v>
      </c>
      <c r="I743">
        <f>YEAR(Table1[[#This Row],[Date]])</f>
        <v>2024</v>
      </c>
      <c r="J743">
        <f>MONTH(Table1[[#This Row],[Date]])</f>
        <v>6</v>
      </c>
      <c r="K743">
        <f>WEEKDAY(Table1[[#This Row],[Date]])</f>
        <v>6</v>
      </c>
      <c r="L743" s="3">
        <f>DAY(Table1[[#This Row],[Date]])</f>
        <v>21</v>
      </c>
      <c r="M743" s="3">
        <f>Table1[[#This Row],[Inventory Level]]/Table1[[#This Row],[Reorder Point]]</f>
        <v>2.5497835497835499</v>
      </c>
      <c r="N743" s="3">
        <f>ROUND(Table1[[#This Row],[Turnover Ratio]],2)</f>
        <v>2.5499999999999998</v>
      </c>
    </row>
    <row r="744" spans="1:14" x14ac:dyDescent="0.25">
      <c r="A744" t="s">
        <v>716</v>
      </c>
      <c r="B744" s="1">
        <v>45585</v>
      </c>
      <c r="C744">
        <v>566</v>
      </c>
      <c r="D744">
        <v>380</v>
      </c>
      <c r="E744">
        <v>12</v>
      </c>
      <c r="F744">
        <v>112</v>
      </c>
      <c r="G744">
        <v>9</v>
      </c>
      <c r="H744" t="s">
        <v>3949</v>
      </c>
      <c r="I744">
        <f>YEAR(Table1[[#This Row],[Date]])</f>
        <v>2024</v>
      </c>
      <c r="J744">
        <f>MONTH(Table1[[#This Row],[Date]])</f>
        <v>10</v>
      </c>
      <c r="K744">
        <f>WEEKDAY(Table1[[#This Row],[Date]])</f>
        <v>1</v>
      </c>
      <c r="L744" s="3">
        <f>DAY(Table1[[#This Row],[Date]])</f>
        <v>20</v>
      </c>
      <c r="M744" s="3">
        <f>Table1[[#This Row],[Inventory Level]]/Table1[[#This Row],[Reorder Point]]</f>
        <v>1.4894736842105263</v>
      </c>
      <c r="N744" s="3">
        <f>ROUND(Table1[[#This Row],[Turnover Ratio]],2)</f>
        <v>1.49</v>
      </c>
    </row>
    <row r="745" spans="1:14" x14ac:dyDescent="0.25">
      <c r="A745" t="s">
        <v>717</v>
      </c>
      <c r="B745" s="1">
        <v>45102</v>
      </c>
      <c r="C745">
        <v>339</v>
      </c>
      <c r="D745">
        <v>476</v>
      </c>
      <c r="E745">
        <v>23</v>
      </c>
      <c r="F745">
        <v>193</v>
      </c>
      <c r="G745">
        <v>16</v>
      </c>
      <c r="H745" t="s">
        <v>3949</v>
      </c>
      <c r="I745">
        <f>YEAR(Table1[[#This Row],[Date]])</f>
        <v>2023</v>
      </c>
      <c r="J745">
        <f>MONTH(Table1[[#This Row],[Date]])</f>
        <v>6</v>
      </c>
      <c r="K745">
        <f>WEEKDAY(Table1[[#This Row],[Date]])</f>
        <v>1</v>
      </c>
      <c r="L745" s="3">
        <f>DAY(Table1[[#This Row],[Date]])</f>
        <v>25</v>
      </c>
      <c r="M745" s="3">
        <f>Table1[[#This Row],[Inventory Level]]/Table1[[#This Row],[Reorder Point]]</f>
        <v>0.71218487394957986</v>
      </c>
      <c r="N745" s="3">
        <f>ROUND(Table1[[#This Row],[Turnover Ratio]],2)</f>
        <v>0.71</v>
      </c>
    </row>
    <row r="746" spans="1:14" hidden="1" x14ac:dyDescent="0.25">
      <c r="A746" t="s">
        <v>718</v>
      </c>
      <c r="B746" s="1">
        <v>45008</v>
      </c>
      <c r="C746">
        <v>140</v>
      </c>
      <c r="D746">
        <v>413</v>
      </c>
      <c r="E746">
        <v>16</v>
      </c>
      <c r="F746">
        <v>100</v>
      </c>
      <c r="G746">
        <v>10</v>
      </c>
      <c r="H746" t="s">
        <v>3951</v>
      </c>
      <c r="I746">
        <f>YEAR(Table1[[#This Row],[Date]])</f>
        <v>2023</v>
      </c>
      <c r="J746">
        <f>MONTH(Table1[[#This Row],[Date]])</f>
        <v>3</v>
      </c>
      <c r="K746">
        <f>WEEKDAY(Table1[[#This Row],[Date]])</f>
        <v>5</v>
      </c>
      <c r="L746" s="3">
        <f>DAY(Table1[[#This Row],[Date]])</f>
        <v>23</v>
      </c>
      <c r="M746" s="3">
        <f>Table1[[#This Row],[Inventory Level]]/Table1[[#This Row],[Reorder Point]]</f>
        <v>0.33898305084745761</v>
      </c>
      <c r="N746" s="3">
        <f>ROUND(Table1[[#This Row],[Turnover Ratio]],2)</f>
        <v>0.34</v>
      </c>
    </row>
    <row r="747" spans="1:14" hidden="1" x14ac:dyDescent="0.25">
      <c r="A747" t="s">
        <v>719</v>
      </c>
      <c r="B747" s="1">
        <v>45133</v>
      </c>
      <c r="C747">
        <v>469</v>
      </c>
      <c r="D747">
        <v>500</v>
      </c>
      <c r="E747">
        <v>28</v>
      </c>
      <c r="F747">
        <v>25</v>
      </c>
      <c r="G747">
        <v>47</v>
      </c>
      <c r="H747" t="s">
        <v>3951</v>
      </c>
      <c r="I747">
        <f>YEAR(Table1[[#This Row],[Date]])</f>
        <v>2023</v>
      </c>
      <c r="J747">
        <f>MONTH(Table1[[#This Row],[Date]])</f>
        <v>7</v>
      </c>
      <c r="K747">
        <f>WEEKDAY(Table1[[#This Row],[Date]])</f>
        <v>4</v>
      </c>
      <c r="L747" s="3">
        <f>DAY(Table1[[#This Row],[Date]])</f>
        <v>26</v>
      </c>
      <c r="M747" s="3">
        <f>Table1[[#This Row],[Inventory Level]]/Table1[[#This Row],[Reorder Point]]</f>
        <v>0.93799999999999994</v>
      </c>
      <c r="N747" s="3">
        <f>ROUND(Table1[[#This Row],[Turnover Ratio]],2)</f>
        <v>0.94</v>
      </c>
    </row>
    <row r="748" spans="1:14" hidden="1" x14ac:dyDescent="0.25">
      <c r="A748" t="s">
        <v>720</v>
      </c>
      <c r="B748" s="1">
        <v>45072</v>
      </c>
      <c r="C748">
        <v>633</v>
      </c>
      <c r="D748">
        <v>424</v>
      </c>
      <c r="E748">
        <v>30</v>
      </c>
      <c r="F748">
        <v>58</v>
      </c>
      <c r="G748">
        <v>19</v>
      </c>
      <c r="H748" t="s">
        <v>3951</v>
      </c>
      <c r="I748">
        <f>YEAR(Table1[[#This Row],[Date]])</f>
        <v>2023</v>
      </c>
      <c r="J748">
        <f>MONTH(Table1[[#This Row],[Date]])</f>
        <v>5</v>
      </c>
      <c r="K748">
        <f>WEEKDAY(Table1[[#This Row],[Date]])</f>
        <v>6</v>
      </c>
      <c r="L748" s="3">
        <f>DAY(Table1[[#This Row],[Date]])</f>
        <v>26</v>
      </c>
      <c r="M748" s="3">
        <f>Table1[[#This Row],[Inventory Level]]/Table1[[#This Row],[Reorder Point]]</f>
        <v>1.4929245283018868</v>
      </c>
      <c r="N748" s="3">
        <f>ROUND(Table1[[#This Row],[Turnover Ratio]],2)</f>
        <v>1.49</v>
      </c>
    </row>
    <row r="749" spans="1:14" x14ac:dyDescent="0.25">
      <c r="A749" t="s">
        <v>721</v>
      </c>
      <c r="B749" s="1">
        <v>45454</v>
      </c>
      <c r="C749">
        <v>665</v>
      </c>
      <c r="D749">
        <v>347</v>
      </c>
      <c r="E749">
        <v>14</v>
      </c>
      <c r="F749">
        <v>15</v>
      </c>
      <c r="G749">
        <v>20</v>
      </c>
      <c r="H749" t="s">
        <v>3949</v>
      </c>
      <c r="I749">
        <f>YEAR(Table1[[#This Row],[Date]])</f>
        <v>2024</v>
      </c>
      <c r="J749">
        <f>MONTH(Table1[[#This Row],[Date]])</f>
        <v>6</v>
      </c>
      <c r="K749">
        <f>WEEKDAY(Table1[[#This Row],[Date]])</f>
        <v>3</v>
      </c>
      <c r="L749" s="3">
        <f>DAY(Table1[[#This Row],[Date]])</f>
        <v>11</v>
      </c>
      <c r="M749" s="3">
        <f>Table1[[#This Row],[Inventory Level]]/Table1[[#This Row],[Reorder Point]]</f>
        <v>1.9164265129682998</v>
      </c>
      <c r="N749" s="3">
        <f>ROUND(Table1[[#This Row],[Turnover Ratio]],2)</f>
        <v>1.92</v>
      </c>
    </row>
    <row r="750" spans="1:14" hidden="1" x14ac:dyDescent="0.25">
      <c r="A750" t="s">
        <v>722</v>
      </c>
      <c r="B750" s="1">
        <v>45396</v>
      </c>
      <c r="C750">
        <v>425</v>
      </c>
      <c r="D750">
        <v>345</v>
      </c>
      <c r="E750">
        <v>28</v>
      </c>
      <c r="F750">
        <v>31</v>
      </c>
      <c r="G750">
        <v>32</v>
      </c>
      <c r="H750" t="s">
        <v>3950</v>
      </c>
      <c r="I750">
        <f>YEAR(Table1[[#This Row],[Date]])</f>
        <v>2024</v>
      </c>
      <c r="J750">
        <f>MONTH(Table1[[#This Row],[Date]])</f>
        <v>4</v>
      </c>
      <c r="K750">
        <f>WEEKDAY(Table1[[#This Row],[Date]])</f>
        <v>1</v>
      </c>
      <c r="L750" s="3">
        <f>DAY(Table1[[#This Row],[Date]])</f>
        <v>14</v>
      </c>
      <c r="M750" s="3">
        <f>Table1[[#This Row],[Inventory Level]]/Table1[[#This Row],[Reorder Point]]</f>
        <v>1.2318840579710144</v>
      </c>
      <c r="N750" s="3">
        <f>ROUND(Table1[[#This Row],[Turnover Ratio]],2)</f>
        <v>1.23</v>
      </c>
    </row>
    <row r="751" spans="1:14" hidden="1" x14ac:dyDescent="0.25">
      <c r="A751" t="s">
        <v>723</v>
      </c>
      <c r="B751" s="1">
        <v>45237</v>
      </c>
      <c r="C751">
        <v>905</v>
      </c>
      <c r="D751">
        <v>495</v>
      </c>
      <c r="E751">
        <v>28</v>
      </c>
      <c r="F751">
        <v>78</v>
      </c>
      <c r="G751">
        <v>16</v>
      </c>
      <c r="H751" t="s">
        <v>3950</v>
      </c>
      <c r="I751">
        <f>YEAR(Table1[[#This Row],[Date]])</f>
        <v>2023</v>
      </c>
      <c r="J751">
        <f>MONTH(Table1[[#This Row],[Date]])</f>
        <v>11</v>
      </c>
      <c r="K751">
        <f>WEEKDAY(Table1[[#This Row],[Date]])</f>
        <v>3</v>
      </c>
      <c r="L751" s="3">
        <f>DAY(Table1[[#This Row],[Date]])</f>
        <v>7</v>
      </c>
      <c r="M751" s="3">
        <f>Table1[[#This Row],[Inventory Level]]/Table1[[#This Row],[Reorder Point]]</f>
        <v>1.8282828282828283</v>
      </c>
      <c r="N751" s="3">
        <f>ROUND(Table1[[#This Row],[Turnover Ratio]],2)</f>
        <v>1.83</v>
      </c>
    </row>
    <row r="752" spans="1:14" x14ac:dyDescent="0.25">
      <c r="A752" t="s">
        <v>724</v>
      </c>
      <c r="B752" s="1">
        <v>45634</v>
      </c>
      <c r="C752">
        <v>594</v>
      </c>
      <c r="D752">
        <v>243</v>
      </c>
      <c r="E752">
        <v>22</v>
      </c>
      <c r="F752">
        <v>145</v>
      </c>
      <c r="G752">
        <v>4</v>
      </c>
      <c r="H752" t="s">
        <v>3949</v>
      </c>
      <c r="I752">
        <f>YEAR(Table1[[#This Row],[Date]])</f>
        <v>2024</v>
      </c>
      <c r="J752">
        <f>MONTH(Table1[[#This Row],[Date]])</f>
        <v>12</v>
      </c>
      <c r="K752">
        <f>WEEKDAY(Table1[[#This Row],[Date]])</f>
        <v>1</v>
      </c>
      <c r="L752" s="3">
        <f>DAY(Table1[[#This Row],[Date]])</f>
        <v>8</v>
      </c>
      <c r="M752" s="3">
        <f>Table1[[#This Row],[Inventory Level]]/Table1[[#This Row],[Reorder Point]]</f>
        <v>2.4444444444444446</v>
      </c>
      <c r="N752" s="3">
        <f>ROUND(Table1[[#This Row],[Turnover Ratio]],2)</f>
        <v>2.44</v>
      </c>
    </row>
    <row r="753" spans="1:14" x14ac:dyDescent="0.25">
      <c r="A753" t="s">
        <v>725</v>
      </c>
      <c r="B753" s="1">
        <v>45584</v>
      </c>
      <c r="C753">
        <v>129</v>
      </c>
      <c r="D753">
        <v>256</v>
      </c>
      <c r="E753">
        <v>11</v>
      </c>
      <c r="F753">
        <v>71</v>
      </c>
      <c r="G753">
        <v>29</v>
      </c>
      <c r="H753" t="s">
        <v>3949</v>
      </c>
      <c r="I753">
        <f>YEAR(Table1[[#This Row],[Date]])</f>
        <v>2024</v>
      </c>
      <c r="J753">
        <f>MONTH(Table1[[#This Row],[Date]])</f>
        <v>10</v>
      </c>
      <c r="K753">
        <f>WEEKDAY(Table1[[#This Row],[Date]])</f>
        <v>7</v>
      </c>
      <c r="L753" s="3">
        <f>DAY(Table1[[#This Row],[Date]])</f>
        <v>19</v>
      </c>
      <c r="M753" s="3">
        <f>Table1[[#This Row],[Inventory Level]]/Table1[[#This Row],[Reorder Point]]</f>
        <v>0.50390625</v>
      </c>
      <c r="N753" s="3">
        <f>ROUND(Table1[[#This Row],[Turnover Ratio]],2)</f>
        <v>0.5</v>
      </c>
    </row>
    <row r="754" spans="1:14" x14ac:dyDescent="0.25">
      <c r="A754" t="s">
        <v>726</v>
      </c>
      <c r="B754" s="1">
        <v>45421</v>
      </c>
      <c r="C754">
        <v>235</v>
      </c>
      <c r="D754">
        <v>133</v>
      </c>
      <c r="E754">
        <v>19</v>
      </c>
      <c r="F754">
        <v>28</v>
      </c>
      <c r="G754">
        <v>28</v>
      </c>
      <c r="H754" t="s">
        <v>3949</v>
      </c>
      <c r="I754">
        <f>YEAR(Table1[[#This Row],[Date]])</f>
        <v>2024</v>
      </c>
      <c r="J754">
        <f>MONTH(Table1[[#This Row],[Date]])</f>
        <v>5</v>
      </c>
      <c r="K754">
        <f>WEEKDAY(Table1[[#This Row],[Date]])</f>
        <v>5</v>
      </c>
      <c r="L754" s="3">
        <f>DAY(Table1[[#This Row],[Date]])</f>
        <v>9</v>
      </c>
      <c r="M754" s="3">
        <f>Table1[[#This Row],[Inventory Level]]/Table1[[#This Row],[Reorder Point]]</f>
        <v>1.7669172932330828</v>
      </c>
      <c r="N754" s="3">
        <f>ROUND(Table1[[#This Row],[Turnover Ratio]],2)</f>
        <v>1.77</v>
      </c>
    </row>
    <row r="755" spans="1:14" x14ac:dyDescent="0.25">
      <c r="A755" t="s">
        <v>727</v>
      </c>
      <c r="B755" s="1">
        <v>45653</v>
      </c>
      <c r="C755">
        <v>126</v>
      </c>
      <c r="D755">
        <v>278</v>
      </c>
      <c r="E755">
        <v>22</v>
      </c>
      <c r="F755">
        <v>144</v>
      </c>
      <c r="G755">
        <v>27</v>
      </c>
      <c r="H755" t="s">
        <v>3949</v>
      </c>
      <c r="I755">
        <f>YEAR(Table1[[#This Row],[Date]])</f>
        <v>2024</v>
      </c>
      <c r="J755">
        <f>MONTH(Table1[[#This Row],[Date]])</f>
        <v>12</v>
      </c>
      <c r="K755">
        <f>WEEKDAY(Table1[[#This Row],[Date]])</f>
        <v>6</v>
      </c>
      <c r="L755" s="3">
        <f>DAY(Table1[[#This Row],[Date]])</f>
        <v>27</v>
      </c>
      <c r="M755" s="3">
        <f>Table1[[#This Row],[Inventory Level]]/Table1[[#This Row],[Reorder Point]]</f>
        <v>0.45323741007194246</v>
      </c>
      <c r="N755" s="3">
        <f>ROUND(Table1[[#This Row],[Turnover Ratio]],2)</f>
        <v>0.45</v>
      </c>
    </row>
    <row r="756" spans="1:14" x14ac:dyDescent="0.25">
      <c r="A756" t="s">
        <v>728</v>
      </c>
      <c r="B756" s="1">
        <v>45077</v>
      </c>
      <c r="C756">
        <v>353</v>
      </c>
      <c r="D756">
        <v>139</v>
      </c>
      <c r="E756">
        <v>20</v>
      </c>
      <c r="F756">
        <v>162</v>
      </c>
      <c r="G756">
        <v>4</v>
      </c>
      <c r="H756" t="s">
        <v>3949</v>
      </c>
      <c r="I756">
        <f>YEAR(Table1[[#This Row],[Date]])</f>
        <v>2023</v>
      </c>
      <c r="J756">
        <f>MONTH(Table1[[#This Row],[Date]])</f>
        <v>5</v>
      </c>
      <c r="K756">
        <f>WEEKDAY(Table1[[#This Row],[Date]])</f>
        <v>4</v>
      </c>
      <c r="L756" s="3">
        <f>DAY(Table1[[#This Row],[Date]])</f>
        <v>31</v>
      </c>
      <c r="M756" s="3">
        <f>Table1[[#This Row],[Inventory Level]]/Table1[[#This Row],[Reorder Point]]</f>
        <v>2.5395683453237412</v>
      </c>
      <c r="N756" s="3">
        <f>ROUND(Table1[[#This Row],[Turnover Ratio]],2)</f>
        <v>2.54</v>
      </c>
    </row>
    <row r="757" spans="1:14" hidden="1" x14ac:dyDescent="0.25">
      <c r="A757" t="s">
        <v>729</v>
      </c>
      <c r="B757" s="1">
        <v>45638</v>
      </c>
      <c r="C757">
        <v>626</v>
      </c>
      <c r="D757">
        <v>165</v>
      </c>
      <c r="E757">
        <v>23</v>
      </c>
      <c r="F757">
        <v>103</v>
      </c>
      <c r="G757">
        <v>8</v>
      </c>
      <c r="H757" t="s">
        <v>3950</v>
      </c>
      <c r="I757">
        <f>YEAR(Table1[[#This Row],[Date]])</f>
        <v>2024</v>
      </c>
      <c r="J757">
        <f>MONTH(Table1[[#This Row],[Date]])</f>
        <v>12</v>
      </c>
      <c r="K757">
        <f>WEEKDAY(Table1[[#This Row],[Date]])</f>
        <v>5</v>
      </c>
      <c r="L757" s="3">
        <f>DAY(Table1[[#This Row],[Date]])</f>
        <v>12</v>
      </c>
      <c r="M757" s="3">
        <f>Table1[[#This Row],[Inventory Level]]/Table1[[#This Row],[Reorder Point]]</f>
        <v>3.7939393939393939</v>
      </c>
      <c r="N757" s="3">
        <f>ROUND(Table1[[#This Row],[Turnover Ratio]],2)</f>
        <v>3.79</v>
      </c>
    </row>
    <row r="758" spans="1:14" hidden="1" x14ac:dyDescent="0.25">
      <c r="A758" t="s">
        <v>730</v>
      </c>
      <c r="B758" s="1">
        <v>45209</v>
      </c>
      <c r="C758">
        <v>345</v>
      </c>
      <c r="D758">
        <v>191</v>
      </c>
      <c r="E758">
        <v>11</v>
      </c>
      <c r="F758">
        <v>125</v>
      </c>
      <c r="G758">
        <v>42</v>
      </c>
      <c r="H758" t="s">
        <v>3950</v>
      </c>
      <c r="I758">
        <f>YEAR(Table1[[#This Row],[Date]])</f>
        <v>2023</v>
      </c>
      <c r="J758">
        <f>MONTH(Table1[[#This Row],[Date]])</f>
        <v>10</v>
      </c>
      <c r="K758">
        <f>WEEKDAY(Table1[[#This Row],[Date]])</f>
        <v>3</v>
      </c>
      <c r="L758" s="3">
        <f>DAY(Table1[[#This Row],[Date]])</f>
        <v>10</v>
      </c>
      <c r="M758" s="3">
        <f>Table1[[#This Row],[Inventory Level]]/Table1[[#This Row],[Reorder Point]]</f>
        <v>1.8062827225130891</v>
      </c>
      <c r="N758" s="3">
        <f>ROUND(Table1[[#This Row],[Turnover Ratio]],2)</f>
        <v>1.81</v>
      </c>
    </row>
    <row r="759" spans="1:14" hidden="1" x14ac:dyDescent="0.25">
      <c r="A759" t="s">
        <v>731</v>
      </c>
      <c r="B759" s="1">
        <v>45648</v>
      </c>
      <c r="C759">
        <v>726</v>
      </c>
      <c r="D759">
        <v>138</v>
      </c>
      <c r="E759">
        <v>23</v>
      </c>
      <c r="F759">
        <v>128</v>
      </c>
      <c r="G759">
        <v>30</v>
      </c>
      <c r="H759" t="s">
        <v>3950</v>
      </c>
      <c r="I759">
        <f>YEAR(Table1[[#This Row],[Date]])</f>
        <v>2024</v>
      </c>
      <c r="J759">
        <f>MONTH(Table1[[#This Row],[Date]])</f>
        <v>12</v>
      </c>
      <c r="K759">
        <f>WEEKDAY(Table1[[#This Row],[Date]])</f>
        <v>1</v>
      </c>
      <c r="L759" s="3">
        <f>DAY(Table1[[#This Row],[Date]])</f>
        <v>22</v>
      </c>
      <c r="M759" s="3">
        <f>Table1[[#This Row],[Inventory Level]]/Table1[[#This Row],[Reorder Point]]</f>
        <v>5.2608695652173916</v>
      </c>
      <c r="N759" s="3">
        <f>ROUND(Table1[[#This Row],[Turnover Ratio]],2)</f>
        <v>5.26</v>
      </c>
    </row>
    <row r="760" spans="1:14" x14ac:dyDescent="0.25">
      <c r="A760" t="s">
        <v>732</v>
      </c>
      <c r="B760" s="1">
        <v>45592</v>
      </c>
      <c r="C760">
        <v>136</v>
      </c>
      <c r="D760">
        <v>454</v>
      </c>
      <c r="E760">
        <v>19</v>
      </c>
      <c r="F760">
        <v>169</v>
      </c>
      <c r="G760">
        <v>1</v>
      </c>
      <c r="H760" t="s">
        <v>3949</v>
      </c>
      <c r="I760">
        <f>YEAR(Table1[[#This Row],[Date]])</f>
        <v>2024</v>
      </c>
      <c r="J760">
        <f>MONTH(Table1[[#This Row],[Date]])</f>
        <v>10</v>
      </c>
      <c r="K760">
        <f>WEEKDAY(Table1[[#This Row],[Date]])</f>
        <v>1</v>
      </c>
      <c r="L760" s="3">
        <f>DAY(Table1[[#This Row],[Date]])</f>
        <v>27</v>
      </c>
      <c r="M760" s="3">
        <f>Table1[[#This Row],[Inventory Level]]/Table1[[#This Row],[Reorder Point]]</f>
        <v>0.29955947136563876</v>
      </c>
      <c r="N760" s="3">
        <f>ROUND(Table1[[#This Row],[Turnover Ratio]],2)</f>
        <v>0.3</v>
      </c>
    </row>
    <row r="761" spans="1:14" hidden="1" x14ac:dyDescent="0.25">
      <c r="A761" t="s">
        <v>733</v>
      </c>
      <c r="B761" s="1">
        <v>45682</v>
      </c>
      <c r="C761">
        <v>778</v>
      </c>
      <c r="D761">
        <v>466</v>
      </c>
      <c r="E761">
        <v>1</v>
      </c>
      <c r="F761">
        <v>149</v>
      </c>
      <c r="G761">
        <v>40</v>
      </c>
      <c r="H761" t="s">
        <v>3951</v>
      </c>
      <c r="I761">
        <f>YEAR(Table1[[#This Row],[Date]])</f>
        <v>2025</v>
      </c>
      <c r="J761">
        <f>MONTH(Table1[[#This Row],[Date]])</f>
        <v>1</v>
      </c>
      <c r="K761">
        <f>WEEKDAY(Table1[[#This Row],[Date]])</f>
        <v>7</v>
      </c>
      <c r="L761" s="3">
        <f>DAY(Table1[[#This Row],[Date]])</f>
        <v>25</v>
      </c>
      <c r="M761" s="3">
        <f>Table1[[#This Row],[Inventory Level]]/Table1[[#This Row],[Reorder Point]]</f>
        <v>1.6695278969957081</v>
      </c>
      <c r="N761" s="3">
        <f>ROUND(Table1[[#This Row],[Turnover Ratio]],2)</f>
        <v>1.67</v>
      </c>
    </row>
    <row r="762" spans="1:14" x14ac:dyDescent="0.25">
      <c r="A762" t="s">
        <v>734</v>
      </c>
      <c r="B762" s="1">
        <v>45214</v>
      </c>
      <c r="C762">
        <v>215</v>
      </c>
      <c r="D762">
        <v>186</v>
      </c>
      <c r="E762">
        <v>28</v>
      </c>
      <c r="F762">
        <v>11</v>
      </c>
      <c r="G762">
        <v>47</v>
      </c>
      <c r="H762" t="s">
        <v>3949</v>
      </c>
      <c r="I762">
        <f>YEAR(Table1[[#This Row],[Date]])</f>
        <v>2023</v>
      </c>
      <c r="J762">
        <f>MONTH(Table1[[#This Row],[Date]])</f>
        <v>10</v>
      </c>
      <c r="K762">
        <f>WEEKDAY(Table1[[#This Row],[Date]])</f>
        <v>1</v>
      </c>
      <c r="L762" s="3">
        <f>DAY(Table1[[#This Row],[Date]])</f>
        <v>15</v>
      </c>
      <c r="M762" s="3">
        <f>Table1[[#This Row],[Inventory Level]]/Table1[[#This Row],[Reorder Point]]</f>
        <v>1.1559139784946237</v>
      </c>
      <c r="N762" s="3">
        <f>ROUND(Table1[[#This Row],[Turnover Ratio]],2)</f>
        <v>1.1599999999999999</v>
      </c>
    </row>
    <row r="763" spans="1:14" hidden="1" x14ac:dyDescent="0.25">
      <c r="A763" t="s">
        <v>735</v>
      </c>
      <c r="B763" s="1">
        <v>45488</v>
      </c>
      <c r="C763">
        <v>520</v>
      </c>
      <c r="D763">
        <v>307</v>
      </c>
      <c r="E763">
        <v>24</v>
      </c>
      <c r="F763">
        <v>176</v>
      </c>
      <c r="G763">
        <v>32</v>
      </c>
      <c r="H763" t="s">
        <v>3951</v>
      </c>
      <c r="I763">
        <f>YEAR(Table1[[#This Row],[Date]])</f>
        <v>2024</v>
      </c>
      <c r="J763">
        <f>MONTH(Table1[[#This Row],[Date]])</f>
        <v>7</v>
      </c>
      <c r="K763">
        <f>WEEKDAY(Table1[[#This Row],[Date]])</f>
        <v>2</v>
      </c>
      <c r="L763" s="3">
        <f>DAY(Table1[[#This Row],[Date]])</f>
        <v>15</v>
      </c>
      <c r="M763" s="3">
        <f>Table1[[#This Row],[Inventory Level]]/Table1[[#This Row],[Reorder Point]]</f>
        <v>1.6938110749185669</v>
      </c>
      <c r="N763" s="3">
        <f>ROUND(Table1[[#This Row],[Turnover Ratio]],2)</f>
        <v>1.69</v>
      </c>
    </row>
    <row r="764" spans="1:14" hidden="1" x14ac:dyDescent="0.25">
      <c r="A764" t="s">
        <v>736</v>
      </c>
      <c r="B764" s="1">
        <v>45013</v>
      </c>
      <c r="C764">
        <v>247</v>
      </c>
      <c r="D764">
        <v>88</v>
      </c>
      <c r="E764">
        <v>26</v>
      </c>
      <c r="F764">
        <v>99</v>
      </c>
      <c r="G764">
        <v>40</v>
      </c>
      <c r="H764" t="s">
        <v>3950</v>
      </c>
      <c r="I764">
        <f>YEAR(Table1[[#This Row],[Date]])</f>
        <v>2023</v>
      </c>
      <c r="J764">
        <f>MONTH(Table1[[#This Row],[Date]])</f>
        <v>3</v>
      </c>
      <c r="K764">
        <f>WEEKDAY(Table1[[#This Row],[Date]])</f>
        <v>3</v>
      </c>
      <c r="L764" s="3">
        <f>DAY(Table1[[#This Row],[Date]])</f>
        <v>28</v>
      </c>
      <c r="M764" s="3">
        <f>Table1[[#This Row],[Inventory Level]]/Table1[[#This Row],[Reorder Point]]</f>
        <v>2.8068181818181817</v>
      </c>
      <c r="N764" s="3">
        <f>ROUND(Table1[[#This Row],[Turnover Ratio]],2)</f>
        <v>2.81</v>
      </c>
    </row>
    <row r="765" spans="1:14" hidden="1" x14ac:dyDescent="0.25">
      <c r="A765" t="s">
        <v>185</v>
      </c>
      <c r="B765" s="1">
        <v>45326</v>
      </c>
      <c r="C765">
        <v>518</v>
      </c>
      <c r="D765">
        <v>148</v>
      </c>
      <c r="E765">
        <v>28</v>
      </c>
      <c r="F765">
        <v>113</v>
      </c>
      <c r="G765">
        <v>18</v>
      </c>
      <c r="H765" t="s">
        <v>3950</v>
      </c>
      <c r="I765">
        <f>YEAR(Table1[[#This Row],[Date]])</f>
        <v>2024</v>
      </c>
      <c r="J765">
        <f>MONTH(Table1[[#This Row],[Date]])</f>
        <v>2</v>
      </c>
      <c r="K765">
        <f>WEEKDAY(Table1[[#This Row],[Date]])</f>
        <v>1</v>
      </c>
      <c r="L765" s="3">
        <f>DAY(Table1[[#This Row],[Date]])</f>
        <v>4</v>
      </c>
      <c r="M765" s="3">
        <f>Table1[[#This Row],[Inventory Level]]/Table1[[#This Row],[Reorder Point]]</f>
        <v>3.5</v>
      </c>
      <c r="N765" s="3">
        <f>ROUND(Table1[[#This Row],[Turnover Ratio]],2)</f>
        <v>3.5</v>
      </c>
    </row>
    <row r="766" spans="1:14" hidden="1" x14ac:dyDescent="0.25">
      <c r="A766" t="s">
        <v>737</v>
      </c>
      <c r="B766" s="1">
        <v>45132</v>
      </c>
      <c r="C766">
        <v>416</v>
      </c>
      <c r="D766">
        <v>268</v>
      </c>
      <c r="E766">
        <v>15</v>
      </c>
      <c r="F766">
        <v>88</v>
      </c>
      <c r="G766">
        <v>33</v>
      </c>
      <c r="H766" t="s">
        <v>3951</v>
      </c>
      <c r="I766">
        <f>YEAR(Table1[[#This Row],[Date]])</f>
        <v>2023</v>
      </c>
      <c r="J766">
        <f>MONTH(Table1[[#This Row],[Date]])</f>
        <v>7</v>
      </c>
      <c r="K766">
        <f>WEEKDAY(Table1[[#This Row],[Date]])</f>
        <v>3</v>
      </c>
      <c r="L766" s="3">
        <f>DAY(Table1[[#This Row],[Date]])</f>
        <v>25</v>
      </c>
      <c r="M766" s="3">
        <f>Table1[[#This Row],[Inventory Level]]/Table1[[#This Row],[Reorder Point]]</f>
        <v>1.5522388059701493</v>
      </c>
      <c r="N766" s="3">
        <f>ROUND(Table1[[#This Row],[Turnover Ratio]],2)</f>
        <v>1.55</v>
      </c>
    </row>
    <row r="767" spans="1:14" x14ac:dyDescent="0.25">
      <c r="A767" t="s">
        <v>738</v>
      </c>
      <c r="B767" s="1">
        <v>45457</v>
      </c>
      <c r="C767">
        <v>274</v>
      </c>
      <c r="D767">
        <v>229</v>
      </c>
      <c r="E767">
        <v>6</v>
      </c>
      <c r="F767">
        <v>167</v>
      </c>
      <c r="G767">
        <v>41</v>
      </c>
      <c r="H767" t="s">
        <v>3949</v>
      </c>
      <c r="I767">
        <f>YEAR(Table1[[#This Row],[Date]])</f>
        <v>2024</v>
      </c>
      <c r="J767">
        <f>MONTH(Table1[[#This Row],[Date]])</f>
        <v>6</v>
      </c>
      <c r="K767">
        <f>WEEKDAY(Table1[[#This Row],[Date]])</f>
        <v>6</v>
      </c>
      <c r="L767" s="3">
        <f>DAY(Table1[[#This Row],[Date]])</f>
        <v>14</v>
      </c>
      <c r="M767" s="3">
        <f>Table1[[#This Row],[Inventory Level]]/Table1[[#This Row],[Reorder Point]]</f>
        <v>1.1965065502183405</v>
      </c>
      <c r="N767" s="3">
        <f>ROUND(Table1[[#This Row],[Turnover Ratio]],2)</f>
        <v>1.2</v>
      </c>
    </row>
    <row r="768" spans="1:14" hidden="1" x14ac:dyDescent="0.25">
      <c r="A768" t="s">
        <v>739</v>
      </c>
      <c r="B768" s="1">
        <v>45697</v>
      </c>
      <c r="C768">
        <v>413</v>
      </c>
      <c r="D768">
        <v>472</v>
      </c>
      <c r="E768">
        <v>26</v>
      </c>
      <c r="F768">
        <v>195</v>
      </c>
      <c r="G768">
        <v>38</v>
      </c>
      <c r="H768" t="s">
        <v>3950</v>
      </c>
      <c r="I768">
        <f>YEAR(Table1[[#This Row],[Date]])</f>
        <v>2025</v>
      </c>
      <c r="J768">
        <f>MONTH(Table1[[#This Row],[Date]])</f>
        <v>2</v>
      </c>
      <c r="K768">
        <f>WEEKDAY(Table1[[#This Row],[Date]])</f>
        <v>1</v>
      </c>
      <c r="L768" s="3">
        <f>DAY(Table1[[#This Row],[Date]])</f>
        <v>9</v>
      </c>
      <c r="M768" s="3">
        <f>Table1[[#This Row],[Inventory Level]]/Table1[[#This Row],[Reorder Point]]</f>
        <v>0.875</v>
      </c>
      <c r="N768" s="3">
        <f>ROUND(Table1[[#This Row],[Turnover Ratio]],2)</f>
        <v>0.88</v>
      </c>
    </row>
    <row r="769" spans="1:14" x14ac:dyDescent="0.25">
      <c r="A769" t="s">
        <v>740</v>
      </c>
      <c r="B769" s="1">
        <v>45223</v>
      </c>
      <c r="C769">
        <v>196</v>
      </c>
      <c r="D769">
        <v>69</v>
      </c>
      <c r="E769">
        <v>26</v>
      </c>
      <c r="F769">
        <v>174</v>
      </c>
      <c r="G769">
        <v>5</v>
      </c>
      <c r="H769" t="s">
        <v>3949</v>
      </c>
      <c r="I769">
        <f>YEAR(Table1[[#This Row],[Date]])</f>
        <v>2023</v>
      </c>
      <c r="J769">
        <f>MONTH(Table1[[#This Row],[Date]])</f>
        <v>10</v>
      </c>
      <c r="K769">
        <f>WEEKDAY(Table1[[#This Row],[Date]])</f>
        <v>3</v>
      </c>
      <c r="L769" s="3">
        <f>DAY(Table1[[#This Row],[Date]])</f>
        <v>24</v>
      </c>
      <c r="M769" s="3">
        <f>Table1[[#This Row],[Inventory Level]]/Table1[[#This Row],[Reorder Point]]</f>
        <v>2.8405797101449277</v>
      </c>
      <c r="N769" s="3">
        <f>ROUND(Table1[[#This Row],[Turnover Ratio]],2)</f>
        <v>2.84</v>
      </c>
    </row>
    <row r="770" spans="1:14" x14ac:dyDescent="0.25">
      <c r="A770" t="s">
        <v>741</v>
      </c>
      <c r="B770" s="1">
        <v>45540</v>
      </c>
      <c r="C770">
        <v>346</v>
      </c>
      <c r="D770">
        <v>426</v>
      </c>
      <c r="E770">
        <v>27</v>
      </c>
      <c r="F770">
        <v>139</v>
      </c>
      <c r="G770">
        <v>27</v>
      </c>
      <c r="H770" t="s">
        <v>3949</v>
      </c>
      <c r="I770">
        <f>YEAR(Table1[[#This Row],[Date]])</f>
        <v>2024</v>
      </c>
      <c r="J770">
        <f>MONTH(Table1[[#This Row],[Date]])</f>
        <v>9</v>
      </c>
      <c r="K770">
        <f>WEEKDAY(Table1[[#This Row],[Date]])</f>
        <v>5</v>
      </c>
      <c r="L770" s="3">
        <f>DAY(Table1[[#This Row],[Date]])</f>
        <v>5</v>
      </c>
      <c r="M770" s="3">
        <f>Table1[[#This Row],[Inventory Level]]/Table1[[#This Row],[Reorder Point]]</f>
        <v>0.81220657276995301</v>
      </c>
      <c r="N770" s="3">
        <f>ROUND(Table1[[#This Row],[Turnover Ratio]],2)</f>
        <v>0.81</v>
      </c>
    </row>
    <row r="771" spans="1:14" x14ac:dyDescent="0.25">
      <c r="A771" t="s">
        <v>742</v>
      </c>
      <c r="B771" s="1">
        <v>45549</v>
      </c>
      <c r="C771">
        <v>970</v>
      </c>
      <c r="D771">
        <v>474</v>
      </c>
      <c r="E771">
        <v>24</v>
      </c>
      <c r="F771">
        <v>25</v>
      </c>
      <c r="G771">
        <v>4</v>
      </c>
      <c r="H771" t="s">
        <v>3949</v>
      </c>
      <c r="I771">
        <f>YEAR(Table1[[#This Row],[Date]])</f>
        <v>2024</v>
      </c>
      <c r="J771">
        <f>MONTH(Table1[[#This Row],[Date]])</f>
        <v>9</v>
      </c>
      <c r="K771">
        <f>WEEKDAY(Table1[[#This Row],[Date]])</f>
        <v>7</v>
      </c>
      <c r="L771" s="3">
        <f>DAY(Table1[[#This Row],[Date]])</f>
        <v>14</v>
      </c>
      <c r="M771" s="3">
        <f>Table1[[#This Row],[Inventory Level]]/Table1[[#This Row],[Reorder Point]]</f>
        <v>2.0464135021097047</v>
      </c>
      <c r="N771" s="3">
        <f>ROUND(Table1[[#This Row],[Turnover Ratio]],2)</f>
        <v>2.0499999999999998</v>
      </c>
    </row>
    <row r="772" spans="1:14" x14ac:dyDescent="0.25">
      <c r="A772" t="s">
        <v>743</v>
      </c>
      <c r="B772" s="1">
        <v>45547</v>
      </c>
      <c r="C772">
        <v>474</v>
      </c>
      <c r="D772">
        <v>125</v>
      </c>
      <c r="E772">
        <v>18</v>
      </c>
      <c r="F772">
        <v>145</v>
      </c>
      <c r="G772">
        <v>25</v>
      </c>
      <c r="H772" t="s">
        <v>3949</v>
      </c>
      <c r="I772">
        <f>YEAR(Table1[[#This Row],[Date]])</f>
        <v>2024</v>
      </c>
      <c r="J772">
        <f>MONTH(Table1[[#This Row],[Date]])</f>
        <v>9</v>
      </c>
      <c r="K772">
        <f>WEEKDAY(Table1[[#This Row],[Date]])</f>
        <v>5</v>
      </c>
      <c r="L772" s="3">
        <f>DAY(Table1[[#This Row],[Date]])</f>
        <v>12</v>
      </c>
      <c r="M772" s="3">
        <f>Table1[[#This Row],[Inventory Level]]/Table1[[#This Row],[Reorder Point]]</f>
        <v>3.7919999999999998</v>
      </c>
      <c r="N772" s="3">
        <f>ROUND(Table1[[#This Row],[Turnover Ratio]],2)</f>
        <v>3.79</v>
      </c>
    </row>
    <row r="773" spans="1:14" hidden="1" x14ac:dyDescent="0.25">
      <c r="A773" t="s">
        <v>744</v>
      </c>
      <c r="B773" s="1">
        <v>45090</v>
      </c>
      <c r="C773">
        <v>147</v>
      </c>
      <c r="D773">
        <v>487</v>
      </c>
      <c r="E773">
        <v>19</v>
      </c>
      <c r="F773">
        <v>59</v>
      </c>
      <c r="G773">
        <v>18</v>
      </c>
      <c r="H773" t="s">
        <v>3950</v>
      </c>
      <c r="I773">
        <f>YEAR(Table1[[#This Row],[Date]])</f>
        <v>2023</v>
      </c>
      <c r="J773">
        <f>MONTH(Table1[[#This Row],[Date]])</f>
        <v>6</v>
      </c>
      <c r="K773">
        <f>WEEKDAY(Table1[[#This Row],[Date]])</f>
        <v>3</v>
      </c>
      <c r="L773" s="3">
        <f>DAY(Table1[[#This Row],[Date]])</f>
        <v>13</v>
      </c>
      <c r="M773" s="3">
        <f>Table1[[#This Row],[Inventory Level]]/Table1[[#This Row],[Reorder Point]]</f>
        <v>0.30184804928131415</v>
      </c>
      <c r="N773" s="3">
        <f>ROUND(Table1[[#This Row],[Turnover Ratio]],2)</f>
        <v>0.3</v>
      </c>
    </row>
    <row r="774" spans="1:14" x14ac:dyDescent="0.25">
      <c r="A774" t="s">
        <v>745</v>
      </c>
      <c r="B774" s="1">
        <v>45309</v>
      </c>
      <c r="C774">
        <v>138</v>
      </c>
      <c r="D774">
        <v>261</v>
      </c>
      <c r="E774">
        <v>22</v>
      </c>
      <c r="F774">
        <v>102</v>
      </c>
      <c r="G774">
        <v>24</v>
      </c>
      <c r="H774" t="s">
        <v>3949</v>
      </c>
      <c r="I774">
        <f>YEAR(Table1[[#This Row],[Date]])</f>
        <v>2024</v>
      </c>
      <c r="J774">
        <f>MONTH(Table1[[#This Row],[Date]])</f>
        <v>1</v>
      </c>
      <c r="K774">
        <f>WEEKDAY(Table1[[#This Row],[Date]])</f>
        <v>5</v>
      </c>
      <c r="L774" s="3">
        <f>DAY(Table1[[#This Row],[Date]])</f>
        <v>18</v>
      </c>
      <c r="M774" s="3">
        <f>Table1[[#This Row],[Inventory Level]]/Table1[[#This Row],[Reorder Point]]</f>
        <v>0.52873563218390807</v>
      </c>
      <c r="N774" s="3">
        <f>ROUND(Table1[[#This Row],[Turnover Ratio]],2)</f>
        <v>0.53</v>
      </c>
    </row>
    <row r="775" spans="1:14" hidden="1" x14ac:dyDescent="0.25">
      <c r="A775" t="s">
        <v>746</v>
      </c>
      <c r="B775" s="1">
        <v>45691</v>
      </c>
      <c r="C775">
        <v>884</v>
      </c>
      <c r="D775">
        <v>446</v>
      </c>
      <c r="E775">
        <v>14</v>
      </c>
      <c r="F775">
        <v>119</v>
      </c>
      <c r="G775">
        <v>12</v>
      </c>
      <c r="H775" t="s">
        <v>3950</v>
      </c>
      <c r="I775">
        <f>YEAR(Table1[[#This Row],[Date]])</f>
        <v>2025</v>
      </c>
      <c r="J775">
        <f>MONTH(Table1[[#This Row],[Date]])</f>
        <v>2</v>
      </c>
      <c r="K775">
        <f>WEEKDAY(Table1[[#This Row],[Date]])</f>
        <v>2</v>
      </c>
      <c r="L775" s="3">
        <f>DAY(Table1[[#This Row],[Date]])</f>
        <v>3</v>
      </c>
      <c r="M775" s="3">
        <f>Table1[[#This Row],[Inventory Level]]/Table1[[#This Row],[Reorder Point]]</f>
        <v>1.9820627802690582</v>
      </c>
      <c r="N775" s="3">
        <f>ROUND(Table1[[#This Row],[Turnover Ratio]],2)</f>
        <v>1.98</v>
      </c>
    </row>
    <row r="776" spans="1:14" x14ac:dyDescent="0.25">
      <c r="A776" t="s">
        <v>747</v>
      </c>
      <c r="B776" s="1">
        <v>45094</v>
      </c>
      <c r="C776">
        <v>177</v>
      </c>
      <c r="D776">
        <v>91</v>
      </c>
      <c r="E776">
        <v>25</v>
      </c>
      <c r="F776">
        <v>95</v>
      </c>
      <c r="G776">
        <v>5</v>
      </c>
      <c r="H776" t="s">
        <v>3949</v>
      </c>
      <c r="I776">
        <f>YEAR(Table1[[#This Row],[Date]])</f>
        <v>2023</v>
      </c>
      <c r="J776">
        <f>MONTH(Table1[[#This Row],[Date]])</f>
        <v>6</v>
      </c>
      <c r="K776">
        <f>WEEKDAY(Table1[[#This Row],[Date]])</f>
        <v>7</v>
      </c>
      <c r="L776" s="3">
        <f>DAY(Table1[[#This Row],[Date]])</f>
        <v>17</v>
      </c>
      <c r="M776" s="3">
        <f>Table1[[#This Row],[Inventory Level]]/Table1[[#This Row],[Reorder Point]]</f>
        <v>1.945054945054945</v>
      </c>
      <c r="N776" s="3">
        <f>ROUND(Table1[[#This Row],[Turnover Ratio]],2)</f>
        <v>1.95</v>
      </c>
    </row>
    <row r="777" spans="1:14" x14ac:dyDescent="0.25">
      <c r="A777" t="s">
        <v>748</v>
      </c>
      <c r="B777" s="1">
        <v>45410</v>
      </c>
      <c r="C777">
        <v>292</v>
      </c>
      <c r="D777">
        <v>418</v>
      </c>
      <c r="E777">
        <v>12</v>
      </c>
      <c r="F777">
        <v>87</v>
      </c>
      <c r="G777">
        <v>1</v>
      </c>
      <c r="H777" t="s">
        <v>3949</v>
      </c>
      <c r="I777">
        <f>YEAR(Table1[[#This Row],[Date]])</f>
        <v>2024</v>
      </c>
      <c r="J777">
        <f>MONTH(Table1[[#This Row],[Date]])</f>
        <v>4</v>
      </c>
      <c r="K777">
        <f>WEEKDAY(Table1[[#This Row],[Date]])</f>
        <v>1</v>
      </c>
      <c r="L777" s="3">
        <f>DAY(Table1[[#This Row],[Date]])</f>
        <v>28</v>
      </c>
      <c r="M777" s="3">
        <f>Table1[[#This Row],[Inventory Level]]/Table1[[#This Row],[Reorder Point]]</f>
        <v>0.69856459330143539</v>
      </c>
      <c r="N777" s="3">
        <f>ROUND(Table1[[#This Row],[Turnover Ratio]],2)</f>
        <v>0.7</v>
      </c>
    </row>
    <row r="778" spans="1:14" x14ac:dyDescent="0.25">
      <c r="A778" t="s">
        <v>749</v>
      </c>
      <c r="B778" s="1">
        <v>45697</v>
      </c>
      <c r="C778">
        <v>863</v>
      </c>
      <c r="D778">
        <v>155</v>
      </c>
      <c r="E778">
        <v>10</v>
      </c>
      <c r="F778">
        <v>143</v>
      </c>
      <c r="G778">
        <v>21</v>
      </c>
      <c r="H778" t="s">
        <v>3949</v>
      </c>
      <c r="I778">
        <f>YEAR(Table1[[#This Row],[Date]])</f>
        <v>2025</v>
      </c>
      <c r="J778">
        <f>MONTH(Table1[[#This Row],[Date]])</f>
        <v>2</v>
      </c>
      <c r="K778">
        <f>WEEKDAY(Table1[[#This Row],[Date]])</f>
        <v>1</v>
      </c>
      <c r="L778" s="3">
        <f>DAY(Table1[[#This Row],[Date]])</f>
        <v>9</v>
      </c>
      <c r="M778" s="3">
        <f>Table1[[#This Row],[Inventory Level]]/Table1[[#This Row],[Reorder Point]]</f>
        <v>5.5677419354838706</v>
      </c>
      <c r="N778" s="3">
        <f>ROUND(Table1[[#This Row],[Turnover Ratio]],2)</f>
        <v>5.57</v>
      </c>
    </row>
    <row r="779" spans="1:14" hidden="1" x14ac:dyDescent="0.25">
      <c r="A779" t="s">
        <v>750</v>
      </c>
      <c r="B779" s="1">
        <v>45681</v>
      </c>
      <c r="C779">
        <v>947</v>
      </c>
      <c r="D779">
        <v>421</v>
      </c>
      <c r="E779">
        <v>29</v>
      </c>
      <c r="F779">
        <v>193</v>
      </c>
      <c r="G779">
        <v>44</v>
      </c>
      <c r="H779" t="s">
        <v>3951</v>
      </c>
      <c r="I779">
        <f>YEAR(Table1[[#This Row],[Date]])</f>
        <v>2025</v>
      </c>
      <c r="J779">
        <f>MONTH(Table1[[#This Row],[Date]])</f>
        <v>1</v>
      </c>
      <c r="K779">
        <f>WEEKDAY(Table1[[#This Row],[Date]])</f>
        <v>6</v>
      </c>
      <c r="L779" s="3">
        <f>DAY(Table1[[#This Row],[Date]])</f>
        <v>24</v>
      </c>
      <c r="M779" s="3">
        <f>Table1[[#This Row],[Inventory Level]]/Table1[[#This Row],[Reorder Point]]</f>
        <v>2.2494061757719717</v>
      </c>
      <c r="N779" s="3">
        <f>ROUND(Table1[[#This Row],[Turnover Ratio]],2)</f>
        <v>2.25</v>
      </c>
    </row>
    <row r="780" spans="1:14" hidden="1" x14ac:dyDescent="0.25">
      <c r="A780" t="s">
        <v>415</v>
      </c>
      <c r="B780" s="1">
        <v>45286</v>
      </c>
      <c r="C780">
        <v>434</v>
      </c>
      <c r="D780">
        <v>497</v>
      </c>
      <c r="E780">
        <v>25</v>
      </c>
      <c r="F780">
        <v>94</v>
      </c>
      <c r="G780">
        <v>4</v>
      </c>
      <c r="H780" t="s">
        <v>3950</v>
      </c>
      <c r="I780">
        <f>YEAR(Table1[[#This Row],[Date]])</f>
        <v>2023</v>
      </c>
      <c r="J780">
        <f>MONTH(Table1[[#This Row],[Date]])</f>
        <v>12</v>
      </c>
      <c r="K780">
        <f>WEEKDAY(Table1[[#This Row],[Date]])</f>
        <v>3</v>
      </c>
      <c r="L780" s="3">
        <f>DAY(Table1[[#This Row],[Date]])</f>
        <v>26</v>
      </c>
      <c r="M780" s="3">
        <f>Table1[[#This Row],[Inventory Level]]/Table1[[#This Row],[Reorder Point]]</f>
        <v>0.87323943661971826</v>
      </c>
      <c r="N780" s="3">
        <f>ROUND(Table1[[#This Row],[Turnover Ratio]],2)</f>
        <v>0.87</v>
      </c>
    </row>
    <row r="781" spans="1:14" hidden="1" x14ac:dyDescent="0.25">
      <c r="A781" t="s">
        <v>441</v>
      </c>
      <c r="B781" s="1">
        <v>45404</v>
      </c>
      <c r="C781">
        <v>124</v>
      </c>
      <c r="D781">
        <v>403</v>
      </c>
      <c r="E781">
        <v>17</v>
      </c>
      <c r="F781">
        <v>127</v>
      </c>
      <c r="G781">
        <v>8</v>
      </c>
      <c r="H781" t="s">
        <v>3951</v>
      </c>
      <c r="I781">
        <f>YEAR(Table1[[#This Row],[Date]])</f>
        <v>2024</v>
      </c>
      <c r="J781">
        <f>MONTH(Table1[[#This Row],[Date]])</f>
        <v>4</v>
      </c>
      <c r="K781">
        <f>WEEKDAY(Table1[[#This Row],[Date]])</f>
        <v>2</v>
      </c>
      <c r="L781" s="3">
        <f>DAY(Table1[[#This Row],[Date]])</f>
        <v>22</v>
      </c>
      <c r="M781" s="3">
        <f>Table1[[#This Row],[Inventory Level]]/Table1[[#This Row],[Reorder Point]]</f>
        <v>0.30769230769230771</v>
      </c>
      <c r="N781" s="3">
        <f>ROUND(Table1[[#This Row],[Turnover Ratio]],2)</f>
        <v>0.31</v>
      </c>
    </row>
    <row r="782" spans="1:14" x14ac:dyDescent="0.25">
      <c r="A782" t="s">
        <v>751</v>
      </c>
      <c r="B782" s="1">
        <v>45345</v>
      </c>
      <c r="C782">
        <v>566</v>
      </c>
      <c r="D782">
        <v>65</v>
      </c>
      <c r="E782">
        <v>19</v>
      </c>
      <c r="F782">
        <v>59</v>
      </c>
      <c r="G782">
        <v>1</v>
      </c>
      <c r="H782" t="s">
        <v>3949</v>
      </c>
      <c r="I782">
        <f>YEAR(Table1[[#This Row],[Date]])</f>
        <v>2024</v>
      </c>
      <c r="J782">
        <f>MONTH(Table1[[#This Row],[Date]])</f>
        <v>2</v>
      </c>
      <c r="K782">
        <f>WEEKDAY(Table1[[#This Row],[Date]])</f>
        <v>6</v>
      </c>
      <c r="L782" s="3">
        <f>DAY(Table1[[#This Row],[Date]])</f>
        <v>23</v>
      </c>
      <c r="M782" s="3">
        <f>Table1[[#This Row],[Inventory Level]]/Table1[[#This Row],[Reorder Point]]</f>
        <v>8.707692307692307</v>
      </c>
      <c r="N782" s="3">
        <f>ROUND(Table1[[#This Row],[Turnover Ratio]],2)</f>
        <v>8.7100000000000009</v>
      </c>
    </row>
    <row r="783" spans="1:14" x14ac:dyDescent="0.25">
      <c r="A783" t="s">
        <v>752</v>
      </c>
      <c r="B783" s="1">
        <v>45252</v>
      </c>
      <c r="C783">
        <v>157</v>
      </c>
      <c r="D783">
        <v>125</v>
      </c>
      <c r="E783">
        <v>7</v>
      </c>
      <c r="F783">
        <v>68</v>
      </c>
      <c r="G783">
        <v>31</v>
      </c>
      <c r="H783" t="s">
        <v>3949</v>
      </c>
      <c r="I783">
        <f>YEAR(Table1[[#This Row],[Date]])</f>
        <v>2023</v>
      </c>
      <c r="J783">
        <f>MONTH(Table1[[#This Row],[Date]])</f>
        <v>11</v>
      </c>
      <c r="K783">
        <f>WEEKDAY(Table1[[#This Row],[Date]])</f>
        <v>4</v>
      </c>
      <c r="L783" s="3">
        <f>DAY(Table1[[#This Row],[Date]])</f>
        <v>22</v>
      </c>
      <c r="M783" s="3">
        <f>Table1[[#This Row],[Inventory Level]]/Table1[[#This Row],[Reorder Point]]</f>
        <v>1.256</v>
      </c>
      <c r="N783" s="3">
        <f>ROUND(Table1[[#This Row],[Turnover Ratio]],2)</f>
        <v>1.26</v>
      </c>
    </row>
    <row r="784" spans="1:14" hidden="1" x14ac:dyDescent="0.25">
      <c r="A784" t="s">
        <v>753</v>
      </c>
      <c r="B784" s="1">
        <v>45590</v>
      </c>
      <c r="C784">
        <v>873</v>
      </c>
      <c r="D784">
        <v>50</v>
      </c>
      <c r="E784">
        <v>24</v>
      </c>
      <c r="F784">
        <v>9</v>
      </c>
      <c r="G784">
        <v>45</v>
      </c>
      <c r="H784" t="s">
        <v>3950</v>
      </c>
      <c r="I784">
        <f>YEAR(Table1[[#This Row],[Date]])</f>
        <v>2024</v>
      </c>
      <c r="J784">
        <f>MONTH(Table1[[#This Row],[Date]])</f>
        <v>10</v>
      </c>
      <c r="K784">
        <f>WEEKDAY(Table1[[#This Row],[Date]])</f>
        <v>6</v>
      </c>
      <c r="L784" s="3">
        <f>DAY(Table1[[#This Row],[Date]])</f>
        <v>25</v>
      </c>
      <c r="M784" s="3">
        <f>Table1[[#This Row],[Inventory Level]]/Table1[[#This Row],[Reorder Point]]</f>
        <v>17.46</v>
      </c>
      <c r="N784" s="3">
        <f>ROUND(Table1[[#This Row],[Turnover Ratio]],2)</f>
        <v>17.46</v>
      </c>
    </row>
    <row r="785" spans="1:14" hidden="1" x14ac:dyDescent="0.25">
      <c r="A785" t="s">
        <v>754</v>
      </c>
      <c r="B785" s="1">
        <v>45255</v>
      </c>
      <c r="C785">
        <v>510</v>
      </c>
      <c r="D785">
        <v>231</v>
      </c>
      <c r="E785">
        <v>16</v>
      </c>
      <c r="F785">
        <v>79</v>
      </c>
      <c r="G785">
        <v>10</v>
      </c>
      <c r="H785" t="s">
        <v>3951</v>
      </c>
      <c r="I785">
        <f>YEAR(Table1[[#This Row],[Date]])</f>
        <v>2023</v>
      </c>
      <c r="J785">
        <f>MONTH(Table1[[#This Row],[Date]])</f>
        <v>11</v>
      </c>
      <c r="K785">
        <f>WEEKDAY(Table1[[#This Row],[Date]])</f>
        <v>7</v>
      </c>
      <c r="L785" s="3">
        <f>DAY(Table1[[#This Row],[Date]])</f>
        <v>25</v>
      </c>
      <c r="M785" s="3">
        <f>Table1[[#This Row],[Inventory Level]]/Table1[[#This Row],[Reorder Point]]</f>
        <v>2.2077922077922079</v>
      </c>
      <c r="N785" s="3">
        <f>ROUND(Table1[[#This Row],[Turnover Ratio]],2)</f>
        <v>2.21</v>
      </c>
    </row>
    <row r="786" spans="1:14" hidden="1" x14ac:dyDescent="0.25">
      <c r="A786" t="s">
        <v>755</v>
      </c>
      <c r="B786" s="1">
        <v>45118</v>
      </c>
      <c r="C786">
        <v>424</v>
      </c>
      <c r="D786">
        <v>193</v>
      </c>
      <c r="E786">
        <v>13</v>
      </c>
      <c r="F786">
        <v>196</v>
      </c>
      <c r="G786">
        <v>20</v>
      </c>
      <c r="H786" t="s">
        <v>3950</v>
      </c>
      <c r="I786">
        <f>YEAR(Table1[[#This Row],[Date]])</f>
        <v>2023</v>
      </c>
      <c r="J786">
        <f>MONTH(Table1[[#This Row],[Date]])</f>
        <v>7</v>
      </c>
      <c r="K786">
        <f>WEEKDAY(Table1[[#This Row],[Date]])</f>
        <v>3</v>
      </c>
      <c r="L786" s="3">
        <f>DAY(Table1[[#This Row],[Date]])</f>
        <v>11</v>
      </c>
      <c r="M786" s="3">
        <f>Table1[[#This Row],[Inventory Level]]/Table1[[#This Row],[Reorder Point]]</f>
        <v>2.1968911917098444</v>
      </c>
      <c r="N786" s="3">
        <f>ROUND(Table1[[#This Row],[Turnover Ratio]],2)</f>
        <v>2.2000000000000002</v>
      </c>
    </row>
    <row r="787" spans="1:14" hidden="1" x14ac:dyDescent="0.25">
      <c r="A787" t="s">
        <v>756</v>
      </c>
      <c r="B787" s="1">
        <v>45363</v>
      </c>
      <c r="C787">
        <v>874</v>
      </c>
      <c r="D787">
        <v>303</v>
      </c>
      <c r="E787">
        <v>30</v>
      </c>
      <c r="F787">
        <v>113</v>
      </c>
      <c r="G787">
        <v>10</v>
      </c>
      <c r="H787" t="s">
        <v>3950</v>
      </c>
      <c r="I787">
        <f>YEAR(Table1[[#This Row],[Date]])</f>
        <v>2024</v>
      </c>
      <c r="J787">
        <f>MONTH(Table1[[#This Row],[Date]])</f>
        <v>3</v>
      </c>
      <c r="K787">
        <f>WEEKDAY(Table1[[#This Row],[Date]])</f>
        <v>3</v>
      </c>
      <c r="L787" s="3">
        <f>DAY(Table1[[#This Row],[Date]])</f>
        <v>12</v>
      </c>
      <c r="M787" s="3">
        <f>Table1[[#This Row],[Inventory Level]]/Table1[[#This Row],[Reorder Point]]</f>
        <v>2.8844884488448845</v>
      </c>
      <c r="N787" s="3">
        <f>ROUND(Table1[[#This Row],[Turnover Ratio]],2)</f>
        <v>2.88</v>
      </c>
    </row>
    <row r="788" spans="1:14" hidden="1" x14ac:dyDescent="0.25">
      <c r="A788" t="s">
        <v>757</v>
      </c>
      <c r="B788" s="1">
        <v>45224</v>
      </c>
      <c r="C788">
        <v>526</v>
      </c>
      <c r="D788">
        <v>427</v>
      </c>
      <c r="E788">
        <v>28</v>
      </c>
      <c r="F788">
        <v>185</v>
      </c>
      <c r="G788">
        <v>44</v>
      </c>
      <c r="H788" t="s">
        <v>3950</v>
      </c>
      <c r="I788">
        <f>YEAR(Table1[[#This Row],[Date]])</f>
        <v>2023</v>
      </c>
      <c r="J788">
        <f>MONTH(Table1[[#This Row],[Date]])</f>
        <v>10</v>
      </c>
      <c r="K788">
        <f>WEEKDAY(Table1[[#This Row],[Date]])</f>
        <v>4</v>
      </c>
      <c r="L788" s="3">
        <f>DAY(Table1[[#This Row],[Date]])</f>
        <v>25</v>
      </c>
      <c r="M788" s="3">
        <f>Table1[[#This Row],[Inventory Level]]/Table1[[#This Row],[Reorder Point]]</f>
        <v>1.2318501170960188</v>
      </c>
      <c r="N788" s="3">
        <f>ROUND(Table1[[#This Row],[Turnover Ratio]],2)</f>
        <v>1.23</v>
      </c>
    </row>
    <row r="789" spans="1:14" hidden="1" x14ac:dyDescent="0.25">
      <c r="A789" t="s">
        <v>758</v>
      </c>
      <c r="B789" s="1">
        <v>45215</v>
      </c>
      <c r="C789">
        <v>249</v>
      </c>
      <c r="D789">
        <v>272</v>
      </c>
      <c r="E789">
        <v>19</v>
      </c>
      <c r="F789">
        <v>40</v>
      </c>
      <c r="G789">
        <v>30</v>
      </c>
      <c r="H789" t="s">
        <v>3951</v>
      </c>
      <c r="I789">
        <f>YEAR(Table1[[#This Row],[Date]])</f>
        <v>2023</v>
      </c>
      <c r="J789">
        <f>MONTH(Table1[[#This Row],[Date]])</f>
        <v>10</v>
      </c>
      <c r="K789">
        <f>WEEKDAY(Table1[[#This Row],[Date]])</f>
        <v>2</v>
      </c>
      <c r="L789" s="3">
        <f>DAY(Table1[[#This Row],[Date]])</f>
        <v>16</v>
      </c>
      <c r="M789" s="3">
        <f>Table1[[#This Row],[Inventory Level]]/Table1[[#This Row],[Reorder Point]]</f>
        <v>0.9154411764705882</v>
      </c>
      <c r="N789" s="3">
        <f>ROUND(Table1[[#This Row],[Turnover Ratio]],2)</f>
        <v>0.92</v>
      </c>
    </row>
    <row r="790" spans="1:14" x14ac:dyDescent="0.25">
      <c r="A790" t="s">
        <v>759</v>
      </c>
      <c r="B790" s="1">
        <v>45611</v>
      </c>
      <c r="C790">
        <v>823</v>
      </c>
      <c r="D790">
        <v>98</v>
      </c>
      <c r="E790">
        <v>19</v>
      </c>
      <c r="F790">
        <v>118</v>
      </c>
      <c r="G790">
        <v>18</v>
      </c>
      <c r="H790" t="s">
        <v>3949</v>
      </c>
      <c r="I790">
        <f>YEAR(Table1[[#This Row],[Date]])</f>
        <v>2024</v>
      </c>
      <c r="J790">
        <f>MONTH(Table1[[#This Row],[Date]])</f>
        <v>11</v>
      </c>
      <c r="K790">
        <f>WEEKDAY(Table1[[#This Row],[Date]])</f>
        <v>6</v>
      </c>
      <c r="L790" s="3">
        <f>DAY(Table1[[#This Row],[Date]])</f>
        <v>15</v>
      </c>
      <c r="M790" s="3">
        <f>Table1[[#This Row],[Inventory Level]]/Table1[[#This Row],[Reorder Point]]</f>
        <v>8.3979591836734695</v>
      </c>
      <c r="N790" s="3">
        <f>ROUND(Table1[[#This Row],[Turnover Ratio]],2)</f>
        <v>8.4</v>
      </c>
    </row>
    <row r="791" spans="1:14" hidden="1" x14ac:dyDescent="0.25">
      <c r="A791" t="s">
        <v>760</v>
      </c>
      <c r="B791" s="1">
        <v>45634</v>
      </c>
      <c r="C791">
        <v>740</v>
      </c>
      <c r="D791">
        <v>140</v>
      </c>
      <c r="E791">
        <v>21</v>
      </c>
      <c r="F791">
        <v>64</v>
      </c>
      <c r="G791">
        <v>10</v>
      </c>
      <c r="H791" t="s">
        <v>3950</v>
      </c>
      <c r="I791">
        <f>YEAR(Table1[[#This Row],[Date]])</f>
        <v>2024</v>
      </c>
      <c r="J791">
        <f>MONTH(Table1[[#This Row],[Date]])</f>
        <v>12</v>
      </c>
      <c r="K791">
        <f>WEEKDAY(Table1[[#This Row],[Date]])</f>
        <v>1</v>
      </c>
      <c r="L791" s="3">
        <f>DAY(Table1[[#This Row],[Date]])</f>
        <v>8</v>
      </c>
      <c r="M791" s="3">
        <f>Table1[[#This Row],[Inventory Level]]/Table1[[#This Row],[Reorder Point]]</f>
        <v>5.2857142857142856</v>
      </c>
      <c r="N791" s="3">
        <f>ROUND(Table1[[#This Row],[Turnover Ratio]],2)</f>
        <v>5.29</v>
      </c>
    </row>
    <row r="792" spans="1:14" x14ac:dyDescent="0.25">
      <c r="A792" t="s">
        <v>761</v>
      </c>
      <c r="B792" s="1">
        <v>45126</v>
      </c>
      <c r="C792">
        <v>250</v>
      </c>
      <c r="D792">
        <v>217</v>
      </c>
      <c r="E792">
        <v>1</v>
      </c>
      <c r="F792">
        <v>9</v>
      </c>
      <c r="G792">
        <v>14</v>
      </c>
      <c r="H792" t="s">
        <v>3949</v>
      </c>
      <c r="I792">
        <f>YEAR(Table1[[#This Row],[Date]])</f>
        <v>2023</v>
      </c>
      <c r="J792">
        <f>MONTH(Table1[[#This Row],[Date]])</f>
        <v>7</v>
      </c>
      <c r="K792">
        <f>WEEKDAY(Table1[[#This Row],[Date]])</f>
        <v>4</v>
      </c>
      <c r="L792" s="3">
        <f>DAY(Table1[[#This Row],[Date]])</f>
        <v>19</v>
      </c>
      <c r="M792" s="3">
        <f>Table1[[#This Row],[Inventory Level]]/Table1[[#This Row],[Reorder Point]]</f>
        <v>1.1520737327188939</v>
      </c>
      <c r="N792" s="3">
        <f>ROUND(Table1[[#This Row],[Turnover Ratio]],2)</f>
        <v>1.1499999999999999</v>
      </c>
    </row>
    <row r="793" spans="1:14" hidden="1" x14ac:dyDescent="0.25">
      <c r="A793" t="s">
        <v>762</v>
      </c>
      <c r="B793" s="1">
        <v>45118</v>
      </c>
      <c r="C793">
        <v>270</v>
      </c>
      <c r="D793">
        <v>134</v>
      </c>
      <c r="E793">
        <v>22</v>
      </c>
      <c r="F793">
        <v>24</v>
      </c>
      <c r="G793">
        <v>7</v>
      </c>
      <c r="H793" t="s">
        <v>3950</v>
      </c>
      <c r="I793">
        <f>YEAR(Table1[[#This Row],[Date]])</f>
        <v>2023</v>
      </c>
      <c r="J793">
        <f>MONTH(Table1[[#This Row],[Date]])</f>
        <v>7</v>
      </c>
      <c r="K793">
        <f>WEEKDAY(Table1[[#This Row],[Date]])</f>
        <v>3</v>
      </c>
      <c r="L793" s="3">
        <f>DAY(Table1[[#This Row],[Date]])</f>
        <v>11</v>
      </c>
      <c r="M793" s="3">
        <f>Table1[[#This Row],[Inventory Level]]/Table1[[#This Row],[Reorder Point]]</f>
        <v>2.0149253731343282</v>
      </c>
      <c r="N793" s="3">
        <f>ROUND(Table1[[#This Row],[Turnover Ratio]],2)</f>
        <v>2.0099999999999998</v>
      </c>
    </row>
    <row r="794" spans="1:14" x14ac:dyDescent="0.25">
      <c r="A794" t="s">
        <v>763</v>
      </c>
      <c r="B794" s="1">
        <v>45329</v>
      </c>
      <c r="C794">
        <v>992</v>
      </c>
      <c r="D794">
        <v>466</v>
      </c>
      <c r="E794">
        <v>4</v>
      </c>
      <c r="F794">
        <v>84</v>
      </c>
      <c r="G794">
        <v>27</v>
      </c>
      <c r="H794" t="s">
        <v>3949</v>
      </c>
      <c r="I794">
        <f>YEAR(Table1[[#This Row],[Date]])</f>
        <v>2024</v>
      </c>
      <c r="J794">
        <f>MONTH(Table1[[#This Row],[Date]])</f>
        <v>2</v>
      </c>
      <c r="K794">
        <f>WEEKDAY(Table1[[#This Row],[Date]])</f>
        <v>4</v>
      </c>
      <c r="L794" s="3">
        <f>DAY(Table1[[#This Row],[Date]])</f>
        <v>7</v>
      </c>
      <c r="M794" s="3">
        <f>Table1[[#This Row],[Inventory Level]]/Table1[[#This Row],[Reorder Point]]</f>
        <v>2.1287553648068669</v>
      </c>
      <c r="N794" s="3">
        <f>ROUND(Table1[[#This Row],[Turnover Ratio]],2)</f>
        <v>2.13</v>
      </c>
    </row>
    <row r="795" spans="1:14" hidden="1" x14ac:dyDescent="0.25">
      <c r="A795" t="s">
        <v>764</v>
      </c>
      <c r="B795" s="1">
        <v>45541</v>
      </c>
      <c r="C795">
        <v>685</v>
      </c>
      <c r="D795">
        <v>241</v>
      </c>
      <c r="E795">
        <v>12</v>
      </c>
      <c r="F795">
        <v>186</v>
      </c>
      <c r="G795">
        <v>37</v>
      </c>
      <c r="H795" t="s">
        <v>3950</v>
      </c>
      <c r="I795">
        <f>YEAR(Table1[[#This Row],[Date]])</f>
        <v>2024</v>
      </c>
      <c r="J795">
        <f>MONTH(Table1[[#This Row],[Date]])</f>
        <v>9</v>
      </c>
      <c r="K795">
        <f>WEEKDAY(Table1[[#This Row],[Date]])</f>
        <v>6</v>
      </c>
      <c r="L795" s="3">
        <f>DAY(Table1[[#This Row],[Date]])</f>
        <v>6</v>
      </c>
      <c r="M795" s="3">
        <f>Table1[[#This Row],[Inventory Level]]/Table1[[#This Row],[Reorder Point]]</f>
        <v>2.8423236514522823</v>
      </c>
      <c r="N795" s="3">
        <f>ROUND(Table1[[#This Row],[Turnover Ratio]],2)</f>
        <v>2.84</v>
      </c>
    </row>
    <row r="796" spans="1:14" x14ac:dyDescent="0.25">
      <c r="A796" t="s">
        <v>765</v>
      </c>
      <c r="B796" s="1">
        <v>45131</v>
      </c>
      <c r="C796">
        <v>133</v>
      </c>
      <c r="D796">
        <v>442</v>
      </c>
      <c r="E796">
        <v>22</v>
      </c>
      <c r="F796">
        <v>25</v>
      </c>
      <c r="G796">
        <v>2</v>
      </c>
      <c r="H796" t="s">
        <v>3949</v>
      </c>
      <c r="I796">
        <f>YEAR(Table1[[#This Row],[Date]])</f>
        <v>2023</v>
      </c>
      <c r="J796">
        <f>MONTH(Table1[[#This Row],[Date]])</f>
        <v>7</v>
      </c>
      <c r="K796">
        <f>WEEKDAY(Table1[[#This Row],[Date]])</f>
        <v>2</v>
      </c>
      <c r="L796" s="3">
        <f>DAY(Table1[[#This Row],[Date]])</f>
        <v>24</v>
      </c>
      <c r="M796" s="3">
        <f>Table1[[#This Row],[Inventory Level]]/Table1[[#This Row],[Reorder Point]]</f>
        <v>0.3009049773755656</v>
      </c>
      <c r="N796" s="3">
        <f>ROUND(Table1[[#This Row],[Turnover Ratio]],2)</f>
        <v>0.3</v>
      </c>
    </row>
    <row r="797" spans="1:14" hidden="1" x14ac:dyDescent="0.25">
      <c r="A797" t="s">
        <v>766</v>
      </c>
      <c r="B797" s="1">
        <v>45309</v>
      </c>
      <c r="C797">
        <v>683</v>
      </c>
      <c r="D797">
        <v>396</v>
      </c>
      <c r="E797">
        <v>3</v>
      </c>
      <c r="F797">
        <v>166</v>
      </c>
      <c r="G797">
        <v>13</v>
      </c>
      <c r="H797" t="s">
        <v>3950</v>
      </c>
      <c r="I797">
        <f>YEAR(Table1[[#This Row],[Date]])</f>
        <v>2024</v>
      </c>
      <c r="J797">
        <f>MONTH(Table1[[#This Row],[Date]])</f>
        <v>1</v>
      </c>
      <c r="K797">
        <f>WEEKDAY(Table1[[#This Row],[Date]])</f>
        <v>5</v>
      </c>
      <c r="L797" s="3">
        <f>DAY(Table1[[#This Row],[Date]])</f>
        <v>18</v>
      </c>
      <c r="M797" s="3">
        <f>Table1[[#This Row],[Inventory Level]]/Table1[[#This Row],[Reorder Point]]</f>
        <v>1.7247474747474747</v>
      </c>
      <c r="N797" s="3">
        <f>ROUND(Table1[[#This Row],[Turnover Ratio]],2)</f>
        <v>1.72</v>
      </c>
    </row>
    <row r="798" spans="1:14" hidden="1" x14ac:dyDescent="0.25">
      <c r="A798" t="s">
        <v>767</v>
      </c>
      <c r="B798" s="1">
        <v>45326</v>
      </c>
      <c r="C798">
        <v>524</v>
      </c>
      <c r="D798">
        <v>487</v>
      </c>
      <c r="E798">
        <v>25</v>
      </c>
      <c r="F798">
        <v>168</v>
      </c>
      <c r="G798">
        <v>45</v>
      </c>
      <c r="H798" t="s">
        <v>3950</v>
      </c>
      <c r="I798">
        <f>YEAR(Table1[[#This Row],[Date]])</f>
        <v>2024</v>
      </c>
      <c r="J798">
        <f>MONTH(Table1[[#This Row],[Date]])</f>
        <v>2</v>
      </c>
      <c r="K798">
        <f>WEEKDAY(Table1[[#This Row],[Date]])</f>
        <v>1</v>
      </c>
      <c r="L798" s="3">
        <f>DAY(Table1[[#This Row],[Date]])</f>
        <v>4</v>
      </c>
      <c r="M798" s="3">
        <f>Table1[[#This Row],[Inventory Level]]/Table1[[#This Row],[Reorder Point]]</f>
        <v>1.0759753593429158</v>
      </c>
      <c r="N798" s="3">
        <f>ROUND(Table1[[#This Row],[Turnover Ratio]],2)</f>
        <v>1.08</v>
      </c>
    </row>
    <row r="799" spans="1:14" hidden="1" x14ac:dyDescent="0.25">
      <c r="A799" t="s">
        <v>768</v>
      </c>
      <c r="B799" s="1">
        <v>45424</v>
      </c>
      <c r="C799">
        <v>809</v>
      </c>
      <c r="D799">
        <v>287</v>
      </c>
      <c r="E799">
        <v>4</v>
      </c>
      <c r="F799">
        <v>11</v>
      </c>
      <c r="G799">
        <v>11</v>
      </c>
      <c r="H799" t="s">
        <v>3951</v>
      </c>
      <c r="I799">
        <f>YEAR(Table1[[#This Row],[Date]])</f>
        <v>2024</v>
      </c>
      <c r="J799">
        <f>MONTH(Table1[[#This Row],[Date]])</f>
        <v>5</v>
      </c>
      <c r="K799">
        <f>WEEKDAY(Table1[[#This Row],[Date]])</f>
        <v>1</v>
      </c>
      <c r="L799" s="3">
        <f>DAY(Table1[[#This Row],[Date]])</f>
        <v>12</v>
      </c>
      <c r="M799" s="3">
        <f>Table1[[#This Row],[Inventory Level]]/Table1[[#This Row],[Reorder Point]]</f>
        <v>2.8188153310104531</v>
      </c>
      <c r="N799" s="3">
        <f>ROUND(Table1[[#This Row],[Turnover Ratio]],2)</f>
        <v>2.82</v>
      </c>
    </row>
    <row r="800" spans="1:14" x14ac:dyDescent="0.25">
      <c r="A800" t="s">
        <v>769</v>
      </c>
      <c r="B800" s="1">
        <v>45578</v>
      </c>
      <c r="C800">
        <v>576</v>
      </c>
      <c r="D800">
        <v>426</v>
      </c>
      <c r="E800">
        <v>1</v>
      </c>
      <c r="F800">
        <v>190</v>
      </c>
      <c r="G800">
        <v>18</v>
      </c>
      <c r="H800" t="s">
        <v>3949</v>
      </c>
      <c r="I800">
        <f>YEAR(Table1[[#This Row],[Date]])</f>
        <v>2024</v>
      </c>
      <c r="J800">
        <f>MONTH(Table1[[#This Row],[Date]])</f>
        <v>10</v>
      </c>
      <c r="K800">
        <f>WEEKDAY(Table1[[#This Row],[Date]])</f>
        <v>1</v>
      </c>
      <c r="L800" s="3">
        <f>DAY(Table1[[#This Row],[Date]])</f>
        <v>13</v>
      </c>
      <c r="M800" s="3">
        <f>Table1[[#This Row],[Inventory Level]]/Table1[[#This Row],[Reorder Point]]</f>
        <v>1.352112676056338</v>
      </c>
      <c r="N800" s="3">
        <f>ROUND(Table1[[#This Row],[Turnover Ratio]],2)</f>
        <v>1.35</v>
      </c>
    </row>
    <row r="801" spans="1:14" hidden="1" x14ac:dyDescent="0.25">
      <c r="A801" t="s">
        <v>770</v>
      </c>
      <c r="B801" s="1">
        <v>45516</v>
      </c>
      <c r="C801">
        <v>267</v>
      </c>
      <c r="D801">
        <v>310</v>
      </c>
      <c r="E801">
        <v>25</v>
      </c>
      <c r="F801">
        <v>173</v>
      </c>
      <c r="G801">
        <v>23</v>
      </c>
      <c r="H801" t="s">
        <v>3950</v>
      </c>
      <c r="I801">
        <f>YEAR(Table1[[#This Row],[Date]])</f>
        <v>2024</v>
      </c>
      <c r="J801">
        <f>MONTH(Table1[[#This Row],[Date]])</f>
        <v>8</v>
      </c>
      <c r="K801">
        <f>WEEKDAY(Table1[[#This Row],[Date]])</f>
        <v>2</v>
      </c>
      <c r="L801" s="3">
        <f>DAY(Table1[[#This Row],[Date]])</f>
        <v>12</v>
      </c>
      <c r="M801" s="3">
        <f>Table1[[#This Row],[Inventory Level]]/Table1[[#This Row],[Reorder Point]]</f>
        <v>0.8612903225806452</v>
      </c>
      <c r="N801" s="3">
        <f>ROUND(Table1[[#This Row],[Turnover Ratio]],2)</f>
        <v>0.86</v>
      </c>
    </row>
    <row r="802" spans="1:14" hidden="1" x14ac:dyDescent="0.25">
      <c r="A802" t="s">
        <v>771</v>
      </c>
      <c r="B802" s="1">
        <v>45470</v>
      </c>
      <c r="C802">
        <v>407</v>
      </c>
      <c r="D802">
        <v>421</v>
      </c>
      <c r="E802">
        <v>23</v>
      </c>
      <c r="F802">
        <v>81</v>
      </c>
      <c r="G802">
        <v>48</v>
      </c>
      <c r="H802" t="s">
        <v>3950</v>
      </c>
      <c r="I802">
        <f>YEAR(Table1[[#This Row],[Date]])</f>
        <v>2024</v>
      </c>
      <c r="J802">
        <f>MONTH(Table1[[#This Row],[Date]])</f>
        <v>6</v>
      </c>
      <c r="K802">
        <f>WEEKDAY(Table1[[#This Row],[Date]])</f>
        <v>5</v>
      </c>
      <c r="L802" s="3">
        <f>DAY(Table1[[#This Row],[Date]])</f>
        <v>27</v>
      </c>
      <c r="M802" s="3">
        <f>Table1[[#This Row],[Inventory Level]]/Table1[[#This Row],[Reorder Point]]</f>
        <v>0.9667458432304038</v>
      </c>
      <c r="N802" s="3">
        <f>ROUND(Table1[[#This Row],[Turnover Ratio]],2)</f>
        <v>0.97</v>
      </c>
    </row>
    <row r="803" spans="1:14" hidden="1" x14ac:dyDescent="0.25">
      <c r="A803" t="s">
        <v>772</v>
      </c>
      <c r="B803" s="1">
        <v>45195</v>
      </c>
      <c r="C803">
        <v>596</v>
      </c>
      <c r="D803">
        <v>294</v>
      </c>
      <c r="E803">
        <v>3</v>
      </c>
      <c r="F803">
        <v>101</v>
      </c>
      <c r="G803">
        <v>12</v>
      </c>
      <c r="H803" t="s">
        <v>3950</v>
      </c>
      <c r="I803">
        <f>YEAR(Table1[[#This Row],[Date]])</f>
        <v>2023</v>
      </c>
      <c r="J803">
        <f>MONTH(Table1[[#This Row],[Date]])</f>
        <v>9</v>
      </c>
      <c r="K803">
        <f>WEEKDAY(Table1[[#This Row],[Date]])</f>
        <v>3</v>
      </c>
      <c r="L803" s="3">
        <f>DAY(Table1[[#This Row],[Date]])</f>
        <v>26</v>
      </c>
      <c r="M803" s="3">
        <f>Table1[[#This Row],[Inventory Level]]/Table1[[#This Row],[Reorder Point]]</f>
        <v>2.0272108843537415</v>
      </c>
      <c r="N803" s="3">
        <f>ROUND(Table1[[#This Row],[Turnover Ratio]],2)</f>
        <v>2.0299999999999998</v>
      </c>
    </row>
    <row r="804" spans="1:14" x14ac:dyDescent="0.25">
      <c r="A804" t="s">
        <v>773</v>
      </c>
      <c r="B804" s="1">
        <v>45112</v>
      </c>
      <c r="C804">
        <v>565</v>
      </c>
      <c r="D804">
        <v>330</v>
      </c>
      <c r="E804">
        <v>11</v>
      </c>
      <c r="F804">
        <v>65</v>
      </c>
      <c r="G804">
        <v>15</v>
      </c>
      <c r="H804" t="s">
        <v>3949</v>
      </c>
      <c r="I804">
        <f>YEAR(Table1[[#This Row],[Date]])</f>
        <v>2023</v>
      </c>
      <c r="J804">
        <f>MONTH(Table1[[#This Row],[Date]])</f>
        <v>7</v>
      </c>
      <c r="K804">
        <f>WEEKDAY(Table1[[#This Row],[Date]])</f>
        <v>4</v>
      </c>
      <c r="L804" s="3">
        <f>DAY(Table1[[#This Row],[Date]])</f>
        <v>5</v>
      </c>
      <c r="M804" s="3">
        <f>Table1[[#This Row],[Inventory Level]]/Table1[[#This Row],[Reorder Point]]</f>
        <v>1.7121212121212122</v>
      </c>
      <c r="N804" s="3">
        <f>ROUND(Table1[[#This Row],[Turnover Ratio]],2)</f>
        <v>1.71</v>
      </c>
    </row>
    <row r="805" spans="1:14" hidden="1" x14ac:dyDescent="0.25">
      <c r="A805" t="s">
        <v>774</v>
      </c>
      <c r="B805" s="1">
        <v>45336</v>
      </c>
      <c r="C805">
        <v>200</v>
      </c>
      <c r="D805">
        <v>108</v>
      </c>
      <c r="E805">
        <v>15</v>
      </c>
      <c r="F805">
        <v>136</v>
      </c>
      <c r="G805">
        <v>11</v>
      </c>
      <c r="H805" t="s">
        <v>3950</v>
      </c>
      <c r="I805">
        <f>YEAR(Table1[[#This Row],[Date]])</f>
        <v>2024</v>
      </c>
      <c r="J805">
        <f>MONTH(Table1[[#This Row],[Date]])</f>
        <v>2</v>
      </c>
      <c r="K805">
        <f>WEEKDAY(Table1[[#This Row],[Date]])</f>
        <v>4</v>
      </c>
      <c r="L805" s="3">
        <f>DAY(Table1[[#This Row],[Date]])</f>
        <v>14</v>
      </c>
      <c r="M805" s="3">
        <f>Table1[[#This Row],[Inventory Level]]/Table1[[#This Row],[Reorder Point]]</f>
        <v>1.8518518518518519</v>
      </c>
      <c r="N805" s="3">
        <f>ROUND(Table1[[#This Row],[Turnover Ratio]],2)</f>
        <v>1.85</v>
      </c>
    </row>
    <row r="806" spans="1:14" x14ac:dyDescent="0.25">
      <c r="A806" t="s">
        <v>775</v>
      </c>
      <c r="B806" s="1">
        <v>45540</v>
      </c>
      <c r="C806">
        <v>791</v>
      </c>
      <c r="D806">
        <v>334</v>
      </c>
      <c r="E806">
        <v>14</v>
      </c>
      <c r="F806">
        <v>117</v>
      </c>
      <c r="G806">
        <v>5</v>
      </c>
      <c r="H806" t="s">
        <v>3949</v>
      </c>
      <c r="I806">
        <f>YEAR(Table1[[#This Row],[Date]])</f>
        <v>2024</v>
      </c>
      <c r="J806">
        <f>MONTH(Table1[[#This Row],[Date]])</f>
        <v>9</v>
      </c>
      <c r="K806">
        <f>WEEKDAY(Table1[[#This Row],[Date]])</f>
        <v>5</v>
      </c>
      <c r="L806" s="3">
        <f>DAY(Table1[[#This Row],[Date]])</f>
        <v>5</v>
      </c>
      <c r="M806" s="3">
        <f>Table1[[#This Row],[Inventory Level]]/Table1[[#This Row],[Reorder Point]]</f>
        <v>2.3682634730538923</v>
      </c>
      <c r="N806" s="3">
        <f>ROUND(Table1[[#This Row],[Turnover Ratio]],2)</f>
        <v>2.37</v>
      </c>
    </row>
    <row r="807" spans="1:14" hidden="1" x14ac:dyDescent="0.25">
      <c r="A807" t="s">
        <v>776</v>
      </c>
      <c r="B807" s="1">
        <v>45031</v>
      </c>
      <c r="C807">
        <v>214</v>
      </c>
      <c r="D807">
        <v>248</v>
      </c>
      <c r="E807">
        <v>6</v>
      </c>
      <c r="F807">
        <v>131</v>
      </c>
      <c r="G807">
        <v>47</v>
      </c>
      <c r="H807" t="s">
        <v>3951</v>
      </c>
      <c r="I807">
        <f>YEAR(Table1[[#This Row],[Date]])</f>
        <v>2023</v>
      </c>
      <c r="J807">
        <f>MONTH(Table1[[#This Row],[Date]])</f>
        <v>4</v>
      </c>
      <c r="K807">
        <f>WEEKDAY(Table1[[#This Row],[Date]])</f>
        <v>7</v>
      </c>
      <c r="L807" s="3">
        <f>DAY(Table1[[#This Row],[Date]])</f>
        <v>15</v>
      </c>
      <c r="M807" s="3">
        <f>Table1[[#This Row],[Inventory Level]]/Table1[[#This Row],[Reorder Point]]</f>
        <v>0.86290322580645162</v>
      </c>
      <c r="N807" s="3">
        <f>ROUND(Table1[[#This Row],[Turnover Ratio]],2)</f>
        <v>0.86</v>
      </c>
    </row>
    <row r="808" spans="1:14" hidden="1" x14ac:dyDescent="0.25">
      <c r="A808" t="s">
        <v>777</v>
      </c>
      <c r="B808" s="1">
        <v>45089</v>
      </c>
      <c r="C808">
        <v>619</v>
      </c>
      <c r="D808">
        <v>119</v>
      </c>
      <c r="E808">
        <v>30</v>
      </c>
      <c r="F808">
        <v>33</v>
      </c>
      <c r="G808">
        <v>8</v>
      </c>
      <c r="H808" t="s">
        <v>3951</v>
      </c>
      <c r="I808">
        <f>YEAR(Table1[[#This Row],[Date]])</f>
        <v>2023</v>
      </c>
      <c r="J808">
        <f>MONTH(Table1[[#This Row],[Date]])</f>
        <v>6</v>
      </c>
      <c r="K808">
        <f>WEEKDAY(Table1[[#This Row],[Date]])</f>
        <v>2</v>
      </c>
      <c r="L808" s="3">
        <f>DAY(Table1[[#This Row],[Date]])</f>
        <v>12</v>
      </c>
      <c r="M808" s="3">
        <f>Table1[[#This Row],[Inventory Level]]/Table1[[#This Row],[Reorder Point]]</f>
        <v>5.2016806722689077</v>
      </c>
      <c r="N808" s="3">
        <f>ROUND(Table1[[#This Row],[Turnover Ratio]],2)</f>
        <v>5.2</v>
      </c>
    </row>
    <row r="809" spans="1:14" hidden="1" x14ac:dyDescent="0.25">
      <c r="A809" t="s">
        <v>778</v>
      </c>
      <c r="B809" s="1">
        <v>45496</v>
      </c>
      <c r="C809">
        <v>362</v>
      </c>
      <c r="D809">
        <v>62</v>
      </c>
      <c r="E809">
        <v>13</v>
      </c>
      <c r="F809">
        <v>154</v>
      </c>
      <c r="G809">
        <v>38</v>
      </c>
      <c r="H809" t="s">
        <v>3950</v>
      </c>
      <c r="I809">
        <f>YEAR(Table1[[#This Row],[Date]])</f>
        <v>2024</v>
      </c>
      <c r="J809">
        <f>MONTH(Table1[[#This Row],[Date]])</f>
        <v>7</v>
      </c>
      <c r="K809">
        <f>WEEKDAY(Table1[[#This Row],[Date]])</f>
        <v>3</v>
      </c>
      <c r="L809" s="3">
        <f>DAY(Table1[[#This Row],[Date]])</f>
        <v>23</v>
      </c>
      <c r="M809" s="3">
        <f>Table1[[#This Row],[Inventory Level]]/Table1[[#This Row],[Reorder Point]]</f>
        <v>5.838709677419355</v>
      </c>
      <c r="N809" s="3">
        <f>ROUND(Table1[[#This Row],[Turnover Ratio]],2)</f>
        <v>5.84</v>
      </c>
    </row>
    <row r="810" spans="1:14" hidden="1" x14ac:dyDescent="0.25">
      <c r="A810" t="s">
        <v>457</v>
      </c>
      <c r="B810" s="1">
        <v>45258</v>
      </c>
      <c r="C810">
        <v>534</v>
      </c>
      <c r="D810">
        <v>407</v>
      </c>
      <c r="E810">
        <v>14</v>
      </c>
      <c r="F810">
        <v>35</v>
      </c>
      <c r="G810">
        <v>22</v>
      </c>
      <c r="H810" t="s">
        <v>3950</v>
      </c>
      <c r="I810">
        <f>YEAR(Table1[[#This Row],[Date]])</f>
        <v>2023</v>
      </c>
      <c r="J810">
        <f>MONTH(Table1[[#This Row],[Date]])</f>
        <v>11</v>
      </c>
      <c r="K810">
        <f>WEEKDAY(Table1[[#This Row],[Date]])</f>
        <v>3</v>
      </c>
      <c r="L810" s="3">
        <f>DAY(Table1[[#This Row],[Date]])</f>
        <v>28</v>
      </c>
      <c r="M810" s="3">
        <f>Table1[[#This Row],[Inventory Level]]/Table1[[#This Row],[Reorder Point]]</f>
        <v>1.3120393120393121</v>
      </c>
      <c r="N810" s="3">
        <f>ROUND(Table1[[#This Row],[Turnover Ratio]],2)</f>
        <v>1.31</v>
      </c>
    </row>
    <row r="811" spans="1:14" hidden="1" x14ac:dyDescent="0.25">
      <c r="A811" t="s">
        <v>779</v>
      </c>
      <c r="B811" s="1">
        <v>45409</v>
      </c>
      <c r="C811">
        <v>486</v>
      </c>
      <c r="D811">
        <v>469</v>
      </c>
      <c r="E811">
        <v>26</v>
      </c>
      <c r="F811">
        <v>52</v>
      </c>
      <c r="G811">
        <v>50</v>
      </c>
      <c r="H811" t="s">
        <v>3950</v>
      </c>
      <c r="I811">
        <f>YEAR(Table1[[#This Row],[Date]])</f>
        <v>2024</v>
      </c>
      <c r="J811">
        <f>MONTH(Table1[[#This Row],[Date]])</f>
        <v>4</v>
      </c>
      <c r="K811">
        <f>WEEKDAY(Table1[[#This Row],[Date]])</f>
        <v>7</v>
      </c>
      <c r="L811" s="3">
        <f>DAY(Table1[[#This Row],[Date]])</f>
        <v>27</v>
      </c>
      <c r="M811" s="3">
        <f>Table1[[#This Row],[Inventory Level]]/Table1[[#This Row],[Reorder Point]]</f>
        <v>1.0362473347547974</v>
      </c>
      <c r="N811" s="3">
        <f>ROUND(Table1[[#This Row],[Turnover Ratio]],2)</f>
        <v>1.04</v>
      </c>
    </row>
    <row r="812" spans="1:14" hidden="1" x14ac:dyDescent="0.25">
      <c r="A812" t="s">
        <v>780</v>
      </c>
      <c r="B812" s="1">
        <v>45220</v>
      </c>
      <c r="C812">
        <v>586</v>
      </c>
      <c r="D812">
        <v>430</v>
      </c>
      <c r="E812">
        <v>11</v>
      </c>
      <c r="F812">
        <v>199</v>
      </c>
      <c r="G812">
        <v>44</v>
      </c>
      <c r="H812" t="s">
        <v>3950</v>
      </c>
      <c r="I812">
        <f>YEAR(Table1[[#This Row],[Date]])</f>
        <v>2023</v>
      </c>
      <c r="J812">
        <f>MONTH(Table1[[#This Row],[Date]])</f>
        <v>10</v>
      </c>
      <c r="K812">
        <f>WEEKDAY(Table1[[#This Row],[Date]])</f>
        <v>7</v>
      </c>
      <c r="L812" s="3">
        <f>DAY(Table1[[#This Row],[Date]])</f>
        <v>21</v>
      </c>
      <c r="M812" s="3">
        <f>Table1[[#This Row],[Inventory Level]]/Table1[[#This Row],[Reorder Point]]</f>
        <v>1.3627906976744186</v>
      </c>
      <c r="N812" s="3">
        <f>ROUND(Table1[[#This Row],[Turnover Ratio]],2)</f>
        <v>1.36</v>
      </c>
    </row>
    <row r="813" spans="1:14" x14ac:dyDescent="0.25">
      <c r="A813" t="s">
        <v>781</v>
      </c>
      <c r="B813" s="1">
        <v>45682</v>
      </c>
      <c r="C813">
        <v>129</v>
      </c>
      <c r="D813">
        <v>198</v>
      </c>
      <c r="E813">
        <v>3</v>
      </c>
      <c r="F813">
        <v>44</v>
      </c>
      <c r="G813">
        <v>14</v>
      </c>
      <c r="H813" t="s">
        <v>3949</v>
      </c>
      <c r="I813">
        <f>YEAR(Table1[[#This Row],[Date]])</f>
        <v>2025</v>
      </c>
      <c r="J813">
        <f>MONTH(Table1[[#This Row],[Date]])</f>
        <v>1</v>
      </c>
      <c r="K813">
        <f>WEEKDAY(Table1[[#This Row],[Date]])</f>
        <v>7</v>
      </c>
      <c r="L813" s="3">
        <f>DAY(Table1[[#This Row],[Date]])</f>
        <v>25</v>
      </c>
      <c r="M813" s="3">
        <f>Table1[[#This Row],[Inventory Level]]/Table1[[#This Row],[Reorder Point]]</f>
        <v>0.65151515151515149</v>
      </c>
      <c r="N813" s="3">
        <f>ROUND(Table1[[#This Row],[Turnover Ratio]],2)</f>
        <v>0.65</v>
      </c>
    </row>
    <row r="814" spans="1:14" hidden="1" x14ac:dyDescent="0.25">
      <c r="A814" t="s">
        <v>782</v>
      </c>
      <c r="B814" s="1">
        <v>45339</v>
      </c>
      <c r="C814">
        <v>697</v>
      </c>
      <c r="D814">
        <v>229</v>
      </c>
      <c r="E814">
        <v>16</v>
      </c>
      <c r="F814">
        <v>50</v>
      </c>
      <c r="G814">
        <v>27</v>
      </c>
      <c r="H814" t="s">
        <v>3951</v>
      </c>
      <c r="I814">
        <f>YEAR(Table1[[#This Row],[Date]])</f>
        <v>2024</v>
      </c>
      <c r="J814">
        <f>MONTH(Table1[[#This Row],[Date]])</f>
        <v>2</v>
      </c>
      <c r="K814">
        <f>WEEKDAY(Table1[[#This Row],[Date]])</f>
        <v>7</v>
      </c>
      <c r="L814" s="3">
        <f>DAY(Table1[[#This Row],[Date]])</f>
        <v>17</v>
      </c>
      <c r="M814" s="3">
        <f>Table1[[#This Row],[Inventory Level]]/Table1[[#This Row],[Reorder Point]]</f>
        <v>3.0436681222707422</v>
      </c>
      <c r="N814" s="3">
        <f>ROUND(Table1[[#This Row],[Turnover Ratio]],2)</f>
        <v>3.04</v>
      </c>
    </row>
    <row r="815" spans="1:14" hidden="1" x14ac:dyDescent="0.25">
      <c r="A815" t="s">
        <v>783</v>
      </c>
      <c r="B815" s="1">
        <v>45052</v>
      </c>
      <c r="C815">
        <v>727</v>
      </c>
      <c r="D815">
        <v>350</v>
      </c>
      <c r="E815">
        <v>18</v>
      </c>
      <c r="F815">
        <v>86</v>
      </c>
      <c r="G815">
        <v>39</v>
      </c>
      <c r="H815" t="s">
        <v>3950</v>
      </c>
      <c r="I815">
        <f>YEAR(Table1[[#This Row],[Date]])</f>
        <v>2023</v>
      </c>
      <c r="J815">
        <f>MONTH(Table1[[#This Row],[Date]])</f>
        <v>5</v>
      </c>
      <c r="K815">
        <f>WEEKDAY(Table1[[#This Row],[Date]])</f>
        <v>7</v>
      </c>
      <c r="L815" s="3">
        <f>DAY(Table1[[#This Row],[Date]])</f>
        <v>6</v>
      </c>
      <c r="M815" s="3">
        <f>Table1[[#This Row],[Inventory Level]]/Table1[[#This Row],[Reorder Point]]</f>
        <v>2.077142857142857</v>
      </c>
      <c r="N815" s="3">
        <f>ROUND(Table1[[#This Row],[Turnover Ratio]],2)</f>
        <v>2.08</v>
      </c>
    </row>
    <row r="816" spans="1:14" hidden="1" x14ac:dyDescent="0.25">
      <c r="A816" t="s">
        <v>784</v>
      </c>
      <c r="B816" s="1">
        <v>45044</v>
      </c>
      <c r="C816">
        <v>709</v>
      </c>
      <c r="D816">
        <v>157</v>
      </c>
      <c r="E816">
        <v>19</v>
      </c>
      <c r="F816">
        <v>89</v>
      </c>
      <c r="G816">
        <v>36</v>
      </c>
      <c r="H816" t="s">
        <v>3951</v>
      </c>
      <c r="I816">
        <f>YEAR(Table1[[#This Row],[Date]])</f>
        <v>2023</v>
      </c>
      <c r="J816">
        <f>MONTH(Table1[[#This Row],[Date]])</f>
        <v>4</v>
      </c>
      <c r="K816">
        <f>WEEKDAY(Table1[[#This Row],[Date]])</f>
        <v>6</v>
      </c>
      <c r="L816" s="3">
        <f>DAY(Table1[[#This Row],[Date]])</f>
        <v>28</v>
      </c>
      <c r="M816" s="3">
        <f>Table1[[#This Row],[Inventory Level]]/Table1[[#This Row],[Reorder Point]]</f>
        <v>4.515923566878981</v>
      </c>
      <c r="N816" s="3">
        <f>ROUND(Table1[[#This Row],[Turnover Ratio]],2)</f>
        <v>4.5199999999999996</v>
      </c>
    </row>
    <row r="817" spans="1:14" hidden="1" x14ac:dyDescent="0.25">
      <c r="A817" t="s">
        <v>785</v>
      </c>
      <c r="B817" s="1">
        <v>45379</v>
      </c>
      <c r="C817">
        <v>184</v>
      </c>
      <c r="D817">
        <v>177</v>
      </c>
      <c r="E817">
        <v>2</v>
      </c>
      <c r="F817">
        <v>32</v>
      </c>
      <c r="G817">
        <v>33</v>
      </c>
      <c r="H817" t="s">
        <v>3951</v>
      </c>
      <c r="I817">
        <f>YEAR(Table1[[#This Row],[Date]])</f>
        <v>2024</v>
      </c>
      <c r="J817">
        <f>MONTH(Table1[[#This Row],[Date]])</f>
        <v>3</v>
      </c>
      <c r="K817">
        <f>WEEKDAY(Table1[[#This Row],[Date]])</f>
        <v>5</v>
      </c>
      <c r="L817" s="3">
        <f>DAY(Table1[[#This Row],[Date]])</f>
        <v>28</v>
      </c>
      <c r="M817" s="3">
        <f>Table1[[#This Row],[Inventory Level]]/Table1[[#This Row],[Reorder Point]]</f>
        <v>1.03954802259887</v>
      </c>
      <c r="N817" s="3">
        <f>ROUND(Table1[[#This Row],[Turnover Ratio]],2)</f>
        <v>1.04</v>
      </c>
    </row>
    <row r="818" spans="1:14" hidden="1" x14ac:dyDescent="0.25">
      <c r="A818" t="s">
        <v>786</v>
      </c>
      <c r="B818" s="1">
        <v>45077</v>
      </c>
      <c r="C818">
        <v>461</v>
      </c>
      <c r="D818">
        <v>497</v>
      </c>
      <c r="E818">
        <v>18</v>
      </c>
      <c r="F818">
        <v>125</v>
      </c>
      <c r="G818">
        <v>25</v>
      </c>
      <c r="H818" t="s">
        <v>3951</v>
      </c>
      <c r="I818">
        <f>YEAR(Table1[[#This Row],[Date]])</f>
        <v>2023</v>
      </c>
      <c r="J818">
        <f>MONTH(Table1[[#This Row],[Date]])</f>
        <v>5</v>
      </c>
      <c r="K818">
        <f>WEEKDAY(Table1[[#This Row],[Date]])</f>
        <v>4</v>
      </c>
      <c r="L818" s="3">
        <f>DAY(Table1[[#This Row],[Date]])</f>
        <v>31</v>
      </c>
      <c r="M818" s="3">
        <f>Table1[[#This Row],[Inventory Level]]/Table1[[#This Row],[Reorder Point]]</f>
        <v>0.92756539235412472</v>
      </c>
      <c r="N818" s="3">
        <f>ROUND(Table1[[#This Row],[Turnover Ratio]],2)</f>
        <v>0.93</v>
      </c>
    </row>
    <row r="819" spans="1:14" x14ac:dyDescent="0.25">
      <c r="A819" t="s">
        <v>787</v>
      </c>
      <c r="B819" s="1">
        <v>45602</v>
      </c>
      <c r="C819">
        <v>391</v>
      </c>
      <c r="D819">
        <v>58</v>
      </c>
      <c r="E819">
        <v>15</v>
      </c>
      <c r="F819">
        <v>45</v>
      </c>
      <c r="G819">
        <v>4</v>
      </c>
      <c r="H819" t="s">
        <v>3949</v>
      </c>
      <c r="I819">
        <f>YEAR(Table1[[#This Row],[Date]])</f>
        <v>2024</v>
      </c>
      <c r="J819">
        <f>MONTH(Table1[[#This Row],[Date]])</f>
        <v>11</v>
      </c>
      <c r="K819">
        <f>WEEKDAY(Table1[[#This Row],[Date]])</f>
        <v>4</v>
      </c>
      <c r="L819" s="3">
        <f>DAY(Table1[[#This Row],[Date]])</f>
        <v>6</v>
      </c>
      <c r="M819" s="3">
        <f>Table1[[#This Row],[Inventory Level]]/Table1[[#This Row],[Reorder Point]]</f>
        <v>6.7413793103448274</v>
      </c>
      <c r="N819" s="3">
        <f>ROUND(Table1[[#This Row],[Turnover Ratio]],2)</f>
        <v>6.74</v>
      </c>
    </row>
    <row r="820" spans="1:14" hidden="1" x14ac:dyDescent="0.25">
      <c r="A820" t="s">
        <v>788</v>
      </c>
      <c r="B820" s="1">
        <v>45095</v>
      </c>
      <c r="C820">
        <v>339</v>
      </c>
      <c r="D820">
        <v>294</v>
      </c>
      <c r="E820">
        <v>23</v>
      </c>
      <c r="F820">
        <v>108</v>
      </c>
      <c r="G820">
        <v>39</v>
      </c>
      <c r="H820" t="s">
        <v>3951</v>
      </c>
      <c r="I820">
        <f>YEAR(Table1[[#This Row],[Date]])</f>
        <v>2023</v>
      </c>
      <c r="J820">
        <f>MONTH(Table1[[#This Row],[Date]])</f>
        <v>6</v>
      </c>
      <c r="K820">
        <f>WEEKDAY(Table1[[#This Row],[Date]])</f>
        <v>1</v>
      </c>
      <c r="L820" s="3">
        <f>DAY(Table1[[#This Row],[Date]])</f>
        <v>18</v>
      </c>
      <c r="M820" s="3">
        <f>Table1[[#This Row],[Inventory Level]]/Table1[[#This Row],[Reorder Point]]</f>
        <v>1.153061224489796</v>
      </c>
      <c r="N820" s="3">
        <f>ROUND(Table1[[#This Row],[Turnover Ratio]],2)</f>
        <v>1.1499999999999999</v>
      </c>
    </row>
    <row r="821" spans="1:14" x14ac:dyDescent="0.25">
      <c r="A821" t="s">
        <v>789</v>
      </c>
      <c r="B821" s="1">
        <v>45580</v>
      </c>
      <c r="C821">
        <v>426</v>
      </c>
      <c r="D821">
        <v>216</v>
      </c>
      <c r="E821">
        <v>2</v>
      </c>
      <c r="F821">
        <v>162</v>
      </c>
      <c r="G821">
        <v>47</v>
      </c>
      <c r="H821" t="s">
        <v>3949</v>
      </c>
      <c r="I821">
        <f>YEAR(Table1[[#This Row],[Date]])</f>
        <v>2024</v>
      </c>
      <c r="J821">
        <f>MONTH(Table1[[#This Row],[Date]])</f>
        <v>10</v>
      </c>
      <c r="K821">
        <f>WEEKDAY(Table1[[#This Row],[Date]])</f>
        <v>3</v>
      </c>
      <c r="L821" s="3">
        <f>DAY(Table1[[#This Row],[Date]])</f>
        <v>15</v>
      </c>
      <c r="M821" s="3">
        <f>Table1[[#This Row],[Inventory Level]]/Table1[[#This Row],[Reorder Point]]</f>
        <v>1.9722222222222223</v>
      </c>
      <c r="N821" s="3">
        <f>ROUND(Table1[[#This Row],[Turnover Ratio]],2)</f>
        <v>1.97</v>
      </c>
    </row>
    <row r="822" spans="1:14" x14ac:dyDescent="0.25">
      <c r="A822" t="s">
        <v>790</v>
      </c>
      <c r="B822" s="1">
        <v>45598</v>
      </c>
      <c r="C822">
        <v>219</v>
      </c>
      <c r="D822">
        <v>194</v>
      </c>
      <c r="E822">
        <v>12</v>
      </c>
      <c r="F822">
        <v>139</v>
      </c>
      <c r="G822">
        <v>8</v>
      </c>
      <c r="H822" t="s">
        <v>3949</v>
      </c>
      <c r="I822">
        <f>YEAR(Table1[[#This Row],[Date]])</f>
        <v>2024</v>
      </c>
      <c r="J822">
        <f>MONTH(Table1[[#This Row],[Date]])</f>
        <v>11</v>
      </c>
      <c r="K822">
        <f>WEEKDAY(Table1[[#This Row],[Date]])</f>
        <v>7</v>
      </c>
      <c r="L822" s="3">
        <f>DAY(Table1[[#This Row],[Date]])</f>
        <v>2</v>
      </c>
      <c r="M822" s="3">
        <f>Table1[[#This Row],[Inventory Level]]/Table1[[#This Row],[Reorder Point]]</f>
        <v>1.1288659793814433</v>
      </c>
      <c r="N822" s="3">
        <f>ROUND(Table1[[#This Row],[Turnover Ratio]],2)</f>
        <v>1.1299999999999999</v>
      </c>
    </row>
    <row r="823" spans="1:14" hidden="1" x14ac:dyDescent="0.25">
      <c r="A823" t="s">
        <v>791</v>
      </c>
      <c r="B823" s="1">
        <v>45675</v>
      </c>
      <c r="C823">
        <v>971</v>
      </c>
      <c r="D823">
        <v>256</v>
      </c>
      <c r="E823">
        <v>26</v>
      </c>
      <c r="F823">
        <v>173</v>
      </c>
      <c r="G823">
        <v>44</v>
      </c>
      <c r="H823" t="s">
        <v>3951</v>
      </c>
      <c r="I823">
        <f>YEAR(Table1[[#This Row],[Date]])</f>
        <v>2025</v>
      </c>
      <c r="J823">
        <f>MONTH(Table1[[#This Row],[Date]])</f>
        <v>1</v>
      </c>
      <c r="K823">
        <f>WEEKDAY(Table1[[#This Row],[Date]])</f>
        <v>7</v>
      </c>
      <c r="L823" s="3">
        <f>DAY(Table1[[#This Row],[Date]])</f>
        <v>18</v>
      </c>
      <c r="M823" s="3">
        <f>Table1[[#This Row],[Inventory Level]]/Table1[[#This Row],[Reorder Point]]</f>
        <v>3.79296875</v>
      </c>
      <c r="N823" s="3">
        <f>ROUND(Table1[[#This Row],[Turnover Ratio]],2)</f>
        <v>3.79</v>
      </c>
    </row>
    <row r="824" spans="1:14" x14ac:dyDescent="0.25">
      <c r="A824" t="s">
        <v>792</v>
      </c>
      <c r="B824" s="1">
        <v>45491</v>
      </c>
      <c r="C824">
        <v>267</v>
      </c>
      <c r="D824">
        <v>176</v>
      </c>
      <c r="E824">
        <v>14</v>
      </c>
      <c r="F824">
        <v>117</v>
      </c>
      <c r="G824">
        <v>8</v>
      </c>
      <c r="H824" t="s">
        <v>3949</v>
      </c>
      <c r="I824">
        <f>YEAR(Table1[[#This Row],[Date]])</f>
        <v>2024</v>
      </c>
      <c r="J824">
        <f>MONTH(Table1[[#This Row],[Date]])</f>
        <v>7</v>
      </c>
      <c r="K824">
        <f>WEEKDAY(Table1[[#This Row],[Date]])</f>
        <v>5</v>
      </c>
      <c r="L824" s="3">
        <f>DAY(Table1[[#This Row],[Date]])</f>
        <v>18</v>
      </c>
      <c r="M824" s="3">
        <f>Table1[[#This Row],[Inventory Level]]/Table1[[#This Row],[Reorder Point]]</f>
        <v>1.5170454545454546</v>
      </c>
      <c r="N824" s="3">
        <f>ROUND(Table1[[#This Row],[Turnover Ratio]],2)</f>
        <v>1.52</v>
      </c>
    </row>
    <row r="825" spans="1:14" hidden="1" x14ac:dyDescent="0.25">
      <c r="A825" t="s">
        <v>793</v>
      </c>
      <c r="B825" s="1">
        <v>45089</v>
      </c>
      <c r="C825">
        <v>984</v>
      </c>
      <c r="D825">
        <v>92</v>
      </c>
      <c r="E825">
        <v>1</v>
      </c>
      <c r="F825">
        <v>159</v>
      </c>
      <c r="G825">
        <v>12</v>
      </c>
      <c r="H825" t="s">
        <v>3951</v>
      </c>
      <c r="I825">
        <f>YEAR(Table1[[#This Row],[Date]])</f>
        <v>2023</v>
      </c>
      <c r="J825">
        <f>MONTH(Table1[[#This Row],[Date]])</f>
        <v>6</v>
      </c>
      <c r="K825">
        <f>WEEKDAY(Table1[[#This Row],[Date]])</f>
        <v>2</v>
      </c>
      <c r="L825" s="3">
        <f>DAY(Table1[[#This Row],[Date]])</f>
        <v>12</v>
      </c>
      <c r="M825" s="3">
        <f>Table1[[#This Row],[Inventory Level]]/Table1[[#This Row],[Reorder Point]]</f>
        <v>10.695652173913043</v>
      </c>
      <c r="N825" s="3">
        <f>ROUND(Table1[[#This Row],[Turnover Ratio]],2)</f>
        <v>10.7</v>
      </c>
    </row>
    <row r="826" spans="1:14" hidden="1" x14ac:dyDescent="0.25">
      <c r="A826" t="s">
        <v>794</v>
      </c>
      <c r="B826" s="1">
        <v>45401</v>
      </c>
      <c r="C826">
        <v>638</v>
      </c>
      <c r="D826">
        <v>181</v>
      </c>
      <c r="E826">
        <v>10</v>
      </c>
      <c r="F826">
        <v>44</v>
      </c>
      <c r="G826">
        <v>14</v>
      </c>
      <c r="H826" t="s">
        <v>3950</v>
      </c>
      <c r="I826">
        <f>YEAR(Table1[[#This Row],[Date]])</f>
        <v>2024</v>
      </c>
      <c r="J826">
        <f>MONTH(Table1[[#This Row],[Date]])</f>
        <v>4</v>
      </c>
      <c r="K826">
        <f>WEEKDAY(Table1[[#This Row],[Date]])</f>
        <v>6</v>
      </c>
      <c r="L826" s="3">
        <f>DAY(Table1[[#This Row],[Date]])</f>
        <v>19</v>
      </c>
      <c r="M826" s="3">
        <f>Table1[[#This Row],[Inventory Level]]/Table1[[#This Row],[Reorder Point]]</f>
        <v>3.5248618784530388</v>
      </c>
      <c r="N826" s="3">
        <f>ROUND(Table1[[#This Row],[Turnover Ratio]],2)</f>
        <v>3.52</v>
      </c>
    </row>
    <row r="827" spans="1:14" x14ac:dyDescent="0.25">
      <c r="A827" t="s">
        <v>224</v>
      </c>
      <c r="B827" s="1">
        <v>45410</v>
      </c>
      <c r="C827">
        <v>303</v>
      </c>
      <c r="D827">
        <v>306</v>
      </c>
      <c r="E827">
        <v>18</v>
      </c>
      <c r="F827">
        <v>84</v>
      </c>
      <c r="G827">
        <v>45</v>
      </c>
      <c r="H827" t="s">
        <v>3949</v>
      </c>
      <c r="I827">
        <f>YEAR(Table1[[#This Row],[Date]])</f>
        <v>2024</v>
      </c>
      <c r="J827">
        <f>MONTH(Table1[[#This Row],[Date]])</f>
        <v>4</v>
      </c>
      <c r="K827">
        <f>WEEKDAY(Table1[[#This Row],[Date]])</f>
        <v>1</v>
      </c>
      <c r="L827" s="3">
        <f>DAY(Table1[[#This Row],[Date]])</f>
        <v>28</v>
      </c>
      <c r="M827" s="3">
        <f>Table1[[#This Row],[Inventory Level]]/Table1[[#This Row],[Reorder Point]]</f>
        <v>0.99019607843137258</v>
      </c>
      <c r="N827" s="3">
        <f>ROUND(Table1[[#This Row],[Turnover Ratio]],2)</f>
        <v>0.99</v>
      </c>
    </row>
    <row r="828" spans="1:14" hidden="1" x14ac:dyDescent="0.25">
      <c r="A828" t="s">
        <v>795</v>
      </c>
      <c r="B828" s="1">
        <v>44998</v>
      </c>
      <c r="C828">
        <v>703</v>
      </c>
      <c r="D828">
        <v>211</v>
      </c>
      <c r="E828">
        <v>25</v>
      </c>
      <c r="F828">
        <v>198</v>
      </c>
      <c r="G828">
        <v>49</v>
      </c>
      <c r="H828" t="s">
        <v>3950</v>
      </c>
      <c r="I828">
        <f>YEAR(Table1[[#This Row],[Date]])</f>
        <v>2023</v>
      </c>
      <c r="J828">
        <f>MONTH(Table1[[#This Row],[Date]])</f>
        <v>3</v>
      </c>
      <c r="K828">
        <f>WEEKDAY(Table1[[#This Row],[Date]])</f>
        <v>2</v>
      </c>
      <c r="L828" s="3">
        <f>DAY(Table1[[#This Row],[Date]])</f>
        <v>13</v>
      </c>
      <c r="M828" s="3">
        <f>Table1[[#This Row],[Inventory Level]]/Table1[[#This Row],[Reorder Point]]</f>
        <v>3.3317535545023698</v>
      </c>
      <c r="N828" s="3">
        <f>ROUND(Table1[[#This Row],[Turnover Ratio]],2)</f>
        <v>3.33</v>
      </c>
    </row>
    <row r="829" spans="1:14" hidden="1" x14ac:dyDescent="0.25">
      <c r="A829" t="s">
        <v>796</v>
      </c>
      <c r="B829" s="1">
        <v>45453</v>
      </c>
      <c r="C829">
        <v>220</v>
      </c>
      <c r="D829">
        <v>292</v>
      </c>
      <c r="E829">
        <v>25</v>
      </c>
      <c r="F829">
        <v>25</v>
      </c>
      <c r="G829">
        <v>15</v>
      </c>
      <c r="H829" t="s">
        <v>3951</v>
      </c>
      <c r="I829">
        <f>YEAR(Table1[[#This Row],[Date]])</f>
        <v>2024</v>
      </c>
      <c r="J829">
        <f>MONTH(Table1[[#This Row],[Date]])</f>
        <v>6</v>
      </c>
      <c r="K829">
        <f>WEEKDAY(Table1[[#This Row],[Date]])</f>
        <v>2</v>
      </c>
      <c r="L829" s="3">
        <f>DAY(Table1[[#This Row],[Date]])</f>
        <v>10</v>
      </c>
      <c r="M829" s="3">
        <f>Table1[[#This Row],[Inventory Level]]/Table1[[#This Row],[Reorder Point]]</f>
        <v>0.75342465753424659</v>
      </c>
      <c r="N829" s="3">
        <f>ROUND(Table1[[#This Row],[Turnover Ratio]],2)</f>
        <v>0.75</v>
      </c>
    </row>
    <row r="830" spans="1:14" hidden="1" x14ac:dyDescent="0.25">
      <c r="A830" t="s">
        <v>797</v>
      </c>
      <c r="B830" s="1">
        <v>45525</v>
      </c>
      <c r="C830">
        <v>746</v>
      </c>
      <c r="D830">
        <v>459</v>
      </c>
      <c r="E830">
        <v>30</v>
      </c>
      <c r="F830">
        <v>183</v>
      </c>
      <c r="G830">
        <v>4</v>
      </c>
      <c r="H830" t="s">
        <v>3950</v>
      </c>
      <c r="I830">
        <f>YEAR(Table1[[#This Row],[Date]])</f>
        <v>2024</v>
      </c>
      <c r="J830">
        <f>MONTH(Table1[[#This Row],[Date]])</f>
        <v>8</v>
      </c>
      <c r="K830">
        <f>WEEKDAY(Table1[[#This Row],[Date]])</f>
        <v>4</v>
      </c>
      <c r="L830" s="3">
        <f>DAY(Table1[[#This Row],[Date]])</f>
        <v>21</v>
      </c>
      <c r="M830" s="3">
        <f>Table1[[#This Row],[Inventory Level]]/Table1[[#This Row],[Reorder Point]]</f>
        <v>1.6252723311546842</v>
      </c>
      <c r="N830" s="3">
        <f>ROUND(Table1[[#This Row],[Turnover Ratio]],2)</f>
        <v>1.63</v>
      </c>
    </row>
    <row r="831" spans="1:14" x14ac:dyDescent="0.25">
      <c r="A831" t="s">
        <v>798</v>
      </c>
      <c r="B831" s="1">
        <v>44999</v>
      </c>
      <c r="C831">
        <v>478</v>
      </c>
      <c r="D831">
        <v>412</v>
      </c>
      <c r="E831">
        <v>13</v>
      </c>
      <c r="F831">
        <v>189</v>
      </c>
      <c r="G831">
        <v>2</v>
      </c>
      <c r="H831" t="s">
        <v>3949</v>
      </c>
      <c r="I831">
        <f>YEAR(Table1[[#This Row],[Date]])</f>
        <v>2023</v>
      </c>
      <c r="J831">
        <f>MONTH(Table1[[#This Row],[Date]])</f>
        <v>3</v>
      </c>
      <c r="K831">
        <f>WEEKDAY(Table1[[#This Row],[Date]])</f>
        <v>3</v>
      </c>
      <c r="L831" s="3">
        <f>DAY(Table1[[#This Row],[Date]])</f>
        <v>14</v>
      </c>
      <c r="M831" s="3">
        <f>Table1[[#This Row],[Inventory Level]]/Table1[[#This Row],[Reorder Point]]</f>
        <v>1.1601941747572815</v>
      </c>
      <c r="N831" s="3">
        <f>ROUND(Table1[[#This Row],[Turnover Ratio]],2)</f>
        <v>1.1599999999999999</v>
      </c>
    </row>
    <row r="832" spans="1:14" hidden="1" x14ac:dyDescent="0.25">
      <c r="A832" t="s">
        <v>799</v>
      </c>
      <c r="B832" s="1">
        <v>45206</v>
      </c>
      <c r="C832">
        <v>590</v>
      </c>
      <c r="D832">
        <v>406</v>
      </c>
      <c r="E832">
        <v>1</v>
      </c>
      <c r="F832">
        <v>157</v>
      </c>
      <c r="G832">
        <v>15</v>
      </c>
      <c r="H832" t="s">
        <v>3951</v>
      </c>
      <c r="I832">
        <f>YEAR(Table1[[#This Row],[Date]])</f>
        <v>2023</v>
      </c>
      <c r="J832">
        <f>MONTH(Table1[[#This Row],[Date]])</f>
        <v>10</v>
      </c>
      <c r="K832">
        <f>WEEKDAY(Table1[[#This Row],[Date]])</f>
        <v>7</v>
      </c>
      <c r="L832" s="3">
        <f>DAY(Table1[[#This Row],[Date]])</f>
        <v>7</v>
      </c>
      <c r="M832" s="3">
        <f>Table1[[#This Row],[Inventory Level]]/Table1[[#This Row],[Reorder Point]]</f>
        <v>1.4532019704433496</v>
      </c>
      <c r="N832" s="3">
        <f>ROUND(Table1[[#This Row],[Turnover Ratio]],2)</f>
        <v>1.45</v>
      </c>
    </row>
    <row r="833" spans="1:14" hidden="1" x14ac:dyDescent="0.25">
      <c r="A833" t="s">
        <v>800</v>
      </c>
      <c r="B833" s="1">
        <v>45495</v>
      </c>
      <c r="C833">
        <v>498</v>
      </c>
      <c r="D833">
        <v>385</v>
      </c>
      <c r="E833">
        <v>21</v>
      </c>
      <c r="F833">
        <v>114</v>
      </c>
      <c r="G833">
        <v>45</v>
      </c>
      <c r="H833" t="s">
        <v>3950</v>
      </c>
      <c r="I833">
        <f>YEAR(Table1[[#This Row],[Date]])</f>
        <v>2024</v>
      </c>
      <c r="J833">
        <f>MONTH(Table1[[#This Row],[Date]])</f>
        <v>7</v>
      </c>
      <c r="K833">
        <f>WEEKDAY(Table1[[#This Row],[Date]])</f>
        <v>2</v>
      </c>
      <c r="L833" s="3">
        <f>DAY(Table1[[#This Row],[Date]])</f>
        <v>22</v>
      </c>
      <c r="M833" s="3">
        <f>Table1[[#This Row],[Inventory Level]]/Table1[[#This Row],[Reorder Point]]</f>
        <v>1.2935064935064935</v>
      </c>
      <c r="N833" s="3">
        <f>ROUND(Table1[[#This Row],[Turnover Ratio]],2)</f>
        <v>1.29</v>
      </c>
    </row>
    <row r="834" spans="1:14" x14ac:dyDescent="0.25">
      <c r="A834" t="s">
        <v>532</v>
      </c>
      <c r="B834" s="1">
        <v>45666</v>
      </c>
      <c r="C834">
        <v>219</v>
      </c>
      <c r="D834">
        <v>245</v>
      </c>
      <c r="E834">
        <v>26</v>
      </c>
      <c r="F834">
        <v>123</v>
      </c>
      <c r="G834">
        <v>3</v>
      </c>
      <c r="H834" t="s">
        <v>3949</v>
      </c>
      <c r="I834">
        <f>YEAR(Table1[[#This Row],[Date]])</f>
        <v>2025</v>
      </c>
      <c r="J834">
        <f>MONTH(Table1[[#This Row],[Date]])</f>
        <v>1</v>
      </c>
      <c r="K834">
        <f>WEEKDAY(Table1[[#This Row],[Date]])</f>
        <v>5</v>
      </c>
      <c r="L834" s="3">
        <f>DAY(Table1[[#This Row],[Date]])</f>
        <v>9</v>
      </c>
      <c r="M834" s="3">
        <f>Table1[[#This Row],[Inventory Level]]/Table1[[#This Row],[Reorder Point]]</f>
        <v>0.89387755102040811</v>
      </c>
      <c r="N834" s="3">
        <f>ROUND(Table1[[#This Row],[Turnover Ratio]],2)</f>
        <v>0.89</v>
      </c>
    </row>
    <row r="835" spans="1:14" hidden="1" x14ac:dyDescent="0.25">
      <c r="A835" t="s">
        <v>801</v>
      </c>
      <c r="B835" s="1">
        <v>45311</v>
      </c>
      <c r="C835">
        <v>347</v>
      </c>
      <c r="D835">
        <v>234</v>
      </c>
      <c r="E835">
        <v>23</v>
      </c>
      <c r="F835">
        <v>42</v>
      </c>
      <c r="G835">
        <v>9</v>
      </c>
      <c r="H835" t="s">
        <v>3951</v>
      </c>
      <c r="I835">
        <f>YEAR(Table1[[#This Row],[Date]])</f>
        <v>2024</v>
      </c>
      <c r="J835">
        <f>MONTH(Table1[[#This Row],[Date]])</f>
        <v>1</v>
      </c>
      <c r="K835">
        <f>WEEKDAY(Table1[[#This Row],[Date]])</f>
        <v>7</v>
      </c>
      <c r="L835" s="3">
        <f>DAY(Table1[[#This Row],[Date]])</f>
        <v>20</v>
      </c>
      <c r="M835" s="3">
        <f>Table1[[#This Row],[Inventory Level]]/Table1[[#This Row],[Reorder Point]]</f>
        <v>1.482905982905983</v>
      </c>
      <c r="N835" s="3">
        <f>ROUND(Table1[[#This Row],[Turnover Ratio]],2)</f>
        <v>1.48</v>
      </c>
    </row>
    <row r="836" spans="1:14" hidden="1" x14ac:dyDescent="0.25">
      <c r="A836" t="s">
        <v>802</v>
      </c>
      <c r="B836" s="1">
        <v>45370</v>
      </c>
      <c r="C836">
        <v>686</v>
      </c>
      <c r="D836">
        <v>425</v>
      </c>
      <c r="E836">
        <v>13</v>
      </c>
      <c r="F836">
        <v>55</v>
      </c>
      <c r="G836">
        <v>6</v>
      </c>
      <c r="H836" t="s">
        <v>3951</v>
      </c>
      <c r="I836">
        <f>YEAR(Table1[[#This Row],[Date]])</f>
        <v>2024</v>
      </c>
      <c r="J836">
        <f>MONTH(Table1[[#This Row],[Date]])</f>
        <v>3</v>
      </c>
      <c r="K836">
        <f>WEEKDAY(Table1[[#This Row],[Date]])</f>
        <v>3</v>
      </c>
      <c r="L836" s="3">
        <f>DAY(Table1[[#This Row],[Date]])</f>
        <v>19</v>
      </c>
      <c r="M836" s="3">
        <f>Table1[[#This Row],[Inventory Level]]/Table1[[#This Row],[Reorder Point]]</f>
        <v>1.6141176470588234</v>
      </c>
      <c r="N836" s="3">
        <f>ROUND(Table1[[#This Row],[Turnover Ratio]],2)</f>
        <v>1.61</v>
      </c>
    </row>
    <row r="837" spans="1:14" hidden="1" x14ac:dyDescent="0.25">
      <c r="A837" t="s">
        <v>803</v>
      </c>
      <c r="B837" s="1">
        <v>45279</v>
      </c>
      <c r="C837">
        <v>141</v>
      </c>
      <c r="D837">
        <v>376</v>
      </c>
      <c r="E837">
        <v>4</v>
      </c>
      <c r="F837">
        <v>44</v>
      </c>
      <c r="G837">
        <v>42</v>
      </c>
      <c r="H837" t="s">
        <v>3950</v>
      </c>
      <c r="I837">
        <f>YEAR(Table1[[#This Row],[Date]])</f>
        <v>2023</v>
      </c>
      <c r="J837">
        <f>MONTH(Table1[[#This Row],[Date]])</f>
        <v>12</v>
      </c>
      <c r="K837">
        <f>WEEKDAY(Table1[[#This Row],[Date]])</f>
        <v>3</v>
      </c>
      <c r="L837" s="3">
        <f>DAY(Table1[[#This Row],[Date]])</f>
        <v>19</v>
      </c>
      <c r="M837" s="3">
        <f>Table1[[#This Row],[Inventory Level]]/Table1[[#This Row],[Reorder Point]]</f>
        <v>0.375</v>
      </c>
      <c r="N837" s="3">
        <f>ROUND(Table1[[#This Row],[Turnover Ratio]],2)</f>
        <v>0.38</v>
      </c>
    </row>
    <row r="838" spans="1:14" hidden="1" x14ac:dyDescent="0.25">
      <c r="A838" t="s">
        <v>804</v>
      </c>
      <c r="B838" s="1">
        <v>45597</v>
      </c>
      <c r="C838">
        <v>723</v>
      </c>
      <c r="D838">
        <v>424</v>
      </c>
      <c r="E838">
        <v>16</v>
      </c>
      <c r="F838">
        <v>154</v>
      </c>
      <c r="G838">
        <v>11</v>
      </c>
      <c r="H838" t="s">
        <v>3951</v>
      </c>
      <c r="I838">
        <f>YEAR(Table1[[#This Row],[Date]])</f>
        <v>2024</v>
      </c>
      <c r="J838">
        <f>MONTH(Table1[[#This Row],[Date]])</f>
        <v>11</v>
      </c>
      <c r="K838">
        <f>WEEKDAY(Table1[[#This Row],[Date]])</f>
        <v>6</v>
      </c>
      <c r="L838" s="3">
        <f>DAY(Table1[[#This Row],[Date]])</f>
        <v>1</v>
      </c>
      <c r="M838" s="3">
        <f>Table1[[#This Row],[Inventory Level]]/Table1[[#This Row],[Reorder Point]]</f>
        <v>1.7051886792452831</v>
      </c>
      <c r="N838" s="3">
        <f>ROUND(Table1[[#This Row],[Turnover Ratio]],2)</f>
        <v>1.71</v>
      </c>
    </row>
    <row r="839" spans="1:14" x14ac:dyDescent="0.25">
      <c r="A839" t="s">
        <v>805</v>
      </c>
      <c r="B839" s="1">
        <v>45041</v>
      </c>
      <c r="C839">
        <v>165</v>
      </c>
      <c r="D839">
        <v>74</v>
      </c>
      <c r="E839">
        <v>19</v>
      </c>
      <c r="F839">
        <v>62</v>
      </c>
      <c r="G839">
        <v>3</v>
      </c>
      <c r="H839" t="s">
        <v>3949</v>
      </c>
      <c r="I839">
        <f>YEAR(Table1[[#This Row],[Date]])</f>
        <v>2023</v>
      </c>
      <c r="J839">
        <f>MONTH(Table1[[#This Row],[Date]])</f>
        <v>4</v>
      </c>
      <c r="K839">
        <f>WEEKDAY(Table1[[#This Row],[Date]])</f>
        <v>3</v>
      </c>
      <c r="L839" s="3">
        <f>DAY(Table1[[#This Row],[Date]])</f>
        <v>25</v>
      </c>
      <c r="M839" s="3">
        <f>Table1[[#This Row],[Inventory Level]]/Table1[[#This Row],[Reorder Point]]</f>
        <v>2.2297297297297298</v>
      </c>
      <c r="N839" s="3">
        <f>ROUND(Table1[[#This Row],[Turnover Ratio]],2)</f>
        <v>2.23</v>
      </c>
    </row>
    <row r="840" spans="1:14" hidden="1" x14ac:dyDescent="0.25">
      <c r="A840" t="s">
        <v>806</v>
      </c>
      <c r="B840" s="1">
        <v>45357</v>
      </c>
      <c r="C840">
        <v>833</v>
      </c>
      <c r="D840">
        <v>239</v>
      </c>
      <c r="E840">
        <v>23</v>
      </c>
      <c r="F840">
        <v>194</v>
      </c>
      <c r="G840">
        <v>25</v>
      </c>
      <c r="H840" t="s">
        <v>3950</v>
      </c>
      <c r="I840">
        <f>YEAR(Table1[[#This Row],[Date]])</f>
        <v>2024</v>
      </c>
      <c r="J840">
        <f>MONTH(Table1[[#This Row],[Date]])</f>
        <v>3</v>
      </c>
      <c r="K840">
        <f>WEEKDAY(Table1[[#This Row],[Date]])</f>
        <v>4</v>
      </c>
      <c r="L840" s="3">
        <f>DAY(Table1[[#This Row],[Date]])</f>
        <v>6</v>
      </c>
      <c r="M840" s="3">
        <f>Table1[[#This Row],[Inventory Level]]/Table1[[#This Row],[Reorder Point]]</f>
        <v>3.485355648535565</v>
      </c>
      <c r="N840" s="3">
        <f>ROUND(Table1[[#This Row],[Turnover Ratio]],2)</f>
        <v>3.49</v>
      </c>
    </row>
    <row r="841" spans="1:14" hidden="1" x14ac:dyDescent="0.25">
      <c r="A841" t="s">
        <v>807</v>
      </c>
      <c r="B841" s="1">
        <v>45459</v>
      </c>
      <c r="C841">
        <v>780</v>
      </c>
      <c r="D841">
        <v>231</v>
      </c>
      <c r="E841">
        <v>1</v>
      </c>
      <c r="F841">
        <v>46</v>
      </c>
      <c r="G841">
        <v>14</v>
      </c>
      <c r="H841" t="s">
        <v>3950</v>
      </c>
      <c r="I841">
        <f>YEAR(Table1[[#This Row],[Date]])</f>
        <v>2024</v>
      </c>
      <c r="J841">
        <f>MONTH(Table1[[#This Row],[Date]])</f>
        <v>6</v>
      </c>
      <c r="K841">
        <f>WEEKDAY(Table1[[#This Row],[Date]])</f>
        <v>1</v>
      </c>
      <c r="L841" s="3">
        <f>DAY(Table1[[#This Row],[Date]])</f>
        <v>16</v>
      </c>
      <c r="M841" s="3">
        <f>Table1[[#This Row],[Inventory Level]]/Table1[[#This Row],[Reorder Point]]</f>
        <v>3.3766233766233764</v>
      </c>
      <c r="N841" s="3">
        <f>ROUND(Table1[[#This Row],[Turnover Ratio]],2)</f>
        <v>3.38</v>
      </c>
    </row>
    <row r="842" spans="1:14" hidden="1" x14ac:dyDescent="0.25">
      <c r="A842" t="s">
        <v>808</v>
      </c>
      <c r="B842" s="1">
        <v>45325</v>
      </c>
      <c r="C842">
        <v>613</v>
      </c>
      <c r="D842">
        <v>191</v>
      </c>
      <c r="E842">
        <v>18</v>
      </c>
      <c r="F842">
        <v>65</v>
      </c>
      <c r="G842">
        <v>42</v>
      </c>
      <c r="H842" t="s">
        <v>3950</v>
      </c>
      <c r="I842">
        <f>YEAR(Table1[[#This Row],[Date]])</f>
        <v>2024</v>
      </c>
      <c r="J842">
        <f>MONTH(Table1[[#This Row],[Date]])</f>
        <v>2</v>
      </c>
      <c r="K842">
        <f>WEEKDAY(Table1[[#This Row],[Date]])</f>
        <v>7</v>
      </c>
      <c r="L842" s="3">
        <f>DAY(Table1[[#This Row],[Date]])</f>
        <v>3</v>
      </c>
      <c r="M842" s="3">
        <f>Table1[[#This Row],[Inventory Level]]/Table1[[#This Row],[Reorder Point]]</f>
        <v>3.2094240837696337</v>
      </c>
      <c r="N842" s="3">
        <f>ROUND(Table1[[#This Row],[Turnover Ratio]],2)</f>
        <v>3.21</v>
      </c>
    </row>
    <row r="843" spans="1:14" hidden="1" x14ac:dyDescent="0.25">
      <c r="A843" t="s">
        <v>44</v>
      </c>
      <c r="B843" s="1">
        <v>45162</v>
      </c>
      <c r="C843">
        <v>253</v>
      </c>
      <c r="D843">
        <v>242</v>
      </c>
      <c r="E843">
        <v>5</v>
      </c>
      <c r="F843">
        <v>127</v>
      </c>
      <c r="G843">
        <v>6</v>
      </c>
      <c r="H843" t="s">
        <v>3951</v>
      </c>
      <c r="I843">
        <f>YEAR(Table1[[#This Row],[Date]])</f>
        <v>2023</v>
      </c>
      <c r="J843">
        <f>MONTH(Table1[[#This Row],[Date]])</f>
        <v>8</v>
      </c>
      <c r="K843">
        <f>WEEKDAY(Table1[[#This Row],[Date]])</f>
        <v>5</v>
      </c>
      <c r="L843" s="3">
        <f>DAY(Table1[[#This Row],[Date]])</f>
        <v>24</v>
      </c>
      <c r="M843" s="3">
        <f>Table1[[#This Row],[Inventory Level]]/Table1[[#This Row],[Reorder Point]]</f>
        <v>1.0454545454545454</v>
      </c>
      <c r="N843" s="3">
        <f>ROUND(Table1[[#This Row],[Turnover Ratio]],2)</f>
        <v>1.05</v>
      </c>
    </row>
    <row r="844" spans="1:14" hidden="1" x14ac:dyDescent="0.25">
      <c r="A844" t="s">
        <v>809</v>
      </c>
      <c r="B844" s="1">
        <v>45068</v>
      </c>
      <c r="C844">
        <v>870</v>
      </c>
      <c r="D844">
        <v>264</v>
      </c>
      <c r="E844">
        <v>19</v>
      </c>
      <c r="F844">
        <v>108</v>
      </c>
      <c r="G844">
        <v>44</v>
      </c>
      <c r="H844" t="s">
        <v>3950</v>
      </c>
      <c r="I844">
        <f>YEAR(Table1[[#This Row],[Date]])</f>
        <v>2023</v>
      </c>
      <c r="J844">
        <f>MONTH(Table1[[#This Row],[Date]])</f>
        <v>5</v>
      </c>
      <c r="K844">
        <f>WEEKDAY(Table1[[#This Row],[Date]])</f>
        <v>2</v>
      </c>
      <c r="L844" s="3">
        <f>DAY(Table1[[#This Row],[Date]])</f>
        <v>22</v>
      </c>
      <c r="M844" s="3">
        <f>Table1[[#This Row],[Inventory Level]]/Table1[[#This Row],[Reorder Point]]</f>
        <v>3.2954545454545454</v>
      </c>
      <c r="N844" s="3">
        <f>ROUND(Table1[[#This Row],[Turnover Ratio]],2)</f>
        <v>3.3</v>
      </c>
    </row>
    <row r="845" spans="1:14" hidden="1" x14ac:dyDescent="0.25">
      <c r="A845" t="s">
        <v>810</v>
      </c>
      <c r="B845" s="1">
        <v>45496</v>
      </c>
      <c r="C845">
        <v>398</v>
      </c>
      <c r="D845">
        <v>258</v>
      </c>
      <c r="E845">
        <v>18</v>
      </c>
      <c r="F845">
        <v>37</v>
      </c>
      <c r="G845">
        <v>48</v>
      </c>
      <c r="H845" t="s">
        <v>3951</v>
      </c>
      <c r="I845">
        <f>YEAR(Table1[[#This Row],[Date]])</f>
        <v>2024</v>
      </c>
      <c r="J845">
        <f>MONTH(Table1[[#This Row],[Date]])</f>
        <v>7</v>
      </c>
      <c r="K845">
        <f>WEEKDAY(Table1[[#This Row],[Date]])</f>
        <v>3</v>
      </c>
      <c r="L845" s="3">
        <f>DAY(Table1[[#This Row],[Date]])</f>
        <v>23</v>
      </c>
      <c r="M845" s="3">
        <f>Table1[[#This Row],[Inventory Level]]/Table1[[#This Row],[Reorder Point]]</f>
        <v>1.5426356589147288</v>
      </c>
      <c r="N845" s="3">
        <f>ROUND(Table1[[#This Row],[Turnover Ratio]],2)</f>
        <v>1.54</v>
      </c>
    </row>
    <row r="846" spans="1:14" hidden="1" x14ac:dyDescent="0.25">
      <c r="A846" t="s">
        <v>811</v>
      </c>
      <c r="B846" s="1">
        <v>45603</v>
      </c>
      <c r="C846">
        <v>355</v>
      </c>
      <c r="D846">
        <v>318</v>
      </c>
      <c r="E846">
        <v>3</v>
      </c>
      <c r="F846">
        <v>143</v>
      </c>
      <c r="G846">
        <v>45</v>
      </c>
      <c r="H846" t="s">
        <v>3950</v>
      </c>
      <c r="I846">
        <f>YEAR(Table1[[#This Row],[Date]])</f>
        <v>2024</v>
      </c>
      <c r="J846">
        <f>MONTH(Table1[[#This Row],[Date]])</f>
        <v>11</v>
      </c>
      <c r="K846">
        <f>WEEKDAY(Table1[[#This Row],[Date]])</f>
        <v>5</v>
      </c>
      <c r="L846" s="3">
        <f>DAY(Table1[[#This Row],[Date]])</f>
        <v>7</v>
      </c>
      <c r="M846" s="3">
        <f>Table1[[#This Row],[Inventory Level]]/Table1[[#This Row],[Reorder Point]]</f>
        <v>1.1163522012578617</v>
      </c>
      <c r="N846" s="3">
        <f>ROUND(Table1[[#This Row],[Turnover Ratio]],2)</f>
        <v>1.1200000000000001</v>
      </c>
    </row>
    <row r="847" spans="1:14" hidden="1" x14ac:dyDescent="0.25">
      <c r="A847" t="s">
        <v>812</v>
      </c>
      <c r="B847" s="1">
        <v>45104</v>
      </c>
      <c r="C847">
        <v>538</v>
      </c>
      <c r="D847">
        <v>245</v>
      </c>
      <c r="E847">
        <v>15</v>
      </c>
      <c r="F847">
        <v>143</v>
      </c>
      <c r="G847">
        <v>6</v>
      </c>
      <c r="H847" t="s">
        <v>3950</v>
      </c>
      <c r="I847">
        <f>YEAR(Table1[[#This Row],[Date]])</f>
        <v>2023</v>
      </c>
      <c r="J847">
        <f>MONTH(Table1[[#This Row],[Date]])</f>
        <v>6</v>
      </c>
      <c r="K847">
        <f>WEEKDAY(Table1[[#This Row],[Date]])</f>
        <v>3</v>
      </c>
      <c r="L847" s="3">
        <f>DAY(Table1[[#This Row],[Date]])</f>
        <v>27</v>
      </c>
      <c r="M847" s="3">
        <f>Table1[[#This Row],[Inventory Level]]/Table1[[#This Row],[Reorder Point]]</f>
        <v>2.1959183673469389</v>
      </c>
      <c r="N847" s="3">
        <f>ROUND(Table1[[#This Row],[Turnover Ratio]],2)</f>
        <v>2.2000000000000002</v>
      </c>
    </row>
    <row r="848" spans="1:14" x14ac:dyDescent="0.25">
      <c r="A848" t="s">
        <v>813</v>
      </c>
      <c r="B848" s="1">
        <v>45592</v>
      </c>
      <c r="C848">
        <v>748</v>
      </c>
      <c r="D848">
        <v>170</v>
      </c>
      <c r="E848">
        <v>1</v>
      </c>
      <c r="F848">
        <v>156</v>
      </c>
      <c r="G848">
        <v>17</v>
      </c>
      <c r="H848" t="s">
        <v>3949</v>
      </c>
      <c r="I848">
        <f>YEAR(Table1[[#This Row],[Date]])</f>
        <v>2024</v>
      </c>
      <c r="J848">
        <f>MONTH(Table1[[#This Row],[Date]])</f>
        <v>10</v>
      </c>
      <c r="K848">
        <f>WEEKDAY(Table1[[#This Row],[Date]])</f>
        <v>1</v>
      </c>
      <c r="L848" s="3">
        <f>DAY(Table1[[#This Row],[Date]])</f>
        <v>27</v>
      </c>
      <c r="M848" s="3">
        <f>Table1[[#This Row],[Inventory Level]]/Table1[[#This Row],[Reorder Point]]</f>
        <v>4.4000000000000004</v>
      </c>
      <c r="N848" s="3">
        <f>ROUND(Table1[[#This Row],[Turnover Ratio]],2)</f>
        <v>4.4000000000000004</v>
      </c>
    </row>
    <row r="849" spans="1:14" x14ac:dyDescent="0.25">
      <c r="A849" t="s">
        <v>814</v>
      </c>
      <c r="B849" s="1">
        <v>45686</v>
      </c>
      <c r="C849">
        <v>548</v>
      </c>
      <c r="D849">
        <v>399</v>
      </c>
      <c r="E849">
        <v>15</v>
      </c>
      <c r="F849">
        <v>56</v>
      </c>
      <c r="G849">
        <v>6</v>
      </c>
      <c r="H849" t="s">
        <v>3949</v>
      </c>
      <c r="I849">
        <f>YEAR(Table1[[#This Row],[Date]])</f>
        <v>2025</v>
      </c>
      <c r="J849">
        <f>MONTH(Table1[[#This Row],[Date]])</f>
        <v>1</v>
      </c>
      <c r="K849">
        <f>WEEKDAY(Table1[[#This Row],[Date]])</f>
        <v>4</v>
      </c>
      <c r="L849" s="3">
        <f>DAY(Table1[[#This Row],[Date]])</f>
        <v>29</v>
      </c>
      <c r="M849" s="3">
        <f>Table1[[#This Row],[Inventory Level]]/Table1[[#This Row],[Reorder Point]]</f>
        <v>1.3734335839598997</v>
      </c>
      <c r="N849" s="3">
        <f>ROUND(Table1[[#This Row],[Turnover Ratio]],2)</f>
        <v>1.37</v>
      </c>
    </row>
    <row r="850" spans="1:14" hidden="1" x14ac:dyDescent="0.25">
      <c r="A850" t="s">
        <v>112</v>
      </c>
      <c r="B850" s="1">
        <v>45206</v>
      </c>
      <c r="C850">
        <v>852</v>
      </c>
      <c r="D850">
        <v>429</v>
      </c>
      <c r="E850">
        <v>6</v>
      </c>
      <c r="F850">
        <v>200</v>
      </c>
      <c r="G850">
        <v>20</v>
      </c>
      <c r="H850" t="s">
        <v>3951</v>
      </c>
      <c r="I850">
        <f>YEAR(Table1[[#This Row],[Date]])</f>
        <v>2023</v>
      </c>
      <c r="J850">
        <f>MONTH(Table1[[#This Row],[Date]])</f>
        <v>10</v>
      </c>
      <c r="K850">
        <f>WEEKDAY(Table1[[#This Row],[Date]])</f>
        <v>7</v>
      </c>
      <c r="L850" s="3">
        <f>DAY(Table1[[#This Row],[Date]])</f>
        <v>7</v>
      </c>
      <c r="M850" s="3">
        <f>Table1[[#This Row],[Inventory Level]]/Table1[[#This Row],[Reorder Point]]</f>
        <v>1.986013986013986</v>
      </c>
      <c r="N850" s="3">
        <f>ROUND(Table1[[#This Row],[Turnover Ratio]],2)</f>
        <v>1.99</v>
      </c>
    </row>
    <row r="851" spans="1:14" hidden="1" x14ac:dyDescent="0.25">
      <c r="A851" t="s">
        <v>520</v>
      </c>
      <c r="B851" s="1">
        <v>45035</v>
      </c>
      <c r="C851">
        <v>901</v>
      </c>
      <c r="D851">
        <v>425</v>
      </c>
      <c r="E851">
        <v>17</v>
      </c>
      <c r="F851">
        <v>52</v>
      </c>
      <c r="G851">
        <v>46</v>
      </c>
      <c r="H851" t="s">
        <v>3951</v>
      </c>
      <c r="I851">
        <f>YEAR(Table1[[#This Row],[Date]])</f>
        <v>2023</v>
      </c>
      <c r="J851">
        <f>MONTH(Table1[[#This Row],[Date]])</f>
        <v>4</v>
      </c>
      <c r="K851">
        <f>WEEKDAY(Table1[[#This Row],[Date]])</f>
        <v>4</v>
      </c>
      <c r="L851" s="3">
        <f>DAY(Table1[[#This Row],[Date]])</f>
        <v>19</v>
      </c>
      <c r="M851" s="3">
        <f>Table1[[#This Row],[Inventory Level]]/Table1[[#This Row],[Reorder Point]]</f>
        <v>2.12</v>
      </c>
      <c r="N851" s="3">
        <f>ROUND(Table1[[#This Row],[Turnover Ratio]],2)</f>
        <v>2.12</v>
      </c>
    </row>
    <row r="852" spans="1:14" hidden="1" x14ac:dyDescent="0.25">
      <c r="A852" t="s">
        <v>815</v>
      </c>
      <c r="B852" s="1">
        <v>45452</v>
      </c>
      <c r="C852">
        <v>238</v>
      </c>
      <c r="D852">
        <v>298</v>
      </c>
      <c r="E852">
        <v>19</v>
      </c>
      <c r="F852">
        <v>163</v>
      </c>
      <c r="G852">
        <v>11</v>
      </c>
      <c r="H852" t="s">
        <v>3950</v>
      </c>
      <c r="I852">
        <f>YEAR(Table1[[#This Row],[Date]])</f>
        <v>2024</v>
      </c>
      <c r="J852">
        <f>MONTH(Table1[[#This Row],[Date]])</f>
        <v>6</v>
      </c>
      <c r="K852">
        <f>WEEKDAY(Table1[[#This Row],[Date]])</f>
        <v>1</v>
      </c>
      <c r="L852" s="3">
        <f>DAY(Table1[[#This Row],[Date]])</f>
        <v>9</v>
      </c>
      <c r="M852" s="3">
        <f>Table1[[#This Row],[Inventory Level]]/Table1[[#This Row],[Reorder Point]]</f>
        <v>0.79865771812080533</v>
      </c>
      <c r="N852" s="3">
        <f>ROUND(Table1[[#This Row],[Turnover Ratio]],2)</f>
        <v>0.8</v>
      </c>
    </row>
    <row r="853" spans="1:14" hidden="1" x14ac:dyDescent="0.25">
      <c r="A853" t="s">
        <v>816</v>
      </c>
      <c r="B853" s="1">
        <v>44989</v>
      </c>
      <c r="C853">
        <v>282</v>
      </c>
      <c r="D853">
        <v>159</v>
      </c>
      <c r="E853">
        <v>25</v>
      </c>
      <c r="F853">
        <v>30</v>
      </c>
      <c r="G853">
        <v>20</v>
      </c>
      <c r="H853" t="s">
        <v>3950</v>
      </c>
      <c r="I853">
        <f>YEAR(Table1[[#This Row],[Date]])</f>
        <v>2023</v>
      </c>
      <c r="J853">
        <f>MONTH(Table1[[#This Row],[Date]])</f>
        <v>3</v>
      </c>
      <c r="K853">
        <f>WEEKDAY(Table1[[#This Row],[Date]])</f>
        <v>7</v>
      </c>
      <c r="L853" s="3">
        <f>DAY(Table1[[#This Row],[Date]])</f>
        <v>4</v>
      </c>
      <c r="M853" s="3">
        <f>Table1[[#This Row],[Inventory Level]]/Table1[[#This Row],[Reorder Point]]</f>
        <v>1.7735849056603774</v>
      </c>
      <c r="N853" s="3">
        <f>ROUND(Table1[[#This Row],[Turnover Ratio]],2)</f>
        <v>1.77</v>
      </c>
    </row>
    <row r="854" spans="1:14" hidden="1" x14ac:dyDescent="0.25">
      <c r="A854" t="s">
        <v>817</v>
      </c>
      <c r="B854" s="1">
        <v>45174</v>
      </c>
      <c r="C854">
        <v>697</v>
      </c>
      <c r="D854">
        <v>388</v>
      </c>
      <c r="E854">
        <v>26</v>
      </c>
      <c r="F854">
        <v>67</v>
      </c>
      <c r="G854">
        <v>39</v>
      </c>
      <c r="H854" t="s">
        <v>3950</v>
      </c>
      <c r="I854">
        <f>YEAR(Table1[[#This Row],[Date]])</f>
        <v>2023</v>
      </c>
      <c r="J854">
        <f>MONTH(Table1[[#This Row],[Date]])</f>
        <v>9</v>
      </c>
      <c r="K854">
        <f>WEEKDAY(Table1[[#This Row],[Date]])</f>
        <v>3</v>
      </c>
      <c r="L854" s="3">
        <f>DAY(Table1[[#This Row],[Date]])</f>
        <v>5</v>
      </c>
      <c r="M854" s="3">
        <f>Table1[[#This Row],[Inventory Level]]/Table1[[#This Row],[Reorder Point]]</f>
        <v>1.7963917525773196</v>
      </c>
      <c r="N854" s="3">
        <f>ROUND(Table1[[#This Row],[Turnover Ratio]],2)</f>
        <v>1.8</v>
      </c>
    </row>
    <row r="855" spans="1:14" x14ac:dyDescent="0.25">
      <c r="A855" t="s">
        <v>818</v>
      </c>
      <c r="B855" s="1">
        <v>45626</v>
      </c>
      <c r="C855">
        <v>667</v>
      </c>
      <c r="D855">
        <v>484</v>
      </c>
      <c r="E855">
        <v>13</v>
      </c>
      <c r="F855">
        <v>49</v>
      </c>
      <c r="G855">
        <v>24</v>
      </c>
      <c r="H855" t="s">
        <v>3949</v>
      </c>
      <c r="I855">
        <f>YEAR(Table1[[#This Row],[Date]])</f>
        <v>2024</v>
      </c>
      <c r="J855">
        <f>MONTH(Table1[[#This Row],[Date]])</f>
        <v>11</v>
      </c>
      <c r="K855">
        <f>WEEKDAY(Table1[[#This Row],[Date]])</f>
        <v>7</v>
      </c>
      <c r="L855" s="3">
        <f>DAY(Table1[[#This Row],[Date]])</f>
        <v>30</v>
      </c>
      <c r="M855" s="3">
        <f>Table1[[#This Row],[Inventory Level]]/Table1[[#This Row],[Reorder Point]]</f>
        <v>1.3780991735537189</v>
      </c>
      <c r="N855" s="3">
        <f>ROUND(Table1[[#This Row],[Turnover Ratio]],2)</f>
        <v>1.38</v>
      </c>
    </row>
    <row r="856" spans="1:14" x14ac:dyDescent="0.25">
      <c r="A856" t="s">
        <v>819</v>
      </c>
      <c r="B856" s="1">
        <v>45063</v>
      </c>
      <c r="C856">
        <v>344</v>
      </c>
      <c r="D856">
        <v>467</v>
      </c>
      <c r="E856">
        <v>12</v>
      </c>
      <c r="F856">
        <v>127</v>
      </c>
      <c r="G856">
        <v>30</v>
      </c>
      <c r="H856" t="s">
        <v>3949</v>
      </c>
      <c r="I856">
        <f>YEAR(Table1[[#This Row],[Date]])</f>
        <v>2023</v>
      </c>
      <c r="J856">
        <f>MONTH(Table1[[#This Row],[Date]])</f>
        <v>5</v>
      </c>
      <c r="K856">
        <f>WEEKDAY(Table1[[#This Row],[Date]])</f>
        <v>4</v>
      </c>
      <c r="L856" s="3">
        <f>DAY(Table1[[#This Row],[Date]])</f>
        <v>17</v>
      </c>
      <c r="M856" s="3">
        <f>Table1[[#This Row],[Inventory Level]]/Table1[[#This Row],[Reorder Point]]</f>
        <v>0.7366167023554604</v>
      </c>
      <c r="N856" s="3">
        <f>ROUND(Table1[[#This Row],[Turnover Ratio]],2)</f>
        <v>0.74</v>
      </c>
    </row>
    <row r="857" spans="1:14" x14ac:dyDescent="0.25">
      <c r="A857" t="s">
        <v>820</v>
      </c>
      <c r="B857" s="1">
        <v>45351</v>
      </c>
      <c r="C857">
        <v>346</v>
      </c>
      <c r="D857">
        <v>271</v>
      </c>
      <c r="E857">
        <v>5</v>
      </c>
      <c r="F857">
        <v>93</v>
      </c>
      <c r="G857">
        <v>23</v>
      </c>
      <c r="H857" t="s">
        <v>3949</v>
      </c>
      <c r="I857">
        <f>YEAR(Table1[[#This Row],[Date]])</f>
        <v>2024</v>
      </c>
      <c r="J857">
        <f>MONTH(Table1[[#This Row],[Date]])</f>
        <v>2</v>
      </c>
      <c r="K857">
        <f>WEEKDAY(Table1[[#This Row],[Date]])</f>
        <v>5</v>
      </c>
      <c r="L857" s="3">
        <f>DAY(Table1[[#This Row],[Date]])</f>
        <v>29</v>
      </c>
      <c r="M857" s="3">
        <f>Table1[[#This Row],[Inventory Level]]/Table1[[#This Row],[Reorder Point]]</f>
        <v>1.2767527675276753</v>
      </c>
      <c r="N857" s="3">
        <f>ROUND(Table1[[#This Row],[Turnover Ratio]],2)</f>
        <v>1.28</v>
      </c>
    </row>
    <row r="858" spans="1:14" hidden="1" x14ac:dyDescent="0.25">
      <c r="A858" t="s">
        <v>821</v>
      </c>
      <c r="B858" s="1">
        <v>45236</v>
      </c>
      <c r="C858">
        <v>405</v>
      </c>
      <c r="D858">
        <v>489</v>
      </c>
      <c r="E858">
        <v>2</v>
      </c>
      <c r="F858">
        <v>156</v>
      </c>
      <c r="G858">
        <v>24</v>
      </c>
      <c r="H858" t="s">
        <v>3950</v>
      </c>
      <c r="I858">
        <f>YEAR(Table1[[#This Row],[Date]])</f>
        <v>2023</v>
      </c>
      <c r="J858">
        <f>MONTH(Table1[[#This Row],[Date]])</f>
        <v>11</v>
      </c>
      <c r="K858">
        <f>WEEKDAY(Table1[[#This Row],[Date]])</f>
        <v>2</v>
      </c>
      <c r="L858" s="3">
        <f>DAY(Table1[[#This Row],[Date]])</f>
        <v>6</v>
      </c>
      <c r="M858" s="3">
        <f>Table1[[#This Row],[Inventory Level]]/Table1[[#This Row],[Reorder Point]]</f>
        <v>0.82822085889570551</v>
      </c>
      <c r="N858" s="3">
        <f>ROUND(Table1[[#This Row],[Turnover Ratio]],2)</f>
        <v>0.83</v>
      </c>
    </row>
    <row r="859" spans="1:14" hidden="1" x14ac:dyDescent="0.25">
      <c r="A859" t="s">
        <v>822</v>
      </c>
      <c r="B859" s="1">
        <v>45465</v>
      </c>
      <c r="C859">
        <v>188</v>
      </c>
      <c r="D859">
        <v>267</v>
      </c>
      <c r="E859">
        <v>9</v>
      </c>
      <c r="F859">
        <v>168</v>
      </c>
      <c r="G859">
        <v>1</v>
      </c>
      <c r="H859" t="s">
        <v>3951</v>
      </c>
      <c r="I859">
        <f>YEAR(Table1[[#This Row],[Date]])</f>
        <v>2024</v>
      </c>
      <c r="J859">
        <f>MONTH(Table1[[#This Row],[Date]])</f>
        <v>6</v>
      </c>
      <c r="K859">
        <f>WEEKDAY(Table1[[#This Row],[Date]])</f>
        <v>7</v>
      </c>
      <c r="L859" s="3">
        <f>DAY(Table1[[#This Row],[Date]])</f>
        <v>22</v>
      </c>
      <c r="M859" s="3">
        <f>Table1[[#This Row],[Inventory Level]]/Table1[[#This Row],[Reorder Point]]</f>
        <v>0.70411985018726597</v>
      </c>
      <c r="N859" s="3">
        <f>ROUND(Table1[[#This Row],[Turnover Ratio]],2)</f>
        <v>0.7</v>
      </c>
    </row>
    <row r="860" spans="1:14" hidden="1" x14ac:dyDescent="0.25">
      <c r="A860" t="s">
        <v>823</v>
      </c>
      <c r="B860" s="1">
        <v>45531</v>
      </c>
      <c r="C860">
        <v>445</v>
      </c>
      <c r="D860">
        <v>115</v>
      </c>
      <c r="E860">
        <v>27</v>
      </c>
      <c r="F860">
        <v>11</v>
      </c>
      <c r="G860">
        <v>24</v>
      </c>
      <c r="H860" t="s">
        <v>3950</v>
      </c>
      <c r="I860">
        <f>YEAR(Table1[[#This Row],[Date]])</f>
        <v>2024</v>
      </c>
      <c r="J860">
        <f>MONTH(Table1[[#This Row],[Date]])</f>
        <v>8</v>
      </c>
      <c r="K860">
        <f>WEEKDAY(Table1[[#This Row],[Date]])</f>
        <v>3</v>
      </c>
      <c r="L860" s="3">
        <f>DAY(Table1[[#This Row],[Date]])</f>
        <v>27</v>
      </c>
      <c r="M860" s="3">
        <f>Table1[[#This Row],[Inventory Level]]/Table1[[#This Row],[Reorder Point]]</f>
        <v>3.8695652173913042</v>
      </c>
      <c r="N860" s="3">
        <f>ROUND(Table1[[#This Row],[Turnover Ratio]],2)</f>
        <v>3.87</v>
      </c>
    </row>
    <row r="861" spans="1:14" hidden="1" x14ac:dyDescent="0.25">
      <c r="A861" t="s">
        <v>824</v>
      </c>
      <c r="B861" s="1">
        <v>45531</v>
      </c>
      <c r="C861">
        <v>449</v>
      </c>
      <c r="D861">
        <v>321</v>
      </c>
      <c r="E861">
        <v>21</v>
      </c>
      <c r="F861">
        <v>158</v>
      </c>
      <c r="G861">
        <v>3</v>
      </c>
      <c r="H861" t="s">
        <v>3951</v>
      </c>
      <c r="I861">
        <f>YEAR(Table1[[#This Row],[Date]])</f>
        <v>2024</v>
      </c>
      <c r="J861">
        <f>MONTH(Table1[[#This Row],[Date]])</f>
        <v>8</v>
      </c>
      <c r="K861">
        <f>WEEKDAY(Table1[[#This Row],[Date]])</f>
        <v>3</v>
      </c>
      <c r="L861" s="3">
        <f>DAY(Table1[[#This Row],[Date]])</f>
        <v>27</v>
      </c>
      <c r="M861" s="3">
        <f>Table1[[#This Row],[Inventory Level]]/Table1[[#This Row],[Reorder Point]]</f>
        <v>1.3987538940809969</v>
      </c>
      <c r="N861" s="3">
        <f>ROUND(Table1[[#This Row],[Turnover Ratio]],2)</f>
        <v>1.4</v>
      </c>
    </row>
    <row r="862" spans="1:14" hidden="1" x14ac:dyDescent="0.25">
      <c r="A862" t="s">
        <v>825</v>
      </c>
      <c r="B862" s="1">
        <v>45054</v>
      </c>
      <c r="C862">
        <v>619</v>
      </c>
      <c r="D862">
        <v>224</v>
      </c>
      <c r="E862">
        <v>18</v>
      </c>
      <c r="F862">
        <v>151</v>
      </c>
      <c r="G862">
        <v>23</v>
      </c>
      <c r="H862" t="s">
        <v>3951</v>
      </c>
      <c r="I862">
        <f>YEAR(Table1[[#This Row],[Date]])</f>
        <v>2023</v>
      </c>
      <c r="J862">
        <f>MONTH(Table1[[#This Row],[Date]])</f>
        <v>5</v>
      </c>
      <c r="K862">
        <f>WEEKDAY(Table1[[#This Row],[Date]])</f>
        <v>2</v>
      </c>
      <c r="L862" s="3">
        <f>DAY(Table1[[#This Row],[Date]])</f>
        <v>8</v>
      </c>
      <c r="M862" s="3">
        <f>Table1[[#This Row],[Inventory Level]]/Table1[[#This Row],[Reorder Point]]</f>
        <v>2.7633928571428572</v>
      </c>
      <c r="N862" s="3">
        <f>ROUND(Table1[[#This Row],[Turnover Ratio]],2)</f>
        <v>2.76</v>
      </c>
    </row>
    <row r="863" spans="1:14" hidden="1" x14ac:dyDescent="0.25">
      <c r="A863" t="s">
        <v>826</v>
      </c>
      <c r="B863" s="1">
        <v>45329</v>
      </c>
      <c r="C863">
        <v>374</v>
      </c>
      <c r="D863">
        <v>143</v>
      </c>
      <c r="E863">
        <v>3</v>
      </c>
      <c r="F863">
        <v>47</v>
      </c>
      <c r="G863">
        <v>2</v>
      </c>
      <c r="H863" t="s">
        <v>3951</v>
      </c>
      <c r="I863">
        <f>YEAR(Table1[[#This Row],[Date]])</f>
        <v>2024</v>
      </c>
      <c r="J863">
        <f>MONTH(Table1[[#This Row],[Date]])</f>
        <v>2</v>
      </c>
      <c r="K863">
        <f>WEEKDAY(Table1[[#This Row],[Date]])</f>
        <v>4</v>
      </c>
      <c r="L863" s="3">
        <f>DAY(Table1[[#This Row],[Date]])</f>
        <v>7</v>
      </c>
      <c r="M863" s="3">
        <f>Table1[[#This Row],[Inventory Level]]/Table1[[#This Row],[Reorder Point]]</f>
        <v>2.6153846153846154</v>
      </c>
      <c r="N863" s="3">
        <f>ROUND(Table1[[#This Row],[Turnover Ratio]],2)</f>
        <v>2.62</v>
      </c>
    </row>
    <row r="864" spans="1:14" x14ac:dyDescent="0.25">
      <c r="A864" t="s">
        <v>827</v>
      </c>
      <c r="B864" s="1">
        <v>45467</v>
      </c>
      <c r="C864">
        <v>318</v>
      </c>
      <c r="D864">
        <v>131</v>
      </c>
      <c r="E864">
        <v>22</v>
      </c>
      <c r="F864">
        <v>54</v>
      </c>
      <c r="G864">
        <v>11</v>
      </c>
      <c r="H864" t="s">
        <v>3949</v>
      </c>
      <c r="I864">
        <f>YEAR(Table1[[#This Row],[Date]])</f>
        <v>2024</v>
      </c>
      <c r="J864">
        <f>MONTH(Table1[[#This Row],[Date]])</f>
        <v>6</v>
      </c>
      <c r="K864">
        <f>WEEKDAY(Table1[[#This Row],[Date]])</f>
        <v>2</v>
      </c>
      <c r="L864" s="3">
        <f>DAY(Table1[[#This Row],[Date]])</f>
        <v>24</v>
      </c>
      <c r="M864" s="3">
        <f>Table1[[#This Row],[Inventory Level]]/Table1[[#This Row],[Reorder Point]]</f>
        <v>2.4274809160305342</v>
      </c>
      <c r="N864" s="3">
        <f>ROUND(Table1[[#This Row],[Turnover Ratio]],2)</f>
        <v>2.4300000000000002</v>
      </c>
    </row>
    <row r="865" spans="1:14" x14ac:dyDescent="0.25">
      <c r="A865" t="s">
        <v>828</v>
      </c>
      <c r="B865" s="1">
        <v>45336</v>
      </c>
      <c r="C865">
        <v>693</v>
      </c>
      <c r="D865">
        <v>224</v>
      </c>
      <c r="E865">
        <v>10</v>
      </c>
      <c r="F865">
        <v>81</v>
      </c>
      <c r="G865">
        <v>37</v>
      </c>
      <c r="H865" t="s">
        <v>3949</v>
      </c>
      <c r="I865">
        <f>YEAR(Table1[[#This Row],[Date]])</f>
        <v>2024</v>
      </c>
      <c r="J865">
        <f>MONTH(Table1[[#This Row],[Date]])</f>
        <v>2</v>
      </c>
      <c r="K865">
        <f>WEEKDAY(Table1[[#This Row],[Date]])</f>
        <v>4</v>
      </c>
      <c r="L865" s="3">
        <f>DAY(Table1[[#This Row],[Date]])</f>
        <v>14</v>
      </c>
      <c r="M865" s="3">
        <f>Table1[[#This Row],[Inventory Level]]/Table1[[#This Row],[Reorder Point]]</f>
        <v>3.09375</v>
      </c>
      <c r="N865" s="3">
        <f>ROUND(Table1[[#This Row],[Turnover Ratio]],2)</f>
        <v>3.09</v>
      </c>
    </row>
    <row r="866" spans="1:14" hidden="1" x14ac:dyDescent="0.25">
      <c r="A866" t="s">
        <v>472</v>
      </c>
      <c r="B866" s="1">
        <v>45593</v>
      </c>
      <c r="C866">
        <v>745</v>
      </c>
      <c r="D866">
        <v>50</v>
      </c>
      <c r="E866">
        <v>13</v>
      </c>
      <c r="F866">
        <v>11</v>
      </c>
      <c r="G866">
        <v>43</v>
      </c>
      <c r="H866" t="s">
        <v>3950</v>
      </c>
      <c r="I866">
        <f>YEAR(Table1[[#This Row],[Date]])</f>
        <v>2024</v>
      </c>
      <c r="J866">
        <f>MONTH(Table1[[#This Row],[Date]])</f>
        <v>10</v>
      </c>
      <c r="K866">
        <f>WEEKDAY(Table1[[#This Row],[Date]])</f>
        <v>2</v>
      </c>
      <c r="L866" s="3">
        <f>DAY(Table1[[#This Row],[Date]])</f>
        <v>28</v>
      </c>
      <c r="M866" s="3">
        <f>Table1[[#This Row],[Inventory Level]]/Table1[[#This Row],[Reorder Point]]</f>
        <v>14.9</v>
      </c>
      <c r="N866" s="3">
        <f>ROUND(Table1[[#This Row],[Turnover Ratio]],2)</f>
        <v>14.9</v>
      </c>
    </row>
    <row r="867" spans="1:14" hidden="1" x14ac:dyDescent="0.25">
      <c r="A867" t="s">
        <v>736</v>
      </c>
      <c r="B867" s="1">
        <v>45554</v>
      </c>
      <c r="C867">
        <v>207</v>
      </c>
      <c r="D867">
        <v>371</v>
      </c>
      <c r="E867">
        <v>5</v>
      </c>
      <c r="F867">
        <v>116</v>
      </c>
      <c r="G867">
        <v>37</v>
      </c>
      <c r="H867" t="s">
        <v>3951</v>
      </c>
      <c r="I867">
        <f>YEAR(Table1[[#This Row],[Date]])</f>
        <v>2024</v>
      </c>
      <c r="J867">
        <f>MONTH(Table1[[#This Row],[Date]])</f>
        <v>9</v>
      </c>
      <c r="K867">
        <f>WEEKDAY(Table1[[#This Row],[Date]])</f>
        <v>5</v>
      </c>
      <c r="L867" s="3">
        <f>DAY(Table1[[#This Row],[Date]])</f>
        <v>19</v>
      </c>
      <c r="M867" s="3">
        <f>Table1[[#This Row],[Inventory Level]]/Table1[[#This Row],[Reorder Point]]</f>
        <v>0.55795148247978432</v>
      </c>
      <c r="N867" s="3">
        <f>ROUND(Table1[[#This Row],[Turnover Ratio]],2)</f>
        <v>0.56000000000000005</v>
      </c>
    </row>
    <row r="868" spans="1:14" hidden="1" x14ac:dyDescent="0.25">
      <c r="A868" t="s">
        <v>829</v>
      </c>
      <c r="B868" s="1">
        <v>45139</v>
      </c>
      <c r="C868">
        <v>770</v>
      </c>
      <c r="D868">
        <v>225</v>
      </c>
      <c r="E868">
        <v>21</v>
      </c>
      <c r="F868">
        <v>23</v>
      </c>
      <c r="G868">
        <v>8</v>
      </c>
      <c r="H868" t="s">
        <v>3950</v>
      </c>
      <c r="I868">
        <f>YEAR(Table1[[#This Row],[Date]])</f>
        <v>2023</v>
      </c>
      <c r="J868">
        <f>MONTH(Table1[[#This Row],[Date]])</f>
        <v>8</v>
      </c>
      <c r="K868">
        <f>WEEKDAY(Table1[[#This Row],[Date]])</f>
        <v>3</v>
      </c>
      <c r="L868" s="3">
        <f>DAY(Table1[[#This Row],[Date]])</f>
        <v>1</v>
      </c>
      <c r="M868" s="3">
        <f>Table1[[#This Row],[Inventory Level]]/Table1[[#This Row],[Reorder Point]]</f>
        <v>3.4222222222222221</v>
      </c>
      <c r="N868" s="3">
        <f>ROUND(Table1[[#This Row],[Turnover Ratio]],2)</f>
        <v>3.42</v>
      </c>
    </row>
    <row r="869" spans="1:14" hidden="1" x14ac:dyDescent="0.25">
      <c r="A869" t="s">
        <v>830</v>
      </c>
      <c r="B869" s="1">
        <v>45534</v>
      </c>
      <c r="C869">
        <v>274</v>
      </c>
      <c r="D869">
        <v>160</v>
      </c>
      <c r="E869">
        <v>24</v>
      </c>
      <c r="F869">
        <v>98</v>
      </c>
      <c r="G869">
        <v>36</v>
      </c>
      <c r="H869" t="s">
        <v>3950</v>
      </c>
      <c r="I869">
        <f>YEAR(Table1[[#This Row],[Date]])</f>
        <v>2024</v>
      </c>
      <c r="J869">
        <f>MONTH(Table1[[#This Row],[Date]])</f>
        <v>8</v>
      </c>
      <c r="K869">
        <f>WEEKDAY(Table1[[#This Row],[Date]])</f>
        <v>6</v>
      </c>
      <c r="L869" s="3">
        <f>DAY(Table1[[#This Row],[Date]])</f>
        <v>30</v>
      </c>
      <c r="M869" s="3">
        <f>Table1[[#This Row],[Inventory Level]]/Table1[[#This Row],[Reorder Point]]</f>
        <v>1.7124999999999999</v>
      </c>
      <c r="N869" s="3">
        <f>ROUND(Table1[[#This Row],[Turnover Ratio]],2)</f>
        <v>1.71</v>
      </c>
    </row>
    <row r="870" spans="1:14" hidden="1" x14ac:dyDescent="0.25">
      <c r="A870" t="s">
        <v>831</v>
      </c>
      <c r="B870" s="1">
        <v>44997</v>
      </c>
      <c r="C870">
        <v>295</v>
      </c>
      <c r="D870">
        <v>242</v>
      </c>
      <c r="E870">
        <v>25</v>
      </c>
      <c r="F870">
        <v>153</v>
      </c>
      <c r="G870">
        <v>13</v>
      </c>
      <c r="H870" t="s">
        <v>3951</v>
      </c>
      <c r="I870">
        <f>YEAR(Table1[[#This Row],[Date]])</f>
        <v>2023</v>
      </c>
      <c r="J870">
        <f>MONTH(Table1[[#This Row],[Date]])</f>
        <v>3</v>
      </c>
      <c r="K870">
        <f>WEEKDAY(Table1[[#This Row],[Date]])</f>
        <v>1</v>
      </c>
      <c r="L870" s="3">
        <f>DAY(Table1[[#This Row],[Date]])</f>
        <v>12</v>
      </c>
      <c r="M870" s="3">
        <f>Table1[[#This Row],[Inventory Level]]/Table1[[#This Row],[Reorder Point]]</f>
        <v>1.21900826446281</v>
      </c>
      <c r="N870" s="3">
        <f>ROUND(Table1[[#This Row],[Turnover Ratio]],2)</f>
        <v>1.22</v>
      </c>
    </row>
    <row r="871" spans="1:14" x14ac:dyDescent="0.25">
      <c r="A871" t="s">
        <v>832</v>
      </c>
      <c r="B871" s="1">
        <v>45477</v>
      </c>
      <c r="C871">
        <v>723</v>
      </c>
      <c r="D871">
        <v>438</v>
      </c>
      <c r="E871">
        <v>5</v>
      </c>
      <c r="F871">
        <v>108</v>
      </c>
      <c r="G871">
        <v>1</v>
      </c>
      <c r="H871" t="s">
        <v>3949</v>
      </c>
      <c r="I871">
        <f>YEAR(Table1[[#This Row],[Date]])</f>
        <v>2024</v>
      </c>
      <c r="J871">
        <f>MONTH(Table1[[#This Row],[Date]])</f>
        <v>7</v>
      </c>
      <c r="K871">
        <f>WEEKDAY(Table1[[#This Row],[Date]])</f>
        <v>5</v>
      </c>
      <c r="L871" s="3">
        <f>DAY(Table1[[#This Row],[Date]])</f>
        <v>4</v>
      </c>
      <c r="M871" s="3">
        <f>Table1[[#This Row],[Inventory Level]]/Table1[[#This Row],[Reorder Point]]</f>
        <v>1.6506849315068493</v>
      </c>
      <c r="N871" s="3">
        <f>ROUND(Table1[[#This Row],[Turnover Ratio]],2)</f>
        <v>1.65</v>
      </c>
    </row>
    <row r="872" spans="1:14" hidden="1" x14ac:dyDescent="0.25">
      <c r="A872" t="s">
        <v>833</v>
      </c>
      <c r="B872" s="1">
        <v>45655</v>
      </c>
      <c r="C872">
        <v>666</v>
      </c>
      <c r="D872">
        <v>363</v>
      </c>
      <c r="E872">
        <v>1</v>
      </c>
      <c r="F872">
        <v>25</v>
      </c>
      <c r="G872">
        <v>27</v>
      </c>
      <c r="H872" t="s">
        <v>3950</v>
      </c>
      <c r="I872">
        <f>YEAR(Table1[[#This Row],[Date]])</f>
        <v>2024</v>
      </c>
      <c r="J872">
        <f>MONTH(Table1[[#This Row],[Date]])</f>
        <v>12</v>
      </c>
      <c r="K872">
        <f>WEEKDAY(Table1[[#This Row],[Date]])</f>
        <v>1</v>
      </c>
      <c r="L872" s="3">
        <f>DAY(Table1[[#This Row],[Date]])</f>
        <v>29</v>
      </c>
      <c r="M872" s="3">
        <f>Table1[[#This Row],[Inventory Level]]/Table1[[#This Row],[Reorder Point]]</f>
        <v>1.834710743801653</v>
      </c>
      <c r="N872" s="3">
        <f>ROUND(Table1[[#This Row],[Turnover Ratio]],2)</f>
        <v>1.83</v>
      </c>
    </row>
    <row r="873" spans="1:14" x14ac:dyDescent="0.25">
      <c r="A873" t="s">
        <v>834</v>
      </c>
      <c r="B873" s="1">
        <v>45441</v>
      </c>
      <c r="C873">
        <v>147</v>
      </c>
      <c r="D873">
        <v>247</v>
      </c>
      <c r="E873">
        <v>10</v>
      </c>
      <c r="F873">
        <v>35</v>
      </c>
      <c r="G873">
        <v>22</v>
      </c>
      <c r="H873" t="s">
        <v>3949</v>
      </c>
      <c r="I873">
        <f>YEAR(Table1[[#This Row],[Date]])</f>
        <v>2024</v>
      </c>
      <c r="J873">
        <f>MONTH(Table1[[#This Row],[Date]])</f>
        <v>5</v>
      </c>
      <c r="K873">
        <f>WEEKDAY(Table1[[#This Row],[Date]])</f>
        <v>4</v>
      </c>
      <c r="L873" s="3">
        <f>DAY(Table1[[#This Row],[Date]])</f>
        <v>29</v>
      </c>
      <c r="M873" s="3">
        <f>Table1[[#This Row],[Inventory Level]]/Table1[[#This Row],[Reorder Point]]</f>
        <v>0.59514170040485825</v>
      </c>
      <c r="N873" s="3">
        <f>ROUND(Table1[[#This Row],[Turnover Ratio]],2)</f>
        <v>0.6</v>
      </c>
    </row>
    <row r="874" spans="1:14" x14ac:dyDescent="0.25">
      <c r="A874" t="s">
        <v>773</v>
      </c>
      <c r="B874" s="1">
        <v>45304</v>
      </c>
      <c r="C874">
        <v>763</v>
      </c>
      <c r="D874">
        <v>126</v>
      </c>
      <c r="E874">
        <v>18</v>
      </c>
      <c r="F874">
        <v>118</v>
      </c>
      <c r="G874">
        <v>1</v>
      </c>
      <c r="H874" t="s">
        <v>3949</v>
      </c>
      <c r="I874">
        <f>YEAR(Table1[[#This Row],[Date]])</f>
        <v>2024</v>
      </c>
      <c r="J874">
        <f>MONTH(Table1[[#This Row],[Date]])</f>
        <v>1</v>
      </c>
      <c r="K874">
        <f>WEEKDAY(Table1[[#This Row],[Date]])</f>
        <v>7</v>
      </c>
      <c r="L874" s="3">
        <f>DAY(Table1[[#This Row],[Date]])</f>
        <v>13</v>
      </c>
      <c r="M874" s="3">
        <f>Table1[[#This Row],[Inventory Level]]/Table1[[#This Row],[Reorder Point]]</f>
        <v>6.0555555555555554</v>
      </c>
      <c r="N874" s="3">
        <f>ROUND(Table1[[#This Row],[Turnover Ratio]],2)</f>
        <v>6.06</v>
      </c>
    </row>
    <row r="875" spans="1:14" x14ac:dyDescent="0.25">
      <c r="A875" t="s">
        <v>835</v>
      </c>
      <c r="B875" s="1">
        <v>45127</v>
      </c>
      <c r="C875">
        <v>774</v>
      </c>
      <c r="D875">
        <v>473</v>
      </c>
      <c r="E875">
        <v>10</v>
      </c>
      <c r="F875">
        <v>137</v>
      </c>
      <c r="G875">
        <v>28</v>
      </c>
      <c r="H875" t="s">
        <v>3949</v>
      </c>
      <c r="I875">
        <f>YEAR(Table1[[#This Row],[Date]])</f>
        <v>2023</v>
      </c>
      <c r="J875">
        <f>MONTH(Table1[[#This Row],[Date]])</f>
        <v>7</v>
      </c>
      <c r="K875">
        <f>WEEKDAY(Table1[[#This Row],[Date]])</f>
        <v>5</v>
      </c>
      <c r="L875" s="3">
        <f>DAY(Table1[[#This Row],[Date]])</f>
        <v>20</v>
      </c>
      <c r="M875" s="3">
        <f>Table1[[#This Row],[Inventory Level]]/Table1[[#This Row],[Reorder Point]]</f>
        <v>1.6363636363636365</v>
      </c>
      <c r="N875" s="3">
        <f>ROUND(Table1[[#This Row],[Turnover Ratio]],2)</f>
        <v>1.64</v>
      </c>
    </row>
    <row r="876" spans="1:14" hidden="1" x14ac:dyDescent="0.25">
      <c r="A876" t="s">
        <v>836</v>
      </c>
      <c r="B876" s="1">
        <v>45402</v>
      </c>
      <c r="C876">
        <v>970</v>
      </c>
      <c r="D876">
        <v>463</v>
      </c>
      <c r="E876">
        <v>13</v>
      </c>
      <c r="F876">
        <v>16</v>
      </c>
      <c r="G876">
        <v>9</v>
      </c>
      <c r="H876" t="s">
        <v>3951</v>
      </c>
      <c r="I876">
        <f>YEAR(Table1[[#This Row],[Date]])</f>
        <v>2024</v>
      </c>
      <c r="J876">
        <f>MONTH(Table1[[#This Row],[Date]])</f>
        <v>4</v>
      </c>
      <c r="K876">
        <f>WEEKDAY(Table1[[#This Row],[Date]])</f>
        <v>7</v>
      </c>
      <c r="L876" s="3">
        <f>DAY(Table1[[#This Row],[Date]])</f>
        <v>20</v>
      </c>
      <c r="M876" s="3">
        <f>Table1[[#This Row],[Inventory Level]]/Table1[[#This Row],[Reorder Point]]</f>
        <v>2.0950323974082075</v>
      </c>
      <c r="N876" s="3">
        <f>ROUND(Table1[[#This Row],[Turnover Ratio]],2)</f>
        <v>2.1</v>
      </c>
    </row>
    <row r="877" spans="1:14" x14ac:dyDescent="0.25">
      <c r="A877" t="s">
        <v>837</v>
      </c>
      <c r="B877" s="1">
        <v>45573</v>
      </c>
      <c r="C877">
        <v>256</v>
      </c>
      <c r="D877">
        <v>463</v>
      </c>
      <c r="E877">
        <v>18</v>
      </c>
      <c r="F877">
        <v>66</v>
      </c>
      <c r="G877">
        <v>20</v>
      </c>
      <c r="H877" t="s">
        <v>3949</v>
      </c>
      <c r="I877">
        <f>YEAR(Table1[[#This Row],[Date]])</f>
        <v>2024</v>
      </c>
      <c r="J877">
        <f>MONTH(Table1[[#This Row],[Date]])</f>
        <v>10</v>
      </c>
      <c r="K877">
        <f>WEEKDAY(Table1[[#This Row],[Date]])</f>
        <v>3</v>
      </c>
      <c r="L877" s="3">
        <f>DAY(Table1[[#This Row],[Date]])</f>
        <v>8</v>
      </c>
      <c r="M877" s="3">
        <f>Table1[[#This Row],[Inventory Level]]/Table1[[#This Row],[Reorder Point]]</f>
        <v>0.55291576673866094</v>
      </c>
      <c r="N877" s="3">
        <f>ROUND(Table1[[#This Row],[Turnover Ratio]],2)</f>
        <v>0.55000000000000004</v>
      </c>
    </row>
    <row r="878" spans="1:14" x14ac:dyDescent="0.25">
      <c r="A878" t="s">
        <v>838</v>
      </c>
      <c r="B878" s="1">
        <v>45374</v>
      </c>
      <c r="C878">
        <v>240</v>
      </c>
      <c r="D878">
        <v>265</v>
      </c>
      <c r="E878">
        <v>9</v>
      </c>
      <c r="F878">
        <v>106</v>
      </c>
      <c r="G878">
        <v>18</v>
      </c>
      <c r="H878" t="s">
        <v>3949</v>
      </c>
      <c r="I878">
        <f>YEAR(Table1[[#This Row],[Date]])</f>
        <v>2024</v>
      </c>
      <c r="J878">
        <f>MONTH(Table1[[#This Row],[Date]])</f>
        <v>3</v>
      </c>
      <c r="K878">
        <f>WEEKDAY(Table1[[#This Row],[Date]])</f>
        <v>7</v>
      </c>
      <c r="L878" s="3">
        <f>DAY(Table1[[#This Row],[Date]])</f>
        <v>23</v>
      </c>
      <c r="M878" s="3">
        <f>Table1[[#This Row],[Inventory Level]]/Table1[[#This Row],[Reorder Point]]</f>
        <v>0.90566037735849059</v>
      </c>
      <c r="N878" s="3">
        <f>ROUND(Table1[[#This Row],[Turnover Ratio]],2)</f>
        <v>0.91</v>
      </c>
    </row>
    <row r="879" spans="1:14" x14ac:dyDescent="0.25">
      <c r="A879" t="s">
        <v>839</v>
      </c>
      <c r="B879" s="1">
        <v>45461</v>
      </c>
      <c r="C879">
        <v>507</v>
      </c>
      <c r="D879">
        <v>314</v>
      </c>
      <c r="E879">
        <v>29</v>
      </c>
      <c r="F879">
        <v>75</v>
      </c>
      <c r="G879">
        <v>24</v>
      </c>
      <c r="H879" t="s">
        <v>3949</v>
      </c>
      <c r="I879">
        <f>YEAR(Table1[[#This Row],[Date]])</f>
        <v>2024</v>
      </c>
      <c r="J879">
        <f>MONTH(Table1[[#This Row],[Date]])</f>
        <v>6</v>
      </c>
      <c r="K879">
        <f>WEEKDAY(Table1[[#This Row],[Date]])</f>
        <v>3</v>
      </c>
      <c r="L879" s="3">
        <f>DAY(Table1[[#This Row],[Date]])</f>
        <v>18</v>
      </c>
      <c r="M879" s="3">
        <f>Table1[[#This Row],[Inventory Level]]/Table1[[#This Row],[Reorder Point]]</f>
        <v>1.6146496815286624</v>
      </c>
      <c r="N879" s="3">
        <f>ROUND(Table1[[#This Row],[Turnover Ratio]],2)</f>
        <v>1.61</v>
      </c>
    </row>
    <row r="880" spans="1:14" hidden="1" x14ac:dyDescent="0.25">
      <c r="A880" t="s">
        <v>627</v>
      </c>
      <c r="B880" s="1">
        <v>45342</v>
      </c>
      <c r="C880">
        <v>199</v>
      </c>
      <c r="D880">
        <v>398</v>
      </c>
      <c r="E880">
        <v>15</v>
      </c>
      <c r="F880">
        <v>54</v>
      </c>
      <c r="G880">
        <v>42</v>
      </c>
      <c r="H880" t="s">
        <v>3950</v>
      </c>
      <c r="I880">
        <f>YEAR(Table1[[#This Row],[Date]])</f>
        <v>2024</v>
      </c>
      <c r="J880">
        <f>MONTH(Table1[[#This Row],[Date]])</f>
        <v>2</v>
      </c>
      <c r="K880">
        <f>WEEKDAY(Table1[[#This Row],[Date]])</f>
        <v>3</v>
      </c>
      <c r="L880" s="3">
        <f>DAY(Table1[[#This Row],[Date]])</f>
        <v>20</v>
      </c>
      <c r="M880" s="3">
        <f>Table1[[#This Row],[Inventory Level]]/Table1[[#This Row],[Reorder Point]]</f>
        <v>0.5</v>
      </c>
      <c r="N880" s="3">
        <f>ROUND(Table1[[#This Row],[Turnover Ratio]],2)</f>
        <v>0.5</v>
      </c>
    </row>
    <row r="881" spans="1:14" x14ac:dyDescent="0.25">
      <c r="A881" t="s">
        <v>840</v>
      </c>
      <c r="B881" s="1">
        <v>45150</v>
      </c>
      <c r="C881">
        <v>562</v>
      </c>
      <c r="D881">
        <v>152</v>
      </c>
      <c r="E881">
        <v>22</v>
      </c>
      <c r="F881">
        <v>189</v>
      </c>
      <c r="G881">
        <v>32</v>
      </c>
      <c r="H881" t="s">
        <v>3949</v>
      </c>
      <c r="I881">
        <f>YEAR(Table1[[#This Row],[Date]])</f>
        <v>2023</v>
      </c>
      <c r="J881">
        <f>MONTH(Table1[[#This Row],[Date]])</f>
        <v>8</v>
      </c>
      <c r="K881">
        <f>WEEKDAY(Table1[[#This Row],[Date]])</f>
        <v>7</v>
      </c>
      <c r="L881" s="3">
        <f>DAY(Table1[[#This Row],[Date]])</f>
        <v>12</v>
      </c>
      <c r="M881" s="3">
        <f>Table1[[#This Row],[Inventory Level]]/Table1[[#This Row],[Reorder Point]]</f>
        <v>3.6973684210526314</v>
      </c>
      <c r="N881" s="3">
        <f>ROUND(Table1[[#This Row],[Turnover Ratio]],2)</f>
        <v>3.7</v>
      </c>
    </row>
    <row r="882" spans="1:14" x14ac:dyDescent="0.25">
      <c r="A882" t="s">
        <v>841</v>
      </c>
      <c r="B882" s="1">
        <v>45475</v>
      </c>
      <c r="C882">
        <v>454</v>
      </c>
      <c r="D882">
        <v>277</v>
      </c>
      <c r="E882">
        <v>25</v>
      </c>
      <c r="F882">
        <v>47</v>
      </c>
      <c r="G882">
        <v>20</v>
      </c>
      <c r="H882" t="s">
        <v>3949</v>
      </c>
      <c r="I882">
        <f>YEAR(Table1[[#This Row],[Date]])</f>
        <v>2024</v>
      </c>
      <c r="J882">
        <f>MONTH(Table1[[#This Row],[Date]])</f>
        <v>7</v>
      </c>
      <c r="K882">
        <f>WEEKDAY(Table1[[#This Row],[Date]])</f>
        <v>3</v>
      </c>
      <c r="L882" s="3">
        <f>DAY(Table1[[#This Row],[Date]])</f>
        <v>2</v>
      </c>
      <c r="M882" s="3">
        <f>Table1[[#This Row],[Inventory Level]]/Table1[[#This Row],[Reorder Point]]</f>
        <v>1.6389891696750902</v>
      </c>
      <c r="N882" s="3">
        <f>ROUND(Table1[[#This Row],[Turnover Ratio]],2)</f>
        <v>1.64</v>
      </c>
    </row>
    <row r="883" spans="1:14" hidden="1" x14ac:dyDescent="0.25">
      <c r="A883" t="s">
        <v>842</v>
      </c>
      <c r="B883" s="1">
        <v>45397</v>
      </c>
      <c r="C883">
        <v>953</v>
      </c>
      <c r="D883">
        <v>170</v>
      </c>
      <c r="E883">
        <v>10</v>
      </c>
      <c r="F883">
        <v>2</v>
      </c>
      <c r="G883">
        <v>11</v>
      </c>
      <c r="H883" t="s">
        <v>3951</v>
      </c>
      <c r="I883">
        <f>YEAR(Table1[[#This Row],[Date]])</f>
        <v>2024</v>
      </c>
      <c r="J883">
        <f>MONTH(Table1[[#This Row],[Date]])</f>
        <v>4</v>
      </c>
      <c r="K883">
        <f>WEEKDAY(Table1[[#This Row],[Date]])</f>
        <v>2</v>
      </c>
      <c r="L883" s="3">
        <f>DAY(Table1[[#This Row],[Date]])</f>
        <v>15</v>
      </c>
      <c r="M883" s="3">
        <f>Table1[[#This Row],[Inventory Level]]/Table1[[#This Row],[Reorder Point]]</f>
        <v>5.6058823529411761</v>
      </c>
      <c r="N883" s="3">
        <f>ROUND(Table1[[#This Row],[Turnover Ratio]],2)</f>
        <v>5.61</v>
      </c>
    </row>
    <row r="884" spans="1:14" hidden="1" x14ac:dyDescent="0.25">
      <c r="A884" t="s">
        <v>340</v>
      </c>
      <c r="B884" s="1">
        <v>45157</v>
      </c>
      <c r="C884">
        <v>198</v>
      </c>
      <c r="D884">
        <v>445</v>
      </c>
      <c r="E884">
        <v>11</v>
      </c>
      <c r="F884">
        <v>30</v>
      </c>
      <c r="G884">
        <v>15</v>
      </c>
      <c r="H884" t="s">
        <v>3950</v>
      </c>
      <c r="I884">
        <f>YEAR(Table1[[#This Row],[Date]])</f>
        <v>2023</v>
      </c>
      <c r="J884">
        <f>MONTH(Table1[[#This Row],[Date]])</f>
        <v>8</v>
      </c>
      <c r="K884">
        <f>WEEKDAY(Table1[[#This Row],[Date]])</f>
        <v>7</v>
      </c>
      <c r="L884" s="3">
        <f>DAY(Table1[[#This Row],[Date]])</f>
        <v>19</v>
      </c>
      <c r="M884" s="3">
        <f>Table1[[#This Row],[Inventory Level]]/Table1[[#This Row],[Reorder Point]]</f>
        <v>0.44494382022471912</v>
      </c>
      <c r="N884" s="3">
        <f>ROUND(Table1[[#This Row],[Turnover Ratio]],2)</f>
        <v>0.44</v>
      </c>
    </row>
    <row r="885" spans="1:14" hidden="1" x14ac:dyDescent="0.25">
      <c r="A885" t="s">
        <v>843</v>
      </c>
      <c r="B885" s="1">
        <v>45301</v>
      </c>
      <c r="C885">
        <v>685</v>
      </c>
      <c r="D885">
        <v>319</v>
      </c>
      <c r="E885">
        <v>22</v>
      </c>
      <c r="F885">
        <v>116</v>
      </c>
      <c r="G885">
        <v>50</v>
      </c>
      <c r="H885" t="s">
        <v>3950</v>
      </c>
      <c r="I885">
        <f>YEAR(Table1[[#This Row],[Date]])</f>
        <v>2024</v>
      </c>
      <c r="J885">
        <f>MONTH(Table1[[#This Row],[Date]])</f>
        <v>1</v>
      </c>
      <c r="K885">
        <f>WEEKDAY(Table1[[#This Row],[Date]])</f>
        <v>4</v>
      </c>
      <c r="L885" s="3">
        <f>DAY(Table1[[#This Row],[Date]])</f>
        <v>10</v>
      </c>
      <c r="M885" s="3">
        <f>Table1[[#This Row],[Inventory Level]]/Table1[[#This Row],[Reorder Point]]</f>
        <v>2.1473354231974922</v>
      </c>
      <c r="N885" s="3">
        <f>ROUND(Table1[[#This Row],[Turnover Ratio]],2)</f>
        <v>2.15</v>
      </c>
    </row>
    <row r="886" spans="1:14" hidden="1" x14ac:dyDescent="0.25">
      <c r="A886" t="s">
        <v>844</v>
      </c>
      <c r="B886" s="1">
        <v>45398</v>
      </c>
      <c r="C886">
        <v>771</v>
      </c>
      <c r="D886">
        <v>135</v>
      </c>
      <c r="E886">
        <v>22</v>
      </c>
      <c r="F886">
        <v>86</v>
      </c>
      <c r="G886">
        <v>32</v>
      </c>
      <c r="H886" t="s">
        <v>3950</v>
      </c>
      <c r="I886">
        <f>YEAR(Table1[[#This Row],[Date]])</f>
        <v>2024</v>
      </c>
      <c r="J886">
        <f>MONTH(Table1[[#This Row],[Date]])</f>
        <v>4</v>
      </c>
      <c r="K886">
        <f>WEEKDAY(Table1[[#This Row],[Date]])</f>
        <v>3</v>
      </c>
      <c r="L886" s="3">
        <f>DAY(Table1[[#This Row],[Date]])</f>
        <v>16</v>
      </c>
      <c r="M886" s="3">
        <f>Table1[[#This Row],[Inventory Level]]/Table1[[#This Row],[Reorder Point]]</f>
        <v>5.7111111111111112</v>
      </c>
      <c r="N886" s="3">
        <f>ROUND(Table1[[#This Row],[Turnover Ratio]],2)</f>
        <v>5.71</v>
      </c>
    </row>
    <row r="887" spans="1:14" hidden="1" x14ac:dyDescent="0.25">
      <c r="A887" t="s">
        <v>713</v>
      </c>
      <c r="B887" s="1">
        <v>45015</v>
      </c>
      <c r="C887">
        <v>567</v>
      </c>
      <c r="D887">
        <v>149</v>
      </c>
      <c r="E887">
        <v>4</v>
      </c>
      <c r="F887">
        <v>103</v>
      </c>
      <c r="G887">
        <v>3</v>
      </c>
      <c r="H887" t="s">
        <v>3950</v>
      </c>
      <c r="I887">
        <f>YEAR(Table1[[#This Row],[Date]])</f>
        <v>2023</v>
      </c>
      <c r="J887">
        <f>MONTH(Table1[[#This Row],[Date]])</f>
        <v>3</v>
      </c>
      <c r="K887">
        <f>WEEKDAY(Table1[[#This Row],[Date]])</f>
        <v>5</v>
      </c>
      <c r="L887" s="3">
        <f>DAY(Table1[[#This Row],[Date]])</f>
        <v>30</v>
      </c>
      <c r="M887" s="3">
        <f>Table1[[#This Row],[Inventory Level]]/Table1[[#This Row],[Reorder Point]]</f>
        <v>3.8053691275167787</v>
      </c>
      <c r="N887" s="3">
        <f>ROUND(Table1[[#This Row],[Turnover Ratio]],2)</f>
        <v>3.81</v>
      </c>
    </row>
    <row r="888" spans="1:14" hidden="1" x14ac:dyDescent="0.25">
      <c r="A888" t="s">
        <v>845</v>
      </c>
      <c r="B888" s="1">
        <v>45524</v>
      </c>
      <c r="C888">
        <v>341</v>
      </c>
      <c r="D888">
        <v>151</v>
      </c>
      <c r="E888">
        <v>26</v>
      </c>
      <c r="F888">
        <v>147</v>
      </c>
      <c r="G888">
        <v>11</v>
      </c>
      <c r="H888" t="s">
        <v>3951</v>
      </c>
      <c r="I888">
        <f>YEAR(Table1[[#This Row],[Date]])</f>
        <v>2024</v>
      </c>
      <c r="J888">
        <f>MONTH(Table1[[#This Row],[Date]])</f>
        <v>8</v>
      </c>
      <c r="K888">
        <f>WEEKDAY(Table1[[#This Row],[Date]])</f>
        <v>3</v>
      </c>
      <c r="L888" s="3">
        <f>DAY(Table1[[#This Row],[Date]])</f>
        <v>20</v>
      </c>
      <c r="M888" s="3">
        <f>Table1[[#This Row],[Inventory Level]]/Table1[[#This Row],[Reorder Point]]</f>
        <v>2.2582781456953644</v>
      </c>
      <c r="N888" s="3">
        <f>ROUND(Table1[[#This Row],[Turnover Ratio]],2)</f>
        <v>2.2599999999999998</v>
      </c>
    </row>
    <row r="889" spans="1:14" hidden="1" x14ac:dyDescent="0.25">
      <c r="A889" t="s">
        <v>846</v>
      </c>
      <c r="B889" s="1">
        <v>45113</v>
      </c>
      <c r="C889">
        <v>771</v>
      </c>
      <c r="D889">
        <v>377</v>
      </c>
      <c r="E889">
        <v>19</v>
      </c>
      <c r="F889">
        <v>83</v>
      </c>
      <c r="G889">
        <v>24</v>
      </c>
      <c r="H889" t="s">
        <v>3950</v>
      </c>
      <c r="I889">
        <f>YEAR(Table1[[#This Row],[Date]])</f>
        <v>2023</v>
      </c>
      <c r="J889">
        <f>MONTH(Table1[[#This Row],[Date]])</f>
        <v>7</v>
      </c>
      <c r="K889">
        <f>WEEKDAY(Table1[[#This Row],[Date]])</f>
        <v>5</v>
      </c>
      <c r="L889" s="3">
        <f>DAY(Table1[[#This Row],[Date]])</f>
        <v>6</v>
      </c>
      <c r="M889" s="3">
        <f>Table1[[#This Row],[Inventory Level]]/Table1[[#This Row],[Reorder Point]]</f>
        <v>2.0450928381962865</v>
      </c>
      <c r="N889" s="3">
        <f>ROUND(Table1[[#This Row],[Turnover Ratio]],2)</f>
        <v>2.0499999999999998</v>
      </c>
    </row>
    <row r="890" spans="1:14" hidden="1" x14ac:dyDescent="0.25">
      <c r="A890" t="s">
        <v>847</v>
      </c>
      <c r="B890" s="1">
        <v>45654</v>
      </c>
      <c r="C890">
        <v>340</v>
      </c>
      <c r="D890">
        <v>80</v>
      </c>
      <c r="E890">
        <v>28</v>
      </c>
      <c r="F890">
        <v>197</v>
      </c>
      <c r="G890">
        <v>37</v>
      </c>
      <c r="H890" t="s">
        <v>3950</v>
      </c>
      <c r="I890">
        <f>YEAR(Table1[[#This Row],[Date]])</f>
        <v>2024</v>
      </c>
      <c r="J890">
        <f>MONTH(Table1[[#This Row],[Date]])</f>
        <v>12</v>
      </c>
      <c r="K890">
        <f>WEEKDAY(Table1[[#This Row],[Date]])</f>
        <v>7</v>
      </c>
      <c r="L890" s="3">
        <f>DAY(Table1[[#This Row],[Date]])</f>
        <v>28</v>
      </c>
      <c r="M890" s="3">
        <f>Table1[[#This Row],[Inventory Level]]/Table1[[#This Row],[Reorder Point]]</f>
        <v>4.25</v>
      </c>
      <c r="N890" s="3">
        <f>ROUND(Table1[[#This Row],[Turnover Ratio]],2)</f>
        <v>4.25</v>
      </c>
    </row>
    <row r="891" spans="1:14" hidden="1" x14ac:dyDescent="0.25">
      <c r="A891" t="s">
        <v>848</v>
      </c>
      <c r="B891" s="1">
        <v>45234</v>
      </c>
      <c r="C891">
        <v>329</v>
      </c>
      <c r="D891">
        <v>60</v>
      </c>
      <c r="E891">
        <v>10</v>
      </c>
      <c r="F891">
        <v>49</v>
      </c>
      <c r="G891">
        <v>50</v>
      </c>
      <c r="H891" t="s">
        <v>3950</v>
      </c>
      <c r="I891">
        <f>YEAR(Table1[[#This Row],[Date]])</f>
        <v>2023</v>
      </c>
      <c r="J891">
        <f>MONTH(Table1[[#This Row],[Date]])</f>
        <v>11</v>
      </c>
      <c r="K891">
        <f>WEEKDAY(Table1[[#This Row],[Date]])</f>
        <v>7</v>
      </c>
      <c r="L891" s="3">
        <f>DAY(Table1[[#This Row],[Date]])</f>
        <v>4</v>
      </c>
      <c r="M891" s="3">
        <f>Table1[[#This Row],[Inventory Level]]/Table1[[#This Row],[Reorder Point]]</f>
        <v>5.4833333333333334</v>
      </c>
      <c r="N891" s="3">
        <f>ROUND(Table1[[#This Row],[Turnover Ratio]],2)</f>
        <v>5.48</v>
      </c>
    </row>
    <row r="892" spans="1:14" hidden="1" x14ac:dyDescent="0.25">
      <c r="A892" t="s">
        <v>849</v>
      </c>
      <c r="B892" s="1">
        <v>45265</v>
      </c>
      <c r="C892">
        <v>613</v>
      </c>
      <c r="D892">
        <v>273</v>
      </c>
      <c r="E892">
        <v>7</v>
      </c>
      <c r="F892">
        <v>156</v>
      </c>
      <c r="G892">
        <v>21</v>
      </c>
      <c r="H892" t="s">
        <v>3950</v>
      </c>
      <c r="I892">
        <f>YEAR(Table1[[#This Row],[Date]])</f>
        <v>2023</v>
      </c>
      <c r="J892">
        <f>MONTH(Table1[[#This Row],[Date]])</f>
        <v>12</v>
      </c>
      <c r="K892">
        <f>WEEKDAY(Table1[[#This Row],[Date]])</f>
        <v>3</v>
      </c>
      <c r="L892" s="3">
        <f>DAY(Table1[[#This Row],[Date]])</f>
        <v>5</v>
      </c>
      <c r="M892" s="3">
        <f>Table1[[#This Row],[Inventory Level]]/Table1[[#This Row],[Reorder Point]]</f>
        <v>2.2454212454212454</v>
      </c>
      <c r="N892" s="3">
        <f>ROUND(Table1[[#This Row],[Turnover Ratio]],2)</f>
        <v>2.25</v>
      </c>
    </row>
    <row r="893" spans="1:14" hidden="1" x14ac:dyDescent="0.25">
      <c r="A893" t="s">
        <v>850</v>
      </c>
      <c r="B893" s="1">
        <v>45205</v>
      </c>
      <c r="C893">
        <v>435</v>
      </c>
      <c r="D893">
        <v>159</v>
      </c>
      <c r="E893">
        <v>20</v>
      </c>
      <c r="F893">
        <v>191</v>
      </c>
      <c r="G893">
        <v>40</v>
      </c>
      <c r="H893" t="s">
        <v>3950</v>
      </c>
      <c r="I893">
        <f>YEAR(Table1[[#This Row],[Date]])</f>
        <v>2023</v>
      </c>
      <c r="J893">
        <f>MONTH(Table1[[#This Row],[Date]])</f>
        <v>10</v>
      </c>
      <c r="K893">
        <f>WEEKDAY(Table1[[#This Row],[Date]])</f>
        <v>6</v>
      </c>
      <c r="L893" s="3">
        <f>DAY(Table1[[#This Row],[Date]])</f>
        <v>6</v>
      </c>
      <c r="M893" s="3">
        <f>Table1[[#This Row],[Inventory Level]]/Table1[[#This Row],[Reorder Point]]</f>
        <v>2.7358490566037736</v>
      </c>
      <c r="N893" s="3">
        <f>ROUND(Table1[[#This Row],[Turnover Ratio]],2)</f>
        <v>2.74</v>
      </c>
    </row>
    <row r="894" spans="1:14" hidden="1" x14ac:dyDescent="0.25">
      <c r="A894" t="s">
        <v>851</v>
      </c>
      <c r="B894" s="1">
        <v>45022</v>
      </c>
      <c r="C894">
        <v>642</v>
      </c>
      <c r="D894">
        <v>219</v>
      </c>
      <c r="E894">
        <v>20</v>
      </c>
      <c r="F894">
        <v>38</v>
      </c>
      <c r="G894">
        <v>30</v>
      </c>
      <c r="H894" t="s">
        <v>3950</v>
      </c>
      <c r="I894">
        <f>YEAR(Table1[[#This Row],[Date]])</f>
        <v>2023</v>
      </c>
      <c r="J894">
        <f>MONTH(Table1[[#This Row],[Date]])</f>
        <v>4</v>
      </c>
      <c r="K894">
        <f>WEEKDAY(Table1[[#This Row],[Date]])</f>
        <v>5</v>
      </c>
      <c r="L894" s="3">
        <f>DAY(Table1[[#This Row],[Date]])</f>
        <v>6</v>
      </c>
      <c r="M894" s="3">
        <f>Table1[[#This Row],[Inventory Level]]/Table1[[#This Row],[Reorder Point]]</f>
        <v>2.9315068493150687</v>
      </c>
      <c r="N894" s="3">
        <f>ROUND(Table1[[#This Row],[Turnover Ratio]],2)</f>
        <v>2.93</v>
      </c>
    </row>
    <row r="895" spans="1:14" hidden="1" x14ac:dyDescent="0.25">
      <c r="A895" t="s">
        <v>852</v>
      </c>
      <c r="B895" s="1">
        <v>45413</v>
      </c>
      <c r="C895">
        <v>888</v>
      </c>
      <c r="D895">
        <v>391</v>
      </c>
      <c r="E895">
        <v>12</v>
      </c>
      <c r="F895">
        <v>138</v>
      </c>
      <c r="G895">
        <v>28</v>
      </c>
      <c r="H895" t="s">
        <v>3950</v>
      </c>
      <c r="I895">
        <f>YEAR(Table1[[#This Row],[Date]])</f>
        <v>2024</v>
      </c>
      <c r="J895">
        <f>MONTH(Table1[[#This Row],[Date]])</f>
        <v>5</v>
      </c>
      <c r="K895">
        <f>WEEKDAY(Table1[[#This Row],[Date]])</f>
        <v>4</v>
      </c>
      <c r="L895" s="3">
        <f>DAY(Table1[[#This Row],[Date]])</f>
        <v>1</v>
      </c>
      <c r="M895" s="3">
        <f>Table1[[#This Row],[Inventory Level]]/Table1[[#This Row],[Reorder Point]]</f>
        <v>2.2710997442455243</v>
      </c>
      <c r="N895" s="3">
        <f>ROUND(Table1[[#This Row],[Turnover Ratio]],2)</f>
        <v>2.27</v>
      </c>
    </row>
    <row r="896" spans="1:14" hidden="1" x14ac:dyDescent="0.25">
      <c r="A896" t="s">
        <v>853</v>
      </c>
      <c r="B896" s="1">
        <v>45310</v>
      </c>
      <c r="C896">
        <v>388</v>
      </c>
      <c r="D896">
        <v>422</v>
      </c>
      <c r="E896">
        <v>13</v>
      </c>
      <c r="F896">
        <v>26</v>
      </c>
      <c r="G896">
        <v>45</v>
      </c>
      <c r="H896" t="s">
        <v>3950</v>
      </c>
      <c r="I896">
        <f>YEAR(Table1[[#This Row],[Date]])</f>
        <v>2024</v>
      </c>
      <c r="J896">
        <f>MONTH(Table1[[#This Row],[Date]])</f>
        <v>1</v>
      </c>
      <c r="K896">
        <f>WEEKDAY(Table1[[#This Row],[Date]])</f>
        <v>6</v>
      </c>
      <c r="L896" s="3">
        <f>DAY(Table1[[#This Row],[Date]])</f>
        <v>19</v>
      </c>
      <c r="M896" s="3">
        <f>Table1[[#This Row],[Inventory Level]]/Table1[[#This Row],[Reorder Point]]</f>
        <v>0.91943127962085303</v>
      </c>
      <c r="N896" s="3">
        <f>ROUND(Table1[[#This Row],[Turnover Ratio]],2)</f>
        <v>0.92</v>
      </c>
    </row>
    <row r="897" spans="1:14" x14ac:dyDescent="0.25">
      <c r="A897" t="s">
        <v>854</v>
      </c>
      <c r="B897" s="1">
        <v>45169</v>
      </c>
      <c r="C897">
        <v>723</v>
      </c>
      <c r="D897">
        <v>380</v>
      </c>
      <c r="E897">
        <v>14</v>
      </c>
      <c r="F897">
        <v>50</v>
      </c>
      <c r="G897">
        <v>49</v>
      </c>
      <c r="H897" t="s">
        <v>3949</v>
      </c>
      <c r="I897">
        <f>YEAR(Table1[[#This Row],[Date]])</f>
        <v>2023</v>
      </c>
      <c r="J897">
        <f>MONTH(Table1[[#This Row],[Date]])</f>
        <v>8</v>
      </c>
      <c r="K897">
        <f>WEEKDAY(Table1[[#This Row],[Date]])</f>
        <v>5</v>
      </c>
      <c r="L897" s="3">
        <f>DAY(Table1[[#This Row],[Date]])</f>
        <v>31</v>
      </c>
      <c r="M897" s="3">
        <f>Table1[[#This Row],[Inventory Level]]/Table1[[#This Row],[Reorder Point]]</f>
        <v>1.9026315789473685</v>
      </c>
      <c r="N897" s="3">
        <f>ROUND(Table1[[#This Row],[Turnover Ratio]],2)</f>
        <v>1.9</v>
      </c>
    </row>
    <row r="898" spans="1:14" x14ac:dyDescent="0.25">
      <c r="A898" t="s">
        <v>855</v>
      </c>
      <c r="B898" s="1">
        <v>45266</v>
      </c>
      <c r="C898">
        <v>154</v>
      </c>
      <c r="D898">
        <v>484</v>
      </c>
      <c r="E898">
        <v>27</v>
      </c>
      <c r="F898">
        <v>12</v>
      </c>
      <c r="G898">
        <v>24</v>
      </c>
      <c r="H898" t="s">
        <v>3949</v>
      </c>
      <c r="I898">
        <f>YEAR(Table1[[#This Row],[Date]])</f>
        <v>2023</v>
      </c>
      <c r="J898">
        <f>MONTH(Table1[[#This Row],[Date]])</f>
        <v>12</v>
      </c>
      <c r="K898">
        <f>WEEKDAY(Table1[[#This Row],[Date]])</f>
        <v>4</v>
      </c>
      <c r="L898" s="3">
        <f>DAY(Table1[[#This Row],[Date]])</f>
        <v>6</v>
      </c>
      <c r="M898" s="3">
        <f>Table1[[#This Row],[Inventory Level]]/Table1[[#This Row],[Reorder Point]]</f>
        <v>0.31818181818181818</v>
      </c>
      <c r="N898" s="3">
        <f>ROUND(Table1[[#This Row],[Turnover Ratio]],2)</f>
        <v>0.32</v>
      </c>
    </row>
    <row r="899" spans="1:14" x14ac:dyDescent="0.25">
      <c r="A899" t="s">
        <v>856</v>
      </c>
      <c r="B899" s="1">
        <v>45244</v>
      </c>
      <c r="C899">
        <v>209</v>
      </c>
      <c r="D899">
        <v>78</v>
      </c>
      <c r="E899">
        <v>17</v>
      </c>
      <c r="F899">
        <v>166</v>
      </c>
      <c r="G899">
        <v>26</v>
      </c>
      <c r="H899" t="s">
        <v>3949</v>
      </c>
      <c r="I899">
        <f>YEAR(Table1[[#This Row],[Date]])</f>
        <v>2023</v>
      </c>
      <c r="J899">
        <f>MONTH(Table1[[#This Row],[Date]])</f>
        <v>11</v>
      </c>
      <c r="K899">
        <f>WEEKDAY(Table1[[#This Row],[Date]])</f>
        <v>3</v>
      </c>
      <c r="L899" s="3">
        <f>DAY(Table1[[#This Row],[Date]])</f>
        <v>14</v>
      </c>
      <c r="M899" s="3">
        <f>Table1[[#This Row],[Inventory Level]]/Table1[[#This Row],[Reorder Point]]</f>
        <v>2.6794871794871793</v>
      </c>
      <c r="N899" s="3">
        <f>ROUND(Table1[[#This Row],[Turnover Ratio]],2)</f>
        <v>2.68</v>
      </c>
    </row>
    <row r="900" spans="1:14" hidden="1" x14ac:dyDescent="0.25">
      <c r="A900" t="s">
        <v>857</v>
      </c>
      <c r="B900" s="1">
        <v>45567</v>
      </c>
      <c r="C900">
        <v>769</v>
      </c>
      <c r="D900">
        <v>463</v>
      </c>
      <c r="E900">
        <v>4</v>
      </c>
      <c r="F900">
        <v>41</v>
      </c>
      <c r="G900">
        <v>7</v>
      </c>
      <c r="H900" t="s">
        <v>3950</v>
      </c>
      <c r="I900">
        <f>YEAR(Table1[[#This Row],[Date]])</f>
        <v>2024</v>
      </c>
      <c r="J900">
        <f>MONTH(Table1[[#This Row],[Date]])</f>
        <v>10</v>
      </c>
      <c r="K900">
        <f>WEEKDAY(Table1[[#This Row],[Date]])</f>
        <v>4</v>
      </c>
      <c r="L900" s="3">
        <f>DAY(Table1[[#This Row],[Date]])</f>
        <v>2</v>
      </c>
      <c r="M900" s="3">
        <f>Table1[[#This Row],[Inventory Level]]/Table1[[#This Row],[Reorder Point]]</f>
        <v>1.6609071274298055</v>
      </c>
      <c r="N900" s="3">
        <f>ROUND(Table1[[#This Row],[Turnover Ratio]],2)</f>
        <v>1.66</v>
      </c>
    </row>
    <row r="901" spans="1:14" x14ac:dyDescent="0.25">
      <c r="A901" t="s">
        <v>858</v>
      </c>
      <c r="B901" s="1">
        <v>45057</v>
      </c>
      <c r="C901">
        <v>682</v>
      </c>
      <c r="D901">
        <v>397</v>
      </c>
      <c r="E901">
        <v>19</v>
      </c>
      <c r="F901">
        <v>139</v>
      </c>
      <c r="G901">
        <v>18</v>
      </c>
      <c r="H901" t="s">
        <v>3949</v>
      </c>
      <c r="I901">
        <f>YEAR(Table1[[#This Row],[Date]])</f>
        <v>2023</v>
      </c>
      <c r="J901">
        <f>MONTH(Table1[[#This Row],[Date]])</f>
        <v>5</v>
      </c>
      <c r="K901">
        <f>WEEKDAY(Table1[[#This Row],[Date]])</f>
        <v>5</v>
      </c>
      <c r="L901" s="3">
        <f>DAY(Table1[[#This Row],[Date]])</f>
        <v>11</v>
      </c>
      <c r="M901" s="3">
        <f>Table1[[#This Row],[Inventory Level]]/Table1[[#This Row],[Reorder Point]]</f>
        <v>1.7178841309823678</v>
      </c>
      <c r="N901" s="3">
        <f>ROUND(Table1[[#This Row],[Turnover Ratio]],2)</f>
        <v>1.72</v>
      </c>
    </row>
    <row r="902" spans="1:14" hidden="1" x14ac:dyDescent="0.25">
      <c r="A902" t="s">
        <v>859</v>
      </c>
      <c r="B902" s="1">
        <v>45033</v>
      </c>
      <c r="C902">
        <v>930</v>
      </c>
      <c r="D902">
        <v>71</v>
      </c>
      <c r="E902">
        <v>11</v>
      </c>
      <c r="F902">
        <v>5</v>
      </c>
      <c r="G902">
        <v>8</v>
      </c>
      <c r="H902" t="s">
        <v>3951</v>
      </c>
      <c r="I902">
        <f>YEAR(Table1[[#This Row],[Date]])</f>
        <v>2023</v>
      </c>
      <c r="J902">
        <f>MONTH(Table1[[#This Row],[Date]])</f>
        <v>4</v>
      </c>
      <c r="K902">
        <f>WEEKDAY(Table1[[#This Row],[Date]])</f>
        <v>2</v>
      </c>
      <c r="L902" s="3">
        <f>DAY(Table1[[#This Row],[Date]])</f>
        <v>17</v>
      </c>
      <c r="M902" s="3">
        <f>Table1[[#This Row],[Inventory Level]]/Table1[[#This Row],[Reorder Point]]</f>
        <v>13.098591549295774</v>
      </c>
      <c r="N902" s="3">
        <f>ROUND(Table1[[#This Row],[Turnover Ratio]],2)</f>
        <v>13.1</v>
      </c>
    </row>
    <row r="903" spans="1:14" x14ac:dyDescent="0.25">
      <c r="A903" t="s">
        <v>860</v>
      </c>
      <c r="B903" s="1">
        <v>45465</v>
      </c>
      <c r="C903">
        <v>570</v>
      </c>
      <c r="D903">
        <v>88</v>
      </c>
      <c r="E903">
        <v>6</v>
      </c>
      <c r="F903">
        <v>199</v>
      </c>
      <c r="G903">
        <v>42</v>
      </c>
      <c r="H903" t="s">
        <v>3949</v>
      </c>
      <c r="I903">
        <f>YEAR(Table1[[#This Row],[Date]])</f>
        <v>2024</v>
      </c>
      <c r="J903">
        <f>MONTH(Table1[[#This Row],[Date]])</f>
        <v>6</v>
      </c>
      <c r="K903">
        <f>WEEKDAY(Table1[[#This Row],[Date]])</f>
        <v>7</v>
      </c>
      <c r="L903" s="3">
        <f>DAY(Table1[[#This Row],[Date]])</f>
        <v>22</v>
      </c>
      <c r="M903" s="3">
        <f>Table1[[#This Row],[Inventory Level]]/Table1[[#This Row],[Reorder Point]]</f>
        <v>6.4772727272727275</v>
      </c>
      <c r="N903" s="3">
        <f>ROUND(Table1[[#This Row],[Turnover Ratio]],2)</f>
        <v>6.48</v>
      </c>
    </row>
    <row r="904" spans="1:14" hidden="1" x14ac:dyDescent="0.25">
      <c r="A904" t="s">
        <v>861</v>
      </c>
      <c r="B904" s="1">
        <v>45546</v>
      </c>
      <c r="C904">
        <v>787</v>
      </c>
      <c r="D904">
        <v>232</v>
      </c>
      <c r="E904">
        <v>19</v>
      </c>
      <c r="F904">
        <v>196</v>
      </c>
      <c r="G904">
        <v>4</v>
      </c>
      <c r="H904" t="s">
        <v>3950</v>
      </c>
      <c r="I904">
        <f>YEAR(Table1[[#This Row],[Date]])</f>
        <v>2024</v>
      </c>
      <c r="J904">
        <f>MONTH(Table1[[#This Row],[Date]])</f>
        <v>9</v>
      </c>
      <c r="K904">
        <f>WEEKDAY(Table1[[#This Row],[Date]])</f>
        <v>4</v>
      </c>
      <c r="L904" s="3">
        <f>DAY(Table1[[#This Row],[Date]])</f>
        <v>11</v>
      </c>
      <c r="M904" s="3">
        <f>Table1[[#This Row],[Inventory Level]]/Table1[[#This Row],[Reorder Point]]</f>
        <v>3.3922413793103448</v>
      </c>
      <c r="N904" s="3">
        <f>ROUND(Table1[[#This Row],[Turnover Ratio]],2)</f>
        <v>3.39</v>
      </c>
    </row>
    <row r="905" spans="1:14" x14ac:dyDescent="0.25">
      <c r="A905" t="s">
        <v>862</v>
      </c>
      <c r="B905" s="1">
        <v>45343</v>
      </c>
      <c r="C905">
        <v>673</v>
      </c>
      <c r="D905">
        <v>209</v>
      </c>
      <c r="E905">
        <v>5</v>
      </c>
      <c r="F905">
        <v>152</v>
      </c>
      <c r="G905">
        <v>4</v>
      </c>
      <c r="H905" t="s">
        <v>3949</v>
      </c>
      <c r="I905">
        <f>YEAR(Table1[[#This Row],[Date]])</f>
        <v>2024</v>
      </c>
      <c r="J905">
        <f>MONTH(Table1[[#This Row],[Date]])</f>
        <v>2</v>
      </c>
      <c r="K905">
        <f>WEEKDAY(Table1[[#This Row],[Date]])</f>
        <v>4</v>
      </c>
      <c r="L905" s="3">
        <f>DAY(Table1[[#This Row],[Date]])</f>
        <v>21</v>
      </c>
      <c r="M905" s="3">
        <f>Table1[[#This Row],[Inventory Level]]/Table1[[#This Row],[Reorder Point]]</f>
        <v>3.2200956937799043</v>
      </c>
      <c r="N905" s="3">
        <f>ROUND(Table1[[#This Row],[Turnover Ratio]],2)</f>
        <v>3.22</v>
      </c>
    </row>
    <row r="906" spans="1:14" hidden="1" x14ac:dyDescent="0.25">
      <c r="A906" t="s">
        <v>863</v>
      </c>
      <c r="B906" s="1">
        <v>45674</v>
      </c>
      <c r="C906">
        <v>120</v>
      </c>
      <c r="D906">
        <v>297</v>
      </c>
      <c r="E906">
        <v>14</v>
      </c>
      <c r="F906">
        <v>96</v>
      </c>
      <c r="G906">
        <v>12</v>
      </c>
      <c r="H906" t="s">
        <v>3951</v>
      </c>
      <c r="I906">
        <f>YEAR(Table1[[#This Row],[Date]])</f>
        <v>2025</v>
      </c>
      <c r="J906">
        <f>MONTH(Table1[[#This Row],[Date]])</f>
        <v>1</v>
      </c>
      <c r="K906">
        <f>WEEKDAY(Table1[[#This Row],[Date]])</f>
        <v>6</v>
      </c>
      <c r="L906" s="3">
        <f>DAY(Table1[[#This Row],[Date]])</f>
        <v>17</v>
      </c>
      <c r="M906" s="3">
        <f>Table1[[#This Row],[Inventory Level]]/Table1[[#This Row],[Reorder Point]]</f>
        <v>0.40404040404040403</v>
      </c>
      <c r="N906" s="3">
        <f>ROUND(Table1[[#This Row],[Turnover Ratio]],2)</f>
        <v>0.4</v>
      </c>
    </row>
    <row r="907" spans="1:14" x14ac:dyDescent="0.25">
      <c r="A907" t="s">
        <v>864</v>
      </c>
      <c r="B907" s="1">
        <v>44981</v>
      </c>
      <c r="C907">
        <v>143</v>
      </c>
      <c r="D907">
        <v>398</v>
      </c>
      <c r="E907">
        <v>18</v>
      </c>
      <c r="F907">
        <v>65</v>
      </c>
      <c r="G907">
        <v>19</v>
      </c>
      <c r="H907" t="s">
        <v>3949</v>
      </c>
      <c r="I907">
        <f>YEAR(Table1[[#This Row],[Date]])</f>
        <v>2023</v>
      </c>
      <c r="J907">
        <f>MONTH(Table1[[#This Row],[Date]])</f>
        <v>2</v>
      </c>
      <c r="K907">
        <f>WEEKDAY(Table1[[#This Row],[Date]])</f>
        <v>6</v>
      </c>
      <c r="L907" s="3">
        <f>DAY(Table1[[#This Row],[Date]])</f>
        <v>24</v>
      </c>
      <c r="M907" s="3">
        <f>Table1[[#This Row],[Inventory Level]]/Table1[[#This Row],[Reorder Point]]</f>
        <v>0.3592964824120603</v>
      </c>
      <c r="N907" s="3">
        <f>ROUND(Table1[[#This Row],[Turnover Ratio]],2)</f>
        <v>0.36</v>
      </c>
    </row>
    <row r="908" spans="1:14" hidden="1" x14ac:dyDescent="0.25">
      <c r="A908" t="s">
        <v>865</v>
      </c>
      <c r="B908" s="1">
        <v>45375</v>
      </c>
      <c r="C908">
        <v>378</v>
      </c>
      <c r="D908">
        <v>461</v>
      </c>
      <c r="E908">
        <v>12</v>
      </c>
      <c r="F908">
        <v>47</v>
      </c>
      <c r="G908">
        <v>19</v>
      </c>
      <c r="H908" t="s">
        <v>3950</v>
      </c>
      <c r="I908">
        <f>YEAR(Table1[[#This Row],[Date]])</f>
        <v>2024</v>
      </c>
      <c r="J908">
        <f>MONTH(Table1[[#This Row],[Date]])</f>
        <v>3</v>
      </c>
      <c r="K908">
        <f>WEEKDAY(Table1[[#This Row],[Date]])</f>
        <v>1</v>
      </c>
      <c r="L908" s="3">
        <f>DAY(Table1[[#This Row],[Date]])</f>
        <v>24</v>
      </c>
      <c r="M908" s="3">
        <f>Table1[[#This Row],[Inventory Level]]/Table1[[#This Row],[Reorder Point]]</f>
        <v>0.81995661605206072</v>
      </c>
      <c r="N908" s="3">
        <f>ROUND(Table1[[#This Row],[Turnover Ratio]],2)</f>
        <v>0.82</v>
      </c>
    </row>
    <row r="909" spans="1:14" hidden="1" x14ac:dyDescent="0.25">
      <c r="A909" t="s">
        <v>866</v>
      </c>
      <c r="B909" s="1">
        <v>45278</v>
      </c>
      <c r="C909">
        <v>474</v>
      </c>
      <c r="D909">
        <v>100</v>
      </c>
      <c r="E909">
        <v>19</v>
      </c>
      <c r="F909">
        <v>43</v>
      </c>
      <c r="G909">
        <v>15</v>
      </c>
      <c r="H909" t="s">
        <v>3950</v>
      </c>
      <c r="I909">
        <f>YEAR(Table1[[#This Row],[Date]])</f>
        <v>2023</v>
      </c>
      <c r="J909">
        <f>MONTH(Table1[[#This Row],[Date]])</f>
        <v>12</v>
      </c>
      <c r="K909">
        <f>WEEKDAY(Table1[[#This Row],[Date]])</f>
        <v>2</v>
      </c>
      <c r="L909" s="3">
        <f>DAY(Table1[[#This Row],[Date]])</f>
        <v>18</v>
      </c>
      <c r="M909" s="3">
        <f>Table1[[#This Row],[Inventory Level]]/Table1[[#This Row],[Reorder Point]]</f>
        <v>4.74</v>
      </c>
      <c r="N909" s="3">
        <f>ROUND(Table1[[#This Row],[Turnover Ratio]],2)</f>
        <v>4.74</v>
      </c>
    </row>
    <row r="910" spans="1:14" hidden="1" x14ac:dyDescent="0.25">
      <c r="A910" t="s">
        <v>867</v>
      </c>
      <c r="B910" s="1">
        <v>45241</v>
      </c>
      <c r="C910">
        <v>753</v>
      </c>
      <c r="D910">
        <v>449</v>
      </c>
      <c r="E910">
        <v>16</v>
      </c>
      <c r="F910">
        <v>66</v>
      </c>
      <c r="G910">
        <v>15</v>
      </c>
      <c r="H910" t="s">
        <v>3950</v>
      </c>
      <c r="I910">
        <f>YEAR(Table1[[#This Row],[Date]])</f>
        <v>2023</v>
      </c>
      <c r="J910">
        <f>MONTH(Table1[[#This Row],[Date]])</f>
        <v>11</v>
      </c>
      <c r="K910">
        <f>WEEKDAY(Table1[[#This Row],[Date]])</f>
        <v>7</v>
      </c>
      <c r="L910" s="3">
        <f>DAY(Table1[[#This Row],[Date]])</f>
        <v>11</v>
      </c>
      <c r="M910" s="3">
        <f>Table1[[#This Row],[Inventory Level]]/Table1[[#This Row],[Reorder Point]]</f>
        <v>1.6770601336302895</v>
      </c>
      <c r="N910" s="3">
        <f>ROUND(Table1[[#This Row],[Turnover Ratio]],2)</f>
        <v>1.68</v>
      </c>
    </row>
    <row r="911" spans="1:14" x14ac:dyDescent="0.25">
      <c r="A911" t="s">
        <v>868</v>
      </c>
      <c r="B911" s="1">
        <v>45222</v>
      </c>
      <c r="C911">
        <v>618</v>
      </c>
      <c r="D911">
        <v>183</v>
      </c>
      <c r="E911">
        <v>8</v>
      </c>
      <c r="F911">
        <v>142</v>
      </c>
      <c r="G911">
        <v>10</v>
      </c>
      <c r="H911" t="s">
        <v>3949</v>
      </c>
      <c r="I911">
        <f>YEAR(Table1[[#This Row],[Date]])</f>
        <v>2023</v>
      </c>
      <c r="J911">
        <f>MONTH(Table1[[#This Row],[Date]])</f>
        <v>10</v>
      </c>
      <c r="K911">
        <f>WEEKDAY(Table1[[#This Row],[Date]])</f>
        <v>2</v>
      </c>
      <c r="L911" s="3">
        <f>DAY(Table1[[#This Row],[Date]])</f>
        <v>23</v>
      </c>
      <c r="M911" s="3">
        <f>Table1[[#This Row],[Inventory Level]]/Table1[[#This Row],[Reorder Point]]</f>
        <v>3.377049180327869</v>
      </c>
      <c r="N911" s="3">
        <f>ROUND(Table1[[#This Row],[Turnover Ratio]],2)</f>
        <v>3.38</v>
      </c>
    </row>
    <row r="912" spans="1:14" x14ac:dyDescent="0.25">
      <c r="A912" t="s">
        <v>869</v>
      </c>
      <c r="B912" s="1">
        <v>45245</v>
      </c>
      <c r="C912">
        <v>626</v>
      </c>
      <c r="D912">
        <v>317</v>
      </c>
      <c r="E912">
        <v>16</v>
      </c>
      <c r="F912">
        <v>57</v>
      </c>
      <c r="G912">
        <v>24</v>
      </c>
      <c r="H912" t="s">
        <v>3949</v>
      </c>
      <c r="I912">
        <f>YEAR(Table1[[#This Row],[Date]])</f>
        <v>2023</v>
      </c>
      <c r="J912">
        <f>MONTH(Table1[[#This Row],[Date]])</f>
        <v>11</v>
      </c>
      <c r="K912">
        <f>WEEKDAY(Table1[[#This Row],[Date]])</f>
        <v>4</v>
      </c>
      <c r="L912" s="3">
        <f>DAY(Table1[[#This Row],[Date]])</f>
        <v>15</v>
      </c>
      <c r="M912" s="3">
        <f>Table1[[#This Row],[Inventory Level]]/Table1[[#This Row],[Reorder Point]]</f>
        <v>1.974763406940063</v>
      </c>
      <c r="N912" s="3">
        <f>ROUND(Table1[[#This Row],[Turnover Ratio]],2)</f>
        <v>1.97</v>
      </c>
    </row>
    <row r="913" spans="1:14" hidden="1" x14ac:dyDescent="0.25">
      <c r="A913" t="s">
        <v>870</v>
      </c>
      <c r="B913" s="1">
        <v>45688</v>
      </c>
      <c r="C913">
        <v>403</v>
      </c>
      <c r="D913">
        <v>99</v>
      </c>
      <c r="E913">
        <v>12</v>
      </c>
      <c r="F913">
        <v>150</v>
      </c>
      <c r="G913">
        <v>24</v>
      </c>
      <c r="H913" t="s">
        <v>3950</v>
      </c>
      <c r="I913">
        <f>YEAR(Table1[[#This Row],[Date]])</f>
        <v>2025</v>
      </c>
      <c r="J913">
        <f>MONTH(Table1[[#This Row],[Date]])</f>
        <v>1</v>
      </c>
      <c r="K913">
        <f>WEEKDAY(Table1[[#This Row],[Date]])</f>
        <v>6</v>
      </c>
      <c r="L913" s="3">
        <f>DAY(Table1[[#This Row],[Date]])</f>
        <v>31</v>
      </c>
      <c r="M913" s="3">
        <f>Table1[[#This Row],[Inventory Level]]/Table1[[#This Row],[Reorder Point]]</f>
        <v>4.0707070707070709</v>
      </c>
      <c r="N913" s="3">
        <f>ROUND(Table1[[#This Row],[Turnover Ratio]],2)</f>
        <v>4.07</v>
      </c>
    </row>
    <row r="914" spans="1:14" hidden="1" x14ac:dyDescent="0.25">
      <c r="A914" t="s">
        <v>871</v>
      </c>
      <c r="B914" s="1">
        <v>45346</v>
      </c>
      <c r="C914">
        <v>832</v>
      </c>
      <c r="D914">
        <v>422</v>
      </c>
      <c r="E914">
        <v>1</v>
      </c>
      <c r="F914">
        <v>152</v>
      </c>
      <c r="G914">
        <v>35</v>
      </c>
      <c r="H914" t="s">
        <v>3950</v>
      </c>
      <c r="I914">
        <f>YEAR(Table1[[#This Row],[Date]])</f>
        <v>2024</v>
      </c>
      <c r="J914">
        <f>MONTH(Table1[[#This Row],[Date]])</f>
        <v>2</v>
      </c>
      <c r="K914">
        <f>WEEKDAY(Table1[[#This Row],[Date]])</f>
        <v>7</v>
      </c>
      <c r="L914" s="3">
        <f>DAY(Table1[[#This Row],[Date]])</f>
        <v>24</v>
      </c>
      <c r="M914" s="3">
        <f>Table1[[#This Row],[Inventory Level]]/Table1[[#This Row],[Reorder Point]]</f>
        <v>1.971563981042654</v>
      </c>
      <c r="N914" s="3">
        <f>ROUND(Table1[[#This Row],[Turnover Ratio]],2)</f>
        <v>1.97</v>
      </c>
    </row>
    <row r="915" spans="1:14" x14ac:dyDescent="0.25">
      <c r="A915" t="s">
        <v>872</v>
      </c>
      <c r="B915" s="1">
        <v>45168</v>
      </c>
      <c r="C915">
        <v>495</v>
      </c>
      <c r="D915">
        <v>136</v>
      </c>
      <c r="E915">
        <v>8</v>
      </c>
      <c r="F915">
        <v>60</v>
      </c>
      <c r="G915">
        <v>22</v>
      </c>
      <c r="H915" t="s">
        <v>3949</v>
      </c>
      <c r="I915">
        <f>YEAR(Table1[[#This Row],[Date]])</f>
        <v>2023</v>
      </c>
      <c r="J915">
        <f>MONTH(Table1[[#This Row],[Date]])</f>
        <v>8</v>
      </c>
      <c r="K915">
        <f>WEEKDAY(Table1[[#This Row],[Date]])</f>
        <v>4</v>
      </c>
      <c r="L915" s="3">
        <f>DAY(Table1[[#This Row],[Date]])</f>
        <v>30</v>
      </c>
      <c r="M915" s="3">
        <f>Table1[[#This Row],[Inventory Level]]/Table1[[#This Row],[Reorder Point]]</f>
        <v>3.6397058823529411</v>
      </c>
      <c r="N915" s="3">
        <f>ROUND(Table1[[#This Row],[Turnover Ratio]],2)</f>
        <v>3.64</v>
      </c>
    </row>
    <row r="916" spans="1:14" hidden="1" x14ac:dyDescent="0.25">
      <c r="A916" t="s">
        <v>873</v>
      </c>
      <c r="B916" s="1">
        <v>45444</v>
      </c>
      <c r="C916">
        <v>104</v>
      </c>
      <c r="D916">
        <v>260</v>
      </c>
      <c r="E916">
        <v>24</v>
      </c>
      <c r="F916">
        <v>150</v>
      </c>
      <c r="G916">
        <v>15</v>
      </c>
      <c r="H916" t="s">
        <v>3950</v>
      </c>
      <c r="I916">
        <f>YEAR(Table1[[#This Row],[Date]])</f>
        <v>2024</v>
      </c>
      <c r="J916">
        <f>MONTH(Table1[[#This Row],[Date]])</f>
        <v>6</v>
      </c>
      <c r="K916">
        <f>WEEKDAY(Table1[[#This Row],[Date]])</f>
        <v>7</v>
      </c>
      <c r="L916" s="3">
        <f>DAY(Table1[[#This Row],[Date]])</f>
        <v>1</v>
      </c>
      <c r="M916" s="3">
        <f>Table1[[#This Row],[Inventory Level]]/Table1[[#This Row],[Reorder Point]]</f>
        <v>0.4</v>
      </c>
      <c r="N916" s="3">
        <f>ROUND(Table1[[#This Row],[Turnover Ratio]],2)</f>
        <v>0.4</v>
      </c>
    </row>
    <row r="917" spans="1:14" hidden="1" x14ac:dyDescent="0.25">
      <c r="A917" t="s">
        <v>874</v>
      </c>
      <c r="B917" s="1">
        <v>45198</v>
      </c>
      <c r="C917">
        <v>279</v>
      </c>
      <c r="D917">
        <v>296</v>
      </c>
      <c r="E917">
        <v>16</v>
      </c>
      <c r="F917">
        <v>142</v>
      </c>
      <c r="G917">
        <v>44</v>
      </c>
      <c r="H917" t="s">
        <v>3950</v>
      </c>
      <c r="I917">
        <f>YEAR(Table1[[#This Row],[Date]])</f>
        <v>2023</v>
      </c>
      <c r="J917">
        <f>MONTH(Table1[[#This Row],[Date]])</f>
        <v>9</v>
      </c>
      <c r="K917">
        <f>WEEKDAY(Table1[[#This Row],[Date]])</f>
        <v>6</v>
      </c>
      <c r="L917" s="3">
        <f>DAY(Table1[[#This Row],[Date]])</f>
        <v>29</v>
      </c>
      <c r="M917" s="3">
        <f>Table1[[#This Row],[Inventory Level]]/Table1[[#This Row],[Reorder Point]]</f>
        <v>0.94256756756756754</v>
      </c>
      <c r="N917" s="3">
        <f>ROUND(Table1[[#This Row],[Turnover Ratio]],2)</f>
        <v>0.94</v>
      </c>
    </row>
    <row r="918" spans="1:14" hidden="1" x14ac:dyDescent="0.25">
      <c r="A918" t="s">
        <v>875</v>
      </c>
      <c r="B918" s="1">
        <v>45519</v>
      </c>
      <c r="C918">
        <v>872</v>
      </c>
      <c r="D918">
        <v>309</v>
      </c>
      <c r="E918">
        <v>13</v>
      </c>
      <c r="F918">
        <v>156</v>
      </c>
      <c r="G918">
        <v>43</v>
      </c>
      <c r="H918" t="s">
        <v>3950</v>
      </c>
      <c r="I918">
        <f>YEAR(Table1[[#This Row],[Date]])</f>
        <v>2024</v>
      </c>
      <c r="J918">
        <f>MONTH(Table1[[#This Row],[Date]])</f>
        <v>8</v>
      </c>
      <c r="K918">
        <f>WEEKDAY(Table1[[#This Row],[Date]])</f>
        <v>5</v>
      </c>
      <c r="L918" s="3">
        <f>DAY(Table1[[#This Row],[Date]])</f>
        <v>15</v>
      </c>
      <c r="M918" s="3">
        <f>Table1[[#This Row],[Inventory Level]]/Table1[[#This Row],[Reorder Point]]</f>
        <v>2.8220064724919092</v>
      </c>
      <c r="N918" s="3">
        <f>ROUND(Table1[[#This Row],[Turnover Ratio]],2)</f>
        <v>2.82</v>
      </c>
    </row>
    <row r="919" spans="1:14" hidden="1" x14ac:dyDescent="0.25">
      <c r="A919" t="s">
        <v>876</v>
      </c>
      <c r="B919" s="1">
        <v>45158</v>
      </c>
      <c r="C919">
        <v>520</v>
      </c>
      <c r="D919">
        <v>371</v>
      </c>
      <c r="E919">
        <v>14</v>
      </c>
      <c r="F919">
        <v>76</v>
      </c>
      <c r="G919">
        <v>42</v>
      </c>
      <c r="H919" t="s">
        <v>3951</v>
      </c>
      <c r="I919">
        <f>YEAR(Table1[[#This Row],[Date]])</f>
        <v>2023</v>
      </c>
      <c r="J919">
        <f>MONTH(Table1[[#This Row],[Date]])</f>
        <v>8</v>
      </c>
      <c r="K919">
        <f>WEEKDAY(Table1[[#This Row],[Date]])</f>
        <v>1</v>
      </c>
      <c r="L919" s="3">
        <f>DAY(Table1[[#This Row],[Date]])</f>
        <v>20</v>
      </c>
      <c r="M919" s="3">
        <f>Table1[[#This Row],[Inventory Level]]/Table1[[#This Row],[Reorder Point]]</f>
        <v>1.4016172506738545</v>
      </c>
      <c r="N919" s="3">
        <f>ROUND(Table1[[#This Row],[Turnover Ratio]],2)</f>
        <v>1.4</v>
      </c>
    </row>
    <row r="920" spans="1:14" hidden="1" x14ac:dyDescent="0.25">
      <c r="A920" t="s">
        <v>877</v>
      </c>
      <c r="B920" s="1">
        <v>45046</v>
      </c>
      <c r="C920">
        <v>290</v>
      </c>
      <c r="D920">
        <v>396</v>
      </c>
      <c r="E920">
        <v>24</v>
      </c>
      <c r="F920">
        <v>40</v>
      </c>
      <c r="G920">
        <v>6</v>
      </c>
      <c r="H920" t="s">
        <v>3950</v>
      </c>
      <c r="I920">
        <f>YEAR(Table1[[#This Row],[Date]])</f>
        <v>2023</v>
      </c>
      <c r="J920">
        <f>MONTH(Table1[[#This Row],[Date]])</f>
        <v>4</v>
      </c>
      <c r="K920">
        <f>WEEKDAY(Table1[[#This Row],[Date]])</f>
        <v>1</v>
      </c>
      <c r="L920" s="3">
        <f>DAY(Table1[[#This Row],[Date]])</f>
        <v>30</v>
      </c>
      <c r="M920" s="3">
        <f>Table1[[#This Row],[Inventory Level]]/Table1[[#This Row],[Reorder Point]]</f>
        <v>0.73232323232323238</v>
      </c>
      <c r="N920" s="3">
        <f>ROUND(Table1[[#This Row],[Turnover Ratio]],2)</f>
        <v>0.73</v>
      </c>
    </row>
    <row r="921" spans="1:14" x14ac:dyDescent="0.25">
      <c r="A921" t="s">
        <v>878</v>
      </c>
      <c r="B921" s="1">
        <v>45460</v>
      </c>
      <c r="C921">
        <v>615</v>
      </c>
      <c r="D921">
        <v>122</v>
      </c>
      <c r="E921">
        <v>1</v>
      </c>
      <c r="F921">
        <v>25</v>
      </c>
      <c r="G921">
        <v>20</v>
      </c>
      <c r="H921" t="s">
        <v>3949</v>
      </c>
      <c r="I921">
        <f>YEAR(Table1[[#This Row],[Date]])</f>
        <v>2024</v>
      </c>
      <c r="J921">
        <f>MONTH(Table1[[#This Row],[Date]])</f>
        <v>6</v>
      </c>
      <c r="K921">
        <f>WEEKDAY(Table1[[#This Row],[Date]])</f>
        <v>2</v>
      </c>
      <c r="L921" s="3">
        <f>DAY(Table1[[#This Row],[Date]])</f>
        <v>17</v>
      </c>
      <c r="M921" s="3">
        <f>Table1[[#This Row],[Inventory Level]]/Table1[[#This Row],[Reorder Point]]</f>
        <v>5.0409836065573774</v>
      </c>
      <c r="N921" s="3">
        <f>ROUND(Table1[[#This Row],[Turnover Ratio]],2)</f>
        <v>5.04</v>
      </c>
    </row>
    <row r="922" spans="1:14" hidden="1" x14ac:dyDescent="0.25">
      <c r="A922" t="s">
        <v>879</v>
      </c>
      <c r="B922" s="1">
        <v>45123</v>
      </c>
      <c r="C922">
        <v>449</v>
      </c>
      <c r="D922">
        <v>207</v>
      </c>
      <c r="E922">
        <v>7</v>
      </c>
      <c r="F922">
        <v>89</v>
      </c>
      <c r="G922">
        <v>25</v>
      </c>
      <c r="H922" t="s">
        <v>3951</v>
      </c>
      <c r="I922">
        <f>YEAR(Table1[[#This Row],[Date]])</f>
        <v>2023</v>
      </c>
      <c r="J922">
        <f>MONTH(Table1[[#This Row],[Date]])</f>
        <v>7</v>
      </c>
      <c r="K922">
        <f>WEEKDAY(Table1[[#This Row],[Date]])</f>
        <v>1</v>
      </c>
      <c r="L922" s="3">
        <f>DAY(Table1[[#This Row],[Date]])</f>
        <v>16</v>
      </c>
      <c r="M922" s="3">
        <f>Table1[[#This Row],[Inventory Level]]/Table1[[#This Row],[Reorder Point]]</f>
        <v>2.1690821256038646</v>
      </c>
      <c r="N922" s="3">
        <f>ROUND(Table1[[#This Row],[Turnover Ratio]],2)</f>
        <v>2.17</v>
      </c>
    </row>
    <row r="923" spans="1:14" hidden="1" x14ac:dyDescent="0.25">
      <c r="A923" t="s">
        <v>880</v>
      </c>
      <c r="B923" s="1">
        <v>45116</v>
      </c>
      <c r="C923">
        <v>290</v>
      </c>
      <c r="D923">
        <v>152</v>
      </c>
      <c r="E923">
        <v>21</v>
      </c>
      <c r="F923">
        <v>103</v>
      </c>
      <c r="G923">
        <v>19</v>
      </c>
      <c r="H923" t="s">
        <v>3951</v>
      </c>
      <c r="I923">
        <f>YEAR(Table1[[#This Row],[Date]])</f>
        <v>2023</v>
      </c>
      <c r="J923">
        <f>MONTH(Table1[[#This Row],[Date]])</f>
        <v>7</v>
      </c>
      <c r="K923">
        <f>WEEKDAY(Table1[[#This Row],[Date]])</f>
        <v>1</v>
      </c>
      <c r="L923" s="3">
        <f>DAY(Table1[[#This Row],[Date]])</f>
        <v>9</v>
      </c>
      <c r="M923" s="3">
        <f>Table1[[#This Row],[Inventory Level]]/Table1[[#This Row],[Reorder Point]]</f>
        <v>1.9078947368421053</v>
      </c>
      <c r="N923" s="3">
        <f>ROUND(Table1[[#This Row],[Turnover Ratio]],2)</f>
        <v>1.91</v>
      </c>
    </row>
    <row r="924" spans="1:14" hidden="1" x14ac:dyDescent="0.25">
      <c r="A924" t="s">
        <v>881</v>
      </c>
      <c r="B924" s="1">
        <v>45329</v>
      </c>
      <c r="C924">
        <v>190</v>
      </c>
      <c r="D924">
        <v>150</v>
      </c>
      <c r="E924">
        <v>23</v>
      </c>
      <c r="F924">
        <v>196</v>
      </c>
      <c r="G924">
        <v>26</v>
      </c>
      <c r="H924" t="s">
        <v>3951</v>
      </c>
      <c r="I924">
        <f>YEAR(Table1[[#This Row],[Date]])</f>
        <v>2024</v>
      </c>
      <c r="J924">
        <f>MONTH(Table1[[#This Row],[Date]])</f>
        <v>2</v>
      </c>
      <c r="K924">
        <f>WEEKDAY(Table1[[#This Row],[Date]])</f>
        <v>4</v>
      </c>
      <c r="L924" s="3">
        <f>DAY(Table1[[#This Row],[Date]])</f>
        <v>7</v>
      </c>
      <c r="M924" s="3">
        <f>Table1[[#This Row],[Inventory Level]]/Table1[[#This Row],[Reorder Point]]</f>
        <v>1.2666666666666666</v>
      </c>
      <c r="N924" s="3">
        <f>ROUND(Table1[[#This Row],[Turnover Ratio]],2)</f>
        <v>1.27</v>
      </c>
    </row>
    <row r="925" spans="1:14" hidden="1" x14ac:dyDescent="0.25">
      <c r="A925" t="s">
        <v>882</v>
      </c>
      <c r="B925" s="1">
        <v>45542</v>
      </c>
      <c r="C925">
        <v>842</v>
      </c>
      <c r="D925">
        <v>459</v>
      </c>
      <c r="E925">
        <v>20</v>
      </c>
      <c r="F925">
        <v>65</v>
      </c>
      <c r="G925">
        <v>40</v>
      </c>
      <c r="H925" t="s">
        <v>3951</v>
      </c>
      <c r="I925">
        <f>YEAR(Table1[[#This Row],[Date]])</f>
        <v>2024</v>
      </c>
      <c r="J925">
        <f>MONTH(Table1[[#This Row],[Date]])</f>
        <v>9</v>
      </c>
      <c r="K925">
        <f>WEEKDAY(Table1[[#This Row],[Date]])</f>
        <v>7</v>
      </c>
      <c r="L925" s="3">
        <f>DAY(Table1[[#This Row],[Date]])</f>
        <v>7</v>
      </c>
      <c r="M925" s="3">
        <f>Table1[[#This Row],[Inventory Level]]/Table1[[#This Row],[Reorder Point]]</f>
        <v>1.8344226579520697</v>
      </c>
      <c r="N925" s="3">
        <f>ROUND(Table1[[#This Row],[Turnover Ratio]],2)</f>
        <v>1.83</v>
      </c>
    </row>
    <row r="926" spans="1:14" hidden="1" x14ac:dyDescent="0.25">
      <c r="A926" t="s">
        <v>883</v>
      </c>
      <c r="B926" s="1">
        <v>45541</v>
      </c>
      <c r="C926">
        <v>140</v>
      </c>
      <c r="D926">
        <v>122</v>
      </c>
      <c r="E926">
        <v>14</v>
      </c>
      <c r="F926">
        <v>183</v>
      </c>
      <c r="G926">
        <v>19</v>
      </c>
      <c r="H926" t="s">
        <v>3951</v>
      </c>
      <c r="I926">
        <f>YEAR(Table1[[#This Row],[Date]])</f>
        <v>2024</v>
      </c>
      <c r="J926">
        <f>MONTH(Table1[[#This Row],[Date]])</f>
        <v>9</v>
      </c>
      <c r="K926">
        <f>WEEKDAY(Table1[[#This Row],[Date]])</f>
        <v>6</v>
      </c>
      <c r="L926" s="3">
        <f>DAY(Table1[[#This Row],[Date]])</f>
        <v>6</v>
      </c>
      <c r="M926" s="3">
        <f>Table1[[#This Row],[Inventory Level]]/Table1[[#This Row],[Reorder Point]]</f>
        <v>1.1475409836065573</v>
      </c>
      <c r="N926" s="3">
        <f>ROUND(Table1[[#This Row],[Turnover Ratio]],2)</f>
        <v>1.1499999999999999</v>
      </c>
    </row>
    <row r="927" spans="1:14" hidden="1" x14ac:dyDescent="0.25">
      <c r="A927" t="s">
        <v>884</v>
      </c>
      <c r="B927" s="1">
        <v>45019</v>
      </c>
      <c r="C927">
        <v>165</v>
      </c>
      <c r="D927">
        <v>348</v>
      </c>
      <c r="E927">
        <v>30</v>
      </c>
      <c r="F927">
        <v>145</v>
      </c>
      <c r="G927">
        <v>29</v>
      </c>
      <c r="H927" t="s">
        <v>3951</v>
      </c>
      <c r="I927">
        <f>YEAR(Table1[[#This Row],[Date]])</f>
        <v>2023</v>
      </c>
      <c r="J927">
        <f>MONTH(Table1[[#This Row],[Date]])</f>
        <v>4</v>
      </c>
      <c r="K927">
        <f>WEEKDAY(Table1[[#This Row],[Date]])</f>
        <v>2</v>
      </c>
      <c r="L927" s="3">
        <f>DAY(Table1[[#This Row],[Date]])</f>
        <v>3</v>
      </c>
      <c r="M927" s="3">
        <f>Table1[[#This Row],[Inventory Level]]/Table1[[#This Row],[Reorder Point]]</f>
        <v>0.47413793103448276</v>
      </c>
      <c r="N927" s="3">
        <f>ROUND(Table1[[#This Row],[Turnover Ratio]],2)</f>
        <v>0.47</v>
      </c>
    </row>
    <row r="928" spans="1:14" hidden="1" x14ac:dyDescent="0.25">
      <c r="A928" t="s">
        <v>885</v>
      </c>
      <c r="B928" s="1">
        <v>45076</v>
      </c>
      <c r="C928">
        <v>603</v>
      </c>
      <c r="D928">
        <v>337</v>
      </c>
      <c r="E928">
        <v>24</v>
      </c>
      <c r="F928">
        <v>123</v>
      </c>
      <c r="G928">
        <v>12</v>
      </c>
      <c r="H928" t="s">
        <v>3950</v>
      </c>
      <c r="I928">
        <f>YEAR(Table1[[#This Row],[Date]])</f>
        <v>2023</v>
      </c>
      <c r="J928">
        <f>MONTH(Table1[[#This Row],[Date]])</f>
        <v>5</v>
      </c>
      <c r="K928">
        <f>WEEKDAY(Table1[[#This Row],[Date]])</f>
        <v>3</v>
      </c>
      <c r="L928" s="3">
        <f>DAY(Table1[[#This Row],[Date]])</f>
        <v>30</v>
      </c>
      <c r="M928" s="3">
        <f>Table1[[#This Row],[Inventory Level]]/Table1[[#This Row],[Reorder Point]]</f>
        <v>1.7893175074183976</v>
      </c>
      <c r="N928" s="3">
        <f>ROUND(Table1[[#This Row],[Turnover Ratio]],2)</f>
        <v>1.79</v>
      </c>
    </row>
    <row r="929" spans="1:14" hidden="1" x14ac:dyDescent="0.25">
      <c r="A929" t="s">
        <v>886</v>
      </c>
      <c r="B929" s="1">
        <v>45559</v>
      </c>
      <c r="C929">
        <v>426</v>
      </c>
      <c r="D929">
        <v>67</v>
      </c>
      <c r="E929">
        <v>18</v>
      </c>
      <c r="F929">
        <v>182</v>
      </c>
      <c r="G929">
        <v>33</v>
      </c>
      <c r="H929" t="s">
        <v>3950</v>
      </c>
      <c r="I929">
        <f>YEAR(Table1[[#This Row],[Date]])</f>
        <v>2024</v>
      </c>
      <c r="J929">
        <f>MONTH(Table1[[#This Row],[Date]])</f>
        <v>9</v>
      </c>
      <c r="K929">
        <f>WEEKDAY(Table1[[#This Row],[Date]])</f>
        <v>3</v>
      </c>
      <c r="L929" s="3">
        <f>DAY(Table1[[#This Row],[Date]])</f>
        <v>24</v>
      </c>
      <c r="M929" s="3">
        <f>Table1[[#This Row],[Inventory Level]]/Table1[[#This Row],[Reorder Point]]</f>
        <v>6.3582089552238807</v>
      </c>
      <c r="N929" s="3">
        <f>ROUND(Table1[[#This Row],[Turnover Ratio]],2)</f>
        <v>6.36</v>
      </c>
    </row>
    <row r="930" spans="1:14" x14ac:dyDescent="0.25">
      <c r="A930" t="s">
        <v>887</v>
      </c>
      <c r="B930" s="1">
        <v>45352</v>
      </c>
      <c r="C930">
        <v>504</v>
      </c>
      <c r="D930">
        <v>440</v>
      </c>
      <c r="E930">
        <v>5</v>
      </c>
      <c r="F930">
        <v>56</v>
      </c>
      <c r="G930">
        <v>35</v>
      </c>
      <c r="H930" t="s">
        <v>3949</v>
      </c>
      <c r="I930">
        <f>YEAR(Table1[[#This Row],[Date]])</f>
        <v>2024</v>
      </c>
      <c r="J930">
        <f>MONTH(Table1[[#This Row],[Date]])</f>
        <v>3</v>
      </c>
      <c r="K930">
        <f>WEEKDAY(Table1[[#This Row],[Date]])</f>
        <v>6</v>
      </c>
      <c r="L930" s="3">
        <f>DAY(Table1[[#This Row],[Date]])</f>
        <v>1</v>
      </c>
      <c r="M930" s="3">
        <f>Table1[[#This Row],[Inventory Level]]/Table1[[#This Row],[Reorder Point]]</f>
        <v>1.1454545454545455</v>
      </c>
      <c r="N930" s="3">
        <f>ROUND(Table1[[#This Row],[Turnover Ratio]],2)</f>
        <v>1.1499999999999999</v>
      </c>
    </row>
    <row r="931" spans="1:14" hidden="1" x14ac:dyDescent="0.25">
      <c r="A931" t="s">
        <v>888</v>
      </c>
      <c r="B931" s="1">
        <v>45044</v>
      </c>
      <c r="C931">
        <v>609</v>
      </c>
      <c r="D931">
        <v>355</v>
      </c>
      <c r="E931">
        <v>5</v>
      </c>
      <c r="F931">
        <v>20</v>
      </c>
      <c r="G931">
        <v>28</v>
      </c>
      <c r="H931" t="s">
        <v>3950</v>
      </c>
      <c r="I931">
        <f>YEAR(Table1[[#This Row],[Date]])</f>
        <v>2023</v>
      </c>
      <c r="J931">
        <f>MONTH(Table1[[#This Row],[Date]])</f>
        <v>4</v>
      </c>
      <c r="K931">
        <f>WEEKDAY(Table1[[#This Row],[Date]])</f>
        <v>6</v>
      </c>
      <c r="L931" s="3">
        <f>DAY(Table1[[#This Row],[Date]])</f>
        <v>28</v>
      </c>
      <c r="M931" s="3">
        <f>Table1[[#This Row],[Inventory Level]]/Table1[[#This Row],[Reorder Point]]</f>
        <v>1.7154929577464788</v>
      </c>
      <c r="N931" s="3">
        <f>ROUND(Table1[[#This Row],[Turnover Ratio]],2)</f>
        <v>1.72</v>
      </c>
    </row>
    <row r="932" spans="1:14" hidden="1" x14ac:dyDescent="0.25">
      <c r="A932" t="s">
        <v>889</v>
      </c>
      <c r="B932" s="1">
        <v>45634</v>
      </c>
      <c r="C932">
        <v>844</v>
      </c>
      <c r="D932">
        <v>260</v>
      </c>
      <c r="E932">
        <v>8</v>
      </c>
      <c r="F932">
        <v>98</v>
      </c>
      <c r="G932">
        <v>11</v>
      </c>
      <c r="H932" t="s">
        <v>3950</v>
      </c>
      <c r="I932">
        <f>YEAR(Table1[[#This Row],[Date]])</f>
        <v>2024</v>
      </c>
      <c r="J932">
        <f>MONTH(Table1[[#This Row],[Date]])</f>
        <v>12</v>
      </c>
      <c r="K932">
        <f>WEEKDAY(Table1[[#This Row],[Date]])</f>
        <v>1</v>
      </c>
      <c r="L932" s="3">
        <f>DAY(Table1[[#This Row],[Date]])</f>
        <v>8</v>
      </c>
      <c r="M932" s="3">
        <f>Table1[[#This Row],[Inventory Level]]/Table1[[#This Row],[Reorder Point]]</f>
        <v>3.2461538461538462</v>
      </c>
      <c r="N932" s="3">
        <f>ROUND(Table1[[#This Row],[Turnover Ratio]],2)</f>
        <v>3.25</v>
      </c>
    </row>
    <row r="933" spans="1:14" hidden="1" x14ac:dyDescent="0.25">
      <c r="A933" t="s">
        <v>890</v>
      </c>
      <c r="B933" s="1">
        <v>45167</v>
      </c>
      <c r="C933">
        <v>869</v>
      </c>
      <c r="D933">
        <v>333</v>
      </c>
      <c r="E933">
        <v>13</v>
      </c>
      <c r="F933">
        <v>179</v>
      </c>
      <c r="G933">
        <v>48</v>
      </c>
      <c r="H933" t="s">
        <v>3951</v>
      </c>
      <c r="I933">
        <f>YEAR(Table1[[#This Row],[Date]])</f>
        <v>2023</v>
      </c>
      <c r="J933">
        <f>MONTH(Table1[[#This Row],[Date]])</f>
        <v>8</v>
      </c>
      <c r="K933">
        <f>WEEKDAY(Table1[[#This Row],[Date]])</f>
        <v>3</v>
      </c>
      <c r="L933" s="3">
        <f>DAY(Table1[[#This Row],[Date]])</f>
        <v>29</v>
      </c>
      <c r="M933" s="3">
        <f>Table1[[#This Row],[Inventory Level]]/Table1[[#This Row],[Reorder Point]]</f>
        <v>2.6096096096096097</v>
      </c>
      <c r="N933" s="3">
        <f>ROUND(Table1[[#This Row],[Turnover Ratio]],2)</f>
        <v>2.61</v>
      </c>
    </row>
    <row r="934" spans="1:14" hidden="1" x14ac:dyDescent="0.25">
      <c r="A934" t="s">
        <v>891</v>
      </c>
      <c r="B934" s="1">
        <v>44978</v>
      </c>
      <c r="C934">
        <v>689</v>
      </c>
      <c r="D934">
        <v>469</v>
      </c>
      <c r="E934">
        <v>28</v>
      </c>
      <c r="F934">
        <v>88</v>
      </c>
      <c r="G934">
        <v>27</v>
      </c>
      <c r="H934" t="s">
        <v>3951</v>
      </c>
      <c r="I934">
        <f>YEAR(Table1[[#This Row],[Date]])</f>
        <v>2023</v>
      </c>
      <c r="J934">
        <f>MONTH(Table1[[#This Row],[Date]])</f>
        <v>2</v>
      </c>
      <c r="K934">
        <f>WEEKDAY(Table1[[#This Row],[Date]])</f>
        <v>3</v>
      </c>
      <c r="L934" s="3">
        <f>DAY(Table1[[#This Row],[Date]])</f>
        <v>21</v>
      </c>
      <c r="M934" s="3">
        <f>Table1[[#This Row],[Inventory Level]]/Table1[[#This Row],[Reorder Point]]</f>
        <v>1.4690831556503199</v>
      </c>
      <c r="N934" s="3">
        <f>ROUND(Table1[[#This Row],[Turnover Ratio]],2)</f>
        <v>1.47</v>
      </c>
    </row>
    <row r="935" spans="1:14" hidden="1" x14ac:dyDescent="0.25">
      <c r="A935" t="s">
        <v>892</v>
      </c>
      <c r="B935" s="1">
        <v>45414</v>
      </c>
      <c r="C935">
        <v>129</v>
      </c>
      <c r="D935">
        <v>61</v>
      </c>
      <c r="E935">
        <v>9</v>
      </c>
      <c r="F935">
        <v>49</v>
      </c>
      <c r="G935">
        <v>32</v>
      </c>
      <c r="H935" t="s">
        <v>3950</v>
      </c>
      <c r="I935">
        <f>YEAR(Table1[[#This Row],[Date]])</f>
        <v>2024</v>
      </c>
      <c r="J935">
        <f>MONTH(Table1[[#This Row],[Date]])</f>
        <v>5</v>
      </c>
      <c r="K935">
        <f>WEEKDAY(Table1[[#This Row],[Date]])</f>
        <v>5</v>
      </c>
      <c r="L935" s="3">
        <f>DAY(Table1[[#This Row],[Date]])</f>
        <v>2</v>
      </c>
      <c r="M935" s="3">
        <f>Table1[[#This Row],[Inventory Level]]/Table1[[#This Row],[Reorder Point]]</f>
        <v>2.1147540983606556</v>
      </c>
      <c r="N935" s="3">
        <f>ROUND(Table1[[#This Row],[Turnover Ratio]],2)</f>
        <v>2.11</v>
      </c>
    </row>
    <row r="936" spans="1:14" x14ac:dyDescent="0.25">
      <c r="A936" t="s">
        <v>893</v>
      </c>
      <c r="B936" s="1">
        <v>45036</v>
      </c>
      <c r="C936">
        <v>296</v>
      </c>
      <c r="D936">
        <v>265</v>
      </c>
      <c r="E936">
        <v>18</v>
      </c>
      <c r="F936">
        <v>100</v>
      </c>
      <c r="G936">
        <v>44</v>
      </c>
      <c r="H936" t="s">
        <v>3949</v>
      </c>
      <c r="I936">
        <f>YEAR(Table1[[#This Row],[Date]])</f>
        <v>2023</v>
      </c>
      <c r="J936">
        <f>MONTH(Table1[[#This Row],[Date]])</f>
        <v>4</v>
      </c>
      <c r="K936">
        <f>WEEKDAY(Table1[[#This Row],[Date]])</f>
        <v>5</v>
      </c>
      <c r="L936" s="3">
        <f>DAY(Table1[[#This Row],[Date]])</f>
        <v>20</v>
      </c>
      <c r="M936" s="3">
        <f>Table1[[#This Row],[Inventory Level]]/Table1[[#This Row],[Reorder Point]]</f>
        <v>1.1169811320754717</v>
      </c>
      <c r="N936" s="3">
        <f>ROUND(Table1[[#This Row],[Turnover Ratio]],2)</f>
        <v>1.1200000000000001</v>
      </c>
    </row>
    <row r="937" spans="1:14" hidden="1" x14ac:dyDescent="0.25">
      <c r="A937" t="s">
        <v>894</v>
      </c>
      <c r="B937" s="1">
        <v>45116</v>
      </c>
      <c r="C937">
        <v>737</v>
      </c>
      <c r="D937">
        <v>476</v>
      </c>
      <c r="E937">
        <v>13</v>
      </c>
      <c r="F937">
        <v>75</v>
      </c>
      <c r="G937">
        <v>21</v>
      </c>
      <c r="H937" t="s">
        <v>3950</v>
      </c>
      <c r="I937">
        <f>YEAR(Table1[[#This Row],[Date]])</f>
        <v>2023</v>
      </c>
      <c r="J937">
        <f>MONTH(Table1[[#This Row],[Date]])</f>
        <v>7</v>
      </c>
      <c r="K937">
        <f>WEEKDAY(Table1[[#This Row],[Date]])</f>
        <v>1</v>
      </c>
      <c r="L937" s="3">
        <f>DAY(Table1[[#This Row],[Date]])</f>
        <v>9</v>
      </c>
      <c r="M937" s="3">
        <f>Table1[[#This Row],[Inventory Level]]/Table1[[#This Row],[Reorder Point]]</f>
        <v>1.5483193277310925</v>
      </c>
      <c r="N937" s="3">
        <f>ROUND(Table1[[#This Row],[Turnover Ratio]],2)</f>
        <v>1.55</v>
      </c>
    </row>
    <row r="938" spans="1:14" x14ac:dyDescent="0.25">
      <c r="A938" t="s">
        <v>895</v>
      </c>
      <c r="B938" s="1">
        <v>45595</v>
      </c>
      <c r="C938">
        <v>797</v>
      </c>
      <c r="D938">
        <v>119</v>
      </c>
      <c r="E938">
        <v>23</v>
      </c>
      <c r="F938">
        <v>95</v>
      </c>
      <c r="G938">
        <v>42</v>
      </c>
      <c r="H938" t="s">
        <v>3949</v>
      </c>
      <c r="I938">
        <f>YEAR(Table1[[#This Row],[Date]])</f>
        <v>2024</v>
      </c>
      <c r="J938">
        <f>MONTH(Table1[[#This Row],[Date]])</f>
        <v>10</v>
      </c>
      <c r="K938">
        <f>WEEKDAY(Table1[[#This Row],[Date]])</f>
        <v>4</v>
      </c>
      <c r="L938" s="3">
        <f>DAY(Table1[[#This Row],[Date]])</f>
        <v>30</v>
      </c>
      <c r="M938" s="3">
        <f>Table1[[#This Row],[Inventory Level]]/Table1[[#This Row],[Reorder Point]]</f>
        <v>6.6974789915966388</v>
      </c>
      <c r="N938" s="3">
        <f>ROUND(Table1[[#This Row],[Turnover Ratio]],2)</f>
        <v>6.7</v>
      </c>
    </row>
    <row r="939" spans="1:14" hidden="1" x14ac:dyDescent="0.25">
      <c r="A939" t="s">
        <v>896</v>
      </c>
      <c r="B939" s="1">
        <v>45085</v>
      </c>
      <c r="C939">
        <v>965</v>
      </c>
      <c r="D939">
        <v>212</v>
      </c>
      <c r="E939">
        <v>1</v>
      </c>
      <c r="F939">
        <v>70</v>
      </c>
      <c r="G939">
        <v>34</v>
      </c>
      <c r="H939" t="s">
        <v>3951</v>
      </c>
      <c r="I939">
        <f>YEAR(Table1[[#This Row],[Date]])</f>
        <v>2023</v>
      </c>
      <c r="J939">
        <f>MONTH(Table1[[#This Row],[Date]])</f>
        <v>6</v>
      </c>
      <c r="K939">
        <f>WEEKDAY(Table1[[#This Row],[Date]])</f>
        <v>5</v>
      </c>
      <c r="L939" s="3">
        <f>DAY(Table1[[#This Row],[Date]])</f>
        <v>8</v>
      </c>
      <c r="M939" s="3">
        <f>Table1[[#This Row],[Inventory Level]]/Table1[[#This Row],[Reorder Point]]</f>
        <v>4.5518867924528301</v>
      </c>
      <c r="N939" s="3">
        <f>ROUND(Table1[[#This Row],[Turnover Ratio]],2)</f>
        <v>4.55</v>
      </c>
    </row>
    <row r="940" spans="1:14" hidden="1" x14ac:dyDescent="0.25">
      <c r="A940" t="s">
        <v>897</v>
      </c>
      <c r="B940" s="1">
        <v>45004</v>
      </c>
      <c r="C940">
        <v>422</v>
      </c>
      <c r="D940">
        <v>130</v>
      </c>
      <c r="E940">
        <v>28</v>
      </c>
      <c r="F940">
        <v>141</v>
      </c>
      <c r="G940">
        <v>39</v>
      </c>
      <c r="H940" t="s">
        <v>3950</v>
      </c>
      <c r="I940">
        <f>YEAR(Table1[[#This Row],[Date]])</f>
        <v>2023</v>
      </c>
      <c r="J940">
        <f>MONTH(Table1[[#This Row],[Date]])</f>
        <v>3</v>
      </c>
      <c r="K940">
        <f>WEEKDAY(Table1[[#This Row],[Date]])</f>
        <v>1</v>
      </c>
      <c r="L940" s="3">
        <f>DAY(Table1[[#This Row],[Date]])</f>
        <v>19</v>
      </c>
      <c r="M940" s="3">
        <f>Table1[[#This Row],[Inventory Level]]/Table1[[#This Row],[Reorder Point]]</f>
        <v>3.2461538461538462</v>
      </c>
      <c r="N940" s="3">
        <f>ROUND(Table1[[#This Row],[Turnover Ratio]],2)</f>
        <v>3.25</v>
      </c>
    </row>
    <row r="941" spans="1:14" hidden="1" x14ac:dyDescent="0.25">
      <c r="A941" t="s">
        <v>898</v>
      </c>
      <c r="B941" s="1">
        <v>45082</v>
      </c>
      <c r="C941">
        <v>206</v>
      </c>
      <c r="D941">
        <v>380</v>
      </c>
      <c r="E941">
        <v>3</v>
      </c>
      <c r="F941">
        <v>172</v>
      </c>
      <c r="G941">
        <v>11</v>
      </c>
      <c r="H941" t="s">
        <v>3951</v>
      </c>
      <c r="I941">
        <f>YEAR(Table1[[#This Row],[Date]])</f>
        <v>2023</v>
      </c>
      <c r="J941">
        <f>MONTH(Table1[[#This Row],[Date]])</f>
        <v>6</v>
      </c>
      <c r="K941">
        <f>WEEKDAY(Table1[[#This Row],[Date]])</f>
        <v>2</v>
      </c>
      <c r="L941" s="3">
        <f>DAY(Table1[[#This Row],[Date]])</f>
        <v>5</v>
      </c>
      <c r="M941" s="3">
        <f>Table1[[#This Row],[Inventory Level]]/Table1[[#This Row],[Reorder Point]]</f>
        <v>0.54210526315789476</v>
      </c>
      <c r="N941" s="3">
        <f>ROUND(Table1[[#This Row],[Turnover Ratio]],2)</f>
        <v>0.54</v>
      </c>
    </row>
    <row r="942" spans="1:14" x14ac:dyDescent="0.25">
      <c r="A942" t="s">
        <v>899</v>
      </c>
      <c r="B942" s="1">
        <v>45203</v>
      </c>
      <c r="C942">
        <v>949</v>
      </c>
      <c r="D942">
        <v>58</v>
      </c>
      <c r="E942">
        <v>28</v>
      </c>
      <c r="F942">
        <v>15</v>
      </c>
      <c r="G942">
        <v>50</v>
      </c>
      <c r="H942" t="s">
        <v>3949</v>
      </c>
      <c r="I942">
        <f>YEAR(Table1[[#This Row],[Date]])</f>
        <v>2023</v>
      </c>
      <c r="J942">
        <f>MONTH(Table1[[#This Row],[Date]])</f>
        <v>10</v>
      </c>
      <c r="K942">
        <f>WEEKDAY(Table1[[#This Row],[Date]])</f>
        <v>4</v>
      </c>
      <c r="L942" s="3">
        <f>DAY(Table1[[#This Row],[Date]])</f>
        <v>4</v>
      </c>
      <c r="M942" s="3">
        <f>Table1[[#This Row],[Inventory Level]]/Table1[[#This Row],[Reorder Point]]</f>
        <v>16.362068965517242</v>
      </c>
      <c r="N942" s="3">
        <f>ROUND(Table1[[#This Row],[Turnover Ratio]],2)</f>
        <v>16.36</v>
      </c>
    </row>
    <row r="943" spans="1:14" hidden="1" x14ac:dyDescent="0.25">
      <c r="A943" t="s">
        <v>813</v>
      </c>
      <c r="B943" s="1">
        <v>45009</v>
      </c>
      <c r="C943">
        <v>118</v>
      </c>
      <c r="D943">
        <v>178</v>
      </c>
      <c r="E943">
        <v>23</v>
      </c>
      <c r="F943">
        <v>161</v>
      </c>
      <c r="G943">
        <v>38</v>
      </c>
      <c r="H943" t="s">
        <v>3950</v>
      </c>
      <c r="I943">
        <f>YEAR(Table1[[#This Row],[Date]])</f>
        <v>2023</v>
      </c>
      <c r="J943">
        <f>MONTH(Table1[[#This Row],[Date]])</f>
        <v>3</v>
      </c>
      <c r="K943">
        <f>WEEKDAY(Table1[[#This Row],[Date]])</f>
        <v>6</v>
      </c>
      <c r="L943" s="3">
        <f>DAY(Table1[[#This Row],[Date]])</f>
        <v>24</v>
      </c>
      <c r="M943" s="3">
        <f>Table1[[#This Row],[Inventory Level]]/Table1[[#This Row],[Reorder Point]]</f>
        <v>0.6629213483146067</v>
      </c>
      <c r="N943" s="3">
        <f>ROUND(Table1[[#This Row],[Turnover Ratio]],2)</f>
        <v>0.66</v>
      </c>
    </row>
    <row r="944" spans="1:14" x14ac:dyDescent="0.25">
      <c r="A944" t="s">
        <v>900</v>
      </c>
      <c r="B944" s="1">
        <v>45044</v>
      </c>
      <c r="C944">
        <v>746</v>
      </c>
      <c r="D944">
        <v>271</v>
      </c>
      <c r="E944">
        <v>8</v>
      </c>
      <c r="F944">
        <v>33</v>
      </c>
      <c r="G944">
        <v>34</v>
      </c>
      <c r="H944" t="s">
        <v>3949</v>
      </c>
      <c r="I944">
        <f>YEAR(Table1[[#This Row],[Date]])</f>
        <v>2023</v>
      </c>
      <c r="J944">
        <f>MONTH(Table1[[#This Row],[Date]])</f>
        <v>4</v>
      </c>
      <c r="K944">
        <f>WEEKDAY(Table1[[#This Row],[Date]])</f>
        <v>6</v>
      </c>
      <c r="L944" s="3">
        <f>DAY(Table1[[#This Row],[Date]])</f>
        <v>28</v>
      </c>
      <c r="M944" s="3">
        <f>Table1[[#This Row],[Inventory Level]]/Table1[[#This Row],[Reorder Point]]</f>
        <v>2.7527675276752768</v>
      </c>
      <c r="N944" s="3">
        <f>ROUND(Table1[[#This Row],[Turnover Ratio]],2)</f>
        <v>2.75</v>
      </c>
    </row>
    <row r="945" spans="1:14" hidden="1" x14ac:dyDescent="0.25">
      <c r="A945" t="s">
        <v>901</v>
      </c>
      <c r="B945" s="1">
        <v>45293</v>
      </c>
      <c r="C945">
        <v>892</v>
      </c>
      <c r="D945">
        <v>440</v>
      </c>
      <c r="E945">
        <v>1</v>
      </c>
      <c r="F945">
        <v>64</v>
      </c>
      <c r="G945">
        <v>39</v>
      </c>
      <c r="H945" t="s">
        <v>3951</v>
      </c>
      <c r="I945">
        <f>YEAR(Table1[[#This Row],[Date]])</f>
        <v>2024</v>
      </c>
      <c r="J945">
        <f>MONTH(Table1[[#This Row],[Date]])</f>
        <v>1</v>
      </c>
      <c r="K945">
        <f>WEEKDAY(Table1[[#This Row],[Date]])</f>
        <v>3</v>
      </c>
      <c r="L945" s="3">
        <f>DAY(Table1[[#This Row],[Date]])</f>
        <v>2</v>
      </c>
      <c r="M945" s="3">
        <f>Table1[[#This Row],[Inventory Level]]/Table1[[#This Row],[Reorder Point]]</f>
        <v>2.0272727272727273</v>
      </c>
      <c r="N945" s="3">
        <f>ROUND(Table1[[#This Row],[Turnover Ratio]],2)</f>
        <v>2.0299999999999998</v>
      </c>
    </row>
    <row r="946" spans="1:14" x14ac:dyDescent="0.25">
      <c r="A946" t="s">
        <v>902</v>
      </c>
      <c r="B946" s="1">
        <v>45307</v>
      </c>
      <c r="C946">
        <v>162</v>
      </c>
      <c r="D946">
        <v>203</v>
      </c>
      <c r="E946">
        <v>3</v>
      </c>
      <c r="F946">
        <v>81</v>
      </c>
      <c r="G946">
        <v>41</v>
      </c>
      <c r="H946" t="s">
        <v>3949</v>
      </c>
      <c r="I946">
        <f>YEAR(Table1[[#This Row],[Date]])</f>
        <v>2024</v>
      </c>
      <c r="J946">
        <f>MONTH(Table1[[#This Row],[Date]])</f>
        <v>1</v>
      </c>
      <c r="K946">
        <f>WEEKDAY(Table1[[#This Row],[Date]])</f>
        <v>3</v>
      </c>
      <c r="L946" s="3">
        <f>DAY(Table1[[#This Row],[Date]])</f>
        <v>16</v>
      </c>
      <c r="M946" s="3">
        <f>Table1[[#This Row],[Inventory Level]]/Table1[[#This Row],[Reorder Point]]</f>
        <v>0.79802955665024633</v>
      </c>
      <c r="N946" s="3">
        <f>ROUND(Table1[[#This Row],[Turnover Ratio]],2)</f>
        <v>0.8</v>
      </c>
    </row>
    <row r="947" spans="1:14" hidden="1" x14ac:dyDescent="0.25">
      <c r="A947" t="s">
        <v>903</v>
      </c>
      <c r="B947" s="1">
        <v>45300</v>
      </c>
      <c r="C947">
        <v>876</v>
      </c>
      <c r="D947">
        <v>207</v>
      </c>
      <c r="E947">
        <v>30</v>
      </c>
      <c r="F947">
        <v>10</v>
      </c>
      <c r="G947">
        <v>47</v>
      </c>
      <c r="H947" t="s">
        <v>3951</v>
      </c>
      <c r="I947">
        <f>YEAR(Table1[[#This Row],[Date]])</f>
        <v>2024</v>
      </c>
      <c r="J947">
        <f>MONTH(Table1[[#This Row],[Date]])</f>
        <v>1</v>
      </c>
      <c r="K947">
        <f>WEEKDAY(Table1[[#This Row],[Date]])</f>
        <v>3</v>
      </c>
      <c r="L947" s="3">
        <f>DAY(Table1[[#This Row],[Date]])</f>
        <v>9</v>
      </c>
      <c r="M947" s="3">
        <f>Table1[[#This Row],[Inventory Level]]/Table1[[#This Row],[Reorder Point]]</f>
        <v>4.2318840579710146</v>
      </c>
      <c r="N947" s="3">
        <f>ROUND(Table1[[#This Row],[Turnover Ratio]],2)</f>
        <v>4.2300000000000004</v>
      </c>
    </row>
    <row r="948" spans="1:14" x14ac:dyDescent="0.25">
      <c r="A948" t="s">
        <v>904</v>
      </c>
      <c r="B948" s="1">
        <v>45591</v>
      </c>
      <c r="C948">
        <v>231</v>
      </c>
      <c r="D948">
        <v>449</v>
      </c>
      <c r="E948">
        <v>14</v>
      </c>
      <c r="F948">
        <v>200</v>
      </c>
      <c r="G948">
        <v>28</v>
      </c>
      <c r="H948" t="s">
        <v>3949</v>
      </c>
      <c r="I948">
        <f>YEAR(Table1[[#This Row],[Date]])</f>
        <v>2024</v>
      </c>
      <c r="J948">
        <f>MONTH(Table1[[#This Row],[Date]])</f>
        <v>10</v>
      </c>
      <c r="K948">
        <f>WEEKDAY(Table1[[#This Row],[Date]])</f>
        <v>7</v>
      </c>
      <c r="L948" s="3">
        <f>DAY(Table1[[#This Row],[Date]])</f>
        <v>26</v>
      </c>
      <c r="M948" s="3">
        <f>Table1[[#This Row],[Inventory Level]]/Table1[[#This Row],[Reorder Point]]</f>
        <v>0.51447661469933181</v>
      </c>
      <c r="N948" s="3">
        <f>ROUND(Table1[[#This Row],[Turnover Ratio]],2)</f>
        <v>0.51</v>
      </c>
    </row>
    <row r="949" spans="1:14" hidden="1" x14ac:dyDescent="0.25">
      <c r="A949" t="s">
        <v>905</v>
      </c>
      <c r="B949" s="1">
        <v>45196</v>
      </c>
      <c r="C949">
        <v>526</v>
      </c>
      <c r="D949">
        <v>144</v>
      </c>
      <c r="E949">
        <v>7</v>
      </c>
      <c r="F949">
        <v>138</v>
      </c>
      <c r="G949">
        <v>28</v>
      </c>
      <c r="H949" t="s">
        <v>3950</v>
      </c>
      <c r="I949">
        <f>YEAR(Table1[[#This Row],[Date]])</f>
        <v>2023</v>
      </c>
      <c r="J949">
        <f>MONTH(Table1[[#This Row],[Date]])</f>
        <v>9</v>
      </c>
      <c r="K949">
        <f>WEEKDAY(Table1[[#This Row],[Date]])</f>
        <v>4</v>
      </c>
      <c r="L949" s="3">
        <f>DAY(Table1[[#This Row],[Date]])</f>
        <v>27</v>
      </c>
      <c r="M949" s="3">
        <f>Table1[[#This Row],[Inventory Level]]/Table1[[#This Row],[Reorder Point]]</f>
        <v>3.6527777777777777</v>
      </c>
      <c r="N949" s="3">
        <f>ROUND(Table1[[#This Row],[Turnover Ratio]],2)</f>
        <v>3.65</v>
      </c>
    </row>
    <row r="950" spans="1:14" x14ac:dyDescent="0.25">
      <c r="A950" t="s">
        <v>906</v>
      </c>
      <c r="B950" s="1">
        <v>45459</v>
      </c>
      <c r="C950">
        <v>346</v>
      </c>
      <c r="D950">
        <v>79</v>
      </c>
      <c r="E950">
        <v>5</v>
      </c>
      <c r="F950">
        <v>141</v>
      </c>
      <c r="G950">
        <v>11</v>
      </c>
      <c r="H950" t="s">
        <v>3949</v>
      </c>
      <c r="I950">
        <f>YEAR(Table1[[#This Row],[Date]])</f>
        <v>2024</v>
      </c>
      <c r="J950">
        <f>MONTH(Table1[[#This Row],[Date]])</f>
        <v>6</v>
      </c>
      <c r="K950">
        <f>WEEKDAY(Table1[[#This Row],[Date]])</f>
        <v>1</v>
      </c>
      <c r="L950" s="3">
        <f>DAY(Table1[[#This Row],[Date]])</f>
        <v>16</v>
      </c>
      <c r="M950" s="3">
        <f>Table1[[#This Row],[Inventory Level]]/Table1[[#This Row],[Reorder Point]]</f>
        <v>4.3797468354430382</v>
      </c>
      <c r="N950" s="3">
        <f>ROUND(Table1[[#This Row],[Turnover Ratio]],2)</f>
        <v>4.38</v>
      </c>
    </row>
    <row r="951" spans="1:14" x14ac:dyDescent="0.25">
      <c r="A951" t="s">
        <v>907</v>
      </c>
      <c r="B951" s="1">
        <v>45675</v>
      </c>
      <c r="C951">
        <v>110</v>
      </c>
      <c r="D951">
        <v>280</v>
      </c>
      <c r="E951">
        <v>23</v>
      </c>
      <c r="F951">
        <v>86</v>
      </c>
      <c r="G951">
        <v>44</v>
      </c>
      <c r="H951" t="s">
        <v>3949</v>
      </c>
      <c r="I951">
        <f>YEAR(Table1[[#This Row],[Date]])</f>
        <v>2025</v>
      </c>
      <c r="J951">
        <f>MONTH(Table1[[#This Row],[Date]])</f>
        <v>1</v>
      </c>
      <c r="K951">
        <f>WEEKDAY(Table1[[#This Row],[Date]])</f>
        <v>7</v>
      </c>
      <c r="L951" s="3">
        <f>DAY(Table1[[#This Row],[Date]])</f>
        <v>18</v>
      </c>
      <c r="M951" s="3">
        <f>Table1[[#This Row],[Inventory Level]]/Table1[[#This Row],[Reorder Point]]</f>
        <v>0.39285714285714285</v>
      </c>
      <c r="N951" s="3">
        <f>ROUND(Table1[[#This Row],[Turnover Ratio]],2)</f>
        <v>0.39</v>
      </c>
    </row>
    <row r="952" spans="1:14" hidden="1" x14ac:dyDescent="0.25">
      <c r="A952" t="s">
        <v>908</v>
      </c>
      <c r="B952" s="1">
        <v>45606</v>
      </c>
      <c r="C952">
        <v>808</v>
      </c>
      <c r="D952">
        <v>469</v>
      </c>
      <c r="E952">
        <v>22</v>
      </c>
      <c r="F952">
        <v>103</v>
      </c>
      <c r="G952">
        <v>43</v>
      </c>
      <c r="H952" t="s">
        <v>3951</v>
      </c>
      <c r="I952">
        <f>YEAR(Table1[[#This Row],[Date]])</f>
        <v>2024</v>
      </c>
      <c r="J952">
        <f>MONTH(Table1[[#This Row],[Date]])</f>
        <v>11</v>
      </c>
      <c r="K952">
        <f>WEEKDAY(Table1[[#This Row],[Date]])</f>
        <v>1</v>
      </c>
      <c r="L952" s="3">
        <f>DAY(Table1[[#This Row],[Date]])</f>
        <v>10</v>
      </c>
      <c r="M952" s="3">
        <f>Table1[[#This Row],[Inventory Level]]/Table1[[#This Row],[Reorder Point]]</f>
        <v>1.7228144989339018</v>
      </c>
      <c r="N952" s="3">
        <f>ROUND(Table1[[#This Row],[Turnover Ratio]],2)</f>
        <v>1.72</v>
      </c>
    </row>
    <row r="953" spans="1:14" hidden="1" x14ac:dyDescent="0.25">
      <c r="A953" t="s">
        <v>909</v>
      </c>
      <c r="B953" s="1">
        <v>45419</v>
      </c>
      <c r="C953">
        <v>793</v>
      </c>
      <c r="D953">
        <v>98</v>
      </c>
      <c r="E953">
        <v>19</v>
      </c>
      <c r="F953">
        <v>23</v>
      </c>
      <c r="G953">
        <v>34</v>
      </c>
      <c r="H953" t="s">
        <v>3950</v>
      </c>
      <c r="I953">
        <f>YEAR(Table1[[#This Row],[Date]])</f>
        <v>2024</v>
      </c>
      <c r="J953">
        <f>MONTH(Table1[[#This Row],[Date]])</f>
        <v>5</v>
      </c>
      <c r="K953">
        <f>WEEKDAY(Table1[[#This Row],[Date]])</f>
        <v>3</v>
      </c>
      <c r="L953" s="3">
        <f>DAY(Table1[[#This Row],[Date]])</f>
        <v>7</v>
      </c>
      <c r="M953" s="3">
        <f>Table1[[#This Row],[Inventory Level]]/Table1[[#This Row],[Reorder Point]]</f>
        <v>8.091836734693878</v>
      </c>
      <c r="N953" s="3">
        <f>ROUND(Table1[[#This Row],[Turnover Ratio]],2)</f>
        <v>8.09</v>
      </c>
    </row>
    <row r="954" spans="1:14" hidden="1" x14ac:dyDescent="0.25">
      <c r="A954" t="s">
        <v>910</v>
      </c>
      <c r="B954" s="1">
        <v>45170</v>
      </c>
      <c r="C954">
        <v>490</v>
      </c>
      <c r="D954">
        <v>294</v>
      </c>
      <c r="E954">
        <v>21</v>
      </c>
      <c r="F954">
        <v>38</v>
      </c>
      <c r="G954">
        <v>32</v>
      </c>
      <c r="H954" t="s">
        <v>3950</v>
      </c>
      <c r="I954">
        <f>YEAR(Table1[[#This Row],[Date]])</f>
        <v>2023</v>
      </c>
      <c r="J954">
        <f>MONTH(Table1[[#This Row],[Date]])</f>
        <v>9</v>
      </c>
      <c r="K954">
        <f>WEEKDAY(Table1[[#This Row],[Date]])</f>
        <v>6</v>
      </c>
      <c r="L954" s="3">
        <f>DAY(Table1[[#This Row],[Date]])</f>
        <v>1</v>
      </c>
      <c r="M954" s="3">
        <f>Table1[[#This Row],[Inventory Level]]/Table1[[#This Row],[Reorder Point]]</f>
        <v>1.6666666666666667</v>
      </c>
      <c r="N954" s="3">
        <f>ROUND(Table1[[#This Row],[Turnover Ratio]],2)</f>
        <v>1.67</v>
      </c>
    </row>
    <row r="955" spans="1:14" x14ac:dyDescent="0.25">
      <c r="A955" t="s">
        <v>911</v>
      </c>
      <c r="B955" s="1">
        <v>45401</v>
      </c>
      <c r="C955">
        <v>326</v>
      </c>
      <c r="D955">
        <v>489</v>
      </c>
      <c r="E955">
        <v>13</v>
      </c>
      <c r="F955">
        <v>156</v>
      </c>
      <c r="G955">
        <v>5</v>
      </c>
      <c r="H955" t="s">
        <v>3949</v>
      </c>
      <c r="I955">
        <f>YEAR(Table1[[#This Row],[Date]])</f>
        <v>2024</v>
      </c>
      <c r="J955">
        <f>MONTH(Table1[[#This Row],[Date]])</f>
        <v>4</v>
      </c>
      <c r="K955">
        <f>WEEKDAY(Table1[[#This Row],[Date]])</f>
        <v>6</v>
      </c>
      <c r="L955" s="3">
        <f>DAY(Table1[[#This Row],[Date]])</f>
        <v>19</v>
      </c>
      <c r="M955" s="3">
        <f>Table1[[#This Row],[Inventory Level]]/Table1[[#This Row],[Reorder Point]]</f>
        <v>0.66666666666666663</v>
      </c>
      <c r="N955" s="3">
        <f>ROUND(Table1[[#This Row],[Turnover Ratio]],2)</f>
        <v>0.67</v>
      </c>
    </row>
    <row r="956" spans="1:14" x14ac:dyDescent="0.25">
      <c r="A956" t="s">
        <v>912</v>
      </c>
      <c r="B956" s="1">
        <v>45589</v>
      </c>
      <c r="C956">
        <v>972</v>
      </c>
      <c r="D956">
        <v>385</v>
      </c>
      <c r="E956">
        <v>30</v>
      </c>
      <c r="F956">
        <v>64</v>
      </c>
      <c r="G956">
        <v>12</v>
      </c>
      <c r="H956" t="s">
        <v>3949</v>
      </c>
      <c r="I956">
        <f>YEAR(Table1[[#This Row],[Date]])</f>
        <v>2024</v>
      </c>
      <c r="J956">
        <f>MONTH(Table1[[#This Row],[Date]])</f>
        <v>10</v>
      </c>
      <c r="K956">
        <f>WEEKDAY(Table1[[#This Row],[Date]])</f>
        <v>5</v>
      </c>
      <c r="L956" s="3">
        <f>DAY(Table1[[#This Row],[Date]])</f>
        <v>24</v>
      </c>
      <c r="M956" s="3">
        <f>Table1[[#This Row],[Inventory Level]]/Table1[[#This Row],[Reorder Point]]</f>
        <v>2.5246753246753246</v>
      </c>
      <c r="N956" s="3">
        <f>ROUND(Table1[[#This Row],[Turnover Ratio]],2)</f>
        <v>2.52</v>
      </c>
    </row>
    <row r="957" spans="1:14" hidden="1" x14ac:dyDescent="0.25">
      <c r="A957" t="s">
        <v>913</v>
      </c>
      <c r="B957" s="1">
        <v>45690</v>
      </c>
      <c r="C957">
        <v>824</v>
      </c>
      <c r="D957">
        <v>326</v>
      </c>
      <c r="E957">
        <v>11</v>
      </c>
      <c r="F957">
        <v>78</v>
      </c>
      <c r="G957">
        <v>30</v>
      </c>
      <c r="H957" t="s">
        <v>3950</v>
      </c>
      <c r="I957">
        <f>YEAR(Table1[[#This Row],[Date]])</f>
        <v>2025</v>
      </c>
      <c r="J957">
        <f>MONTH(Table1[[#This Row],[Date]])</f>
        <v>2</v>
      </c>
      <c r="K957">
        <f>WEEKDAY(Table1[[#This Row],[Date]])</f>
        <v>1</v>
      </c>
      <c r="L957" s="3">
        <f>DAY(Table1[[#This Row],[Date]])</f>
        <v>2</v>
      </c>
      <c r="M957" s="3">
        <f>Table1[[#This Row],[Inventory Level]]/Table1[[#This Row],[Reorder Point]]</f>
        <v>2.5276073619631902</v>
      </c>
      <c r="N957" s="3">
        <f>ROUND(Table1[[#This Row],[Turnover Ratio]],2)</f>
        <v>2.5299999999999998</v>
      </c>
    </row>
    <row r="958" spans="1:14" x14ac:dyDescent="0.25">
      <c r="A958" t="s">
        <v>914</v>
      </c>
      <c r="B958" s="1">
        <v>45020</v>
      </c>
      <c r="C958">
        <v>890</v>
      </c>
      <c r="D958">
        <v>65</v>
      </c>
      <c r="E958">
        <v>10</v>
      </c>
      <c r="F958">
        <v>159</v>
      </c>
      <c r="G958">
        <v>19</v>
      </c>
      <c r="H958" t="s">
        <v>3949</v>
      </c>
      <c r="I958">
        <f>YEAR(Table1[[#This Row],[Date]])</f>
        <v>2023</v>
      </c>
      <c r="J958">
        <f>MONTH(Table1[[#This Row],[Date]])</f>
        <v>4</v>
      </c>
      <c r="K958">
        <f>WEEKDAY(Table1[[#This Row],[Date]])</f>
        <v>3</v>
      </c>
      <c r="L958" s="3">
        <f>DAY(Table1[[#This Row],[Date]])</f>
        <v>4</v>
      </c>
      <c r="M958" s="3">
        <f>Table1[[#This Row],[Inventory Level]]/Table1[[#This Row],[Reorder Point]]</f>
        <v>13.692307692307692</v>
      </c>
      <c r="N958" s="3">
        <f>ROUND(Table1[[#This Row],[Turnover Ratio]],2)</f>
        <v>13.69</v>
      </c>
    </row>
    <row r="959" spans="1:14" hidden="1" x14ac:dyDescent="0.25">
      <c r="A959" t="s">
        <v>915</v>
      </c>
      <c r="B959" s="1">
        <v>45648</v>
      </c>
      <c r="C959">
        <v>201</v>
      </c>
      <c r="D959">
        <v>386</v>
      </c>
      <c r="E959">
        <v>21</v>
      </c>
      <c r="F959">
        <v>175</v>
      </c>
      <c r="G959">
        <v>5</v>
      </c>
      <c r="H959" t="s">
        <v>3950</v>
      </c>
      <c r="I959">
        <f>YEAR(Table1[[#This Row],[Date]])</f>
        <v>2024</v>
      </c>
      <c r="J959">
        <f>MONTH(Table1[[#This Row],[Date]])</f>
        <v>12</v>
      </c>
      <c r="K959">
        <f>WEEKDAY(Table1[[#This Row],[Date]])</f>
        <v>1</v>
      </c>
      <c r="L959" s="3">
        <f>DAY(Table1[[#This Row],[Date]])</f>
        <v>22</v>
      </c>
      <c r="M959" s="3">
        <f>Table1[[#This Row],[Inventory Level]]/Table1[[#This Row],[Reorder Point]]</f>
        <v>0.52072538860103623</v>
      </c>
      <c r="N959" s="3">
        <f>ROUND(Table1[[#This Row],[Turnover Ratio]],2)</f>
        <v>0.52</v>
      </c>
    </row>
    <row r="960" spans="1:14" x14ac:dyDescent="0.25">
      <c r="A960" t="s">
        <v>916</v>
      </c>
      <c r="B960" s="1">
        <v>45372</v>
      </c>
      <c r="C960">
        <v>578</v>
      </c>
      <c r="D960">
        <v>385</v>
      </c>
      <c r="E960">
        <v>10</v>
      </c>
      <c r="F960">
        <v>37</v>
      </c>
      <c r="G960">
        <v>40</v>
      </c>
      <c r="H960" t="s">
        <v>3949</v>
      </c>
      <c r="I960">
        <f>YEAR(Table1[[#This Row],[Date]])</f>
        <v>2024</v>
      </c>
      <c r="J960">
        <f>MONTH(Table1[[#This Row],[Date]])</f>
        <v>3</v>
      </c>
      <c r="K960">
        <f>WEEKDAY(Table1[[#This Row],[Date]])</f>
        <v>5</v>
      </c>
      <c r="L960" s="3">
        <f>DAY(Table1[[#This Row],[Date]])</f>
        <v>21</v>
      </c>
      <c r="M960" s="3">
        <f>Table1[[#This Row],[Inventory Level]]/Table1[[#This Row],[Reorder Point]]</f>
        <v>1.5012987012987014</v>
      </c>
      <c r="N960" s="3">
        <f>ROUND(Table1[[#This Row],[Turnover Ratio]],2)</f>
        <v>1.5</v>
      </c>
    </row>
    <row r="961" spans="1:14" hidden="1" x14ac:dyDescent="0.25">
      <c r="A961" t="s">
        <v>917</v>
      </c>
      <c r="B961" s="1">
        <v>45065</v>
      </c>
      <c r="C961">
        <v>839</v>
      </c>
      <c r="D961">
        <v>85</v>
      </c>
      <c r="E961">
        <v>29</v>
      </c>
      <c r="F961">
        <v>42</v>
      </c>
      <c r="G961">
        <v>34</v>
      </c>
      <c r="H961" t="s">
        <v>3951</v>
      </c>
      <c r="I961">
        <f>YEAR(Table1[[#This Row],[Date]])</f>
        <v>2023</v>
      </c>
      <c r="J961">
        <f>MONTH(Table1[[#This Row],[Date]])</f>
        <v>5</v>
      </c>
      <c r="K961">
        <f>WEEKDAY(Table1[[#This Row],[Date]])</f>
        <v>6</v>
      </c>
      <c r="L961" s="3">
        <f>DAY(Table1[[#This Row],[Date]])</f>
        <v>19</v>
      </c>
      <c r="M961" s="3">
        <f>Table1[[#This Row],[Inventory Level]]/Table1[[#This Row],[Reorder Point]]</f>
        <v>9.8705882352941181</v>
      </c>
      <c r="N961" s="3">
        <f>ROUND(Table1[[#This Row],[Turnover Ratio]],2)</f>
        <v>9.8699999999999992</v>
      </c>
    </row>
    <row r="962" spans="1:14" hidden="1" x14ac:dyDescent="0.25">
      <c r="A962" t="s">
        <v>292</v>
      </c>
      <c r="B962" s="1">
        <v>45301</v>
      </c>
      <c r="C962">
        <v>991</v>
      </c>
      <c r="D962">
        <v>487</v>
      </c>
      <c r="E962">
        <v>9</v>
      </c>
      <c r="F962">
        <v>110</v>
      </c>
      <c r="G962">
        <v>26</v>
      </c>
      <c r="H962" t="s">
        <v>3950</v>
      </c>
      <c r="I962">
        <f>YEAR(Table1[[#This Row],[Date]])</f>
        <v>2024</v>
      </c>
      <c r="J962">
        <f>MONTH(Table1[[#This Row],[Date]])</f>
        <v>1</v>
      </c>
      <c r="K962">
        <f>WEEKDAY(Table1[[#This Row],[Date]])</f>
        <v>4</v>
      </c>
      <c r="L962" s="3">
        <f>DAY(Table1[[#This Row],[Date]])</f>
        <v>10</v>
      </c>
      <c r="M962" s="3">
        <f>Table1[[#This Row],[Inventory Level]]/Table1[[#This Row],[Reorder Point]]</f>
        <v>2.0349075975359341</v>
      </c>
      <c r="N962" s="3">
        <f>ROUND(Table1[[#This Row],[Turnover Ratio]],2)</f>
        <v>2.0299999999999998</v>
      </c>
    </row>
    <row r="963" spans="1:14" hidden="1" x14ac:dyDescent="0.25">
      <c r="A963" t="s">
        <v>918</v>
      </c>
      <c r="B963" s="1">
        <v>45000</v>
      </c>
      <c r="C963">
        <v>411</v>
      </c>
      <c r="D963">
        <v>470</v>
      </c>
      <c r="E963">
        <v>13</v>
      </c>
      <c r="F963">
        <v>188</v>
      </c>
      <c r="G963">
        <v>11</v>
      </c>
      <c r="H963" t="s">
        <v>3951</v>
      </c>
      <c r="I963">
        <f>YEAR(Table1[[#This Row],[Date]])</f>
        <v>2023</v>
      </c>
      <c r="J963">
        <f>MONTH(Table1[[#This Row],[Date]])</f>
        <v>3</v>
      </c>
      <c r="K963">
        <f>WEEKDAY(Table1[[#This Row],[Date]])</f>
        <v>4</v>
      </c>
      <c r="L963" s="3">
        <f>DAY(Table1[[#This Row],[Date]])</f>
        <v>15</v>
      </c>
      <c r="M963" s="3">
        <f>Table1[[#This Row],[Inventory Level]]/Table1[[#This Row],[Reorder Point]]</f>
        <v>0.87446808510638296</v>
      </c>
      <c r="N963" s="3">
        <f>ROUND(Table1[[#This Row],[Turnover Ratio]],2)</f>
        <v>0.87</v>
      </c>
    </row>
    <row r="964" spans="1:14" x14ac:dyDescent="0.25">
      <c r="A964" t="s">
        <v>919</v>
      </c>
      <c r="B964" s="1">
        <v>45685</v>
      </c>
      <c r="C964">
        <v>495</v>
      </c>
      <c r="D964">
        <v>369</v>
      </c>
      <c r="E964">
        <v>9</v>
      </c>
      <c r="F964">
        <v>79</v>
      </c>
      <c r="G964">
        <v>35</v>
      </c>
      <c r="H964" t="s">
        <v>3949</v>
      </c>
      <c r="I964">
        <f>YEAR(Table1[[#This Row],[Date]])</f>
        <v>2025</v>
      </c>
      <c r="J964">
        <f>MONTH(Table1[[#This Row],[Date]])</f>
        <v>1</v>
      </c>
      <c r="K964">
        <f>WEEKDAY(Table1[[#This Row],[Date]])</f>
        <v>3</v>
      </c>
      <c r="L964" s="3">
        <f>DAY(Table1[[#This Row],[Date]])</f>
        <v>28</v>
      </c>
      <c r="M964" s="3">
        <f>Table1[[#This Row],[Inventory Level]]/Table1[[#This Row],[Reorder Point]]</f>
        <v>1.3414634146341464</v>
      </c>
      <c r="N964" s="3">
        <f>ROUND(Table1[[#This Row],[Turnover Ratio]],2)</f>
        <v>1.34</v>
      </c>
    </row>
    <row r="965" spans="1:14" hidden="1" x14ac:dyDescent="0.25">
      <c r="A965" t="s">
        <v>920</v>
      </c>
      <c r="B965" s="1">
        <v>45669</v>
      </c>
      <c r="C965">
        <v>106</v>
      </c>
      <c r="D965">
        <v>300</v>
      </c>
      <c r="E965">
        <v>10</v>
      </c>
      <c r="F965">
        <v>119</v>
      </c>
      <c r="G965">
        <v>23</v>
      </c>
      <c r="H965" t="s">
        <v>3950</v>
      </c>
      <c r="I965">
        <f>YEAR(Table1[[#This Row],[Date]])</f>
        <v>2025</v>
      </c>
      <c r="J965">
        <f>MONTH(Table1[[#This Row],[Date]])</f>
        <v>1</v>
      </c>
      <c r="K965">
        <f>WEEKDAY(Table1[[#This Row],[Date]])</f>
        <v>1</v>
      </c>
      <c r="L965" s="3">
        <f>DAY(Table1[[#This Row],[Date]])</f>
        <v>12</v>
      </c>
      <c r="M965" s="3">
        <f>Table1[[#This Row],[Inventory Level]]/Table1[[#This Row],[Reorder Point]]</f>
        <v>0.35333333333333333</v>
      </c>
      <c r="N965" s="3">
        <f>ROUND(Table1[[#This Row],[Turnover Ratio]],2)</f>
        <v>0.35</v>
      </c>
    </row>
    <row r="966" spans="1:14" x14ac:dyDescent="0.25">
      <c r="A966" t="s">
        <v>921</v>
      </c>
      <c r="B966" s="1">
        <v>45531</v>
      </c>
      <c r="C966">
        <v>212</v>
      </c>
      <c r="D966">
        <v>289</v>
      </c>
      <c r="E966">
        <v>9</v>
      </c>
      <c r="F966">
        <v>147</v>
      </c>
      <c r="G966">
        <v>5</v>
      </c>
      <c r="H966" t="s">
        <v>3949</v>
      </c>
      <c r="I966">
        <f>YEAR(Table1[[#This Row],[Date]])</f>
        <v>2024</v>
      </c>
      <c r="J966">
        <f>MONTH(Table1[[#This Row],[Date]])</f>
        <v>8</v>
      </c>
      <c r="K966">
        <f>WEEKDAY(Table1[[#This Row],[Date]])</f>
        <v>3</v>
      </c>
      <c r="L966" s="3">
        <f>DAY(Table1[[#This Row],[Date]])</f>
        <v>27</v>
      </c>
      <c r="M966" s="3">
        <f>Table1[[#This Row],[Inventory Level]]/Table1[[#This Row],[Reorder Point]]</f>
        <v>0.73356401384083048</v>
      </c>
      <c r="N966" s="3">
        <f>ROUND(Table1[[#This Row],[Turnover Ratio]],2)</f>
        <v>0.73</v>
      </c>
    </row>
    <row r="967" spans="1:14" x14ac:dyDescent="0.25">
      <c r="A967" t="s">
        <v>922</v>
      </c>
      <c r="B967" s="1">
        <v>45311</v>
      </c>
      <c r="C967">
        <v>670</v>
      </c>
      <c r="D967">
        <v>51</v>
      </c>
      <c r="E967">
        <v>25</v>
      </c>
      <c r="F967">
        <v>52</v>
      </c>
      <c r="G967">
        <v>36</v>
      </c>
      <c r="H967" t="s">
        <v>3949</v>
      </c>
      <c r="I967">
        <f>YEAR(Table1[[#This Row],[Date]])</f>
        <v>2024</v>
      </c>
      <c r="J967">
        <f>MONTH(Table1[[#This Row],[Date]])</f>
        <v>1</v>
      </c>
      <c r="K967">
        <f>WEEKDAY(Table1[[#This Row],[Date]])</f>
        <v>7</v>
      </c>
      <c r="L967" s="3">
        <f>DAY(Table1[[#This Row],[Date]])</f>
        <v>20</v>
      </c>
      <c r="M967" s="3">
        <f>Table1[[#This Row],[Inventory Level]]/Table1[[#This Row],[Reorder Point]]</f>
        <v>13.137254901960784</v>
      </c>
      <c r="N967" s="3">
        <f>ROUND(Table1[[#This Row],[Turnover Ratio]],2)</f>
        <v>13.14</v>
      </c>
    </row>
    <row r="968" spans="1:14" x14ac:dyDescent="0.25">
      <c r="A968" t="s">
        <v>923</v>
      </c>
      <c r="B968" s="1">
        <v>45636</v>
      </c>
      <c r="C968">
        <v>560</v>
      </c>
      <c r="D968">
        <v>180</v>
      </c>
      <c r="E968">
        <v>26</v>
      </c>
      <c r="F968">
        <v>100</v>
      </c>
      <c r="G968">
        <v>40</v>
      </c>
      <c r="H968" t="s">
        <v>3949</v>
      </c>
      <c r="I968">
        <f>YEAR(Table1[[#This Row],[Date]])</f>
        <v>2024</v>
      </c>
      <c r="J968">
        <f>MONTH(Table1[[#This Row],[Date]])</f>
        <v>12</v>
      </c>
      <c r="K968">
        <f>WEEKDAY(Table1[[#This Row],[Date]])</f>
        <v>3</v>
      </c>
      <c r="L968" s="3">
        <f>DAY(Table1[[#This Row],[Date]])</f>
        <v>10</v>
      </c>
      <c r="M968" s="3">
        <f>Table1[[#This Row],[Inventory Level]]/Table1[[#This Row],[Reorder Point]]</f>
        <v>3.1111111111111112</v>
      </c>
      <c r="N968" s="3">
        <f>ROUND(Table1[[#This Row],[Turnover Ratio]],2)</f>
        <v>3.11</v>
      </c>
    </row>
    <row r="969" spans="1:14" x14ac:dyDescent="0.25">
      <c r="A969" t="s">
        <v>924</v>
      </c>
      <c r="B969" s="1">
        <v>45081</v>
      </c>
      <c r="C969">
        <v>132</v>
      </c>
      <c r="D969">
        <v>252</v>
      </c>
      <c r="E969">
        <v>13</v>
      </c>
      <c r="F969">
        <v>99</v>
      </c>
      <c r="G969">
        <v>20</v>
      </c>
      <c r="H969" t="s">
        <v>3949</v>
      </c>
      <c r="I969">
        <f>YEAR(Table1[[#This Row],[Date]])</f>
        <v>2023</v>
      </c>
      <c r="J969">
        <f>MONTH(Table1[[#This Row],[Date]])</f>
        <v>6</v>
      </c>
      <c r="K969">
        <f>WEEKDAY(Table1[[#This Row],[Date]])</f>
        <v>1</v>
      </c>
      <c r="L969" s="3">
        <f>DAY(Table1[[#This Row],[Date]])</f>
        <v>4</v>
      </c>
      <c r="M969" s="3">
        <f>Table1[[#This Row],[Inventory Level]]/Table1[[#This Row],[Reorder Point]]</f>
        <v>0.52380952380952384</v>
      </c>
      <c r="N969" s="3">
        <f>ROUND(Table1[[#This Row],[Turnover Ratio]],2)</f>
        <v>0.52</v>
      </c>
    </row>
    <row r="970" spans="1:14" x14ac:dyDescent="0.25">
      <c r="A970" t="s">
        <v>925</v>
      </c>
      <c r="B970" s="1">
        <v>45536</v>
      </c>
      <c r="C970">
        <v>148</v>
      </c>
      <c r="D970">
        <v>113</v>
      </c>
      <c r="E970">
        <v>3</v>
      </c>
      <c r="F970">
        <v>177</v>
      </c>
      <c r="G970">
        <v>27</v>
      </c>
      <c r="H970" t="s">
        <v>3949</v>
      </c>
      <c r="I970">
        <f>YEAR(Table1[[#This Row],[Date]])</f>
        <v>2024</v>
      </c>
      <c r="J970">
        <f>MONTH(Table1[[#This Row],[Date]])</f>
        <v>9</v>
      </c>
      <c r="K970">
        <f>WEEKDAY(Table1[[#This Row],[Date]])</f>
        <v>1</v>
      </c>
      <c r="L970" s="3">
        <f>DAY(Table1[[#This Row],[Date]])</f>
        <v>1</v>
      </c>
      <c r="M970" s="3">
        <f>Table1[[#This Row],[Inventory Level]]/Table1[[#This Row],[Reorder Point]]</f>
        <v>1.3097345132743363</v>
      </c>
      <c r="N970" s="3">
        <f>ROUND(Table1[[#This Row],[Turnover Ratio]],2)</f>
        <v>1.31</v>
      </c>
    </row>
    <row r="971" spans="1:14" hidden="1" x14ac:dyDescent="0.25">
      <c r="A971" t="s">
        <v>926</v>
      </c>
      <c r="B971" s="1">
        <v>45207</v>
      </c>
      <c r="C971">
        <v>909</v>
      </c>
      <c r="D971">
        <v>67</v>
      </c>
      <c r="E971">
        <v>10</v>
      </c>
      <c r="F971">
        <v>131</v>
      </c>
      <c r="G971">
        <v>43</v>
      </c>
      <c r="H971" t="s">
        <v>3951</v>
      </c>
      <c r="I971">
        <f>YEAR(Table1[[#This Row],[Date]])</f>
        <v>2023</v>
      </c>
      <c r="J971">
        <f>MONTH(Table1[[#This Row],[Date]])</f>
        <v>10</v>
      </c>
      <c r="K971">
        <f>WEEKDAY(Table1[[#This Row],[Date]])</f>
        <v>1</v>
      </c>
      <c r="L971" s="3">
        <f>DAY(Table1[[#This Row],[Date]])</f>
        <v>8</v>
      </c>
      <c r="M971" s="3">
        <f>Table1[[#This Row],[Inventory Level]]/Table1[[#This Row],[Reorder Point]]</f>
        <v>13.567164179104477</v>
      </c>
      <c r="N971" s="3">
        <f>ROUND(Table1[[#This Row],[Turnover Ratio]],2)</f>
        <v>13.57</v>
      </c>
    </row>
    <row r="972" spans="1:14" x14ac:dyDescent="0.25">
      <c r="A972" t="s">
        <v>927</v>
      </c>
      <c r="B972" s="1">
        <v>45265</v>
      </c>
      <c r="C972">
        <v>241</v>
      </c>
      <c r="D972">
        <v>475</v>
      </c>
      <c r="E972">
        <v>11</v>
      </c>
      <c r="F972">
        <v>53</v>
      </c>
      <c r="G972">
        <v>18</v>
      </c>
      <c r="H972" t="s">
        <v>3949</v>
      </c>
      <c r="I972">
        <f>YEAR(Table1[[#This Row],[Date]])</f>
        <v>2023</v>
      </c>
      <c r="J972">
        <f>MONTH(Table1[[#This Row],[Date]])</f>
        <v>12</v>
      </c>
      <c r="K972">
        <f>WEEKDAY(Table1[[#This Row],[Date]])</f>
        <v>3</v>
      </c>
      <c r="L972" s="3">
        <f>DAY(Table1[[#This Row],[Date]])</f>
        <v>5</v>
      </c>
      <c r="M972" s="3">
        <f>Table1[[#This Row],[Inventory Level]]/Table1[[#This Row],[Reorder Point]]</f>
        <v>0.50736842105263158</v>
      </c>
      <c r="N972" s="3">
        <f>ROUND(Table1[[#This Row],[Turnover Ratio]],2)</f>
        <v>0.51</v>
      </c>
    </row>
    <row r="973" spans="1:14" hidden="1" x14ac:dyDescent="0.25">
      <c r="A973" t="s">
        <v>156</v>
      </c>
      <c r="B973" s="1">
        <v>45501</v>
      </c>
      <c r="C973">
        <v>168</v>
      </c>
      <c r="D973">
        <v>243</v>
      </c>
      <c r="E973">
        <v>6</v>
      </c>
      <c r="F973">
        <v>159</v>
      </c>
      <c r="G973">
        <v>20</v>
      </c>
      <c r="H973" t="s">
        <v>3950</v>
      </c>
      <c r="I973">
        <f>YEAR(Table1[[#This Row],[Date]])</f>
        <v>2024</v>
      </c>
      <c r="J973">
        <f>MONTH(Table1[[#This Row],[Date]])</f>
        <v>7</v>
      </c>
      <c r="K973">
        <f>WEEKDAY(Table1[[#This Row],[Date]])</f>
        <v>1</v>
      </c>
      <c r="L973" s="3">
        <f>DAY(Table1[[#This Row],[Date]])</f>
        <v>28</v>
      </c>
      <c r="M973" s="3">
        <f>Table1[[#This Row],[Inventory Level]]/Table1[[#This Row],[Reorder Point]]</f>
        <v>0.69135802469135799</v>
      </c>
      <c r="N973" s="3">
        <f>ROUND(Table1[[#This Row],[Turnover Ratio]],2)</f>
        <v>0.69</v>
      </c>
    </row>
    <row r="974" spans="1:14" hidden="1" x14ac:dyDescent="0.25">
      <c r="A974" t="s">
        <v>928</v>
      </c>
      <c r="B974" s="1">
        <v>45006</v>
      </c>
      <c r="C974">
        <v>926</v>
      </c>
      <c r="D974">
        <v>306</v>
      </c>
      <c r="E974">
        <v>19</v>
      </c>
      <c r="F974">
        <v>67</v>
      </c>
      <c r="G974">
        <v>20</v>
      </c>
      <c r="H974" t="s">
        <v>3951</v>
      </c>
      <c r="I974">
        <f>YEAR(Table1[[#This Row],[Date]])</f>
        <v>2023</v>
      </c>
      <c r="J974">
        <f>MONTH(Table1[[#This Row],[Date]])</f>
        <v>3</v>
      </c>
      <c r="K974">
        <f>WEEKDAY(Table1[[#This Row],[Date]])</f>
        <v>3</v>
      </c>
      <c r="L974" s="3">
        <f>DAY(Table1[[#This Row],[Date]])</f>
        <v>21</v>
      </c>
      <c r="M974" s="3">
        <f>Table1[[#This Row],[Inventory Level]]/Table1[[#This Row],[Reorder Point]]</f>
        <v>3.0261437908496731</v>
      </c>
      <c r="N974" s="3">
        <f>ROUND(Table1[[#This Row],[Turnover Ratio]],2)</f>
        <v>3.03</v>
      </c>
    </row>
    <row r="975" spans="1:14" hidden="1" x14ac:dyDescent="0.25">
      <c r="A975" t="s">
        <v>929</v>
      </c>
      <c r="B975" s="1">
        <v>45643</v>
      </c>
      <c r="C975">
        <v>740</v>
      </c>
      <c r="D975">
        <v>456</v>
      </c>
      <c r="E975">
        <v>7</v>
      </c>
      <c r="F975">
        <v>170</v>
      </c>
      <c r="G975">
        <v>11</v>
      </c>
      <c r="H975" t="s">
        <v>3951</v>
      </c>
      <c r="I975">
        <f>YEAR(Table1[[#This Row],[Date]])</f>
        <v>2024</v>
      </c>
      <c r="J975">
        <f>MONTH(Table1[[#This Row],[Date]])</f>
        <v>12</v>
      </c>
      <c r="K975">
        <f>WEEKDAY(Table1[[#This Row],[Date]])</f>
        <v>3</v>
      </c>
      <c r="L975" s="3">
        <f>DAY(Table1[[#This Row],[Date]])</f>
        <v>17</v>
      </c>
      <c r="M975" s="3">
        <f>Table1[[#This Row],[Inventory Level]]/Table1[[#This Row],[Reorder Point]]</f>
        <v>1.6228070175438596</v>
      </c>
      <c r="N975" s="3">
        <f>ROUND(Table1[[#This Row],[Turnover Ratio]],2)</f>
        <v>1.62</v>
      </c>
    </row>
    <row r="976" spans="1:14" x14ac:dyDescent="0.25">
      <c r="A976" t="s">
        <v>930</v>
      </c>
      <c r="B976" s="1">
        <v>45488</v>
      </c>
      <c r="C976">
        <v>514</v>
      </c>
      <c r="D976">
        <v>221</v>
      </c>
      <c r="E976">
        <v>9</v>
      </c>
      <c r="F976">
        <v>100</v>
      </c>
      <c r="G976">
        <v>42</v>
      </c>
      <c r="H976" t="s">
        <v>3949</v>
      </c>
      <c r="I976">
        <f>YEAR(Table1[[#This Row],[Date]])</f>
        <v>2024</v>
      </c>
      <c r="J976">
        <f>MONTH(Table1[[#This Row],[Date]])</f>
        <v>7</v>
      </c>
      <c r="K976">
        <f>WEEKDAY(Table1[[#This Row],[Date]])</f>
        <v>2</v>
      </c>
      <c r="L976" s="3">
        <f>DAY(Table1[[#This Row],[Date]])</f>
        <v>15</v>
      </c>
      <c r="M976" s="3">
        <f>Table1[[#This Row],[Inventory Level]]/Table1[[#This Row],[Reorder Point]]</f>
        <v>2.3257918552036201</v>
      </c>
      <c r="N976" s="3">
        <f>ROUND(Table1[[#This Row],[Turnover Ratio]],2)</f>
        <v>2.33</v>
      </c>
    </row>
    <row r="977" spans="1:14" hidden="1" x14ac:dyDescent="0.25">
      <c r="A977" t="s">
        <v>931</v>
      </c>
      <c r="B977" s="1">
        <v>45599</v>
      </c>
      <c r="C977">
        <v>583</v>
      </c>
      <c r="D977">
        <v>310</v>
      </c>
      <c r="E977">
        <v>6</v>
      </c>
      <c r="F977">
        <v>47</v>
      </c>
      <c r="G977">
        <v>6</v>
      </c>
      <c r="H977" t="s">
        <v>3951</v>
      </c>
      <c r="I977">
        <f>YEAR(Table1[[#This Row],[Date]])</f>
        <v>2024</v>
      </c>
      <c r="J977">
        <f>MONTH(Table1[[#This Row],[Date]])</f>
        <v>11</v>
      </c>
      <c r="K977">
        <f>WEEKDAY(Table1[[#This Row],[Date]])</f>
        <v>1</v>
      </c>
      <c r="L977" s="3">
        <f>DAY(Table1[[#This Row],[Date]])</f>
        <v>3</v>
      </c>
      <c r="M977" s="3">
        <f>Table1[[#This Row],[Inventory Level]]/Table1[[#This Row],[Reorder Point]]</f>
        <v>1.8806451612903226</v>
      </c>
      <c r="N977" s="3">
        <f>ROUND(Table1[[#This Row],[Turnover Ratio]],2)</f>
        <v>1.88</v>
      </c>
    </row>
    <row r="978" spans="1:14" x14ac:dyDescent="0.25">
      <c r="A978" t="s">
        <v>932</v>
      </c>
      <c r="B978" s="1">
        <v>45179</v>
      </c>
      <c r="C978">
        <v>553</v>
      </c>
      <c r="D978">
        <v>435</v>
      </c>
      <c r="E978">
        <v>26</v>
      </c>
      <c r="F978">
        <v>178</v>
      </c>
      <c r="G978">
        <v>4</v>
      </c>
      <c r="H978" t="s">
        <v>3949</v>
      </c>
      <c r="I978">
        <f>YEAR(Table1[[#This Row],[Date]])</f>
        <v>2023</v>
      </c>
      <c r="J978">
        <f>MONTH(Table1[[#This Row],[Date]])</f>
        <v>9</v>
      </c>
      <c r="K978">
        <f>WEEKDAY(Table1[[#This Row],[Date]])</f>
        <v>1</v>
      </c>
      <c r="L978" s="3">
        <f>DAY(Table1[[#This Row],[Date]])</f>
        <v>10</v>
      </c>
      <c r="M978" s="3">
        <f>Table1[[#This Row],[Inventory Level]]/Table1[[#This Row],[Reorder Point]]</f>
        <v>1.271264367816092</v>
      </c>
      <c r="N978" s="3">
        <f>ROUND(Table1[[#This Row],[Turnover Ratio]],2)</f>
        <v>1.27</v>
      </c>
    </row>
    <row r="979" spans="1:14" hidden="1" x14ac:dyDescent="0.25">
      <c r="A979" t="s">
        <v>933</v>
      </c>
      <c r="B979" s="1">
        <v>45366</v>
      </c>
      <c r="C979">
        <v>613</v>
      </c>
      <c r="D979">
        <v>104</v>
      </c>
      <c r="E979">
        <v>14</v>
      </c>
      <c r="F979">
        <v>152</v>
      </c>
      <c r="G979">
        <v>38</v>
      </c>
      <c r="H979" t="s">
        <v>3951</v>
      </c>
      <c r="I979">
        <f>YEAR(Table1[[#This Row],[Date]])</f>
        <v>2024</v>
      </c>
      <c r="J979">
        <f>MONTH(Table1[[#This Row],[Date]])</f>
        <v>3</v>
      </c>
      <c r="K979">
        <f>WEEKDAY(Table1[[#This Row],[Date]])</f>
        <v>6</v>
      </c>
      <c r="L979" s="3">
        <f>DAY(Table1[[#This Row],[Date]])</f>
        <v>15</v>
      </c>
      <c r="M979" s="3">
        <f>Table1[[#This Row],[Inventory Level]]/Table1[[#This Row],[Reorder Point]]</f>
        <v>5.8942307692307692</v>
      </c>
      <c r="N979" s="3">
        <f>ROUND(Table1[[#This Row],[Turnover Ratio]],2)</f>
        <v>5.89</v>
      </c>
    </row>
    <row r="980" spans="1:14" hidden="1" x14ac:dyDescent="0.25">
      <c r="A980" t="s">
        <v>934</v>
      </c>
      <c r="B980" s="1">
        <v>45187</v>
      </c>
      <c r="C980">
        <v>469</v>
      </c>
      <c r="D980">
        <v>77</v>
      </c>
      <c r="E980">
        <v>28</v>
      </c>
      <c r="F980">
        <v>142</v>
      </c>
      <c r="G980">
        <v>17</v>
      </c>
      <c r="H980" t="s">
        <v>3951</v>
      </c>
      <c r="I980">
        <f>YEAR(Table1[[#This Row],[Date]])</f>
        <v>2023</v>
      </c>
      <c r="J980">
        <f>MONTH(Table1[[#This Row],[Date]])</f>
        <v>9</v>
      </c>
      <c r="K980">
        <f>WEEKDAY(Table1[[#This Row],[Date]])</f>
        <v>2</v>
      </c>
      <c r="L980" s="3">
        <f>DAY(Table1[[#This Row],[Date]])</f>
        <v>18</v>
      </c>
      <c r="M980" s="3">
        <f>Table1[[#This Row],[Inventory Level]]/Table1[[#This Row],[Reorder Point]]</f>
        <v>6.0909090909090908</v>
      </c>
      <c r="N980" s="3">
        <f>ROUND(Table1[[#This Row],[Turnover Ratio]],2)</f>
        <v>6.09</v>
      </c>
    </row>
    <row r="981" spans="1:14" hidden="1" x14ac:dyDescent="0.25">
      <c r="A981" t="s">
        <v>935</v>
      </c>
      <c r="B981" s="1">
        <v>45209</v>
      </c>
      <c r="C981">
        <v>775</v>
      </c>
      <c r="D981">
        <v>351</v>
      </c>
      <c r="E981">
        <v>25</v>
      </c>
      <c r="F981">
        <v>178</v>
      </c>
      <c r="G981">
        <v>12</v>
      </c>
      <c r="H981" t="s">
        <v>3950</v>
      </c>
      <c r="I981">
        <f>YEAR(Table1[[#This Row],[Date]])</f>
        <v>2023</v>
      </c>
      <c r="J981">
        <f>MONTH(Table1[[#This Row],[Date]])</f>
        <v>10</v>
      </c>
      <c r="K981">
        <f>WEEKDAY(Table1[[#This Row],[Date]])</f>
        <v>3</v>
      </c>
      <c r="L981" s="3">
        <f>DAY(Table1[[#This Row],[Date]])</f>
        <v>10</v>
      </c>
      <c r="M981" s="3">
        <f>Table1[[#This Row],[Inventory Level]]/Table1[[#This Row],[Reorder Point]]</f>
        <v>2.207977207977208</v>
      </c>
      <c r="N981" s="3">
        <f>ROUND(Table1[[#This Row],[Turnover Ratio]],2)</f>
        <v>2.21</v>
      </c>
    </row>
    <row r="982" spans="1:14" hidden="1" x14ac:dyDescent="0.25">
      <c r="A982" t="s">
        <v>936</v>
      </c>
      <c r="B982" s="1">
        <v>45374</v>
      </c>
      <c r="C982">
        <v>325</v>
      </c>
      <c r="D982">
        <v>323</v>
      </c>
      <c r="E982">
        <v>27</v>
      </c>
      <c r="F982">
        <v>25</v>
      </c>
      <c r="G982">
        <v>20</v>
      </c>
      <c r="H982" t="s">
        <v>3951</v>
      </c>
      <c r="I982">
        <f>YEAR(Table1[[#This Row],[Date]])</f>
        <v>2024</v>
      </c>
      <c r="J982">
        <f>MONTH(Table1[[#This Row],[Date]])</f>
        <v>3</v>
      </c>
      <c r="K982">
        <f>WEEKDAY(Table1[[#This Row],[Date]])</f>
        <v>7</v>
      </c>
      <c r="L982" s="3">
        <f>DAY(Table1[[#This Row],[Date]])</f>
        <v>23</v>
      </c>
      <c r="M982" s="3">
        <f>Table1[[#This Row],[Inventory Level]]/Table1[[#This Row],[Reorder Point]]</f>
        <v>1.0061919504643964</v>
      </c>
      <c r="N982" s="3">
        <f>ROUND(Table1[[#This Row],[Turnover Ratio]],2)</f>
        <v>1.01</v>
      </c>
    </row>
    <row r="983" spans="1:14" hidden="1" x14ac:dyDescent="0.25">
      <c r="A983" t="s">
        <v>937</v>
      </c>
      <c r="B983" s="1">
        <v>45433</v>
      </c>
      <c r="C983">
        <v>955</v>
      </c>
      <c r="D983">
        <v>311</v>
      </c>
      <c r="E983">
        <v>9</v>
      </c>
      <c r="F983">
        <v>194</v>
      </c>
      <c r="G983">
        <v>7</v>
      </c>
      <c r="H983" t="s">
        <v>3950</v>
      </c>
      <c r="I983">
        <f>YEAR(Table1[[#This Row],[Date]])</f>
        <v>2024</v>
      </c>
      <c r="J983">
        <f>MONTH(Table1[[#This Row],[Date]])</f>
        <v>5</v>
      </c>
      <c r="K983">
        <f>WEEKDAY(Table1[[#This Row],[Date]])</f>
        <v>3</v>
      </c>
      <c r="L983" s="3">
        <f>DAY(Table1[[#This Row],[Date]])</f>
        <v>21</v>
      </c>
      <c r="M983" s="3">
        <f>Table1[[#This Row],[Inventory Level]]/Table1[[#This Row],[Reorder Point]]</f>
        <v>3.0707395498392285</v>
      </c>
      <c r="N983" s="3">
        <f>ROUND(Table1[[#This Row],[Turnover Ratio]],2)</f>
        <v>3.07</v>
      </c>
    </row>
    <row r="984" spans="1:14" x14ac:dyDescent="0.25">
      <c r="A984" t="s">
        <v>938</v>
      </c>
      <c r="B984" s="1">
        <v>45052</v>
      </c>
      <c r="C984">
        <v>767</v>
      </c>
      <c r="D984">
        <v>443</v>
      </c>
      <c r="E984">
        <v>26</v>
      </c>
      <c r="F984">
        <v>135</v>
      </c>
      <c r="G984">
        <v>19</v>
      </c>
      <c r="H984" t="s">
        <v>3949</v>
      </c>
      <c r="I984">
        <f>YEAR(Table1[[#This Row],[Date]])</f>
        <v>2023</v>
      </c>
      <c r="J984">
        <f>MONTH(Table1[[#This Row],[Date]])</f>
        <v>5</v>
      </c>
      <c r="K984">
        <f>WEEKDAY(Table1[[#This Row],[Date]])</f>
        <v>7</v>
      </c>
      <c r="L984" s="3">
        <f>DAY(Table1[[#This Row],[Date]])</f>
        <v>6</v>
      </c>
      <c r="M984" s="3">
        <f>Table1[[#This Row],[Inventory Level]]/Table1[[#This Row],[Reorder Point]]</f>
        <v>1.7313769751693002</v>
      </c>
      <c r="N984" s="3">
        <f>ROUND(Table1[[#This Row],[Turnover Ratio]],2)</f>
        <v>1.73</v>
      </c>
    </row>
    <row r="985" spans="1:14" x14ac:dyDescent="0.25">
      <c r="A985" t="s">
        <v>939</v>
      </c>
      <c r="B985" s="1">
        <v>45210</v>
      </c>
      <c r="C985">
        <v>170</v>
      </c>
      <c r="D985">
        <v>313</v>
      </c>
      <c r="E985">
        <v>26</v>
      </c>
      <c r="F985">
        <v>27</v>
      </c>
      <c r="G985">
        <v>34</v>
      </c>
      <c r="H985" t="s">
        <v>3949</v>
      </c>
      <c r="I985">
        <f>YEAR(Table1[[#This Row],[Date]])</f>
        <v>2023</v>
      </c>
      <c r="J985">
        <f>MONTH(Table1[[#This Row],[Date]])</f>
        <v>10</v>
      </c>
      <c r="K985">
        <f>WEEKDAY(Table1[[#This Row],[Date]])</f>
        <v>4</v>
      </c>
      <c r="L985" s="3">
        <f>DAY(Table1[[#This Row],[Date]])</f>
        <v>11</v>
      </c>
      <c r="M985" s="3">
        <f>Table1[[#This Row],[Inventory Level]]/Table1[[#This Row],[Reorder Point]]</f>
        <v>0.54313099041533541</v>
      </c>
      <c r="N985" s="3">
        <f>ROUND(Table1[[#This Row],[Turnover Ratio]],2)</f>
        <v>0.54</v>
      </c>
    </row>
    <row r="986" spans="1:14" hidden="1" x14ac:dyDescent="0.25">
      <c r="A986" t="s">
        <v>940</v>
      </c>
      <c r="B986" s="1">
        <v>45257</v>
      </c>
      <c r="C986">
        <v>436</v>
      </c>
      <c r="D986">
        <v>180</v>
      </c>
      <c r="E986">
        <v>26</v>
      </c>
      <c r="F986">
        <v>62</v>
      </c>
      <c r="G986">
        <v>9</v>
      </c>
      <c r="H986" t="s">
        <v>3951</v>
      </c>
      <c r="I986">
        <f>YEAR(Table1[[#This Row],[Date]])</f>
        <v>2023</v>
      </c>
      <c r="J986">
        <f>MONTH(Table1[[#This Row],[Date]])</f>
        <v>11</v>
      </c>
      <c r="K986">
        <f>WEEKDAY(Table1[[#This Row],[Date]])</f>
        <v>2</v>
      </c>
      <c r="L986" s="3">
        <f>DAY(Table1[[#This Row],[Date]])</f>
        <v>27</v>
      </c>
      <c r="M986" s="3">
        <f>Table1[[#This Row],[Inventory Level]]/Table1[[#This Row],[Reorder Point]]</f>
        <v>2.4222222222222221</v>
      </c>
      <c r="N986" s="3">
        <f>ROUND(Table1[[#This Row],[Turnover Ratio]],2)</f>
        <v>2.42</v>
      </c>
    </row>
    <row r="987" spans="1:14" hidden="1" x14ac:dyDescent="0.25">
      <c r="A987" t="s">
        <v>941</v>
      </c>
      <c r="B987" s="1">
        <v>45688</v>
      </c>
      <c r="C987">
        <v>801</v>
      </c>
      <c r="D987">
        <v>184</v>
      </c>
      <c r="E987">
        <v>23</v>
      </c>
      <c r="F987">
        <v>85</v>
      </c>
      <c r="G987">
        <v>22</v>
      </c>
      <c r="H987" t="s">
        <v>3951</v>
      </c>
      <c r="I987">
        <f>YEAR(Table1[[#This Row],[Date]])</f>
        <v>2025</v>
      </c>
      <c r="J987">
        <f>MONTH(Table1[[#This Row],[Date]])</f>
        <v>1</v>
      </c>
      <c r="K987">
        <f>WEEKDAY(Table1[[#This Row],[Date]])</f>
        <v>6</v>
      </c>
      <c r="L987" s="3">
        <f>DAY(Table1[[#This Row],[Date]])</f>
        <v>31</v>
      </c>
      <c r="M987" s="3">
        <f>Table1[[#This Row],[Inventory Level]]/Table1[[#This Row],[Reorder Point]]</f>
        <v>4.3532608695652177</v>
      </c>
      <c r="N987" s="3">
        <f>ROUND(Table1[[#This Row],[Turnover Ratio]],2)</f>
        <v>4.3499999999999996</v>
      </c>
    </row>
    <row r="988" spans="1:14" hidden="1" x14ac:dyDescent="0.25">
      <c r="A988" t="s">
        <v>942</v>
      </c>
      <c r="B988" s="1">
        <v>45226</v>
      </c>
      <c r="C988">
        <v>676</v>
      </c>
      <c r="D988">
        <v>227</v>
      </c>
      <c r="E988">
        <v>11</v>
      </c>
      <c r="F988">
        <v>69</v>
      </c>
      <c r="G988">
        <v>33</v>
      </c>
      <c r="H988" t="s">
        <v>3950</v>
      </c>
      <c r="I988">
        <f>YEAR(Table1[[#This Row],[Date]])</f>
        <v>2023</v>
      </c>
      <c r="J988">
        <f>MONTH(Table1[[#This Row],[Date]])</f>
        <v>10</v>
      </c>
      <c r="K988">
        <f>WEEKDAY(Table1[[#This Row],[Date]])</f>
        <v>6</v>
      </c>
      <c r="L988" s="3">
        <f>DAY(Table1[[#This Row],[Date]])</f>
        <v>27</v>
      </c>
      <c r="M988" s="3">
        <f>Table1[[#This Row],[Inventory Level]]/Table1[[#This Row],[Reorder Point]]</f>
        <v>2.9779735682819384</v>
      </c>
      <c r="N988" s="3">
        <f>ROUND(Table1[[#This Row],[Turnover Ratio]],2)</f>
        <v>2.98</v>
      </c>
    </row>
    <row r="989" spans="1:14" x14ac:dyDescent="0.25">
      <c r="A989" t="s">
        <v>943</v>
      </c>
      <c r="B989" s="1">
        <v>45166</v>
      </c>
      <c r="C989">
        <v>685</v>
      </c>
      <c r="D989">
        <v>469</v>
      </c>
      <c r="E989">
        <v>13</v>
      </c>
      <c r="F989">
        <v>89</v>
      </c>
      <c r="G989">
        <v>47</v>
      </c>
      <c r="H989" t="s">
        <v>3949</v>
      </c>
      <c r="I989">
        <f>YEAR(Table1[[#This Row],[Date]])</f>
        <v>2023</v>
      </c>
      <c r="J989">
        <f>MONTH(Table1[[#This Row],[Date]])</f>
        <v>8</v>
      </c>
      <c r="K989">
        <f>WEEKDAY(Table1[[#This Row],[Date]])</f>
        <v>2</v>
      </c>
      <c r="L989" s="3">
        <f>DAY(Table1[[#This Row],[Date]])</f>
        <v>28</v>
      </c>
      <c r="M989" s="3">
        <f>Table1[[#This Row],[Inventory Level]]/Table1[[#This Row],[Reorder Point]]</f>
        <v>1.4605543710021323</v>
      </c>
      <c r="N989" s="3">
        <f>ROUND(Table1[[#This Row],[Turnover Ratio]],2)</f>
        <v>1.46</v>
      </c>
    </row>
    <row r="990" spans="1:14" hidden="1" x14ac:dyDescent="0.25">
      <c r="A990" t="s">
        <v>944</v>
      </c>
      <c r="B990" s="1">
        <v>45529</v>
      </c>
      <c r="C990">
        <v>533</v>
      </c>
      <c r="D990">
        <v>262</v>
      </c>
      <c r="E990">
        <v>30</v>
      </c>
      <c r="F990">
        <v>83</v>
      </c>
      <c r="G990">
        <v>23</v>
      </c>
      <c r="H990" t="s">
        <v>3951</v>
      </c>
      <c r="I990">
        <f>YEAR(Table1[[#This Row],[Date]])</f>
        <v>2024</v>
      </c>
      <c r="J990">
        <f>MONTH(Table1[[#This Row],[Date]])</f>
        <v>8</v>
      </c>
      <c r="K990">
        <f>WEEKDAY(Table1[[#This Row],[Date]])</f>
        <v>1</v>
      </c>
      <c r="L990" s="3">
        <f>DAY(Table1[[#This Row],[Date]])</f>
        <v>25</v>
      </c>
      <c r="M990" s="3">
        <f>Table1[[#This Row],[Inventory Level]]/Table1[[#This Row],[Reorder Point]]</f>
        <v>2.0343511450381677</v>
      </c>
      <c r="N990" s="3">
        <f>ROUND(Table1[[#This Row],[Turnover Ratio]],2)</f>
        <v>2.0299999999999998</v>
      </c>
    </row>
    <row r="991" spans="1:14" x14ac:dyDescent="0.25">
      <c r="A991" t="s">
        <v>945</v>
      </c>
      <c r="B991" s="1">
        <v>45380</v>
      </c>
      <c r="C991">
        <v>194</v>
      </c>
      <c r="D991">
        <v>472</v>
      </c>
      <c r="E991">
        <v>28</v>
      </c>
      <c r="F991">
        <v>75</v>
      </c>
      <c r="G991">
        <v>22</v>
      </c>
      <c r="H991" t="s">
        <v>3949</v>
      </c>
      <c r="I991">
        <f>YEAR(Table1[[#This Row],[Date]])</f>
        <v>2024</v>
      </c>
      <c r="J991">
        <f>MONTH(Table1[[#This Row],[Date]])</f>
        <v>3</v>
      </c>
      <c r="K991">
        <f>WEEKDAY(Table1[[#This Row],[Date]])</f>
        <v>6</v>
      </c>
      <c r="L991" s="3">
        <f>DAY(Table1[[#This Row],[Date]])</f>
        <v>29</v>
      </c>
      <c r="M991" s="3">
        <f>Table1[[#This Row],[Inventory Level]]/Table1[[#This Row],[Reorder Point]]</f>
        <v>0.41101694915254239</v>
      </c>
      <c r="N991" s="3">
        <f>ROUND(Table1[[#This Row],[Turnover Ratio]],2)</f>
        <v>0.41</v>
      </c>
    </row>
    <row r="992" spans="1:14" hidden="1" x14ac:dyDescent="0.25">
      <c r="A992" t="s">
        <v>946</v>
      </c>
      <c r="B992" s="1">
        <v>45363</v>
      </c>
      <c r="C992">
        <v>897</v>
      </c>
      <c r="D992">
        <v>235</v>
      </c>
      <c r="E992">
        <v>13</v>
      </c>
      <c r="F992">
        <v>170</v>
      </c>
      <c r="G992">
        <v>18</v>
      </c>
      <c r="H992" t="s">
        <v>3951</v>
      </c>
      <c r="I992">
        <f>YEAR(Table1[[#This Row],[Date]])</f>
        <v>2024</v>
      </c>
      <c r="J992">
        <f>MONTH(Table1[[#This Row],[Date]])</f>
        <v>3</v>
      </c>
      <c r="K992">
        <f>WEEKDAY(Table1[[#This Row],[Date]])</f>
        <v>3</v>
      </c>
      <c r="L992" s="3">
        <f>DAY(Table1[[#This Row],[Date]])</f>
        <v>12</v>
      </c>
      <c r="M992" s="3">
        <f>Table1[[#This Row],[Inventory Level]]/Table1[[#This Row],[Reorder Point]]</f>
        <v>3.8170212765957445</v>
      </c>
      <c r="N992" s="3">
        <f>ROUND(Table1[[#This Row],[Turnover Ratio]],2)</f>
        <v>3.82</v>
      </c>
    </row>
    <row r="993" spans="1:14" x14ac:dyDescent="0.25">
      <c r="A993" t="s">
        <v>947</v>
      </c>
      <c r="B993" s="1">
        <v>45309</v>
      </c>
      <c r="C993">
        <v>807</v>
      </c>
      <c r="D993">
        <v>221</v>
      </c>
      <c r="E993">
        <v>14</v>
      </c>
      <c r="F993">
        <v>15</v>
      </c>
      <c r="G993">
        <v>9</v>
      </c>
      <c r="H993" t="s">
        <v>3949</v>
      </c>
      <c r="I993">
        <f>YEAR(Table1[[#This Row],[Date]])</f>
        <v>2024</v>
      </c>
      <c r="J993">
        <f>MONTH(Table1[[#This Row],[Date]])</f>
        <v>1</v>
      </c>
      <c r="K993">
        <f>WEEKDAY(Table1[[#This Row],[Date]])</f>
        <v>5</v>
      </c>
      <c r="L993" s="3">
        <f>DAY(Table1[[#This Row],[Date]])</f>
        <v>18</v>
      </c>
      <c r="M993" s="3">
        <f>Table1[[#This Row],[Inventory Level]]/Table1[[#This Row],[Reorder Point]]</f>
        <v>3.6515837104072397</v>
      </c>
      <c r="N993" s="3">
        <f>ROUND(Table1[[#This Row],[Turnover Ratio]],2)</f>
        <v>3.65</v>
      </c>
    </row>
    <row r="994" spans="1:14" hidden="1" x14ac:dyDescent="0.25">
      <c r="A994" t="s">
        <v>948</v>
      </c>
      <c r="B994" s="1">
        <v>45378</v>
      </c>
      <c r="C994">
        <v>319</v>
      </c>
      <c r="D994">
        <v>273</v>
      </c>
      <c r="E994">
        <v>27</v>
      </c>
      <c r="F994">
        <v>32</v>
      </c>
      <c r="G994">
        <v>27</v>
      </c>
      <c r="H994" t="s">
        <v>3950</v>
      </c>
      <c r="I994">
        <f>YEAR(Table1[[#This Row],[Date]])</f>
        <v>2024</v>
      </c>
      <c r="J994">
        <f>MONTH(Table1[[#This Row],[Date]])</f>
        <v>3</v>
      </c>
      <c r="K994">
        <f>WEEKDAY(Table1[[#This Row],[Date]])</f>
        <v>4</v>
      </c>
      <c r="L994" s="3">
        <f>DAY(Table1[[#This Row],[Date]])</f>
        <v>27</v>
      </c>
      <c r="M994" s="3">
        <f>Table1[[#This Row],[Inventory Level]]/Table1[[#This Row],[Reorder Point]]</f>
        <v>1.1684981684981686</v>
      </c>
      <c r="N994" s="3">
        <f>ROUND(Table1[[#This Row],[Turnover Ratio]],2)</f>
        <v>1.17</v>
      </c>
    </row>
    <row r="995" spans="1:14" hidden="1" x14ac:dyDescent="0.25">
      <c r="A995" t="s">
        <v>949</v>
      </c>
      <c r="B995" s="1">
        <v>45003</v>
      </c>
      <c r="C995">
        <v>204</v>
      </c>
      <c r="D995">
        <v>93</v>
      </c>
      <c r="E995">
        <v>25</v>
      </c>
      <c r="F995">
        <v>137</v>
      </c>
      <c r="G995">
        <v>49</v>
      </c>
      <c r="H995" t="s">
        <v>3950</v>
      </c>
      <c r="I995">
        <f>YEAR(Table1[[#This Row],[Date]])</f>
        <v>2023</v>
      </c>
      <c r="J995">
        <f>MONTH(Table1[[#This Row],[Date]])</f>
        <v>3</v>
      </c>
      <c r="K995">
        <f>WEEKDAY(Table1[[#This Row],[Date]])</f>
        <v>7</v>
      </c>
      <c r="L995" s="3">
        <f>DAY(Table1[[#This Row],[Date]])</f>
        <v>18</v>
      </c>
      <c r="M995" s="3">
        <f>Table1[[#This Row],[Inventory Level]]/Table1[[#This Row],[Reorder Point]]</f>
        <v>2.193548387096774</v>
      </c>
      <c r="N995" s="3">
        <f>ROUND(Table1[[#This Row],[Turnover Ratio]],2)</f>
        <v>2.19</v>
      </c>
    </row>
    <row r="996" spans="1:14" hidden="1" x14ac:dyDescent="0.25">
      <c r="A996" t="s">
        <v>950</v>
      </c>
      <c r="B996" s="1">
        <v>45233</v>
      </c>
      <c r="C996">
        <v>822</v>
      </c>
      <c r="D996">
        <v>300</v>
      </c>
      <c r="E996">
        <v>8</v>
      </c>
      <c r="F996">
        <v>107</v>
      </c>
      <c r="G996">
        <v>37</v>
      </c>
      <c r="H996" t="s">
        <v>3950</v>
      </c>
      <c r="I996">
        <f>YEAR(Table1[[#This Row],[Date]])</f>
        <v>2023</v>
      </c>
      <c r="J996">
        <f>MONTH(Table1[[#This Row],[Date]])</f>
        <v>11</v>
      </c>
      <c r="K996">
        <f>WEEKDAY(Table1[[#This Row],[Date]])</f>
        <v>6</v>
      </c>
      <c r="L996" s="3">
        <f>DAY(Table1[[#This Row],[Date]])</f>
        <v>3</v>
      </c>
      <c r="M996" s="3">
        <f>Table1[[#This Row],[Inventory Level]]/Table1[[#This Row],[Reorder Point]]</f>
        <v>2.74</v>
      </c>
      <c r="N996" s="3">
        <f>ROUND(Table1[[#This Row],[Turnover Ratio]],2)</f>
        <v>2.74</v>
      </c>
    </row>
    <row r="997" spans="1:14" x14ac:dyDescent="0.25">
      <c r="A997" t="s">
        <v>951</v>
      </c>
      <c r="B997" s="1">
        <v>45352</v>
      </c>
      <c r="C997">
        <v>358</v>
      </c>
      <c r="D997">
        <v>91</v>
      </c>
      <c r="E997">
        <v>24</v>
      </c>
      <c r="F997">
        <v>29</v>
      </c>
      <c r="G997">
        <v>6</v>
      </c>
      <c r="H997" t="s">
        <v>3949</v>
      </c>
      <c r="I997">
        <f>YEAR(Table1[[#This Row],[Date]])</f>
        <v>2024</v>
      </c>
      <c r="J997">
        <f>MONTH(Table1[[#This Row],[Date]])</f>
        <v>3</v>
      </c>
      <c r="K997">
        <f>WEEKDAY(Table1[[#This Row],[Date]])</f>
        <v>6</v>
      </c>
      <c r="L997" s="3">
        <f>DAY(Table1[[#This Row],[Date]])</f>
        <v>1</v>
      </c>
      <c r="M997" s="3">
        <f>Table1[[#This Row],[Inventory Level]]/Table1[[#This Row],[Reorder Point]]</f>
        <v>3.9340659340659339</v>
      </c>
      <c r="N997" s="3">
        <f>ROUND(Table1[[#This Row],[Turnover Ratio]],2)</f>
        <v>3.93</v>
      </c>
    </row>
    <row r="998" spans="1:14" x14ac:dyDescent="0.25">
      <c r="A998" t="s">
        <v>952</v>
      </c>
      <c r="B998" s="1">
        <v>45607</v>
      </c>
      <c r="C998">
        <v>812</v>
      </c>
      <c r="D998">
        <v>81</v>
      </c>
      <c r="E998">
        <v>25</v>
      </c>
      <c r="F998">
        <v>92</v>
      </c>
      <c r="G998">
        <v>48</v>
      </c>
      <c r="H998" t="s">
        <v>3949</v>
      </c>
      <c r="I998">
        <f>YEAR(Table1[[#This Row],[Date]])</f>
        <v>2024</v>
      </c>
      <c r="J998">
        <f>MONTH(Table1[[#This Row],[Date]])</f>
        <v>11</v>
      </c>
      <c r="K998">
        <f>WEEKDAY(Table1[[#This Row],[Date]])</f>
        <v>2</v>
      </c>
      <c r="L998" s="3">
        <f>DAY(Table1[[#This Row],[Date]])</f>
        <v>11</v>
      </c>
      <c r="M998" s="3">
        <f>Table1[[#This Row],[Inventory Level]]/Table1[[#This Row],[Reorder Point]]</f>
        <v>10.024691358024691</v>
      </c>
      <c r="N998" s="3">
        <f>ROUND(Table1[[#This Row],[Turnover Ratio]],2)</f>
        <v>10.02</v>
      </c>
    </row>
    <row r="999" spans="1:14" x14ac:dyDescent="0.25">
      <c r="A999" t="s">
        <v>953</v>
      </c>
      <c r="B999" s="1">
        <v>45555</v>
      </c>
      <c r="C999">
        <v>328</v>
      </c>
      <c r="D999">
        <v>341</v>
      </c>
      <c r="E999">
        <v>17</v>
      </c>
      <c r="F999">
        <v>160</v>
      </c>
      <c r="G999">
        <v>29</v>
      </c>
      <c r="H999" t="s">
        <v>3949</v>
      </c>
      <c r="I999">
        <f>YEAR(Table1[[#This Row],[Date]])</f>
        <v>2024</v>
      </c>
      <c r="J999">
        <f>MONTH(Table1[[#This Row],[Date]])</f>
        <v>9</v>
      </c>
      <c r="K999">
        <f>WEEKDAY(Table1[[#This Row],[Date]])</f>
        <v>6</v>
      </c>
      <c r="L999" s="3">
        <f>DAY(Table1[[#This Row],[Date]])</f>
        <v>20</v>
      </c>
      <c r="M999" s="3">
        <f>Table1[[#This Row],[Inventory Level]]/Table1[[#This Row],[Reorder Point]]</f>
        <v>0.96187683284457481</v>
      </c>
      <c r="N999" s="3">
        <f>ROUND(Table1[[#This Row],[Turnover Ratio]],2)</f>
        <v>0.96</v>
      </c>
    </row>
    <row r="1000" spans="1:14" hidden="1" x14ac:dyDescent="0.25">
      <c r="A1000" t="s">
        <v>954</v>
      </c>
      <c r="B1000" s="1">
        <v>45689</v>
      </c>
      <c r="C1000">
        <v>157</v>
      </c>
      <c r="D1000">
        <v>471</v>
      </c>
      <c r="E1000">
        <v>4</v>
      </c>
      <c r="F1000">
        <v>117</v>
      </c>
      <c r="G1000">
        <v>23</v>
      </c>
      <c r="H1000" t="s">
        <v>3950</v>
      </c>
      <c r="I1000">
        <f>YEAR(Table1[[#This Row],[Date]])</f>
        <v>2025</v>
      </c>
      <c r="J1000">
        <f>MONTH(Table1[[#This Row],[Date]])</f>
        <v>2</v>
      </c>
      <c r="K1000">
        <f>WEEKDAY(Table1[[#This Row],[Date]])</f>
        <v>7</v>
      </c>
      <c r="L1000" s="3">
        <f>DAY(Table1[[#This Row],[Date]])</f>
        <v>1</v>
      </c>
      <c r="M1000" s="3">
        <f>Table1[[#This Row],[Inventory Level]]/Table1[[#This Row],[Reorder Point]]</f>
        <v>0.33333333333333331</v>
      </c>
      <c r="N1000" s="3">
        <f>ROUND(Table1[[#This Row],[Turnover Ratio]],2)</f>
        <v>0.33</v>
      </c>
    </row>
    <row r="1001" spans="1:14" x14ac:dyDescent="0.25">
      <c r="A1001" t="s">
        <v>955</v>
      </c>
      <c r="B1001" s="1">
        <v>45204</v>
      </c>
      <c r="C1001">
        <v>656</v>
      </c>
      <c r="D1001">
        <v>189</v>
      </c>
      <c r="E1001">
        <v>18</v>
      </c>
      <c r="F1001">
        <v>26</v>
      </c>
      <c r="G1001">
        <v>40</v>
      </c>
      <c r="H1001" t="s">
        <v>3949</v>
      </c>
      <c r="I1001">
        <f>YEAR(Table1[[#This Row],[Date]])</f>
        <v>2023</v>
      </c>
      <c r="J1001">
        <f>MONTH(Table1[[#This Row],[Date]])</f>
        <v>10</v>
      </c>
      <c r="K1001">
        <f>WEEKDAY(Table1[[#This Row],[Date]])</f>
        <v>5</v>
      </c>
      <c r="L1001" s="3">
        <f>DAY(Table1[[#This Row],[Date]])</f>
        <v>5</v>
      </c>
      <c r="M1001" s="3">
        <f>Table1[[#This Row],[Inventory Level]]/Table1[[#This Row],[Reorder Point]]</f>
        <v>3.4708994708994707</v>
      </c>
      <c r="N1001" s="3">
        <f>ROUND(Table1[[#This Row],[Turnover Ratio]],2)</f>
        <v>3.47</v>
      </c>
    </row>
    <row r="1002" spans="1:14" hidden="1" x14ac:dyDescent="0.25">
      <c r="A1002" t="s">
        <v>956</v>
      </c>
      <c r="B1002" s="1">
        <v>45517</v>
      </c>
      <c r="C1002">
        <v>161</v>
      </c>
      <c r="D1002">
        <v>406</v>
      </c>
      <c r="E1002">
        <v>9</v>
      </c>
      <c r="F1002">
        <v>33</v>
      </c>
      <c r="G1002">
        <v>30</v>
      </c>
      <c r="H1002" t="s">
        <v>3950</v>
      </c>
      <c r="I1002">
        <f>YEAR(Table1[[#This Row],[Date]])</f>
        <v>2024</v>
      </c>
      <c r="J1002">
        <f>MONTH(Table1[[#This Row],[Date]])</f>
        <v>8</v>
      </c>
      <c r="K1002">
        <f>WEEKDAY(Table1[[#This Row],[Date]])</f>
        <v>3</v>
      </c>
      <c r="L1002" s="3">
        <f>DAY(Table1[[#This Row],[Date]])</f>
        <v>13</v>
      </c>
      <c r="M1002" s="3">
        <f>Table1[[#This Row],[Inventory Level]]/Table1[[#This Row],[Reorder Point]]</f>
        <v>0.39655172413793105</v>
      </c>
      <c r="N1002" s="3">
        <f>ROUND(Table1[[#This Row],[Turnover Ratio]],2)</f>
        <v>0.4</v>
      </c>
    </row>
    <row r="1003" spans="1:14" hidden="1" x14ac:dyDescent="0.25">
      <c r="A1003" t="s">
        <v>957</v>
      </c>
      <c r="B1003" s="1">
        <v>45332</v>
      </c>
      <c r="C1003">
        <v>896</v>
      </c>
      <c r="D1003">
        <v>279</v>
      </c>
      <c r="E1003">
        <v>3</v>
      </c>
      <c r="F1003">
        <v>17</v>
      </c>
      <c r="G1003">
        <v>34</v>
      </c>
      <c r="H1003" t="s">
        <v>3950</v>
      </c>
      <c r="I1003">
        <f>YEAR(Table1[[#This Row],[Date]])</f>
        <v>2024</v>
      </c>
      <c r="J1003">
        <f>MONTH(Table1[[#This Row],[Date]])</f>
        <v>2</v>
      </c>
      <c r="K1003">
        <f>WEEKDAY(Table1[[#This Row],[Date]])</f>
        <v>7</v>
      </c>
      <c r="L1003" s="3">
        <f>DAY(Table1[[#This Row],[Date]])</f>
        <v>10</v>
      </c>
      <c r="M1003" s="3">
        <f>Table1[[#This Row],[Inventory Level]]/Table1[[#This Row],[Reorder Point]]</f>
        <v>3.2114695340501793</v>
      </c>
      <c r="N1003" s="3">
        <f>ROUND(Table1[[#This Row],[Turnover Ratio]],2)</f>
        <v>3.21</v>
      </c>
    </row>
    <row r="1004" spans="1:14" hidden="1" x14ac:dyDescent="0.25">
      <c r="A1004" t="s">
        <v>958</v>
      </c>
      <c r="B1004" s="1">
        <v>45173</v>
      </c>
      <c r="C1004">
        <v>877</v>
      </c>
      <c r="D1004">
        <v>143</v>
      </c>
      <c r="E1004">
        <v>27</v>
      </c>
      <c r="F1004">
        <v>191</v>
      </c>
      <c r="G1004">
        <v>34</v>
      </c>
      <c r="H1004" t="s">
        <v>3951</v>
      </c>
      <c r="I1004">
        <f>YEAR(Table1[[#This Row],[Date]])</f>
        <v>2023</v>
      </c>
      <c r="J1004">
        <f>MONTH(Table1[[#This Row],[Date]])</f>
        <v>9</v>
      </c>
      <c r="K1004">
        <f>WEEKDAY(Table1[[#This Row],[Date]])</f>
        <v>2</v>
      </c>
      <c r="L1004" s="3">
        <f>DAY(Table1[[#This Row],[Date]])</f>
        <v>4</v>
      </c>
      <c r="M1004" s="3">
        <f>Table1[[#This Row],[Inventory Level]]/Table1[[#This Row],[Reorder Point]]</f>
        <v>6.1328671328671325</v>
      </c>
      <c r="N1004" s="3">
        <f>ROUND(Table1[[#This Row],[Turnover Ratio]],2)</f>
        <v>6.13</v>
      </c>
    </row>
    <row r="1005" spans="1:14" hidden="1" x14ac:dyDescent="0.25">
      <c r="A1005" t="s">
        <v>959</v>
      </c>
      <c r="B1005" s="1">
        <v>45287</v>
      </c>
      <c r="C1005">
        <v>863</v>
      </c>
      <c r="D1005">
        <v>375</v>
      </c>
      <c r="E1005">
        <v>23</v>
      </c>
      <c r="F1005">
        <v>59</v>
      </c>
      <c r="G1005">
        <v>36</v>
      </c>
      <c r="H1005" t="s">
        <v>3950</v>
      </c>
      <c r="I1005">
        <f>YEAR(Table1[[#This Row],[Date]])</f>
        <v>2023</v>
      </c>
      <c r="J1005">
        <f>MONTH(Table1[[#This Row],[Date]])</f>
        <v>12</v>
      </c>
      <c r="K1005">
        <f>WEEKDAY(Table1[[#This Row],[Date]])</f>
        <v>4</v>
      </c>
      <c r="L1005" s="3">
        <f>DAY(Table1[[#This Row],[Date]])</f>
        <v>27</v>
      </c>
      <c r="M1005" s="3">
        <f>Table1[[#This Row],[Inventory Level]]/Table1[[#This Row],[Reorder Point]]</f>
        <v>2.3013333333333335</v>
      </c>
      <c r="N1005" s="3">
        <f>ROUND(Table1[[#This Row],[Turnover Ratio]],2)</f>
        <v>2.2999999999999998</v>
      </c>
    </row>
    <row r="1006" spans="1:14" hidden="1" x14ac:dyDescent="0.25">
      <c r="A1006" t="s">
        <v>514</v>
      </c>
      <c r="B1006" s="1">
        <v>45403</v>
      </c>
      <c r="C1006">
        <v>335</v>
      </c>
      <c r="D1006">
        <v>169</v>
      </c>
      <c r="E1006">
        <v>25</v>
      </c>
      <c r="F1006">
        <v>83</v>
      </c>
      <c r="G1006">
        <v>15</v>
      </c>
      <c r="H1006" t="s">
        <v>3951</v>
      </c>
      <c r="I1006">
        <f>YEAR(Table1[[#This Row],[Date]])</f>
        <v>2024</v>
      </c>
      <c r="J1006">
        <f>MONTH(Table1[[#This Row],[Date]])</f>
        <v>4</v>
      </c>
      <c r="K1006">
        <f>WEEKDAY(Table1[[#This Row],[Date]])</f>
        <v>1</v>
      </c>
      <c r="L1006" s="3">
        <f>DAY(Table1[[#This Row],[Date]])</f>
        <v>21</v>
      </c>
      <c r="M1006" s="3">
        <f>Table1[[#This Row],[Inventory Level]]/Table1[[#This Row],[Reorder Point]]</f>
        <v>1.9822485207100591</v>
      </c>
      <c r="N1006" s="3">
        <f>ROUND(Table1[[#This Row],[Turnover Ratio]],2)</f>
        <v>1.98</v>
      </c>
    </row>
    <row r="1007" spans="1:14" hidden="1" x14ac:dyDescent="0.25">
      <c r="A1007" t="s">
        <v>960</v>
      </c>
      <c r="B1007" s="1">
        <v>45442</v>
      </c>
      <c r="C1007">
        <v>249</v>
      </c>
      <c r="D1007">
        <v>178</v>
      </c>
      <c r="E1007">
        <v>16</v>
      </c>
      <c r="F1007">
        <v>131</v>
      </c>
      <c r="G1007">
        <v>37</v>
      </c>
      <c r="H1007" t="s">
        <v>3951</v>
      </c>
      <c r="I1007">
        <f>YEAR(Table1[[#This Row],[Date]])</f>
        <v>2024</v>
      </c>
      <c r="J1007">
        <f>MONTH(Table1[[#This Row],[Date]])</f>
        <v>5</v>
      </c>
      <c r="K1007">
        <f>WEEKDAY(Table1[[#This Row],[Date]])</f>
        <v>5</v>
      </c>
      <c r="L1007" s="3">
        <f>DAY(Table1[[#This Row],[Date]])</f>
        <v>30</v>
      </c>
      <c r="M1007" s="3">
        <f>Table1[[#This Row],[Inventory Level]]/Table1[[#This Row],[Reorder Point]]</f>
        <v>1.398876404494382</v>
      </c>
      <c r="N1007" s="3">
        <f>ROUND(Table1[[#This Row],[Turnover Ratio]],2)</f>
        <v>1.4</v>
      </c>
    </row>
    <row r="1008" spans="1:14" x14ac:dyDescent="0.25">
      <c r="A1008" t="s">
        <v>961</v>
      </c>
      <c r="B1008" s="1">
        <v>45273</v>
      </c>
      <c r="C1008">
        <v>924</v>
      </c>
      <c r="D1008">
        <v>438</v>
      </c>
      <c r="E1008">
        <v>27</v>
      </c>
      <c r="F1008">
        <v>125</v>
      </c>
      <c r="G1008">
        <v>41</v>
      </c>
      <c r="H1008" t="s">
        <v>3949</v>
      </c>
      <c r="I1008">
        <f>YEAR(Table1[[#This Row],[Date]])</f>
        <v>2023</v>
      </c>
      <c r="J1008">
        <f>MONTH(Table1[[#This Row],[Date]])</f>
        <v>12</v>
      </c>
      <c r="K1008">
        <f>WEEKDAY(Table1[[#This Row],[Date]])</f>
        <v>4</v>
      </c>
      <c r="L1008" s="3">
        <f>DAY(Table1[[#This Row],[Date]])</f>
        <v>13</v>
      </c>
      <c r="M1008" s="3">
        <f>Table1[[#This Row],[Inventory Level]]/Table1[[#This Row],[Reorder Point]]</f>
        <v>2.1095890410958904</v>
      </c>
      <c r="N1008" s="3">
        <f>ROUND(Table1[[#This Row],[Turnover Ratio]],2)</f>
        <v>2.11</v>
      </c>
    </row>
    <row r="1009" spans="1:14" x14ac:dyDescent="0.25">
      <c r="A1009" t="s">
        <v>962</v>
      </c>
      <c r="B1009" s="1">
        <v>45011</v>
      </c>
      <c r="C1009">
        <v>347</v>
      </c>
      <c r="D1009">
        <v>462</v>
      </c>
      <c r="E1009">
        <v>5</v>
      </c>
      <c r="F1009">
        <v>46</v>
      </c>
      <c r="G1009">
        <v>3</v>
      </c>
      <c r="H1009" t="s">
        <v>3949</v>
      </c>
      <c r="I1009">
        <f>YEAR(Table1[[#This Row],[Date]])</f>
        <v>2023</v>
      </c>
      <c r="J1009">
        <f>MONTH(Table1[[#This Row],[Date]])</f>
        <v>3</v>
      </c>
      <c r="K1009">
        <f>WEEKDAY(Table1[[#This Row],[Date]])</f>
        <v>1</v>
      </c>
      <c r="L1009" s="3">
        <f>DAY(Table1[[#This Row],[Date]])</f>
        <v>26</v>
      </c>
      <c r="M1009" s="3">
        <f>Table1[[#This Row],[Inventory Level]]/Table1[[#This Row],[Reorder Point]]</f>
        <v>0.75108225108225113</v>
      </c>
      <c r="N1009" s="3">
        <f>ROUND(Table1[[#This Row],[Turnover Ratio]],2)</f>
        <v>0.75</v>
      </c>
    </row>
    <row r="1010" spans="1:14" x14ac:dyDescent="0.25">
      <c r="A1010" t="s">
        <v>963</v>
      </c>
      <c r="B1010" s="1">
        <v>45448</v>
      </c>
      <c r="C1010">
        <v>983</v>
      </c>
      <c r="D1010">
        <v>276</v>
      </c>
      <c r="E1010">
        <v>24</v>
      </c>
      <c r="F1010">
        <v>99</v>
      </c>
      <c r="G1010">
        <v>15</v>
      </c>
      <c r="H1010" t="s">
        <v>3949</v>
      </c>
      <c r="I1010">
        <f>YEAR(Table1[[#This Row],[Date]])</f>
        <v>2024</v>
      </c>
      <c r="J1010">
        <f>MONTH(Table1[[#This Row],[Date]])</f>
        <v>6</v>
      </c>
      <c r="K1010">
        <f>WEEKDAY(Table1[[#This Row],[Date]])</f>
        <v>4</v>
      </c>
      <c r="L1010" s="3">
        <f>DAY(Table1[[#This Row],[Date]])</f>
        <v>5</v>
      </c>
      <c r="M1010" s="3">
        <f>Table1[[#This Row],[Inventory Level]]/Table1[[#This Row],[Reorder Point]]</f>
        <v>3.5615942028985508</v>
      </c>
      <c r="N1010" s="3">
        <f>ROUND(Table1[[#This Row],[Turnover Ratio]],2)</f>
        <v>3.56</v>
      </c>
    </row>
    <row r="1011" spans="1:14" hidden="1" x14ac:dyDescent="0.25">
      <c r="A1011" t="s">
        <v>964</v>
      </c>
      <c r="B1011" s="1">
        <v>45537</v>
      </c>
      <c r="C1011">
        <v>107</v>
      </c>
      <c r="D1011">
        <v>156</v>
      </c>
      <c r="E1011">
        <v>18</v>
      </c>
      <c r="F1011">
        <v>137</v>
      </c>
      <c r="G1011">
        <v>23</v>
      </c>
      <c r="H1011" t="s">
        <v>3950</v>
      </c>
      <c r="I1011">
        <f>YEAR(Table1[[#This Row],[Date]])</f>
        <v>2024</v>
      </c>
      <c r="J1011">
        <f>MONTH(Table1[[#This Row],[Date]])</f>
        <v>9</v>
      </c>
      <c r="K1011">
        <f>WEEKDAY(Table1[[#This Row],[Date]])</f>
        <v>2</v>
      </c>
      <c r="L1011" s="3">
        <f>DAY(Table1[[#This Row],[Date]])</f>
        <v>2</v>
      </c>
      <c r="M1011" s="3">
        <f>Table1[[#This Row],[Inventory Level]]/Table1[[#This Row],[Reorder Point]]</f>
        <v>0.6858974358974359</v>
      </c>
      <c r="N1011" s="3">
        <f>ROUND(Table1[[#This Row],[Turnover Ratio]],2)</f>
        <v>0.69</v>
      </c>
    </row>
    <row r="1012" spans="1:14" hidden="1" x14ac:dyDescent="0.25">
      <c r="A1012" t="s">
        <v>965</v>
      </c>
      <c r="B1012" s="1">
        <v>45118</v>
      </c>
      <c r="C1012">
        <v>749</v>
      </c>
      <c r="D1012">
        <v>152</v>
      </c>
      <c r="E1012">
        <v>28</v>
      </c>
      <c r="F1012">
        <v>123</v>
      </c>
      <c r="G1012">
        <v>23</v>
      </c>
      <c r="H1012" t="s">
        <v>3951</v>
      </c>
      <c r="I1012">
        <f>YEAR(Table1[[#This Row],[Date]])</f>
        <v>2023</v>
      </c>
      <c r="J1012">
        <f>MONTH(Table1[[#This Row],[Date]])</f>
        <v>7</v>
      </c>
      <c r="K1012">
        <f>WEEKDAY(Table1[[#This Row],[Date]])</f>
        <v>3</v>
      </c>
      <c r="L1012" s="3">
        <f>DAY(Table1[[#This Row],[Date]])</f>
        <v>11</v>
      </c>
      <c r="M1012" s="3">
        <f>Table1[[#This Row],[Inventory Level]]/Table1[[#This Row],[Reorder Point]]</f>
        <v>4.9276315789473681</v>
      </c>
      <c r="N1012" s="3">
        <f>ROUND(Table1[[#This Row],[Turnover Ratio]],2)</f>
        <v>4.93</v>
      </c>
    </row>
    <row r="1013" spans="1:14" hidden="1" x14ac:dyDescent="0.25">
      <c r="A1013" t="s">
        <v>966</v>
      </c>
      <c r="B1013" s="1">
        <v>45159</v>
      </c>
      <c r="C1013">
        <v>382</v>
      </c>
      <c r="D1013">
        <v>259</v>
      </c>
      <c r="E1013">
        <v>28</v>
      </c>
      <c r="F1013">
        <v>195</v>
      </c>
      <c r="G1013">
        <v>39</v>
      </c>
      <c r="H1013" t="s">
        <v>3950</v>
      </c>
      <c r="I1013">
        <f>YEAR(Table1[[#This Row],[Date]])</f>
        <v>2023</v>
      </c>
      <c r="J1013">
        <f>MONTH(Table1[[#This Row],[Date]])</f>
        <v>8</v>
      </c>
      <c r="K1013">
        <f>WEEKDAY(Table1[[#This Row],[Date]])</f>
        <v>2</v>
      </c>
      <c r="L1013" s="3">
        <f>DAY(Table1[[#This Row],[Date]])</f>
        <v>21</v>
      </c>
      <c r="M1013" s="3">
        <f>Table1[[#This Row],[Inventory Level]]/Table1[[#This Row],[Reorder Point]]</f>
        <v>1.4749034749034748</v>
      </c>
      <c r="N1013" s="3">
        <f>ROUND(Table1[[#This Row],[Turnover Ratio]],2)</f>
        <v>1.47</v>
      </c>
    </row>
    <row r="1014" spans="1:14" x14ac:dyDescent="0.25">
      <c r="A1014" t="s">
        <v>967</v>
      </c>
      <c r="B1014" s="1">
        <v>45273</v>
      </c>
      <c r="C1014">
        <v>970</v>
      </c>
      <c r="D1014">
        <v>454</v>
      </c>
      <c r="E1014">
        <v>14</v>
      </c>
      <c r="F1014">
        <v>168</v>
      </c>
      <c r="G1014">
        <v>30</v>
      </c>
      <c r="H1014" t="s">
        <v>3949</v>
      </c>
      <c r="I1014">
        <f>YEAR(Table1[[#This Row],[Date]])</f>
        <v>2023</v>
      </c>
      <c r="J1014">
        <f>MONTH(Table1[[#This Row],[Date]])</f>
        <v>12</v>
      </c>
      <c r="K1014">
        <f>WEEKDAY(Table1[[#This Row],[Date]])</f>
        <v>4</v>
      </c>
      <c r="L1014" s="3">
        <f>DAY(Table1[[#This Row],[Date]])</f>
        <v>13</v>
      </c>
      <c r="M1014" s="3">
        <f>Table1[[#This Row],[Inventory Level]]/Table1[[#This Row],[Reorder Point]]</f>
        <v>2.1365638766519823</v>
      </c>
      <c r="N1014" s="3">
        <f>ROUND(Table1[[#This Row],[Turnover Ratio]],2)</f>
        <v>2.14</v>
      </c>
    </row>
    <row r="1015" spans="1:14" hidden="1" x14ac:dyDescent="0.25">
      <c r="A1015" t="s">
        <v>968</v>
      </c>
      <c r="B1015" s="1">
        <v>45366</v>
      </c>
      <c r="C1015">
        <v>898</v>
      </c>
      <c r="D1015">
        <v>179</v>
      </c>
      <c r="E1015">
        <v>6</v>
      </c>
      <c r="F1015">
        <v>47</v>
      </c>
      <c r="G1015">
        <v>23</v>
      </c>
      <c r="H1015" t="s">
        <v>3951</v>
      </c>
      <c r="I1015">
        <f>YEAR(Table1[[#This Row],[Date]])</f>
        <v>2024</v>
      </c>
      <c r="J1015">
        <f>MONTH(Table1[[#This Row],[Date]])</f>
        <v>3</v>
      </c>
      <c r="K1015">
        <f>WEEKDAY(Table1[[#This Row],[Date]])</f>
        <v>6</v>
      </c>
      <c r="L1015" s="3">
        <f>DAY(Table1[[#This Row],[Date]])</f>
        <v>15</v>
      </c>
      <c r="M1015" s="3">
        <f>Table1[[#This Row],[Inventory Level]]/Table1[[#This Row],[Reorder Point]]</f>
        <v>5.016759776536313</v>
      </c>
      <c r="N1015" s="3">
        <f>ROUND(Table1[[#This Row],[Turnover Ratio]],2)</f>
        <v>5.0199999999999996</v>
      </c>
    </row>
    <row r="1016" spans="1:14" hidden="1" x14ac:dyDescent="0.25">
      <c r="A1016" t="s">
        <v>705</v>
      </c>
      <c r="B1016" s="1">
        <v>45496</v>
      </c>
      <c r="C1016">
        <v>716</v>
      </c>
      <c r="D1016">
        <v>98</v>
      </c>
      <c r="E1016">
        <v>8</v>
      </c>
      <c r="F1016">
        <v>81</v>
      </c>
      <c r="G1016">
        <v>47</v>
      </c>
      <c r="H1016" t="s">
        <v>3950</v>
      </c>
      <c r="I1016">
        <f>YEAR(Table1[[#This Row],[Date]])</f>
        <v>2024</v>
      </c>
      <c r="J1016">
        <f>MONTH(Table1[[#This Row],[Date]])</f>
        <v>7</v>
      </c>
      <c r="K1016">
        <f>WEEKDAY(Table1[[#This Row],[Date]])</f>
        <v>3</v>
      </c>
      <c r="L1016" s="3">
        <f>DAY(Table1[[#This Row],[Date]])</f>
        <v>23</v>
      </c>
      <c r="M1016" s="3">
        <f>Table1[[#This Row],[Inventory Level]]/Table1[[#This Row],[Reorder Point]]</f>
        <v>7.3061224489795915</v>
      </c>
      <c r="N1016" s="3">
        <f>ROUND(Table1[[#This Row],[Turnover Ratio]],2)</f>
        <v>7.31</v>
      </c>
    </row>
    <row r="1017" spans="1:14" hidden="1" x14ac:dyDescent="0.25">
      <c r="A1017" t="s">
        <v>654</v>
      </c>
      <c r="B1017" s="1">
        <v>45648</v>
      </c>
      <c r="C1017">
        <v>195</v>
      </c>
      <c r="D1017">
        <v>253</v>
      </c>
      <c r="E1017">
        <v>24</v>
      </c>
      <c r="F1017">
        <v>73</v>
      </c>
      <c r="G1017">
        <v>48</v>
      </c>
      <c r="H1017" t="s">
        <v>3951</v>
      </c>
      <c r="I1017">
        <f>YEAR(Table1[[#This Row],[Date]])</f>
        <v>2024</v>
      </c>
      <c r="J1017">
        <f>MONTH(Table1[[#This Row],[Date]])</f>
        <v>12</v>
      </c>
      <c r="K1017">
        <f>WEEKDAY(Table1[[#This Row],[Date]])</f>
        <v>1</v>
      </c>
      <c r="L1017" s="3">
        <f>DAY(Table1[[#This Row],[Date]])</f>
        <v>22</v>
      </c>
      <c r="M1017" s="3">
        <f>Table1[[#This Row],[Inventory Level]]/Table1[[#This Row],[Reorder Point]]</f>
        <v>0.77075098814229248</v>
      </c>
      <c r="N1017" s="3">
        <f>ROUND(Table1[[#This Row],[Turnover Ratio]],2)</f>
        <v>0.77</v>
      </c>
    </row>
    <row r="1018" spans="1:14" x14ac:dyDescent="0.25">
      <c r="A1018" t="s">
        <v>969</v>
      </c>
      <c r="B1018" s="1">
        <v>45600</v>
      </c>
      <c r="C1018">
        <v>877</v>
      </c>
      <c r="D1018">
        <v>254</v>
      </c>
      <c r="E1018">
        <v>20</v>
      </c>
      <c r="F1018">
        <v>5</v>
      </c>
      <c r="G1018">
        <v>43</v>
      </c>
      <c r="H1018" t="s">
        <v>3949</v>
      </c>
      <c r="I1018">
        <f>YEAR(Table1[[#This Row],[Date]])</f>
        <v>2024</v>
      </c>
      <c r="J1018">
        <f>MONTH(Table1[[#This Row],[Date]])</f>
        <v>11</v>
      </c>
      <c r="K1018">
        <f>WEEKDAY(Table1[[#This Row],[Date]])</f>
        <v>2</v>
      </c>
      <c r="L1018" s="3">
        <f>DAY(Table1[[#This Row],[Date]])</f>
        <v>4</v>
      </c>
      <c r="M1018" s="3">
        <f>Table1[[#This Row],[Inventory Level]]/Table1[[#This Row],[Reorder Point]]</f>
        <v>3.4527559055118111</v>
      </c>
      <c r="N1018" s="3">
        <f>ROUND(Table1[[#This Row],[Turnover Ratio]],2)</f>
        <v>3.45</v>
      </c>
    </row>
    <row r="1019" spans="1:14" hidden="1" x14ac:dyDescent="0.25">
      <c r="A1019" t="s">
        <v>197</v>
      </c>
      <c r="B1019" s="1">
        <v>45315</v>
      </c>
      <c r="C1019">
        <v>759</v>
      </c>
      <c r="D1019">
        <v>58</v>
      </c>
      <c r="E1019">
        <v>30</v>
      </c>
      <c r="F1019">
        <v>134</v>
      </c>
      <c r="G1019">
        <v>19</v>
      </c>
      <c r="H1019" t="s">
        <v>3950</v>
      </c>
      <c r="I1019">
        <f>YEAR(Table1[[#This Row],[Date]])</f>
        <v>2024</v>
      </c>
      <c r="J1019">
        <f>MONTH(Table1[[#This Row],[Date]])</f>
        <v>1</v>
      </c>
      <c r="K1019">
        <f>WEEKDAY(Table1[[#This Row],[Date]])</f>
        <v>4</v>
      </c>
      <c r="L1019" s="3">
        <f>DAY(Table1[[#This Row],[Date]])</f>
        <v>24</v>
      </c>
      <c r="M1019" s="3">
        <f>Table1[[#This Row],[Inventory Level]]/Table1[[#This Row],[Reorder Point]]</f>
        <v>13.086206896551724</v>
      </c>
      <c r="N1019" s="3">
        <f>ROUND(Table1[[#This Row],[Turnover Ratio]],2)</f>
        <v>13.09</v>
      </c>
    </row>
    <row r="1020" spans="1:14" x14ac:dyDescent="0.25">
      <c r="A1020" t="s">
        <v>970</v>
      </c>
      <c r="B1020" s="1">
        <v>45604</v>
      </c>
      <c r="C1020">
        <v>102</v>
      </c>
      <c r="D1020">
        <v>375</v>
      </c>
      <c r="E1020">
        <v>25</v>
      </c>
      <c r="F1020">
        <v>70</v>
      </c>
      <c r="G1020">
        <v>26</v>
      </c>
      <c r="H1020" t="s">
        <v>3949</v>
      </c>
      <c r="I1020">
        <f>YEAR(Table1[[#This Row],[Date]])</f>
        <v>2024</v>
      </c>
      <c r="J1020">
        <f>MONTH(Table1[[#This Row],[Date]])</f>
        <v>11</v>
      </c>
      <c r="K1020">
        <f>WEEKDAY(Table1[[#This Row],[Date]])</f>
        <v>6</v>
      </c>
      <c r="L1020" s="3">
        <f>DAY(Table1[[#This Row],[Date]])</f>
        <v>8</v>
      </c>
      <c r="M1020" s="3">
        <f>Table1[[#This Row],[Inventory Level]]/Table1[[#This Row],[Reorder Point]]</f>
        <v>0.27200000000000002</v>
      </c>
      <c r="N1020" s="3">
        <f>ROUND(Table1[[#This Row],[Turnover Ratio]],2)</f>
        <v>0.27</v>
      </c>
    </row>
    <row r="1021" spans="1:14" hidden="1" x14ac:dyDescent="0.25">
      <c r="A1021" t="s">
        <v>971</v>
      </c>
      <c r="B1021" s="1">
        <v>45166</v>
      </c>
      <c r="C1021">
        <v>881</v>
      </c>
      <c r="D1021">
        <v>393</v>
      </c>
      <c r="E1021">
        <v>19</v>
      </c>
      <c r="F1021">
        <v>22</v>
      </c>
      <c r="G1021">
        <v>3</v>
      </c>
      <c r="H1021" t="s">
        <v>3951</v>
      </c>
      <c r="I1021">
        <f>YEAR(Table1[[#This Row],[Date]])</f>
        <v>2023</v>
      </c>
      <c r="J1021">
        <f>MONTH(Table1[[#This Row],[Date]])</f>
        <v>8</v>
      </c>
      <c r="K1021">
        <f>WEEKDAY(Table1[[#This Row],[Date]])</f>
        <v>2</v>
      </c>
      <c r="L1021" s="3">
        <f>DAY(Table1[[#This Row],[Date]])</f>
        <v>28</v>
      </c>
      <c r="M1021" s="3">
        <f>Table1[[#This Row],[Inventory Level]]/Table1[[#This Row],[Reorder Point]]</f>
        <v>2.2417302798982188</v>
      </c>
      <c r="N1021" s="3">
        <f>ROUND(Table1[[#This Row],[Turnover Ratio]],2)</f>
        <v>2.2400000000000002</v>
      </c>
    </row>
    <row r="1022" spans="1:14" x14ac:dyDescent="0.25">
      <c r="A1022" t="s">
        <v>972</v>
      </c>
      <c r="B1022" s="1">
        <v>45489</v>
      </c>
      <c r="C1022">
        <v>103</v>
      </c>
      <c r="D1022">
        <v>478</v>
      </c>
      <c r="E1022">
        <v>9</v>
      </c>
      <c r="F1022">
        <v>25</v>
      </c>
      <c r="G1022">
        <v>34</v>
      </c>
      <c r="H1022" t="s">
        <v>3949</v>
      </c>
      <c r="I1022">
        <f>YEAR(Table1[[#This Row],[Date]])</f>
        <v>2024</v>
      </c>
      <c r="J1022">
        <f>MONTH(Table1[[#This Row],[Date]])</f>
        <v>7</v>
      </c>
      <c r="K1022">
        <f>WEEKDAY(Table1[[#This Row],[Date]])</f>
        <v>3</v>
      </c>
      <c r="L1022" s="3">
        <f>DAY(Table1[[#This Row],[Date]])</f>
        <v>16</v>
      </c>
      <c r="M1022" s="3">
        <f>Table1[[#This Row],[Inventory Level]]/Table1[[#This Row],[Reorder Point]]</f>
        <v>0.21548117154811716</v>
      </c>
      <c r="N1022" s="3">
        <f>ROUND(Table1[[#This Row],[Turnover Ratio]],2)</f>
        <v>0.22</v>
      </c>
    </row>
    <row r="1023" spans="1:14" hidden="1" x14ac:dyDescent="0.25">
      <c r="A1023" t="s">
        <v>973</v>
      </c>
      <c r="B1023" s="1">
        <v>45297</v>
      </c>
      <c r="C1023">
        <v>806</v>
      </c>
      <c r="D1023">
        <v>346</v>
      </c>
      <c r="E1023">
        <v>2</v>
      </c>
      <c r="F1023">
        <v>179</v>
      </c>
      <c r="G1023">
        <v>3</v>
      </c>
      <c r="H1023" t="s">
        <v>3951</v>
      </c>
      <c r="I1023">
        <f>YEAR(Table1[[#This Row],[Date]])</f>
        <v>2024</v>
      </c>
      <c r="J1023">
        <f>MONTH(Table1[[#This Row],[Date]])</f>
        <v>1</v>
      </c>
      <c r="K1023">
        <f>WEEKDAY(Table1[[#This Row],[Date]])</f>
        <v>7</v>
      </c>
      <c r="L1023" s="3">
        <f>DAY(Table1[[#This Row],[Date]])</f>
        <v>6</v>
      </c>
      <c r="M1023" s="3">
        <f>Table1[[#This Row],[Inventory Level]]/Table1[[#This Row],[Reorder Point]]</f>
        <v>2.3294797687861273</v>
      </c>
      <c r="N1023" s="3">
        <f>ROUND(Table1[[#This Row],[Turnover Ratio]],2)</f>
        <v>2.33</v>
      </c>
    </row>
    <row r="1024" spans="1:14" x14ac:dyDescent="0.25">
      <c r="A1024" t="s">
        <v>974</v>
      </c>
      <c r="B1024" s="1">
        <v>45265</v>
      </c>
      <c r="C1024">
        <v>869</v>
      </c>
      <c r="D1024">
        <v>302</v>
      </c>
      <c r="E1024">
        <v>3</v>
      </c>
      <c r="F1024">
        <v>145</v>
      </c>
      <c r="G1024">
        <v>41</v>
      </c>
      <c r="H1024" t="s">
        <v>3949</v>
      </c>
      <c r="I1024">
        <f>YEAR(Table1[[#This Row],[Date]])</f>
        <v>2023</v>
      </c>
      <c r="J1024">
        <f>MONTH(Table1[[#This Row],[Date]])</f>
        <v>12</v>
      </c>
      <c r="K1024">
        <f>WEEKDAY(Table1[[#This Row],[Date]])</f>
        <v>3</v>
      </c>
      <c r="L1024" s="3">
        <f>DAY(Table1[[#This Row],[Date]])</f>
        <v>5</v>
      </c>
      <c r="M1024" s="3">
        <f>Table1[[#This Row],[Inventory Level]]/Table1[[#This Row],[Reorder Point]]</f>
        <v>2.8774834437086092</v>
      </c>
      <c r="N1024" s="3">
        <f>ROUND(Table1[[#This Row],[Turnover Ratio]],2)</f>
        <v>2.88</v>
      </c>
    </row>
    <row r="1025" spans="1:14" x14ac:dyDescent="0.25">
      <c r="A1025" t="s">
        <v>975</v>
      </c>
      <c r="B1025" s="1">
        <v>45135</v>
      </c>
      <c r="C1025">
        <v>723</v>
      </c>
      <c r="D1025">
        <v>244</v>
      </c>
      <c r="E1025">
        <v>25</v>
      </c>
      <c r="F1025">
        <v>151</v>
      </c>
      <c r="G1025">
        <v>17</v>
      </c>
      <c r="H1025" t="s">
        <v>3949</v>
      </c>
      <c r="I1025">
        <f>YEAR(Table1[[#This Row],[Date]])</f>
        <v>2023</v>
      </c>
      <c r="J1025">
        <f>MONTH(Table1[[#This Row],[Date]])</f>
        <v>7</v>
      </c>
      <c r="K1025">
        <f>WEEKDAY(Table1[[#This Row],[Date]])</f>
        <v>6</v>
      </c>
      <c r="L1025" s="3">
        <f>DAY(Table1[[#This Row],[Date]])</f>
        <v>28</v>
      </c>
      <c r="M1025" s="3">
        <f>Table1[[#This Row],[Inventory Level]]/Table1[[#This Row],[Reorder Point]]</f>
        <v>2.9631147540983607</v>
      </c>
      <c r="N1025" s="3">
        <f>ROUND(Table1[[#This Row],[Turnover Ratio]],2)</f>
        <v>2.96</v>
      </c>
    </row>
    <row r="1026" spans="1:14" hidden="1" x14ac:dyDescent="0.25">
      <c r="A1026" t="s">
        <v>976</v>
      </c>
      <c r="B1026" s="1">
        <v>45648</v>
      </c>
      <c r="C1026">
        <v>867</v>
      </c>
      <c r="D1026">
        <v>366</v>
      </c>
      <c r="E1026">
        <v>5</v>
      </c>
      <c r="F1026">
        <v>13</v>
      </c>
      <c r="G1026">
        <v>2</v>
      </c>
      <c r="H1026" t="s">
        <v>3950</v>
      </c>
      <c r="I1026">
        <f>YEAR(Table1[[#This Row],[Date]])</f>
        <v>2024</v>
      </c>
      <c r="J1026">
        <f>MONTH(Table1[[#This Row],[Date]])</f>
        <v>12</v>
      </c>
      <c r="K1026">
        <f>WEEKDAY(Table1[[#This Row],[Date]])</f>
        <v>1</v>
      </c>
      <c r="L1026" s="3">
        <f>DAY(Table1[[#This Row],[Date]])</f>
        <v>22</v>
      </c>
      <c r="M1026" s="3">
        <f>Table1[[#This Row],[Inventory Level]]/Table1[[#This Row],[Reorder Point]]</f>
        <v>2.3688524590163933</v>
      </c>
      <c r="N1026" s="3">
        <f>ROUND(Table1[[#This Row],[Turnover Ratio]],2)</f>
        <v>2.37</v>
      </c>
    </row>
    <row r="1027" spans="1:14" hidden="1" x14ac:dyDescent="0.25">
      <c r="A1027" t="s">
        <v>977</v>
      </c>
      <c r="B1027" s="1">
        <v>45596</v>
      </c>
      <c r="C1027">
        <v>364</v>
      </c>
      <c r="D1027">
        <v>73</v>
      </c>
      <c r="E1027">
        <v>12</v>
      </c>
      <c r="F1027">
        <v>177</v>
      </c>
      <c r="G1027">
        <v>12</v>
      </c>
      <c r="H1027" t="s">
        <v>3951</v>
      </c>
      <c r="I1027">
        <f>YEAR(Table1[[#This Row],[Date]])</f>
        <v>2024</v>
      </c>
      <c r="J1027">
        <f>MONTH(Table1[[#This Row],[Date]])</f>
        <v>10</v>
      </c>
      <c r="K1027">
        <f>WEEKDAY(Table1[[#This Row],[Date]])</f>
        <v>5</v>
      </c>
      <c r="L1027" s="3">
        <f>DAY(Table1[[#This Row],[Date]])</f>
        <v>31</v>
      </c>
      <c r="M1027" s="3">
        <f>Table1[[#This Row],[Inventory Level]]/Table1[[#This Row],[Reorder Point]]</f>
        <v>4.9863013698630141</v>
      </c>
      <c r="N1027" s="3">
        <f>ROUND(Table1[[#This Row],[Turnover Ratio]],2)</f>
        <v>4.99</v>
      </c>
    </row>
    <row r="1028" spans="1:14" hidden="1" x14ac:dyDescent="0.25">
      <c r="A1028" t="s">
        <v>978</v>
      </c>
      <c r="B1028" s="1">
        <v>44994</v>
      </c>
      <c r="C1028">
        <v>640</v>
      </c>
      <c r="D1028">
        <v>235</v>
      </c>
      <c r="E1028">
        <v>8</v>
      </c>
      <c r="F1028">
        <v>183</v>
      </c>
      <c r="G1028">
        <v>14</v>
      </c>
      <c r="H1028" t="s">
        <v>3951</v>
      </c>
      <c r="I1028">
        <f>YEAR(Table1[[#This Row],[Date]])</f>
        <v>2023</v>
      </c>
      <c r="J1028">
        <f>MONTH(Table1[[#This Row],[Date]])</f>
        <v>3</v>
      </c>
      <c r="K1028">
        <f>WEEKDAY(Table1[[#This Row],[Date]])</f>
        <v>5</v>
      </c>
      <c r="L1028" s="3">
        <f>DAY(Table1[[#This Row],[Date]])</f>
        <v>9</v>
      </c>
      <c r="M1028" s="3">
        <f>Table1[[#This Row],[Inventory Level]]/Table1[[#This Row],[Reorder Point]]</f>
        <v>2.7234042553191489</v>
      </c>
      <c r="N1028" s="3">
        <f>ROUND(Table1[[#This Row],[Turnover Ratio]],2)</f>
        <v>2.72</v>
      </c>
    </row>
    <row r="1029" spans="1:14" hidden="1" x14ac:dyDescent="0.25">
      <c r="A1029" t="s">
        <v>979</v>
      </c>
      <c r="B1029" s="1">
        <v>45624</v>
      </c>
      <c r="C1029">
        <v>900</v>
      </c>
      <c r="D1029">
        <v>341</v>
      </c>
      <c r="E1029">
        <v>7</v>
      </c>
      <c r="F1029">
        <v>97</v>
      </c>
      <c r="G1029">
        <v>1</v>
      </c>
      <c r="H1029" t="s">
        <v>3950</v>
      </c>
      <c r="I1029">
        <f>YEAR(Table1[[#This Row],[Date]])</f>
        <v>2024</v>
      </c>
      <c r="J1029">
        <f>MONTH(Table1[[#This Row],[Date]])</f>
        <v>11</v>
      </c>
      <c r="K1029">
        <f>WEEKDAY(Table1[[#This Row],[Date]])</f>
        <v>5</v>
      </c>
      <c r="L1029" s="3">
        <f>DAY(Table1[[#This Row],[Date]])</f>
        <v>28</v>
      </c>
      <c r="M1029" s="3">
        <f>Table1[[#This Row],[Inventory Level]]/Table1[[#This Row],[Reorder Point]]</f>
        <v>2.6392961876832843</v>
      </c>
      <c r="N1029" s="3">
        <f>ROUND(Table1[[#This Row],[Turnover Ratio]],2)</f>
        <v>2.64</v>
      </c>
    </row>
    <row r="1030" spans="1:14" hidden="1" x14ac:dyDescent="0.25">
      <c r="A1030" t="s">
        <v>980</v>
      </c>
      <c r="B1030" s="1">
        <v>45017</v>
      </c>
      <c r="C1030">
        <v>538</v>
      </c>
      <c r="D1030">
        <v>479</v>
      </c>
      <c r="E1030">
        <v>4</v>
      </c>
      <c r="F1030">
        <v>172</v>
      </c>
      <c r="G1030">
        <v>9</v>
      </c>
      <c r="H1030" t="s">
        <v>3951</v>
      </c>
      <c r="I1030">
        <f>YEAR(Table1[[#This Row],[Date]])</f>
        <v>2023</v>
      </c>
      <c r="J1030">
        <f>MONTH(Table1[[#This Row],[Date]])</f>
        <v>4</v>
      </c>
      <c r="K1030">
        <f>WEEKDAY(Table1[[#This Row],[Date]])</f>
        <v>7</v>
      </c>
      <c r="L1030" s="3">
        <f>DAY(Table1[[#This Row],[Date]])</f>
        <v>1</v>
      </c>
      <c r="M1030" s="3">
        <f>Table1[[#This Row],[Inventory Level]]/Table1[[#This Row],[Reorder Point]]</f>
        <v>1.1231732776617953</v>
      </c>
      <c r="N1030" s="3">
        <f>ROUND(Table1[[#This Row],[Turnover Ratio]],2)</f>
        <v>1.1200000000000001</v>
      </c>
    </row>
    <row r="1031" spans="1:14" hidden="1" x14ac:dyDescent="0.25">
      <c r="A1031" t="s">
        <v>981</v>
      </c>
      <c r="B1031" s="1">
        <v>45346</v>
      </c>
      <c r="C1031">
        <v>755</v>
      </c>
      <c r="D1031">
        <v>212</v>
      </c>
      <c r="E1031">
        <v>15</v>
      </c>
      <c r="F1031">
        <v>102</v>
      </c>
      <c r="G1031">
        <v>13</v>
      </c>
      <c r="H1031" t="s">
        <v>3950</v>
      </c>
      <c r="I1031">
        <f>YEAR(Table1[[#This Row],[Date]])</f>
        <v>2024</v>
      </c>
      <c r="J1031">
        <f>MONTH(Table1[[#This Row],[Date]])</f>
        <v>2</v>
      </c>
      <c r="K1031">
        <f>WEEKDAY(Table1[[#This Row],[Date]])</f>
        <v>7</v>
      </c>
      <c r="L1031" s="3">
        <f>DAY(Table1[[#This Row],[Date]])</f>
        <v>24</v>
      </c>
      <c r="M1031" s="3">
        <f>Table1[[#This Row],[Inventory Level]]/Table1[[#This Row],[Reorder Point]]</f>
        <v>3.5613207547169812</v>
      </c>
      <c r="N1031" s="3">
        <f>ROUND(Table1[[#This Row],[Turnover Ratio]],2)</f>
        <v>3.56</v>
      </c>
    </row>
    <row r="1032" spans="1:14" hidden="1" x14ac:dyDescent="0.25">
      <c r="A1032" t="s">
        <v>982</v>
      </c>
      <c r="B1032" s="1">
        <v>45025</v>
      </c>
      <c r="C1032">
        <v>575</v>
      </c>
      <c r="D1032">
        <v>51</v>
      </c>
      <c r="E1032">
        <v>1</v>
      </c>
      <c r="F1032">
        <v>66</v>
      </c>
      <c r="G1032">
        <v>28</v>
      </c>
      <c r="H1032" t="s">
        <v>3950</v>
      </c>
      <c r="I1032">
        <f>YEAR(Table1[[#This Row],[Date]])</f>
        <v>2023</v>
      </c>
      <c r="J1032">
        <f>MONTH(Table1[[#This Row],[Date]])</f>
        <v>4</v>
      </c>
      <c r="K1032">
        <f>WEEKDAY(Table1[[#This Row],[Date]])</f>
        <v>1</v>
      </c>
      <c r="L1032" s="3">
        <f>DAY(Table1[[#This Row],[Date]])</f>
        <v>9</v>
      </c>
      <c r="M1032" s="3">
        <f>Table1[[#This Row],[Inventory Level]]/Table1[[#This Row],[Reorder Point]]</f>
        <v>11.274509803921569</v>
      </c>
      <c r="N1032" s="3">
        <f>ROUND(Table1[[#This Row],[Turnover Ratio]],2)</f>
        <v>11.27</v>
      </c>
    </row>
    <row r="1033" spans="1:14" x14ac:dyDescent="0.25">
      <c r="A1033" t="s">
        <v>983</v>
      </c>
      <c r="B1033" s="1">
        <v>45499</v>
      </c>
      <c r="C1033">
        <v>734</v>
      </c>
      <c r="D1033">
        <v>236</v>
      </c>
      <c r="E1033">
        <v>4</v>
      </c>
      <c r="F1033">
        <v>137</v>
      </c>
      <c r="G1033">
        <v>13</v>
      </c>
      <c r="H1033" t="s">
        <v>3949</v>
      </c>
      <c r="I1033">
        <f>YEAR(Table1[[#This Row],[Date]])</f>
        <v>2024</v>
      </c>
      <c r="J1033">
        <f>MONTH(Table1[[#This Row],[Date]])</f>
        <v>7</v>
      </c>
      <c r="K1033">
        <f>WEEKDAY(Table1[[#This Row],[Date]])</f>
        <v>6</v>
      </c>
      <c r="L1033" s="3">
        <f>DAY(Table1[[#This Row],[Date]])</f>
        <v>26</v>
      </c>
      <c r="M1033" s="3">
        <f>Table1[[#This Row],[Inventory Level]]/Table1[[#This Row],[Reorder Point]]</f>
        <v>3.1101694915254239</v>
      </c>
      <c r="N1033" s="3">
        <f>ROUND(Table1[[#This Row],[Turnover Ratio]],2)</f>
        <v>3.11</v>
      </c>
    </row>
    <row r="1034" spans="1:14" hidden="1" x14ac:dyDescent="0.25">
      <c r="A1034" t="s">
        <v>984</v>
      </c>
      <c r="B1034" s="1">
        <v>45407</v>
      </c>
      <c r="C1034">
        <v>462</v>
      </c>
      <c r="D1034">
        <v>435</v>
      </c>
      <c r="E1034">
        <v>20</v>
      </c>
      <c r="F1034">
        <v>168</v>
      </c>
      <c r="G1034">
        <v>18</v>
      </c>
      <c r="H1034" t="s">
        <v>3951</v>
      </c>
      <c r="I1034">
        <f>YEAR(Table1[[#This Row],[Date]])</f>
        <v>2024</v>
      </c>
      <c r="J1034">
        <f>MONTH(Table1[[#This Row],[Date]])</f>
        <v>4</v>
      </c>
      <c r="K1034">
        <f>WEEKDAY(Table1[[#This Row],[Date]])</f>
        <v>5</v>
      </c>
      <c r="L1034" s="3">
        <f>DAY(Table1[[#This Row],[Date]])</f>
        <v>25</v>
      </c>
      <c r="M1034" s="3">
        <f>Table1[[#This Row],[Inventory Level]]/Table1[[#This Row],[Reorder Point]]</f>
        <v>1.0620689655172413</v>
      </c>
      <c r="N1034" s="3">
        <f>ROUND(Table1[[#This Row],[Turnover Ratio]],2)</f>
        <v>1.06</v>
      </c>
    </row>
    <row r="1035" spans="1:14" x14ac:dyDescent="0.25">
      <c r="A1035" t="s">
        <v>985</v>
      </c>
      <c r="B1035" s="1">
        <v>45038</v>
      </c>
      <c r="C1035">
        <v>736</v>
      </c>
      <c r="D1035">
        <v>151</v>
      </c>
      <c r="E1035">
        <v>30</v>
      </c>
      <c r="F1035">
        <v>67</v>
      </c>
      <c r="G1035">
        <v>1</v>
      </c>
      <c r="H1035" t="s">
        <v>3949</v>
      </c>
      <c r="I1035">
        <f>YEAR(Table1[[#This Row],[Date]])</f>
        <v>2023</v>
      </c>
      <c r="J1035">
        <f>MONTH(Table1[[#This Row],[Date]])</f>
        <v>4</v>
      </c>
      <c r="K1035">
        <f>WEEKDAY(Table1[[#This Row],[Date]])</f>
        <v>7</v>
      </c>
      <c r="L1035" s="3">
        <f>DAY(Table1[[#This Row],[Date]])</f>
        <v>22</v>
      </c>
      <c r="M1035" s="3">
        <f>Table1[[#This Row],[Inventory Level]]/Table1[[#This Row],[Reorder Point]]</f>
        <v>4.8741721854304636</v>
      </c>
      <c r="N1035" s="3">
        <f>ROUND(Table1[[#This Row],[Turnover Ratio]],2)</f>
        <v>4.87</v>
      </c>
    </row>
    <row r="1036" spans="1:14" hidden="1" x14ac:dyDescent="0.25">
      <c r="A1036" t="s">
        <v>986</v>
      </c>
      <c r="B1036" s="1">
        <v>45497</v>
      </c>
      <c r="C1036">
        <v>390</v>
      </c>
      <c r="D1036">
        <v>331</v>
      </c>
      <c r="E1036">
        <v>9</v>
      </c>
      <c r="F1036">
        <v>7</v>
      </c>
      <c r="G1036">
        <v>9</v>
      </c>
      <c r="H1036" t="s">
        <v>3950</v>
      </c>
      <c r="I1036">
        <f>YEAR(Table1[[#This Row],[Date]])</f>
        <v>2024</v>
      </c>
      <c r="J1036">
        <f>MONTH(Table1[[#This Row],[Date]])</f>
        <v>7</v>
      </c>
      <c r="K1036">
        <f>WEEKDAY(Table1[[#This Row],[Date]])</f>
        <v>4</v>
      </c>
      <c r="L1036" s="3">
        <f>DAY(Table1[[#This Row],[Date]])</f>
        <v>24</v>
      </c>
      <c r="M1036" s="3">
        <f>Table1[[#This Row],[Inventory Level]]/Table1[[#This Row],[Reorder Point]]</f>
        <v>1.1782477341389728</v>
      </c>
      <c r="N1036" s="3">
        <f>ROUND(Table1[[#This Row],[Turnover Ratio]],2)</f>
        <v>1.18</v>
      </c>
    </row>
    <row r="1037" spans="1:14" hidden="1" x14ac:dyDescent="0.25">
      <c r="A1037" t="s">
        <v>987</v>
      </c>
      <c r="B1037" s="1">
        <v>45670</v>
      </c>
      <c r="C1037">
        <v>545</v>
      </c>
      <c r="D1037">
        <v>441</v>
      </c>
      <c r="E1037">
        <v>30</v>
      </c>
      <c r="F1037">
        <v>84</v>
      </c>
      <c r="G1037">
        <v>7</v>
      </c>
      <c r="H1037" t="s">
        <v>3951</v>
      </c>
      <c r="I1037">
        <f>YEAR(Table1[[#This Row],[Date]])</f>
        <v>2025</v>
      </c>
      <c r="J1037">
        <f>MONTH(Table1[[#This Row],[Date]])</f>
        <v>1</v>
      </c>
      <c r="K1037">
        <f>WEEKDAY(Table1[[#This Row],[Date]])</f>
        <v>2</v>
      </c>
      <c r="L1037" s="3">
        <f>DAY(Table1[[#This Row],[Date]])</f>
        <v>13</v>
      </c>
      <c r="M1037" s="3">
        <f>Table1[[#This Row],[Inventory Level]]/Table1[[#This Row],[Reorder Point]]</f>
        <v>1.2358276643990929</v>
      </c>
      <c r="N1037" s="3">
        <f>ROUND(Table1[[#This Row],[Turnover Ratio]],2)</f>
        <v>1.24</v>
      </c>
    </row>
    <row r="1038" spans="1:14" hidden="1" x14ac:dyDescent="0.25">
      <c r="A1038" t="s">
        <v>988</v>
      </c>
      <c r="B1038" s="1">
        <v>45469</v>
      </c>
      <c r="C1038">
        <v>327</v>
      </c>
      <c r="D1038">
        <v>281</v>
      </c>
      <c r="E1038">
        <v>27</v>
      </c>
      <c r="F1038">
        <v>12</v>
      </c>
      <c r="G1038">
        <v>30</v>
      </c>
      <c r="H1038" t="s">
        <v>3950</v>
      </c>
      <c r="I1038">
        <f>YEAR(Table1[[#This Row],[Date]])</f>
        <v>2024</v>
      </c>
      <c r="J1038">
        <f>MONTH(Table1[[#This Row],[Date]])</f>
        <v>6</v>
      </c>
      <c r="K1038">
        <f>WEEKDAY(Table1[[#This Row],[Date]])</f>
        <v>4</v>
      </c>
      <c r="L1038" s="3">
        <f>DAY(Table1[[#This Row],[Date]])</f>
        <v>26</v>
      </c>
      <c r="M1038" s="3">
        <f>Table1[[#This Row],[Inventory Level]]/Table1[[#This Row],[Reorder Point]]</f>
        <v>1.1637010676156583</v>
      </c>
      <c r="N1038" s="3">
        <f>ROUND(Table1[[#This Row],[Turnover Ratio]],2)</f>
        <v>1.1599999999999999</v>
      </c>
    </row>
    <row r="1039" spans="1:14" hidden="1" x14ac:dyDescent="0.25">
      <c r="A1039" t="s">
        <v>989</v>
      </c>
      <c r="B1039" s="1">
        <v>45692</v>
      </c>
      <c r="C1039">
        <v>472</v>
      </c>
      <c r="D1039">
        <v>243</v>
      </c>
      <c r="E1039">
        <v>7</v>
      </c>
      <c r="F1039">
        <v>139</v>
      </c>
      <c r="G1039">
        <v>49</v>
      </c>
      <c r="H1039" t="s">
        <v>3950</v>
      </c>
      <c r="I1039">
        <f>YEAR(Table1[[#This Row],[Date]])</f>
        <v>2025</v>
      </c>
      <c r="J1039">
        <f>MONTH(Table1[[#This Row],[Date]])</f>
        <v>2</v>
      </c>
      <c r="K1039">
        <f>WEEKDAY(Table1[[#This Row],[Date]])</f>
        <v>3</v>
      </c>
      <c r="L1039" s="3">
        <f>DAY(Table1[[#This Row],[Date]])</f>
        <v>4</v>
      </c>
      <c r="M1039" s="3">
        <f>Table1[[#This Row],[Inventory Level]]/Table1[[#This Row],[Reorder Point]]</f>
        <v>1.9423868312757202</v>
      </c>
      <c r="N1039" s="3">
        <f>ROUND(Table1[[#This Row],[Turnover Ratio]],2)</f>
        <v>1.94</v>
      </c>
    </row>
    <row r="1040" spans="1:14" hidden="1" x14ac:dyDescent="0.25">
      <c r="A1040" t="s">
        <v>159</v>
      </c>
      <c r="B1040" s="1">
        <v>45419</v>
      </c>
      <c r="C1040">
        <v>115</v>
      </c>
      <c r="D1040">
        <v>221</v>
      </c>
      <c r="E1040">
        <v>29</v>
      </c>
      <c r="F1040">
        <v>172</v>
      </c>
      <c r="G1040">
        <v>17</v>
      </c>
      <c r="H1040" t="s">
        <v>3951</v>
      </c>
      <c r="I1040">
        <f>YEAR(Table1[[#This Row],[Date]])</f>
        <v>2024</v>
      </c>
      <c r="J1040">
        <f>MONTH(Table1[[#This Row],[Date]])</f>
        <v>5</v>
      </c>
      <c r="K1040">
        <f>WEEKDAY(Table1[[#This Row],[Date]])</f>
        <v>3</v>
      </c>
      <c r="L1040" s="3">
        <f>DAY(Table1[[#This Row],[Date]])</f>
        <v>7</v>
      </c>
      <c r="M1040" s="3">
        <f>Table1[[#This Row],[Inventory Level]]/Table1[[#This Row],[Reorder Point]]</f>
        <v>0.52036199095022628</v>
      </c>
      <c r="N1040" s="3">
        <f>ROUND(Table1[[#This Row],[Turnover Ratio]],2)</f>
        <v>0.52</v>
      </c>
    </row>
    <row r="1041" spans="1:14" hidden="1" x14ac:dyDescent="0.25">
      <c r="A1041" t="s">
        <v>990</v>
      </c>
      <c r="B1041" s="1">
        <v>45085</v>
      </c>
      <c r="C1041">
        <v>274</v>
      </c>
      <c r="D1041">
        <v>133</v>
      </c>
      <c r="E1041">
        <v>16</v>
      </c>
      <c r="F1041">
        <v>22</v>
      </c>
      <c r="G1041">
        <v>29</v>
      </c>
      <c r="H1041" t="s">
        <v>3951</v>
      </c>
      <c r="I1041">
        <f>YEAR(Table1[[#This Row],[Date]])</f>
        <v>2023</v>
      </c>
      <c r="J1041">
        <f>MONTH(Table1[[#This Row],[Date]])</f>
        <v>6</v>
      </c>
      <c r="K1041">
        <f>WEEKDAY(Table1[[#This Row],[Date]])</f>
        <v>5</v>
      </c>
      <c r="L1041" s="3">
        <f>DAY(Table1[[#This Row],[Date]])</f>
        <v>8</v>
      </c>
      <c r="M1041" s="3">
        <f>Table1[[#This Row],[Inventory Level]]/Table1[[#This Row],[Reorder Point]]</f>
        <v>2.0601503759398496</v>
      </c>
      <c r="N1041" s="3">
        <f>ROUND(Table1[[#This Row],[Turnover Ratio]],2)</f>
        <v>2.06</v>
      </c>
    </row>
    <row r="1042" spans="1:14" x14ac:dyDescent="0.25">
      <c r="A1042" t="s">
        <v>991</v>
      </c>
      <c r="B1042" s="1">
        <v>45451</v>
      </c>
      <c r="C1042">
        <v>244</v>
      </c>
      <c r="D1042">
        <v>292</v>
      </c>
      <c r="E1042">
        <v>19</v>
      </c>
      <c r="F1042">
        <v>24</v>
      </c>
      <c r="G1042">
        <v>34</v>
      </c>
      <c r="H1042" t="s">
        <v>3949</v>
      </c>
      <c r="I1042">
        <f>YEAR(Table1[[#This Row],[Date]])</f>
        <v>2024</v>
      </c>
      <c r="J1042">
        <f>MONTH(Table1[[#This Row],[Date]])</f>
        <v>6</v>
      </c>
      <c r="K1042">
        <f>WEEKDAY(Table1[[#This Row],[Date]])</f>
        <v>7</v>
      </c>
      <c r="L1042" s="3">
        <f>DAY(Table1[[#This Row],[Date]])</f>
        <v>8</v>
      </c>
      <c r="M1042" s="3">
        <f>Table1[[#This Row],[Inventory Level]]/Table1[[#This Row],[Reorder Point]]</f>
        <v>0.83561643835616439</v>
      </c>
      <c r="N1042" s="3">
        <f>ROUND(Table1[[#This Row],[Turnover Ratio]],2)</f>
        <v>0.84</v>
      </c>
    </row>
    <row r="1043" spans="1:14" x14ac:dyDescent="0.25">
      <c r="A1043" t="s">
        <v>992</v>
      </c>
      <c r="B1043" s="1">
        <v>45680</v>
      </c>
      <c r="C1043">
        <v>414</v>
      </c>
      <c r="D1043">
        <v>360</v>
      </c>
      <c r="E1043">
        <v>11</v>
      </c>
      <c r="F1043">
        <v>185</v>
      </c>
      <c r="G1043">
        <v>17</v>
      </c>
      <c r="H1043" t="s">
        <v>3949</v>
      </c>
      <c r="I1043">
        <f>YEAR(Table1[[#This Row],[Date]])</f>
        <v>2025</v>
      </c>
      <c r="J1043">
        <f>MONTH(Table1[[#This Row],[Date]])</f>
        <v>1</v>
      </c>
      <c r="K1043">
        <f>WEEKDAY(Table1[[#This Row],[Date]])</f>
        <v>5</v>
      </c>
      <c r="L1043" s="3">
        <f>DAY(Table1[[#This Row],[Date]])</f>
        <v>23</v>
      </c>
      <c r="M1043" s="3">
        <f>Table1[[#This Row],[Inventory Level]]/Table1[[#This Row],[Reorder Point]]</f>
        <v>1.1499999999999999</v>
      </c>
      <c r="N1043" s="3">
        <f>ROUND(Table1[[#This Row],[Turnover Ratio]],2)</f>
        <v>1.1499999999999999</v>
      </c>
    </row>
    <row r="1044" spans="1:14" x14ac:dyDescent="0.25">
      <c r="A1044" t="s">
        <v>993</v>
      </c>
      <c r="B1044" s="1">
        <v>45223</v>
      </c>
      <c r="C1044">
        <v>897</v>
      </c>
      <c r="D1044">
        <v>433</v>
      </c>
      <c r="E1044">
        <v>1</v>
      </c>
      <c r="F1044">
        <v>183</v>
      </c>
      <c r="G1044">
        <v>3</v>
      </c>
      <c r="H1044" t="s">
        <v>3949</v>
      </c>
      <c r="I1044">
        <f>YEAR(Table1[[#This Row],[Date]])</f>
        <v>2023</v>
      </c>
      <c r="J1044">
        <f>MONTH(Table1[[#This Row],[Date]])</f>
        <v>10</v>
      </c>
      <c r="K1044">
        <f>WEEKDAY(Table1[[#This Row],[Date]])</f>
        <v>3</v>
      </c>
      <c r="L1044" s="3">
        <f>DAY(Table1[[#This Row],[Date]])</f>
        <v>24</v>
      </c>
      <c r="M1044" s="3">
        <f>Table1[[#This Row],[Inventory Level]]/Table1[[#This Row],[Reorder Point]]</f>
        <v>2.0715935334872979</v>
      </c>
      <c r="N1044" s="3">
        <f>ROUND(Table1[[#This Row],[Turnover Ratio]],2)</f>
        <v>2.0699999999999998</v>
      </c>
    </row>
    <row r="1045" spans="1:14" x14ac:dyDescent="0.25">
      <c r="A1045" t="s">
        <v>994</v>
      </c>
      <c r="B1045" s="1">
        <v>45253</v>
      </c>
      <c r="C1045">
        <v>541</v>
      </c>
      <c r="D1045">
        <v>292</v>
      </c>
      <c r="E1045">
        <v>9</v>
      </c>
      <c r="F1045">
        <v>92</v>
      </c>
      <c r="G1045">
        <v>22</v>
      </c>
      <c r="H1045" t="s">
        <v>3949</v>
      </c>
      <c r="I1045">
        <f>YEAR(Table1[[#This Row],[Date]])</f>
        <v>2023</v>
      </c>
      <c r="J1045">
        <f>MONTH(Table1[[#This Row],[Date]])</f>
        <v>11</v>
      </c>
      <c r="K1045">
        <f>WEEKDAY(Table1[[#This Row],[Date]])</f>
        <v>5</v>
      </c>
      <c r="L1045" s="3">
        <f>DAY(Table1[[#This Row],[Date]])</f>
        <v>23</v>
      </c>
      <c r="M1045" s="3">
        <f>Table1[[#This Row],[Inventory Level]]/Table1[[#This Row],[Reorder Point]]</f>
        <v>1.8527397260273972</v>
      </c>
      <c r="N1045" s="3">
        <f>ROUND(Table1[[#This Row],[Turnover Ratio]],2)</f>
        <v>1.85</v>
      </c>
    </row>
    <row r="1046" spans="1:14" hidden="1" x14ac:dyDescent="0.25">
      <c r="A1046" t="s">
        <v>995</v>
      </c>
      <c r="B1046" s="1">
        <v>45067</v>
      </c>
      <c r="C1046">
        <v>764</v>
      </c>
      <c r="D1046">
        <v>241</v>
      </c>
      <c r="E1046">
        <v>21</v>
      </c>
      <c r="F1046">
        <v>104</v>
      </c>
      <c r="G1046">
        <v>38</v>
      </c>
      <c r="H1046" t="s">
        <v>3951</v>
      </c>
      <c r="I1046">
        <f>YEAR(Table1[[#This Row],[Date]])</f>
        <v>2023</v>
      </c>
      <c r="J1046">
        <f>MONTH(Table1[[#This Row],[Date]])</f>
        <v>5</v>
      </c>
      <c r="K1046">
        <f>WEEKDAY(Table1[[#This Row],[Date]])</f>
        <v>1</v>
      </c>
      <c r="L1046" s="3">
        <f>DAY(Table1[[#This Row],[Date]])</f>
        <v>21</v>
      </c>
      <c r="M1046" s="3">
        <f>Table1[[#This Row],[Inventory Level]]/Table1[[#This Row],[Reorder Point]]</f>
        <v>3.1701244813278007</v>
      </c>
      <c r="N1046" s="3">
        <f>ROUND(Table1[[#This Row],[Turnover Ratio]],2)</f>
        <v>3.17</v>
      </c>
    </row>
    <row r="1047" spans="1:14" hidden="1" x14ac:dyDescent="0.25">
      <c r="A1047" t="s">
        <v>996</v>
      </c>
      <c r="B1047" s="1">
        <v>45435</v>
      </c>
      <c r="C1047">
        <v>245</v>
      </c>
      <c r="D1047">
        <v>380</v>
      </c>
      <c r="E1047">
        <v>29</v>
      </c>
      <c r="F1047">
        <v>159</v>
      </c>
      <c r="G1047">
        <v>25</v>
      </c>
      <c r="H1047" t="s">
        <v>3950</v>
      </c>
      <c r="I1047">
        <f>YEAR(Table1[[#This Row],[Date]])</f>
        <v>2024</v>
      </c>
      <c r="J1047">
        <f>MONTH(Table1[[#This Row],[Date]])</f>
        <v>5</v>
      </c>
      <c r="K1047">
        <f>WEEKDAY(Table1[[#This Row],[Date]])</f>
        <v>5</v>
      </c>
      <c r="L1047" s="3">
        <f>DAY(Table1[[#This Row],[Date]])</f>
        <v>23</v>
      </c>
      <c r="M1047" s="3">
        <f>Table1[[#This Row],[Inventory Level]]/Table1[[#This Row],[Reorder Point]]</f>
        <v>0.64473684210526316</v>
      </c>
      <c r="N1047" s="3">
        <f>ROUND(Table1[[#This Row],[Turnover Ratio]],2)</f>
        <v>0.64</v>
      </c>
    </row>
    <row r="1048" spans="1:14" x14ac:dyDescent="0.25">
      <c r="A1048" t="s">
        <v>997</v>
      </c>
      <c r="B1048" s="1">
        <v>45343</v>
      </c>
      <c r="C1048">
        <v>396</v>
      </c>
      <c r="D1048">
        <v>154</v>
      </c>
      <c r="E1048">
        <v>8</v>
      </c>
      <c r="F1048">
        <v>13</v>
      </c>
      <c r="G1048">
        <v>6</v>
      </c>
      <c r="H1048" t="s">
        <v>3949</v>
      </c>
      <c r="I1048">
        <f>YEAR(Table1[[#This Row],[Date]])</f>
        <v>2024</v>
      </c>
      <c r="J1048">
        <f>MONTH(Table1[[#This Row],[Date]])</f>
        <v>2</v>
      </c>
      <c r="K1048">
        <f>WEEKDAY(Table1[[#This Row],[Date]])</f>
        <v>4</v>
      </c>
      <c r="L1048" s="3">
        <f>DAY(Table1[[#This Row],[Date]])</f>
        <v>21</v>
      </c>
      <c r="M1048" s="3">
        <f>Table1[[#This Row],[Inventory Level]]/Table1[[#This Row],[Reorder Point]]</f>
        <v>2.5714285714285716</v>
      </c>
      <c r="N1048" s="3">
        <f>ROUND(Table1[[#This Row],[Turnover Ratio]],2)</f>
        <v>2.57</v>
      </c>
    </row>
    <row r="1049" spans="1:14" x14ac:dyDescent="0.25">
      <c r="A1049" t="s">
        <v>998</v>
      </c>
      <c r="B1049" s="1">
        <v>45487</v>
      </c>
      <c r="C1049">
        <v>405</v>
      </c>
      <c r="D1049">
        <v>223</v>
      </c>
      <c r="E1049">
        <v>15</v>
      </c>
      <c r="F1049">
        <v>109</v>
      </c>
      <c r="G1049">
        <v>31</v>
      </c>
      <c r="H1049" t="s">
        <v>3949</v>
      </c>
      <c r="I1049">
        <f>YEAR(Table1[[#This Row],[Date]])</f>
        <v>2024</v>
      </c>
      <c r="J1049">
        <f>MONTH(Table1[[#This Row],[Date]])</f>
        <v>7</v>
      </c>
      <c r="K1049">
        <f>WEEKDAY(Table1[[#This Row],[Date]])</f>
        <v>1</v>
      </c>
      <c r="L1049" s="3">
        <f>DAY(Table1[[#This Row],[Date]])</f>
        <v>14</v>
      </c>
      <c r="M1049" s="3">
        <f>Table1[[#This Row],[Inventory Level]]/Table1[[#This Row],[Reorder Point]]</f>
        <v>1.8161434977578474</v>
      </c>
      <c r="N1049" s="3">
        <f>ROUND(Table1[[#This Row],[Turnover Ratio]],2)</f>
        <v>1.82</v>
      </c>
    </row>
    <row r="1050" spans="1:14" x14ac:dyDescent="0.25">
      <c r="A1050" t="s">
        <v>999</v>
      </c>
      <c r="B1050" s="1">
        <v>45597</v>
      </c>
      <c r="C1050">
        <v>757</v>
      </c>
      <c r="D1050">
        <v>243</v>
      </c>
      <c r="E1050">
        <v>4</v>
      </c>
      <c r="F1050">
        <v>64</v>
      </c>
      <c r="G1050">
        <v>31</v>
      </c>
      <c r="H1050" t="s">
        <v>3949</v>
      </c>
      <c r="I1050">
        <f>YEAR(Table1[[#This Row],[Date]])</f>
        <v>2024</v>
      </c>
      <c r="J1050">
        <f>MONTH(Table1[[#This Row],[Date]])</f>
        <v>11</v>
      </c>
      <c r="K1050">
        <f>WEEKDAY(Table1[[#This Row],[Date]])</f>
        <v>6</v>
      </c>
      <c r="L1050" s="3">
        <f>DAY(Table1[[#This Row],[Date]])</f>
        <v>1</v>
      </c>
      <c r="M1050" s="3">
        <f>Table1[[#This Row],[Inventory Level]]/Table1[[#This Row],[Reorder Point]]</f>
        <v>3.1152263374485596</v>
      </c>
      <c r="N1050" s="3">
        <f>ROUND(Table1[[#This Row],[Turnover Ratio]],2)</f>
        <v>3.12</v>
      </c>
    </row>
    <row r="1051" spans="1:14" x14ac:dyDescent="0.25">
      <c r="A1051" t="s">
        <v>1000</v>
      </c>
      <c r="B1051" s="1">
        <v>45129</v>
      </c>
      <c r="C1051">
        <v>185</v>
      </c>
      <c r="D1051">
        <v>344</v>
      </c>
      <c r="E1051">
        <v>10</v>
      </c>
      <c r="F1051">
        <v>30</v>
      </c>
      <c r="G1051">
        <v>3</v>
      </c>
      <c r="H1051" t="s">
        <v>3949</v>
      </c>
      <c r="I1051">
        <f>YEAR(Table1[[#This Row],[Date]])</f>
        <v>2023</v>
      </c>
      <c r="J1051">
        <f>MONTH(Table1[[#This Row],[Date]])</f>
        <v>7</v>
      </c>
      <c r="K1051">
        <f>WEEKDAY(Table1[[#This Row],[Date]])</f>
        <v>7</v>
      </c>
      <c r="L1051" s="3">
        <f>DAY(Table1[[#This Row],[Date]])</f>
        <v>22</v>
      </c>
      <c r="M1051" s="3">
        <f>Table1[[#This Row],[Inventory Level]]/Table1[[#This Row],[Reorder Point]]</f>
        <v>0.53779069767441856</v>
      </c>
      <c r="N1051" s="3">
        <f>ROUND(Table1[[#This Row],[Turnover Ratio]],2)</f>
        <v>0.54</v>
      </c>
    </row>
    <row r="1052" spans="1:14" hidden="1" x14ac:dyDescent="0.25">
      <c r="A1052" t="s">
        <v>1001</v>
      </c>
      <c r="B1052" s="1">
        <v>45190</v>
      </c>
      <c r="C1052">
        <v>363</v>
      </c>
      <c r="D1052">
        <v>335</v>
      </c>
      <c r="E1052">
        <v>1</v>
      </c>
      <c r="F1052">
        <v>117</v>
      </c>
      <c r="G1052">
        <v>30</v>
      </c>
      <c r="H1052" t="s">
        <v>3951</v>
      </c>
      <c r="I1052">
        <f>YEAR(Table1[[#This Row],[Date]])</f>
        <v>2023</v>
      </c>
      <c r="J1052">
        <f>MONTH(Table1[[#This Row],[Date]])</f>
        <v>9</v>
      </c>
      <c r="K1052">
        <f>WEEKDAY(Table1[[#This Row],[Date]])</f>
        <v>5</v>
      </c>
      <c r="L1052" s="3">
        <f>DAY(Table1[[#This Row],[Date]])</f>
        <v>21</v>
      </c>
      <c r="M1052" s="3">
        <f>Table1[[#This Row],[Inventory Level]]/Table1[[#This Row],[Reorder Point]]</f>
        <v>1.0835820895522388</v>
      </c>
      <c r="N1052" s="3">
        <f>ROUND(Table1[[#This Row],[Turnover Ratio]],2)</f>
        <v>1.08</v>
      </c>
    </row>
    <row r="1053" spans="1:14" hidden="1" x14ac:dyDescent="0.25">
      <c r="A1053" t="s">
        <v>1002</v>
      </c>
      <c r="B1053" s="1">
        <v>45646</v>
      </c>
      <c r="C1053">
        <v>371</v>
      </c>
      <c r="D1053">
        <v>153</v>
      </c>
      <c r="E1053">
        <v>16</v>
      </c>
      <c r="F1053">
        <v>133</v>
      </c>
      <c r="G1053">
        <v>14</v>
      </c>
      <c r="H1053" t="s">
        <v>3950</v>
      </c>
      <c r="I1053">
        <f>YEAR(Table1[[#This Row],[Date]])</f>
        <v>2024</v>
      </c>
      <c r="J1053">
        <f>MONTH(Table1[[#This Row],[Date]])</f>
        <v>12</v>
      </c>
      <c r="K1053">
        <f>WEEKDAY(Table1[[#This Row],[Date]])</f>
        <v>6</v>
      </c>
      <c r="L1053" s="3">
        <f>DAY(Table1[[#This Row],[Date]])</f>
        <v>20</v>
      </c>
      <c r="M1053" s="3">
        <f>Table1[[#This Row],[Inventory Level]]/Table1[[#This Row],[Reorder Point]]</f>
        <v>2.4248366013071894</v>
      </c>
      <c r="N1053" s="3">
        <f>ROUND(Table1[[#This Row],[Turnover Ratio]],2)</f>
        <v>2.42</v>
      </c>
    </row>
    <row r="1054" spans="1:14" hidden="1" x14ac:dyDescent="0.25">
      <c r="A1054" t="s">
        <v>1003</v>
      </c>
      <c r="B1054" s="1">
        <v>45564</v>
      </c>
      <c r="C1054">
        <v>156</v>
      </c>
      <c r="D1054">
        <v>121</v>
      </c>
      <c r="E1054">
        <v>30</v>
      </c>
      <c r="F1054">
        <v>186</v>
      </c>
      <c r="G1054">
        <v>16</v>
      </c>
      <c r="H1054" t="s">
        <v>3951</v>
      </c>
      <c r="I1054">
        <f>YEAR(Table1[[#This Row],[Date]])</f>
        <v>2024</v>
      </c>
      <c r="J1054">
        <f>MONTH(Table1[[#This Row],[Date]])</f>
        <v>9</v>
      </c>
      <c r="K1054">
        <f>WEEKDAY(Table1[[#This Row],[Date]])</f>
        <v>1</v>
      </c>
      <c r="L1054" s="3">
        <f>DAY(Table1[[#This Row],[Date]])</f>
        <v>29</v>
      </c>
      <c r="M1054" s="3">
        <f>Table1[[#This Row],[Inventory Level]]/Table1[[#This Row],[Reorder Point]]</f>
        <v>1.2892561983471074</v>
      </c>
      <c r="N1054" s="3">
        <f>ROUND(Table1[[#This Row],[Turnover Ratio]],2)</f>
        <v>1.29</v>
      </c>
    </row>
    <row r="1055" spans="1:14" hidden="1" x14ac:dyDescent="0.25">
      <c r="A1055" t="s">
        <v>1004</v>
      </c>
      <c r="B1055" s="1">
        <v>45169</v>
      </c>
      <c r="C1055">
        <v>270</v>
      </c>
      <c r="D1055">
        <v>236</v>
      </c>
      <c r="E1055">
        <v>28</v>
      </c>
      <c r="F1055">
        <v>162</v>
      </c>
      <c r="G1055">
        <v>47</v>
      </c>
      <c r="H1055" t="s">
        <v>3951</v>
      </c>
      <c r="I1055">
        <f>YEAR(Table1[[#This Row],[Date]])</f>
        <v>2023</v>
      </c>
      <c r="J1055">
        <f>MONTH(Table1[[#This Row],[Date]])</f>
        <v>8</v>
      </c>
      <c r="K1055">
        <f>WEEKDAY(Table1[[#This Row],[Date]])</f>
        <v>5</v>
      </c>
      <c r="L1055" s="3">
        <f>DAY(Table1[[#This Row],[Date]])</f>
        <v>31</v>
      </c>
      <c r="M1055" s="3">
        <f>Table1[[#This Row],[Inventory Level]]/Table1[[#This Row],[Reorder Point]]</f>
        <v>1.1440677966101696</v>
      </c>
      <c r="N1055" s="3">
        <f>ROUND(Table1[[#This Row],[Turnover Ratio]],2)</f>
        <v>1.1399999999999999</v>
      </c>
    </row>
    <row r="1056" spans="1:14" hidden="1" x14ac:dyDescent="0.25">
      <c r="A1056" t="s">
        <v>1005</v>
      </c>
      <c r="B1056" s="1">
        <v>45463</v>
      </c>
      <c r="C1056">
        <v>251</v>
      </c>
      <c r="D1056">
        <v>135</v>
      </c>
      <c r="E1056">
        <v>14</v>
      </c>
      <c r="F1056">
        <v>67</v>
      </c>
      <c r="G1056">
        <v>3</v>
      </c>
      <c r="H1056" t="s">
        <v>3950</v>
      </c>
      <c r="I1056">
        <f>YEAR(Table1[[#This Row],[Date]])</f>
        <v>2024</v>
      </c>
      <c r="J1056">
        <f>MONTH(Table1[[#This Row],[Date]])</f>
        <v>6</v>
      </c>
      <c r="K1056">
        <f>WEEKDAY(Table1[[#This Row],[Date]])</f>
        <v>5</v>
      </c>
      <c r="L1056" s="3">
        <f>DAY(Table1[[#This Row],[Date]])</f>
        <v>20</v>
      </c>
      <c r="M1056" s="3">
        <f>Table1[[#This Row],[Inventory Level]]/Table1[[#This Row],[Reorder Point]]</f>
        <v>1.8592592592592592</v>
      </c>
      <c r="N1056" s="3">
        <f>ROUND(Table1[[#This Row],[Turnover Ratio]],2)</f>
        <v>1.86</v>
      </c>
    </row>
    <row r="1057" spans="1:14" x14ac:dyDescent="0.25">
      <c r="A1057" t="s">
        <v>1006</v>
      </c>
      <c r="B1057" s="1">
        <v>45056</v>
      </c>
      <c r="C1057">
        <v>628</v>
      </c>
      <c r="D1057">
        <v>106</v>
      </c>
      <c r="E1057">
        <v>21</v>
      </c>
      <c r="F1057">
        <v>190</v>
      </c>
      <c r="G1057">
        <v>29</v>
      </c>
      <c r="H1057" t="s">
        <v>3949</v>
      </c>
      <c r="I1057">
        <f>YEAR(Table1[[#This Row],[Date]])</f>
        <v>2023</v>
      </c>
      <c r="J1057">
        <f>MONTH(Table1[[#This Row],[Date]])</f>
        <v>5</v>
      </c>
      <c r="K1057">
        <f>WEEKDAY(Table1[[#This Row],[Date]])</f>
        <v>4</v>
      </c>
      <c r="L1057" s="3">
        <f>DAY(Table1[[#This Row],[Date]])</f>
        <v>10</v>
      </c>
      <c r="M1057" s="3">
        <f>Table1[[#This Row],[Inventory Level]]/Table1[[#This Row],[Reorder Point]]</f>
        <v>5.9245283018867925</v>
      </c>
      <c r="N1057" s="3">
        <f>ROUND(Table1[[#This Row],[Turnover Ratio]],2)</f>
        <v>5.92</v>
      </c>
    </row>
    <row r="1058" spans="1:14" hidden="1" x14ac:dyDescent="0.25">
      <c r="A1058" t="s">
        <v>1007</v>
      </c>
      <c r="B1058" s="1">
        <v>45141</v>
      </c>
      <c r="C1058">
        <v>867</v>
      </c>
      <c r="D1058">
        <v>154</v>
      </c>
      <c r="E1058">
        <v>21</v>
      </c>
      <c r="F1058">
        <v>53</v>
      </c>
      <c r="G1058">
        <v>23</v>
      </c>
      <c r="H1058" t="s">
        <v>3950</v>
      </c>
      <c r="I1058">
        <f>YEAR(Table1[[#This Row],[Date]])</f>
        <v>2023</v>
      </c>
      <c r="J1058">
        <f>MONTH(Table1[[#This Row],[Date]])</f>
        <v>8</v>
      </c>
      <c r="K1058">
        <f>WEEKDAY(Table1[[#This Row],[Date]])</f>
        <v>5</v>
      </c>
      <c r="L1058" s="3">
        <f>DAY(Table1[[#This Row],[Date]])</f>
        <v>3</v>
      </c>
      <c r="M1058" s="3">
        <f>Table1[[#This Row],[Inventory Level]]/Table1[[#This Row],[Reorder Point]]</f>
        <v>5.6298701298701301</v>
      </c>
      <c r="N1058" s="3">
        <f>ROUND(Table1[[#This Row],[Turnover Ratio]],2)</f>
        <v>5.63</v>
      </c>
    </row>
    <row r="1059" spans="1:14" hidden="1" x14ac:dyDescent="0.25">
      <c r="A1059" t="s">
        <v>1008</v>
      </c>
      <c r="B1059" s="1">
        <v>45033</v>
      </c>
      <c r="C1059">
        <v>400</v>
      </c>
      <c r="D1059">
        <v>164</v>
      </c>
      <c r="E1059">
        <v>19</v>
      </c>
      <c r="F1059">
        <v>54</v>
      </c>
      <c r="G1059">
        <v>27</v>
      </c>
      <c r="H1059" t="s">
        <v>3950</v>
      </c>
      <c r="I1059">
        <f>YEAR(Table1[[#This Row],[Date]])</f>
        <v>2023</v>
      </c>
      <c r="J1059">
        <f>MONTH(Table1[[#This Row],[Date]])</f>
        <v>4</v>
      </c>
      <c r="K1059">
        <f>WEEKDAY(Table1[[#This Row],[Date]])</f>
        <v>2</v>
      </c>
      <c r="L1059" s="3">
        <f>DAY(Table1[[#This Row],[Date]])</f>
        <v>17</v>
      </c>
      <c r="M1059" s="3">
        <f>Table1[[#This Row],[Inventory Level]]/Table1[[#This Row],[Reorder Point]]</f>
        <v>2.4390243902439024</v>
      </c>
      <c r="N1059" s="3">
        <f>ROUND(Table1[[#This Row],[Turnover Ratio]],2)</f>
        <v>2.44</v>
      </c>
    </row>
    <row r="1060" spans="1:14" hidden="1" x14ac:dyDescent="0.25">
      <c r="A1060" t="s">
        <v>1009</v>
      </c>
      <c r="B1060" s="1">
        <v>45279</v>
      </c>
      <c r="C1060">
        <v>133</v>
      </c>
      <c r="D1060">
        <v>239</v>
      </c>
      <c r="E1060">
        <v>8</v>
      </c>
      <c r="F1060">
        <v>53</v>
      </c>
      <c r="G1060">
        <v>34</v>
      </c>
      <c r="H1060" t="s">
        <v>3950</v>
      </c>
      <c r="I1060">
        <f>YEAR(Table1[[#This Row],[Date]])</f>
        <v>2023</v>
      </c>
      <c r="J1060">
        <f>MONTH(Table1[[#This Row],[Date]])</f>
        <v>12</v>
      </c>
      <c r="K1060">
        <f>WEEKDAY(Table1[[#This Row],[Date]])</f>
        <v>3</v>
      </c>
      <c r="L1060" s="3">
        <f>DAY(Table1[[#This Row],[Date]])</f>
        <v>19</v>
      </c>
      <c r="M1060" s="3">
        <f>Table1[[#This Row],[Inventory Level]]/Table1[[#This Row],[Reorder Point]]</f>
        <v>0.55648535564853552</v>
      </c>
      <c r="N1060" s="3">
        <f>ROUND(Table1[[#This Row],[Turnover Ratio]],2)</f>
        <v>0.56000000000000005</v>
      </c>
    </row>
    <row r="1061" spans="1:14" hidden="1" x14ac:dyDescent="0.25">
      <c r="A1061" t="s">
        <v>1010</v>
      </c>
      <c r="B1061" s="1">
        <v>45402</v>
      </c>
      <c r="C1061">
        <v>274</v>
      </c>
      <c r="D1061">
        <v>297</v>
      </c>
      <c r="E1061">
        <v>18</v>
      </c>
      <c r="F1061">
        <v>31</v>
      </c>
      <c r="G1061">
        <v>46</v>
      </c>
      <c r="H1061" t="s">
        <v>3951</v>
      </c>
      <c r="I1061">
        <f>YEAR(Table1[[#This Row],[Date]])</f>
        <v>2024</v>
      </c>
      <c r="J1061">
        <f>MONTH(Table1[[#This Row],[Date]])</f>
        <v>4</v>
      </c>
      <c r="K1061">
        <f>WEEKDAY(Table1[[#This Row],[Date]])</f>
        <v>7</v>
      </c>
      <c r="L1061" s="3">
        <f>DAY(Table1[[#This Row],[Date]])</f>
        <v>20</v>
      </c>
      <c r="M1061" s="3">
        <f>Table1[[#This Row],[Inventory Level]]/Table1[[#This Row],[Reorder Point]]</f>
        <v>0.92255892255892258</v>
      </c>
      <c r="N1061" s="3">
        <f>ROUND(Table1[[#This Row],[Turnover Ratio]],2)</f>
        <v>0.92</v>
      </c>
    </row>
    <row r="1062" spans="1:14" x14ac:dyDescent="0.25">
      <c r="A1062" t="s">
        <v>813</v>
      </c>
      <c r="B1062" s="1">
        <v>45571</v>
      </c>
      <c r="C1062">
        <v>316</v>
      </c>
      <c r="D1062">
        <v>104</v>
      </c>
      <c r="E1062">
        <v>10</v>
      </c>
      <c r="F1062">
        <v>9</v>
      </c>
      <c r="G1062">
        <v>6</v>
      </c>
      <c r="H1062" t="s">
        <v>3949</v>
      </c>
      <c r="I1062">
        <f>YEAR(Table1[[#This Row],[Date]])</f>
        <v>2024</v>
      </c>
      <c r="J1062">
        <f>MONTH(Table1[[#This Row],[Date]])</f>
        <v>10</v>
      </c>
      <c r="K1062">
        <f>WEEKDAY(Table1[[#This Row],[Date]])</f>
        <v>1</v>
      </c>
      <c r="L1062" s="3">
        <f>DAY(Table1[[#This Row],[Date]])</f>
        <v>6</v>
      </c>
      <c r="M1062" s="3">
        <f>Table1[[#This Row],[Inventory Level]]/Table1[[#This Row],[Reorder Point]]</f>
        <v>3.0384615384615383</v>
      </c>
      <c r="N1062" s="3">
        <f>ROUND(Table1[[#This Row],[Turnover Ratio]],2)</f>
        <v>3.04</v>
      </c>
    </row>
    <row r="1063" spans="1:14" hidden="1" x14ac:dyDescent="0.25">
      <c r="A1063" t="s">
        <v>1011</v>
      </c>
      <c r="B1063" s="1">
        <v>45678</v>
      </c>
      <c r="C1063">
        <v>410</v>
      </c>
      <c r="D1063">
        <v>346</v>
      </c>
      <c r="E1063">
        <v>15</v>
      </c>
      <c r="F1063">
        <v>90</v>
      </c>
      <c r="G1063">
        <v>41</v>
      </c>
      <c r="H1063" t="s">
        <v>3950</v>
      </c>
      <c r="I1063">
        <f>YEAR(Table1[[#This Row],[Date]])</f>
        <v>2025</v>
      </c>
      <c r="J1063">
        <f>MONTH(Table1[[#This Row],[Date]])</f>
        <v>1</v>
      </c>
      <c r="K1063">
        <f>WEEKDAY(Table1[[#This Row],[Date]])</f>
        <v>3</v>
      </c>
      <c r="L1063" s="3">
        <f>DAY(Table1[[#This Row],[Date]])</f>
        <v>21</v>
      </c>
      <c r="M1063" s="3">
        <f>Table1[[#This Row],[Inventory Level]]/Table1[[#This Row],[Reorder Point]]</f>
        <v>1.1849710982658959</v>
      </c>
      <c r="N1063" s="3">
        <f>ROUND(Table1[[#This Row],[Turnover Ratio]],2)</f>
        <v>1.18</v>
      </c>
    </row>
    <row r="1064" spans="1:14" x14ac:dyDescent="0.25">
      <c r="A1064" t="s">
        <v>1012</v>
      </c>
      <c r="B1064" s="1">
        <v>45544</v>
      </c>
      <c r="C1064">
        <v>408</v>
      </c>
      <c r="D1064">
        <v>141</v>
      </c>
      <c r="E1064">
        <v>4</v>
      </c>
      <c r="F1064">
        <v>57</v>
      </c>
      <c r="G1064">
        <v>31</v>
      </c>
      <c r="H1064" t="s">
        <v>3949</v>
      </c>
      <c r="I1064">
        <f>YEAR(Table1[[#This Row],[Date]])</f>
        <v>2024</v>
      </c>
      <c r="J1064">
        <f>MONTH(Table1[[#This Row],[Date]])</f>
        <v>9</v>
      </c>
      <c r="K1064">
        <f>WEEKDAY(Table1[[#This Row],[Date]])</f>
        <v>2</v>
      </c>
      <c r="L1064" s="3">
        <f>DAY(Table1[[#This Row],[Date]])</f>
        <v>9</v>
      </c>
      <c r="M1064" s="3">
        <f>Table1[[#This Row],[Inventory Level]]/Table1[[#This Row],[Reorder Point]]</f>
        <v>2.8936170212765959</v>
      </c>
      <c r="N1064" s="3">
        <f>ROUND(Table1[[#This Row],[Turnover Ratio]],2)</f>
        <v>2.89</v>
      </c>
    </row>
    <row r="1065" spans="1:14" hidden="1" x14ac:dyDescent="0.25">
      <c r="A1065" t="s">
        <v>1013</v>
      </c>
      <c r="B1065" s="1">
        <v>45284</v>
      </c>
      <c r="C1065">
        <v>820</v>
      </c>
      <c r="D1065">
        <v>110</v>
      </c>
      <c r="E1065">
        <v>21</v>
      </c>
      <c r="F1065">
        <v>130</v>
      </c>
      <c r="G1065">
        <v>37</v>
      </c>
      <c r="H1065" t="s">
        <v>3951</v>
      </c>
      <c r="I1065">
        <f>YEAR(Table1[[#This Row],[Date]])</f>
        <v>2023</v>
      </c>
      <c r="J1065">
        <f>MONTH(Table1[[#This Row],[Date]])</f>
        <v>12</v>
      </c>
      <c r="K1065">
        <f>WEEKDAY(Table1[[#This Row],[Date]])</f>
        <v>1</v>
      </c>
      <c r="L1065" s="3">
        <f>DAY(Table1[[#This Row],[Date]])</f>
        <v>24</v>
      </c>
      <c r="M1065" s="3">
        <f>Table1[[#This Row],[Inventory Level]]/Table1[[#This Row],[Reorder Point]]</f>
        <v>7.4545454545454541</v>
      </c>
      <c r="N1065" s="3">
        <f>ROUND(Table1[[#This Row],[Turnover Ratio]],2)</f>
        <v>7.45</v>
      </c>
    </row>
    <row r="1066" spans="1:14" hidden="1" x14ac:dyDescent="0.25">
      <c r="A1066" t="s">
        <v>1014</v>
      </c>
      <c r="B1066" s="1">
        <v>45232</v>
      </c>
      <c r="C1066">
        <v>999</v>
      </c>
      <c r="D1066">
        <v>278</v>
      </c>
      <c r="E1066">
        <v>29</v>
      </c>
      <c r="F1066">
        <v>102</v>
      </c>
      <c r="G1066">
        <v>34</v>
      </c>
      <c r="H1066" t="s">
        <v>3950</v>
      </c>
      <c r="I1066">
        <f>YEAR(Table1[[#This Row],[Date]])</f>
        <v>2023</v>
      </c>
      <c r="J1066">
        <f>MONTH(Table1[[#This Row],[Date]])</f>
        <v>11</v>
      </c>
      <c r="K1066">
        <f>WEEKDAY(Table1[[#This Row],[Date]])</f>
        <v>5</v>
      </c>
      <c r="L1066" s="3">
        <f>DAY(Table1[[#This Row],[Date]])</f>
        <v>2</v>
      </c>
      <c r="M1066" s="3">
        <f>Table1[[#This Row],[Inventory Level]]/Table1[[#This Row],[Reorder Point]]</f>
        <v>3.593525179856115</v>
      </c>
      <c r="N1066" s="3">
        <f>ROUND(Table1[[#This Row],[Turnover Ratio]],2)</f>
        <v>3.59</v>
      </c>
    </row>
    <row r="1067" spans="1:14" hidden="1" x14ac:dyDescent="0.25">
      <c r="A1067" t="s">
        <v>1015</v>
      </c>
      <c r="B1067" s="1">
        <v>45317</v>
      </c>
      <c r="C1067">
        <v>551</v>
      </c>
      <c r="D1067">
        <v>370</v>
      </c>
      <c r="E1067">
        <v>30</v>
      </c>
      <c r="F1067">
        <v>37</v>
      </c>
      <c r="G1067">
        <v>1</v>
      </c>
      <c r="H1067" t="s">
        <v>3951</v>
      </c>
      <c r="I1067">
        <f>YEAR(Table1[[#This Row],[Date]])</f>
        <v>2024</v>
      </c>
      <c r="J1067">
        <f>MONTH(Table1[[#This Row],[Date]])</f>
        <v>1</v>
      </c>
      <c r="K1067">
        <f>WEEKDAY(Table1[[#This Row],[Date]])</f>
        <v>6</v>
      </c>
      <c r="L1067" s="3">
        <f>DAY(Table1[[#This Row],[Date]])</f>
        <v>26</v>
      </c>
      <c r="M1067" s="3">
        <f>Table1[[#This Row],[Inventory Level]]/Table1[[#This Row],[Reorder Point]]</f>
        <v>1.4891891891891893</v>
      </c>
      <c r="N1067" s="3">
        <f>ROUND(Table1[[#This Row],[Turnover Ratio]],2)</f>
        <v>1.49</v>
      </c>
    </row>
    <row r="1068" spans="1:14" x14ac:dyDescent="0.25">
      <c r="A1068" t="s">
        <v>557</v>
      </c>
      <c r="B1068" s="1">
        <v>45115</v>
      </c>
      <c r="C1068">
        <v>218</v>
      </c>
      <c r="D1068">
        <v>82</v>
      </c>
      <c r="E1068">
        <v>6</v>
      </c>
      <c r="F1068">
        <v>178</v>
      </c>
      <c r="G1068">
        <v>30</v>
      </c>
      <c r="H1068" t="s">
        <v>3949</v>
      </c>
      <c r="I1068">
        <f>YEAR(Table1[[#This Row],[Date]])</f>
        <v>2023</v>
      </c>
      <c r="J1068">
        <f>MONTH(Table1[[#This Row],[Date]])</f>
        <v>7</v>
      </c>
      <c r="K1068">
        <f>WEEKDAY(Table1[[#This Row],[Date]])</f>
        <v>7</v>
      </c>
      <c r="L1068" s="3">
        <f>DAY(Table1[[#This Row],[Date]])</f>
        <v>8</v>
      </c>
      <c r="M1068" s="3">
        <f>Table1[[#This Row],[Inventory Level]]/Table1[[#This Row],[Reorder Point]]</f>
        <v>2.6585365853658538</v>
      </c>
      <c r="N1068" s="3">
        <f>ROUND(Table1[[#This Row],[Turnover Ratio]],2)</f>
        <v>2.66</v>
      </c>
    </row>
    <row r="1069" spans="1:14" hidden="1" x14ac:dyDescent="0.25">
      <c r="A1069" t="s">
        <v>1016</v>
      </c>
      <c r="B1069" s="1">
        <v>45054</v>
      </c>
      <c r="C1069">
        <v>332</v>
      </c>
      <c r="D1069">
        <v>69</v>
      </c>
      <c r="E1069">
        <v>24</v>
      </c>
      <c r="F1069">
        <v>84</v>
      </c>
      <c r="G1069">
        <v>50</v>
      </c>
      <c r="H1069" t="s">
        <v>3951</v>
      </c>
      <c r="I1069">
        <f>YEAR(Table1[[#This Row],[Date]])</f>
        <v>2023</v>
      </c>
      <c r="J1069">
        <f>MONTH(Table1[[#This Row],[Date]])</f>
        <v>5</v>
      </c>
      <c r="K1069">
        <f>WEEKDAY(Table1[[#This Row],[Date]])</f>
        <v>2</v>
      </c>
      <c r="L1069" s="3">
        <f>DAY(Table1[[#This Row],[Date]])</f>
        <v>8</v>
      </c>
      <c r="M1069" s="3">
        <f>Table1[[#This Row],[Inventory Level]]/Table1[[#This Row],[Reorder Point]]</f>
        <v>4.8115942028985508</v>
      </c>
      <c r="N1069" s="3">
        <f>ROUND(Table1[[#This Row],[Turnover Ratio]],2)</f>
        <v>4.8099999999999996</v>
      </c>
    </row>
    <row r="1070" spans="1:14" hidden="1" x14ac:dyDescent="0.25">
      <c r="A1070" t="s">
        <v>1017</v>
      </c>
      <c r="B1070" s="1">
        <v>45237</v>
      </c>
      <c r="C1070">
        <v>910</v>
      </c>
      <c r="D1070">
        <v>481</v>
      </c>
      <c r="E1070">
        <v>8</v>
      </c>
      <c r="F1070">
        <v>144</v>
      </c>
      <c r="G1070">
        <v>34</v>
      </c>
      <c r="H1070" t="s">
        <v>3951</v>
      </c>
      <c r="I1070">
        <f>YEAR(Table1[[#This Row],[Date]])</f>
        <v>2023</v>
      </c>
      <c r="J1070">
        <f>MONTH(Table1[[#This Row],[Date]])</f>
        <v>11</v>
      </c>
      <c r="K1070">
        <f>WEEKDAY(Table1[[#This Row],[Date]])</f>
        <v>3</v>
      </c>
      <c r="L1070" s="3">
        <f>DAY(Table1[[#This Row],[Date]])</f>
        <v>7</v>
      </c>
      <c r="M1070" s="3">
        <f>Table1[[#This Row],[Inventory Level]]/Table1[[#This Row],[Reorder Point]]</f>
        <v>1.8918918918918919</v>
      </c>
      <c r="N1070" s="3">
        <f>ROUND(Table1[[#This Row],[Turnover Ratio]],2)</f>
        <v>1.89</v>
      </c>
    </row>
    <row r="1071" spans="1:14" hidden="1" x14ac:dyDescent="0.25">
      <c r="A1071" t="s">
        <v>323</v>
      </c>
      <c r="B1071" s="1">
        <v>45071</v>
      </c>
      <c r="C1071">
        <v>513</v>
      </c>
      <c r="D1071">
        <v>458</v>
      </c>
      <c r="E1071">
        <v>4</v>
      </c>
      <c r="F1071">
        <v>137</v>
      </c>
      <c r="G1071">
        <v>25</v>
      </c>
      <c r="H1071" t="s">
        <v>3950</v>
      </c>
      <c r="I1071">
        <f>YEAR(Table1[[#This Row],[Date]])</f>
        <v>2023</v>
      </c>
      <c r="J1071">
        <f>MONTH(Table1[[#This Row],[Date]])</f>
        <v>5</v>
      </c>
      <c r="K1071">
        <f>WEEKDAY(Table1[[#This Row],[Date]])</f>
        <v>5</v>
      </c>
      <c r="L1071" s="3">
        <f>DAY(Table1[[#This Row],[Date]])</f>
        <v>25</v>
      </c>
      <c r="M1071" s="3">
        <f>Table1[[#This Row],[Inventory Level]]/Table1[[#This Row],[Reorder Point]]</f>
        <v>1.1200873362445414</v>
      </c>
      <c r="N1071" s="3">
        <f>ROUND(Table1[[#This Row],[Turnover Ratio]],2)</f>
        <v>1.1200000000000001</v>
      </c>
    </row>
    <row r="1072" spans="1:14" hidden="1" x14ac:dyDescent="0.25">
      <c r="A1072" t="s">
        <v>1018</v>
      </c>
      <c r="B1072" s="1">
        <v>45199</v>
      </c>
      <c r="C1072">
        <v>759</v>
      </c>
      <c r="D1072">
        <v>480</v>
      </c>
      <c r="E1072">
        <v>16</v>
      </c>
      <c r="F1072">
        <v>66</v>
      </c>
      <c r="G1072">
        <v>46</v>
      </c>
      <c r="H1072" t="s">
        <v>3950</v>
      </c>
      <c r="I1072">
        <f>YEAR(Table1[[#This Row],[Date]])</f>
        <v>2023</v>
      </c>
      <c r="J1072">
        <f>MONTH(Table1[[#This Row],[Date]])</f>
        <v>9</v>
      </c>
      <c r="K1072">
        <f>WEEKDAY(Table1[[#This Row],[Date]])</f>
        <v>7</v>
      </c>
      <c r="L1072" s="3">
        <f>DAY(Table1[[#This Row],[Date]])</f>
        <v>30</v>
      </c>
      <c r="M1072" s="3">
        <f>Table1[[#This Row],[Inventory Level]]/Table1[[#This Row],[Reorder Point]]</f>
        <v>1.58125</v>
      </c>
      <c r="N1072" s="3">
        <f>ROUND(Table1[[#This Row],[Turnover Ratio]],2)</f>
        <v>1.58</v>
      </c>
    </row>
    <row r="1073" spans="1:14" hidden="1" x14ac:dyDescent="0.25">
      <c r="A1073" t="s">
        <v>1019</v>
      </c>
      <c r="B1073" s="1">
        <v>45463</v>
      </c>
      <c r="C1073">
        <v>455</v>
      </c>
      <c r="D1073">
        <v>254</v>
      </c>
      <c r="E1073">
        <v>22</v>
      </c>
      <c r="F1073">
        <v>149</v>
      </c>
      <c r="G1073">
        <v>12</v>
      </c>
      <c r="H1073" t="s">
        <v>3951</v>
      </c>
      <c r="I1073">
        <f>YEAR(Table1[[#This Row],[Date]])</f>
        <v>2024</v>
      </c>
      <c r="J1073">
        <f>MONTH(Table1[[#This Row],[Date]])</f>
        <v>6</v>
      </c>
      <c r="K1073">
        <f>WEEKDAY(Table1[[#This Row],[Date]])</f>
        <v>5</v>
      </c>
      <c r="L1073" s="3">
        <f>DAY(Table1[[#This Row],[Date]])</f>
        <v>20</v>
      </c>
      <c r="M1073" s="3">
        <f>Table1[[#This Row],[Inventory Level]]/Table1[[#This Row],[Reorder Point]]</f>
        <v>1.7913385826771653</v>
      </c>
      <c r="N1073" s="3">
        <f>ROUND(Table1[[#This Row],[Turnover Ratio]],2)</f>
        <v>1.79</v>
      </c>
    </row>
    <row r="1074" spans="1:14" x14ac:dyDescent="0.25">
      <c r="A1074" t="s">
        <v>1020</v>
      </c>
      <c r="B1074" s="1">
        <v>45380</v>
      </c>
      <c r="C1074">
        <v>898</v>
      </c>
      <c r="D1074">
        <v>226</v>
      </c>
      <c r="E1074">
        <v>6</v>
      </c>
      <c r="F1074">
        <v>153</v>
      </c>
      <c r="G1074">
        <v>43</v>
      </c>
      <c r="H1074" t="s">
        <v>3949</v>
      </c>
      <c r="I1074">
        <f>YEAR(Table1[[#This Row],[Date]])</f>
        <v>2024</v>
      </c>
      <c r="J1074">
        <f>MONTH(Table1[[#This Row],[Date]])</f>
        <v>3</v>
      </c>
      <c r="K1074">
        <f>WEEKDAY(Table1[[#This Row],[Date]])</f>
        <v>6</v>
      </c>
      <c r="L1074" s="3">
        <f>DAY(Table1[[#This Row],[Date]])</f>
        <v>29</v>
      </c>
      <c r="M1074" s="3">
        <f>Table1[[#This Row],[Inventory Level]]/Table1[[#This Row],[Reorder Point]]</f>
        <v>3.9734513274336285</v>
      </c>
      <c r="N1074" s="3">
        <f>ROUND(Table1[[#This Row],[Turnover Ratio]],2)</f>
        <v>3.97</v>
      </c>
    </row>
    <row r="1075" spans="1:14" hidden="1" x14ac:dyDescent="0.25">
      <c r="A1075" t="s">
        <v>1021</v>
      </c>
      <c r="B1075" s="1">
        <v>45392</v>
      </c>
      <c r="C1075">
        <v>861</v>
      </c>
      <c r="D1075">
        <v>464</v>
      </c>
      <c r="E1075">
        <v>27</v>
      </c>
      <c r="F1075">
        <v>30</v>
      </c>
      <c r="G1075">
        <v>37</v>
      </c>
      <c r="H1075" t="s">
        <v>3950</v>
      </c>
      <c r="I1075">
        <f>YEAR(Table1[[#This Row],[Date]])</f>
        <v>2024</v>
      </c>
      <c r="J1075">
        <f>MONTH(Table1[[#This Row],[Date]])</f>
        <v>4</v>
      </c>
      <c r="K1075">
        <f>WEEKDAY(Table1[[#This Row],[Date]])</f>
        <v>4</v>
      </c>
      <c r="L1075" s="3">
        <f>DAY(Table1[[#This Row],[Date]])</f>
        <v>10</v>
      </c>
      <c r="M1075" s="3">
        <f>Table1[[#This Row],[Inventory Level]]/Table1[[#This Row],[Reorder Point]]</f>
        <v>1.8556034482758621</v>
      </c>
      <c r="N1075" s="3">
        <f>ROUND(Table1[[#This Row],[Turnover Ratio]],2)</f>
        <v>1.86</v>
      </c>
    </row>
    <row r="1076" spans="1:14" hidden="1" x14ac:dyDescent="0.25">
      <c r="A1076" t="s">
        <v>1022</v>
      </c>
      <c r="B1076" s="1">
        <v>45051</v>
      </c>
      <c r="C1076">
        <v>595</v>
      </c>
      <c r="D1076">
        <v>427</v>
      </c>
      <c r="E1076">
        <v>23</v>
      </c>
      <c r="F1076">
        <v>124</v>
      </c>
      <c r="G1076">
        <v>38</v>
      </c>
      <c r="H1076" t="s">
        <v>3950</v>
      </c>
      <c r="I1076">
        <f>YEAR(Table1[[#This Row],[Date]])</f>
        <v>2023</v>
      </c>
      <c r="J1076">
        <f>MONTH(Table1[[#This Row],[Date]])</f>
        <v>5</v>
      </c>
      <c r="K1076">
        <f>WEEKDAY(Table1[[#This Row],[Date]])</f>
        <v>6</v>
      </c>
      <c r="L1076" s="3">
        <f>DAY(Table1[[#This Row],[Date]])</f>
        <v>5</v>
      </c>
      <c r="M1076" s="3">
        <f>Table1[[#This Row],[Inventory Level]]/Table1[[#This Row],[Reorder Point]]</f>
        <v>1.3934426229508197</v>
      </c>
      <c r="N1076" s="3">
        <f>ROUND(Table1[[#This Row],[Turnover Ratio]],2)</f>
        <v>1.39</v>
      </c>
    </row>
    <row r="1077" spans="1:14" hidden="1" x14ac:dyDescent="0.25">
      <c r="A1077" t="s">
        <v>699</v>
      </c>
      <c r="B1077" s="1">
        <v>45511</v>
      </c>
      <c r="C1077">
        <v>732</v>
      </c>
      <c r="D1077">
        <v>348</v>
      </c>
      <c r="E1077">
        <v>17</v>
      </c>
      <c r="F1077">
        <v>85</v>
      </c>
      <c r="G1077">
        <v>8</v>
      </c>
      <c r="H1077" t="s">
        <v>3950</v>
      </c>
      <c r="I1077">
        <f>YEAR(Table1[[#This Row],[Date]])</f>
        <v>2024</v>
      </c>
      <c r="J1077">
        <f>MONTH(Table1[[#This Row],[Date]])</f>
        <v>8</v>
      </c>
      <c r="K1077">
        <f>WEEKDAY(Table1[[#This Row],[Date]])</f>
        <v>4</v>
      </c>
      <c r="L1077" s="3">
        <f>DAY(Table1[[#This Row],[Date]])</f>
        <v>7</v>
      </c>
      <c r="M1077" s="3">
        <f>Table1[[#This Row],[Inventory Level]]/Table1[[#This Row],[Reorder Point]]</f>
        <v>2.103448275862069</v>
      </c>
      <c r="N1077" s="3">
        <f>ROUND(Table1[[#This Row],[Turnover Ratio]],2)</f>
        <v>2.1</v>
      </c>
    </row>
    <row r="1078" spans="1:14" hidden="1" x14ac:dyDescent="0.25">
      <c r="A1078" t="s">
        <v>1023</v>
      </c>
      <c r="B1078" s="1">
        <v>45500</v>
      </c>
      <c r="C1078">
        <v>750</v>
      </c>
      <c r="D1078">
        <v>463</v>
      </c>
      <c r="E1078">
        <v>18</v>
      </c>
      <c r="F1078">
        <v>180</v>
      </c>
      <c r="G1078">
        <v>26</v>
      </c>
      <c r="H1078" t="s">
        <v>3951</v>
      </c>
      <c r="I1078">
        <f>YEAR(Table1[[#This Row],[Date]])</f>
        <v>2024</v>
      </c>
      <c r="J1078">
        <f>MONTH(Table1[[#This Row],[Date]])</f>
        <v>7</v>
      </c>
      <c r="K1078">
        <f>WEEKDAY(Table1[[#This Row],[Date]])</f>
        <v>7</v>
      </c>
      <c r="L1078" s="3">
        <f>DAY(Table1[[#This Row],[Date]])</f>
        <v>27</v>
      </c>
      <c r="M1078" s="3">
        <f>Table1[[#This Row],[Inventory Level]]/Table1[[#This Row],[Reorder Point]]</f>
        <v>1.6198704103671706</v>
      </c>
      <c r="N1078" s="3">
        <f>ROUND(Table1[[#This Row],[Turnover Ratio]],2)</f>
        <v>1.62</v>
      </c>
    </row>
    <row r="1079" spans="1:14" hidden="1" x14ac:dyDescent="0.25">
      <c r="A1079" t="s">
        <v>296</v>
      </c>
      <c r="B1079" s="1">
        <v>45251</v>
      </c>
      <c r="C1079">
        <v>941</v>
      </c>
      <c r="D1079">
        <v>393</v>
      </c>
      <c r="E1079">
        <v>10</v>
      </c>
      <c r="F1079">
        <v>164</v>
      </c>
      <c r="G1079">
        <v>45</v>
      </c>
      <c r="H1079" t="s">
        <v>3950</v>
      </c>
      <c r="I1079">
        <f>YEAR(Table1[[#This Row],[Date]])</f>
        <v>2023</v>
      </c>
      <c r="J1079">
        <f>MONTH(Table1[[#This Row],[Date]])</f>
        <v>11</v>
      </c>
      <c r="K1079">
        <f>WEEKDAY(Table1[[#This Row],[Date]])</f>
        <v>3</v>
      </c>
      <c r="L1079" s="3">
        <f>DAY(Table1[[#This Row],[Date]])</f>
        <v>21</v>
      </c>
      <c r="M1079" s="3">
        <f>Table1[[#This Row],[Inventory Level]]/Table1[[#This Row],[Reorder Point]]</f>
        <v>2.3944020356234095</v>
      </c>
      <c r="N1079" s="3">
        <f>ROUND(Table1[[#This Row],[Turnover Ratio]],2)</f>
        <v>2.39</v>
      </c>
    </row>
    <row r="1080" spans="1:14" x14ac:dyDescent="0.25">
      <c r="A1080" t="s">
        <v>1024</v>
      </c>
      <c r="B1080" s="1">
        <v>45224</v>
      </c>
      <c r="C1080">
        <v>326</v>
      </c>
      <c r="D1080">
        <v>452</v>
      </c>
      <c r="E1080">
        <v>20</v>
      </c>
      <c r="F1080">
        <v>140</v>
      </c>
      <c r="G1080">
        <v>48</v>
      </c>
      <c r="H1080" t="s">
        <v>3949</v>
      </c>
      <c r="I1080">
        <f>YEAR(Table1[[#This Row],[Date]])</f>
        <v>2023</v>
      </c>
      <c r="J1080">
        <f>MONTH(Table1[[#This Row],[Date]])</f>
        <v>10</v>
      </c>
      <c r="K1080">
        <f>WEEKDAY(Table1[[#This Row],[Date]])</f>
        <v>4</v>
      </c>
      <c r="L1080" s="3">
        <f>DAY(Table1[[#This Row],[Date]])</f>
        <v>25</v>
      </c>
      <c r="M1080" s="3">
        <f>Table1[[#This Row],[Inventory Level]]/Table1[[#This Row],[Reorder Point]]</f>
        <v>0.72123893805309736</v>
      </c>
      <c r="N1080" s="3">
        <f>ROUND(Table1[[#This Row],[Turnover Ratio]],2)</f>
        <v>0.72</v>
      </c>
    </row>
    <row r="1081" spans="1:14" x14ac:dyDescent="0.25">
      <c r="A1081" t="s">
        <v>414</v>
      </c>
      <c r="B1081" s="1">
        <v>45033</v>
      </c>
      <c r="C1081">
        <v>476</v>
      </c>
      <c r="D1081">
        <v>118</v>
      </c>
      <c r="E1081">
        <v>16</v>
      </c>
      <c r="F1081">
        <v>38</v>
      </c>
      <c r="G1081">
        <v>33</v>
      </c>
      <c r="H1081" t="s">
        <v>3949</v>
      </c>
      <c r="I1081">
        <f>YEAR(Table1[[#This Row],[Date]])</f>
        <v>2023</v>
      </c>
      <c r="J1081">
        <f>MONTH(Table1[[#This Row],[Date]])</f>
        <v>4</v>
      </c>
      <c r="K1081">
        <f>WEEKDAY(Table1[[#This Row],[Date]])</f>
        <v>2</v>
      </c>
      <c r="L1081" s="3">
        <f>DAY(Table1[[#This Row],[Date]])</f>
        <v>17</v>
      </c>
      <c r="M1081" s="3">
        <f>Table1[[#This Row],[Inventory Level]]/Table1[[#This Row],[Reorder Point]]</f>
        <v>4.0338983050847457</v>
      </c>
      <c r="N1081" s="3">
        <f>ROUND(Table1[[#This Row],[Turnover Ratio]],2)</f>
        <v>4.03</v>
      </c>
    </row>
    <row r="1082" spans="1:14" hidden="1" x14ac:dyDescent="0.25">
      <c r="A1082" t="s">
        <v>1025</v>
      </c>
      <c r="B1082" s="1">
        <v>45138</v>
      </c>
      <c r="C1082">
        <v>233</v>
      </c>
      <c r="D1082">
        <v>482</v>
      </c>
      <c r="E1082">
        <v>4</v>
      </c>
      <c r="F1082">
        <v>73</v>
      </c>
      <c r="G1082">
        <v>22</v>
      </c>
      <c r="H1082" t="s">
        <v>3951</v>
      </c>
      <c r="I1082">
        <f>YEAR(Table1[[#This Row],[Date]])</f>
        <v>2023</v>
      </c>
      <c r="J1082">
        <f>MONTH(Table1[[#This Row],[Date]])</f>
        <v>7</v>
      </c>
      <c r="K1082">
        <f>WEEKDAY(Table1[[#This Row],[Date]])</f>
        <v>2</v>
      </c>
      <c r="L1082" s="3">
        <f>DAY(Table1[[#This Row],[Date]])</f>
        <v>31</v>
      </c>
      <c r="M1082" s="3">
        <f>Table1[[#This Row],[Inventory Level]]/Table1[[#This Row],[Reorder Point]]</f>
        <v>0.48340248962655602</v>
      </c>
      <c r="N1082" s="3">
        <f>ROUND(Table1[[#This Row],[Turnover Ratio]],2)</f>
        <v>0.48</v>
      </c>
    </row>
    <row r="1083" spans="1:14" x14ac:dyDescent="0.25">
      <c r="A1083" t="s">
        <v>1026</v>
      </c>
      <c r="B1083" s="1">
        <v>45243</v>
      </c>
      <c r="C1083">
        <v>394</v>
      </c>
      <c r="D1083">
        <v>77</v>
      </c>
      <c r="E1083">
        <v>19</v>
      </c>
      <c r="F1083">
        <v>67</v>
      </c>
      <c r="G1083">
        <v>16</v>
      </c>
      <c r="H1083" t="s">
        <v>3949</v>
      </c>
      <c r="I1083">
        <f>YEAR(Table1[[#This Row],[Date]])</f>
        <v>2023</v>
      </c>
      <c r="J1083">
        <f>MONTH(Table1[[#This Row],[Date]])</f>
        <v>11</v>
      </c>
      <c r="K1083">
        <f>WEEKDAY(Table1[[#This Row],[Date]])</f>
        <v>2</v>
      </c>
      <c r="L1083" s="3">
        <f>DAY(Table1[[#This Row],[Date]])</f>
        <v>13</v>
      </c>
      <c r="M1083" s="3">
        <f>Table1[[#This Row],[Inventory Level]]/Table1[[#This Row],[Reorder Point]]</f>
        <v>5.116883116883117</v>
      </c>
      <c r="N1083" s="3">
        <f>ROUND(Table1[[#This Row],[Turnover Ratio]],2)</f>
        <v>5.12</v>
      </c>
    </row>
    <row r="1084" spans="1:14" x14ac:dyDescent="0.25">
      <c r="A1084" t="s">
        <v>1027</v>
      </c>
      <c r="B1084" s="1">
        <v>45136</v>
      </c>
      <c r="C1084">
        <v>427</v>
      </c>
      <c r="D1084">
        <v>212</v>
      </c>
      <c r="E1084">
        <v>30</v>
      </c>
      <c r="F1084">
        <v>27</v>
      </c>
      <c r="G1084">
        <v>14</v>
      </c>
      <c r="H1084" t="s">
        <v>3949</v>
      </c>
      <c r="I1084">
        <f>YEAR(Table1[[#This Row],[Date]])</f>
        <v>2023</v>
      </c>
      <c r="J1084">
        <f>MONTH(Table1[[#This Row],[Date]])</f>
        <v>7</v>
      </c>
      <c r="K1084">
        <f>WEEKDAY(Table1[[#This Row],[Date]])</f>
        <v>7</v>
      </c>
      <c r="L1084" s="3">
        <f>DAY(Table1[[#This Row],[Date]])</f>
        <v>29</v>
      </c>
      <c r="M1084" s="3">
        <f>Table1[[#This Row],[Inventory Level]]/Table1[[#This Row],[Reorder Point]]</f>
        <v>2.0141509433962264</v>
      </c>
      <c r="N1084" s="3">
        <f>ROUND(Table1[[#This Row],[Turnover Ratio]],2)</f>
        <v>2.0099999999999998</v>
      </c>
    </row>
    <row r="1085" spans="1:14" x14ac:dyDescent="0.25">
      <c r="A1085" t="s">
        <v>1028</v>
      </c>
      <c r="B1085" s="1">
        <v>45515</v>
      </c>
      <c r="C1085">
        <v>277</v>
      </c>
      <c r="D1085">
        <v>78</v>
      </c>
      <c r="E1085">
        <v>15</v>
      </c>
      <c r="F1085">
        <v>43</v>
      </c>
      <c r="G1085">
        <v>10</v>
      </c>
      <c r="H1085" t="s">
        <v>3949</v>
      </c>
      <c r="I1085">
        <f>YEAR(Table1[[#This Row],[Date]])</f>
        <v>2024</v>
      </c>
      <c r="J1085">
        <f>MONTH(Table1[[#This Row],[Date]])</f>
        <v>8</v>
      </c>
      <c r="K1085">
        <f>WEEKDAY(Table1[[#This Row],[Date]])</f>
        <v>1</v>
      </c>
      <c r="L1085" s="3">
        <f>DAY(Table1[[#This Row],[Date]])</f>
        <v>11</v>
      </c>
      <c r="M1085" s="3">
        <f>Table1[[#This Row],[Inventory Level]]/Table1[[#This Row],[Reorder Point]]</f>
        <v>3.5512820512820511</v>
      </c>
      <c r="N1085" s="3">
        <f>ROUND(Table1[[#This Row],[Turnover Ratio]],2)</f>
        <v>3.55</v>
      </c>
    </row>
    <row r="1086" spans="1:14" x14ac:dyDescent="0.25">
      <c r="A1086" t="s">
        <v>898</v>
      </c>
      <c r="B1086" s="1">
        <v>45015</v>
      </c>
      <c r="C1086">
        <v>653</v>
      </c>
      <c r="D1086">
        <v>249</v>
      </c>
      <c r="E1086">
        <v>28</v>
      </c>
      <c r="F1086">
        <v>92</v>
      </c>
      <c r="G1086">
        <v>33</v>
      </c>
      <c r="H1086" t="s">
        <v>3949</v>
      </c>
      <c r="I1086">
        <f>YEAR(Table1[[#This Row],[Date]])</f>
        <v>2023</v>
      </c>
      <c r="J1086">
        <f>MONTH(Table1[[#This Row],[Date]])</f>
        <v>3</v>
      </c>
      <c r="K1086">
        <f>WEEKDAY(Table1[[#This Row],[Date]])</f>
        <v>5</v>
      </c>
      <c r="L1086" s="3">
        <f>DAY(Table1[[#This Row],[Date]])</f>
        <v>30</v>
      </c>
      <c r="M1086" s="3">
        <f>Table1[[#This Row],[Inventory Level]]/Table1[[#This Row],[Reorder Point]]</f>
        <v>2.6224899598393576</v>
      </c>
      <c r="N1086" s="3">
        <f>ROUND(Table1[[#This Row],[Turnover Ratio]],2)</f>
        <v>2.62</v>
      </c>
    </row>
    <row r="1087" spans="1:14" hidden="1" x14ac:dyDescent="0.25">
      <c r="A1087" t="s">
        <v>1029</v>
      </c>
      <c r="B1087" s="1">
        <v>45315</v>
      </c>
      <c r="C1087">
        <v>179</v>
      </c>
      <c r="D1087">
        <v>366</v>
      </c>
      <c r="E1087">
        <v>3</v>
      </c>
      <c r="F1087">
        <v>63</v>
      </c>
      <c r="G1087">
        <v>49</v>
      </c>
      <c r="H1087" t="s">
        <v>3950</v>
      </c>
      <c r="I1087">
        <f>YEAR(Table1[[#This Row],[Date]])</f>
        <v>2024</v>
      </c>
      <c r="J1087">
        <f>MONTH(Table1[[#This Row],[Date]])</f>
        <v>1</v>
      </c>
      <c r="K1087">
        <f>WEEKDAY(Table1[[#This Row],[Date]])</f>
        <v>4</v>
      </c>
      <c r="L1087" s="3">
        <f>DAY(Table1[[#This Row],[Date]])</f>
        <v>24</v>
      </c>
      <c r="M1087" s="3">
        <f>Table1[[#This Row],[Inventory Level]]/Table1[[#This Row],[Reorder Point]]</f>
        <v>0.48907103825136611</v>
      </c>
      <c r="N1087" s="3">
        <f>ROUND(Table1[[#This Row],[Turnover Ratio]],2)</f>
        <v>0.49</v>
      </c>
    </row>
    <row r="1088" spans="1:14" hidden="1" x14ac:dyDescent="0.25">
      <c r="A1088" t="s">
        <v>1030</v>
      </c>
      <c r="B1088" s="1">
        <v>45142</v>
      </c>
      <c r="C1088">
        <v>349</v>
      </c>
      <c r="D1088">
        <v>268</v>
      </c>
      <c r="E1088">
        <v>17</v>
      </c>
      <c r="F1088">
        <v>16</v>
      </c>
      <c r="G1088">
        <v>21</v>
      </c>
      <c r="H1088" t="s">
        <v>3951</v>
      </c>
      <c r="I1088">
        <f>YEAR(Table1[[#This Row],[Date]])</f>
        <v>2023</v>
      </c>
      <c r="J1088">
        <f>MONTH(Table1[[#This Row],[Date]])</f>
        <v>8</v>
      </c>
      <c r="K1088">
        <f>WEEKDAY(Table1[[#This Row],[Date]])</f>
        <v>6</v>
      </c>
      <c r="L1088" s="3">
        <f>DAY(Table1[[#This Row],[Date]])</f>
        <v>4</v>
      </c>
      <c r="M1088" s="3">
        <f>Table1[[#This Row],[Inventory Level]]/Table1[[#This Row],[Reorder Point]]</f>
        <v>1.3022388059701493</v>
      </c>
      <c r="N1088" s="3">
        <f>ROUND(Table1[[#This Row],[Turnover Ratio]],2)</f>
        <v>1.3</v>
      </c>
    </row>
    <row r="1089" spans="1:14" hidden="1" x14ac:dyDescent="0.25">
      <c r="A1089" t="s">
        <v>1031</v>
      </c>
      <c r="B1089" s="1">
        <v>45337</v>
      </c>
      <c r="C1089">
        <v>842</v>
      </c>
      <c r="D1089">
        <v>113</v>
      </c>
      <c r="E1089">
        <v>10</v>
      </c>
      <c r="F1089">
        <v>96</v>
      </c>
      <c r="G1089">
        <v>41</v>
      </c>
      <c r="H1089" t="s">
        <v>3950</v>
      </c>
      <c r="I1089">
        <f>YEAR(Table1[[#This Row],[Date]])</f>
        <v>2024</v>
      </c>
      <c r="J1089">
        <f>MONTH(Table1[[#This Row],[Date]])</f>
        <v>2</v>
      </c>
      <c r="K1089">
        <f>WEEKDAY(Table1[[#This Row],[Date]])</f>
        <v>5</v>
      </c>
      <c r="L1089" s="3">
        <f>DAY(Table1[[#This Row],[Date]])</f>
        <v>15</v>
      </c>
      <c r="M1089" s="3">
        <f>Table1[[#This Row],[Inventory Level]]/Table1[[#This Row],[Reorder Point]]</f>
        <v>7.4513274336283182</v>
      </c>
      <c r="N1089" s="3">
        <f>ROUND(Table1[[#This Row],[Turnover Ratio]],2)</f>
        <v>7.45</v>
      </c>
    </row>
    <row r="1090" spans="1:14" hidden="1" x14ac:dyDescent="0.25">
      <c r="A1090" t="s">
        <v>1032</v>
      </c>
      <c r="B1090" s="1">
        <v>45530</v>
      </c>
      <c r="C1090">
        <v>945</v>
      </c>
      <c r="D1090">
        <v>150</v>
      </c>
      <c r="E1090">
        <v>25</v>
      </c>
      <c r="F1090">
        <v>101</v>
      </c>
      <c r="G1090">
        <v>37</v>
      </c>
      <c r="H1090" t="s">
        <v>3951</v>
      </c>
      <c r="I1090">
        <f>YEAR(Table1[[#This Row],[Date]])</f>
        <v>2024</v>
      </c>
      <c r="J1090">
        <f>MONTH(Table1[[#This Row],[Date]])</f>
        <v>8</v>
      </c>
      <c r="K1090">
        <f>WEEKDAY(Table1[[#This Row],[Date]])</f>
        <v>2</v>
      </c>
      <c r="L1090" s="3">
        <f>DAY(Table1[[#This Row],[Date]])</f>
        <v>26</v>
      </c>
      <c r="M1090" s="3">
        <f>Table1[[#This Row],[Inventory Level]]/Table1[[#This Row],[Reorder Point]]</f>
        <v>6.3</v>
      </c>
      <c r="N1090" s="3">
        <f>ROUND(Table1[[#This Row],[Turnover Ratio]],2)</f>
        <v>6.3</v>
      </c>
    </row>
    <row r="1091" spans="1:14" x14ac:dyDescent="0.25">
      <c r="A1091" t="s">
        <v>1033</v>
      </c>
      <c r="B1091" s="1">
        <v>45691</v>
      </c>
      <c r="C1091">
        <v>607</v>
      </c>
      <c r="D1091">
        <v>456</v>
      </c>
      <c r="E1091">
        <v>6</v>
      </c>
      <c r="F1091">
        <v>14</v>
      </c>
      <c r="G1091">
        <v>50</v>
      </c>
      <c r="H1091" t="s">
        <v>3949</v>
      </c>
      <c r="I1091">
        <f>YEAR(Table1[[#This Row],[Date]])</f>
        <v>2025</v>
      </c>
      <c r="J1091">
        <f>MONTH(Table1[[#This Row],[Date]])</f>
        <v>2</v>
      </c>
      <c r="K1091">
        <f>WEEKDAY(Table1[[#This Row],[Date]])</f>
        <v>2</v>
      </c>
      <c r="L1091" s="3">
        <f>DAY(Table1[[#This Row],[Date]])</f>
        <v>3</v>
      </c>
      <c r="M1091" s="3">
        <f>Table1[[#This Row],[Inventory Level]]/Table1[[#This Row],[Reorder Point]]</f>
        <v>1.3311403508771931</v>
      </c>
      <c r="N1091" s="3">
        <f>ROUND(Table1[[#This Row],[Turnover Ratio]],2)</f>
        <v>1.33</v>
      </c>
    </row>
    <row r="1092" spans="1:14" hidden="1" x14ac:dyDescent="0.25">
      <c r="A1092" t="s">
        <v>1034</v>
      </c>
      <c r="B1092" s="1">
        <v>45559</v>
      </c>
      <c r="C1092">
        <v>809</v>
      </c>
      <c r="D1092">
        <v>379</v>
      </c>
      <c r="E1092">
        <v>23</v>
      </c>
      <c r="F1092">
        <v>146</v>
      </c>
      <c r="G1092">
        <v>7</v>
      </c>
      <c r="H1092" t="s">
        <v>3950</v>
      </c>
      <c r="I1092">
        <f>YEAR(Table1[[#This Row],[Date]])</f>
        <v>2024</v>
      </c>
      <c r="J1092">
        <f>MONTH(Table1[[#This Row],[Date]])</f>
        <v>9</v>
      </c>
      <c r="K1092">
        <f>WEEKDAY(Table1[[#This Row],[Date]])</f>
        <v>3</v>
      </c>
      <c r="L1092" s="3">
        <f>DAY(Table1[[#This Row],[Date]])</f>
        <v>24</v>
      </c>
      <c r="M1092" s="3">
        <f>Table1[[#This Row],[Inventory Level]]/Table1[[#This Row],[Reorder Point]]</f>
        <v>2.1345646437994721</v>
      </c>
      <c r="N1092" s="3">
        <f>ROUND(Table1[[#This Row],[Turnover Ratio]],2)</f>
        <v>2.13</v>
      </c>
    </row>
    <row r="1093" spans="1:14" hidden="1" x14ac:dyDescent="0.25">
      <c r="A1093" t="s">
        <v>1035</v>
      </c>
      <c r="B1093" s="1">
        <v>45569</v>
      </c>
      <c r="C1093">
        <v>577</v>
      </c>
      <c r="D1093">
        <v>281</v>
      </c>
      <c r="E1093">
        <v>2</v>
      </c>
      <c r="F1093">
        <v>156</v>
      </c>
      <c r="G1093">
        <v>37</v>
      </c>
      <c r="H1093" t="s">
        <v>3951</v>
      </c>
      <c r="I1093">
        <f>YEAR(Table1[[#This Row],[Date]])</f>
        <v>2024</v>
      </c>
      <c r="J1093">
        <f>MONTH(Table1[[#This Row],[Date]])</f>
        <v>10</v>
      </c>
      <c r="K1093">
        <f>WEEKDAY(Table1[[#This Row],[Date]])</f>
        <v>6</v>
      </c>
      <c r="L1093" s="3">
        <f>DAY(Table1[[#This Row],[Date]])</f>
        <v>4</v>
      </c>
      <c r="M1093" s="3">
        <f>Table1[[#This Row],[Inventory Level]]/Table1[[#This Row],[Reorder Point]]</f>
        <v>2.0533807829181496</v>
      </c>
      <c r="N1093" s="3">
        <f>ROUND(Table1[[#This Row],[Turnover Ratio]],2)</f>
        <v>2.0499999999999998</v>
      </c>
    </row>
    <row r="1094" spans="1:14" hidden="1" x14ac:dyDescent="0.25">
      <c r="A1094" t="s">
        <v>1036</v>
      </c>
      <c r="B1094" s="1">
        <v>45056</v>
      </c>
      <c r="C1094">
        <v>182</v>
      </c>
      <c r="D1094">
        <v>180</v>
      </c>
      <c r="E1094">
        <v>3</v>
      </c>
      <c r="F1094">
        <v>165</v>
      </c>
      <c r="G1094">
        <v>29</v>
      </c>
      <c r="H1094" t="s">
        <v>3950</v>
      </c>
      <c r="I1094">
        <f>YEAR(Table1[[#This Row],[Date]])</f>
        <v>2023</v>
      </c>
      <c r="J1094">
        <f>MONTH(Table1[[#This Row],[Date]])</f>
        <v>5</v>
      </c>
      <c r="K1094">
        <f>WEEKDAY(Table1[[#This Row],[Date]])</f>
        <v>4</v>
      </c>
      <c r="L1094" s="3">
        <f>DAY(Table1[[#This Row],[Date]])</f>
        <v>10</v>
      </c>
      <c r="M1094" s="3">
        <f>Table1[[#This Row],[Inventory Level]]/Table1[[#This Row],[Reorder Point]]</f>
        <v>1.0111111111111111</v>
      </c>
      <c r="N1094" s="3">
        <f>ROUND(Table1[[#This Row],[Turnover Ratio]],2)</f>
        <v>1.01</v>
      </c>
    </row>
    <row r="1095" spans="1:14" hidden="1" x14ac:dyDescent="0.25">
      <c r="A1095" t="s">
        <v>1037</v>
      </c>
      <c r="B1095" s="1">
        <v>45410</v>
      </c>
      <c r="C1095">
        <v>666</v>
      </c>
      <c r="D1095">
        <v>464</v>
      </c>
      <c r="E1095">
        <v>11</v>
      </c>
      <c r="F1095">
        <v>8</v>
      </c>
      <c r="G1095">
        <v>44</v>
      </c>
      <c r="H1095" t="s">
        <v>3951</v>
      </c>
      <c r="I1095">
        <f>YEAR(Table1[[#This Row],[Date]])</f>
        <v>2024</v>
      </c>
      <c r="J1095">
        <f>MONTH(Table1[[#This Row],[Date]])</f>
        <v>4</v>
      </c>
      <c r="K1095">
        <f>WEEKDAY(Table1[[#This Row],[Date]])</f>
        <v>1</v>
      </c>
      <c r="L1095" s="3">
        <f>DAY(Table1[[#This Row],[Date]])</f>
        <v>28</v>
      </c>
      <c r="M1095" s="3">
        <f>Table1[[#This Row],[Inventory Level]]/Table1[[#This Row],[Reorder Point]]</f>
        <v>1.4353448275862069</v>
      </c>
      <c r="N1095" s="3">
        <f>ROUND(Table1[[#This Row],[Turnover Ratio]],2)</f>
        <v>1.44</v>
      </c>
    </row>
    <row r="1096" spans="1:14" hidden="1" x14ac:dyDescent="0.25">
      <c r="A1096" t="s">
        <v>500</v>
      </c>
      <c r="B1096" s="1">
        <v>45446</v>
      </c>
      <c r="C1096">
        <v>444</v>
      </c>
      <c r="D1096">
        <v>235</v>
      </c>
      <c r="E1096">
        <v>20</v>
      </c>
      <c r="F1096">
        <v>23</v>
      </c>
      <c r="G1096">
        <v>1</v>
      </c>
      <c r="H1096" t="s">
        <v>3950</v>
      </c>
      <c r="I1096">
        <f>YEAR(Table1[[#This Row],[Date]])</f>
        <v>2024</v>
      </c>
      <c r="J1096">
        <f>MONTH(Table1[[#This Row],[Date]])</f>
        <v>6</v>
      </c>
      <c r="K1096">
        <f>WEEKDAY(Table1[[#This Row],[Date]])</f>
        <v>2</v>
      </c>
      <c r="L1096" s="3">
        <f>DAY(Table1[[#This Row],[Date]])</f>
        <v>3</v>
      </c>
      <c r="M1096" s="3">
        <f>Table1[[#This Row],[Inventory Level]]/Table1[[#This Row],[Reorder Point]]</f>
        <v>1.8893617021276596</v>
      </c>
      <c r="N1096" s="3">
        <f>ROUND(Table1[[#This Row],[Turnover Ratio]],2)</f>
        <v>1.89</v>
      </c>
    </row>
    <row r="1097" spans="1:14" hidden="1" x14ac:dyDescent="0.25">
      <c r="A1097" t="s">
        <v>1038</v>
      </c>
      <c r="B1097" s="1">
        <v>45463</v>
      </c>
      <c r="C1097">
        <v>317</v>
      </c>
      <c r="D1097">
        <v>323</v>
      </c>
      <c r="E1097">
        <v>16</v>
      </c>
      <c r="F1097">
        <v>5</v>
      </c>
      <c r="G1097">
        <v>7</v>
      </c>
      <c r="H1097" t="s">
        <v>3951</v>
      </c>
      <c r="I1097">
        <f>YEAR(Table1[[#This Row],[Date]])</f>
        <v>2024</v>
      </c>
      <c r="J1097">
        <f>MONTH(Table1[[#This Row],[Date]])</f>
        <v>6</v>
      </c>
      <c r="K1097">
        <f>WEEKDAY(Table1[[#This Row],[Date]])</f>
        <v>5</v>
      </c>
      <c r="L1097" s="3">
        <f>DAY(Table1[[#This Row],[Date]])</f>
        <v>20</v>
      </c>
      <c r="M1097" s="3">
        <f>Table1[[#This Row],[Inventory Level]]/Table1[[#This Row],[Reorder Point]]</f>
        <v>0.98142414860681115</v>
      </c>
      <c r="N1097" s="3">
        <f>ROUND(Table1[[#This Row],[Turnover Ratio]],2)</f>
        <v>0.98</v>
      </c>
    </row>
    <row r="1098" spans="1:14" hidden="1" x14ac:dyDescent="0.25">
      <c r="A1098" t="s">
        <v>1039</v>
      </c>
      <c r="B1098" s="1">
        <v>45554</v>
      </c>
      <c r="C1098">
        <v>749</v>
      </c>
      <c r="D1098">
        <v>223</v>
      </c>
      <c r="E1098">
        <v>15</v>
      </c>
      <c r="F1098">
        <v>105</v>
      </c>
      <c r="G1098">
        <v>16</v>
      </c>
      <c r="H1098" t="s">
        <v>3950</v>
      </c>
      <c r="I1098">
        <f>YEAR(Table1[[#This Row],[Date]])</f>
        <v>2024</v>
      </c>
      <c r="J1098">
        <f>MONTH(Table1[[#This Row],[Date]])</f>
        <v>9</v>
      </c>
      <c r="K1098">
        <f>WEEKDAY(Table1[[#This Row],[Date]])</f>
        <v>5</v>
      </c>
      <c r="L1098" s="3">
        <f>DAY(Table1[[#This Row],[Date]])</f>
        <v>19</v>
      </c>
      <c r="M1098" s="3">
        <f>Table1[[#This Row],[Inventory Level]]/Table1[[#This Row],[Reorder Point]]</f>
        <v>3.3587443946188342</v>
      </c>
      <c r="N1098" s="3">
        <f>ROUND(Table1[[#This Row],[Turnover Ratio]],2)</f>
        <v>3.36</v>
      </c>
    </row>
    <row r="1099" spans="1:14" hidden="1" x14ac:dyDescent="0.25">
      <c r="A1099" t="s">
        <v>1040</v>
      </c>
      <c r="B1099" s="1">
        <v>45362</v>
      </c>
      <c r="C1099">
        <v>469</v>
      </c>
      <c r="D1099">
        <v>120</v>
      </c>
      <c r="E1099">
        <v>14</v>
      </c>
      <c r="F1099">
        <v>116</v>
      </c>
      <c r="G1099">
        <v>9</v>
      </c>
      <c r="H1099" t="s">
        <v>3951</v>
      </c>
      <c r="I1099">
        <f>YEAR(Table1[[#This Row],[Date]])</f>
        <v>2024</v>
      </c>
      <c r="J1099">
        <f>MONTH(Table1[[#This Row],[Date]])</f>
        <v>3</v>
      </c>
      <c r="K1099">
        <f>WEEKDAY(Table1[[#This Row],[Date]])</f>
        <v>2</v>
      </c>
      <c r="L1099" s="3">
        <f>DAY(Table1[[#This Row],[Date]])</f>
        <v>11</v>
      </c>
      <c r="M1099" s="3">
        <f>Table1[[#This Row],[Inventory Level]]/Table1[[#This Row],[Reorder Point]]</f>
        <v>3.9083333333333332</v>
      </c>
      <c r="N1099" s="3">
        <f>ROUND(Table1[[#This Row],[Turnover Ratio]],2)</f>
        <v>3.91</v>
      </c>
    </row>
    <row r="1100" spans="1:14" x14ac:dyDescent="0.25">
      <c r="A1100" t="s">
        <v>1041</v>
      </c>
      <c r="B1100" s="1">
        <v>45646</v>
      </c>
      <c r="C1100">
        <v>248</v>
      </c>
      <c r="D1100">
        <v>263</v>
      </c>
      <c r="E1100">
        <v>13</v>
      </c>
      <c r="F1100">
        <v>161</v>
      </c>
      <c r="G1100">
        <v>4</v>
      </c>
      <c r="H1100" t="s">
        <v>3949</v>
      </c>
      <c r="I1100">
        <f>YEAR(Table1[[#This Row],[Date]])</f>
        <v>2024</v>
      </c>
      <c r="J1100">
        <f>MONTH(Table1[[#This Row],[Date]])</f>
        <v>12</v>
      </c>
      <c r="K1100">
        <f>WEEKDAY(Table1[[#This Row],[Date]])</f>
        <v>6</v>
      </c>
      <c r="L1100" s="3">
        <f>DAY(Table1[[#This Row],[Date]])</f>
        <v>20</v>
      </c>
      <c r="M1100" s="3">
        <f>Table1[[#This Row],[Inventory Level]]/Table1[[#This Row],[Reorder Point]]</f>
        <v>0.94296577946768056</v>
      </c>
      <c r="N1100" s="3">
        <f>ROUND(Table1[[#This Row],[Turnover Ratio]],2)</f>
        <v>0.94</v>
      </c>
    </row>
    <row r="1101" spans="1:14" hidden="1" x14ac:dyDescent="0.25">
      <c r="A1101" t="s">
        <v>1042</v>
      </c>
      <c r="B1101" s="1">
        <v>45603</v>
      </c>
      <c r="C1101">
        <v>709</v>
      </c>
      <c r="D1101">
        <v>77</v>
      </c>
      <c r="E1101">
        <v>17</v>
      </c>
      <c r="F1101">
        <v>79</v>
      </c>
      <c r="G1101">
        <v>21</v>
      </c>
      <c r="H1101" t="s">
        <v>3951</v>
      </c>
      <c r="I1101">
        <f>YEAR(Table1[[#This Row],[Date]])</f>
        <v>2024</v>
      </c>
      <c r="J1101">
        <f>MONTH(Table1[[#This Row],[Date]])</f>
        <v>11</v>
      </c>
      <c r="K1101">
        <f>WEEKDAY(Table1[[#This Row],[Date]])</f>
        <v>5</v>
      </c>
      <c r="L1101" s="3">
        <f>DAY(Table1[[#This Row],[Date]])</f>
        <v>7</v>
      </c>
      <c r="M1101" s="3">
        <f>Table1[[#This Row],[Inventory Level]]/Table1[[#This Row],[Reorder Point]]</f>
        <v>9.2077922077922079</v>
      </c>
      <c r="N1101" s="3">
        <f>ROUND(Table1[[#This Row],[Turnover Ratio]],2)</f>
        <v>9.2100000000000009</v>
      </c>
    </row>
    <row r="1102" spans="1:14" hidden="1" x14ac:dyDescent="0.25">
      <c r="A1102" t="s">
        <v>1043</v>
      </c>
      <c r="B1102" s="1">
        <v>45605</v>
      </c>
      <c r="C1102">
        <v>840</v>
      </c>
      <c r="D1102">
        <v>222</v>
      </c>
      <c r="E1102">
        <v>7</v>
      </c>
      <c r="F1102">
        <v>197</v>
      </c>
      <c r="G1102">
        <v>38</v>
      </c>
      <c r="H1102" t="s">
        <v>3950</v>
      </c>
      <c r="I1102">
        <f>YEAR(Table1[[#This Row],[Date]])</f>
        <v>2024</v>
      </c>
      <c r="J1102">
        <f>MONTH(Table1[[#This Row],[Date]])</f>
        <v>11</v>
      </c>
      <c r="K1102">
        <f>WEEKDAY(Table1[[#This Row],[Date]])</f>
        <v>7</v>
      </c>
      <c r="L1102" s="3">
        <f>DAY(Table1[[#This Row],[Date]])</f>
        <v>9</v>
      </c>
      <c r="M1102" s="3">
        <f>Table1[[#This Row],[Inventory Level]]/Table1[[#This Row],[Reorder Point]]</f>
        <v>3.7837837837837838</v>
      </c>
      <c r="N1102" s="3">
        <f>ROUND(Table1[[#This Row],[Turnover Ratio]],2)</f>
        <v>3.78</v>
      </c>
    </row>
    <row r="1103" spans="1:14" x14ac:dyDescent="0.25">
      <c r="A1103" t="s">
        <v>1044</v>
      </c>
      <c r="B1103" s="1">
        <v>45541</v>
      </c>
      <c r="C1103">
        <v>367</v>
      </c>
      <c r="D1103">
        <v>365</v>
      </c>
      <c r="E1103">
        <v>17</v>
      </c>
      <c r="F1103">
        <v>125</v>
      </c>
      <c r="G1103">
        <v>34</v>
      </c>
      <c r="H1103" t="s">
        <v>3949</v>
      </c>
      <c r="I1103">
        <f>YEAR(Table1[[#This Row],[Date]])</f>
        <v>2024</v>
      </c>
      <c r="J1103">
        <f>MONTH(Table1[[#This Row],[Date]])</f>
        <v>9</v>
      </c>
      <c r="K1103">
        <f>WEEKDAY(Table1[[#This Row],[Date]])</f>
        <v>6</v>
      </c>
      <c r="L1103" s="3">
        <f>DAY(Table1[[#This Row],[Date]])</f>
        <v>6</v>
      </c>
      <c r="M1103" s="3">
        <f>Table1[[#This Row],[Inventory Level]]/Table1[[#This Row],[Reorder Point]]</f>
        <v>1.0054794520547945</v>
      </c>
      <c r="N1103" s="3">
        <f>ROUND(Table1[[#This Row],[Turnover Ratio]],2)</f>
        <v>1.01</v>
      </c>
    </row>
    <row r="1104" spans="1:14" hidden="1" x14ac:dyDescent="0.25">
      <c r="A1104" t="s">
        <v>1045</v>
      </c>
      <c r="B1104" s="1">
        <v>45494</v>
      </c>
      <c r="C1104">
        <v>869</v>
      </c>
      <c r="D1104">
        <v>75</v>
      </c>
      <c r="E1104">
        <v>12</v>
      </c>
      <c r="F1104">
        <v>11</v>
      </c>
      <c r="G1104">
        <v>48</v>
      </c>
      <c r="H1104" t="s">
        <v>3951</v>
      </c>
      <c r="I1104">
        <f>YEAR(Table1[[#This Row],[Date]])</f>
        <v>2024</v>
      </c>
      <c r="J1104">
        <f>MONTH(Table1[[#This Row],[Date]])</f>
        <v>7</v>
      </c>
      <c r="K1104">
        <f>WEEKDAY(Table1[[#This Row],[Date]])</f>
        <v>1</v>
      </c>
      <c r="L1104" s="3">
        <f>DAY(Table1[[#This Row],[Date]])</f>
        <v>21</v>
      </c>
      <c r="M1104" s="3">
        <f>Table1[[#This Row],[Inventory Level]]/Table1[[#This Row],[Reorder Point]]</f>
        <v>11.586666666666666</v>
      </c>
      <c r="N1104" s="3">
        <f>ROUND(Table1[[#This Row],[Turnover Ratio]],2)</f>
        <v>11.59</v>
      </c>
    </row>
    <row r="1105" spans="1:14" hidden="1" x14ac:dyDescent="0.25">
      <c r="A1105" t="s">
        <v>435</v>
      </c>
      <c r="B1105" s="1">
        <v>45630</v>
      </c>
      <c r="C1105">
        <v>330</v>
      </c>
      <c r="D1105">
        <v>392</v>
      </c>
      <c r="E1105">
        <v>13</v>
      </c>
      <c r="F1105">
        <v>189</v>
      </c>
      <c r="G1105">
        <v>38</v>
      </c>
      <c r="H1105" t="s">
        <v>3950</v>
      </c>
      <c r="I1105">
        <f>YEAR(Table1[[#This Row],[Date]])</f>
        <v>2024</v>
      </c>
      <c r="J1105">
        <f>MONTH(Table1[[#This Row],[Date]])</f>
        <v>12</v>
      </c>
      <c r="K1105">
        <f>WEEKDAY(Table1[[#This Row],[Date]])</f>
        <v>4</v>
      </c>
      <c r="L1105" s="3">
        <f>DAY(Table1[[#This Row],[Date]])</f>
        <v>4</v>
      </c>
      <c r="M1105" s="3">
        <f>Table1[[#This Row],[Inventory Level]]/Table1[[#This Row],[Reorder Point]]</f>
        <v>0.84183673469387754</v>
      </c>
      <c r="N1105" s="3">
        <f>ROUND(Table1[[#This Row],[Turnover Ratio]],2)</f>
        <v>0.84</v>
      </c>
    </row>
    <row r="1106" spans="1:14" hidden="1" x14ac:dyDescent="0.25">
      <c r="A1106" t="s">
        <v>1046</v>
      </c>
      <c r="B1106" s="1">
        <v>45059</v>
      </c>
      <c r="C1106">
        <v>712</v>
      </c>
      <c r="D1106">
        <v>107</v>
      </c>
      <c r="E1106">
        <v>30</v>
      </c>
      <c r="F1106">
        <v>43</v>
      </c>
      <c r="G1106">
        <v>38</v>
      </c>
      <c r="H1106" t="s">
        <v>3950</v>
      </c>
      <c r="I1106">
        <f>YEAR(Table1[[#This Row],[Date]])</f>
        <v>2023</v>
      </c>
      <c r="J1106">
        <f>MONTH(Table1[[#This Row],[Date]])</f>
        <v>5</v>
      </c>
      <c r="K1106">
        <f>WEEKDAY(Table1[[#This Row],[Date]])</f>
        <v>7</v>
      </c>
      <c r="L1106" s="3">
        <f>DAY(Table1[[#This Row],[Date]])</f>
        <v>13</v>
      </c>
      <c r="M1106" s="3">
        <f>Table1[[#This Row],[Inventory Level]]/Table1[[#This Row],[Reorder Point]]</f>
        <v>6.6542056074766354</v>
      </c>
      <c r="N1106" s="3">
        <f>ROUND(Table1[[#This Row],[Turnover Ratio]],2)</f>
        <v>6.65</v>
      </c>
    </row>
    <row r="1107" spans="1:14" x14ac:dyDescent="0.25">
      <c r="A1107" t="s">
        <v>1047</v>
      </c>
      <c r="B1107" s="1">
        <v>45119</v>
      </c>
      <c r="C1107">
        <v>636</v>
      </c>
      <c r="D1107">
        <v>319</v>
      </c>
      <c r="E1107">
        <v>29</v>
      </c>
      <c r="F1107">
        <v>50</v>
      </c>
      <c r="G1107">
        <v>18</v>
      </c>
      <c r="H1107" t="s">
        <v>3949</v>
      </c>
      <c r="I1107">
        <f>YEAR(Table1[[#This Row],[Date]])</f>
        <v>2023</v>
      </c>
      <c r="J1107">
        <f>MONTH(Table1[[#This Row],[Date]])</f>
        <v>7</v>
      </c>
      <c r="K1107">
        <f>WEEKDAY(Table1[[#This Row],[Date]])</f>
        <v>4</v>
      </c>
      <c r="L1107" s="3">
        <f>DAY(Table1[[#This Row],[Date]])</f>
        <v>12</v>
      </c>
      <c r="M1107" s="3">
        <f>Table1[[#This Row],[Inventory Level]]/Table1[[#This Row],[Reorder Point]]</f>
        <v>1.9937304075235109</v>
      </c>
      <c r="N1107" s="3">
        <f>ROUND(Table1[[#This Row],[Turnover Ratio]],2)</f>
        <v>1.99</v>
      </c>
    </row>
    <row r="1108" spans="1:14" x14ac:dyDescent="0.25">
      <c r="A1108" t="s">
        <v>1048</v>
      </c>
      <c r="B1108" s="1">
        <v>45576</v>
      </c>
      <c r="C1108">
        <v>269</v>
      </c>
      <c r="D1108">
        <v>335</v>
      </c>
      <c r="E1108">
        <v>15</v>
      </c>
      <c r="F1108">
        <v>89</v>
      </c>
      <c r="G1108">
        <v>13</v>
      </c>
      <c r="H1108" t="s">
        <v>3949</v>
      </c>
      <c r="I1108">
        <f>YEAR(Table1[[#This Row],[Date]])</f>
        <v>2024</v>
      </c>
      <c r="J1108">
        <f>MONTH(Table1[[#This Row],[Date]])</f>
        <v>10</v>
      </c>
      <c r="K1108">
        <f>WEEKDAY(Table1[[#This Row],[Date]])</f>
        <v>6</v>
      </c>
      <c r="L1108" s="3">
        <f>DAY(Table1[[#This Row],[Date]])</f>
        <v>11</v>
      </c>
      <c r="M1108" s="3">
        <f>Table1[[#This Row],[Inventory Level]]/Table1[[#This Row],[Reorder Point]]</f>
        <v>0.80298507462686564</v>
      </c>
      <c r="N1108" s="3">
        <f>ROUND(Table1[[#This Row],[Turnover Ratio]],2)</f>
        <v>0.8</v>
      </c>
    </row>
    <row r="1109" spans="1:14" x14ac:dyDescent="0.25">
      <c r="A1109" t="s">
        <v>1049</v>
      </c>
      <c r="B1109" s="1">
        <v>45271</v>
      </c>
      <c r="C1109">
        <v>352</v>
      </c>
      <c r="D1109">
        <v>479</v>
      </c>
      <c r="E1109">
        <v>5</v>
      </c>
      <c r="F1109">
        <v>158</v>
      </c>
      <c r="G1109">
        <v>7</v>
      </c>
      <c r="H1109" t="s">
        <v>3949</v>
      </c>
      <c r="I1109">
        <f>YEAR(Table1[[#This Row],[Date]])</f>
        <v>2023</v>
      </c>
      <c r="J1109">
        <f>MONTH(Table1[[#This Row],[Date]])</f>
        <v>12</v>
      </c>
      <c r="K1109">
        <f>WEEKDAY(Table1[[#This Row],[Date]])</f>
        <v>2</v>
      </c>
      <c r="L1109" s="3">
        <f>DAY(Table1[[#This Row],[Date]])</f>
        <v>11</v>
      </c>
      <c r="M1109" s="3">
        <f>Table1[[#This Row],[Inventory Level]]/Table1[[#This Row],[Reorder Point]]</f>
        <v>0.73486430062630481</v>
      </c>
      <c r="N1109" s="3">
        <f>ROUND(Table1[[#This Row],[Turnover Ratio]],2)</f>
        <v>0.73</v>
      </c>
    </row>
    <row r="1110" spans="1:14" hidden="1" x14ac:dyDescent="0.25">
      <c r="A1110" t="s">
        <v>1050</v>
      </c>
      <c r="B1110" s="1">
        <v>45515</v>
      </c>
      <c r="C1110">
        <v>706</v>
      </c>
      <c r="D1110">
        <v>435</v>
      </c>
      <c r="E1110">
        <v>23</v>
      </c>
      <c r="F1110">
        <v>30</v>
      </c>
      <c r="G1110">
        <v>48</v>
      </c>
      <c r="H1110" t="s">
        <v>3951</v>
      </c>
      <c r="I1110">
        <f>YEAR(Table1[[#This Row],[Date]])</f>
        <v>2024</v>
      </c>
      <c r="J1110">
        <f>MONTH(Table1[[#This Row],[Date]])</f>
        <v>8</v>
      </c>
      <c r="K1110">
        <f>WEEKDAY(Table1[[#This Row],[Date]])</f>
        <v>1</v>
      </c>
      <c r="L1110" s="3">
        <f>DAY(Table1[[#This Row],[Date]])</f>
        <v>11</v>
      </c>
      <c r="M1110" s="3">
        <f>Table1[[#This Row],[Inventory Level]]/Table1[[#This Row],[Reorder Point]]</f>
        <v>1.6229885057471265</v>
      </c>
      <c r="N1110" s="3">
        <f>ROUND(Table1[[#This Row],[Turnover Ratio]],2)</f>
        <v>1.62</v>
      </c>
    </row>
    <row r="1111" spans="1:14" hidden="1" x14ac:dyDescent="0.25">
      <c r="A1111" t="s">
        <v>1051</v>
      </c>
      <c r="B1111" s="1">
        <v>45403</v>
      </c>
      <c r="C1111">
        <v>103</v>
      </c>
      <c r="D1111">
        <v>353</v>
      </c>
      <c r="E1111">
        <v>2</v>
      </c>
      <c r="F1111">
        <v>180</v>
      </c>
      <c r="G1111">
        <v>34</v>
      </c>
      <c r="H1111" t="s">
        <v>3951</v>
      </c>
      <c r="I1111">
        <f>YEAR(Table1[[#This Row],[Date]])</f>
        <v>2024</v>
      </c>
      <c r="J1111">
        <f>MONTH(Table1[[#This Row],[Date]])</f>
        <v>4</v>
      </c>
      <c r="K1111">
        <f>WEEKDAY(Table1[[#This Row],[Date]])</f>
        <v>1</v>
      </c>
      <c r="L1111" s="3">
        <f>DAY(Table1[[#This Row],[Date]])</f>
        <v>21</v>
      </c>
      <c r="M1111" s="3">
        <f>Table1[[#This Row],[Inventory Level]]/Table1[[#This Row],[Reorder Point]]</f>
        <v>0.29178470254957506</v>
      </c>
      <c r="N1111" s="3">
        <f>ROUND(Table1[[#This Row],[Turnover Ratio]],2)</f>
        <v>0.28999999999999998</v>
      </c>
    </row>
    <row r="1112" spans="1:14" hidden="1" x14ac:dyDescent="0.25">
      <c r="A1112" t="s">
        <v>1052</v>
      </c>
      <c r="B1112" s="1">
        <v>45280</v>
      </c>
      <c r="C1112">
        <v>980</v>
      </c>
      <c r="D1112">
        <v>496</v>
      </c>
      <c r="E1112">
        <v>1</v>
      </c>
      <c r="F1112">
        <v>26</v>
      </c>
      <c r="G1112">
        <v>21</v>
      </c>
      <c r="H1112" t="s">
        <v>3950</v>
      </c>
      <c r="I1112">
        <f>YEAR(Table1[[#This Row],[Date]])</f>
        <v>2023</v>
      </c>
      <c r="J1112">
        <f>MONTH(Table1[[#This Row],[Date]])</f>
        <v>12</v>
      </c>
      <c r="K1112">
        <f>WEEKDAY(Table1[[#This Row],[Date]])</f>
        <v>4</v>
      </c>
      <c r="L1112" s="3">
        <f>DAY(Table1[[#This Row],[Date]])</f>
        <v>20</v>
      </c>
      <c r="M1112" s="3">
        <f>Table1[[#This Row],[Inventory Level]]/Table1[[#This Row],[Reorder Point]]</f>
        <v>1.9758064516129032</v>
      </c>
      <c r="N1112" s="3">
        <f>ROUND(Table1[[#This Row],[Turnover Ratio]],2)</f>
        <v>1.98</v>
      </c>
    </row>
    <row r="1113" spans="1:14" hidden="1" x14ac:dyDescent="0.25">
      <c r="A1113" t="s">
        <v>1053</v>
      </c>
      <c r="B1113" s="1">
        <v>45006</v>
      </c>
      <c r="C1113">
        <v>552</v>
      </c>
      <c r="D1113">
        <v>192</v>
      </c>
      <c r="E1113">
        <v>27</v>
      </c>
      <c r="F1113">
        <v>83</v>
      </c>
      <c r="G1113">
        <v>14</v>
      </c>
      <c r="H1113" t="s">
        <v>3950</v>
      </c>
      <c r="I1113">
        <f>YEAR(Table1[[#This Row],[Date]])</f>
        <v>2023</v>
      </c>
      <c r="J1113">
        <f>MONTH(Table1[[#This Row],[Date]])</f>
        <v>3</v>
      </c>
      <c r="K1113">
        <f>WEEKDAY(Table1[[#This Row],[Date]])</f>
        <v>3</v>
      </c>
      <c r="L1113" s="3">
        <f>DAY(Table1[[#This Row],[Date]])</f>
        <v>21</v>
      </c>
      <c r="M1113" s="3">
        <f>Table1[[#This Row],[Inventory Level]]/Table1[[#This Row],[Reorder Point]]</f>
        <v>2.875</v>
      </c>
      <c r="N1113" s="3">
        <f>ROUND(Table1[[#This Row],[Turnover Ratio]],2)</f>
        <v>2.88</v>
      </c>
    </row>
    <row r="1114" spans="1:14" hidden="1" x14ac:dyDescent="0.25">
      <c r="A1114" t="s">
        <v>1054</v>
      </c>
      <c r="B1114" s="1">
        <v>45457</v>
      </c>
      <c r="C1114">
        <v>497</v>
      </c>
      <c r="D1114">
        <v>409</v>
      </c>
      <c r="E1114">
        <v>12</v>
      </c>
      <c r="F1114">
        <v>183</v>
      </c>
      <c r="G1114">
        <v>12</v>
      </c>
      <c r="H1114" t="s">
        <v>3951</v>
      </c>
      <c r="I1114">
        <f>YEAR(Table1[[#This Row],[Date]])</f>
        <v>2024</v>
      </c>
      <c r="J1114">
        <f>MONTH(Table1[[#This Row],[Date]])</f>
        <v>6</v>
      </c>
      <c r="K1114">
        <f>WEEKDAY(Table1[[#This Row],[Date]])</f>
        <v>6</v>
      </c>
      <c r="L1114" s="3">
        <f>DAY(Table1[[#This Row],[Date]])</f>
        <v>14</v>
      </c>
      <c r="M1114" s="3">
        <f>Table1[[#This Row],[Inventory Level]]/Table1[[#This Row],[Reorder Point]]</f>
        <v>1.2151589242053791</v>
      </c>
      <c r="N1114" s="3">
        <f>ROUND(Table1[[#This Row],[Turnover Ratio]],2)</f>
        <v>1.22</v>
      </c>
    </row>
    <row r="1115" spans="1:14" hidden="1" x14ac:dyDescent="0.25">
      <c r="A1115" t="s">
        <v>1055</v>
      </c>
      <c r="B1115" s="1">
        <v>45083</v>
      </c>
      <c r="C1115">
        <v>570</v>
      </c>
      <c r="D1115">
        <v>358</v>
      </c>
      <c r="E1115">
        <v>26</v>
      </c>
      <c r="F1115">
        <v>173</v>
      </c>
      <c r="G1115">
        <v>20</v>
      </c>
      <c r="H1115" t="s">
        <v>3951</v>
      </c>
      <c r="I1115">
        <f>YEAR(Table1[[#This Row],[Date]])</f>
        <v>2023</v>
      </c>
      <c r="J1115">
        <f>MONTH(Table1[[#This Row],[Date]])</f>
        <v>6</v>
      </c>
      <c r="K1115">
        <f>WEEKDAY(Table1[[#This Row],[Date]])</f>
        <v>3</v>
      </c>
      <c r="L1115" s="3">
        <f>DAY(Table1[[#This Row],[Date]])</f>
        <v>6</v>
      </c>
      <c r="M1115" s="3">
        <f>Table1[[#This Row],[Inventory Level]]/Table1[[#This Row],[Reorder Point]]</f>
        <v>1.5921787709497206</v>
      </c>
      <c r="N1115" s="3">
        <f>ROUND(Table1[[#This Row],[Turnover Ratio]],2)</f>
        <v>1.59</v>
      </c>
    </row>
    <row r="1116" spans="1:14" hidden="1" x14ac:dyDescent="0.25">
      <c r="A1116" t="s">
        <v>1056</v>
      </c>
      <c r="B1116" s="1">
        <v>45231</v>
      </c>
      <c r="C1116">
        <v>436</v>
      </c>
      <c r="D1116">
        <v>440</v>
      </c>
      <c r="E1116">
        <v>2</v>
      </c>
      <c r="F1116">
        <v>82</v>
      </c>
      <c r="G1116">
        <v>48</v>
      </c>
      <c r="H1116" t="s">
        <v>3950</v>
      </c>
      <c r="I1116">
        <f>YEAR(Table1[[#This Row],[Date]])</f>
        <v>2023</v>
      </c>
      <c r="J1116">
        <f>MONTH(Table1[[#This Row],[Date]])</f>
        <v>11</v>
      </c>
      <c r="K1116">
        <f>WEEKDAY(Table1[[#This Row],[Date]])</f>
        <v>4</v>
      </c>
      <c r="L1116" s="3">
        <f>DAY(Table1[[#This Row],[Date]])</f>
        <v>1</v>
      </c>
      <c r="M1116" s="3">
        <f>Table1[[#This Row],[Inventory Level]]/Table1[[#This Row],[Reorder Point]]</f>
        <v>0.99090909090909096</v>
      </c>
      <c r="N1116" s="3">
        <f>ROUND(Table1[[#This Row],[Turnover Ratio]],2)</f>
        <v>0.99</v>
      </c>
    </row>
    <row r="1117" spans="1:14" x14ac:dyDescent="0.25">
      <c r="A1117" t="s">
        <v>1057</v>
      </c>
      <c r="B1117" s="1">
        <v>45563</v>
      </c>
      <c r="C1117">
        <v>370</v>
      </c>
      <c r="D1117">
        <v>443</v>
      </c>
      <c r="E1117">
        <v>21</v>
      </c>
      <c r="F1117">
        <v>171</v>
      </c>
      <c r="G1117">
        <v>3</v>
      </c>
      <c r="H1117" t="s">
        <v>3949</v>
      </c>
      <c r="I1117">
        <f>YEAR(Table1[[#This Row],[Date]])</f>
        <v>2024</v>
      </c>
      <c r="J1117">
        <f>MONTH(Table1[[#This Row],[Date]])</f>
        <v>9</v>
      </c>
      <c r="K1117">
        <f>WEEKDAY(Table1[[#This Row],[Date]])</f>
        <v>7</v>
      </c>
      <c r="L1117" s="3">
        <f>DAY(Table1[[#This Row],[Date]])</f>
        <v>28</v>
      </c>
      <c r="M1117" s="3">
        <f>Table1[[#This Row],[Inventory Level]]/Table1[[#This Row],[Reorder Point]]</f>
        <v>0.83521444695259595</v>
      </c>
      <c r="N1117" s="3">
        <f>ROUND(Table1[[#This Row],[Turnover Ratio]],2)</f>
        <v>0.84</v>
      </c>
    </row>
    <row r="1118" spans="1:14" hidden="1" x14ac:dyDescent="0.25">
      <c r="A1118" t="s">
        <v>1058</v>
      </c>
      <c r="B1118" s="1">
        <v>45520</v>
      </c>
      <c r="C1118">
        <v>991</v>
      </c>
      <c r="D1118">
        <v>343</v>
      </c>
      <c r="E1118">
        <v>26</v>
      </c>
      <c r="F1118">
        <v>48</v>
      </c>
      <c r="G1118">
        <v>5</v>
      </c>
      <c r="H1118" t="s">
        <v>3951</v>
      </c>
      <c r="I1118">
        <f>YEAR(Table1[[#This Row],[Date]])</f>
        <v>2024</v>
      </c>
      <c r="J1118">
        <f>MONTH(Table1[[#This Row],[Date]])</f>
        <v>8</v>
      </c>
      <c r="K1118">
        <f>WEEKDAY(Table1[[#This Row],[Date]])</f>
        <v>6</v>
      </c>
      <c r="L1118" s="3">
        <f>DAY(Table1[[#This Row],[Date]])</f>
        <v>16</v>
      </c>
      <c r="M1118" s="3">
        <f>Table1[[#This Row],[Inventory Level]]/Table1[[#This Row],[Reorder Point]]</f>
        <v>2.889212827988338</v>
      </c>
      <c r="N1118" s="3">
        <f>ROUND(Table1[[#This Row],[Turnover Ratio]],2)</f>
        <v>2.89</v>
      </c>
    </row>
    <row r="1119" spans="1:14" hidden="1" x14ac:dyDescent="0.25">
      <c r="A1119" t="s">
        <v>1059</v>
      </c>
      <c r="B1119" s="1">
        <v>45685</v>
      </c>
      <c r="C1119">
        <v>831</v>
      </c>
      <c r="D1119">
        <v>88</v>
      </c>
      <c r="E1119">
        <v>20</v>
      </c>
      <c r="F1119">
        <v>125</v>
      </c>
      <c r="G1119">
        <v>20</v>
      </c>
      <c r="H1119" t="s">
        <v>3951</v>
      </c>
      <c r="I1119">
        <f>YEAR(Table1[[#This Row],[Date]])</f>
        <v>2025</v>
      </c>
      <c r="J1119">
        <f>MONTH(Table1[[#This Row],[Date]])</f>
        <v>1</v>
      </c>
      <c r="K1119">
        <f>WEEKDAY(Table1[[#This Row],[Date]])</f>
        <v>3</v>
      </c>
      <c r="L1119" s="3">
        <f>DAY(Table1[[#This Row],[Date]])</f>
        <v>28</v>
      </c>
      <c r="M1119" s="3">
        <f>Table1[[#This Row],[Inventory Level]]/Table1[[#This Row],[Reorder Point]]</f>
        <v>9.4431818181818183</v>
      </c>
      <c r="N1119" s="3">
        <f>ROUND(Table1[[#This Row],[Turnover Ratio]],2)</f>
        <v>9.44</v>
      </c>
    </row>
    <row r="1120" spans="1:14" hidden="1" x14ac:dyDescent="0.25">
      <c r="A1120" t="s">
        <v>1060</v>
      </c>
      <c r="B1120" s="1">
        <v>45562</v>
      </c>
      <c r="C1120">
        <v>287</v>
      </c>
      <c r="D1120">
        <v>398</v>
      </c>
      <c r="E1120">
        <v>5</v>
      </c>
      <c r="F1120">
        <v>153</v>
      </c>
      <c r="G1120">
        <v>13</v>
      </c>
      <c r="H1120" t="s">
        <v>3950</v>
      </c>
      <c r="I1120">
        <f>YEAR(Table1[[#This Row],[Date]])</f>
        <v>2024</v>
      </c>
      <c r="J1120">
        <f>MONTH(Table1[[#This Row],[Date]])</f>
        <v>9</v>
      </c>
      <c r="K1120">
        <f>WEEKDAY(Table1[[#This Row],[Date]])</f>
        <v>6</v>
      </c>
      <c r="L1120" s="3">
        <f>DAY(Table1[[#This Row],[Date]])</f>
        <v>27</v>
      </c>
      <c r="M1120" s="3">
        <f>Table1[[#This Row],[Inventory Level]]/Table1[[#This Row],[Reorder Point]]</f>
        <v>0.72110552763819091</v>
      </c>
      <c r="N1120" s="3">
        <f>ROUND(Table1[[#This Row],[Turnover Ratio]],2)</f>
        <v>0.72</v>
      </c>
    </row>
    <row r="1121" spans="1:14" hidden="1" x14ac:dyDescent="0.25">
      <c r="A1121" t="s">
        <v>1061</v>
      </c>
      <c r="B1121" s="1">
        <v>45232</v>
      </c>
      <c r="C1121">
        <v>417</v>
      </c>
      <c r="D1121">
        <v>237</v>
      </c>
      <c r="E1121">
        <v>23</v>
      </c>
      <c r="F1121">
        <v>111</v>
      </c>
      <c r="G1121">
        <v>7</v>
      </c>
      <c r="H1121" t="s">
        <v>3951</v>
      </c>
      <c r="I1121">
        <f>YEAR(Table1[[#This Row],[Date]])</f>
        <v>2023</v>
      </c>
      <c r="J1121">
        <f>MONTH(Table1[[#This Row],[Date]])</f>
        <v>11</v>
      </c>
      <c r="K1121">
        <f>WEEKDAY(Table1[[#This Row],[Date]])</f>
        <v>5</v>
      </c>
      <c r="L1121" s="3">
        <f>DAY(Table1[[#This Row],[Date]])</f>
        <v>2</v>
      </c>
      <c r="M1121" s="3">
        <f>Table1[[#This Row],[Inventory Level]]/Table1[[#This Row],[Reorder Point]]</f>
        <v>1.759493670886076</v>
      </c>
      <c r="N1121" s="3">
        <f>ROUND(Table1[[#This Row],[Turnover Ratio]],2)</f>
        <v>1.76</v>
      </c>
    </row>
    <row r="1122" spans="1:14" x14ac:dyDescent="0.25">
      <c r="A1122" t="s">
        <v>1062</v>
      </c>
      <c r="B1122" s="1">
        <v>45425</v>
      </c>
      <c r="C1122">
        <v>583</v>
      </c>
      <c r="D1122">
        <v>391</v>
      </c>
      <c r="E1122">
        <v>29</v>
      </c>
      <c r="F1122">
        <v>124</v>
      </c>
      <c r="G1122">
        <v>8</v>
      </c>
      <c r="H1122" t="s">
        <v>3949</v>
      </c>
      <c r="I1122">
        <f>YEAR(Table1[[#This Row],[Date]])</f>
        <v>2024</v>
      </c>
      <c r="J1122">
        <f>MONTH(Table1[[#This Row],[Date]])</f>
        <v>5</v>
      </c>
      <c r="K1122">
        <f>WEEKDAY(Table1[[#This Row],[Date]])</f>
        <v>2</v>
      </c>
      <c r="L1122" s="3">
        <f>DAY(Table1[[#This Row],[Date]])</f>
        <v>13</v>
      </c>
      <c r="M1122" s="3">
        <f>Table1[[#This Row],[Inventory Level]]/Table1[[#This Row],[Reorder Point]]</f>
        <v>1.4910485933503836</v>
      </c>
      <c r="N1122" s="3">
        <f>ROUND(Table1[[#This Row],[Turnover Ratio]],2)</f>
        <v>1.49</v>
      </c>
    </row>
    <row r="1123" spans="1:14" hidden="1" x14ac:dyDescent="0.25">
      <c r="A1123" t="s">
        <v>1063</v>
      </c>
      <c r="B1123" s="1">
        <v>45645</v>
      </c>
      <c r="C1123">
        <v>562</v>
      </c>
      <c r="D1123">
        <v>480</v>
      </c>
      <c r="E1123">
        <v>16</v>
      </c>
      <c r="F1123">
        <v>34</v>
      </c>
      <c r="G1123">
        <v>26</v>
      </c>
      <c r="H1123" t="s">
        <v>3950</v>
      </c>
      <c r="I1123">
        <f>YEAR(Table1[[#This Row],[Date]])</f>
        <v>2024</v>
      </c>
      <c r="J1123">
        <f>MONTH(Table1[[#This Row],[Date]])</f>
        <v>12</v>
      </c>
      <c r="K1123">
        <f>WEEKDAY(Table1[[#This Row],[Date]])</f>
        <v>5</v>
      </c>
      <c r="L1123" s="3">
        <f>DAY(Table1[[#This Row],[Date]])</f>
        <v>19</v>
      </c>
      <c r="M1123" s="3">
        <f>Table1[[#This Row],[Inventory Level]]/Table1[[#This Row],[Reorder Point]]</f>
        <v>1.1708333333333334</v>
      </c>
      <c r="N1123" s="3">
        <f>ROUND(Table1[[#This Row],[Turnover Ratio]],2)</f>
        <v>1.17</v>
      </c>
    </row>
    <row r="1124" spans="1:14" hidden="1" x14ac:dyDescent="0.25">
      <c r="A1124" t="s">
        <v>1064</v>
      </c>
      <c r="B1124" s="1">
        <v>45444</v>
      </c>
      <c r="C1124">
        <v>649</v>
      </c>
      <c r="D1124">
        <v>478</v>
      </c>
      <c r="E1124">
        <v>15</v>
      </c>
      <c r="F1124">
        <v>185</v>
      </c>
      <c r="G1124">
        <v>2</v>
      </c>
      <c r="H1124" t="s">
        <v>3950</v>
      </c>
      <c r="I1124">
        <f>YEAR(Table1[[#This Row],[Date]])</f>
        <v>2024</v>
      </c>
      <c r="J1124">
        <f>MONTH(Table1[[#This Row],[Date]])</f>
        <v>6</v>
      </c>
      <c r="K1124">
        <f>WEEKDAY(Table1[[#This Row],[Date]])</f>
        <v>7</v>
      </c>
      <c r="L1124" s="3">
        <f>DAY(Table1[[#This Row],[Date]])</f>
        <v>1</v>
      </c>
      <c r="M1124" s="3">
        <f>Table1[[#This Row],[Inventory Level]]/Table1[[#This Row],[Reorder Point]]</f>
        <v>1.3577405857740585</v>
      </c>
      <c r="N1124" s="3">
        <f>ROUND(Table1[[#This Row],[Turnover Ratio]],2)</f>
        <v>1.36</v>
      </c>
    </row>
    <row r="1125" spans="1:14" x14ac:dyDescent="0.25">
      <c r="A1125" t="s">
        <v>1065</v>
      </c>
      <c r="B1125" s="1">
        <v>45464</v>
      </c>
      <c r="C1125">
        <v>954</v>
      </c>
      <c r="D1125">
        <v>447</v>
      </c>
      <c r="E1125">
        <v>22</v>
      </c>
      <c r="F1125">
        <v>180</v>
      </c>
      <c r="G1125">
        <v>3</v>
      </c>
      <c r="H1125" t="s">
        <v>3949</v>
      </c>
      <c r="I1125">
        <f>YEAR(Table1[[#This Row],[Date]])</f>
        <v>2024</v>
      </c>
      <c r="J1125">
        <f>MONTH(Table1[[#This Row],[Date]])</f>
        <v>6</v>
      </c>
      <c r="K1125">
        <f>WEEKDAY(Table1[[#This Row],[Date]])</f>
        <v>6</v>
      </c>
      <c r="L1125" s="3">
        <f>DAY(Table1[[#This Row],[Date]])</f>
        <v>21</v>
      </c>
      <c r="M1125" s="3">
        <f>Table1[[#This Row],[Inventory Level]]/Table1[[#This Row],[Reorder Point]]</f>
        <v>2.1342281879194629</v>
      </c>
      <c r="N1125" s="3">
        <f>ROUND(Table1[[#This Row],[Turnover Ratio]],2)</f>
        <v>2.13</v>
      </c>
    </row>
    <row r="1126" spans="1:14" hidden="1" x14ac:dyDescent="0.25">
      <c r="A1126" t="s">
        <v>1066</v>
      </c>
      <c r="B1126" s="1">
        <v>45637</v>
      </c>
      <c r="C1126">
        <v>110</v>
      </c>
      <c r="D1126">
        <v>174</v>
      </c>
      <c r="E1126">
        <v>16</v>
      </c>
      <c r="F1126">
        <v>135</v>
      </c>
      <c r="G1126">
        <v>2</v>
      </c>
      <c r="H1126" t="s">
        <v>3950</v>
      </c>
      <c r="I1126">
        <f>YEAR(Table1[[#This Row],[Date]])</f>
        <v>2024</v>
      </c>
      <c r="J1126">
        <f>MONTH(Table1[[#This Row],[Date]])</f>
        <v>12</v>
      </c>
      <c r="K1126">
        <f>WEEKDAY(Table1[[#This Row],[Date]])</f>
        <v>4</v>
      </c>
      <c r="L1126" s="3">
        <f>DAY(Table1[[#This Row],[Date]])</f>
        <v>11</v>
      </c>
      <c r="M1126" s="3">
        <f>Table1[[#This Row],[Inventory Level]]/Table1[[#This Row],[Reorder Point]]</f>
        <v>0.63218390804597702</v>
      </c>
      <c r="N1126" s="3">
        <f>ROUND(Table1[[#This Row],[Turnover Ratio]],2)</f>
        <v>0.63</v>
      </c>
    </row>
    <row r="1127" spans="1:14" hidden="1" x14ac:dyDescent="0.25">
      <c r="A1127" t="s">
        <v>1067</v>
      </c>
      <c r="B1127" s="1">
        <v>45332</v>
      </c>
      <c r="C1127">
        <v>585</v>
      </c>
      <c r="D1127">
        <v>280</v>
      </c>
      <c r="E1127">
        <v>13</v>
      </c>
      <c r="F1127">
        <v>52</v>
      </c>
      <c r="G1127">
        <v>23</v>
      </c>
      <c r="H1127" t="s">
        <v>3951</v>
      </c>
      <c r="I1127">
        <f>YEAR(Table1[[#This Row],[Date]])</f>
        <v>2024</v>
      </c>
      <c r="J1127">
        <f>MONTH(Table1[[#This Row],[Date]])</f>
        <v>2</v>
      </c>
      <c r="K1127">
        <f>WEEKDAY(Table1[[#This Row],[Date]])</f>
        <v>7</v>
      </c>
      <c r="L1127" s="3">
        <f>DAY(Table1[[#This Row],[Date]])</f>
        <v>10</v>
      </c>
      <c r="M1127" s="3">
        <f>Table1[[#This Row],[Inventory Level]]/Table1[[#This Row],[Reorder Point]]</f>
        <v>2.0892857142857144</v>
      </c>
      <c r="N1127" s="3">
        <f>ROUND(Table1[[#This Row],[Turnover Ratio]],2)</f>
        <v>2.09</v>
      </c>
    </row>
    <row r="1128" spans="1:14" hidden="1" x14ac:dyDescent="0.25">
      <c r="A1128" t="s">
        <v>1068</v>
      </c>
      <c r="B1128" s="1">
        <v>45652</v>
      </c>
      <c r="C1128">
        <v>457</v>
      </c>
      <c r="D1128">
        <v>223</v>
      </c>
      <c r="E1128">
        <v>23</v>
      </c>
      <c r="F1128">
        <v>29</v>
      </c>
      <c r="G1128">
        <v>26</v>
      </c>
      <c r="H1128" t="s">
        <v>3950</v>
      </c>
      <c r="I1128">
        <f>YEAR(Table1[[#This Row],[Date]])</f>
        <v>2024</v>
      </c>
      <c r="J1128">
        <f>MONTH(Table1[[#This Row],[Date]])</f>
        <v>12</v>
      </c>
      <c r="K1128">
        <f>WEEKDAY(Table1[[#This Row],[Date]])</f>
        <v>5</v>
      </c>
      <c r="L1128" s="3">
        <f>DAY(Table1[[#This Row],[Date]])</f>
        <v>26</v>
      </c>
      <c r="M1128" s="3">
        <f>Table1[[#This Row],[Inventory Level]]/Table1[[#This Row],[Reorder Point]]</f>
        <v>2.0493273542600896</v>
      </c>
      <c r="N1128" s="3">
        <f>ROUND(Table1[[#This Row],[Turnover Ratio]],2)</f>
        <v>2.0499999999999998</v>
      </c>
    </row>
    <row r="1129" spans="1:14" hidden="1" x14ac:dyDescent="0.25">
      <c r="A1129" t="s">
        <v>1069</v>
      </c>
      <c r="B1129" s="1">
        <v>45400</v>
      </c>
      <c r="C1129">
        <v>832</v>
      </c>
      <c r="D1129">
        <v>265</v>
      </c>
      <c r="E1129">
        <v>28</v>
      </c>
      <c r="F1129">
        <v>36</v>
      </c>
      <c r="G1129">
        <v>49</v>
      </c>
      <c r="H1129" t="s">
        <v>3951</v>
      </c>
      <c r="I1129">
        <f>YEAR(Table1[[#This Row],[Date]])</f>
        <v>2024</v>
      </c>
      <c r="J1129">
        <f>MONTH(Table1[[#This Row],[Date]])</f>
        <v>4</v>
      </c>
      <c r="K1129">
        <f>WEEKDAY(Table1[[#This Row],[Date]])</f>
        <v>5</v>
      </c>
      <c r="L1129" s="3">
        <f>DAY(Table1[[#This Row],[Date]])</f>
        <v>18</v>
      </c>
      <c r="M1129" s="3">
        <f>Table1[[#This Row],[Inventory Level]]/Table1[[#This Row],[Reorder Point]]</f>
        <v>3.1396226415094342</v>
      </c>
      <c r="N1129" s="3">
        <f>ROUND(Table1[[#This Row],[Turnover Ratio]],2)</f>
        <v>3.14</v>
      </c>
    </row>
    <row r="1130" spans="1:14" hidden="1" x14ac:dyDescent="0.25">
      <c r="A1130" t="s">
        <v>1070</v>
      </c>
      <c r="B1130" s="1">
        <v>45005</v>
      </c>
      <c r="C1130">
        <v>327</v>
      </c>
      <c r="D1130">
        <v>279</v>
      </c>
      <c r="E1130">
        <v>7</v>
      </c>
      <c r="F1130">
        <v>26</v>
      </c>
      <c r="G1130">
        <v>34</v>
      </c>
      <c r="H1130" t="s">
        <v>3951</v>
      </c>
      <c r="I1130">
        <f>YEAR(Table1[[#This Row],[Date]])</f>
        <v>2023</v>
      </c>
      <c r="J1130">
        <f>MONTH(Table1[[#This Row],[Date]])</f>
        <v>3</v>
      </c>
      <c r="K1130">
        <f>WEEKDAY(Table1[[#This Row],[Date]])</f>
        <v>2</v>
      </c>
      <c r="L1130" s="3">
        <f>DAY(Table1[[#This Row],[Date]])</f>
        <v>20</v>
      </c>
      <c r="M1130" s="3">
        <f>Table1[[#This Row],[Inventory Level]]/Table1[[#This Row],[Reorder Point]]</f>
        <v>1.1720430107526882</v>
      </c>
      <c r="N1130" s="3">
        <f>ROUND(Table1[[#This Row],[Turnover Ratio]],2)</f>
        <v>1.17</v>
      </c>
    </row>
    <row r="1131" spans="1:14" hidden="1" x14ac:dyDescent="0.25">
      <c r="A1131" t="s">
        <v>1071</v>
      </c>
      <c r="B1131" s="1">
        <v>45631</v>
      </c>
      <c r="C1131">
        <v>498</v>
      </c>
      <c r="D1131">
        <v>139</v>
      </c>
      <c r="E1131">
        <v>12</v>
      </c>
      <c r="F1131">
        <v>47</v>
      </c>
      <c r="G1131">
        <v>6</v>
      </c>
      <c r="H1131" t="s">
        <v>3950</v>
      </c>
      <c r="I1131">
        <f>YEAR(Table1[[#This Row],[Date]])</f>
        <v>2024</v>
      </c>
      <c r="J1131">
        <f>MONTH(Table1[[#This Row],[Date]])</f>
        <v>12</v>
      </c>
      <c r="K1131">
        <f>WEEKDAY(Table1[[#This Row],[Date]])</f>
        <v>5</v>
      </c>
      <c r="L1131" s="3">
        <f>DAY(Table1[[#This Row],[Date]])</f>
        <v>5</v>
      </c>
      <c r="M1131" s="3">
        <f>Table1[[#This Row],[Inventory Level]]/Table1[[#This Row],[Reorder Point]]</f>
        <v>3.5827338129496402</v>
      </c>
      <c r="N1131" s="3">
        <f>ROUND(Table1[[#This Row],[Turnover Ratio]],2)</f>
        <v>3.58</v>
      </c>
    </row>
    <row r="1132" spans="1:14" hidden="1" x14ac:dyDescent="0.25">
      <c r="A1132" t="s">
        <v>1072</v>
      </c>
      <c r="B1132" s="1">
        <v>44992</v>
      </c>
      <c r="C1132">
        <v>911</v>
      </c>
      <c r="D1132">
        <v>149</v>
      </c>
      <c r="E1132">
        <v>1</v>
      </c>
      <c r="F1132">
        <v>172</v>
      </c>
      <c r="G1132">
        <v>40</v>
      </c>
      <c r="H1132" t="s">
        <v>3951</v>
      </c>
      <c r="I1132">
        <f>YEAR(Table1[[#This Row],[Date]])</f>
        <v>2023</v>
      </c>
      <c r="J1132">
        <f>MONTH(Table1[[#This Row],[Date]])</f>
        <v>3</v>
      </c>
      <c r="K1132">
        <f>WEEKDAY(Table1[[#This Row],[Date]])</f>
        <v>3</v>
      </c>
      <c r="L1132" s="3">
        <f>DAY(Table1[[#This Row],[Date]])</f>
        <v>7</v>
      </c>
      <c r="M1132" s="3">
        <f>Table1[[#This Row],[Inventory Level]]/Table1[[#This Row],[Reorder Point]]</f>
        <v>6.1140939597315436</v>
      </c>
      <c r="N1132" s="3">
        <f>ROUND(Table1[[#This Row],[Turnover Ratio]],2)</f>
        <v>6.11</v>
      </c>
    </row>
    <row r="1133" spans="1:14" hidden="1" x14ac:dyDescent="0.25">
      <c r="A1133" t="s">
        <v>1073</v>
      </c>
      <c r="B1133" s="1">
        <v>45010</v>
      </c>
      <c r="C1133">
        <v>972</v>
      </c>
      <c r="D1133">
        <v>398</v>
      </c>
      <c r="E1133">
        <v>10</v>
      </c>
      <c r="F1133">
        <v>10</v>
      </c>
      <c r="G1133">
        <v>14</v>
      </c>
      <c r="H1133" t="s">
        <v>3951</v>
      </c>
      <c r="I1133">
        <f>YEAR(Table1[[#This Row],[Date]])</f>
        <v>2023</v>
      </c>
      <c r="J1133">
        <f>MONTH(Table1[[#This Row],[Date]])</f>
        <v>3</v>
      </c>
      <c r="K1133">
        <f>WEEKDAY(Table1[[#This Row],[Date]])</f>
        <v>7</v>
      </c>
      <c r="L1133" s="3">
        <f>DAY(Table1[[#This Row],[Date]])</f>
        <v>25</v>
      </c>
      <c r="M1133" s="3">
        <f>Table1[[#This Row],[Inventory Level]]/Table1[[#This Row],[Reorder Point]]</f>
        <v>2.442211055276382</v>
      </c>
      <c r="N1133" s="3">
        <f>ROUND(Table1[[#This Row],[Turnover Ratio]],2)</f>
        <v>2.44</v>
      </c>
    </row>
    <row r="1134" spans="1:14" x14ac:dyDescent="0.25">
      <c r="A1134" t="s">
        <v>1074</v>
      </c>
      <c r="B1134" s="1">
        <v>45016</v>
      </c>
      <c r="C1134">
        <v>604</v>
      </c>
      <c r="D1134">
        <v>51</v>
      </c>
      <c r="E1134">
        <v>19</v>
      </c>
      <c r="F1134">
        <v>148</v>
      </c>
      <c r="G1134">
        <v>10</v>
      </c>
      <c r="H1134" t="s">
        <v>3949</v>
      </c>
      <c r="I1134">
        <f>YEAR(Table1[[#This Row],[Date]])</f>
        <v>2023</v>
      </c>
      <c r="J1134">
        <f>MONTH(Table1[[#This Row],[Date]])</f>
        <v>3</v>
      </c>
      <c r="K1134">
        <f>WEEKDAY(Table1[[#This Row],[Date]])</f>
        <v>6</v>
      </c>
      <c r="L1134" s="3">
        <f>DAY(Table1[[#This Row],[Date]])</f>
        <v>31</v>
      </c>
      <c r="M1134" s="3">
        <f>Table1[[#This Row],[Inventory Level]]/Table1[[#This Row],[Reorder Point]]</f>
        <v>11.843137254901961</v>
      </c>
      <c r="N1134" s="3">
        <f>ROUND(Table1[[#This Row],[Turnover Ratio]],2)</f>
        <v>11.84</v>
      </c>
    </row>
    <row r="1135" spans="1:14" hidden="1" x14ac:dyDescent="0.25">
      <c r="A1135" t="s">
        <v>1075</v>
      </c>
      <c r="B1135" s="1">
        <v>45095</v>
      </c>
      <c r="C1135">
        <v>554</v>
      </c>
      <c r="D1135">
        <v>356</v>
      </c>
      <c r="E1135">
        <v>21</v>
      </c>
      <c r="F1135">
        <v>115</v>
      </c>
      <c r="G1135">
        <v>20</v>
      </c>
      <c r="H1135" t="s">
        <v>3951</v>
      </c>
      <c r="I1135">
        <f>YEAR(Table1[[#This Row],[Date]])</f>
        <v>2023</v>
      </c>
      <c r="J1135">
        <f>MONTH(Table1[[#This Row],[Date]])</f>
        <v>6</v>
      </c>
      <c r="K1135">
        <f>WEEKDAY(Table1[[#This Row],[Date]])</f>
        <v>1</v>
      </c>
      <c r="L1135" s="3">
        <f>DAY(Table1[[#This Row],[Date]])</f>
        <v>18</v>
      </c>
      <c r="M1135" s="3">
        <f>Table1[[#This Row],[Inventory Level]]/Table1[[#This Row],[Reorder Point]]</f>
        <v>1.5561797752808988</v>
      </c>
      <c r="N1135" s="3">
        <f>ROUND(Table1[[#This Row],[Turnover Ratio]],2)</f>
        <v>1.56</v>
      </c>
    </row>
    <row r="1136" spans="1:14" hidden="1" x14ac:dyDescent="0.25">
      <c r="A1136" t="s">
        <v>1076</v>
      </c>
      <c r="B1136" s="1">
        <v>45040</v>
      </c>
      <c r="C1136">
        <v>775</v>
      </c>
      <c r="D1136">
        <v>68</v>
      </c>
      <c r="E1136">
        <v>30</v>
      </c>
      <c r="F1136">
        <v>17</v>
      </c>
      <c r="G1136">
        <v>32</v>
      </c>
      <c r="H1136" t="s">
        <v>3950</v>
      </c>
      <c r="I1136">
        <f>YEAR(Table1[[#This Row],[Date]])</f>
        <v>2023</v>
      </c>
      <c r="J1136">
        <f>MONTH(Table1[[#This Row],[Date]])</f>
        <v>4</v>
      </c>
      <c r="K1136">
        <f>WEEKDAY(Table1[[#This Row],[Date]])</f>
        <v>2</v>
      </c>
      <c r="L1136" s="3">
        <f>DAY(Table1[[#This Row],[Date]])</f>
        <v>24</v>
      </c>
      <c r="M1136" s="3">
        <f>Table1[[#This Row],[Inventory Level]]/Table1[[#This Row],[Reorder Point]]</f>
        <v>11.397058823529411</v>
      </c>
      <c r="N1136" s="3">
        <f>ROUND(Table1[[#This Row],[Turnover Ratio]],2)</f>
        <v>11.4</v>
      </c>
    </row>
    <row r="1137" spans="1:14" hidden="1" x14ac:dyDescent="0.25">
      <c r="A1137" t="s">
        <v>1077</v>
      </c>
      <c r="B1137" s="1">
        <v>45421</v>
      </c>
      <c r="C1137">
        <v>779</v>
      </c>
      <c r="D1137">
        <v>363</v>
      </c>
      <c r="E1137">
        <v>28</v>
      </c>
      <c r="F1137">
        <v>117</v>
      </c>
      <c r="G1137">
        <v>33</v>
      </c>
      <c r="H1137" t="s">
        <v>3951</v>
      </c>
      <c r="I1137">
        <f>YEAR(Table1[[#This Row],[Date]])</f>
        <v>2024</v>
      </c>
      <c r="J1137">
        <f>MONTH(Table1[[#This Row],[Date]])</f>
        <v>5</v>
      </c>
      <c r="K1137">
        <f>WEEKDAY(Table1[[#This Row],[Date]])</f>
        <v>5</v>
      </c>
      <c r="L1137" s="3">
        <f>DAY(Table1[[#This Row],[Date]])</f>
        <v>9</v>
      </c>
      <c r="M1137" s="3">
        <f>Table1[[#This Row],[Inventory Level]]/Table1[[#This Row],[Reorder Point]]</f>
        <v>2.1460055096418733</v>
      </c>
      <c r="N1137" s="3">
        <f>ROUND(Table1[[#This Row],[Turnover Ratio]],2)</f>
        <v>2.15</v>
      </c>
    </row>
    <row r="1138" spans="1:14" hidden="1" x14ac:dyDescent="0.25">
      <c r="A1138" t="s">
        <v>1078</v>
      </c>
      <c r="B1138" s="1">
        <v>45405</v>
      </c>
      <c r="C1138">
        <v>242</v>
      </c>
      <c r="D1138">
        <v>484</v>
      </c>
      <c r="E1138">
        <v>30</v>
      </c>
      <c r="F1138">
        <v>6</v>
      </c>
      <c r="G1138">
        <v>12</v>
      </c>
      <c r="H1138" t="s">
        <v>3950</v>
      </c>
      <c r="I1138">
        <f>YEAR(Table1[[#This Row],[Date]])</f>
        <v>2024</v>
      </c>
      <c r="J1138">
        <f>MONTH(Table1[[#This Row],[Date]])</f>
        <v>4</v>
      </c>
      <c r="K1138">
        <f>WEEKDAY(Table1[[#This Row],[Date]])</f>
        <v>3</v>
      </c>
      <c r="L1138" s="3">
        <f>DAY(Table1[[#This Row],[Date]])</f>
        <v>23</v>
      </c>
      <c r="M1138" s="3">
        <f>Table1[[#This Row],[Inventory Level]]/Table1[[#This Row],[Reorder Point]]</f>
        <v>0.5</v>
      </c>
      <c r="N1138" s="3">
        <f>ROUND(Table1[[#This Row],[Turnover Ratio]],2)</f>
        <v>0.5</v>
      </c>
    </row>
    <row r="1139" spans="1:14" hidden="1" x14ac:dyDescent="0.25">
      <c r="A1139" t="s">
        <v>1079</v>
      </c>
      <c r="B1139" s="1">
        <v>45490</v>
      </c>
      <c r="C1139">
        <v>342</v>
      </c>
      <c r="D1139">
        <v>105</v>
      </c>
      <c r="E1139">
        <v>4</v>
      </c>
      <c r="F1139">
        <v>98</v>
      </c>
      <c r="G1139">
        <v>17</v>
      </c>
      <c r="H1139" t="s">
        <v>3951</v>
      </c>
      <c r="I1139">
        <f>YEAR(Table1[[#This Row],[Date]])</f>
        <v>2024</v>
      </c>
      <c r="J1139">
        <f>MONTH(Table1[[#This Row],[Date]])</f>
        <v>7</v>
      </c>
      <c r="K1139">
        <f>WEEKDAY(Table1[[#This Row],[Date]])</f>
        <v>4</v>
      </c>
      <c r="L1139" s="3">
        <f>DAY(Table1[[#This Row],[Date]])</f>
        <v>17</v>
      </c>
      <c r="M1139" s="3">
        <f>Table1[[#This Row],[Inventory Level]]/Table1[[#This Row],[Reorder Point]]</f>
        <v>3.2571428571428571</v>
      </c>
      <c r="N1139" s="3">
        <f>ROUND(Table1[[#This Row],[Turnover Ratio]],2)</f>
        <v>3.26</v>
      </c>
    </row>
    <row r="1140" spans="1:14" x14ac:dyDescent="0.25">
      <c r="A1140" t="s">
        <v>1080</v>
      </c>
      <c r="B1140" s="1">
        <v>45281</v>
      </c>
      <c r="C1140">
        <v>886</v>
      </c>
      <c r="D1140">
        <v>284</v>
      </c>
      <c r="E1140">
        <v>4</v>
      </c>
      <c r="F1140">
        <v>75</v>
      </c>
      <c r="G1140">
        <v>33</v>
      </c>
      <c r="H1140" t="s">
        <v>3949</v>
      </c>
      <c r="I1140">
        <f>YEAR(Table1[[#This Row],[Date]])</f>
        <v>2023</v>
      </c>
      <c r="J1140">
        <f>MONTH(Table1[[#This Row],[Date]])</f>
        <v>12</v>
      </c>
      <c r="K1140">
        <f>WEEKDAY(Table1[[#This Row],[Date]])</f>
        <v>5</v>
      </c>
      <c r="L1140" s="3">
        <f>DAY(Table1[[#This Row],[Date]])</f>
        <v>21</v>
      </c>
      <c r="M1140" s="3">
        <f>Table1[[#This Row],[Inventory Level]]/Table1[[#This Row],[Reorder Point]]</f>
        <v>3.119718309859155</v>
      </c>
      <c r="N1140" s="3">
        <f>ROUND(Table1[[#This Row],[Turnover Ratio]],2)</f>
        <v>3.12</v>
      </c>
    </row>
    <row r="1141" spans="1:14" hidden="1" x14ac:dyDescent="0.25">
      <c r="A1141" t="s">
        <v>864</v>
      </c>
      <c r="B1141" s="1">
        <v>45134</v>
      </c>
      <c r="C1141">
        <v>978</v>
      </c>
      <c r="D1141">
        <v>163</v>
      </c>
      <c r="E1141">
        <v>23</v>
      </c>
      <c r="F1141">
        <v>106</v>
      </c>
      <c r="G1141">
        <v>7</v>
      </c>
      <c r="H1141" t="s">
        <v>3950</v>
      </c>
      <c r="I1141">
        <f>YEAR(Table1[[#This Row],[Date]])</f>
        <v>2023</v>
      </c>
      <c r="J1141">
        <f>MONTH(Table1[[#This Row],[Date]])</f>
        <v>7</v>
      </c>
      <c r="K1141">
        <f>WEEKDAY(Table1[[#This Row],[Date]])</f>
        <v>5</v>
      </c>
      <c r="L1141" s="3">
        <f>DAY(Table1[[#This Row],[Date]])</f>
        <v>27</v>
      </c>
      <c r="M1141" s="3">
        <f>Table1[[#This Row],[Inventory Level]]/Table1[[#This Row],[Reorder Point]]</f>
        <v>6</v>
      </c>
      <c r="N1141" s="3">
        <f>ROUND(Table1[[#This Row],[Turnover Ratio]],2)</f>
        <v>6</v>
      </c>
    </row>
    <row r="1142" spans="1:14" hidden="1" x14ac:dyDescent="0.25">
      <c r="A1142" t="s">
        <v>1081</v>
      </c>
      <c r="B1142" s="1">
        <v>45527</v>
      </c>
      <c r="C1142">
        <v>100</v>
      </c>
      <c r="D1142">
        <v>216</v>
      </c>
      <c r="E1142">
        <v>4</v>
      </c>
      <c r="F1142">
        <v>64</v>
      </c>
      <c r="G1142">
        <v>46</v>
      </c>
      <c r="H1142" t="s">
        <v>3951</v>
      </c>
      <c r="I1142">
        <f>YEAR(Table1[[#This Row],[Date]])</f>
        <v>2024</v>
      </c>
      <c r="J1142">
        <f>MONTH(Table1[[#This Row],[Date]])</f>
        <v>8</v>
      </c>
      <c r="K1142">
        <f>WEEKDAY(Table1[[#This Row],[Date]])</f>
        <v>6</v>
      </c>
      <c r="L1142" s="3">
        <f>DAY(Table1[[#This Row],[Date]])</f>
        <v>23</v>
      </c>
      <c r="M1142" s="3">
        <f>Table1[[#This Row],[Inventory Level]]/Table1[[#This Row],[Reorder Point]]</f>
        <v>0.46296296296296297</v>
      </c>
      <c r="N1142" s="3">
        <f>ROUND(Table1[[#This Row],[Turnover Ratio]],2)</f>
        <v>0.46</v>
      </c>
    </row>
    <row r="1143" spans="1:14" hidden="1" x14ac:dyDescent="0.25">
      <c r="A1143" t="s">
        <v>1082</v>
      </c>
      <c r="B1143" s="1">
        <v>45505</v>
      </c>
      <c r="C1143">
        <v>480</v>
      </c>
      <c r="D1143">
        <v>229</v>
      </c>
      <c r="E1143">
        <v>13</v>
      </c>
      <c r="F1143">
        <v>119</v>
      </c>
      <c r="G1143">
        <v>46</v>
      </c>
      <c r="H1143" t="s">
        <v>3950</v>
      </c>
      <c r="I1143">
        <f>YEAR(Table1[[#This Row],[Date]])</f>
        <v>2024</v>
      </c>
      <c r="J1143">
        <f>MONTH(Table1[[#This Row],[Date]])</f>
        <v>8</v>
      </c>
      <c r="K1143">
        <f>WEEKDAY(Table1[[#This Row],[Date]])</f>
        <v>5</v>
      </c>
      <c r="L1143" s="3">
        <f>DAY(Table1[[#This Row],[Date]])</f>
        <v>1</v>
      </c>
      <c r="M1143" s="3">
        <f>Table1[[#This Row],[Inventory Level]]/Table1[[#This Row],[Reorder Point]]</f>
        <v>2.0960698689956332</v>
      </c>
      <c r="N1143" s="3">
        <f>ROUND(Table1[[#This Row],[Turnover Ratio]],2)</f>
        <v>2.1</v>
      </c>
    </row>
    <row r="1144" spans="1:14" hidden="1" x14ac:dyDescent="0.25">
      <c r="A1144" t="s">
        <v>1083</v>
      </c>
      <c r="B1144" s="1">
        <v>45119</v>
      </c>
      <c r="C1144">
        <v>951</v>
      </c>
      <c r="D1144">
        <v>463</v>
      </c>
      <c r="E1144">
        <v>18</v>
      </c>
      <c r="F1144">
        <v>171</v>
      </c>
      <c r="G1144">
        <v>17</v>
      </c>
      <c r="H1144" t="s">
        <v>3950</v>
      </c>
      <c r="I1144">
        <f>YEAR(Table1[[#This Row],[Date]])</f>
        <v>2023</v>
      </c>
      <c r="J1144">
        <f>MONTH(Table1[[#This Row],[Date]])</f>
        <v>7</v>
      </c>
      <c r="K1144">
        <f>WEEKDAY(Table1[[#This Row],[Date]])</f>
        <v>4</v>
      </c>
      <c r="L1144" s="3">
        <f>DAY(Table1[[#This Row],[Date]])</f>
        <v>12</v>
      </c>
      <c r="M1144" s="3">
        <f>Table1[[#This Row],[Inventory Level]]/Table1[[#This Row],[Reorder Point]]</f>
        <v>2.0539956803455723</v>
      </c>
      <c r="N1144" s="3">
        <f>ROUND(Table1[[#This Row],[Turnover Ratio]],2)</f>
        <v>2.0499999999999998</v>
      </c>
    </row>
    <row r="1145" spans="1:14" hidden="1" x14ac:dyDescent="0.25">
      <c r="A1145" t="s">
        <v>1084</v>
      </c>
      <c r="B1145" s="1">
        <v>45676</v>
      </c>
      <c r="C1145">
        <v>871</v>
      </c>
      <c r="D1145">
        <v>433</v>
      </c>
      <c r="E1145">
        <v>3</v>
      </c>
      <c r="F1145">
        <v>36</v>
      </c>
      <c r="G1145">
        <v>28</v>
      </c>
      <c r="H1145" t="s">
        <v>3950</v>
      </c>
      <c r="I1145">
        <f>YEAR(Table1[[#This Row],[Date]])</f>
        <v>2025</v>
      </c>
      <c r="J1145">
        <f>MONTH(Table1[[#This Row],[Date]])</f>
        <v>1</v>
      </c>
      <c r="K1145">
        <f>WEEKDAY(Table1[[#This Row],[Date]])</f>
        <v>1</v>
      </c>
      <c r="L1145" s="3">
        <f>DAY(Table1[[#This Row],[Date]])</f>
        <v>19</v>
      </c>
      <c r="M1145" s="3">
        <f>Table1[[#This Row],[Inventory Level]]/Table1[[#This Row],[Reorder Point]]</f>
        <v>2.0115473441108547</v>
      </c>
      <c r="N1145" s="3">
        <f>ROUND(Table1[[#This Row],[Turnover Ratio]],2)</f>
        <v>2.0099999999999998</v>
      </c>
    </row>
    <row r="1146" spans="1:14" x14ac:dyDescent="0.25">
      <c r="A1146" t="s">
        <v>1085</v>
      </c>
      <c r="B1146" s="1">
        <v>45499</v>
      </c>
      <c r="C1146">
        <v>417</v>
      </c>
      <c r="D1146">
        <v>470</v>
      </c>
      <c r="E1146">
        <v>16</v>
      </c>
      <c r="F1146">
        <v>182</v>
      </c>
      <c r="G1146">
        <v>35</v>
      </c>
      <c r="H1146" t="s">
        <v>3949</v>
      </c>
      <c r="I1146">
        <f>YEAR(Table1[[#This Row],[Date]])</f>
        <v>2024</v>
      </c>
      <c r="J1146">
        <f>MONTH(Table1[[#This Row],[Date]])</f>
        <v>7</v>
      </c>
      <c r="K1146">
        <f>WEEKDAY(Table1[[#This Row],[Date]])</f>
        <v>6</v>
      </c>
      <c r="L1146" s="3">
        <f>DAY(Table1[[#This Row],[Date]])</f>
        <v>26</v>
      </c>
      <c r="M1146" s="3">
        <f>Table1[[#This Row],[Inventory Level]]/Table1[[#This Row],[Reorder Point]]</f>
        <v>0.88723404255319149</v>
      </c>
      <c r="N1146" s="3">
        <f>ROUND(Table1[[#This Row],[Turnover Ratio]],2)</f>
        <v>0.89</v>
      </c>
    </row>
    <row r="1147" spans="1:14" hidden="1" x14ac:dyDescent="0.25">
      <c r="A1147" t="s">
        <v>1086</v>
      </c>
      <c r="B1147" s="1">
        <v>45384</v>
      </c>
      <c r="C1147">
        <v>168</v>
      </c>
      <c r="D1147">
        <v>315</v>
      </c>
      <c r="E1147">
        <v>28</v>
      </c>
      <c r="F1147">
        <v>108</v>
      </c>
      <c r="G1147">
        <v>14</v>
      </c>
      <c r="H1147" t="s">
        <v>3950</v>
      </c>
      <c r="I1147">
        <f>YEAR(Table1[[#This Row],[Date]])</f>
        <v>2024</v>
      </c>
      <c r="J1147">
        <f>MONTH(Table1[[#This Row],[Date]])</f>
        <v>4</v>
      </c>
      <c r="K1147">
        <f>WEEKDAY(Table1[[#This Row],[Date]])</f>
        <v>3</v>
      </c>
      <c r="L1147" s="3">
        <f>DAY(Table1[[#This Row],[Date]])</f>
        <v>2</v>
      </c>
      <c r="M1147" s="3">
        <f>Table1[[#This Row],[Inventory Level]]/Table1[[#This Row],[Reorder Point]]</f>
        <v>0.53333333333333333</v>
      </c>
      <c r="N1147" s="3">
        <f>ROUND(Table1[[#This Row],[Turnover Ratio]],2)</f>
        <v>0.53</v>
      </c>
    </row>
    <row r="1148" spans="1:14" x14ac:dyDescent="0.25">
      <c r="A1148" t="s">
        <v>1087</v>
      </c>
      <c r="B1148" s="1">
        <v>45402</v>
      </c>
      <c r="C1148">
        <v>186</v>
      </c>
      <c r="D1148">
        <v>74</v>
      </c>
      <c r="E1148">
        <v>8</v>
      </c>
      <c r="F1148">
        <v>8</v>
      </c>
      <c r="G1148">
        <v>22</v>
      </c>
      <c r="H1148" t="s">
        <v>3949</v>
      </c>
      <c r="I1148">
        <f>YEAR(Table1[[#This Row],[Date]])</f>
        <v>2024</v>
      </c>
      <c r="J1148">
        <f>MONTH(Table1[[#This Row],[Date]])</f>
        <v>4</v>
      </c>
      <c r="K1148">
        <f>WEEKDAY(Table1[[#This Row],[Date]])</f>
        <v>7</v>
      </c>
      <c r="L1148" s="3">
        <f>DAY(Table1[[#This Row],[Date]])</f>
        <v>20</v>
      </c>
      <c r="M1148" s="3">
        <f>Table1[[#This Row],[Inventory Level]]/Table1[[#This Row],[Reorder Point]]</f>
        <v>2.5135135135135136</v>
      </c>
      <c r="N1148" s="3">
        <f>ROUND(Table1[[#This Row],[Turnover Ratio]],2)</f>
        <v>2.5099999999999998</v>
      </c>
    </row>
    <row r="1149" spans="1:14" hidden="1" x14ac:dyDescent="0.25">
      <c r="A1149" t="s">
        <v>1088</v>
      </c>
      <c r="B1149" s="1">
        <v>45582</v>
      </c>
      <c r="C1149">
        <v>669</v>
      </c>
      <c r="D1149">
        <v>89</v>
      </c>
      <c r="E1149">
        <v>18</v>
      </c>
      <c r="F1149">
        <v>121</v>
      </c>
      <c r="G1149">
        <v>5</v>
      </c>
      <c r="H1149" t="s">
        <v>3951</v>
      </c>
      <c r="I1149">
        <f>YEAR(Table1[[#This Row],[Date]])</f>
        <v>2024</v>
      </c>
      <c r="J1149">
        <f>MONTH(Table1[[#This Row],[Date]])</f>
        <v>10</v>
      </c>
      <c r="K1149">
        <f>WEEKDAY(Table1[[#This Row],[Date]])</f>
        <v>5</v>
      </c>
      <c r="L1149" s="3">
        <f>DAY(Table1[[#This Row],[Date]])</f>
        <v>17</v>
      </c>
      <c r="M1149" s="3">
        <f>Table1[[#This Row],[Inventory Level]]/Table1[[#This Row],[Reorder Point]]</f>
        <v>7.5168539325842696</v>
      </c>
      <c r="N1149" s="3">
        <f>ROUND(Table1[[#This Row],[Turnover Ratio]],2)</f>
        <v>7.52</v>
      </c>
    </row>
    <row r="1150" spans="1:14" hidden="1" x14ac:dyDescent="0.25">
      <c r="A1150" t="s">
        <v>1089</v>
      </c>
      <c r="B1150" s="1">
        <v>45121</v>
      </c>
      <c r="C1150">
        <v>761</v>
      </c>
      <c r="D1150">
        <v>129</v>
      </c>
      <c r="E1150">
        <v>4</v>
      </c>
      <c r="F1150">
        <v>86</v>
      </c>
      <c r="G1150">
        <v>3</v>
      </c>
      <c r="H1150" t="s">
        <v>3950</v>
      </c>
      <c r="I1150">
        <f>YEAR(Table1[[#This Row],[Date]])</f>
        <v>2023</v>
      </c>
      <c r="J1150">
        <f>MONTH(Table1[[#This Row],[Date]])</f>
        <v>7</v>
      </c>
      <c r="K1150">
        <f>WEEKDAY(Table1[[#This Row],[Date]])</f>
        <v>6</v>
      </c>
      <c r="L1150" s="3">
        <f>DAY(Table1[[#This Row],[Date]])</f>
        <v>14</v>
      </c>
      <c r="M1150" s="3">
        <f>Table1[[#This Row],[Inventory Level]]/Table1[[#This Row],[Reorder Point]]</f>
        <v>5.8992248062015502</v>
      </c>
      <c r="N1150" s="3">
        <f>ROUND(Table1[[#This Row],[Turnover Ratio]],2)</f>
        <v>5.9</v>
      </c>
    </row>
    <row r="1151" spans="1:14" hidden="1" x14ac:dyDescent="0.25">
      <c r="A1151" t="s">
        <v>1090</v>
      </c>
      <c r="B1151" s="1">
        <v>45270</v>
      </c>
      <c r="C1151">
        <v>371</v>
      </c>
      <c r="D1151">
        <v>213</v>
      </c>
      <c r="E1151">
        <v>30</v>
      </c>
      <c r="F1151">
        <v>162</v>
      </c>
      <c r="G1151">
        <v>29</v>
      </c>
      <c r="H1151" t="s">
        <v>3951</v>
      </c>
      <c r="I1151">
        <f>YEAR(Table1[[#This Row],[Date]])</f>
        <v>2023</v>
      </c>
      <c r="J1151">
        <f>MONTH(Table1[[#This Row],[Date]])</f>
        <v>12</v>
      </c>
      <c r="K1151">
        <f>WEEKDAY(Table1[[#This Row],[Date]])</f>
        <v>1</v>
      </c>
      <c r="L1151" s="3">
        <f>DAY(Table1[[#This Row],[Date]])</f>
        <v>10</v>
      </c>
      <c r="M1151" s="3">
        <f>Table1[[#This Row],[Inventory Level]]/Table1[[#This Row],[Reorder Point]]</f>
        <v>1.7417840375586855</v>
      </c>
      <c r="N1151" s="3">
        <f>ROUND(Table1[[#This Row],[Turnover Ratio]],2)</f>
        <v>1.74</v>
      </c>
    </row>
    <row r="1152" spans="1:14" hidden="1" x14ac:dyDescent="0.25">
      <c r="A1152" t="s">
        <v>1091</v>
      </c>
      <c r="B1152" s="1">
        <v>45186</v>
      </c>
      <c r="C1152">
        <v>547</v>
      </c>
      <c r="D1152">
        <v>436</v>
      </c>
      <c r="E1152">
        <v>24</v>
      </c>
      <c r="F1152">
        <v>104</v>
      </c>
      <c r="G1152">
        <v>22</v>
      </c>
      <c r="H1152" t="s">
        <v>3950</v>
      </c>
      <c r="I1152">
        <f>YEAR(Table1[[#This Row],[Date]])</f>
        <v>2023</v>
      </c>
      <c r="J1152">
        <f>MONTH(Table1[[#This Row],[Date]])</f>
        <v>9</v>
      </c>
      <c r="K1152">
        <f>WEEKDAY(Table1[[#This Row],[Date]])</f>
        <v>1</v>
      </c>
      <c r="L1152" s="3">
        <f>DAY(Table1[[#This Row],[Date]])</f>
        <v>17</v>
      </c>
      <c r="M1152" s="3">
        <f>Table1[[#This Row],[Inventory Level]]/Table1[[#This Row],[Reorder Point]]</f>
        <v>1.2545871559633028</v>
      </c>
      <c r="N1152" s="3">
        <f>ROUND(Table1[[#This Row],[Turnover Ratio]],2)</f>
        <v>1.25</v>
      </c>
    </row>
    <row r="1153" spans="1:14" hidden="1" x14ac:dyDescent="0.25">
      <c r="A1153" t="s">
        <v>1092</v>
      </c>
      <c r="B1153" s="1">
        <v>45396</v>
      </c>
      <c r="C1153">
        <v>1000</v>
      </c>
      <c r="D1153">
        <v>467</v>
      </c>
      <c r="E1153">
        <v>8</v>
      </c>
      <c r="F1153">
        <v>166</v>
      </c>
      <c r="G1153">
        <v>11</v>
      </c>
      <c r="H1153" t="s">
        <v>3951</v>
      </c>
      <c r="I1153">
        <f>YEAR(Table1[[#This Row],[Date]])</f>
        <v>2024</v>
      </c>
      <c r="J1153">
        <f>MONTH(Table1[[#This Row],[Date]])</f>
        <v>4</v>
      </c>
      <c r="K1153">
        <f>WEEKDAY(Table1[[#This Row],[Date]])</f>
        <v>1</v>
      </c>
      <c r="L1153" s="3">
        <f>DAY(Table1[[#This Row],[Date]])</f>
        <v>14</v>
      </c>
      <c r="M1153" s="3">
        <f>Table1[[#This Row],[Inventory Level]]/Table1[[#This Row],[Reorder Point]]</f>
        <v>2.1413276231263385</v>
      </c>
      <c r="N1153" s="3">
        <f>ROUND(Table1[[#This Row],[Turnover Ratio]],2)</f>
        <v>2.14</v>
      </c>
    </row>
    <row r="1154" spans="1:14" hidden="1" x14ac:dyDescent="0.25">
      <c r="A1154" t="s">
        <v>1093</v>
      </c>
      <c r="B1154" s="1">
        <v>45006</v>
      </c>
      <c r="C1154">
        <v>370</v>
      </c>
      <c r="D1154">
        <v>177</v>
      </c>
      <c r="E1154">
        <v>30</v>
      </c>
      <c r="F1154">
        <v>182</v>
      </c>
      <c r="G1154">
        <v>12</v>
      </c>
      <c r="H1154" t="s">
        <v>3951</v>
      </c>
      <c r="I1154">
        <f>YEAR(Table1[[#This Row],[Date]])</f>
        <v>2023</v>
      </c>
      <c r="J1154">
        <f>MONTH(Table1[[#This Row],[Date]])</f>
        <v>3</v>
      </c>
      <c r="K1154">
        <f>WEEKDAY(Table1[[#This Row],[Date]])</f>
        <v>3</v>
      </c>
      <c r="L1154" s="3">
        <f>DAY(Table1[[#This Row],[Date]])</f>
        <v>21</v>
      </c>
      <c r="M1154" s="3">
        <f>Table1[[#This Row],[Inventory Level]]/Table1[[#This Row],[Reorder Point]]</f>
        <v>2.0903954802259888</v>
      </c>
      <c r="N1154" s="3">
        <f>ROUND(Table1[[#This Row],[Turnover Ratio]],2)</f>
        <v>2.09</v>
      </c>
    </row>
    <row r="1155" spans="1:14" hidden="1" x14ac:dyDescent="0.25">
      <c r="A1155" t="s">
        <v>1094</v>
      </c>
      <c r="B1155" s="1">
        <v>45300</v>
      </c>
      <c r="C1155">
        <v>182</v>
      </c>
      <c r="D1155">
        <v>147</v>
      </c>
      <c r="E1155">
        <v>15</v>
      </c>
      <c r="F1155">
        <v>123</v>
      </c>
      <c r="G1155">
        <v>36</v>
      </c>
      <c r="H1155" t="s">
        <v>3951</v>
      </c>
      <c r="I1155">
        <f>YEAR(Table1[[#This Row],[Date]])</f>
        <v>2024</v>
      </c>
      <c r="J1155">
        <f>MONTH(Table1[[#This Row],[Date]])</f>
        <v>1</v>
      </c>
      <c r="K1155">
        <f>WEEKDAY(Table1[[#This Row],[Date]])</f>
        <v>3</v>
      </c>
      <c r="L1155" s="3">
        <f>DAY(Table1[[#This Row],[Date]])</f>
        <v>9</v>
      </c>
      <c r="M1155" s="3">
        <f>Table1[[#This Row],[Inventory Level]]/Table1[[#This Row],[Reorder Point]]</f>
        <v>1.2380952380952381</v>
      </c>
      <c r="N1155" s="3">
        <f>ROUND(Table1[[#This Row],[Turnover Ratio]],2)</f>
        <v>1.24</v>
      </c>
    </row>
    <row r="1156" spans="1:14" hidden="1" x14ac:dyDescent="0.25">
      <c r="A1156" t="s">
        <v>1095</v>
      </c>
      <c r="B1156" s="1">
        <v>45277</v>
      </c>
      <c r="C1156">
        <v>374</v>
      </c>
      <c r="D1156">
        <v>146</v>
      </c>
      <c r="E1156">
        <v>22</v>
      </c>
      <c r="F1156">
        <v>72</v>
      </c>
      <c r="G1156">
        <v>29</v>
      </c>
      <c r="H1156" t="s">
        <v>3951</v>
      </c>
      <c r="I1156">
        <f>YEAR(Table1[[#This Row],[Date]])</f>
        <v>2023</v>
      </c>
      <c r="J1156">
        <f>MONTH(Table1[[#This Row],[Date]])</f>
        <v>12</v>
      </c>
      <c r="K1156">
        <f>WEEKDAY(Table1[[#This Row],[Date]])</f>
        <v>1</v>
      </c>
      <c r="L1156" s="3">
        <f>DAY(Table1[[#This Row],[Date]])</f>
        <v>17</v>
      </c>
      <c r="M1156" s="3">
        <f>Table1[[#This Row],[Inventory Level]]/Table1[[#This Row],[Reorder Point]]</f>
        <v>2.5616438356164384</v>
      </c>
      <c r="N1156" s="3">
        <f>ROUND(Table1[[#This Row],[Turnover Ratio]],2)</f>
        <v>2.56</v>
      </c>
    </row>
    <row r="1157" spans="1:14" hidden="1" x14ac:dyDescent="0.25">
      <c r="A1157" t="s">
        <v>1096</v>
      </c>
      <c r="B1157" s="1">
        <v>45019</v>
      </c>
      <c r="C1157">
        <v>847</v>
      </c>
      <c r="D1157">
        <v>60</v>
      </c>
      <c r="E1157">
        <v>3</v>
      </c>
      <c r="F1157">
        <v>152</v>
      </c>
      <c r="G1157">
        <v>27</v>
      </c>
      <c r="H1157" t="s">
        <v>3951</v>
      </c>
      <c r="I1157">
        <f>YEAR(Table1[[#This Row],[Date]])</f>
        <v>2023</v>
      </c>
      <c r="J1157">
        <f>MONTH(Table1[[#This Row],[Date]])</f>
        <v>4</v>
      </c>
      <c r="K1157">
        <f>WEEKDAY(Table1[[#This Row],[Date]])</f>
        <v>2</v>
      </c>
      <c r="L1157" s="3">
        <f>DAY(Table1[[#This Row],[Date]])</f>
        <v>3</v>
      </c>
      <c r="M1157" s="3">
        <f>Table1[[#This Row],[Inventory Level]]/Table1[[#This Row],[Reorder Point]]</f>
        <v>14.116666666666667</v>
      </c>
      <c r="N1157" s="3">
        <f>ROUND(Table1[[#This Row],[Turnover Ratio]],2)</f>
        <v>14.12</v>
      </c>
    </row>
    <row r="1158" spans="1:14" x14ac:dyDescent="0.25">
      <c r="A1158" t="s">
        <v>586</v>
      </c>
      <c r="B1158" s="1">
        <v>45071</v>
      </c>
      <c r="C1158">
        <v>634</v>
      </c>
      <c r="D1158">
        <v>198</v>
      </c>
      <c r="E1158">
        <v>28</v>
      </c>
      <c r="F1158">
        <v>65</v>
      </c>
      <c r="G1158">
        <v>21</v>
      </c>
      <c r="H1158" t="s">
        <v>3949</v>
      </c>
      <c r="I1158">
        <f>YEAR(Table1[[#This Row],[Date]])</f>
        <v>2023</v>
      </c>
      <c r="J1158">
        <f>MONTH(Table1[[#This Row],[Date]])</f>
        <v>5</v>
      </c>
      <c r="K1158">
        <f>WEEKDAY(Table1[[#This Row],[Date]])</f>
        <v>5</v>
      </c>
      <c r="L1158" s="3">
        <f>DAY(Table1[[#This Row],[Date]])</f>
        <v>25</v>
      </c>
      <c r="M1158" s="3">
        <f>Table1[[#This Row],[Inventory Level]]/Table1[[#This Row],[Reorder Point]]</f>
        <v>3.202020202020202</v>
      </c>
      <c r="N1158" s="3">
        <f>ROUND(Table1[[#This Row],[Turnover Ratio]],2)</f>
        <v>3.2</v>
      </c>
    </row>
    <row r="1159" spans="1:14" hidden="1" x14ac:dyDescent="0.25">
      <c r="A1159" t="s">
        <v>1097</v>
      </c>
      <c r="B1159" s="1">
        <v>45603</v>
      </c>
      <c r="C1159">
        <v>235</v>
      </c>
      <c r="D1159">
        <v>428</v>
      </c>
      <c r="E1159">
        <v>28</v>
      </c>
      <c r="F1159">
        <v>194</v>
      </c>
      <c r="G1159">
        <v>30</v>
      </c>
      <c r="H1159" t="s">
        <v>3950</v>
      </c>
      <c r="I1159">
        <f>YEAR(Table1[[#This Row],[Date]])</f>
        <v>2024</v>
      </c>
      <c r="J1159">
        <f>MONTH(Table1[[#This Row],[Date]])</f>
        <v>11</v>
      </c>
      <c r="K1159">
        <f>WEEKDAY(Table1[[#This Row],[Date]])</f>
        <v>5</v>
      </c>
      <c r="L1159" s="3">
        <f>DAY(Table1[[#This Row],[Date]])</f>
        <v>7</v>
      </c>
      <c r="M1159" s="3">
        <f>Table1[[#This Row],[Inventory Level]]/Table1[[#This Row],[Reorder Point]]</f>
        <v>0.5490654205607477</v>
      </c>
      <c r="N1159" s="3">
        <f>ROUND(Table1[[#This Row],[Turnover Ratio]],2)</f>
        <v>0.55000000000000004</v>
      </c>
    </row>
    <row r="1160" spans="1:14" hidden="1" x14ac:dyDescent="0.25">
      <c r="A1160" t="s">
        <v>1098</v>
      </c>
      <c r="B1160" s="1">
        <v>45036</v>
      </c>
      <c r="C1160">
        <v>637</v>
      </c>
      <c r="D1160">
        <v>167</v>
      </c>
      <c r="E1160">
        <v>25</v>
      </c>
      <c r="F1160">
        <v>128</v>
      </c>
      <c r="G1160">
        <v>12</v>
      </c>
      <c r="H1160" t="s">
        <v>3950</v>
      </c>
      <c r="I1160">
        <f>YEAR(Table1[[#This Row],[Date]])</f>
        <v>2023</v>
      </c>
      <c r="J1160">
        <f>MONTH(Table1[[#This Row],[Date]])</f>
        <v>4</v>
      </c>
      <c r="K1160">
        <f>WEEKDAY(Table1[[#This Row],[Date]])</f>
        <v>5</v>
      </c>
      <c r="L1160" s="3">
        <f>DAY(Table1[[#This Row],[Date]])</f>
        <v>20</v>
      </c>
      <c r="M1160" s="3">
        <f>Table1[[#This Row],[Inventory Level]]/Table1[[#This Row],[Reorder Point]]</f>
        <v>3.8143712574850301</v>
      </c>
      <c r="N1160" s="3">
        <f>ROUND(Table1[[#This Row],[Turnover Ratio]],2)</f>
        <v>3.81</v>
      </c>
    </row>
    <row r="1161" spans="1:14" hidden="1" x14ac:dyDescent="0.25">
      <c r="A1161" t="s">
        <v>1099</v>
      </c>
      <c r="B1161" s="1">
        <v>45540</v>
      </c>
      <c r="C1161">
        <v>747</v>
      </c>
      <c r="D1161">
        <v>199</v>
      </c>
      <c r="E1161">
        <v>10</v>
      </c>
      <c r="F1161">
        <v>7</v>
      </c>
      <c r="G1161">
        <v>18</v>
      </c>
      <c r="H1161" t="s">
        <v>3950</v>
      </c>
      <c r="I1161">
        <f>YEAR(Table1[[#This Row],[Date]])</f>
        <v>2024</v>
      </c>
      <c r="J1161">
        <f>MONTH(Table1[[#This Row],[Date]])</f>
        <v>9</v>
      </c>
      <c r="K1161">
        <f>WEEKDAY(Table1[[#This Row],[Date]])</f>
        <v>5</v>
      </c>
      <c r="L1161" s="3">
        <f>DAY(Table1[[#This Row],[Date]])</f>
        <v>5</v>
      </c>
      <c r="M1161" s="3">
        <f>Table1[[#This Row],[Inventory Level]]/Table1[[#This Row],[Reorder Point]]</f>
        <v>3.7537688442211055</v>
      </c>
      <c r="N1161" s="3">
        <f>ROUND(Table1[[#This Row],[Turnover Ratio]],2)</f>
        <v>3.75</v>
      </c>
    </row>
    <row r="1162" spans="1:14" hidden="1" x14ac:dyDescent="0.25">
      <c r="A1162" t="s">
        <v>1100</v>
      </c>
      <c r="B1162" s="1">
        <v>45010</v>
      </c>
      <c r="C1162">
        <v>945</v>
      </c>
      <c r="D1162">
        <v>141</v>
      </c>
      <c r="E1162">
        <v>19</v>
      </c>
      <c r="F1162">
        <v>68</v>
      </c>
      <c r="G1162">
        <v>5</v>
      </c>
      <c r="H1162" t="s">
        <v>3950</v>
      </c>
      <c r="I1162">
        <f>YEAR(Table1[[#This Row],[Date]])</f>
        <v>2023</v>
      </c>
      <c r="J1162">
        <f>MONTH(Table1[[#This Row],[Date]])</f>
        <v>3</v>
      </c>
      <c r="K1162">
        <f>WEEKDAY(Table1[[#This Row],[Date]])</f>
        <v>7</v>
      </c>
      <c r="L1162" s="3">
        <f>DAY(Table1[[#This Row],[Date]])</f>
        <v>25</v>
      </c>
      <c r="M1162" s="3">
        <f>Table1[[#This Row],[Inventory Level]]/Table1[[#This Row],[Reorder Point]]</f>
        <v>6.7021276595744679</v>
      </c>
      <c r="N1162" s="3">
        <f>ROUND(Table1[[#This Row],[Turnover Ratio]],2)</f>
        <v>6.7</v>
      </c>
    </row>
    <row r="1163" spans="1:14" hidden="1" x14ac:dyDescent="0.25">
      <c r="A1163" t="s">
        <v>1101</v>
      </c>
      <c r="B1163" s="1">
        <v>45016</v>
      </c>
      <c r="C1163">
        <v>220</v>
      </c>
      <c r="D1163">
        <v>91</v>
      </c>
      <c r="E1163">
        <v>14</v>
      </c>
      <c r="F1163">
        <v>115</v>
      </c>
      <c r="G1163">
        <v>11</v>
      </c>
      <c r="H1163" t="s">
        <v>3950</v>
      </c>
      <c r="I1163">
        <f>YEAR(Table1[[#This Row],[Date]])</f>
        <v>2023</v>
      </c>
      <c r="J1163">
        <f>MONTH(Table1[[#This Row],[Date]])</f>
        <v>3</v>
      </c>
      <c r="K1163">
        <f>WEEKDAY(Table1[[#This Row],[Date]])</f>
        <v>6</v>
      </c>
      <c r="L1163" s="3">
        <f>DAY(Table1[[#This Row],[Date]])</f>
        <v>31</v>
      </c>
      <c r="M1163" s="3">
        <f>Table1[[#This Row],[Inventory Level]]/Table1[[#This Row],[Reorder Point]]</f>
        <v>2.4175824175824174</v>
      </c>
      <c r="N1163" s="3">
        <f>ROUND(Table1[[#This Row],[Turnover Ratio]],2)</f>
        <v>2.42</v>
      </c>
    </row>
    <row r="1164" spans="1:14" hidden="1" x14ac:dyDescent="0.25">
      <c r="A1164" t="s">
        <v>1102</v>
      </c>
      <c r="B1164" s="1">
        <v>45099</v>
      </c>
      <c r="C1164">
        <v>912</v>
      </c>
      <c r="D1164">
        <v>443</v>
      </c>
      <c r="E1164">
        <v>19</v>
      </c>
      <c r="F1164">
        <v>115</v>
      </c>
      <c r="G1164">
        <v>50</v>
      </c>
      <c r="H1164" t="s">
        <v>3950</v>
      </c>
      <c r="I1164">
        <f>YEAR(Table1[[#This Row],[Date]])</f>
        <v>2023</v>
      </c>
      <c r="J1164">
        <f>MONTH(Table1[[#This Row],[Date]])</f>
        <v>6</v>
      </c>
      <c r="K1164">
        <f>WEEKDAY(Table1[[#This Row],[Date]])</f>
        <v>5</v>
      </c>
      <c r="L1164" s="3">
        <f>DAY(Table1[[#This Row],[Date]])</f>
        <v>22</v>
      </c>
      <c r="M1164" s="3">
        <f>Table1[[#This Row],[Inventory Level]]/Table1[[#This Row],[Reorder Point]]</f>
        <v>2.0586907449209932</v>
      </c>
      <c r="N1164" s="3">
        <f>ROUND(Table1[[#This Row],[Turnover Ratio]],2)</f>
        <v>2.06</v>
      </c>
    </row>
    <row r="1165" spans="1:14" hidden="1" x14ac:dyDescent="0.25">
      <c r="A1165" t="s">
        <v>665</v>
      </c>
      <c r="B1165" s="1">
        <v>45029</v>
      </c>
      <c r="C1165">
        <v>641</v>
      </c>
      <c r="D1165">
        <v>73</v>
      </c>
      <c r="E1165">
        <v>30</v>
      </c>
      <c r="F1165">
        <v>10</v>
      </c>
      <c r="G1165">
        <v>8</v>
      </c>
      <c r="H1165" t="s">
        <v>3950</v>
      </c>
      <c r="I1165">
        <f>YEAR(Table1[[#This Row],[Date]])</f>
        <v>2023</v>
      </c>
      <c r="J1165">
        <f>MONTH(Table1[[#This Row],[Date]])</f>
        <v>4</v>
      </c>
      <c r="K1165">
        <f>WEEKDAY(Table1[[#This Row],[Date]])</f>
        <v>5</v>
      </c>
      <c r="L1165" s="3">
        <f>DAY(Table1[[#This Row],[Date]])</f>
        <v>13</v>
      </c>
      <c r="M1165" s="3">
        <f>Table1[[#This Row],[Inventory Level]]/Table1[[#This Row],[Reorder Point]]</f>
        <v>8.7808219178082183</v>
      </c>
      <c r="N1165" s="3">
        <f>ROUND(Table1[[#This Row],[Turnover Ratio]],2)</f>
        <v>8.7799999999999994</v>
      </c>
    </row>
    <row r="1166" spans="1:14" x14ac:dyDescent="0.25">
      <c r="A1166" t="s">
        <v>1103</v>
      </c>
      <c r="B1166" s="1">
        <v>45030</v>
      </c>
      <c r="C1166">
        <v>543</v>
      </c>
      <c r="D1166">
        <v>454</v>
      </c>
      <c r="E1166">
        <v>10</v>
      </c>
      <c r="F1166">
        <v>113</v>
      </c>
      <c r="G1166">
        <v>10</v>
      </c>
      <c r="H1166" t="s">
        <v>3949</v>
      </c>
      <c r="I1166">
        <f>YEAR(Table1[[#This Row],[Date]])</f>
        <v>2023</v>
      </c>
      <c r="J1166">
        <f>MONTH(Table1[[#This Row],[Date]])</f>
        <v>4</v>
      </c>
      <c r="K1166">
        <f>WEEKDAY(Table1[[#This Row],[Date]])</f>
        <v>6</v>
      </c>
      <c r="L1166" s="3">
        <f>DAY(Table1[[#This Row],[Date]])</f>
        <v>14</v>
      </c>
      <c r="M1166" s="3">
        <f>Table1[[#This Row],[Inventory Level]]/Table1[[#This Row],[Reorder Point]]</f>
        <v>1.196035242290749</v>
      </c>
      <c r="N1166" s="3">
        <f>ROUND(Table1[[#This Row],[Turnover Ratio]],2)</f>
        <v>1.2</v>
      </c>
    </row>
    <row r="1167" spans="1:14" x14ac:dyDescent="0.25">
      <c r="A1167" t="s">
        <v>1104</v>
      </c>
      <c r="B1167" s="1">
        <v>45371</v>
      </c>
      <c r="C1167">
        <v>619</v>
      </c>
      <c r="D1167">
        <v>128</v>
      </c>
      <c r="E1167">
        <v>14</v>
      </c>
      <c r="F1167">
        <v>125</v>
      </c>
      <c r="G1167">
        <v>28</v>
      </c>
      <c r="H1167" t="s">
        <v>3949</v>
      </c>
      <c r="I1167">
        <f>YEAR(Table1[[#This Row],[Date]])</f>
        <v>2024</v>
      </c>
      <c r="J1167">
        <f>MONTH(Table1[[#This Row],[Date]])</f>
        <v>3</v>
      </c>
      <c r="K1167">
        <f>WEEKDAY(Table1[[#This Row],[Date]])</f>
        <v>4</v>
      </c>
      <c r="L1167" s="3">
        <f>DAY(Table1[[#This Row],[Date]])</f>
        <v>20</v>
      </c>
      <c r="M1167" s="3">
        <f>Table1[[#This Row],[Inventory Level]]/Table1[[#This Row],[Reorder Point]]</f>
        <v>4.8359375</v>
      </c>
      <c r="N1167" s="3">
        <f>ROUND(Table1[[#This Row],[Turnover Ratio]],2)</f>
        <v>4.84</v>
      </c>
    </row>
    <row r="1168" spans="1:14" hidden="1" x14ac:dyDescent="0.25">
      <c r="A1168" t="s">
        <v>1105</v>
      </c>
      <c r="B1168" s="1">
        <v>45590</v>
      </c>
      <c r="C1168">
        <v>477</v>
      </c>
      <c r="D1168">
        <v>220</v>
      </c>
      <c r="E1168">
        <v>26</v>
      </c>
      <c r="F1168">
        <v>107</v>
      </c>
      <c r="G1168">
        <v>7</v>
      </c>
      <c r="H1168" t="s">
        <v>3950</v>
      </c>
      <c r="I1168">
        <f>YEAR(Table1[[#This Row],[Date]])</f>
        <v>2024</v>
      </c>
      <c r="J1168">
        <f>MONTH(Table1[[#This Row],[Date]])</f>
        <v>10</v>
      </c>
      <c r="K1168">
        <f>WEEKDAY(Table1[[#This Row],[Date]])</f>
        <v>6</v>
      </c>
      <c r="L1168" s="3">
        <f>DAY(Table1[[#This Row],[Date]])</f>
        <v>25</v>
      </c>
      <c r="M1168" s="3">
        <f>Table1[[#This Row],[Inventory Level]]/Table1[[#This Row],[Reorder Point]]</f>
        <v>2.168181818181818</v>
      </c>
      <c r="N1168" s="3">
        <f>ROUND(Table1[[#This Row],[Turnover Ratio]],2)</f>
        <v>2.17</v>
      </c>
    </row>
    <row r="1169" spans="1:14" hidden="1" x14ac:dyDescent="0.25">
      <c r="A1169" t="s">
        <v>1106</v>
      </c>
      <c r="B1169" s="1">
        <v>45284</v>
      </c>
      <c r="C1169">
        <v>702</v>
      </c>
      <c r="D1169">
        <v>121</v>
      </c>
      <c r="E1169">
        <v>5</v>
      </c>
      <c r="F1169">
        <v>155</v>
      </c>
      <c r="G1169">
        <v>9</v>
      </c>
      <c r="H1169" t="s">
        <v>3951</v>
      </c>
      <c r="I1169">
        <f>YEAR(Table1[[#This Row],[Date]])</f>
        <v>2023</v>
      </c>
      <c r="J1169">
        <f>MONTH(Table1[[#This Row],[Date]])</f>
        <v>12</v>
      </c>
      <c r="K1169">
        <f>WEEKDAY(Table1[[#This Row],[Date]])</f>
        <v>1</v>
      </c>
      <c r="L1169" s="3">
        <f>DAY(Table1[[#This Row],[Date]])</f>
        <v>24</v>
      </c>
      <c r="M1169" s="3">
        <f>Table1[[#This Row],[Inventory Level]]/Table1[[#This Row],[Reorder Point]]</f>
        <v>5.8016528925619832</v>
      </c>
      <c r="N1169" s="3">
        <f>ROUND(Table1[[#This Row],[Turnover Ratio]],2)</f>
        <v>5.8</v>
      </c>
    </row>
    <row r="1170" spans="1:14" x14ac:dyDescent="0.25">
      <c r="A1170" t="s">
        <v>1107</v>
      </c>
      <c r="B1170" s="1">
        <v>45212</v>
      </c>
      <c r="C1170">
        <v>655</v>
      </c>
      <c r="D1170">
        <v>97</v>
      </c>
      <c r="E1170">
        <v>18</v>
      </c>
      <c r="F1170">
        <v>113</v>
      </c>
      <c r="G1170">
        <v>7</v>
      </c>
      <c r="H1170" t="s">
        <v>3949</v>
      </c>
      <c r="I1170">
        <f>YEAR(Table1[[#This Row],[Date]])</f>
        <v>2023</v>
      </c>
      <c r="J1170">
        <f>MONTH(Table1[[#This Row],[Date]])</f>
        <v>10</v>
      </c>
      <c r="K1170">
        <f>WEEKDAY(Table1[[#This Row],[Date]])</f>
        <v>6</v>
      </c>
      <c r="L1170" s="3">
        <f>DAY(Table1[[#This Row],[Date]])</f>
        <v>13</v>
      </c>
      <c r="M1170" s="3">
        <f>Table1[[#This Row],[Inventory Level]]/Table1[[#This Row],[Reorder Point]]</f>
        <v>6.7525773195876289</v>
      </c>
      <c r="N1170" s="3">
        <f>ROUND(Table1[[#This Row],[Turnover Ratio]],2)</f>
        <v>6.75</v>
      </c>
    </row>
    <row r="1171" spans="1:14" hidden="1" x14ac:dyDescent="0.25">
      <c r="A1171" t="s">
        <v>1108</v>
      </c>
      <c r="B1171" s="1">
        <v>45165</v>
      </c>
      <c r="C1171">
        <v>268</v>
      </c>
      <c r="D1171">
        <v>316</v>
      </c>
      <c r="E1171">
        <v>23</v>
      </c>
      <c r="F1171">
        <v>25</v>
      </c>
      <c r="G1171">
        <v>33</v>
      </c>
      <c r="H1171" t="s">
        <v>3950</v>
      </c>
      <c r="I1171">
        <f>YEAR(Table1[[#This Row],[Date]])</f>
        <v>2023</v>
      </c>
      <c r="J1171">
        <f>MONTH(Table1[[#This Row],[Date]])</f>
        <v>8</v>
      </c>
      <c r="K1171">
        <f>WEEKDAY(Table1[[#This Row],[Date]])</f>
        <v>1</v>
      </c>
      <c r="L1171" s="3">
        <f>DAY(Table1[[#This Row],[Date]])</f>
        <v>27</v>
      </c>
      <c r="M1171" s="3">
        <f>Table1[[#This Row],[Inventory Level]]/Table1[[#This Row],[Reorder Point]]</f>
        <v>0.84810126582278478</v>
      </c>
      <c r="N1171" s="3">
        <f>ROUND(Table1[[#This Row],[Turnover Ratio]],2)</f>
        <v>0.85</v>
      </c>
    </row>
    <row r="1172" spans="1:14" hidden="1" x14ac:dyDescent="0.25">
      <c r="A1172" t="s">
        <v>1109</v>
      </c>
      <c r="B1172" s="1">
        <v>45334</v>
      </c>
      <c r="C1172">
        <v>428</v>
      </c>
      <c r="D1172">
        <v>104</v>
      </c>
      <c r="E1172">
        <v>9</v>
      </c>
      <c r="F1172">
        <v>96</v>
      </c>
      <c r="G1172">
        <v>26</v>
      </c>
      <c r="H1172" t="s">
        <v>3950</v>
      </c>
      <c r="I1172">
        <f>YEAR(Table1[[#This Row],[Date]])</f>
        <v>2024</v>
      </c>
      <c r="J1172">
        <f>MONTH(Table1[[#This Row],[Date]])</f>
        <v>2</v>
      </c>
      <c r="K1172">
        <f>WEEKDAY(Table1[[#This Row],[Date]])</f>
        <v>2</v>
      </c>
      <c r="L1172" s="3">
        <f>DAY(Table1[[#This Row],[Date]])</f>
        <v>12</v>
      </c>
      <c r="M1172" s="3">
        <f>Table1[[#This Row],[Inventory Level]]/Table1[[#This Row],[Reorder Point]]</f>
        <v>4.115384615384615</v>
      </c>
      <c r="N1172" s="3">
        <f>ROUND(Table1[[#This Row],[Turnover Ratio]],2)</f>
        <v>4.12</v>
      </c>
    </row>
    <row r="1173" spans="1:14" hidden="1" x14ac:dyDescent="0.25">
      <c r="A1173" t="s">
        <v>1110</v>
      </c>
      <c r="B1173" s="1">
        <v>45680</v>
      </c>
      <c r="C1173">
        <v>428</v>
      </c>
      <c r="D1173">
        <v>387</v>
      </c>
      <c r="E1173">
        <v>12</v>
      </c>
      <c r="F1173">
        <v>176</v>
      </c>
      <c r="G1173">
        <v>2</v>
      </c>
      <c r="H1173" t="s">
        <v>3950</v>
      </c>
      <c r="I1173">
        <f>YEAR(Table1[[#This Row],[Date]])</f>
        <v>2025</v>
      </c>
      <c r="J1173">
        <f>MONTH(Table1[[#This Row],[Date]])</f>
        <v>1</v>
      </c>
      <c r="K1173">
        <f>WEEKDAY(Table1[[#This Row],[Date]])</f>
        <v>5</v>
      </c>
      <c r="L1173" s="3">
        <f>DAY(Table1[[#This Row],[Date]])</f>
        <v>23</v>
      </c>
      <c r="M1173" s="3">
        <f>Table1[[#This Row],[Inventory Level]]/Table1[[#This Row],[Reorder Point]]</f>
        <v>1.1059431524547803</v>
      </c>
      <c r="N1173" s="3">
        <f>ROUND(Table1[[#This Row],[Turnover Ratio]],2)</f>
        <v>1.1100000000000001</v>
      </c>
    </row>
    <row r="1174" spans="1:14" hidden="1" x14ac:dyDescent="0.25">
      <c r="A1174" t="s">
        <v>1111</v>
      </c>
      <c r="B1174" s="1">
        <v>45612</v>
      </c>
      <c r="C1174">
        <v>153</v>
      </c>
      <c r="D1174">
        <v>57</v>
      </c>
      <c r="E1174">
        <v>9</v>
      </c>
      <c r="F1174">
        <v>57</v>
      </c>
      <c r="G1174">
        <v>45</v>
      </c>
      <c r="H1174" t="s">
        <v>3950</v>
      </c>
      <c r="I1174">
        <f>YEAR(Table1[[#This Row],[Date]])</f>
        <v>2024</v>
      </c>
      <c r="J1174">
        <f>MONTH(Table1[[#This Row],[Date]])</f>
        <v>11</v>
      </c>
      <c r="K1174">
        <f>WEEKDAY(Table1[[#This Row],[Date]])</f>
        <v>7</v>
      </c>
      <c r="L1174" s="3">
        <f>DAY(Table1[[#This Row],[Date]])</f>
        <v>16</v>
      </c>
      <c r="M1174" s="3">
        <f>Table1[[#This Row],[Inventory Level]]/Table1[[#This Row],[Reorder Point]]</f>
        <v>2.6842105263157894</v>
      </c>
      <c r="N1174" s="3">
        <f>ROUND(Table1[[#This Row],[Turnover Ratio]],2)</f>
        <v>2.68</v>
      </c>
    </row>
    <row r="1175" spans="1:14" hidden="1" x14ac:dyDescent="0.25">
      <c r="A1175" t="s">
        <v>1112</v>
      </c>
      <c r="B1175" s="1">
        <v>45061</v>
      </c>
      <c r="C1175">
        <v>825</v>
      </c>
      <c r="D1175">
        <v>80</v>
      </c>
      <c r="E1175">
        <v>20</v>
      </c>
      <c r="F1175">
        <v>28</v>
      </c>
      <c r="G1175">
        <v>10</v>
      </c>
      <c r="H1175" t="s">
        <v>3950</v>
      </c>
      <c r="I1175">
        <f>YEAR(Table1[[#This Row],[Date]])</f>
        <v>2023</v>
      </c>
      <c r="J1175">
        <f>MONTH(Table1[[#This Row],[Date]])</f>
        <v>5</v>
      </c>
      <c r="K1175">
        <f>WEEKDAY(Table1[[#This Row],[Date]])</f>
        <v>2</v>
      </c>
      <c r="L1175" s="3">
        <f>DAY(Table1[[#This Row],[Date]])</f>
        <v>15</v>
      </c>
      <c r="M1175" s="3">
        <f>Table1[[#This Row],[Inventory Level]]/Table1[[#This Row],[Reorder Point]]</f>
        <v>10.3125</v>
      </c>
      <c r="N1175" s="3">
        <f>ROUND(Table1[[#This Row],[Turnover Ratio]],2)</f>
        <v>10.31</v>
      </c>
    </row>
    <row r="1176" spans="1:14" hidden="1" x14ac:dyDescent="0.25">
      <c r="A1176" t="s">
        <v>1113</v>
      </c>
      <c r="B1176" s="1">
        <v>45649</v>
      </c>
      <c r="C1176">
        <v>414</v>
      </c>
      <c r="D1176">
        <v>360</v>
      </c>
      <c r="E1176">
        <v>7</v>
      </c>
      <c r="F1176">
        <v>178</v>
      </c>
      <c r="G1176">
        <v>29</v>
      </c>
      <c r="H1176" t="s">
        <v>3950</v>
      </c>
      <c r="I1176">
        <f>YEAR(Table1[[#This Row],[Date]])</f>
        <v>2024</v>
      </c>
      <c r="J1176">
        <f>MONTH(Table1[[#This Row],[Date]])</f>
        <v>12</v>
      </c>
      <c r="K1176">
        <f>WEEKDAY(Table1[[#This Row],[Date]])</f>
        <v>2</v>
      </c>
      <c r="L1176" s="3">
        <f>DAY(Table1[[#This Row],[Date]])</f>
        <v>23</v>
      </c>
      <c r="M1176" s="3">
        <f>Table1[[#This Row],[Inventory Level]]/Table1[[#This Row],[Reorder Point]]</f>
        <v>1.1499999999999999</v>
      </c>
      <c r="N1176" s="3">
        <f>ROUND(Table1[[#This Row],[Turnover Ratio]],2)</f>
        <v>1.1499999999999999</v>
      </c>
    </row>
    <row r="1177" spans="1:14" hidden="1" x14ac:dyDescent="0.25">
      <c r="A1177" t="s">
        <v>1114</v>
      </c>
      <c r="B1177" s="1">
        <v>45437</v>
      </c>
      <c r="C1177">
        <v>529</v>
      </c>
      <c r="D1177">
        <v>337</v>
      </c>
      <c r="E1177">
        <v>27</v>
      </c>
      <c r="F1177">
        <v>175</v>
      </c>
      <c r="G1177">
        <v>29</v>
      </c>
      <c r="H1177" t="s">
        <v>3951</v>
      </c>
      <c r="I1177">
        <f>YEAR(Table1[[#This Row],[Date]])</f>
        <v>2024</v>
      </c>
      <c r="J1177">
        <f>MONTH(Table1[[#This Row],[Date]])</f>
        <v>5</v>
      </c>
      <c r="K1177">
        <f>WEEKDAY(Table1[[#This Row],[Date]])</f>
        <v>7</v>
      </c>
      <c r="L1177" s="3">
        <f>DAY(Table1[[#This Row],[Date]])</f>
        <v>25</v>
      </c>
      <c r="M1177" s="3">
        <f>Table1[[#This Row],[Inventory Level]]/Table1[[#This Row],[Reorder Point]]</f>
        <v>1.5697329376854599</v>
      </c>
      <c r="N1177" s="3">
        <f>ROUND(Table1[[#This Row],[Turnover Ratio]],2)</f>
        <v>1.57</v>
      </c>
    </row>
    <row r="1178" spans="1:14" hidden="1" x14ac:dyDescent="0.25">
      <c r="A1178" t="s">
        <v>1115</v>
      </c>
      <c r="B1178" s="1">
        <v>45541</v>
      </c>
      <c r="C1178">
        <v>177</v>
      </c>
      <c r="D1178">
        <v>457</v>
      </c>
      <c r="E1178">
        <v>16</v>
      </c>
      <c r="F1178">
        <v>88</v>
      </c>
      <c r="G1178">
        <v>16</v>
      </c>
      <c r="H1178" t="s">
        <v>3951</v>
      </c>
      <c r="I1178">
        <f>YEAR(Table1[[#This Row],[Date]])</f>
        <v>2024</v>
      </c>
      <c r="J1178">
        <f>MONTH(Table1[[#This Row],[Date]])</f>
        <v>9</v>
      </c>
      <c r="K1178">
        <f>WEEKDAY(Table1[[#This Row],[Date]])</f>
        <v>6</v>
      </c>
      <c r="L1178" s="3">
        <f>DAY(Table1[[#This Row],[Date]])</f>
        <v>6</v>
      </c>
      <c r="M1178" s="3">
        <f>Table1[[#This Row],[Inventory Level]]/Table1[[#This Row],[Reorder Point]]</f>
        <v>0.387308533916849</v>
      </c>
      <c r="N1178" s="3">
        <f>ROUND(Table1[[#This Row],[Turnover Ratio]],2)</f>
        <v>0.39</v>
      </c>
    </row>
    <row r="1179" spans="1:14" hidden="1" x14ac:dyDescent="0.25">
      <c r="A1179" t="s">
        <v>1116</v>
      </c>
      <c r="B1179" s="1">
        <v>45001</v>
      </c>
      <c r="C1179">
        <v>758</v>
      </c>
      <c r="D1179">
        <v>111</v>
      </c>
      <c r="E1179">
        <v>12</v>
      </c>
      <c r="F1179">
        <v>2</v>
      </c>
      <c r="G1179">
        <v>39</v>
      </c>
      <c r="H1179" t="s">
        <v>3951</v>
      </c>
      <c r="I1179">
        <f>YEAR(Table1[[#This Row],[Date]])</f>
        <v>2023</v>
      </c>
      <c r="J1179">
        <f>MONTH(Table1[[#This Row],[Date]])</f>
        <v>3</v>
      </c>
      <c r="K1179">
        <f>WEEKDAY(Table1[[#This Row],[Date]])</f>
        <v>5</v>
      </c>
      <c r="L1179" s="3">
        <f>DAY(Table1[[#This Row],[Date]])</f>
        <v>16</v>
      </c>
      <c r="M1179" s="3">
        <f>Table1[[#This Row],[Inventory Level]]/Table1[[#This Row],[Reorder Point]]</f>
        <v>6.8288288288288292</v>
      </c>
      <c r="N1179" s="3">
        <f>ROUND(Table1[[#This Row],[Turnover Ratio]],2)</f>
        <v>6.83</v>
      </c>
    </row>
    <row r="1180" spans="1:14" x14ac:dyDescent="0.25">
      <c r="A1180" t="s">
        <v>1117</v>
      </c>
      <c r="B1180" s="1">
        <v>45479</v>
      </c>
      <c r="C1180">
        <v>986</v>
      </c>
      <c r="D1180">
        <v>275</v>
      </c>
      <c r="E1180">
        <v>2</v>
      </c>
      <c r="F1180">
        <v>131</v>
      </c>
      <c r="G1180">
        <v>6</v>
      </c>
      <c r="H1180" t="s">
        <v>3949</v>
      </c>
      <c r="I1180">
        <f>YEAR(Table1[[#This Row],[Date]])</f>
        <v>2024</v>
      </c>
      <c r="J1180">
        <f>MONTH(Table1[[#This Row],[Date]])</f>
        <v>7</v>
      </c>
      <c r="K1180">
        <f>WEEKDAY(Table1[[#This Row],[Date]])</f>
        <v>7</v>
      </c>
      <c r="L1180" s="3">
        <f>DAY(Table1[[#This Row],[Date]])</f>
        <v>6</v>
      </c>
      <c r="M1180" s="3">
        <f>Table1[[#This Row],[Inventory Level]]/Table1[[#This Row],[Reorder Point]]</f>
        <v>3.5854545454545454</v>
      </c>
      <c r="N1180" s="3">
        <f>ROUND(Table1[[#This Row],[Turnover Ratio]],2)</f>
        <v>3.59</v>
      </c>
    </row>
    <row r="1181" spans="1:14" x14ac:dyDescent="0.25">
      <c r="A1181" t="s">
        <v>1116</v>
      </c>
      <c r="B1181" s="1">
        <v>45638</v>
      </c>
      <c r="C1181">
        <v>302</v>
      </c>
      <c r="D1181">
        <v>233</v>
      </c>
      <c r="E1181">
        <v>27</v>
      </c>
      <c r="F1181">
        <v>7</v>
      </c>
      <c r="G1181">
        <v>3</v>
      </c>
      <c r="H1181" t="s">
        <v>3949</v>
      </c>
      <c r="I1181">
        <f>YEAR(Table1[[#This Row],[Date]])</f>
        <v>2024</v>
      </c>
      <c r="J1181">
        <f>MONTH(Table1[[#This Row],[Date]])</f>
        <v>12</v>
      </c>
      <c r="K1181">
        <f>WEEKDAY(Table1[[#This Row],[Date]])</f>
        <v>5</v>
      </c>
      <c r="L1181" s="3">
        <f>DAY(Table1[[#This Row],[Date]])</f>
        <v>12</v>
      </c>
      <c r="M1181" s="3">
        <f>Table1[[#This Row],[Inventory Level]]/Table1[[#This Row],[Reorder Point]]</f>
        <v>1.296137339055794</v>
      </c>
      <c r="N1181" s="3">
        <f>ROUND(Table1[[#This Row],[Turnover Ratio]],2)</f>
        <v>1.3</v>
      </c>
    </row>
    <row r="1182" spans="1:14" hidden="1" x14ac:dyDescent="0.25">
      <c r="A1182" t="s">
        <v>1118</v>
      </c>
      <c r="B1182" s="1">
        <v>45553</v>
      </c>
      <c r="C1182">
        <v>378</v>
      </c>
      <c r="D1182">
        <v>384</v>
      </c>
      <c r="E1182">
        <v>28</v>
      </c>
      <c r="F1182">
        <v>177</v>
      </c>
      <c r="G1182">
        <v>27</v>
      </c>
      <c r="H1182" t="s">
        <v>3950</v>
      </c>
      <c r="I1182">
        <f>YEAR(Table1[[#This Row],[Date]])</f>
        <v>2024</v>
      </c>
      <c r="J1182">
        <f>MONTH(Table1[[#This Row],[Date]])</f>
        <v>9</v>
      </c>
      <c r="K1182">
        <f>WEEKDAY(Table1[[#This Row],[Date]])</f>
        <v>4</v>
      </c>
      <c r="L1182" s="3">
        <f>DAY(Table1[[#This Row],[Date]])</f>
        <v>18</v>
      </c>
      <c r="M1182" s="3">
        <f>Table1[[#This Row],[Inventory Level]]/Table1[[#This Row],[Reorder Point]]</f>
        <v>0.984375</v>
      </c>
      <c r="N1182" s="3">
        <f>ROUND(Table1[[#This Row],[Turnover Ratio]],2)</f>
        <v>0.98</v>
      </c>
    </row>
    <row r="1183" spans="1:14" hidden="1" x14ac:dyDescent="0.25">
      <c r="A1183" t="s">
        <v>886</v>
      </c>
      <c r="B1183" s="1">
        <v>45003</v>
      </c>
      <c r="C1183">
        <v>218</v>
      </c>
      <c r="D1183">
        <v>330</v>
      </c>
      <c r="E1183">
        <v>12</v>
      </c>
      <c r="F1183">
        <v>83</v>
      </c>
      <c r="G1183">
        <v>8</v>
      </c>
      <c r="H1183" t="s">
        <v>3951</v>
      </c>
      <c r="I1183">
        <f>YEAR(Table1[[#This Row],[Date]])</f>
        <v>2023</v>
      </c>
      <c r="J1183">
        <f>MONTH(Table1[[#This Row],[Date]])</f>
        <v>3</v>
      </c>
      <c r="K1183">
        <f>WEEKDAY(Table1[[#This Row],[Date]])</f>
        <v>7</v>
      </c>
      <c r="L1183" s="3">
        <f>DAY(Table1[[#This Row],[Date]])</f>
        <v>18</v>
      </c>
      <c r="M1183" s="3">
        <f>Table1[[#This Row],[Inventory Level]]/Table1[[#This Row],[Reorder Point]]</f>
        <v>0.66060606060606064</v>
      </c>
      <c r="N1183" s="3">
        <f>ROUND(Table1[[#This Row],[Turnover Ratio]],2)</f>
        <v>0.66</v>
      </c>
    </row>
    <row r="1184" spans="1:14" hidden="1" x14ac:dyDescent="0.25">
      <c r="A1184" t="s">
        <v>1119</v>
      </c>
      <c r="B1184" s="1">
        <v>45595</v>
      </c>
      <c r="C1184">
        <v>917</v>
      </c>
      <c r="D1184">
        <v>74</v>
      </c>
      <c r="E1184">
        <v>12</v>
      </c>
      <c r="F1184">
        <v>135</v>
      </c>
      <c r="G1184">
        <v>20</v>
      </c>
      <c r="H1184" t="s">
        <v>3951</v>
      </c>
      <c r="I1184">
        <f>YEAR(Table1[[#This Row],[Date]])</f>
        <v>2024</v>
      </c>
      <c r="J1184">
        <f>MONTH(Table1[[#This Row],[Date]])</f>
        <v>10</v>
      </c>
      <c r="K1184">
        <f>WEEKDAY(Table1[[#This Row],[Date]])</f>
        <v>4</v>
      </c>
      <c r="L1184" s="3">
        <f>DAY(Table1[[#This Row],[Date]])</f>
        <v>30</v>
      </c>
      <c r="M1184" s="3">
        <f>Table1[[#This Row],[Inventory Level]]/Table1[[#This Row],[Reorder Point]]</f>
        <v>12.391891891891891</v>
      </c>
      <c r="N1184" s="3">
        <f>ROUND(Table1[[#This Row],[Turnover Ratio]],2)</f>
        <v>12.39</v>
      </c>
    </row>
    <row r="1185" spans="1:14" hidden="1" x14ac:dyDescent="0.25">
      <c r="A1185" t="s">
        <v>1120</v>
      </c>
      <c r="B1185" s="1">
        <v>45569</v>
      </c>
      <c r="C1185">
        <v>925</v>
      </c>
      <c r="D1185">
        <v>221</v>
      </c>
      <c r="E1185">
        <v>18</v>
      </c>
      <c r="F1185">
        <v>68</v>
      </c>
      <c r="G1185">
        <v>4</v>
      </c>
      <c r="H1185" t="s">
        <v>3950</v>
      </c>
      <c r="I1185">
        <f>YEAR(Table1[[#This Row],[Date]])</f>
        <v>2024</v>
      </c>
      <c r="J1185">
        <f>MONTH(Table1[[#This Row],[Date]])</f>
        <v>10</v>
      </c>
      <c r="K1185">
        <f>WEEKDAY(Table1[[#This Row],[Date]])</f>
        <v>6</v>
      </c>
      <c r="L1185" s="3">
        <f>DAY(Table1[[#This Row],[Date]])</f>
        <v>4</v>
      </c>
      <c r="M1185" s="3">
        <f>Table1[[#This Row],[Inventory Level]]/Table1[[#This Row],[Reorder Point]]</f>
        <v>4.1855203619909505</v>
      </c>
      <c r="N1185" s="3">
        <f>ROUND(Table1[[#This Row],[Turnover Ratio]],2)</f>
        <v>4.1900000000000004</v>
      </c>
    </row>
    <row r="1186" spans="1:14" hidden="1" x14ac:dyDescent="0.25">
      <c r="A1186" t="s">
        <v>1121</v>
      </c>
      <c r="B1186" s="1">
        <v>45635</v>
      </c>
      <c r="C1186">
        <v>377</v>
      </c>
      <c r="D1186">
        <v>137</v>
      </c>
      <c r="E1186">
        <v>27</v>
      </c>
      <c r="F1186">
        <v>5</v>
      </c>
      <c r="G1186">
        <v>27</v>
      </c>
      <c r="H1186" t="s">
        <v>3950</v>
      </c>
      <c r="I1186">
        <f>YEAR(Table1[[#This Row],[Date]])</f>
        <v>2024</v>
      </c>
      <c r="J1186">
        <f>MONTH(Table1[[#This Row],[Date]])</f>
        <v>12</v>
      </c>
      <c r="K1186">
        <f>WEEKDAY(Table1[[#This Row],[Date]])</f>
        <v>2</v>
      </c>
      <c r="L1186" s="3">
        <f>DAY(Table1[[#This Row],[Date]])</f>
        <v>9</v>
      </c>
      <c r="M1186" s="3">
        <f>Table1[[#This Row],[Inventory Level]]/Table1[[#This Row],[Reorder Point]]</f>
        <v>2.7518248175182483</v>
      </c>
      <c r="N1186" s="3">
        <f>ROUND(Table1[[#This Row],[Turnover Ratio]],2)</f>
        <v>2.75</v>
      </c>
    </row>
    <row r="1187" spans="1:14" hidden="1" x14ac:dyDescent="0.25">
      <c r="A1187" t="s">
        <v>1122</v>
      </c>
      <c r="B1187" s="1">
        <v>45212</v>
      </c>
      <c r="C1187">
        <v>600</v>
      </c>
      <c r="D1187">
        <v>90</v>
      </c>
      <c r="E1187">
        <v>30</v>
      </c>
      <c r="F1187">
        <v>164</v>
      </c>
      <c r="G1187">
        <v>28</v>
      </c>
      <c r="H1187" t="s">
        <v>3950</v>
      </c>
      <c r="I1187">
        <f>YEAR(Table1[[#This Row],[Date]])</f>
        <v>2023</v>
      </c>
      <c r="J1187">
        <f>MONTH(Table1[[#This Row],[Date]])</f>
        <v>10</v>
      </c>
      <c r="K1187">
        <f>WEEKDAY(Table1[[#This Row],[Date]])</f>
        <v>6</v>
      </c>
      <c r="L1187" s="3">
        <f>DAY(Table1[[#This Row],[Date]])</f>
        <v>13</v>
      </c>
      <c r="M1187" s="3">
        <f>Table1[[#This Row],[Inventory Level]]/Table1[[#This Row],[Reorder Point]]</f>
        <v>6.666666666666667</v>
      </c>
      <c r="N1187" s="3">
        <f>ROUND(Table1[[#This Row],[Turnover Ratio]],2)</f>
        <v>6.67</v>
      </c>
    </row>
    <row r="1188" spans="1:14" hidden="1" x14ac:dyDescent="0.25">
      <c r="A1188" t="s">
        <v>1123</v>
      </c>
      <c r="B1188" s="1">
        <v>45141</v>
      </c>
      <c r="C1188">
        <v>996</v>
      </c>
      <c r="D1188">
        <v>431</v>
      </c>
      <c r="E1188">
        <v>11</v>
      </c>
      <c r="F1188">
        <v>70</v>
      </c>
      <c r="G1188">
        <v>2</v>
      </c>
      <c r="H1188" t="s">
        <v>3951</v>
      </c>
      <c r="I1188">
        <f>YEAR(Table1[[#This Row],[Date]])</f>
        <v>2023</v>
      </c>
      <c r="J1188">
        <f>MONTH(Table1[[#This Row],[Date]])</f>
        <v>8</v>
      </c>
      <c r="K1188">
        <f>WEEKDAY(Table1[[#This Row],[Date]])</f>
        <v>5</v>
      </c>
      <c r="L1188" s="3">
        <f>DAY(Table1[[#This Row],[Date]])</f>
        <v>3</v>
      </c>
      <c r="M1188" s="3">
        <f>Table1[[#This Row],[Inventory Level]]/Table1[[#This Row],[Reorder Point]]</f>
        <v>2.3109048723897914</v>
      </c>
      <c r="N1188" s="3">
        <f>ROUND(Table1[[#This Row],[Turnover Ratio]],2)</f>
        <v>2.31</v>
      </c>
    </row>
    <row r="1189" spans="1:14" x14ac:dyDescent="0.25">
      <c r="A1189" t="s">
        <v>1124</v>
      </c>
      <c r="B1189" s="1">
        <v>45051</v>
      </c>
      <c r="C1189">
        <v>889</v>
      </c>
      <c r="D1189">
        <v>366</v>
      </c>
      <c r="E1189">
        <v>23</v>
      </c>
      <c r="F1189">
        <v>111</v>
      </c>
      <c r="G1189">
        <v>26</v>
      </c>
      <c r="H1189" t="s">
        <v>3949</v>
      </c>
      <c r="I1189">
        <f>YEAR(Table1[[#This Row],[Date]])</f>
        <v>2023</v>
      </c>
      <c r="J1189">
        <f>MONTH(Table1[[#This Row],[Date]])</f>
        <v>5</v>
      </c>
      <c r="K1189">
        <f>WEEKDAY(Table1[[#This Row],[Date]])</f>
        <v>6</v>
      </c>
      <c r="L1189" s="3">
        <f>DAY(Table1[[#This Row],[Date]])</f>
        <v>5</v>
      </c>
      <c r="M1189" s="3">
        <f>Table1[[#This Row],[Inventory Level]]/Table1[[#This Row],[Reorder Point]]</f>
        <v>2.4289617486338799</v>
      </c>
      <c r="N1189" s="3">
        <f>ROUND(Table1[[#This Row],[Turnover Ratio]],2)</f>
        <v>2.4300000000000002</v>
      </c>
    </row>
    <row r="1190" spans="1:14" hidden="1" x14ac:dyDescent="0.25">
      <c r="A1190" t="s">
        <v>1125</v>
      </c>
      <c r="B1190" s="1">
        <v>45454</v>
      </c>
      <c r="C1190">
        <v>340</v>
      </c>
      <c r="D1190">
        <v>197</v>
      </c>
      <c r="E1190">
        <v>29</v>
      </c>
      <c r="F1190">
        <v>100</v>
      </c>
      <c r="G1190">
        <v>30</v>
      </c>
      <c r="H1190" t="s">
        <v>3951</v>
      </c>
      <c r="I1190">
        <f>YEAR(Table1[[#This Row],[Date]])</f>
        <v>2024</v>
      </c>
      <c r="J1190">
        <f>MONTH(Table1[[#This Row],[Date]])</f>
        <v>6</v>
      </c>
      <c r="K1190">
        <f>WEEKDAY(Table1[[#This Row],[Date]])</f>
        <v>3</v>
      </c>
      <c r="L1190" s="3">
        <f>DAY(Table1[[#This Row],[Date]])</f>
        <v>11</v>
      </c>
      <c r="M1190" s="3">
        <f>Table1[[#This Row],[Inventory Level]]/Table1[[#This Row],[Reorder Point]]</f>
        <v>1.7258883248730965</v>
      </c>
      <c r="N1190" s="3">
        <f>ROUND(Table1[[#This Row],[Turnover Ratio]],2)</f>
        <v>1.73</v>
      </c>
    </row>
    <row r="1191" spans="1:14" x14ac:dyDescent="0.25">
      <c r="A1191" t="s">
        <v>1126</v>
      </c>
      <c r="B1191" s="1">
        <v>45344</v>
      </c>
      <c r="C1191">
        <v>278</v>
      </c>
      <c r="D1191">
        <v>473</v>
      </c>
      <c r="E1191">
        <v>10</v>
      </c>
      <c r="F1191">
        <v>113</v>
      </c>
      <c r="G1191">
        <v>31</v>
      </c>
      <c r="H1191" t="s">
        <v>3949</v>
      </c>
      <c r="I1191">
        <f>YEAR(Table1[[#This Row],[Date]])</f>
        <v>2024</v>
      </c>
      <c r="J1191">
        <f>MONTH(Table1[[#This Row],[Date]])</f>
        <v>2</v>
      </c>
      <c r="K1191">
        <f>WEEKDAY(Table1[[#This Row],[Date]])</f>
        <v>5</v>
      </c>
      <c r="L1191" s="3">
        <f>DAY(Table1[[#This Row],[Date]])</f>
        <v>22</v>
      </c>
      <c r="M1191" s="3">
        <f>Table1[[#This Row],[Inventory Level]]/Table1[[#This Row],[Reorder Point]]</f>
        <v>0.58773784355179703</v>
      </c>
      <c r="N1191" s="3">
        <f>ROUND(Table1[[#This Row],[Turnover Ratio]],2)</f>
        <v>0.59</v>
      </c>
    </row>
    <row r="1192" spans="1:14" hidden="1" x14ac:dyDescent="0.25">
      <c r="A1192" t="s">
        <v>1127</v>
      </c>
      <c r="B1192" s="1">
        <v>45002</v>
      </c>
      <c r="C1192">
        <v>638</v>
      </c>
      <c r="D1192">
        <v>164</v>
      </c>
      <c r="E1192">
        <v>29</v>
      </c>
      <c r="F1192">
        <v>34</v>
      </c>
      <c r="G1192">
        <v>20</v>
      </c>
      <c r="H1192" t="s">
        <v>3950</v>
      </c>
      <c r="I1192">
        <f>YEAR(Table1[[#This Row],[Date]])</f>
        <v>2023</v>
      </c>
      <c r="J1192">
        <f>MONTH(Table1[[#This Row],[Date]])</f>
        <v>3</v>
      </c>
      <c r="K1192">
        <f>WEEKDAY(Table1[[#This Row],[Date]])</f>
        <v>6</v>
      </c>
      <c r="L1192" s="3">
        <f>DAY(Table1[[#This Row],[Date]])</f>
        <v>17</v>
      </c>
      <c r="M1192" s="3">
        <f>Table1[[#This Row],[Inventory Level]]/Table1[[#This Row],[Reorder Point]]</f>
        <v>3.8902439024390243</v>
      </c>
      <c r="N1192" s="3">
        <f>ROUND(Table1[[#This Row],[Turnover Ratio]],2)</f>
        <v>3.89</v>
      </c>
    </row>
    <row r="1193" spans="1:14" x14ac:dyDescent="0.25">
      <c r="A1193" t="s">
        <v>737</v>
      </c>
      <c r="B1193" s="1">
        <v>45077</v>
      </c>
      <c r="C1193">
        <v>844</v>
      </c>
      <c r="D1193">
        <v>65</v>
      </c>
      <c r="E1193">
        <v>4</v>
      </c>
      <c r="F1193">
        <v>105</v>
      </c>
      <c r="G1193">
        <v>2</v>
      </c>
      <c r="H1193" t="s">
        <v>3949</v>
      </c>
      <c r="I1193">
        <f>YEAR(Table1[[#This Row],[Date]])</f>
        <v>2023</v>
      </c>
      <c r="J1193">
        <f>MONTH(Table1[[#This Row],[Date]])</f>
        <v>5</v>
      </c>
      <c r="K1193">
        <f>WEEKDAY(Table1[[#This Row],[Date]])</f>
        <v>4</v>
      </c>
      <c r="L1193" s="3">
        <f>DAY(Table1[[#This Row],[Date]])</f>
        <v>31</v>
      </c>
      <c r="M1193" s="3">
        <f>Table1[[#This Row],[Inventory Level]]/Table1[[#This Row],[Reorder Point]]</f>
        <v>12.984615384615385</v>
      </c>
      <c r="N1193" s="3">
        <f>ROUND(Table1[[#This Row],[Turnover Ratio]],2)</f>
        <v>12.98</v>
      </c>
    </row>
    <row r="1194" spans="1:14" x14ac:dyDescent="0.25">
      <c r="A1194" t="s">
        <v>1128</v>
      </c>
      <c r="B1194" s="1">
        <v>45664</v>
      </c>
      <c r="C1194">
        <v>959</v>
      </c>
      <c r="D1194">
        <v>344</v>
      </c>
      <c r="E1194">
        <v>15</v>
      </c>
      <c r="F1194">
        <v>147</v>
      </c>
      <c r="G1194">
        <v>1</v>
      </c>
      <c r="H1194" t="s">
        <v>3949</v>
      </c>
      <c r="I1194">
        <f>YEAR(Table1[[#This Row],[Date]])</f>
        <v>2025</v>
      </c>
      <c r="J1194">
        <f>MONTH(Table1[[#This Row],[Date]])</f>
        <v>1</v>
      </c>
      <c r="K1194">
        <f>WEEKDAY(Table1[[#This Row],[Date]])</f>
        <v>3</v>
      </c>
      <c r="L1194" s="3">
        <f>DAY(Table1[[#This Row],[Date]])</f>
        <v>7</v>
      </c>
      <c r="M1194" s="3">
        <f>Table1[[#This Row],[Inventory Level]]/Table1[[#This Row],[Reorder Point]]</f>
        <v>2.7877906976744184</v>
      </c>
      <c r="N1194" s="3">
        <f>ROUND(Table1[[#This Row],[Turnover Ratio]],2)</f>
        <v>2.79</v>
      </c>
    </row>
    <row r="1195" spans="1:14" hidden="1" x14ac:dyDescent="0.25">
      <c r="A1195" t="s">
        <v>1129</v>
      </c>
      <c r="B1195" s="1">
        <v>45473</v>
      </c>
      <c r="C1195">
        <v>541</v>
      </c>
      <c r="D1195">
        <v>68</v>
      </c>
      <c r="E1195">
        <v>26</v>
      </c>
      <c r="F1195">
        <v>101</v>
      </c>
      <c r="G1195">
        <v>44</v>
      </c>
      <c r="H1195" t="s">
        <v>3950</v>
      </c>
      <c r="I1195">
        <f>YEAR(Table1[[#This Row],[Date]])</f>
        <v>2024</v>
      </c>
      <c r="J1195">
        <f>MONTH(Table1[[#This Row],[Date]])</f>
        <v>6</v>
      </c>
      <c r="K1195">
        <f>WEEKDAY(Table1[[#This Row],[Date]])</f>
        <v>1</v>
      </c>
      <c r="L1195" s="3">
        <f>DAY(Table1[[#This Row],[Date]])</f>
        <v>30</v>
      </c>
      <c r="M1195" s="3">
        <f>Table1[[#This Row],[Inventory Level]]/Table1[[#This Row],[Reorder Point]]</f>
        <v>7.9558823529411766</v>
      </c>
      <c r="N1195" s="3">
        <f>ROUND(Table1[[#This Row],[Turnover Ratio]],2)</f>
        <v>7.96</v>
      </c>
    </row>
    <row r="1196" spans="1:14" x14ac:dyDescent="0.25">
      <c r="A1196" t="s">
        <v>1130</v>
      </c>
      <c r="B1196" s="1">
        <v>45404</v>
      </c>
      <c r="C1196">
        <v>967</v>
      </c>
      <c r="D1196">
        <v>308</v>
      </c>
      <c r="E1196">
        <v>1</v>
      </c>
      <c r="F1196">
        <v>18</v>
      </c>
      <c r="G1196">
        <v>46</v>
      </c>
      <c r="H1196" t="s">
        <v>3949</v>
      </c>
      <c r="I1196">
        <f>YEAR(Table1[[#This Row],[Date]])</f>
        <v>2024</v>
      </c>
      <c r="J1196">
        <f>MONTH(Table1[[#This Row],[Date]])</f>
        <v>4</v>
      </c>
      <c r="K1196">
        <f>WEEKDAY(Table1[[#This Row],[Date]])</f>
        <v>2</v>
      </c>
      <c r="L1196" s="3">
        <f>DAY(Table1[[#This Row],[Date]])</f>
        <v>22</v>
      </c>
      <c r="M1196" s="3">
        <f>Table1[[#This Row],[Inventory Level]]/Table1[[#This Row],[Reorder Point]]</f>
        <v>3.1396103896103895</v>
      </c>
      <c r="N1196" s="3">
        <f>ROUND(Table1[[#This Row],[Turnover Ratio]],2)</f>
        <v>3.14</v>
      </c>
    </row>
    <row r="1197" spans="1:14" hidden="1" x14ac:dyDescent="0.25">
      <c r="A1197" t="s">
        <v>1131</v>
      </c>
      <c r="B1197" s="1">
        <v>45535</v>
      </c>
      <c r="C1197">
        <v>581</v>
      </c>
      <c r="D1197">
        <v>424</v>
      </c>
      <c r="E1197">
        <v>13</v>
      </c>
      <c r="F1197">
        <v>185</v>
      </c>
      <c r="G1197">
        <v>8</v>
      </c>
      <c r="H1197" t="s">
        <v>3950</v>
      </c>
      <c r="I1197">
        <f>YEAR(Table1[[#This Row],[Date]])</f>
        <v>2024</v>
      </c>
      <c r="J1197">
        <f>MONTH(Table1[[#This Row],[Date]])</f>
        <v>8</v>
      </c>
      <c r="K1197">
        <f>WEEKDAY(Table1[[#This Row],[Date]])</f>
        <v>7</v>
      </c>
      <c r="L1197" s="3">
        <f>DAY(Table1[[#This Row],[Date]])</f>
        <v>31</v>
      </c>
      <c r="M1197" s="3">
        <f>Table1[[#This Row],[Inventory Level]]/Table1[[#This Row],[Reorder Point]]</f>
        <v>1.3702830188679245</v>
      </c>
      <c r="N1197" s="3">
        <f>ROUND(Table1[[#This Row],[Turnover Ratio]],2)</f>
        <v>1.37</v>
      </c>
    </row>
    <row r="1198" spans="1:14" hidden="1" x14ac:dyDescent="0.25">
      <c r="A1198" t="s">
        <v>1132</v>
      </c>
      <c r="B1198" s="1">
        <v>45327</v>
      </c>
      <c r="C1198">
        <v>938</v>
      </c>
      <c r="D1198">
        <v>270</v>
      </c>
      <c r="E1198">
        <v>3</v>
      </c>
      <c r="F1198">
        <v>182</v>
      </c>
      <c r="G1198">
        <v>13</v>
      </c>
      <c r="H1198" t="s">
        <v>3950</v>
      </c>
      <c r="I1198">
        <f>YEAR(Table1[[#This Row],[Date]])</f>
        <v>2024</v>
      </c>
      <c r="J1198">
        <f>MONTH(Table1[[#This Row],[Date]])</f>
        <v>2</v>
      </c>
      <c r="K1198">
        <f>WEEKDAY(Table1[[#This Row],[Date]])</f>
        <v>2</v>
      </c>
      <c r="L1198" s="3">
        <f>DAY(Table1[[#This Row],[Date]])</f>
        <v>5</v>
      </c>
      <c r="M1198" s="3">
        <f>Table1[[#This Row],[Inventory Level]]/Table1[[#This Row],[Reorder Point]]</f>
        <v>3.4740740740740739</v>
      </c>
      <c r="N1198" s="3">
        <f>ROUND(Table1[[#This Row],[Turnover Ratio]],2)</f>
        <v>3.47</v>
      </c>
    </row>
    <row r="1199" spans="1:14" x14ac:dyDescent="0.25">
      <c r="A1199" t="s">
        <v>1133</v>
      </c>
      <c r="B1199" s="1">
        <v>45054</v>
      </c>
      <c r="C1199">
        <v>400</v>
      </c>
      <c r="D1199">
        <v>145</v>
      </c>
      <c r="E1199">
        <v>9</v>
      </c>
      <c r="F1199">
        <v>139</v>
      </c>
      <c r="G1199">
        <v>1</v>
      </c>
      <c r="H1199" t="s">
        <v>3949</v>
      </c>
      <c r="I1199">
        <f>YEAR(Table1[[#This Row],[Date]])</f>
        <v>2023</v>
      </c>
      <c r="J1199">
        <f>MONTH(Table1[[#This Row],[Date]])</f>
        <v>5</v>
      </c>
      <c r="K1199">
        <f>WEEKDAY(Table1[[#This Row],[Date]])</f>
        <v>2</v>
      </c>
      <c r="L1199" s="3">
        <f>DAY(Table1[[#This Row],[Date]])</f>
        <v>8</v>
      </c>
      <c r="M1199" s="3">
        <f>Table1[[#This Row],[Inventory Level]]/Table1[[#This Row],[Reorder Point]]</f>
        <v>2.7586206896551726</v>
      </c>
      <c r="N1199" s="3">
        <f>ROUND(Table1[[#This Row],[Turnover Ratio]],2)</f>
        <v>2.76</v>
      </c>
    </row>
    <row r="1200" spans="1:14" hidden="1" x14ac:dyDescent="0.25">
      <c r="A1200" t="s">
        <v>1134</v>
      </c>
      <c r="B1200" s="1">
        <v>45575</v>
      </c>
      <c r="C1200">
        <v>406</v>
      </c>
      <c r="D1200">
        <v>382</v>
      </c>
      <c r="E1200">
        <v>25</v>
      </c>
      <c r="F1200">
        <v>192</v>
      </c>
      <c r="G1200">
        <v>49</v>
      </c>
      <c r="H1200" t="s">
        <v>3951</v>
      </c>
      <c r="I1200">
        <f>YEAR(Table1[[#This Row],[Date]])</f>
        <v>2024</v>
      </c>
      <c r="J1200">
        <f>MONTH(Table1[[#This Row],[Date]])</f>
        <v>10</v>
      </c>
      <c r="K1200">
        <f>WEEKDAY(Table1[[#This Row],[Date]])</f>
        <v>5</v>
      </c>
      <c r="L1200" s="3">
        <f>DAY(Table1[[#This Row],[Date]])</f>
        <v>10</v>
      </c>
      <c r="M1200" s="3">
        <f>Table1[[#This Row],[Inventory Level]]/Table1[[#This Row],[Reorder Point]]</f>
        <v>1.0628272251308901</v>
      </c>
      <c r="N1200" s="3">
        <f>ROUND(Table1[[#This Row],[Turnover Ratio]],2)</f>
        <v>1.06</v>
      </c>
    </row>
    <row r="1201" spans="1:14" hidden="1" x14ac:dyDescent="0.25">
      <c r="A1201" t="s">
        <v>1135</v>
      </c>
      <c r="B1201" s="1">
        <v>45085</v>
      </c>
      <c r="C1201">
        <v>570</v>
      </c>
      <c r="D1201">
        <v>367</v>
      </c>
      <c r="E1201">
        <v>6</v>
      </c>
      <c r="F1201">
        <v>97</v>
      </c>
      <c r="G1201">
        <v>50</v>
      </c>
      <c r="H1201" t="s">
        <v>3950</v>
      </c>
      <c r="I1201">
        <f>YEAR(Table1[[#This Row],[Date]])</f>
        <v>2023</v>
      </c>
      <c r="J1201">
        <f>MONTH(Table1[[#This Row],[Date]])</f>
        <v>6</v>
      </c>
      <c r="K1201">
        <f>WEEKDAY(Table1[[#This Row],[Date]])</f>
        <v>5</v>
      </c>
      <c r="L1201" s="3">
        <f>DAY(Table1[[#This Row],[Date]])</f>
        <v>8</v>
      </c>
      <c r="M1201" s="3">
        <f>Table1[[#This Row],[Inventory Level]]/Table1[[#This Row],[Reorder Point]]</f>
        <v>1.5531335149863761</v>
      </c>
      <c r="N1201" s="3">
        <f>ROUND(Table1[[#This Row],[Turnover Ratio]],2)</f>
        <v>1.55</v>
      </c>
    </row>
    <row r="1202" spans="1:14" x14ac:dyDescent="0.25">
      <c r="A1202" t="s">
        <v>305</v>
      </c>
      <c r="B1202" s="1">
        <v>45330</v>
      </c>
      <c r="C1202">
        <v>214</v>
      </c>
      <c r="D1202">
        <v>289</v>
      </c>
      <c r="E1202">
        <v>3</v>
      </c>
      <c r="F1202">
        <v>130</v>
      </c>
      <c r="G1202">
        <v>42</v>
      </c>
      <c r="H1202" t="s">
        <v>3949</v>
      </c>
      <c r="I1202">
        <f>YEAR(Table1[[#This Row],[Date]])</f>
        <v>2024</v>
      </c>
      <c r="J1202">
        <f>MONTH(Table1[[#This Row],[Date]])</f>
        <v>2</v>
      </c>
      <c r="K1202">
        <f>WEEKDAY(Table1[[#This Row],[Date]])</f>
        <v>5</v>
      </c>
      <c r="L1202" s="3">
        <f>DAY(Table1[[#This Row],[Date]])</f>
        <v>8</v>
      </c>
      <c r="M1202" s="3">
        <f>Table1[[#This Row],[Inventory Level]]/Table1[[#This Row],[Reorder Point]]</f>
        <v>0.74048442906574397</v>
      </c>
      <c r="N1202" s="3">
        <f>ROUND(Table1[[#This Row],[Turnover Ratio]],2)</f>
        <v>0.74</v>
      </c>
    </row>
    <row r="1203" spans="1:14" hidden="1" x14ac:dyDescent="0.25">
      <c r="A1203" t="s">
        <v>1136</v>
      </c>
      <c r="B1203" s="1">
        <v>45088</v>
      </c>
      <c r="C1203">
        <v>194</v>
      </c>
      <c r="D1203">
        <v>73</v>
      </c>
      <c r="E1203">
        <v>11</v>
      </c>
      <c r="F1203">
        <v>153</v>
      </c>
      <c r="G1203">
        <v>49</v>
      </c>
      <c r="H1203" t="s">
        <v>3950</v>
      </c>
      <c r="I1203">
        <f>YEAR(Table1[[#This Row],[Date]])</f>
        <v>2023</v>
      </c>
      <c r="J1203">
        <f>MONTH(Table1[[#This Row],[Date]])</f>
        <v>6</v>
      </c>
      <c r="K1203">
        <f>WEEKDAY(Table1[[#This Row],[Date]])</f>
        <v>1</v>
      </c>
      <c r="L1203" s="3">
        <f>DAY(Table1[[#This Row],[Date]])</f>
        <v>11</v>
      </c>
      <c r="M1203" s="3">
        <f>Table1[[#This Row],[Inventory Level]]/Table1[[#This Row],[Reorder Point]]</f>
        <v>2.6575342465753424</v>
      </c>
      <c r="N1203" s="3">
        <f>ROUND(Table1[[#This Row],[Turnover Ratio]],2)</f>
        <v>2.66</v>
      </c>
    </row>
    <row r="1204" spans="1:14" x14ac:dyDescent="0.25">
      <c r="A1204" t="s">
        <v>900</v>
      </c>
      <c r="B1204" s="1">
        <v>45034</v>
      </c>
      <c r="C1204">
        <v>419</v>
      </c>
      <c r="D1204">
        <v>500</v>
      </c>
      <c r="E1204">
        <v>22</v>
      </c>
      <c r="F1204">
        <v>175</v>
      </c>
      <c r="G1204">
        <v>2</v>
      </c>
      <c r="H1204" t="s">
        <v>3949</v>
      </c>
      <c r="I1204">
        <f>YEAR(Table1[[#This Row],[Date]])</f>
        <v>2023</v>
      </c>
      <c r="J1204">
        <f>MONTH(Table1[[#This Row],[Date]])</f>
        <v>4</v>
      </c>
      <c r="K1204">
        <f>WEEKDAY(Table1[[#This Row],[Date]])</f>
        <v>3</v>
      </c>
      <c r="L1204" s="3">
        <f>DAY(Table1[[#This Row],[Date]])</f>
        <v>18</v>
      </c>
      <c r="M1204" s="3">
        <f>Table1[[#This Row],[Inventory Level]]/Table1[[#This Row],[Reorder Point]]</f>
        <v>0.83799999999999997</v>
      </c>
      <c r="N1204" s="3">
        <f>ROUND(Table1[[#This Row],[Turnover Ratio]],2)</f>
        <v>0.84</v>
      </c>
    </row>
    <row r="1205" spans="1:14" hidden="1" x14ac:dyDescent="0.25">
      <c r="A1205" t="s">
        <v>1137</v>
      </c>
      <c r="B1205" s="1">
        <v>45129</v>
      </c>
      <c r="C1205">
        <v>546</v>
      </c>
      <c r="D1205">
        <v>299</v>
      </c>
      <c r="E1205">
        <v>26</v>
      </c>
      <c r="F1205">
        <v>39</v>
      </c>
      <c r="G1205">
        <v>2</v>
      </c>
      <c r="H1205" t="s">
        <v>3950</v>
      </c>
      <c r="I1205">
        <f>YEAR(Table1[[#This Row],[Date]])</f>
        <v>2023</v>
      </c>
      <c r="J1205">
        <f>MONTH(Table1[[#This Row],[Date]])</f>
        <v>7</v>
      </c>
      <c r="K1205">
        <f>WEEKDAY(Table1[[#This Row],[Date]])</f>
        <v>7</v>
      </c>
      <c r="L1205" s="3">
        <f>DAY(Table1[[#This Row],[Date]])</f>
        <v>22</v>
      </c>
      <c r="M1205" s="3">
        <f>Table1[[#This Row],[Inventory Level]]/Table1[[#This Row],[Reorder Point]]</f>
        <v>1.826086956521739</v>
      </c>
      <c r="N1205" s="3">
        <f>ROUND(Table1[[#This Row],[Turnover Ratio]],2)</f>
        <v>1.83</v>
      </c>
    </row>
    <row r="1206" spans="1:14" hidden="1" x14ac:dyDescent="0.25">
      <c r="A1206" t="s">
        <v>1138</v>
      </c>
      <c r="B1206" s="1">
        <v>45534</v>
      </c>
      <c r="C1206">
        <v>473</v>
      </c>
      <c r="D1206">
        <v>253</v>
      </c>
      <c r="E1206">
        <v>27</v>
      </c>
      <c r="F1206">
        <v>81</v>
      </c>
      <c r="G1206">
        <v>50</v>
      </c>
      <c r="H1206" t="s">
        <v>3950</v>
      </c>
      <c r="I1206">
        <f>YEAR(Table1[[#This Row],[Date]])</f>
        <v>2024</v>
      </c>
      <c r="J1206">
        <f>MONTH(Table1[[#This Row],[Date]])</f>
        <v>8</v>
      </c>
      <c r="K1206">
        <f>WEEKDAY(Table1[[#This Row],[Date]])</f>
        <v>6</v>
      </c>
      <c r="L1206" s="3">
        <f>DAY(Table1[[#This Row],[Date]])</f>
        <v>30</v>
      </c>
      <c r="M1206" s="3">
        <f>Table1[[#This Row],[Inventory Level]]/Table1[[#This Row],[Reorder Point]]</f>
        <v>1.8695652173913044</v>
      </c>
      <c r="N1206" s="3">
        <f>ROUND(Table1[[#This Row],[Turnover Ratio]],2)</f>
        <v>1.87</v>
      </c>
    </row>
    <row r="1207" spans="1:14" hidden="1" x14ac:dyDescent="0.25">
      <c r="A1207" t="s">
        <v>1139</v>
      </c>
      <c r="B1207" s="1">
        <v>45049</v>
      </c>
      <c r="C1207">
        <v>921</v>
      </c>
      <c r="D1207">
        <v>210</v>
      </c>
      <c r="E1207">
        <v>7</v>
      </c>
      <c r="F1207">
        <v>66</v>
      </c>
      <c r="G1207">
        <v>33</v>
      </c>
      <c r="H1207" t="s">
        <v>3950</v>
      </c>
      <c r="I1207">
        <f>YEAR(Table1[[#This Row],[Date]])</f>
        <v>2023</v>
      </c>
      <c r="J1207">
        <f>MONTH(Table1[[#This Row],[Date]])</f>
        <v>5</v>
      </c>
      <c r="K1207">
        <f>WEEKDAY(Table1[[#This Row],[Date]])</f>
        <v>4</v>
      </c>
      <c r="L1207" s="3">
        <f>DAY(Table1[[#This Row],[Date]])</f>
        <v>3</v>
      </c>
      <c r="M1207" s="3">
        <f>Table1[[#This Row],[Inventory Level]]/Table1[[#This Row],[Reorder Point]]</f>
        <v>4.3857142857142861</v>
      </c>
      <c r="N1207" s="3">
        <f>ROUND(Table1[[#This Row],[Turnover Ratio]],2)</f>
        <v>4.3899999999999997</v>
      </c>
    </row>
    <row r="1208" spans="1:14" x14ac:dyDescent="0.25">
      <c r="A1208" t="s">
        <v>1140</v>
      </c>
      <c r="B1208" s="1">
        <v>45071</v>
      </c>
      <c r="C1208">
        <v>494</v>
      </c>
      <c r="D1208">
        <v>52</v>
      </c>
      <c r="E1208">
        <v>18</v>
      </c>
      <c r="F1208">
        <v>143</v>
      </c>
      <c r="G1208">
        <v>26</v>
      </c>
      <c r="H1208" t="s">
        <v>3949</v>
      </c>
      <c r="I1208">
        <f>YEAR(Table1[[#This Row],[Date]])</f>
        <v>2023</v>
      </c>
      <c r="J1208">
        <f>MONTH(Table1[[#This Row],[Date]])</f>
        <v>5</v>
      </c>
      <c r="K1208">
        <f>WEEKDAY(Table1[[#This Row],[Date]])</f>
        <v>5</v>
      </c>
      <c r="L1208" s="3">
        <f>DAY(Table1[[#This Row],[Date]])</f>
        <v>25</v>
      </c>
      <c r="M1208" s="3">
        <f>Table1[[#This Row],[Inventory Level]]/Table1[[#This Row],[Reorder Point]]</f>
        <v>9.5</v>
      </c>
      <c r="N1208" s="3">
        <f>ROUND(Table1[[#This Row],[Turnover Ratio]],2)</f>
        <v>9.5</v>
      </c>
    </row>
    <row r="1209" spans="1:14" hidden="1" x14ac:dyDescent="0.25">
      <c r="A1209" t="s">
        <v>1141</v>
      </c>
      <c r="B1209" s="1">
        <v>45617</v>
      </c>
      <c r="C1209">
        <v>479</v>
      </c>
      <c r="D1209">
        <v>411</v>
      </c>
      <c r="E1209">
        <v>25</v>
      </c>
      <c r="F1209">
        <v>195</v>
      </c>
      <c r="G1209">
        <v>31</v>
      </c>
      <c r="H1209" t="s">
        <v>3951</v>
      </c>
      <c r="I1209">
        <f>YEAR(Table1[[#This Row],[Date]])</f>
        <v>2024</v>
      </c>
      <c r="J1209">
        <f>MONTH(Table1[[#This Row],[Date]])</f>
        <v>11</v>
      </c>
      <c r="K1209">
        <f>WEEKDAY(Table1[[#This Row],[Date]])</f>
        <v>5</v>
      </c>
      <c r="L1209" s="3">
        <f>DAY(Table1[[#This Row],[Date]])</f>
        <v>21</v>
      </c>
      <c r="M1209" s="3">
        <f>Table1[[#This Row],[Inventory Level]]/Table1[[#This Row],[Reorder Point]]</f>
        <v>1.1654501216545012</v>
      </c>
      <c r="N1209" s="3">
        <f>ROUND(Table1[[#This Row],[Turnover Ratio]],2)</f>
        <v>1.17</v>
      </c>
    </row>
    <row r="1210" spans="1:14" hidden="1" x14ac:dyDescent="0.25">
      <c r="A1210" t="s">
        <v>1142</v>
      </c>
      <c r="B1210" s="1">
        <v>45641</v>
      </c>
      <c r="C1210">
        <v>305</v>
      </c>
      <c r="D1210">
        <v>367</v>
      </c>
      <c r="E1210">
        <v>18</v>
      </c>
      <c r="F1210">
        <v>24</v>
      </c>
      <c r="G1210">
        <v>48</v>
      </c>
      <c r="H1210" t="s">
        <v>3950</v>
      </c>
      <c r="I1210">
        <f>YEAR(Table1[[#This Row],[Date]])</f>
        <v>2024</v>
      </c>
      <c r="J1210">
        <f>MONTH(Table1[[#This Row],[Date]])</f>
        <v>12</v>
      </c>
      <c r="K1210">
        <f>WEEKDAY(Table1[[#This Row],[Date]])</f>
        <v>1</v>
      </c>
      <c r="L1210" s="3">
        <f>DAY(Table1[[#This Row],[Date]])</f>
        <v>15</v>
      </c>
      <c r="M1210" s="3">
        <f>Table1[[#This Row],[Inventory Level]]/Table1[[#This Row],[Reorder Point]]</f>
        <v>0.83106267029972747</v>
      </c>
      <c r="N1210" s="3">
        <f>ROUND(Table1[[#This Row],[Turnover Ratio]],2)</f>
        <v>0.83</v>
      </c>
    </row>
    <row r="1211" spans="1:14" hidden="1" x14ac:dyDescent="0.25">
      <c r="A1211" t="s">
        <v>1143</v>
      </c>
      <c r="B1211" s="1">
        <v>45648</v>
      </c>
      <c r="C1211">
        <v>521</v>
      </c>
      <c r="D1211">
        <v>150</v>
      </c>
      <c r="E1211">
        <v>17</v>
      </c>
      <c r="F1211">
        <v>144</v>
      </c>
      <c r="G1211">
        <v>14</v>
      </c>
      <c r="H1211" t="s">
        <v>3950</v>
      </c>
      <c r="I1211">
        <f>YEAR(Table1[[#This Row],[Date]])</f>
        <v>2024</v>
      </c>
      <c r="J1211">
        <f>MONTH(Table1[[#This Row],[Date]])</f>
        <v>12</v>
      </c>
      <c r="K1211">
        <f>WEEKDAY(Table1[[#This Row],[Date]])</f>
        <v>1</v>
      </c>
      <c r="L1211" s="3">
        <f>DAY(Table1[[#This Row],[Date]])</f>
        <v>22</v>
      </c>
      <c r="M1211" s="3">
        <f>Table1[[#This Row],[Inventory Level]]/Table1[[#This Row],[Reorder Point]]</f>
        <v>3.4733333333333332</v>
      </c>
      <c r="N1211" s="3">
        <f>ROUND(Table1[[#This Row],[Turnover Ratio]],2)</f>
        <v>3.47</v>
      </c>
    </row>
    <row r="1212" spans="1:14" hidden="1" x14ac:dyDescent="0.25">
      <c r="A1212" t="s">
        <v>1144</v>
      </c>
      <c r="B1212" s="1">
        <v>45665</v>
      </c>
      <c r="C1212">
        <v>846</v>
      </c>
      <c r="D1212">
        <v>313</v>
      </c>
      <c r="E1212">
        <v>21</v>
      </c>
      <c r="F1212">
        <v>104</v>
      </c>
      <c r="G1212">
        <v>24</v>
      </c>
      <c r="H1212" t="s">
        <v>3950</v>
      </c>
      <c r="I1212">
        <f>YEAR(Table1[[#This Row],[Date]])</f>
        <v>2025</v>
      </c>
      <c r="J1212">
        <f>MONTH(Table1[[#This Row],[Date]])</f>
        <v>1</v>
      </c>
      <c r="K1212">
        <f>WEEKDAY(Table1[[#This Row],[Date]])</f>
        <v>4</v>
      </c>
      <c r="L1212" s="3">
        <f>DAY(Table1[[#This Row],[Date]])</f>
        <v>8</v>
      </c>
      <c r="M1212" s="3">
        <f>Table1[[#This Row],[Inventory Level]]/Table1[[#This Row],[Reorder Point]]</f>
        <v>2.7028753993610222</v>
      </c>
      <c r="N1212" s="3">
        <f>ROUND(Table1[[#This Row],[Turnover Ratio]],2)</f>
        <v>2.7</v>
      </c>
    </row>
    <row r="1213" spans="1:14" hidden="1" x14ac:dyDescent="0.25">
      <c r="A1213" t="s">
        <v>1145</v>
      </c>
      <c r="B1213" s="1">
        <v>45126</v>
      </c>
      <c r="C1213">
        <v>490</v>
      </c>
      <c r="D1213">
        <v>189</v>
      </c>
      <c r="E1213">
        <v>25</v>
      </c>
      <c r="F1213">
        <v>71</v>
      </c>
      <c r="G1213">
        <v>29</v>
      </c>
      <c r="H1213" t="s">
        <v>3950</v>
      </c>
      <c r="I1213">
        <f>YEAR(Table1[[#This Row],[Date]])</f>
        <v>2023</v>
      </c>
      <c r="J1213">
        <f>MONTH(Table1[[#This Row],[Date]])</f>
        <v>7</v>
      </c>
      <c r="K1213">
        <f>WEEKDAY(Table1[[#This Row],[Date]])</f>
        <v>4</v>
      </c>
      <c r="L1213" s="3">
        <f>DAY(Table1[[#This Row],[Date]])</f>
        <v>19</v>
      </c>
      <c r="M1213" s="3">
        <f>Table1[[#This Row],[Inventory Level]]/Table1[[#This Row],[Reorder Point]]</f>
        <v>2.5925925925925926</v>
      </c>
      <c r="N1213" s="3">
        <f>ROUND(Table1[[#This Row],[Turnover Ratio]],2)</f>
        <v>2.59</v>
      </c>
    </row>
    <row r="1214" spans="1:14" hidden="1" x14ac:dyDescent="0.25">
      <c r="A1214" t="s">
        <v>1146</v>
      </c>
      <c r="B1214" s="1">
        <v>45240</v>
      </c>
      <c r="C1214">
        <v>596</v>
      </c>
      <c r="D1214">
        <v>435</v>
      </c>
      <c r="E1214">
        <v>9</v>
      </c>
      <c r="F1214">
        <v>36</v>
      </c>
      <c r="G1214">
        <v>45</v>
      </c>
      <c r="H1214" t="s">
        <v>3951</v>
      </c>
      <c r="I1214">
        <f>YEAR(Table1[[#This Row],[Date]])</f>
        <v>2023</v>
      </c>
      <c r="J1214">
        <f>MONTH(Table1[[#This Row],[Date]])</f>
        <v>11</v>
      </c>
      <c r="K1214">
        <f>WEEKDAY(Table1[[#This Row],[Date]])</f>
        <v>6</v>
      </c>
      <c r="L1214" s="3">
        <f>DAY(Table1[[#This Row],[Date]])</f>
        <v>10</v>
      </c>
      <c r="M1214" s="3">
        <f>Table1[[#This Row],[Inventory Level]]/Table1[[#This Row],[Reorder Point]]</f>
        <v>1.3701149425287356</v>
      </c>
      <c r="N1214" s="3">
        <f>ROUND(Table1[[#This Row],[Turnover Ratio]],2)</f>
        <v>1.37</v>
      </c>
    </row>
    <row r="1215" spans="1:14" hidden="1" x14ac:dyDescent="0.25">
      <c r="A1215" t="s">
        <v>1147</v>
      </c>
      <c r="B1215" s="1">
        <v>45680</v>
      </c>
      <c r="C1215">
        <v>809</v>
      </c>
      <c r="D1215">
        <v>244</v>
      </c>
      <c r="E1215">
        <v>14</v>
      </c>
      <c r="F1215">
        <v>9</v>
      </c>
      <c r="G1215">
        <v>34</v>
      </c>
      <c r="H1215" t="s">
        <v>3951</v>
      </c>
      <c r="I1215">
        <f>YEAR(Table1[[#This Row],[Date]])</f>
        <v>2025</v>
      </c>
      <c r="J1215">
        <f>MONTH(Table1[[#This Row],[Date]])</f>
        <v>1</v>
      </c>
      <c r="K1215">
        <f>WEEKDAY(Table1[[#This Row],[Date]])</f>
        <v>5</v>
      </c>
      <c r="L1215" s="3">
        <f>DAY(Table1[[#This Row],[Date]])</f>
        <v>23</v>
      </c>
      <c r="M1215" s="3">
        <f>Table1[[#This Row],[Inventory Level]]/Table1[[#This Row],[Reorder Point]]</f>
        <v>3.3155737704918034</v>
      </c>
      <c r="N1215" s="3">
        <f>ROUND(Table1[[#This Row],[Turnover Ratio]],2)</f>
        <v>3.32</v>
      </c>
    </row>
    <row r="1216" spans="1:14" hidden="1" x14ac:dyDescent="0.25">
      <c r="A1216" t="s">
        <v>766</v>
      </c>
      <c r="B1216" s="1">
        <v>45336</v>
      </c>
      <c r="C1216">
        <v>100</v>
      </c>
      <c r="D1216">
        <v>267</v>
      </c>
      <c r="E1216">
        <v>27</v>
      </c>
      <c r="F1216">
        <v>195</v>
      </c>
      <c r="G1216">
        <v>44</v>
      </c>
      <c r="H1216" t="s">
        <v>3951</v>
      </c>
      <c r="I1216">
        <f>YEAR(Table1[[#This Row],[Date]])</f>
        <v>2024</v>
      </c>
      <c r="J1216">
        <f>MONTH(Table1[[#This Row],[Date]])</f>
        <v>2</v>
      </c>
      <c r="K1216">
        <f>WEEKDAY(Table1[[#This Row],[Date]])</f>
        <v>4</v>
      </c>
      <c r="L1216" s="3">
        <f>DAY(Table1[[#This Row],[Date]])</f>
        <v>14</v>
      </c>
      <c r="M1216" s="3">
        <f>Table1[[#This Row],[Inventory Level]]/Table1[[#This Row],[Reorder Point]]</f>
        <v>0.37453183520599254</v>
      </c>
      <c r="N1216" s="3">
        <f>ROUND(Table1[[#This Row],[Turnover Ratio]],2)</f>
        <v>0.37</v>
      </c>
    </row>
    <row r="1217" spans="1:14" hidden="1" x14ac:dyDescent="0.25">
      <c r="A1217" t="s">
        <v>1148</v>
      </c>
      <c r="B1217" s="1">
        <v>45218</v>
      </c>
      <c r="C1217">
        <v>486</v>
      </c>
      <c r="D1217">
        <v>373</v>
      </c>
      <c r="E1217">
        <v>1</v>
      </c>
      <c r="F1217">
        <v>20</v>
      </c>
      <c r="G1217">
        <v>3</v>
      </c>
      <c r="H1217" t="s">
        <v>3951</v>
      </c>
      <c r="I1217">
        <f>YEAR(Table1[[#This Row],[Date]])</f>
        <v>2023</v>
      </c>
      <c r="J1217">
        <f>MONTH(Table1[[#This Row],[Date]])</f>
        <v>10</v>
      </c>
      <c r="K1217">
        <f>WEEKDAY(Table1[[#This Row],[Date]])</f>
        <v>5</v>
      </c>
      <c r="L1217" s="3">
        <f>DAY(Table1[[#This Row],[Date]])</f>
        <v>19</v>
      </c>
      <c r="M1217" s="3">
        <f>Table1[[#This Row],[Inventory Level]]/Table1[[#This Row],[Reorder Point]]</f>
        <v>1.3029490616621984</v>
      </c>
      <c r="N1217" s="3">
        <f>ROUND(Table1[[#This Row],[Turnover Ratio]],2)</f>
        <v>1.3</v>
      </c>
    </row>
    <row r="1218" spans="1:14" x14ac:dyDescent="0.25">
      <c r="A1218" t="s">
        <v>1149</v>
      </c>
      <c r="B1218" s="1">
        <v>45534</v>
      </c>
      <c r="C1218">
        <v>759</v>
      </c>
      <c r="D1218">
        <v>175</v>
      </c>
      <c r="E1218">
        <v>7</v>
      </c>
      <c r="F1218">
        <v>142</v>
      </c>
      <c r="G1218">
        <v>16</v>
      </c>
      <c r="H1218" t="s">
        <v>3949</v>
      </c>
      <c r="I1218">
        <f>YEAR(Table1[[#This Row],[Date]])</f>
        <v>2024</v>
      </c>
      <c r="J1218">
        <f>MONTH(Table1[[#This Row],[Date]])</f>
        <v>8</v>
      </c>
      <c r="K1218">
        <f>WEEKDAY(Table1[[#This Row],[Date]])</f>
        <v>6</v>
      </c>
      <c r="L1218" s="3">
        <f>DAY(Table1[[#This Row],[Date]])</f>
        <v>30</v>
      </c>
      <c r="M1218" s="3">
        <f>Table1[[#This Row],[Inventory Level]]/Table1[[#This Row],[Reorder Point]]</f>
        <v>4.3371428571428572</v>
      </c>
      <c r="N1218" s="3">
        <f>ROUND(Table1[[#This Row],[Turnover Ratio]],2)</f>
        <v>4.34</v>
      </c>
    </row>
    <row r="1219" spans="1:14" x14ac:dyDescent="0.25">
      <c r="A1219" t="s">
        <v>1150</v>
      </c>
      <c r="B1219" s="1">
        <v>45543</v>
      </c>
      <c r="C1219">
        <v>453</v>
      </c>
      <c r="D1219">
        <v>355</v>
      </c>
      <c r="E1219">
        <v>8</v>
      </c>
      <c r="F1219">
        <v>170</v>
      </c>
      <c r="G1219">
        <v>27</v>
      </c>
      <c r="H1219" t="s">
        <v>3949</v>
      </c>
      <c r="I1219">
        <f>YEAR(Table1[[#This Row],[Date]])</f>
        <v>2024</v>
      </c>
      <c r="J1219">
        <f>MONTH(Table1[[#This Row],[Date]])</f>
        <v>9</v>
      </c>
      <c r="K1219">
        <f>WEEKDAY(Table1[[#This Row],[Date]])</f>
        <v>1</v>
      </c>
      <c r="L1219" s="3">
        <f>DAY(Table1[[#This Row],[Date]])</f>
        <v>8</v>
      </c>
      <c r="M1219" s="3">
        <f>Table1[[#This Row],[Inventory Level]]/Table1[[#This Row],[Reorder Point]]</f>
        <v>1.2760563380281691</v>
      </c>
      <c r="N1219" s="3">
        <f>ROUND(Table1[[#This Row],[Turnover Ratio]],2)</f>
        <v>1.28</v>
      </c>
    </row>
    <row r="1220" spans="1:14" hidden="1" x14ac:dyDescent="0.25">
      <c r="A1220" t="s">
        <v>1151</v>
      </c>
      <c r="B1220" s="1">
        <v>45065</v>
      </c>
      <c r="C1220">
        <v>402</v>
      </c>
      <c r="D1220">
        <v>58</v>
      </c>
      <c r="E1220">
        <v>14</v>
      </c>
      <c r="F1220">
        <v>43</v>
      </c>
      <c r="G1220">
        <v>36</v>
      </c>
      <c r="H1220" t="s">
        <v>3951</v>
      </c>
      <c r="I1220">
        <f>YEAR(Table1[[#This Row],[Date]])</f>
        <v>2023</v>
      </c>
      <c r="J1220">
        <f>MONTH(Table1[[#This Row],[Date]])</f>
        <v>5</v>
      </c>
      <c r="K1220">
        <f>WEEKDAY(Table1[[#This Row],[Date]])</f>
        <v>6</v>
      </c>
      <c r="L1220" s="3">
        <f>DAY(Table1[[#This Row],[Date]])</f>
        <v>19</v>
      </c>
      <c r="M1220" s="3">
        <f>Table1[[#This Row],[Inventory Level]]/Table1[[#This Row],[Reorder Point]]</f>
        <v>6.931034482758621</v>
      </c>
      <c r="N1220" s="3">
        <f>ROUND(Table1[[#This Row],[Turnover Ratio]],2)</f>
        <v>6.93</v>
      </c>
    </row>
    <row r="1221" spans="1:14" hidden="1" x14ac:dyDescent="0.25">
      <c r="A1221" t="s">
        <v>1152</v>
      </c>
      <c r="B1221" s="1">
        <v>45059</v>
      </c>
      <c r="C1221">
        <v>729</v>
      </c>
      <c r="D1221">
        <v>256</v>
      </c>
      <c r="E1221">
        <v>3</v>
      </c>
      <c r="F1221">
        <v>59</v>
      </c>
      <c r="G1221">
        <v>19</v>
      </c>
      <c r="H1221" t="s">
        <v>3951</v>
      </c>
      <c r="I1221">
        <f>YEAR(Table1[[#This Row],[Date]])</f>
        <v>2023</v>
      </c>
      <c r="J1221">
        <f>MONTH(Table1[[#This Row],[Date]])</f>
        <v>5</v>
      </c>
      <c r="K1221">
        <f>WEEKDAY(Table1[[#This Row],[Date]])</f>
        <v>7</v>
      </c>
      <c r="L1221" s="3">
        <f>DAY(Table1[[#This Row],[Date]])</f>
        <v>13</v>
      </c>
      <c r="M1221" s="3">
        <f>Table1[[#This Row],[Inventory Level]]/Table1[[#This Row],[Reorder Point]]</f>
        <v>2.84765625</v>
      </c>
      <c r="N1221" s="3">
        <f>ROUND(Table1[[#This Row],[Turnover Ratio]],2)</f>
        <v>2.85</v>
      </c>
    </row>
    <row r="1222" spans="1:14" hidden="1" x14ac:dyDescent="0.25">
      <c r="A1222" t="s">
        <v>279</v>
      </c>
      <c r="B1222" s="1">
        <v>45646</v>
      </c>
      <c r="C1222">
        <v>635</v>
      </c>
      <c r="D1222">
        <v>153</v>
      </c>
      <c r="E1222">
        <v>19</v>
      </c>
      <c r="F1222">
        <v>3</v>
      </c>
      <c r="G1222">
        <v>46</v>
      </c>
      <c r="H1222" t="s">
        <v>3950</v>
      </c>
      <c r="I1222">
        <f>YEAR(Table1[[#This Row],[Date]])</f>
        <v>2024</v>
      </c>
      <c r="J1222">
        <f>MONTH(Table1[[#This Row],[Date]])</f>
        <v>12</v>
      </c>
      <c r="K1222">
        <f>WEEKDAY(Table1[[#This Row],[Date]])</f>
        <v>6</v>
      </c>
      <c r="L1222" s="3">
        <f>DAY(Table1[[#This Row],[Date]])</f>
        <v>20</v>
      </c>
      <c r="M1222" s="3">
        <f>Table1[[#This Row],[Inventory Level]]/Table1[[#This Row],[Reorder Point]]</f>
        <v>4.1503267973856213</v>
      </c>
      <c r="N1222" s="3">
        <f>ROUND(Table1[[#This Row],[Turnover Ratio]],2)</f>
        <v>4.1500000000000004</v>
      </c>
    </row>
    <row r="1223" spans="1:14" x14ac:dyDescent="0.25">
      <c r="A1223" t="s">
        <v>1153</v>
      </c>
      <c r="B1223" s="1">
        <v>45412</v>
      </c>
      <c r="C1223">
        <v>150</v>
      </c>
      <c r="D1223">
        <v>423</v>
      </c>
      <c r="E1223">
        <v>25</v>
      </c>
      <c r="F1223">
        <v>189</v>
      </c>
      <c r="G1223">
        <v>50</v>
      </c>
      <c r="H1223" t="s">
        <v>3949</v>
      </c>
      <c r="I1223">
        <f>YEAR(Table1[[#This Row],[Date]])</f>
        <v>2024</v>
      </c>
      <c r="J1223">
        <f>MONTH(Table1[[#This Row],[Date]])</f>
        <v>4</v>
      </c>
      <c r="K1223">
        <f>WEEKDAY(Table1[[#This Row],[Date]])</f>
        <v>3</v>
      </c>
      <c r="L1223" s="3">
        <f>DAY(Table1[[#This Row],[Date]])</f>
        <v>30</v>
      </c>
      <c r="M1223" s="3">
        <f>Table1[[#This Row],[Inventory Level]]/Table1[[#This Row],[Reorder Point]]</f>
        <v>0.3546099290780142</v>
      </c>
      <c r="N1223" s="3">
        <f>ROUND(Table1[[#This Row],[Turnover Ratio]],2)</f>
        <v>0.35</v>
      </c>
    </row>
    <row r="1224" spans="1:14" hidden="1" x14ac:dyDescent="0.25">
      <c r="A1224" t="s">
        <v>1154</v>
      </c>
      <c r="B1224" s="1">
        <v>45387</v>
      </c>
      <c r="C1224">
        <v>144</v>
      </c>
      <c r="D1224">
        <v>336</v>
      </c>
      <c r="E1224">
        <v>13</v>
      </c>
      <c r="F1224">
        <v>184</v>
      </c>
      <c r="G1224">
        <v>21</v>
      </c>
      <c r="H1224" t="s">
        <v>3950</v>
      </c>
      <c r="I1224">
        <f>YEAR(Table1[[#This Row],[Date]])</f>
        <v>2024</v>
      </c>
      <c r="J1224">
        <f>MONTH(Table1[[#This Row],[Date]])</f>
        <v>4</v>
      </c>
      <c r="K1224">
        <f>WEEKDAY(Table1[[#This Row],[Date]])</f>
        <v>6</v>
      </c>
      <c r="L1224" s="3">
        <f>DAY(Table1[[#This Row],[Date]])</f>
        <v>5</v>
      </c>
      <c r="M1224" s="3">
        <f>Table1[[#This Row],[Inventory Level]]/Table1[[#This Row],[Reorder Point]]</f>
        <v>0.42857142857142855</v>
      </c>
      <c r="N1224" s="3">
        <f>ROUND(Table1[[#This Row],[Turnover Ratio]],2)</f>
        <v>0.43</v>
      </c>
    </row>
    <row r="1225" spans="1:14" x14ac:dyDescent="0.25">
      <c r="A1225" t="s">
        <v>740</v>
      </c>
      <c r="B1225" s="1">
        <v>45569</v>
      </c>
      <c r="C1225">
        <v>285</v>
      </c>
      <c r="D1225">
        <v>301</v>
      </c>
      <c r="E1225">
        <v>9</v>
      </c>
      <c r="F1225">
        <v>71</v>
      </c>
      <c r="G1225">
        <v>26</v>
      </c>
      <c r="H1225" t="s">
        <v>3949</v>
      </c>
      <c r="I1225">
        <f>YEAR(Table1[[#This Row],[Date]])</f>
        <v>2024</v>
      </c>
      <c r="J1225">
        <f>MONTH(Table1[[#This Row],[Date]])</f>
        <v>10</v>
      </c>
      <c r="K1225">
        <f>WEEKDAY(Table1[[#This Row],[Date]])</f>
        <v>6</v>
      </c>
      <c r="L1225" s="3">
        <f>DAY(Table1[[#This Row],[Date]])</f>
        <v>4</v>
      </c>
      <c r="M1225" s="3">
        <f>Table1[[#This Row],[Inventory Level]]/Table1[[#This Row],[Reorder Point]]</f>
        <v>0.94684385382059799</v>
      </c>
      <c r="N1225" s="3">
        <f>ROUND(Table1[[#This Row],[Turnover Ratio]],2)</f>
        <v>0.95</v>
      </c>
    </row>
    <row r="1226" spans="1:14" hidden="1" x14ac:dyDescent="0.25">
      <c r="A1226" t="s">
        <v>1155</v>
      </c>
      <c r="B1226" s="1">
        <v>45204</v>
      </c>
      <c r="C1226">
        <v>847</v>
      </c>
      <c r="D1226">
        <v>292</v>
      </c>
      <c r="E1226">
        <v>18</v>
      </c>
      <c r="F1226">
        <v>105</v>
      </c>
      <c r="G1226">
        <v>9</v>
      </c>
      <c r="H1226" t="s">
        <v>3950</v>
      </c>
      <c r="I1226">
        <f>YEAR(Table1[[#This Row],[Date]])</f>
        <v>2023</v>
      </c>
      <c r="J1226">
        <f>MONTH(Table1[[#This Row],[Date]])</f>
        <v>10</v>
      </c>
      <c r="K1226">
        <f>WEEKDAY(Table1[[#This Row],[Date]])</f>
        <v>5</v>
      </c>
      <c r="L1226" s="3">
        <f>DAY(Table1[[#This Row],[Date]])</f>
        <v>5</v>
      </c>
      <c r="M1226" s="3">
        <f>Table1[[#This Row],[Inventory Level]]/Table1[[#This Row],[Reorder Point]]</f>
        <v>2.9006849315068495</v>
      </c>
      <c r="N1226" s="3">
        <f>ROUND(Table1[[#This Row],[Turnover Ratio]],2)</f>
        <v>2.9</v>
      </c>
    </row>
    <row r="1227" spans="1:14" hidden="1" x14ac:dyDescent="0.25">
      <c r="A1227" t="s">
        <v>1156</v>
      </c>
      <c r="B1227" s="1">
        <v>45067</v>
      </c>
      <c r="C1227">
        <v>707</v>
      </c>
      <c r="D1227">
        <v>76</v>
      </c>
      <c r="E1227">
        <v>18</v>
      </c>
      <c r="F1227">
        <v>44</v>
      </c>
      <c r="G1227">
        <v>16</v>
      </c>
      <c r="H1227" t="s">
        <v>3951</v>
      </c>
      <c r="I1227">
        <f>YEAR(Table1[[#This Row],[Date]])</f>
        <v>2023</v>
      </c>
      <c r="J1227">
        <f>MONTH(Table1[[#This Row],[Date]])</f>
        <v>5</v>
      </c>
      <c r="K1227">
        <f>WEEKDAY(Table1[[#This Row],[Date]])</f>
        <v>1</v>
      </c>
      <c r="L1227" s="3">
        <f>DAY(Table1[[#This Row],[Date]])</f>
        <v>21</v>
      </c>
      <c r="M1227" s="3">
        <f>Table1[[#This Row],[Inventory Level]]/Table1[[#This Row],[Reorder Point]]</f>
        <v>9.3026315789473681</v>
      </c>
      <c r="N1227" s="3">
        <f>ROUND(Table1[[#This Row],[Turnover Ratio]],2)</f>
        <v>9.3000000000000007</v>
      </c>
    </row>
    <row r="1228" spans="1:14" x14ac:dyDescent="0.25">
      <c r="A1228" t="s">
        <v>1157</v>
      </c>
      <c r="B1228" s="1">
        <v>45463</v>
      </c>
      <c r="C1228">
        <v>848</v>
      </c>
      <c r="D1228">
        <v>405</v>
      </c>
      <c r="E1228">
        <v>4</v>
      </c>
      <c r="F1228">
        <v>187</v>
      </c>
      <c r="G1228">
        <v>3</v>
      </c>
      <c r="H1228" t="s">
        <v>3949</v>
      </c>
      <c r="I1228">
        <f>YEAR(Table1[[#This Row],[Date]])</f>
        <v>2024</v>
      </c>
      <c r="J1228">
        <f>MONTH(Table1[[#This Row],[Date]])</f>
        <v>6</v>
      </c>
      <c r="K1228">
        <f>WEEKDAY(Table1[[#This Row],[Date]])</f>
        <v>5</v>
      </c>
      <c r="L1228" s="3">
        <f>DAY(Table1[[#This Row],[Date]])</f>
        <v>20</v>
      </c>
      <c r="M1228" s="3">
        <f>Table1[[#This Row],[Inventory Level]]/Table1[[#This Row],[Reorder Point]]</f>
        <v>2.0938271604938272</v>
      </c>
      <c r="N1228" s="3">
        <f>ROUND(Table1[[#This Row],[Turnover Ratio]],2)</f>
        <v>2.09</v>
      </c>
    </row>
    <row r="1229" spans="1:14" hidden="1" x14ac:dyDescent="0.25">
      <c r="A1229" t="s">
        <v>1158</v>
      </c>
      <c r="B1229" s="1">
        <v>45238</v>
      </c>
      <c r="C1229">
        <v>164</v>
      </c>
      <c r="D1229">
        <v>263</v>
      </c>
      <c r="E1229">
        <v>14</v>
      </c>
      <c r="F1229">
        <v>130</v>
      </c>
      <c r="G1229">
        <v>22</v>
      </c>
      <c r="H1229" t="s">
        <v>3951</v>
      </c>
      <c r="I1229">
        <f>YEAR(Table1[[#This Row],[Date]])</f>
        <v>2023</v>
      </c>
      <c r="J1229">
        <f>MONTH(Table1[[#This Row],[Date]])</f>
        <v>11</v>
      </c>
      <c r="K1229">
        <f>WEEKDAY(Table1[[#This Row],[Date]])</f>
        <v>4</v>
      </c>
      <c r="L1229" s="3">
        <f>DAY(Table1[[#This Row],[Date]])</f>
        <v>8</v>
      </c>
      <c r="M1229" s="3">
        <f>Table1[[#This Row],[Inventory Level]]/Table1[[#This Row],[Reorder Point]]</f>
        <v>0.62357414448669202</v>
      </c>
      <c r="N1229" s="3">
        <f>ROUND(Table1[[#This Row],[Turnover Ratio]],2)</f>
        <v>0.62</v>
      </c>
    </row>
    <row r="1230" spans="1:14" x14ac:dyDescent="0.25">
      <c r="A1230" t="s">
        <v>1159</v>
      </c>
      <c r="B1230" s="1">
        <v>45668</v>
      </c>
      <c r="C1230">
        <v>955</v>
      </c>
      <c r="D1230">
        <v>373</v>
      </c>
      <c r="E1230">
        <v>2</v>
      </c>
      <c r="F1230">
        <v>35</v>
      </c>
      <c r="G1230">
        <v>27</v>
      </c>
      <c r="H1230" t="s">
        <v>3949</v>
      </c>
      <c r="I1230">
        <f>YEAR(Table1[[#This Row],[Date]])</f>
        <v>2025</v>
      </c>
      <c r="J1230">
        <f>MONTH(Table1[[#This Row],[Date]])</f>
        <v>1</v>
      </c>
      <c r="K1230">
        <f>WEEKDAY(Table1[[#This Row],[Date]])</f>
        <v>7</v>
      </c>
      <c r="L1230" s="3">
        <f>DAY(Table1[[#This Row],[Date]])</f>
        <v>11</v>
      </c>
      <c r="M1230" s="3">
        <f>Table1[[#This Row],[Inventory Level]]/Table1[[#This Row],[Reorder Point]]</f>
        <v>2.5603217158176945</v>
      </c>
      <c r="N1230" s="3">
        <f>ROUND(Table1[[#This Row],[Turnover Ratio]],2)</f>
        <v>2.56</v>
      </c>
    </row>
    <row r="1231" spans="1:14" hidden="1" x14ac:dyDescent="0.25">
      <c r="A1231" t="s">
        <v>1160</v>
      </c>
      <c r="B1231" s="1">
        <v>45067</v>
      </c>
      <c r="C1231">
        <v>528</v>
      </c>
      <c r="D1231">
        <v>292</v>
      </c>
      <c r="E1231">
        <v>7</v>
      </c>
      <c r="F1231">
        <v>109</v>
      </c>
      <c r="G1231">
        <v>7</v>
      </c>
      <c r="H1231" t="s">
        <v>3950</v>
      </c>
      <c r="I1231">
        <f>YEAR(Table1[[#This Row],[Date]])</f>
        <v>2023</v>
      </c>
      <c r="J1231">
        <f>MONTH(Table1[[#This Row],[Date]])</f>
        <v>5</v>
      </c>
      <c r="K1231">
        <f>WEEKDAY(Table1[[#This Row],[Date]])</f>
        <v>1</v>
      </c>
      <c r="L1231" s="3">
        <f>DAY(Table1[[#This Row],[Date]])</f>
        <v>21</v>
      </c>
      <c r="M1231" s="3">
        <f>Table1[[#This Row],[Inventory Level]]/Table1[[#This Row],[Reorder Point]]</f>
        <v>1.8082191780821917</v>
      </c>
      <c r="N1231" s="3">
        <f>ROUND(Table1[[#This Row],[Turnover Ratio]],2)</f>
        <v>1.81</v>
      </c>
    </row>
    <row r="1232" spans="1:14" hidden="1" x14ac:dyDescent="0.25">
      <c r="A1232" t="s">
        <v>1161</v>
      </c>
      <c r="B1232" s="1">
        <v>45315</v>
      </c>
      <c r="C1232">
        <v>981</v>
      </c>
      <c r="D1232">
        <v>415</v>
      </c>
      <c r="E1232">
        <v>24</v>
      </c>
      <c r="F1232">
        <v>40</v>
      </c>
      <c r="G1232">
        <v>37</v>
      </c>
      <c r="H1232" t="s">
        <v>3951</v>
      </c>
      <c r="I1232">
        <f>YEAR(Table1[[#This Row],[Date]])</f>
        <v>2024</v>
      </c>
      <c r="J1232">
        <f>MONTH(Table1[[#This Row],[Date]])</f>
        <v>1</v>
      </c>
      <c r="K1232">
        <f>WEEKDAY(Table1[[#This Row],[Date]])</f>
        <v>4</v>
      </c>
      <c r="L1232" s="3">
        <f>DAY(Table1[[#This Row],[Date]])</f>
        <v>24</v>
      </c>
      <c r="M1232" s="3">
        <f>Table1[[#This Row],[Inventory Level]]/Table1[[#This Row],[Reorder Point]]</f>
        <v>2.3638554216867469</v>
      </c>
      <c r="N1232" s="3">
        <f>ROUND(Table1[[#This Row],[Turnover Ratio]],2)</f>
        <v>2.36</v>
      </c>
    </row>
    <row r="1233" spans="1:14" hidden="1" x14ac:dyDescent="0.25">
      <c r="A1233" t="s">
        <v>1162</v>
      </c>
      <c r="B1233" s="1">
        <v>45571</v>
      </c>
      <c r="C1233">
        <v>946</v>
      </c>
      <c r="D1233">
        <v>458</v>
      </c>
      <c r="E1233">
        <v>24</v>
      </c>
      <c r="F1233">
        <v>77</v>
      </c>
      <c r="G1233">
        <v>35</v>
      </c>
      <c r="H1233" t="s">
        <v>3951</v>
      </c>
      <c r="I1233">
        <f>YEAR(Table1[[#This Row],[Date]])</f>
        <v>2024</v>
      </c>
      <c r="J1233">
        <f>MONTH(Table1[[#This Row],[Date]])</f>
        <v>10</v>
      </c>
      <c r="K1233">
        <f>WEEKDAY(Table1[[#This Row],[Date]])</f>
        <v>1</v>
      </c>
      <c r="L1233" s="3">
        <f>DAY(Table1[[#This Row],[Date]])</f>
        <v>6</v>
      </c>
      <c r="M1233" s="3">
        <f>Table1[[#This Row],[Inventory Level]]/Table1[[#This Row],[Reorder Point]]</f>
        <v>2.0655021834061134</v>
      </c>
      <c r="N1233" s="3">
        <f>ROUND(Table1[[#This Row],[Turnover Ratio]],2)</f>
        <v>2.0699999999999998</v>
      </c>
    </row>
    <row r="1234" spans="1:14" hidden="1" x14ac:dyDescent="0.25">
      <c r="A1234" t="s">
        <v>1163</v>
      </c>
      <c r="B1234" s="1">
        <v>45678</v>
      </c>
      <c r="C1234">
        <v>821</v>
      </c>
      <c r="D1234">
        <v>122</v>
      </c>
      <c r="E1234">
        <v>3</v>
      </c>
      <c r="F1234">
        <v>130</v>
      </c>
      <c r="G1234">
        <v>44</v>
      </c>
      <c r="H1234" t="s">
        <v>3951</v>
      </c>
      <c r="I1234">
        <f>YEAR(Table1[[#This Row],[Date]])</f>
        <v>2025</v>
      </c>
      <c r="J1234">
        <f>MONTH(Table1[[#This Row],[Date]])</f>
        <v>1</v>
      </c>
      <c r="K1234">
        <f>WEEKDAY(Table1[[#This Row],[Date]])</f>
        <v>3</v>
      </c>
      <c r="L1234" s="3">
        <f>DAY(Table1[[#This Row],[Date]])</f>
        <v>21</v>
      </c>
      <c r="M1234" s="3">
        <f>Table1[[#This Row],[Inventory Level]]/Table1[[#This Row],[Reorder Point]]</f>
        <v>6.7295081967213113</v>
      </c>
      <c r="N1234" s="3">
        <f>ROUND(Table1[[#This Row],[Turnover Ratio]],2)</f>
        <v>6.73</v>
      </c>
    </row>
    <row r="1235" spans="1:14" hidden="1" x14ac:dyDescent="0.25">
      <c r="A1235" t="s">
        <v>1164</v>
      </c>
      <c r="B1235" s="1">
        <v>45486</v>
      </c>
      <c r="C1235">
        <v>565</v>
      </c>
      <c r="D1235">
        <v>175</v>
      </c>
      <c r="E1235">
        <v>4</v>
      </c>
      <c r="F1235">
        <v>63</v>
      </c>
      <c r="G1235">
        <v>4</v>
      </c>
      <c r="H1235" t="s">
        <v>3950</v>
      </c>
      <c r="I1235">
        <f>YEAR(Table1[[#This Row],[Date]])</f>
        <v>2024</v>
      </c>
      <c r="J1235">
        <f>MONTH(Table1[[#This Row],[Date]])</f>
        <v>7</v>
      </c>
      <c r="K1235">
        <f>WEEKDAY(Table1[[#This Row],[Date]])</f>
        <v>7</v>
      </c>
      <c r="L1235" s="3">
        <f>DAY(Table1[[#This Row],[Date]])</f>
        <v>13</v>
      </c>
      <c r="M1235" s="3">
        <f>Table1[[#This Row],[Inventory Level]]/Table1[[#This Row],[Reorder Point]]</f>
        <v>3.2285714285714286</v>
      </c>
      <c r="N1235" s="3">
        <f>ROUND(Table1[[#This Row],[Turnover Ratio]],2)</f>
        <v>3.23</v>
      </c>
    </row>
    <row r="1236" spans="1:14" hidden="1" x14ac:dyDescent="0.25">
      <c r="A1236" t="s">
        <v>1165</v>
      </c>
      <c r="B1236" s="1">
        <v>45252</v>
      </c>
      <c r="C1236">
        <v>273</v>
      </c>
      <c r="D1236">
        <v>238</v>
      </c>
      <c r="E1236">
        <v>11</v>
      </c>
      <c r="F1236">
        <v>124</v>
      </c>
      <c r="G1236">
        <v>34</v>
      </c>
      <c r="H1236" t="s">
        <v>3950</v>
      </c>
      <c r="I1236">
        <f>YEAR(Table1[[#This Row],[Date]])</f>
        <v>2023</v>
      </c>
      <c r="J1236">
        <f>MONTH(Table1[[#This Row],[Date]])</f>
        <v>11</v>
      </c>
      <c r="K1236">
        <f>WEEKDAY(Table1[[#This Row],[Date]])</f>
        <v>4</v>
      </c>
      <c r="L1236" s="3">
        <f>DAY(Table1[[#This Row],[Date]])</f>
        <v>22</v>
      </c>
      <c r="M1236" s="3">
        <f>Table1[[#This Row],[Inventory Level]]/Table1[[#This Row],[Reorder Point]]</f>
        <v>1.1470588235294117</v>
      </c>
      <c r="N1236" s="3">
        <f>ROUND(Table1[[#This Row],[Turnover Ratio]],2)</f>
        <v>1.1499999999999999</v>
      </c>
    </row>
    <row r="1237" spans="1:14" hidden="1" x14ac:dyDescent="0.25">
      <c r="A1237" t="s">
        <v>1166</v>
      </c>
      <c r="B1237" s="1">
        <v>45678</v>
      </c>
      <c r="C1237">
        <v>351</v>
      </c>
      <c r="D1237">
        <v>67</v>
      </c>
      <c r="E1237">
        <v>27</v>
      </c>
      <c r="F1237">
        <v>128</v>
      </c>
      <c r="G1237">
        <v>19</v>
      </c>
      <c r="H1237" t="s">
        <v>3950</v>
      </c>
      <c r="I1237">
        <f>YEAR(Table1[[#This Row],[Date]])</f>
        <v>2025</v>
      </c>
      <c r="J1237">
        <f>MONTH(Table1[[#This Row],[Date]])</f>
        <v>1</v>
      </c>
      <c r="K1237">
        <f>WEEKDAY(Table1[[#This Row],[Date]])</f>
        <v>3</v>
      </c>
      <c r="L1237" s="3">
        <f>DAY(Table1[[#This Row],[Date]])</f>
        <v>21</v>
      </c>
      <c r="M1237" s="3">
        <f>Table1[[#This Row],[Inventory Level]]/Table1[[#This Row],[Reorder Point]]</f>
        <v>5.2388059701492535</v>
      </c>
      <c r="N1237" s="3">
        <f>ROUND(Table1[[#This Row],[Turnover Ratio]],2)</f>
        <v>5.24</v>
      </c>
    </row>
    <row r="1238" spans="1:14" hidden="1" x14ac:dyDescent="0.25">
      <c r="A1238" t="s">
        <v>1167</v>
      </c>
      <c r="B1238" s="1">
        <v>45274</v>
      </c>
      <c r="C1238">
        <v>762</v>
      </c>
      <c r="D1238">
        <v>296</v>
      </c>
      <c r="E1238">
        <v>3</v>
      </c>
      <c r="F1238">
        <v>155</v>
      </c>
      <c r="G1238">
        <v>42</v>
      </c>
      <c r="H1238" t="s">
        <v>3950</v>
      </c>
      <c r="I1238">
        <f>YEAR(Table1[[#This Row],[Date]])</f>
        <v>2023</v>
      </c>
      <c r="J1238">
        <f>MONTH(Table1[[#This Row],[Date]])</f>
        <v>12</v>
      </c>
      <c r="K1238">
        <f>WEEKDAY(Table1[[#This Row],[Date]])</f>
        <v>5</v>
      </c>
      <c r="L1238" s="3">
        <f>DAY(Table1[[#This Row],[Date]])</f>
        <v>14</v>
      </c>
      <c r="M1238" s="3">
        <f>Table1[[#This Row],[Inventory Level]]/Table1[[#This Row],[Reorder Point]]</f>
        <v>2.5743243243243241</v>
      </c>
      <c r="N1238" s="3">
        <f>ROUND(Table1[[#This Row],[Turnover Ratio]],2)</f>
        <v>2.57</v>
      </c>
    </row>
    <row r="1239" spans="1:14" hidden="1" x14ac:dyDescent="0.25">
      <c r="A1239" t="s">
        <v>1168</v>
      </c>
      <c r="B1239" s="1">
        <v>45150</v>
      </c>
      <c r="C1239">
        <v>137</v>
      </c>
      <c r="D1239">
        <v>491</v>
      </c>
      <c r="E1239">
        <v>29</v>
      </c>
      <c r="F1239">
        <v>137</v>
      </c>
      <c r="G1239">
        <v>20</v>
      </c>
      <c r="H1239" t="s">
        <v>3950</v>
      </c>
      <c r="I1239">
        <f>YEAR(Table1[[#This Row],[Date]])</f>
        <v>2023</v>
      </c>
      <c r="J1239">
        <f>MONTH(Table1[[#This Row],[Date]])</f>
        <v>8</v>
      </c>
      <c r="K1239">
        <f>WEEKDAY(Table1[[#This Row],[Date]])</f>
        <v>7</v>
      </c>
      <c r="L1239" s="3">
        <f>DAY(Table1[[#This Row],[Date]])</f>
        <v>12</v>
      </c>
      <c r="M1239" s="3">
        <f>Table1[[#This Row],[Inventory Level]]/Table1[[#This Row],[Reorder Point]]</f>
        <v>0.27902240325865579</v>
      </c>
      <c r="N1239" s="3">
        <f>ROUND(Table1[[#This Row],[Turnover Ratio]],2)</f>
        <v>0.28000000000000003</v>
      </c>
    </row>
    <row r="1240" spans="1:14" hidden="1" x14ac:dyDescent="0.25">
      <c r="A1240" t="s">
        <v>1169</v>
      </c>
      <c r="B1240" s="1">
        <v>45434</v>
      </c>
      <c r="C1240">
        <v>954</v>
      </c>
      <c r="D1240">
        <v>187</v>
      </c>
      <c r="E1240">
        <v>29</v>
      </c>
      <c r="F1240">
        <v>58</v>
      </c>
      <c r="G1240">
        <v>36</v>
      </c>
      <c r="H1240" t="s">
        <v>3951</v>
      </c>
      <c r="I1240">
        <f>YEAR(Table1[[#This Row],[Date]])</f>
        <v>2024</v>
      </c>
      <c r="J1240">
        <f>MONTH(Table1[[#This Row],[Date]])</f>
        <v>5</v>
      </c>
      <c r="K1240">
        <f>WEEKDAY(Table1[[#This Row],[Date]])</f>
        <v>4</v>
      </c>
      <c r="L1240" s="3">
        <f>DAY(Table1[[#This Row],[Date]])</f>
        <v>22</v>
      </c>
      <c r="M1240" s="3">
        <f>Table1[[#This Row],[Inventory Level]]/Table1[[#This Row],[Reorder Point]]</f>
        <v>5.1016042780748663</v>
      </c>
      <c r="N1240" s="3">
        <f>ROUND(Table1[[#This Row],[Turnover Ratio]],2)</f>
        <v>5.0999999999999996</v>
      </c>
    </row>
    <row r="1241" spans="1:14" x14ac:dyDescent="0.25">
      <c r="A1241" t="s">
        <v>696</v>
      </c>
      <c r="B1241" s="1">
        <v>45229</v>
      </c>
      <c r="C1241">
        <v>432</v>
      </c>
      <c r="D1241">
        <v>133</v>
      </c>
      <c r="E1241">
        <v>25</v>
      </c>
      <c r="F1241">
        <v>125</v>
      </c>
      <c r="G1241">
        <v>14</v>
      </c>
      <c r="H1241" t="s">
        <v>3949</v>
      </c>
      <c r="I1241">
        <f>YEAR(Table1[[#This Row],[Date]])</f>
        <v>2023</v>
      </c>
      <c r="J1241">
        <f>MONTH(Table1[[#This Row],[Date]])</f>
        <v>10</v>
      </c>
      <c r="K1241">
        <f>WEEKDAY(Table1[[#This Row],[Date]])</f>
        <v>2</v>
      </c>
      <c r="L1241" s="3">
        <f>DAY(Table1[[#This Row],[Date]])</f>
        <v>30</v>
      </c>
      <c r="M1241" s="3">
        <f>Table1[[#This Row],[Inventory Level]]/Table1[[#This Row],[Reorder Point]]</f>
        <v>3.2481203007518795</v>
      </c>
      <c r="N1241" s="3">
        <f>ROUND(Table1[[#This Row],[Turnover Ratio]],2)</f>
        <v>3.25</v>
      </c>
    </row>
    <row r="1242" spans="1:14" x14ac:dyDescent="0.25">
      <c r="A1242" t="s">
        <v>1170</v>
      </c>
      <c r="B1242" s="1">
        <v>45223</v>
      </c>
      <c r="C1242">
        <v>491</v>
      </c>
      <c r="D1242">
        <v>344</v>
      </c>
      <c r="E1242">
        <v>26</v>
      </c>
      <c r="F1242">
        <v>110</v>
      </c>
      <c r="G1242">
        <v>34</v>
      </c>
      <c r="H1242" t="s">
        <v>3949</v>
      </c>
      <c r="I1242">
        <f>YEAR(Table1[[#This Row],[Date]])</f>
        <v>2023</v>
      </c>
      <c r="J1242">
        <f>MONTH(Table1[[#This Row],[Date]])</f>
        <v>10</v>
      </c>
      <c r="K1242">
        <f>WEEKDAY(Table1[[#This Row],[Date]])</f>
        <v>3</v>
      </c>
      <c r="L1242" s="3">
        <f>DAY(Table1[[#This Row],[Date]])</f>
        <v>24</v>
      </c>
      <c r="M1242" s="3">
        <f>Table1[[#This Row],[Inventory Level]]/Table1[[#This Row],[Reorder Point]]</f>
        <v>1.4273255813953489</v>
      </c>
      <c r="N1242" s="3">
        <f>ROUND(Table1[[#This Row],[Turnover Ratio]],2)</f>
        <v>1.43</v>
      </c>
    </row>
    <row r="1243" spans="1:14" hidden="1" x14ac:dyDescent="0.25">
      <c r="A1243" t="s">
        <v>1171</v>
      </c>
      <c r="B1243" s="1">
        <v>45603</v>
      </c>
      <c r="C1243">
        <v>974</v>
      </c>
      <c r="D1243">
        <v>377</v>
      </c>
      <c r="E1243">
        <v>5</v>
      </c>
      <c r="F1243">
        <v>160</v>
      </c>
      <c r="G1243">
        <v>14</v>
      </c>
      <c r="H1243" t="s">
        <v>3951</v>
      </c>
      <c r="I1243">
        <f>YEAR(Table1[[#This Row],[Date]])</f>
        <v>2024</v>
      </c>
      <c r="J1243">
        <f>MONTH(Table1[[#This Row],[Date]])</f>
        <v>11</v>
      </c>
      <c r="K1243">
        <f>WEEKDAY(Table1[[#This Row],[Date]])</f>
        <v>5</v>
      </c>
      <c r="L1243" s="3">
        <f>DAY(Table1[[#This Row],[Date]])</f>
        <v>7</v>
      </c>
      <c r="M1243" s="3">
        <f>Table1[[#This Row],[Inventory Level]]/Table1[[#This Row],[Reorder Point]]</f>
        <v>2.5835543766578248</v>
      </c>
      <c r="N1243" s="3">
        <f>ROUND(Table1[[#This Row],[Turnover Ratio]],2)</f>
        <v>2.58</v>
      </c>
    </row>
    <row r="1244" spans="1:14" hidden="1" x14ac:dyDescent="0.25">
      <c r="A1244" t="s">
        <v>1172</v>
      </c>
      <c r="B1244" s="1">
        <v>45645</v>
      </c>
      <c r="C1244">
        <v>345</v>
      </c>
      <c r="D1244">
        <v>50</v>
      </c>
      <c r="E1244">
        <v>11</v>
      </c>
      <c r="F1244">
        <v>127</v>
      </c>
      <c r="G1244">
        <v>39</v>
      </c>
      <c r="H1244" t="s">
        <v>3951</v>
      </c>
      <c r="I1244">
        <f>YEAR(Table1[[#This Row],[Date]])</f>
        <v>2024</v>
      </c>
      <c r="J1244">
        <f>MONTH(Table1[[#This Row],[Date]])</f>
        <v>12</v>
      </c>
      <c r="K1244">
        <f>WEEKDAY(Table1[[#This Row],[Date]])</f>
        <v>5</v>
      </c>
      <c r="L1244" s="3">
        <f>DAY(Table1[[#This Row],[Date]])</f>
        <v>19</v>
      </c>
      <c r="M1244" s="3">
        <f>Table1[[#This Row],[Inventory Level]]/Table1[[#This Row],[Reorder Point]]</f>
        <v>6.9</v>
      </c>
      <c r="N1244" s="3">
        <f>ROUND(Table1[[#This Row],[Turnover Ratio]],2)</f>
        <v>6.9</v>
      </c>
    </row>
    <row r="1245" spans="1:14" hidden="1" x14ac:dyDescent="0.25">
      <c r="A1245" t="s">
        <v>1173</v>
      </c>
      <c r="B1245" s="1">
        <v>45522</v>
      </c>
      <c r="C1245">
        <v>739</v>
      </c>
      <c r="D1245">
        <v>302</v>
      </c>
      <c r="E1245">
        <v>26</v>
      </c>
      <c r="F1245">
        <v>46</v>
      </c>
      <c r="G1245">
        <v>5</v>
      </c>
      <c r="H1245" t="s">
        <v>3951</v>
      </c>
      <c r="I1245">
        <f>YEAR(Table1[[#This Row],[Date]])</f>
        <v>2024</v>
      </c>
      <c r="J1245">
        <f>MONTH(Table1[[#This Row],[Date]])</f>
        <v>8</v>
      </c>
      <c r="K1245">
        <f>WEEKDAY(Table1[[#This Row],[Date]])</f>
        <v>1</v>
      </c>
      <c r="L1245" s="3">
        <f>DAY(Table1[[#This Row],[Date]])</f>
        <v>18</v>
      </c>
      <c r="M1245" s="3">
        <f>Table1[[#This Row],[Inventory Level]]/Table1[[#This Row],[Reorder Point]]</f>
        <v>2.447019867549669</v>
      </c>
      <c r="N1245" s="3">
        <f>ROUND(Table1[[#This Row],[Turnover Ratio]],2)</f>
        <v>2.4500000000000002</v>
      </c>
    </row>
    <row r="1246" spans="1:14" hidden="1" x14ac:dyDescent="0.25">
      <c r="A1246" t="s">
        <v>1174</v>
      </c>
      <c r="B1246" s="1">
        <v>45311</v>
      </c>
      <c r="C1246">
        <v>739</v>
      </c>
      <c r="D1246">
        <v>84</v>
      </c>
      <c r="E1246">
        <v>1</v>
      </c>
      <c r="F1246">
        <v>188</v>
      </c>
      <c r="G1246">
        <v>15</v>
      </c>
      <c r="H1246" t="s">
        <v>3950</v>
      </c>
      <c r="I1246">
        <f>YEAR(Table1[[#This Row],[Date]])</f>
        <v>2024</v>
      </c>
      <c r="J1246">
        <f>MONTH(Table1[[#This Row],[Date]])</f>
        <v>1</v>
      </c>
      <c r="K1246">
        <f>WEEKDAY(Table1[[#This Row],[Date]])</f>
        <v>7</v>
      </c>
      <c r="L1246" s="3">
        <f>DAY(Table1[[#This Row],[Date]])</f>
        <v>20</v>
      </c>
      <c r="M1246" s="3">
        <f>Table1[[#This Row],[Inventory Level]]/Table1[[#This Row],[Reorder Point]]</f>
        <v>8.7976190476190474</v>
      </c>
      <c r="N1246" s="3">
        <f>ROUND(Table1[[#This Row],[Turnover Ratio]],2)</f>
        <v>8.8000000000000007</v>
      </c>
    </row>
    <row r="1247" spans="1:14" x14ac:dyDescent="0.25">
      <c r="A1247" t="s">
        <v>732</v>
      </c>
      <c r="B1247" s="1">
        <v>45282</v>
      </c>
      <c r="C1247">
        <v>949</v>
      </c>
      <c r="D1247">
        <v>163</v>
      </c>
      <c r="E1247">
        <v>18</v>
      </c>
      <c r="F1247">
        <v>52</v>
      </c>
      <c r="G1247">
        <v>22</v>
      </c>
      <c r="H1247" t="s">
        <v>3949</v>
      </c>
      <c r="I1247">
        <f>YEAR(Table1[[#This Row],[Date]])</f>
        <v>2023</v>
      </c>
      <c r="J1247">
        <f>MONTH(Table1[[#This Row],[Date]])</f>
        <v>12</v>
      </c>
      <c r="K1247">
        <f>WEEKDAY(Table1[[#This Row],[Date]])</f>
        <v>6</v>
      </c>
      <c r="L1247" s="3">
        <f>DAY(Table1[[#This Row],[Date]])</f>
        <v>22</v>
      </c>
      <c r="M1247" s="3">
        <f>Table1[[#This Row],[Inventory Level]]/Table1[[#This Row],[Reorder Point]]</f>
        <v>5.8220858895705518</v>
      </c>
      <c r="N1247" s="3">
        <f>ROUND(Table1[[#This Row],[Turnover Ratio]],2)</f>
        <v>5.82</v>
      </c>
    </row>
    <row r="1248" spans="1:14" hidden="1" x14ac:dyDescent="0.25">
      <c r="A1248" t="s">
        <v>1175</v>
      </c>
      <c r="B1248" s="1">
        <v>45198</v>
      </c>
      <c r="C1248">
        <v>615</v>
      </c>
      <c r="D1248">
        <v>339</v>
      </c>
      <c r="E1248">
        <v>2</v>
      </c>
      <c r="F1248">
        <v>137</v>
      </c>
      <c r="G1248">
        <v>34</v>
      </c>
      <c r="H1248" t="s">
        <v>3950</v>
      </c>
      <c r="I1248">
        <f>YEAR(Table1[[#This Row],[Date]])</f>
        <v>2023</v>
      </c>
      <c r="J1248">
        <f>MONTH(Table1[[#This Row],[Date]])</f>
        <v>9</v>
      </c>
      <c r="K1248">
        <f>WEEKDAY(Table1[[#This Row],[Date]])</f>
        <v>6</v>
      </c>
      <c r="L1248" s="3">
        <f>DAY(Table1[[#This Row],[Date]])</f>
        <v>29</v>
      </c>
      <c r="M1248" s="3">
        <f>Table1[[#This Row],[Inventory Level]]/Table1[[#This Row],[Reorder Point]]</f>
        <v>1.8141592920353982</v>
      </c>
      <c r="N1248" s="3">
        <f>ROUND(Table1[[#This Row],[Turnover Ratio]],2)</f>
        <v>1.81</v>
      </c>
    </row>
    <row r="1249" spans="1:14" x14ac:dyDescent="0.25">
      <c r="A1249" t="s">
        <v>1176</v>
      </c>
      <c r="B1249" s="1">
        <v>45120</v>
      </c>
      <c r="C1249">
        <v>125</v>
      </c>
      <c r="D1249">
        <v>243</v>
      </c>
      <c r="E1249">
        <v>29</v>
      </c>
      <c r="F1249">
        <v>107</v>
      </c>
      <c r="G1249">
        <v>7</v>
      </c>
      <c r="H1249" t="s">
        <v>3949</v>
      </c>
      <c r="I1249">
        <f>YEAR(Table1[[#This Row],[Date]])</f>
        <v>2023</v>
      </c>
      <c r="J1249">
        <f>MONTH(Table1[[#This Row],[Date]])</f>
        <v>7</v>
      </c>
      <c r="K1249">
        <f>WEEKDAY(Table1[[#This Row],[Date]])</f>
        <v>5</v>
      </c>
      <c r="L1249" s="3">
        <f>DAY(Table1[[#This Row],[Date]])</f>
        <v>13</v>
      </c>
      <c r="M1249" s="3">
        <f>Table1[[#This Row],[Inventory Level]]/Table1[[#This Row],[Reorder Point]]</f>
        <v>0.51440329218106995</v>
      </c>
      <c r="N1249" s="3">
        <f>ROUND(Table1[[#This Row],[Turnover Ratio]],2)</f>
        <v>0.51</v>
      </c>
    </row>
    <row r="1250" spans="1:14" hidden="1" x14ac:dyDescent="0.25">
      <c r="A1250" t="s">
        <v>1177</v>
      </c>
      <c r="B1250" s="1">
        <v>45293</v>
      </c>
      <c r="C1250">
        <v>257</v>
      </c>
      <c r="D1250">
        <v>367</v>
      </c>
      <c r="E1250">
        <v>26</v>
      </c>
      <c r="F1250">
        <v>17</v>
      </c>
      <c r="G1250">
        <v>39</v>
      </c>
      <c r="H1250" t="s">
        <v>3950</v>
      </c>
      <c r="I1250">
        <f>YEAR(Table1[[#This Row],[Date]])</f>
        <v>2024</v>
      </c>
      <c r="J1250">
        <f>MONTH(Table1[[#This Row],[Date]])</f>
        <v>1</v>
      </c>
      <c r="K1250">
        <f>WEEKDAY(Table1[[#This Row],[Date]])</f>
        <v>3</v>
      </c>
      <c r="L1250" s="3">
        <f>DAY(Table1[[#This Row],[Date]])</f>
        <v>2</v>
      </c>
      <c r="M1250" s="3">
        <f>Table1[[#This Row],[Inventory Level]]/Table1[[#This Row],[Reorder Point]]</f>
        <v>0.70027247956403271</v>
      </c>
      <c r="N1250" s="3">
        <f>ROUND(Table1[[#This Row],[Turnover Ratio]],2)</f>
        <v>0.7</v>
      </c>
    </row>
    <row r="1251" spans="1:14" x14ac:dyDescent="0.25">
      <c r="A1251" t="s">
        <v>1178</v>
      </c>
      <c r="B1251" s="1">
        <v>45528</v>
      </c>
      <c r="C1251">
        <v>972</v>
      </c>
      <c r="D1251">
        <v>332</v>
      </c>
      <c r="E1251">
        <v>24</v>
      </c>
      <c r="F1251">
        <v>173</v>
      </c>
      <c r="G1251">
        <v>50</v>
      </c>
      <c r="H1251" t="s">
        <v>3949</v>
      </c>
      <c r="I1251">
        <f>YEAR(Table1[[#This Row],[Date]])</f>
        <v>2024</v>
      </c>
      <c r="J1251">
        <f>MONTH(Table1[[#This Row],[Date]])</f>
        <v>8</v>
      </c>
      <c r="K1251">
        <f>WEEKDAY(Table1[[#This Row],[Date]])</f>
        <v>7</v>
      </c>
      <c r="L1251" s="3">
        <f>DAY(Table1[[#This Row],[Date]])</f>
        <v>24</v>
      </c>
      <c r="M1251" s="3">
        <f>Table1[[#This Row],[Inventory Level]]/Table1[[#This Row],[Reorder Point]]</f>
        <v>2.927710843373494</v>
      </c>
      <c r="N1251" s="3">
        <f>ROUND(Table1[[#This Row],[Turnover Ratio]],2)</f>
        <v>2.93</v>
      </c>
    </row>
    <row r="1252" spans="1:14" hidden="1" x14ac:dyDescent="0.25">
      <c r="A1252" t="s">
        <v>1179</v>
      </c>
      <c r="B1252" s="1">
        <v>45025</v>
      </c>
      <c r="C1252">
        <v>569</v>
      </c>
      <c r="D1252">
        <v>197</v>
      </c>
      <c r="E1252">
        <v>13</v>
      </c>
      <c r="F1252">
        <v>110</v>
      </c>
      <c r="G1252">
        <v>35</v>
      </c>
      <c r="H1252" t="s">
        <v>3951</v>
      </c>
      <c r="I1252">
        <f>YEAR(Table1[[#This Row],[Date]])</f>
        <v>2023</v>
      </c>
      <c r="J1252">
        <f>MONTH(Table1[[#This Row],[Date]])</f>
        <v>4</v>
      </c>
      <c r="K1252">
        <f>WEEKDAY(Table1[[#This Row],[Date]])</f>
        <v>1</v>
      </c>
      <c r="L1252" s="3">
        <f>DAY(Table1[[#This Row],[Date]])</f>
        <v>9</v>
      </c>
      <c r="M1252" s="3">
        <f>Table1[[#This Row],[Inventory Level]]/Table1[[#This Row],[Reorder Point]]</f>
        <v>2.8883248730964466</v>
      </c>
      <c r="N1252" s="3">
        <f>ROUND(Table1[[#This Row],[Turnover Ratio]],2)</f>
        <v>2.89</v>
      </c>
    </row>
    <row r="1253" spans="1:14" x14ac:dyDescent="0.25">
      <c r="A1253" t="s">
        <v>1180</v>
      </c>
      <c r="B1253" s="1">
        <v>45337</v>
      </c>
      <c r="C1253">
        <v>321</v>
      </c>
      <c r="D1253">
        <v>272</v>
      </c>
      <c r="E1253">
        <v>1</v>
      </c>
      <c r="F1253">
        <v>181</v>
      </c>
      <c r="G1253">
        <v>42</v>
      </c>
      <c r="H1253" t="s">
        <v>3949</v>
      </c>
      <c r="I1253">
        <f>YEAR(Table1[[#This Row],[Date]])</f>
        <v>2024</v>
      </c>
      <c r="J1253">
        <f>MONTH(Table1[[#This Row],[Date]])</f>
        <v>2</v>
      </c>
      <c r="K1253">
        <f>WEEKDAY(Table1[[#This Row],[Date]])</f>
        <v>5</v>
      </c>
      <c r="L1253" s="3">
        <f>DAY(Table1[[#This Row],[Date]])</f>
        <v>15</v>
      </c>
      <c r="M1253" s="3">
        <f>Table1[[#This Row],[Inventory Level]]/Table1[[#This Row],[Reorder Point]]</f>
        <v>1.1801470588235294</v>
      </c>
      <c r="N1253" s="3">
        <f>ROUND(Table1[[#This Row],[Turnover Ratio]],2)</f>
        <v>1.18</v>
      </c>
    </row>
    <row r="1254" spans="1:14" hidden="1" x14ac:dyDescent="0.25">
      <c r="A1254" t="s">
        <v>1181</v>
      </c>
      <c r="B1254" s="1">
        <v>44985</v>
      </c>
      <c r="C1254">
        <v>272</v>
      </c>
      <c r="D1254">
        <v>190</v>
      </c>
      <c r="E1254">
        <v>1</v>
      </c>
      <c r="F1254">
        <v>84</v>
      </c>
      <c r="G1254">
        <v>2</v>
      </c>
      <c r="H1254" t="s">
        <v>3951</v>
      </c>
      <c r="I1254">
        <f>YEAR(Table1[[#This Row],[Date]])</f>
        <v>2023</v>
      </c>
      <c r="J1254">
        <f>MONTH(Table1[[#This Row],[Date]])</f>
        <v>2</v>
      </c>
      <c r="K1254">
        <f>WEEKDAY(Table1[[#This Row],[Date]])</f>
        <v>3</v>
      </c>
      <c r="L1254" s="3">
        <f>DAY(Table1[[#This Row],[Date]])</f>
        <v>28</v>
      </c>
      <c r="M1254" s="3">
        <f>Table1[[#This Row],[Inventory Level]]/Table1[[#This Row],[Reorder Point]]</f>
        <v>1.4315789473684211</v>
      </c>
      <c r="N1254" s="3">
        <f>ROUND(Table1[[#This Row],[Turnover Ratio]],2)</f>
        <v>1.43</v>
      </c>
    </row>
    <row r="1255" spans="1:14" hidden="1" x14ac:dyDescent="0.25">
      <c r="A1255" t="s">
        <v>1182</v>
      </c>
      <c r="B1255" s="1">
        <v>45413</v>
      </c>
      <c r="C1255">
        <v>435</v>
      </c>
      <c r="D1255">
        <v>145</v>
      </c>
      <c r="E1255">
        <v>20</v>
      </c>
      <c r="F1255">
        <v>94</v>
      </c>
      <c r="G1255">
        <v>6</v>
      </c>
      <c r="H1255" t="s">
        <v>3950</v>
      </c>
      <c r="I1255">
        <f>YEAR(Table1[[#This Row],[Date]])</f>
        <v>2024</v>
      </c>
      <c r="J1255">
        <f>MONTH(Table1[[#This Row],[Date]])</f>
        <v>5</v>
      </c>
      <c r="K1255">
        <f>WEEKDAY(Table1[[#This Row],[Date]])</f>
        <v>4</v>
      </c>
      <c r="L1255" s="3">
        <f>DAY(Table1[[#This Row],[Date]])</f>
        <v>1</v>
      </c>
      <c r="M1255" s="3">
        <f>Table1[[#This Row],[Inventory Level]]/Table1[[#This Row],[Reorder Point]]</f>
        <v>3</v>
      </c>
      <c r="N1255" s="3">
        <f>ROUND(Table1[[#This Row],[Turnover Ratio]],2)</f>
        <v>3</v>
      </c>
    </row>
    <row r="1256" spans="1:14" hidden="1" x14ac:dyDescent="0.25">
      <c r="A1256" t="s">
        <v>1183</v>
      </c>
      <c r="B1256" s="1">
        <v>45574</v>
      </c>
      <c r="C1256">
        <v>876</v>
      </c>
      <c r="D1256">
        <v>92</v>
      </c>
      <c r="E1256">
        <v>15</v>
      </c>
      <c r="F1256">
        <v>154</v>
      </c>
      <c r="G1256">
        <v>46</v>
      </c>
      <c r="H1256" t="s">
        <v>3951</v>
      </c>
      <c r="I1256">
        <f>YEAR(Table1[[#This Row],[Date]])</f>
        <v>2024</v>
      </c>
      <c r="J1256">
        <f>MONTH(Table1[[#This Row],[Date]])</f>
        <v>10</v>
      </c>
      <c r="K1256">
        <f>WEEKDAY(Table1[[#This Row],[Date]])</f>
        <v>4</v>
      </c>
      <c r="L1256" s="3">
        <f>DAY(Table1[[#This Row],[Date]])</f>
        <v>9</v>
      </c>
      <c r="M1256" s="3">
        <f>Table1[[#This Row],[Inventory Level]]/Table1[[#This Row],[Reorder Point]]</f>
        <v>9.5217391304347831</v>
      </c>
      <c r="N1256" s="3">
        <f>ROUND(Table1[[#This Row],[Turnover Ratio]],2)</f>
        <v>9.52</v>
      </c>
    </row>
    <row r="1257" spans="1:14" hidden="1" x14ac:dyDescent="0.25">
      <c r="A1257" t="s">
        <v>311</v>
      </c>
      <c r="B1257" s="1">
        <v>45001</v>
      </c>
      <c r="C1257">
        <v>517</v>
      </c>
      <c r="D1257">
        <v>115</v>
      </c>
      <c r="E1257">
        <v>24</v>
      </c>
      <c r="F1257">
        <v>50</v>
      </c>
      <c r="G1257">
        <v>1</v>
      </c>
      <c r="H1257" t="s">
        <v>3950</v>
      </c>
      <c r="I1257">
        <f>YEAR(Table1[[#This Row],[Date]])</f>
        <v>2023</v>
      </c>
      <c r="J1257">
        <f>MONTH(Table1[[#This Row],[Date]])</f>
        <v>3</v>
      </c>
      <c r="K1257">
        <f>WEEKDAY(Table1[[#This Row],[Date]])</f>
        <v>5</v>
      </c>
      <c r="L1257" s="3">
        <f>DAY(Table1[[#This Row],[Date]])</f>
        <v>16</v>
      </c>
      <c r="M1257" s="3">
        <f>Table1[[#This Row],[Inventory Level]]/Table1[[#This Row],[Reorder Point]]</f>
        <v>4.4956521739130437</v>
      </c>
      <c r="N1257" s="3">
        <f>ROUND(Table1[[#This Row],[Turnover Ratio]],2)</f>
        <v>4.5</v>
      </c>
    </row>
    <row r="1258" spans="1:14" hidden="1" x14ac:dyDescent="0.25">
      <c r="A1258" t="s">
        <v>1132</v>
      </c>
      <c r="B1258" s="1">
        <v>45451</v>
      </c>
      <c r="C1258">
        <v>687</v>
      </c>
      <c r="D1258">
        <v>446</v>
      </c>
      <c r="E1258">
        <v>25</v>
      </c>
      <c r="F1258">
        <v>193</v>
      </c>
      <c r="G1258">
        <v>29</v>
      </c>
      <c r="H1258" t="s">
        <v>3951</v>
      </c>
      <c r="I1258">
        <f>YEAR(Table1[[#This Row],[Date]])</f>
        <v>2024</v>
      </c>
      <c r="J1258">
        <f>MONTH(Table1[[#This Row],[Date]])</f>
        <v>6</v>
      </c>
      <c r="K1258">
        <f>WEEKDAY(Table1[[#This Row],[Date]])</f>
        <v>7</v>
      </c>
      <c r="L1258" s="3">
        <f>DAY(Table1[[#This Row],[Date]])</f>
        <v>8</v>
      </c>
      <c r="M1258" s="3">
        <f>Table1[[#This Row],[Inventory Level]]/Table1[[#This Row],[Reorder Point]]</f>
        <v>1.5403587443946187</v>
      </c>
      <c r="N1258" s="3">
        <f>ROUND(Table1[[#This Row],[Turnover Ratio]],2)</f>
        <v>1.54</v>
      </c>
    </row>
    <row r="1259" spans="1:14" x14ac:dyDescent="0.25">
      <c r="A1259" t="s">
        <v>564</v>
      </c>
      <c r="B1259" s="1">
        <v>45542</v>
      </c>
      <c r="C1259">
        <v>242</v>
      </c>
      <c r="D1259">
        <v>283</v>
      </c>
      <c r="E1259">
        <v>24</v>
      </c>
      <c r="F1259">
        <v>171</v>
      </c>
      <c r="G1259">
        <v>3</v>
      </c>
      <c r="H1259" t="s">
        <v>3949</v>
      </c>
      <c r="I1259">
        <f>YEAR(Table1[[#This Row],[Date]])</f>
        <v>2024</v>
      </c>
      <c r="J1259">
        <f>MONTH(Table1[[#This Row],[Date]])</f>
        <v>9</v>
      </c>
      <c r="K1259">
        <f>WEEKDAY(Table1[[#This Row],[Date]])</f>
        <v>7</v>
      </c>
      <c r="L1259" s="3">
        <f>DAY(Table1[[#This Row],[Date]])</f>
        <v>7</v>
      </c>
      <c r="M1259" s="3">
        <f>Table1[[#This Row],[Inventory Level]]/Table1[[#This Row],[Reorder Point]]</f>
        <v>0.85512367491166075</v>
      </c>
      <c r="N1259" s="3">
        <f>ROUND(Table1[[#This Row],[Turnover Ratio]],2)</f>
        <v>0.86</v>
      </c>
    </row>
    <row r="1260" spans="1:14" hidden="1" x14ac:dyDescent="0.25">
      <c r="A1260" t="s">
        <v>1184</v>
      </c>
      <c r="B1260" s="1">
        <v>45044</v>
      </c>
      <c r="C1260">
        <v>876</v>
      </c>
      <c r="D1260">
        <v>215</v>
      </c>
      <c r="E1260">
        <v>8</v>
      </c>
      <c r="F1260">
        <v>109</v>
      </c>
      <c r="G1260">
        <v>8</v>
      </c>
      <c r="H1260" t="s">
        <v>3951</v>
      </c>
      <c r="I1260">
        <f>YEAR(Table1[[#This Row],[Date]])</f>
        <v>2023</v>
      </c>
      <c r="J1260">
        <f>MONTH(Table1[[#This Row],[Date]])</f>
        <v>4</v>
      </c>
      <c r="K1260">
        <f>WEEKDAY(Table1[[#This Row],[Date]])</f>
        <v>6</v>
      </c>
      <c r="L1260" s="3">
        <f>DAY(Table1[[#This Row],[Date]])</f>
        <v>28</v>
      </c>
      <c r="M1260" s="3">
        <f>Table1[[#This Row],[Inventory Level]]/Table1[[#This Row],[Reorder Point]]</f>
        <v>4.0744186046511626</v>
      </c>
      <c r="N1260" s="3">
        <f>ROUND(Table1[[#This Row],[Turnover Ratio]],2)</f>
        <v>4.07</v>
      </c>
    </row>
    <row r="1261" spans="1:14" hidden="1" x14ac:dyDescent="0.25">
      <c r="A1261" t="s">
        <v>1185</v>
      </c>
      <c r="B1261" s="1">
        <v>45598</v>
      </c>
      <c r="C1261">
        <v>431</v>
      </c>
      <c r="D1261">
        <v>255</v>
      </c>
      <c r="E1261">
        <v>4</v>
      </c>
      <c r="F1261">
        <v>9</v>
      </c>
      <c r="G1261">
        <v>6</v>
      </c>
      <c r="H1261" t="s">
        <v>3950</v>
      </c>
      <c r="I1261">
        <f>YEAR(Table1[[#This Row],[Date]])</f>
        <v>2024</v>
      </c>
      <c r="J1261">
        <f>MONTH(Table1[[#This Row],[Date]])</f>
        <v>11</v>
      </c>
      <c r="K1261">
        <f>WEEKDAY(Table1[[#This Row],[Date]])</f>
        <v>7</v>
      </c>
      <c r="L1261" s="3">
        <f>DAY(Table1[[#This Row],[Date]])</f>
        <v>2</v>
      </c>
      <c r="M1261" s="3">
        <f>Table1[[#This Row],[Inventory Level]]/Table1[[#This Row],[Reorder Point]]</f>
        <v>1.6901960784313725</v>
      </c>
      <c r="N1261" s="3">
        <f>ROUND(Table1[[#This Row],[Turnover Ratio]],2)</f>
        <v>1.69</v>
      </c>
    </row>
    <row r="1262" spans="1:14" hidden="1" x14ac:dyDescent="0.25">
      <c r="A1262" t="s">
        <v>1186</v>
      </c>
      <c r="B1262" s="1">
        <v>45007</v>
      </c>
      <c r="C1262">
        <v>381</v>
      </c>
      <c r="D1262">
        <v>344</v>
      </c>
      <c r="E1262">
        <v>9</v>
      </c>
      <c r="F1262">
        <v>119</v>
      </c>
      <c r="G1262">
        <v>45</v>
      </c>
      <c r="H1262" t="s">
        <v>3950</v>
      </c>
      <c r="I1262">
        <f>YEAR(Table1[[#This Row],[Date]])</f>
        <v>2023</v>
      </c>
      <c r="J1262">
        <f>MONTH(Table1[[#This Row],[Date]])</f>
        <v>3</v>
      </c>
      <c r="K1262">
        <f>WEEKDAY(Table1[[#This Row],[Date]])</f>
        <v>4</v>
      </c>
      <c r="L1262" s="3">
        <f>DAY(Table1[[#This Row],[Date]])</f>
        <v>22</v>
      </c>
      <c r="M1262" s="3">
        <f>Table1[[#This Row],[Inventory Level]]/Table1[[#This Row],[Reorder Point]]</f>
        <v>1.1075581395348837</v>
      </c>
      <c r="N1262" s="3">
        <f>ROUND(Table1[[#This Row],[Turnover Ratio]],2)</f>
        <v>1.1100000000000001</v>
      </c>
    </row>
    <row r="1263" spans="1:14" hidden="1" x14ac:dyDescent="0.25">
      <c r="A1263" t="s">
        <v>1187</v>
      </c>
      <c r="B1263" s="1">
        <v>45249</v>
      </c>
      <c r="C1263">
        <v>288</v>
      </c>
      <c r="D1263">
        <v>50</v>
      </c>
      <c r="E1263">
        <v>21</v>
      </c>
      <c r="F1263">
        <v>137</v>
      </c>
      <c r="G1263">
        <v>21</v>
      </c>
      <c r="H1263" t="s">
        <v>3950</v>
      </c>
      <c r="I1263">
        <f>YEAR(Table1[[#This Row],[Date]])</f>
        <v>2023</v>
      </c>
      <c r="J1263">
        <f>MONTH(Table1[[#This Row],[Date]])</f>
        <v>11</v>
      </c>
      <c r="K1263">
        <f>WEEKDAY(Table1[[#This Row],[Date]])</f>
        <v>1</v>
      </c>
      <c r="L1263" s="3">
        <f>DAY(Table1[[#This Row],[Date]])</f>
        <v>19</v>
      </c>
      <c r="M1263" s="3">
        <f>Table1[[#This Row],[Inventory Level]]/Table1[[#This Row],[Reorder Point]]</f>
        <v>5.76</v>
      </c>
      <c r="N1263" s="3">
        <f>ROUND(Table1[[#This Row],[Turnover Ratio]],2)</f>
        <v>5.76</v>
      </c>
    </row>
    <row r="1264" spans="1:14" hidden="1" x14ac:dyDescent="0.25">
      <c r="A1264" t="s">
        <v>1188</v>
      </c>
      <c r="B1264" s="1">
        <v>45318</v>
      </c>
      <c r="C1264">
        <v>505</v>
      </c>
      <c r="D1264">
        <v>407</v>
      </c>
      <c r="E1264">
        <v>3</v>
      </c>
      <c r="F1264">
        <v>101</v>
      </c>
      <c r="G1264">
        <v>14</v>
      </c>
      <c r="H1264" t="s">
        <v>3951</v>
      </c>
      <c r="I1264">
        <f>YEAR(Table1[[#This Row],[Date]])</f>
        <v>2024</v>
      </c>
      <c r="J1264">
        <f>MONTH(Table1[[#This Row],[Date]])</f>
        <v>1</v>
      </c>
      <c r="K1264">
        <f>WEEKDAY(Table1[[#This Row],[Date]])</f>
        <v>7</v>
      </c>
      <c r="L1264" s="3">
        <f>DAY(Table1[[#This Row],[Date]])</f>
        <v>27</v>
      </c>
      <c r="M1264" s="3">
        <f>Table1[[#This Row],[Inventory Level]]/Table1[[#This Row],[Reorder Point]]</f>
        <v>1.2407862407862409</v>
      </c>
      <c r="N1264" s="3">
        <f>ROUND(Table1[[#This Row],[Turnover Ratio]],2)</f>
        <v>1.24</v>
      </c>
    </row>
    <row r="1265" spans="1:14" x14ac:dyDescent="0.25">
      <c r="A1265" t="s">
        <v>121</v>
      </c>
      <c r="B1265" s="1">
        <v>45629</v>
      </c>
      <c r="C1265">
        <v>481</v>
      </c>
      <c r="D1265">
        <v>346</v>
      </c>
      <c r="E1265">
        <v>4</v>
      </c>
      <c r="F1265">
        <v>150</v>
      </c>
      <c r="G1265">
        <v>46</v>
      </c>
      <c r="H1265" t="s">
        <v>3949</v>
      </c>
      <c r="I1265">
        <f>YEAR(Table1[[#This Row],[Date]])</f>
        <v>2024</v>
      </c>
      <c r="J1265">
        <f>MONTH(Table1[[#This Row],[Date]])</f>
        <v>12</v>
      </c>
      <c r="K1265">
        <f>WEEKDAY(Table1[[#This Row],[Date]])</f>
        <v>3</v>
      </c>
      <c r="L1265" s="3">
        <f>DAY(Table1[[#This Row],[Date]])</f>
        <v>3</v>
      </c>
      <c r="M1265" s="3">
        <f>Table1[[#This Row],[Inventory Level]]/Table1[[#This Row],[Reorder Point]]</f>
        <v>1.3901734104046244</v>
      </c>
      <c r="N1265" s="3">
        <f>ROUND(Table1[[#This Row],[Turnover Ratio]],2)</f>
        <v>1.39</v>
      </c>
    </row>
    <row r="1266" spans="1:14" hidden="1" x14ac:dyDescent="0.25">
      <c r="A1266" t="s">
        <v>1189</v>
      </c>
      <c r="B1266" s="1">
        <v>45337</v>
      </c>
      <c r="C1266">
        <v>644</v>
      </c>
      <c r="D1266">
        <v>291</v>
      </c>
      <c r="E1266">
        <v>14</v>
      </c>
      <c r="F1266">
        <v>198</v>
      </c>
      <c r="G1266">
        <v>45</v>
      </c>
      <c r="H1266" t="s">
        <v>3950</v>
      </c>
      <c r="I1266">
        <f>YEAR(Table1[[#This Row],[Date]])</f>
        <v>2024</v>
      </c>
      <c r="J1266">
        <f>MONTH(Table1[[#This Row],[Date]])</f>
        <v>2</v>
      </c>
      <c r="K1266">
        <f>WEEKDAY(Table1[[#This Row],[Date]])</f>
        <v>5</v>
      </c>
      <c r="L1266" s="3">
        <f>DAY(Table1[[#This Row],[Date]])</f>
        <v>15</v>
      </c>
      <c r="M1266" s="3">
        <f>Table1[[#This Row],[Inventory Level]]/Table1[[#This Row],[Reorder Point]]</f>
        <v>2.2130584192439864</v>
      </c>
      <c r="N1266" s="3">
        <f>ROUND(Table1[[#This Row],[Turnover Ratio]],2)</f>
        <v>2.21</v>
      </c>
    </row>
    <row r="1267" spans="1:14" hidden="1" x14ac:dyDescent="0.25">
      <c r="A1267" t="s">
        <v>1190</v>
      </c>
      <c r="B1267" s="1">
        <v>45380</v>
      </c>
      <c r="C1267">
        <v>440</v>
      </c>
      <c r="D1267">
        <v>416</v>
      </c>
      <c r="E1267">
        <v>24</v>
      </c>
      <c r="F1267">
        <v>173</v>
      </c>
      <c r="G1267">
        <v>48</v>
      </c>
      <c r="H1267" t="s">
        <v>3950</v>
      </c>
      <c r="I1267">
        <f>YEAR(Table1[[#This Row],[Date]])</f>
        <v>2024</v>
      </c>
      <c r="J1267">
        <f>MONTH(Table1[[#This Row],[Date]])</f>
        <v>3</v>
      </c>
      <c r="K1267">
        <f>WEEKDAY(Table1[[#This Row],[Date]])</f>
        <v>6</v>
      </c>
      <c r="L1267" s="3">
        <f>DAY(Table1[[#This Row],[Date]])</f>
        <v>29</v>
      </c>
      <c r="M1267" s="3">
        <f>Table1[[#This Row],[Inventory Level]]/Table1[[#This Row],[Reorder Point]]</f>
        <v>1.0576923076923077</v>
      </c>
      <c r="N1267" s="3">
        <f>ROUND(Table1[[#This Row],[Turnover Ratio]],2)</f>
        <v>1.06</v>
      </c>
    </row>
    <row r="1268" spans="1:14" x14ac:dyDescent="0.25">
      <c r="A1268" t="s">
        <v>1191</v>
      </c>
      <c r="B1268" s="1">
        <v>45224</v>
      </c>
      <c r="C1268">
        <v>234</v>
      </c>
      <c r="D1268">
        <v>355</v>
      </c>
      <c r="E1268">
        <v>3</v>
      </c>
      <c r="F1268">
        <v>103</v>
      </c>
      <c r="G1268">
        <v>31</v>
      </c>
      <c r="H1268" t="s">
        <v>3949</v>
      </c>
      <c r="I1268">
        <f>YEAR(Table1[[#This Row],[Date]])</f>
        <v>2023</v>
      </c>
      <c r="J1268">
        <f>MONTH(Table1[[#This Row],[Date]])</f>
        <v>10</v>
      </c>
      <c r="K1268">
        <f>WEEKDAY(Table1[[#This Row],[Date]])</f>
        <v>4</v>
      </c>
      <c r="L1268" s="3">
        <f>DAY(Table1[[#This Row],[Date]])</f>
        <v>25</v>
      </c>
      <c r="M1268" s="3">
        <f>Table1[[#This Row],[Inventory Level]]/Table1[[#This Row],[Reorder Point]]</f>
        <v>0.6591549295774648</v>
      </c>
      <c r="N1268" s="3">
        <f>ROUND(Table1[[#This Row],[Turnover Ratio]],2)</f>
        <v>0.66</v>
      </c>
    </row>
    <row r="1269" spans="1:14" x14ac:dyDescent="0.25">
      <c r="A1269" t="s">
        <v>1192</v>
      </c>
      <c r="B1269" s="1">
        <v>45236</v>
      </c>
      <c r="C1269">
        <v>970</v>
      </c>
      <c r="D1269">
        <v>372</v>
      </c>
      <c r="E1269">
        <v>25</v>
      </c>
      <c r="F1269">
        <v>29</v>
      </c>
      <c r="G1269">
        <v>37</v>
      </c>
      <c r="H1269" t="s">
        <v>3949</v>
      </c>
      <c r="I1269">
        <f>YEAR(Table1[[#This Row],[Date]])</f>
        <v>2023</v>
      </c>
      <c r="J1269">
        <f>MONTH(Table1[[#This Row],[Date]])</f>
        <v>11</v>
      </c>
      <c r="K1269">
        <f>WEEKDAY(Table1[[#This Row],[Date]])</f>
        <v>2</v>
      </c>
      <c r="L1269" s="3">
        <f>DAY(Table1[[#This Row],[Date]])</f>
        <v>6</v>
      </c>
      <c r="M1269" s="3">
        <f>Table1[[#This Row],[Inventory Level]]/Table1[[#This Row],[Reorder Point]]</f>
        <v>2.60752688172043</v>
      </c>
      <c r="N1269" s="3">
        <f>ROUND(Table1[[#This Row],[Turnover Ratio]],2)</f>
        <v>2.61</v>
      </c>
    </row>
    <row r="1270" spans="1:14" hidden="1" x14ac:dyDescent="0.25">
      <c r="A1270" t="s">
        <v>1193</v>
      </c>
      <c r="B1270" s="1">
        <v>45279</v>
      </c>
      <c r="C1270">
        <v>782</v>
      </c>
      <c r="D1270">
        <v>158</v>
      </c>
      <c r="E1270">
        <v>20</v>
      </c>
      <c r="F1270">
        <v>134</v>
      </c>
      <c r="G1270">
        <v>6</v>
      </c>
      <c r="H1270" t="s">
        <v>3950</v>
      </c>
      <c r="I1270">
        <f>YEAR(Table1[[#This Row],[Date]])</f>
        <v>2023</v>
      </c>
      <c r="J1270">
        <f>MONTH(Table1[[#This Row],[Date]])</f>
        <v>12</v>
      </c>
      <c r="K1270">
        <f>WEEKDAY(Table1[[#This Row],[Date]])</f>
        <v>3</v>
      </c>
      <c r="L1270" s="3">
        <f>DAY(Table1[[#This Row],[Date]])</f>
        <v>19</v>
      </c>
      <c r="M1270" s="3">
        <f>Table1[[#This Row],[Inventory Level]]/Table1[[#This Row],[Reorder Point]]</f>
        <v>4.9493670886075947</v>
      </c>
      <c r="N1270" s="3">
        <f>ROUND(Table1[[#This Row],[Turnover Ratio]],2)</f>
        <v>4.95</v>
      </c>
    </row>
    <row r="1271" spans="1:14" hidden="1" x14ac:dyDescent="0.25">
      <c r="A1271" t="s">
        <v>1194</v>
      </c>
      <c r="B1271" s="1">
        <v>45141</v>
      </c>
      <c r="C1271">
        <v>395</v>
      </c>
      <c r="D1271">
        <v>177</v>
      </c>
      <c r="E1271">
        <v>20</v>
      </c>
      <c r="F1271">
        <v>82</v>
      </c>
      <c r="G1271">
        <v>17</v>
      </c>
      <c r="H1271" t="s">
        <v>3950</v>
      </c>
      <c r="I1271">
        <f>YEAR(Table1[[#This Row],[Date]])</f>
        <v>2023</v>
      </c>
      <c r="J1271">
        <f>MONTH(Table1[[#This Row],[Date]])</f>
        <v>8</v>
      </c>
      <c r="K1271">
        <f>WEEKDAY(Table1[[#This Row],[Date]])</f>
        <v>5</v>
      </c>
      <c r="L1271" s="3">
        <f>DAY(Table1[[#This Row],[Date]])</f>
        <v>3</v>
      </c>
      <c r="M1271" s="3">
        <f>Table1[[#This Row],[Inventory Level]]/Table1[[#This Row],[Reorder Point]]</f>
        <v>2.231638418079096</v>
      </c>
      <c r="N1271" s="3">
        <f>ROUND(Table1[[#This Row],[Turnover Ratio]],2)</f>
        <v>2.23</v>
      </c>
    </row>
    <row r="1272" spans="1:14" hidden="1" x14ac:dyDescent="0.25">
      <c r="A1272" t="s">
        <v>1195</v>
      </c>
      <c r="B1272" s="1">
        <v>45056</v>
      </c>
      <c r="C1272">
        <v>932</v>
      </c>
      <c r="D1272">
        <v>200</v>
      </c>
      <c r="E1272">
        <v>3</v>
      </c>
      <c r="F1272">
        <v>34</v>
      </c>
      <c r="G1272">
        <v>38</v>
      </c>
      <c r="H1272" t="s">
        <v>3950</v>
      </c>
      <c r="I1272">
        <f>YEAR(Table1[[#This Row],[Date]])</f>
        <v>2023</v>
      </c>
      <c r="J1272">
        <f>MONTH(Table1[[#This Row],[Date]])</f>
        <v>5</v>
      </c>
      <c r="K1272">
        <f>WEEKDAY(Table1[[#This Row],[Date]])</f>
        <v>4</v>
      </c>
      <c r="L1272" s="3">
        <f>DAY(Table1[[#This Row],[Date]])</f>
        <v>10</v>
      </c>
      <c r="M1272" s="3">
        <f>Table1[[#This Row],[Inventory Level]]/Table1[[#This Row],[Reorder Point]]</f>
        <v>4.66</v>
      </c>
      <c r="N1272" s="3">
        <f>ROUND(Table1[[#This Row],[Turnover Ratio]],2)</f>
        <v>4.66</v>
      </c>
    </row>
    <row r="1273" spans="1:14" hidden="1" x14ac:dyDescent="0.25">
      <c r="A1273" t="s">
        <v>1196</v>
      </c>
      <c r="B1273" s="1">
        <v>45222</v>
      </c>
      <c r="C1273">
        <v>842</v>
      </c>
      <c r="D1273">
        <v>88</v>
      </c>
      <c r="E1273">
        <v>30</v>
      </c>
      <c r="F1273">
        <v>171</v>
      </c>
      <c r="G1273">
        <v>25</v>
      </c>
      <c r="H1273" t="s">
        <v>3951</v>
      </c>
      <c r="I1273">
        <f>YEAR(Table1[[#This Row],[Date]])</f>
        <v>2023</v>
      </c>
      <c r="J1273">
        <f>MONTH(Table1[[#This Row],[Date]])</f>
        <v>10</v>
      </c>
      <c r="K1273">
        <f>WEEKDAY(Table1[[#This Row],[Date]])</f>
        <v>2</v>
      </c>
      <c r="L1273" s="3">
        <f>DAY(Table1[[#This Row],[Date]])</f>
        <v>23</v>
      </c>
      <c r="M1273" s="3">
        <f>Table1[[#This Row],[Inventory Level]]/Table1[[#This Row],[Reorder Point]]</f>
        <v>9.5681818181818183</v>
      </c>
      <c r="N1273" s="3">
        <f>ROUND(Table1[[#This Row],[Turnover Ratio]],2)</f>
        <v>9.57</v>
      </c>
    </row>
    <row r="1274" spans="1:14" x14ac:dyDescent="0.25">
      <c r="A1274" t="s">
        <v>1197</v>
      </c>
      <c r="B1274" s="1">
        <v>45663</v>
      </c>
      <c r="C1274">
        <v>651</v>
      </c>
      <c r="D1274">
        <v>323</v>
      </c>
      <c r="E1274">
        <v>1</v>
      </c>
      <c r="F1274">
        <v>42</v>
      </c>
      <c r="G1274">
        <v>18</v>
      </c>
      <c r="H1274" t="s">
        <v>3949</v>
      </c>
      <c r="I1274">
        <f>YEAR(Table1[[#This Row],[Date]])</f>
        <v>2025</v>
      </c>
      <c r="J1274">
        <f>MONTH(Table1[[#This Row],[Date]])</f>
        <v>1</v>
      </c>
      <c r="K1274">
        <f>WEEKDAY(Table1[[#This Row],[Date]])</f>
        <v>2</v>
      </c>
      <c r="L1274" s="3">
        <f>DAY(Table1[[#This Row],[Date]])</f>
        <v>6</v>
      </c>
      <c r="M1274" s="3">
        <f>Table1[[#This Row],[Inventory Level]]/Table1[[#This Row],[Reorder Point]]</f>
        <v>2.0154798761609909</v>
      </c>
      <c r="N1274" s="3">
        <f>ROUND(Table1[[#This Row],[Turnover Ratio]],2)</f>
        <v>2.02</v>
      </c>
    </row>
    <row r="1275" spans="1:14" hidden="1" x14ac:dyDescent="0.25">
      <c r="A1275" t="s">
        <v>1198</v>
      </c>
      <c r="B1275" s="1">
        <v>45118</v>
      </c>
      <c r="C1275">
        <v>310</v>
      </c>
      <c r="D1275">
        <v>143</v>
      </c>
      <c r="E1275">
        <v>2</v>
      </c>
      <c r="F1275">
        <v>121</v>
      </c>
      <c r="G1275">
        <v>45</v>
      </c>
      <c r="H1275" t="s">
        <v>3950</v>
      </c>
      <c r="I1275">
        <f>YEAR(Table1[[#This Row],[Date]])</f>
        <v>2023</v>
      </c>
      <c r="J1275">
        <f>MONTH(Table1[[#This Row],[Date]])</f>
        <v>7</v>
      </c>
      <c r="K1275">
        <f>WEEKDAY(Table1[[#This Row],[Date]])</f>
        <v>3</v>
      </c>
      <c r="L1275" s="3">
        <f>DAY(Table1[[#This Row],[Date]])</f>
        <v>11</v>
      </c>
      <c r="M1275" s="3">
        <f>Table1[[#This Row],[Inventory Level]]/Table1[[#This Row],[Reorder Point]]</f>
        <v>2.1678321678321679</v>
      </c>
      <c r="N1275" s="3">
        <f>ROUND(Table1[[#This Row],[Turnover Ratio]],2)</f>
        <v>2.17</v>
      </c>
    </row>
    <row r="1276" spans="1:14" hidden="1" x14ac:dyDescent="0.25">
      <c r="A1276" t="s">
        <v>1199</v>
      </c>
      <c r="B1276" s="1">
        <v>45523</v>
      </c>
      <c r="C1276">
        <v>140</v>
      </c>
      <c r="D1276">
        <v>254</v>
      </c>
      <c r="E1276">
        <v>2</v>
      </c>
      <c r="F1276">
        <v>159</v>
      </c>
      <c r="G1276">
        <v>29</v>
      </c>
      <c r="H1276" t="s">
        <v>3950</v>
      </c>
      <c r="I1276">
        <f>YEAR(Table1[[#This Row],[Date]])</f>
        <v>2024</v>
      </c>
      <c r="J1276">
        <f>MONTH(Table1[[#This Row],[Date]])</f>
        <v>8</v>
      </c>
      <c r="K1276">
        <f>WEEKDAY(Table1[[#This Row],[Date]])</f>
        <v>2</v>
      </c>
      <c r="L1276" s="3">
        <f>DAY(Table1[[#This Row],[Date]])</f>
        <v>19</v>
      </c>
      <c r="M1276" s="3">
        <f>Table1[[#This Row],[Inventory Level]]/Table1[[#This Row],[Reorder Point]]</f>
        <v>0.55118110236220474</v>
      </c>
      <c r="N1276" s="3">
        <f>ROUND(Table1[[#This Row],[Turnover Ratio]],2)</f>
        <v>0.55000000000000004</v>
      </c>
    </row>
    <row r="1277" spans="1:14" hidden="1" x14ac:dyDescent="0.25">
      <c r="A1277" t="s">
        <v>1200</v>
      </c>
      <c r="B1277" s="1">
        <v>45456</v>
      </c>
      <c r="C1277">
        <v>508</v>
      </c>
      <c r="D1277">
        <v>436</v>
      </c>
      <c r="E1277">
        <v>1</v>
      </c>
      <c r="F1277">
        <v>15</v>
      </c>
      <c r="G1277">
        <v>49</v>
      </c>
      <c r="H1277" t="s">
        <v>3950</v>
      </c>
      <c r="I1277">
        <f>YEAR(Table1[[#This Row],[Date]])</f>
        <v>2024</v>
      </c>
      <c r="J1277">
        <f>MONTH(Table1[[#This Row],[Date]])</f>
        <v>6</v>
      </c>
      <c r="K1277">
        <f>WEEKDAY(Table1[[#This Row],[Date]])</f>
        <v>5</v>
      </c>
      <c r="L1277" s="3">
        <f>DAY(Table1[[#This Row],[Date]])</f>
        <v>13</v>
      </c>
      <c r="M1277" s="3">
        <f>Table1[[#This Row],[Inventory Level]]/Table1[[#This Row],[Reorder Point]]</f>
        <v>1.165137614678899</v>
      </c>
      <c r="N1277" s="3">
        <f>ROUND(Table1[[#This Row],[Turnover Ratio]],2)</f>
        <v>1.17</v>
      </c>
    </row>
    <row r="1278" spans="1:14" hidden="1" x14ac:dyDescent="0.25">
      <c r="A1278" t="s">
        <v>1201</v>
      </c>
      <c r="B1278" s="1">
        <v>45156</v>
      </c>
      <c r="C1278">
        <v>674</v>
      </c>
      <c r="D1278">
        <v>386</v>
      </c>
      <c r="E1278">
        <v>27</v>
      </c>
      <c r="F1278">
        <v>53</v>
      </c>
      <c r="G1278">
        <v>1</v>
      </c>
      <c r="H1278" t="s">
        <v>3950</v>
      </c>
      <c r="I1278">
        <f>YEAR(Table1[[#This Row],[Date]])</f>
        <v>2023</v>
      </c>
      <c r="J1278">
        <f>MONTH(Table1[[#This Row],[Date]])</f>
        <v>8</v>
      </c>
      <c r="K1278">
        <f>WEEKDAY(Table1[[#This Row],[Date]])</f>
        <v>6</v>
      </c>
      <c r="L1278" s="3">
        <f>DAY(Table1[[#This Row],[Date]])</f>
        <v>18</v>
      </c>
      <c r="M1278" s="3">
        <f>Table1[[#This Row],[Inventory Level]]/Table1[[#This Row],[Reorder Point]]</f>
        <v>1.7461139896373057</v>
      </c>
      <c r="N1278" s="3">
        <f>ROUND(Table1[[#This Row],[Turnover Ratio]],2)</f>
        <v>1.75</v>
      </c>
    </row>
    <row r="1279" spans="1:14" hidden="1" x14ac:dyDescent="0.25">
      <c r="A1279" t="s">
        <v>1202</v>
      </c>
      <c r="B1279" s="1">
        <v>45333</v>
      </c>
      <c r="C1279">
        <v>550</v>
      </c>
      <c r="D1279">
        <v>72</v>
      </c>
      <c r="E1279">
        <v>24</v>
      </c>
      <c r="F1279">
        <v>199</v>
      </c>
      <c r="G1279">
        <v>35</v>
      </c>
      <c r="H1279" t="s">
        <v>3950</v>
      </c>
      <c r="I1279">
        <f>YEAR(Table1[[#This Row],[Date]])</f>
        <v>2024</v>
      </c>
      <c r="J1279">
        <f>MONTH(Table1[[#This Row],[Date]])</f>
        <v>2</v>
      </c>
      <c r="K1279">
        <f>WEEKDAY(Table1[[#This Row],[Date]])</f>
        <v>1</v>
      </c>
      <c r="L1279" s="3">
        <f>DAY(Table1[[#This Row],[Date]])</f>
        <v>11</v>
      </c>
      <c r="M1279" s="3">
        <f>Table1[[#This Row],[Inventory Level]]/Table1[[#This Row],[Reorder Point]]</f>
        <v>7.6388888888888893</v>
      </c>
      <c r="N1279" s="3">
        <f>ROUND(Table1[[#This Row],[Turnover Ratio]],2)</f>
        <v>7.64</v>
      </c>
    </row>
    <row r="1280" spans="1:14" hidden="1" x14ac:dyDescent="0.25">
      <c r="A1280" t="s">
        <v>1203</v>
      </c>
      <c r="B1280" s="1">
        <v>45214</v>
      </c>
      <c r="C1280">
        <v>919</v>
      </c>
      <c r="D1280">
        <v>488</v>
      </c>
      <c r="E1280">
        <v>19</v>
      </c>
      <c r="F1280">
        <v>13</v>
      </c>
      <c r="G1280">
        <v>50</v>
      </c>
      <c r="H1280" t="s">
        <v>3951</v>
      </c>
      <c r="I1280">
        <f>YEAR(Table1[[#This Row],[Date]])</f>
        <v>2023</v>
      </c>
      <c r="J1280">
        <f>MONTH(Table1[[#This Row],[Date]])</f>
        <v>10</v>
      </c>
      <c r="K1280">
        <f>WEEKDAY(Table1[[#This Row],[Date]])</f>
        <v>1</v>
      </c>
      <c r="L1280" s="3">
        <f>DAY(Table1[[#This Row],[Date]])</f>
        <v>15</v>
      </c>
      <c r="M1280" s="3">
        <f>Table1[[#This Row],[Inventory Level]]/Table1[[#This Row],[Reorder Point]]</f>
        <v>1.8831967213114753</v>
      </c>
      <c r="N1280" s="3">
        <f>ROUND(Table1[[#This Row],[Turnover Ratio]],2)</f>
        <v>1.88</v>
      </c>
    </row>
    <row r="1281" spans="1:14" hidden="1" x14ac:dyDescent="0.25">
      <c r="A1281" t="s">
        <v>1204</v>
      </c>
      <c r="B1281" s="1">
        <v>45212</v>
      </c>
      <c r="C1281">
        <v>402</v>
      </c>
      <c r="D1281">
        <v>206</v>
      </c>
      <c r="E1281">
        <v>2</v>
      </c>
      <c r="F1281">
        <v>152</v>
      </c>
      <c r="G1281">
        <v>31</v>
      </c>
      <c r="H1281" t="s">
        <v>3951</v>
      </c>
      <c r="I1281">
        <f>YEAR(Table1[[#This Row],[Date]])</f>
        <v>2023</v>
      </c>
      <c r="J1281">
        <f>MONTH(Table1[[#This Row],[Date]])</f>
        <v>10</v>
      </c>
      <c r="K1281">
        <f>WEEKDAY(Table1[[#This Row],[Date]])</f>
        <v>6</v>
      </c>
      <c r="L1281" s="3">
        <f>DAY(Table1[[#This Row],[Date]])</f>
        <v>13</v>
      </c>
      <c r="M1281" s="3">
        <f>Table1[[#This Row],[Inventory Level]]/Table1[[#This Row],[Reorder Point]]</f>
        <v>1.9514563106796117</v>
      </c>
      <c r="N1281" s="3">
        <f>ROUND(Table1[[#This Row],[Turnover Ratio]],2)</f>
        <v>1.95</v>
      </c>
    </row>
    <row r="1282" spans="1:14" hidden="1" x14ac:dyDescent="0.25">
      <c r="A1282" t="s">
        <v>692</v>
      </c>
      <c r="B1282" s="1">
        <v>45458</v>
      </c>
      <c r="C1282">
        <v>482</v>
      </c>
      <c r="D1282">
        <v>470</v>
      </c>
      <c r="E1282">
        <v>27</v>
      </c>
      <c r="F1282">
        <v>145</v>
      </c>
      <c r="G1282">
        <v>30</v>
      </c>
      <c r="H1282" t="s">
        <v>3950</v>
      </c>
      <c r="I1282">
        <f>YEAR(Table1[[#This Row],[Date]])</f>
        <v>2024</v>
      </c>
      <c r="J1282">
        <f>MONTH(Table1[[#This Row],[Date]])</f>
        <v>6</v>
      </c>
      <c r="K1282">
        <f>WEEKDAY(Table1[[#This Row],[Date]])</f>
        <v>7</v>
      </c>
      <c r="L1282" s="3">
        <f>DAY(Table1[[#This Row],[Date]])</f>
        <v>15</v>
      </c>
      <c r="M1282" s="3">
        <f>Table1[[#This Row],[Inventory Level]]/Table1[[#This Row],[Reorder Point]]</f>
        <v>1.0255319148936171</v>
      </c>
      <c r="N1282" s="3">
        <f>ROUND(Table1[[#This Row],[Turnover Ratio]],2)</f>
        <v>1.03</v>
      </c>
    </row>
    <row r="1283" spans="1:14" hidden="1" x14ac:dyDescent="0.25">
      <c r="A1283" t="s">
        <v>1205</v>
      </c>
      <c r="B1283" s="1">
        <v>45294</v>
      </c>
      <c r="C1283">
        <v>436</v>
      </c>
      <c r="D1283">
        <v>125</v>
      </c>
      <c r="E1283">
        <v>15</v>
      </c>
      <c r="F1283">
        <v>119</v>
      </c>
      <c r="G1283">
        <v>44</v>
      </c>
      <c r="H1283" t="s">
        <v>3951</v>
      </c>
      <c r="I1283">
        <f>YEAR(Table1[[#This Row],[Date]])</f>
        <v>2024</v>
      </c>
      <c r="J1283">
        <f>MONTH(Table1[[#This Row],[Date]])</f>
        <v>1</v>
      </c>
      <c r="K1283">
        <f>WEEKDAY(Table1[[#This Row],[Date]])</f>
        <v>4</v>
      </c>
      <c r="L1283" s="3">
        <f>DAY(Table1[[#This Row],[Date]])</f>
        <v>3</v>
      </c>
      <c r="M1283" s="3">
        <f>Table1[[#This Row],[Inventory Level]]/Table1[[#This Row],[Reorder Point]]</f>
        <v>3.488</v>
      </c>
      <c r="N1283" s="3">
        <f>ROUND(Table1[[#This Row],[Turnover Ratio]],2)</f>
        <v>3.49</v>
      </c>
    </row>
    <row r="1284" spans="1:14" hidden="1" x14ac:dyDescent="0.25">
      <c r="A1284" t="s">
        <v>1206</v>
      </c>
      <c r="B1284" s="1">
        <v>45540</v>
      </c>
      <c r="C1284">
        <v>162</v>
      </c>
      <c r="D1284">
        <v>76</v>
      </c>
      <c r="E1284">
        <v>14</v>
      </c>
      <c r="F1284">
        <v>127</v>
      </c>
      <c r="G1284">
        <v>11</v>
      </c>
      <c r="H1284" t="s">
        <v>3950</v>
      </c>
      <c r="I1284">
        <f>YEAR(Table1[[#This Row],[Date]])</f>
        <v>2024</v>
      </c>
      <c r="J1284">
        <f>MONTH(Table1[[#This Row],[Date]])</f>
        <v>9</v>
      </c>
      <c r="K1284">
        <f>WEEKDAY(Table1[[#This Row],[Date]])</f>
        <v>5</v>
      </c>
      <c r="L1284" s="3">
        <f>DAY(Table1[[#This Row],[Date]])</f>
        <v>5</v>
      </c>
      <c r="M1284" s="3">
        <f>Table1[[#This Row],[Inventory Level]]/Table1[[#This Row],[Reorder Point]]</f>
        <v>2.1315789473684212</v>
      </c>
      <c r="N1284" s="3">
        <f>ROUND(Table1[[#This Row],[Turnover Ratio]],2)</f>
        <v>2.13</v>
      </c>
    </row>
    <row r="1285" spans="1:14" hidden="1" x14ac:dyDescent="0.25">
      <c r="A1285" t="s">
        <v>1207</v>
      </c>
      <c r="B1285" s="1">
        <v>45532</v>
      </c>
      <c r="C1285">
        <v>906</v>
      </c>
      <c r="D1285">
        <v>395</v>
      </c>
      <c r="E1285">
        <v>5</v>
      </c>
      <c r="F1285">
        <v>114</v>
      </c>
      <c r="G1285">
        <v>33</v>
      </c>
      <c r="H1285" t="s">
        <v>3951</v>
      </c>
      <c r="I1285">
        <f>YEAR(Table1[[#This Row],[Date]])</f>
        <v>2024</v>
      </c>
      <c r="J1285">
        <f>MONTH(Table1[[#This Row],[Date]])</f>
        <v>8</v>
      </c>
      <c r="K1285">
        <f>WEEKDAY(Table1[[#This Row],[Date]])</f>
        <v>4</v>
      </c>
      <c r="L1285" s="3">
        <f>DAY(Table1[[#This Row],[Date]])</f>
        <v>28</v>
      </c>
      <c r="M1285" s="3">
        <f>Table1[[#This Row],[Inventory Level]]/Table1[[#This Row],[Reorder Point]]</f>
        <v>2.2936708860759492</v>
      </c>
      <c r="N1285" s="3">
        <f>ROUND(Table1[[#This Row],[Turnover Ratio]],2)</f>
        <v>2.29</v>
      </c>
    </row>
    <row r="1286" spans="1:14" hidden="1" x14ac:dyDescent="0.25">
      <c r="A1286" t="s">
        <v>1208</v>
      </c>
      <c r="B1286" s="1">
        <v>45131</v>
      </c>
      <c r="C1286">
        <v>905</v>
      </c>
      <c r="D1286">
        <v>396</v>
      </c>
      <c r="E1286">
        <v>1</v>
      </c>
      <c r="F1286">
        <v>87</v>
      </c>
      <c r="G1286">
        <v>46</v>
      </c>
      <c r="H1286" t="s">
        <v>3950</v>
      </c>
      <c r="I1286">
        <f>YEAR(Table1[[#This Row],[Date]])</f>
        <v>2023</v>
      </c>
      <c r="J1286">
        <f>MONTH(Table1[[#This Row],[Date]])</f>
        <v>7</v>
      </c>
      <c r="K1286">
        <f>WEEKDAY(Table1[[#This Row],[Date]])</f>
        <v>2</v>
      </c>
      <c r="L1286" s="3">
        <f>DAY(Table1[[#This Row],[Date]])</f>
        <v>24</v>
      </c>
      <c r="M1286" s="3">
        <f>Table1[[#This Row],[Inventory Level]]/Table1[[#This Row],[Reorder Point]]</f>
        <v>2.2853535353535355</v>
      </c>
      <c r="N1286" s="3">
        <f>ROUND(Table1[[#This Row],[Turnover Ratio]],2)</f>
        <v>2.29</v>
      </c>
    </row>
    <row r="1287" spans="1:14" hidden="1" x14ac:dyDescent="0.25">
      <c r="A1287" t="s">
        <v>1209</v>
      </c>
      <c r="B1287" s="1">
        <v>45666</v>
      </c>
      <c r="C1287">
        <v>672</v>
      </c>
      <c r="D1287">
        <v>323</v>
      </c>
      <c r="E1287">
        <v>20</v>
      </c>
      <c r="F1287">
        <v>41</v>
      </c>
      <c r="G1287">
        <v>31</v>
      </c>
      <c r="H1287" t="s">
        <v>3950</v>
      </c>
      <c r="I1287">
        <f>YEAR(Table1[[#This Row],[Date]])</f>
        <v>2025</v>
      </c>
      <c r="J1287">
        <f>MONTH(Table1[[#This Row],[Date]])</f>
        <v>1</v>
      </c>
      <c r="K1287">
        <f>WEEKDAY(Table1[[#This Row],[Date]])</f>
        <v>5</v>
      </c>
      <c r="L1287" s="3">
        <f>DAY(Table1[[#This Row],[Date]])</f>
        <v>9</v>
      </c>
      <c r="M1287" s="3">
        <f>Table1[[#This Row],[Inventory Level]]/Table1[[#This Row],[Reorder Point]]</f>
        <v>2.0804953560371517</v>
      </c>
      <c r="N1287" s="3">
        <f>ROUND(Table1[[#This Row],[Turnover Ratio]],2)</f>
        <v>2.08</v>
      </c>
    </row>
    <row r="1288" spans="1:14" x14ac:dyDescent="0.25">
      <c r="A1288" t="s">
        <v>925</v>
      </c>
      <c r="B1288" s="1">
        <v>45091</v>
      </c>
      <c r="C1288">
        <v>957</v>
      </c>
      <c r="D1288">
        <v>361</v>
      </c>
      <c r="E1288">
        <v>8</v>
      </c>
      <c r="F1288">
        <v>51</v>
      </c>
      <c r="G1288">
        <v>31</v>
      </c>
      <c r="H1288" t="s">
        <v>3949</v>
      </c>
      <c r="I1288">
        <f>YEAR(Table1[[#This Row],[Date]])</f>
        <v>2023</v>
      </c>
      <c r="J1288">
        <f>MONTH(Table1[[#This Row],[Date]])</f>
        <v>6</v>
      </c>
      <c r="K1288">
        <f>WEEKDAY(Table1[[#This Row],[Date]])</f>
        <v>4</v>
      </c>
      <c r="L1288" s="3">
        <f>DAY(Table1[[#This Row],[Date]])</f>
        <v>14</v>
      </c>
      <c r="M1288" s="3">
        <f>Table1[[#This Row],[Inventory Level]]/Table1[[#This Row],[Reorder Point]]</f>
        <v>2.6509695290858724</v>
      </c>
      <c r="N1288" s="3">
        <f>ROUND(Table1[[#This Row],[Turnover Ratio]],2)</f>
        <v>2.65</v>
      </c>
    </row>
    <row r="1289" spans="1:14" x14ac:dyDescent="0.25">
      <c r="A1289" t="s">
        <v>1210</v>
      </c>
      <c r="B1289" s="1">
        <v>45118</v>
      </c>
      <c r="C1289">
        <v>800</v>
      </c>
      <c r="D1289">
        <v>488</v>
      </c>
      <c r="E1289">
        <v>19</v>
      </c>
      <c r="F1289">
        <v>30</v>
      </c>
      <c r="G1289">
        <v>30</v>
      </c>
      <c r="H1289" t="s">
        <v>3949</v>
      </c>
      <c r="I1289">
        <f>YEAR(Table1[[#This Row],[Date]])</f>
        <v>2023</v>
      </c>
      <c r="J1289">
        <f>MONTH(Table1[[#This Row],[Date]])</f>
        <v>7</v>
      </c>
      <c r="K1289">
        <f>WEEKDAY(Table1[[#This Row],[Date]])</f>
        <v>3</v>
      </c>
      <c r="L1289" s="3">
        <f>DAY(Table1[[#This Row],[Date]])</f>
        <v>11</v>
      </c>
      <c r="M1289" s="3">
        <f>Table1[[#This Row],[Inventory Level]]/Table1[[#This Row],[Reorder Point]]</f>
        <v>1.639344262295082</v>
      </c>
      <c r="N1289" s="3">
        <f>ROUND(Table1[[#This Row],[Turnover Ratio]],2)</f>
        <v>1.64</v>
      </c>
    </row>
    <row r="1290" spans="1:14" hidden="1" x14ac:dyDescent="0.25">
      <c r="A1290" t="s">
        <v>1211</v>
      </c>
      <c r="B1290" s="1">
        <v>45665</v>
      </c>
      <c r="C1290">
        <v>150</v>
      </c>
      <c r="D1290">
        <v>63</v>
      </c>
      <c r="E1290">
        <v>1</v>
      </c>
      <c r="F1290">
        <v>187</v>
      </c>
      <c r="G1290">
        <v>12</v>
      </c>
      <c r="H1290" t="s">
        <v>3951</v>
      </c>
      <c r="I1290">
        <f>YEAR(Table1[[#This Row],[Date]])</f>
        <v>2025</v>
      </c>
      <c r="J1290">
        <f>MONTH(Table1[[#This Row],[Date]])</f>
        <v>1</v>
      </c>
      <c r="K1290">
        <f>WEEKDAY(Table1[[#This Row],[Date]])</f>
        <v>4</v>
      </c>
      <c r="L1290" s="3">
        <f>DAY(Table1[[#This Row],[Date]])</f>
        <v>8</v>
      </c>
      <c r="M1290" s="3">
        <f>Table1[[#This Row],[Inventory Level]]/Table1[[#This Row],[Reorder Point]]</f>
        <v>2.3809523809523809</v>
      </c>
      <c r="N1290" s="3">
        <f>ROUND(Table1[[#This Row],[Turnover Ratio]],2)</f>
        <v>2.38</v>
      </c>
    </row>
    <row r="1291" spans="1:14" hidden="1" x14ac:dyDescent="0.25">
      <c r="A1291" t="s">
        <v>1212</v>
      </c>
      <c r="B1291" s="1">
        <v>45585</v>
      </c>
      <c r="C1291">
        <v>381</v>
      </c>
      <c r="D1291">
        <v>263</v>
      </c>
      <c r="E1291">
        <v>5</v>
      </c>
      <c r="F1291">
        <v>43</v>
      </c>
      <c r="G1291">
        <v>13</v>
      </c>
      <c r="H1291" t="s">
        <v>3950</v>
      </c>
      <c r="I1291">
        <f>YEAR(Table1[[#This Row],[Date]])</f>
        <v>2024</v>
      </c>
      <c r="J1291">
        <f>MONTH(Table1[[#This Row],[Date]])</f>
        <v>10</v>
      </c>
      <c r="K1291">
        <f>WEEKDAY(Table1[[#This Row],[Date]])</f>
        <v>1</v>
      </c>
      <c r="L1291" s="3">
        <f>DAY(Table1[[#This Row],[Date]])</f>
        <v>20</v>
      </c>
      <c r="M1291" s="3">
        <f>Table1[[#This Row],[Inventory Level]]/Table1[[#This Row],[Reorder Point]]</f>
        <v>1.4486692015209126</v>
      </c>
      <c r="N1291" s="3">
        <f>ROUND(Table1[[#This Row],[Turnover Ratio]],2)</f>
        <v>1.45</v>
      </c>
    </row>
    <row r="1292" spans="1:14" x14ac:dyDescent="0.25">
      <c r="A1292" t="s">
        <v>1213</v>
      </c>
      <c r="B1292" s="1">
        <v>45552</v>
      </c>
      <c r="C1292">
        <v>561</v>
      </c>
      <c r="D1292">
        <v>239</v>
      </c>
      <c r="E1292">
        <v>22</v>
      </c>
      <c r="F1292">
        <v>151</v>
      </c>
      <c r="G1292">
        <v>44</v>
      </c>
      <c r="H1292" t="s">
        <v>3949</v>
      </c>
      <c r="I1292">
        <f>YEAR(Table1[[#This Row],[Date]])</f>
        <v>2024</v>
      </c>
      <c r="J1292">
        <f>MONTH(Table1[[#This Row],[Date]])</f>
        <v>9</v>
      </c>
      <c r="K1292">
        <f>WEEKDAY(Table1[[#This Row],[Date]])</f>
        <v>3</v>
      </c>
      <c r="L1292" s="3">
        <f>DAY(Table1[[#This Row],[Date]])</f>
        <v>17</v>
      </c>
      <c r="M1292" s="3">
        <f>Table1[[#This Row],[Inventory Level]]/Table1[[#This Row],[Reorder Point]]</f>
        <v>2.3472803347280333</v>
      </c>
      <c r="N1292" s="3">
        <f>ROUND(Table1[[#This Row],[Turnover Ratio]],2)</f>
        <v>2.35</v>
      </c>
    </row>
    <row r="1293" spans="1:14" x14ac:dyDescent="0.25">
      <c r="A1293" t="s">
        <v>1214</v>
      </c>
      <c r="B1293" s="1">
        <v>45077</v>
      </c>
      <c r="C1293">
        <v>274</v>
      </c>
      <c r="D1293">
        <v>222</v>
      </c>
      <c r="E1293">
        <v>5</v>
      </c>
      <c r="F1293">
        <v>52</v>
      </c>
      <c r="G1293">
        <v>41</v>
      </c>
      <c r="H1293" t="s">
        <v>3949</v>
      </c>
      <c r="I1293">
        <f>YEAR(Table1[[#This Row],[Date]])</f>
        <v>2023</v>
      </c>
      <c r="J1293">
        <f>MONTH(Table1[[#This Row],[Date]])</f>
        <v>5</v>
      </c>
      <c r="K1293">
        <f>WEEKDAY(Table1[[#This Row],[Date]])</f>
        <v>4</v>
      </c>
      <c r="L1293" s="3">
        <f>DAY(Table1[[#This Row],[Date]])</f>
        <v>31</v>
      </c>
      <c r="M1293" s="3">
        <f>Table1[[#This Row],[Inventory Level]]/Table1[[#This Row],[Reorder Point]]</f>
        <v>1.2342342342342343</v>
      </c>
      <c r="N1293" s="3">
        <f>ROUND(Table1[[#This Row],[Turnover Ratio]],2)</f>
        <v>1.23</v>
      </c>
    </row>
    <row r="1294" spans="1:14" hidden="1" x14ac:dyDescent="0.25">
      <c r="A1294" t="s">
        <v>1215</v>
      </c>
      <c r="B1294" s="1">
        <v>45445</v>
      </c>
      <c r="C1294">
        <v>904</v>
      </c>
      <c r="D1294">
        <v>179</v>
      </c>
      <c r="E1294">
        <v>29</v>
      </c>
      <c r="F1294">
        <v>87</v>
      </c>
      <c r="G1294">
        <v>37</v>
      </c>
      <c r="H1294" t="s">
        <v>3950</v>
      </c>
      <c r="I1294">
        <f>YEAR(Table1[[#This Row],[Date]])</f>
        <v>2024</v>
      </c>
      <c r="J1294">
        <f>MONTH(Table1[[#This Row],[Date]])</f>
        <v>6</v>
      </c>
      <c r="K1294">
        <f>WEEKDAY(Table1[[#This Row],[Date]])</f>
        <v>1</v>
      </c>
      <c r="L1294" s="3">
        <f>DAY(Table1[[#This Row],[Date]])</f>
        <v>2</v>
      </c>
      <c r="M1294" s="3">
        <f>Table1[[#This Row],[Inventory Level]]/Table1[[#This Row],[Reorder Point]]</f>
        <v>5.0502793296089381</v>
      </c>
      <c r="N1294" s="3">
        <f>ROUND(Table1[[#This Row],[Turnover Ratio]],2)</f>
        <v>5.05</v>
      </c>
    </row>
    <row r="1295" spans="1:14" x14ac:dyDescent="0.25">
      <c r="A1295" t="s">
        <v>1216</v>
      </c>
      <c r="B1295" s="1">
        <v>45279</v>
      </c>
      <c r="C1295">
        <v>985</v>
      </c>
      <c r="D1295">
        <v>144</v>
      </c>
      <c r="E1295">
        <v>23</v>
      </c>
      <c r="F1295">
        <v>194</v>
      </c>
      <c r="G1295">
        <v>8</v>
      </c>
      <c r="H1295" t="s">
        <v>3949</v>
      </c>
      <c r="I1295">
        <f>YEAR(Table1[[#This Row],[Date]])</f>
        <v>2023</v>
      </c>
      <c r="J1295">
        <f>MONTH(Table1[[#This Row],[Date]])</f>
        <v>12</v>
      </c>
      <c r="K1295">
        <f>WEEKDAY(Table1[[#This Row],[Date]])</f>
        <v>3</v>
      </c>
      <c r="L1295" s="3">
        <f>DAY(Table1[[#This Row],[Date]])</f>
        <v>19</v>
      </c>
      <c r="M1295" s="3">
        <f>Table1[[#This Row],[Inventory Level]]/Table1[[#This Row],[Reorder Point]]</f>
        <v>6.8402777777777777</v>
      </c>
      <c r="N1295" s="3">
        <f>ROUND(Table1[[#This Row],[Turnover Ratio]],2)</f>
        <v>6.84</v>
      </c>
    </row>
    <row r="1296" spans="1:14" hidden="1" x14ac:dyDescent="0.25">
      <c r="A1296" t="s">
        <v>1217</v>
      </c>
      <c r="B1296" s="1">
        <v>45154</v>
      </c>
      <c r="C1296">
        <v>677</v>
      </c>
      <c r="D1296">
        <v>397</v>
      </c>
      <c r="E1296">
        <v>22</v>
      </c>
      <c r="F1296">
        <v>123</v>
      </c>
      <c r="G1296">
        <v>18</v>
      </c>
      <c r="H1296" t="s">
        <v>3951</v>
      </c>
      <c r="I1296">
        <f>YEAR(Table1[[#This Row],[Date]])</f>
        <v>2023</v>
      </c>
      <c r="J1296">
        <f>MONTH(Table1[[#This Row],[Date]])</f>
        <v>8</v>
      </c>
      <c r="K1296">
        <f>WEEKDAY(Table1[[#This Row],[Date]])</f>
        <v>4</v>
      </c>
      <c r="L1296" s="3">
        <f>DAY(Table1[[#This Row],[Date]])</f>
        <v>16</v>
      </c>
      <c r="M1296" s="3">
        <f>Table1[[#This Row],[Inventory Level]]/Table1[[#This Row],[Reorder Point]]</f>
        <v>1.7052896725440807</v>
      </c>
      <c r="N1296" s="3">
        <f>ROUND(Table1[[#This Row],[Turnover Ratio]],2)</f>
        <v>1.71</v>
      </c>
    </row>
    <row r="1297" spans="1:14" hidden="1" x14ac:dyDescent="0.25">
      <c r="A1297" t="s">
        <v>1218</v>
      </c>
      <c r="B1297" s="1">
        <v>45232</v>
      </c>
      <c r="C1297">
        <v>621</v>
      </c>
      <c r="D1297">
        <v>286</v>
      </c>
      <c r="E1297">
        <v>11</v>
      </c>
      <c r="F1297">
        <v>199</v>
      </c>
      <c r="G1297">
        <v>32</v>
      </c>
      <c r="H1297" t="s">
        <v>3950</v>
      </c>
      <c r="I1297">
        <f>YEAR(Table1[[#This Row],[Date]])</f>
        <v>2023</v>
      </c>
      <c r="J1297">
        <f>MONTH(Table1[[#This Row],[Date]])</f>
        <v>11</v>
      </c>
      <c r="K1297">
        <f>WEEKDAY(Table1[[#This Row],[Date]])</f>
        <v>5</v>
      </c>
      <c r="L1297" s="3">
        <f>DAY(Table1[[#This Row],[Date]])</f>
        <v>2</v>
      </c>
      <c r="M1297" s="3">
        <f>Table1[[#This Row],[Inventory Level]]/Table1[[#This Row],[Reorder Point]]</f>
        <v>2.1713286713286712</v>
      </c>
      <c r="N1297" s="3">
        <f>ROUND(Table1[[#This Row],[Turnover Ratio]],2)</f>
        <v>2.17</v>
      </c>
    </row>
    <row r="1298" spans="1:14" hidden="1" x14ac:dyDescent="0.25">
      <c r="A1298" t="s">
        <v>1219</v>
      </c>
      <c r="B1298" s="1">
        <v>45436</v>
      </c>
      <c r="C1298">
        <v>772</v>
      </c>
      <c r="D1298">
        <v>386</v>
      </c>
      <c r="E1298">
        <v>12</v>
      </c>
      <c r="F1298">
        <v>1</v>
      </c>
      <c r="G1298">
        <v>4</v>
      </c>
      <c r="H1298" t="s">
        <v>3950</v>
      </c>
      <c r="I1298">
        <f>YEAR(Table1[[#This Row],[Date]])</f>
        <v>2024</v>
      </c>
      <c r="J1298">
        <f>MONTH(Table1[[#This Row],[Date]])</f>
        <v>5</v>
      </c>
      <c r="K1298">
        <f>WEEKDAY(Table1[[#This Row],[Date]])</f>
        <v>6</v>
      </c>
      <c r="L1298" s="3">
        <f>DAY(Table1[[#This Row],[Date]])</f>
        <v>24</v>
      </c>
      <c r="M1298" s="3">
        <f>Table1[[#This Row],[Inventory Level]]/Table1[[#This Row],[Reorder Point]]</f>
        <v>2</v>
      </c>
      <c r="N1298" s="3">
        <f>ROUND(Table1[[#This Row],[Turnover Ratio]],2)</f>
        <v>2</v>
      </c>
    </row>
    <row r="1299" spans="1:14" hidden="1" x14ac:dyDescent="0.25">
      <c r="A1299" t="s">
        <v>1220</v>
      </c>
      <c r="B1299" s="1">
        <v>45426</v>
      </c>
      <c r="C1299">
        <v>488</v>
      </c>
      <c r="D1299">
        <v>150</v>
      </c>
      <c r="E1299">
        <v>10</v>
      </c>
      <c r="F1299">
        <v>172</v>
      </c>
      <c r="G1299">
        <v>23</v>
      </c>
      <c r="H1299" t="s">
        <v>3951</v>
      </c>
      <c r="I1299">
        <f>YEAR(Table1[[#This Row],[Date]])</f>
        <v>2024</v>
      </c>
      <c r="J1299">
        <f>MONTH(Table1[[#This Row],[Date]])</f>
        <v>5</v>
      </c>
      <c r="K1299">
        <f>WEEKDAY(Table1[[#This Row],[Date]])</f>
        <v>3</v>
      </c>
      <c r="L1299" s="3">
        <f>DAY(Table1[[#This Row],[Date]])</f>
        <v>14</v>
      </c>
      <c r="M1299" s="3">
        <f>Table1[[#This Row],[Inventory Level]]/Table1[[#This Row],[Reorder Point]]</f>
        <v>3.2533333333333334</v>
      </c>
      <c r="N1299" s="3">
        <f>ROUND(Table1[[#This Row],[Turnover Ratio]],2)</f>
        <v>3.25</v>
      </c>
    </row>
    <row r="1300" spans="1:14" hidden="1" x14ac:dyDescent="0.25">
      <c r="A1300" t="s">
        <v>1221</v>
      </c>
      <c r="B1300" s="1">
        <v>45351</v>
      </c>
      <c r="C1300">
        <v>902</v>
      </c>
      <c r="D1300">
        <v>425</v>
      </c>
      <c r="E1300">
        <v>17</v>
      </c>
      <c r="F1300">
        <v>23</v>
      </c>
      <c r="G1300">
        <v>24</v>
      </c>
      <c r="H1300" t="s">
        <v>3951</v>
      </c>
      <c r="I1300">
        <f>YEAR(Table1[[#This Row],[Date]])</f>
        <v>2024</v>
      </c>
      <c r="J1300">
        <f>MONTH(Table1[[#This Row],[Date]])</f>
        <v>2</v>
      </c>
      <c r="K1300">
        <f>WEEKDAY(Table1[[#This Row],[Date]])</f>
        <v>5</v>
      </c>
      <c r="L1300" s="3">
        <f>DAY(Table1[[#This Row],[Date]])</f>
        <v>29</v>
      </c>
      <c r="M1300" s="3">
        <f>Table1[[#This Row],[Inventory Level]]/Table1[[#This Row],[Reorder Point]]</f>
        <v>2.1223529411764708</v>
      </c>
      <c r="N1300" s="3">
        <f>ROUND(Table1[[#This Row],[Turnover Ratio]],2)</f>
        <v>2.12</v>
      </c>
    </row>
    <row r="1301" spans="1:14" x14ac:dyDescent="0.25">
      <c r="A1301" t="s">
        <v>1222</v>
      </c>
      <c r="B1301" s="1">
        <v>45639</v>
      </c>
      <c r="C1301">
        <v>914</v>
      </c>
      <c r="D1301">
        <v>450</v>
      </c>
      <c r="E1301">
        <v>10</v>
      </c>
      <c r="F1301">
        <v>62</v>
      </c>
      <c r="G1301">
        <v>49</v>
      </c>
      <c r="H1301" t="s">
        <v>3949</v>
      </c>
      <c r="I1301">
        <f>YEAR(Table1[[#This Row],[Date]])</f>
        <v>2024</v>
      </c>
      <c r="J1301">
        <f>MONTH(Table1[[#This Row],[Date]])</f>
        <v>12</v>
      </c>
      <c r="K1301">
        <f>WEEKDAY(Table1[[#This Row],[Date]])</f>
        <v>6</v>
      </c>
      <c r="L1301" s="3">
        <f>DAY(Table1[[#This Row],[Date]])</f>
        <v>13</v>
      </c>
      <c r="M1301" s="3">
        <f>Table1[[#This Row],[Inventory Level]]/Table1[[#This Row],[Reorder Point]]</f>
        <v>2.0311111111111111</v>
      </c>
      <c r="N1301" s="3">
        <f>ROUND(Table1[[#This Row],[Turnover Ratio]],2)</f>
        <v>2.0299999999999998</v>
      </c>
    </row>
    <row r="1302" spans="1:14" hidden="1" x14ac:dyDescent="0.25">
      <c r="A1302" t="s">
        <v>1223</v>
      </c>
      <c r="B1302" s="1">
        <v>45297</v>
      </c>
      <c r="C1302">
        <v>925</v>
      </c>
      <c r="D1302">
        <v>413</v>
      </c>
      <c r="E1302">
        <v>9</v>
      </c>
      <c r="F1302">
        <v>24</v>
      </c>
      <c r="G1302">
        <v>12</v>
      </c>
      <c r="H1302" t="s">
        <v>3951</v>
      </c>
      <c r="I1302">
        <f>YEAR(Table1[[#This Row],[Date]])</f>
        <v>2024</v>
      </c>
      <c r="J1302">
        <f>MONTH(Table1[[#This Row],[Date]])</f>
        <v>1</v>
      </c>
      <c r="K1302">
        <f>WEEKDAY(Table1[[#This Row],[Date]])</f>
        <v>7</v>
      </c>
      <c r="L1302" s="3">
        <f>DAY(Table1[[#This Row],[Date]])</f>
        <v>6</v>
      </c>
      <c r="M1302" s="3">
        <f>Table1[[#This Row],[Inventory Level]]/Table1[[#This Row],[Reorder Point]]</f>
        <v>2.2397094430992737</v>
      </c>
      <c r="N1302" s="3">
        <f>ROUND(Table1[[#This Row],[Turnover Ratio]],2)</f>
        <v>2.2400000000000002</v>
      </c>
    </row>
    <row r="1303" spans="1:14" x14ac:dyDescent="0.25">
      <c r="A1303" t="s">
        <v>1224</v>
      </c>
      <c r="B1303" s="1">
        <v>45681</v>
      </c>
      <c r="C1303">
        <v>174</v>
      </c>
      <c r="D1303">
        <v>426</v>
      </c>
      <c r="E1303">
        <v>23</v>
      </c>
      <c r="F1303">
        <v>153</v>
      </c>
      <c r="G1303">
        <v>29</v>
      </c>
      <c r="H1303" t="s">
        <v>3949</v>
      </c>
      <c r="I1303">
        <f>YEAR(Table1[[#This Row],[Date]])</f>
        <v>2025</v>
      </c>
      <c r="J1303">
        <f>MONTH(Table1[[#This Row],[Date]])</f>
        <v>1</v>
      </c>
      <c r="K1303">
        <f>WEEKDAY(Table1[[#This Row],[Date]])</f>
        <v>6</v>
      </c>
      <c r="L1303" s="3">
        <f>DAY(Table1[[#This Row],[Date]])</f>
        <v>24</v>
      </c>
      <c r="M1303" s="3">
        <f>Table1[[#This Row],[Inventory Level]]/Table1[[#This Row],[Reorder Point]]</f>
        <v>0.40845070422535212</v>
      </c>
      <c r="N1303" s="3">
        <f>ROUND(Table1[[#This Row],[Turnover Ratio]],2)</f>
        <v>0.41</v>
      </c>
    </row>
    <row r="1304" spans="1:14" hidden="1" x14ac:dyDescent="0.25">
      <c r="A1304" t="s">
        <v>1225</v>
      </c>
      <c r="B1304" s="1">
        <v>45241</v>
      </c>
      <c r="C1304">
        <v>118</v>
      </c>
      <c r="D1304">
        <v>211</v>
      </c>
      <c r="E1304">
        <v>17</v>
      </c>
      <c r="F1304">
        <v>159</v>
      </c>
      <c r="G1304">
        <v>1</v>
      </c>
      <c r="H1304" t="s">
        <v>3950</v>
      </c>
      <c r="I1304">
        <f>YEAR(Table1[[#This Row],[Date]])</f>
        <v>2023</v>
      </c>
      <c r="J1304">
        <f>MONTH(Table1[[#This Row],[Date]])</f>
        <v>11</v>
      </c>
      <c r="K1304">
        <f>WEEKDAY(Table1[[#This Row],[Date]])</f>
        <v>7</v>
      </c>
      <c r="L1304" s="3">
        <f>DAY(Table1[[#This Row],[Date]])</f>
        <v>11</v>
      </c>
      <c r="M1304" s="3">
        <f>Table1[[#This Row],[Inventory Level]]/Table1[[#This Row],[Reorder Point]]</f>
        <v>0.55924170616113744</v>
      </c>
      <c r="N1304" s="3">
        <f>ROUND(Table1[[#This Row],[Turnover Ratio]],2)</f>
        <v>0.56000000000000005</v>
      </c>
    </row>
    <row r="1305" spans="1:14" hidden="1" x14ac:dyDescent="0.25">
      <c r="A1305" t="s">
        <v>1226</v>
      </c>
      <c r="B1305" s="1">
        <v>45212</v>
      </c>
      <c r="C1305">
        <v>181</v>
      </c>
      <c r="D1305">
        <v>124</v>
      </c>
      <c r="E1305">
        <v>22</v>
      </c>
      <c r="F1305">
        <v>9</v>
      </c>
      <c r="G1305">
        <v>21</v>
      </c>
      <c r="H1305" t="s">
        <v>3950</v>
      </c>
      <c r="I1305">
        <f>YEAR(Table1[[#This Row],[Date]])</f>
        <v>2023</v>
      </c>
      <c r="J1305">
        <f>MONTH(Table1[[#This Row],[Date]])</f>
        <v>10</v>
      </c>
      <c r="K1305">
        <f>WEEKDAY(Table1[[#This Row],[Date]])</f>
        <v>6</v>
      </c>
      <c r="L1305" s="3">
        <f>DAY(Table1[[#This Row],[Date]])</f>
        <v>13</v>
      </c>
      <c r="M1305" s="3">
        <f>Table1[[#This Row],[Inventory Level]]/Table1[[#This Row],[Reorder Point]]</f>
        <v>1.4596774193548387</v>
      </c>
      <c r="N1305" s="3">
        <f>ROUND(Table1[[#This Row],[Turnover Ratio]],2)</f>
        <v>1.46</v>
      </c>
    </row>
    <row r="1306" spans="1:14" x14ac:dyDescent="0.25">
      <c r="A1306" t="s">
        <v>1227</v>
      </c>
      <c r="B1306" s="1">
        <v>45493</v>
      </c>
      <c r="C1306">
        <v>225</v>
      </c>
      <c r="D1306">
        <v>484</v>
      </c>
      <c r="E1306">
        <v>29</v>
      </c>
      <c r="F1306">
        <v>86</v>
      </c>
      <c r="G1306">
        <v>22</v>
      </c>
      <c r="H1306" t="s">
        <v>3949</v>
      </c>
      <c r="I1306">
        <f>YEAR(Table1[[#This Row],[Date]])</f>
        <v>2024</v>
      </c>
      <c r="J1306">
        <f>MONTH(Table1[[#This Row],[Date]])</f>
        <v>7</v>
      </c>
      <c r="K1306">
        <f>WEEKDAY(Table1[[#This Row],[Date]])</f>
        <v>7</v>
      </c>
      <c r="L1306" s="3">
        <f>DAY(Table1[[#This Row],[Date]])</f>
        <v>20</v>
      </c>
      <c r="M1306" s="3">
        <f>Table1[[#This Row],[Inventory Level]]/Table1[[#This Row],[Reorder Point]]</f>
        <v>0.46487603305785125</v>
      </c>
      <c r="N1306" s="3">
        <f>ROUND(Table1[[#This Row],[Turnover Ratio]],2)</f>
        <v>0.46</v>
      </c>
    </row>
    <row r="1307" spans="1:14" hidden="1" x14ac:dyDescent="0.25">
      <c r="A1307" t="s">
        <v>1228</v>
      </c>
      <c r="B1307" s="1">
        <v>45487</v>
      </c>
      <c r="C1307">
        <v>280</v>
      </c>
      <c r="D1307">
        <v>353</v>
      </c>
      <c r="E1307">
        <v>14</v>
      </c>
      <c r="F1307">
        <v>169</v>
      </c>
      <c r="G1307">
        <v>24</v>
      </c>
      <c r="H1307" t="s">
        <v>3951</v>
      </c>
      <c r="I1307">
        <f>YEAR(Table1[[#This Row],[Date]])</f>
        <v>2024</v>
      </c>
      <c r="J1307">
        <f>MONTH(Table1[[#This Row],[Date]])</f>
        <v>7</v>
      </c>
      <c r="K1307">
        <f>WEEKDAY(Table1[[#This Row],[Date]])</f>
        <v>1</v>
      </c>
      <c r="L1307" s="3">
        <f>DAY(Table1[[#This Row],[Date]])</f>
        <v>14</v>
      </c>
      <c r="M1307" s="3">
        <f>Table1[[#This Row],[Inventory Level]]/Table1[[#This Row],[Reorder Point]]</f>
        <v>0.79320113314447593</v>
      </c>
      <c r="N1307" s="3">
        <f>ROUND(Table1[[#This Row],[Turnover Ratio]],2)</f>
        <v>0.79</v>
      </c>
    </row>
    <row r="1308" spans="1:14" hidden="1" x14ac:dyDescent="0.25">
      <c r="A1308" t="s">
        <v>1229</v>
      </c>
      <c r="B1308" s="1">
        <v>45471</v>
      </c>
      <c r="C1308">
        <v>361</v>
      </c>
      <c r="D1308">
        <v>128</v>
      </c>
      <c r="E1308">
        <v>28</v>
      </c>
      <c r="F1308">
        <v>130</v>
      </c>
      <c r="G1308">
        <v>1</v>
      </c>
      <c r="H1308" t="s">
        <v>3951</v>
      </c>
      <c r="I1308">
        <f>YEAR(Table1[[#This Row],[Date]])</f>
        <v>2024</v>
      </c>
      <c r="J1308">
        <f>MONTH(Table1[[#This Row],[Date]])</f>
        <v>6</v>
      </c>
      <c r="K1308">
        <f>WEEKDAY(Table1[[#This Row],[Date]])</f>
        <v>6</v>
      </c>
      <c r="L1308" s="3">
        <f>DAY(Table1[[#This Row],[Date]])</f>
        <v>28</v>
      </c>
      <c r="M1308" s="3">
        <f>Table1[[#This Row],[Inventory Level]]/Table1[[#This Row],[Reorder Point]]</f>
        <v>2.8203125</v>
      </c>
      <c r="N1308" s="3">
        <f>ROUND(Table1[[#This Row],[Turnover Ratio]],2)</f>
        <v>2.82</v>
      </c>
    </row>
    <row r="1309" spans="1:14" hidden="1" x14ac:dyDescent="0.25">
      <c r="A1309" t="s">
        <v>1230</v>
      </c>
      <c r="B1309" s="1">
        <v>45399</v>
      </c>
      <c r="C1309">
        <v>269</v>
      </c>
      <c r="D1309">
        <v>172</v>
      </c>
      <c r="E1309">
        <v>28</v>
      </c>
      <c r="F1309">
        <v>102</v>
      </c>
      <c r="G1309">
        <v>13</v>
      </c>
      <c r="H1309" t="s">
        <v>3950</v>
      </c>
      <c r="I1309">
        <f>YEAR(Table1[[#This Row],[Date]])</f>
        <v>2024</v>
      </c>
      <c r="J1309">
        <f>MONTH(Table1[[#This Row],[Date]])</f>
        <v>4</v>
      </c>
      <c r="K1309">
        <f>WEEKDAY(Table1[[#This Row],[Date]])</f>
        <v>4</v>
      </c>
      <c r="L1309" s="3">
        <f>DAY(Table1[[#This Row],[Date]])</f>
        <v>17</v>
      </c>
      <c r="M1309" s="3">
        <f>Table1[[#This Row],[Inventory Level]]/Table1[[#This Row],[Reorder Point]]</f>
        <v>1.5639534883720929</v>
      </c>
      <c r="N1309" s="3">
        <f>ROUND(Table1[[#This Row],[Turnover Ratio]],2)</f>
        <v>1.56</v>
      </c>
    </row>
    <row r="1310" spans="1:14" x14ac:dyDescent="0.25">
      <c r="A1310" t="s">
        <v>1231</v>
      </c>
      <c r="B1310" s="1">
        <v>45443</v>
      </c>
      <c r="C1310">
        <v>912</v>
      </c>
      <c r="D1310">
        <v>218</v>
      </c>
      <c r="E1310">
        <v>2</v>
      </c>
      <c r="F1310">
        <v>116</v>
      </c>
      <c r="G1310">
        <v>29</v>
      </c>
      <c r="H1310" t="s">
        <v>3949</v>
      </c>
      <c r="I1310">
        <f>YEAR(Table1[[#This Row],[Date]])</f>
        <v>2024</v>
      </c>
      <c r="J1310">
        <f>MONTH(Table1[[#This Row],[Date]])</f>
        <v>5</v>
      </c>
      <c r="K1310">
        <f>WEEKDAY(Table1[[#This Row],[Date]])</f>
        <v>6</v>
      </c>
      <c r="L1310" s="3">
        <f>DAY(Table1[[#This Row],[Date]])</f>
        <v>31</v>
      </c>
      <c r="M1310" s="3">
        <f>Table1[[#This Row],[Inventory Level]]/Table1[[#This Row],[Reorder Point]]</f>
        <v>4.1834862385321099</v>
      </c>
      <c r="N1310" s="3">
        <f>ROUND(Table1[[#This Row],[Turnover Ratio]],2)</f>
        <v>4.18</v>
      </c>
    </row>
    <row r="1311" spans="1:14" hidden="1" x14ac:dyDescent="0.25">
      <c r="A1311" t="s">
        <v>914</v>
      </c>
      <c r="B1311" s="1">
        <v>45552</v>
      </c>
      <c r="C1311">
        <v>241</v>
      </c>
      <c r="D1311">
        <v>69</v>
      </c>
      <c r="E1311">
        <v>5</v>
      </c>
      <c r="F1311">
        <v>106</v>
      </c>
      <c r="G1311">
        <v>36</v>
      </c>
      <c r="H1311" t="s">
        <v>3951</v>
      </c>
      <c r="I1311">
        <f>YEAR(Table1[[#This Row],[Date]])</f>
        <v>2024</v>
      </c>
      <c r="J1311">
        <f>MONTH(Table1[[#This Row],[Date]])</f>
        <v>9</v>
      </c>
      <c r="K1311">
        <f>WEEKDAY(Table1[[#This Row],[Date]])</f>
        <v>3</v>
      </c>
      <c r="L1311" s="3">
        <f>DAY(Table1[[#This Row],[Date]])</f>
        <v>17</v>
      </c>
      <c r="M1311" s="3">
        <f>Table1[[#This Row],[Inventory Level]]/Table1[[#This Row],[Reorder Point]]</f>
        <v>3.4927536231884058</v>
      </c>
      <c r="N1311" s="3">
        <f>ROUND(Table1[[#This Row],[Turnover Ratio]],2)</f>
        <v>3.49</v>
      </c>
    </row>
    <row r="1312" spans="1:14" hidden="1" x14ac:dyDescent="0.25">
      <c r="A1312" t="s">
        <v>1232</v>
      </c>
      <c r="B1312" s="1">
        <v>45247</v>
      </c>
      <c r="C1312">
        <v>599</v>
      </c>
      <c r="D1312">
        <v>293</v>
      </c>
      <c r="E1312">
        <v>26</v>
      </c>
      <c r="F1312">
        <v>48</v>
      </c>
      <c r="G1312">
        <v>11</v>
      </c>
      <c r="H1312" t="s">
        <v>3951</v>
      </c>
      <c r="I1312">
        <f>YEAR(Table1[[#This Row],[Date]])</f>
        <v>2023</v>
      </c>
      <c r="J1312">
        <f>MONTH(Table1[[#This Row],[Date]])</f>
        <v>11</v>
      </c>
      <c r="K1312">
        <f>WEEKDAY(Table1[[#This Row],[Date]])</f>
        <v>6</v>
      </c>
      <c r="L1312" s="3">
        <f>DAY(Table1[[#This Row],[Date]])</f>
        <v>17</v>
      </c>
      <c r="M1312" s="3">
        <f>Table1[[#This Row],[Inventory Level]]/Table1[[#This Row],[Reorder Point]]</f>
        <v>2.0443686006825939</v>
      </c>
      <c r="N1312" s="3">
        <f>ROUND(Table1[[#This Row],[Turnover Ratio]],2)</f>
        <v>2.04</v>
      </c>
    </row>
    <row r="1313" spans="1:14" hidden="1" x14ac:dyDescent="0.25">
      <c r="A1313" t="s">
        <v>1233</v>
      </c>
      <c r="B1313" s="1">
        <v>45676</v>
      </c>
      <c r="C1313">
        <v>666</v>
      </c>
      <c r="D1313">
        <v>430</v>
      </c>
      <c r="E1313">
        <v>29</v>
      </c>
      <c r="F1313">
        <v>97</v>
      </c>
      <c r="G1313">
        <v>8</v>
      </c>
      <c r="H1313" t="s">
        <v>3950</v>
      </c>
      <c r="I1313">
        <f>YEAR(Table1[[#This Row],[Date]])</f>
        <v>2025</v>
      </c>
      <c r="J1313">
        <f>MONTH(Table1[[#This Row],[Date]])</f>
        <v>1</v>
      </c>
      <c r="K1313">
        <f>WEEKDAY(Table1[[#This Row],[Date]])</f>
        <v>1</v>
      </c>
      <c r="L1313" s="3">
        <f>DAY(Table1[[#This Row],[Date]])</f>
        <v>19</v>
      </c>
      <c r="M1313" s="3">
        <f>Table1[[#This Row],[Inventory Level]]/Table1[[#This Row],[Reorder Point]]</f>
        <v>1.5488372093023255</v>
      </c>
      <c r="N1313" s="3">
        <f>ROUND(Table1[[#This Row],[Turnover Ratio]],2)</f>
        <v>1.55</v>
      </c>
    </row>
    <row r="1314" spans="1:14" hidden="1" x14ac:dyDescent="0.25">
      <c r="A1314" t="s">
        <v>1234</v>
      </c>
      <c r="B1314" s="1">
        <v>45332</v>
      </c>
      <c r="C1314">
        <v>708</v>
      </c>
      <c r="D1314">
        <v>311</v>
      </c>
      <c r="E1314">
        <v>28</v>
      </c>
      <c r="F1314">
        <v>161</v>
      </c>
      <c r="G1314">
        <v>33</v>
      </c>
      <c r="H1314" t="s">
        <v>3950</v>
      </c>
      <c r="I1314">
        <f>YEAR(Table1[[#This Row],[Date]])</f>
        <v>2024</v>
      </c>
      <c r="J1314">
        <f>MONTH(Table1[[#This Row],[Date]])</f>
        <v>2</v>
      </c>
      <c r="K1314">
        <f>WEEKDAY(Table1[[#This Row],[Date]])</f>
        <v>7</v>
      </c>
      <c r="L1314" s="3">
        <f>DAY(Table1[[#This Row],[Date]])</f>
        <v>10</v>
      </c>
      <c r="M1314" s="3">
        <f>Table1[[#This Row],[Inventory Level]]/Table1[[#This Row],[Reorder Point]]</f>
        <v>2.2765273311897105</v>
      </c>
      <c r="N1314" s="3">
        <f>ROUND(Table1[[#This Row],[Turnover Ratio]],2)</f>
        <v>2.2799999999999998</v>
      </c>
    </row>
    <row r="1315" spans="1:14" hidden="1" x14ac:dyDescent="0.25">
      <c r="A1315" t="s">
        <v>1235</v>
      </c>
      <c r="B1315" s="1">
        <v>45665</v>
      </c>
      <c r="C1315">
        <v>675</v>
      </c>
      <c r="D1315">
        <v>354</v>
      </c>
      <c r="E1315">
        <v>10</v>
      </c>
      <c r="F1315">
        <v>135</v>
      </c>
      <c r="G1315">
        <v>36</v>
      </c>
      <c r="H1315" t="s">
        <v>3950</v>
      </c>
      <c r="I1315">
        <f>YEAR(Table1[[#This Row],[Date]])</f>
        <v>2025</v>
      </c>
      <c r="J1315">
        <f>MONTH(Table1[[#This Row],[Date]])</f>
        <v>1</v>
      </c>
      <c r="K1315">
        <f>WEEKDAY(Table1[[#This Row],[Date]])</f>
        <v>4</v>
      </c>
      <c r="L1315" s="3">
        <f>DAY(Table1[[#This Row],[Date]])</f>
        <v>8</v>
      </c>
      <c r="M1315" s="3">
        <f>Table1[[#This Row],[Inventory Level]]/Table1[[#This Row],[Reorder Point]]</f>
        <v>1.9067796610169492</v>
      </c>
      <c r="N1315" s="3">
        <f>ROUND(Table1[[#This Row],[Turnover Ratio]],2)</f>
        <v>1.91</v>
      </c>
    </row>
    <row r="1316" spans="1:14" hidden="1" x14ac:dyDescent="0.25">
      <c r="A1316" t="s">
        <v>1236</v>
      </c>
      <c r="B1316" s="1">
        <v>45226</v>
      </c>
      <c r="C1316">
        <v>563</v>
      </c>
      <c r="D1316">
        <v>198</v>
      </c>
      <c r="E1316">
        <v>29</v>
      </c>
      <c r="F1316">
        <v>1</v>
      </c>
      <c r="G1316">
        <v>13</v>
      </c>
      <c r="H1316" t="s">
        <v>3951</v>
      </c>
      <c r="I1316">
        <f>YEAR(Table1[[#This Row],[Date]])</f>
        <v>2023</v>
      </c>
      <c r="J1316">
        <f>MONTH(Table1[[#This Row],[Date]])</f>
        <v>10</v>
      </c>
      <c r="K1316">
        <f>WEEKDAY(Table1[[#This Row],[Date]])</f>
        <v>6</v>
      </c>
      <c r="L1316" s="3">
        <f>DAY(Table1[[#This Row],[Date]])</f>
        <v>27</v>
      </c>
      <c r="M1316" s="3">
        <f>Table1[[#This Row],[Inventory Level]]/Table1[[#This Row],[Reorder Point]]</f>
        <v>2.8434343434343434</v>
      </c>
      <c r="N1316" s="3">
        <f>ROUND(Table1[[#This Row],[Turnover Ratio]],2)</f>
        <v>2.84</v>
      </c>
    </row>
    <row r="1317" spans="1:14" hidden="1" x14ac:dyDescent="0.25">
      <c r="A1317" t="s">
        <v>1237</v>
      </c>
      <c r="B1317" s="1">
        <v>45658</v>
      </c>
      <c r="C1317">
        <v>368</v>
      </c>
      <c r="D1317">
        <v>51</v>
      </c>
      <c r="E1317">
        <v>2</v>
      </c>
      <c r="F1317">
        <v>30</v>
      </c>
      <c r="G1317">
        <v>4</v>
      </c>
      <c r="H1317" t="s">
        <v>3950</v>
      </c>
      <c r="I1317">
        <f>YEAR(Table1[[#This Row],[Date]])</f>
        <v>2025</v>
      </c>
      <c r="J1317">
        <f>MONTH(Table1[[#This Row],[Date]])</f>
        <v>1</v>
      </c>
      <c r="K1317">
        <f>WEEKDAY(Table1[[#This Row],[Date]])</f>
        <v>4</v>
      </c>
      <c r="L1317" s="3">
        <f>DAY(Table1[[#This Row],[Date]])</f>
        <v>1</v>
      </c>
      <c r="M1317" s="3">
        <f>Table1[[#This Row],[Inventory Level]]/Table1[[#This Row],[Reorder Point]]</f>
        <v>7.215686274509804</v>
      </c>
      <c r="N1317" s="3">
        <f>ROUND(Table1[[#This Row],[Turnover Ratio]],2)</f>
        <v>7.22</v>
      </c>
    </row>
    <row r="1318" spans="1:14" x14ac:dyDescent="0.25">
      <c r="A1318" t="s">
        <v>1238</v>
      </c>
      <c r="B1318" s="1">
        <v>45001</v>
      </c>
      <c r="C1318">
        <v>977</v>
      </c>
      <c r="D1318">
        <v>213</v>
      </c>
      <c r="E1318">
        <v>4</v>
      </c>
      <c r="F1318">
        <v>167</v>
      </c>
      <c r="G1318">
        <v>43</v>
      </c>
      <c r="H1318" t="s">
        <v>3949</v>
      </c>
      <c r="I1318">
        <f>YEAR(Table1[[#This Row],[Date]])</f>
        <v>2023</v>
      </c>
      <c r="J1318">
        <f>MONTH(Table1[[#This Row],[Date]])</f>
        <v>3</v>
      </c>
      <c r="K1318">
        <f>WEEKDAY(Table1[[#This Row],[Date]])</f>
        <v>5</v>
      </c>
      <c r="L1318" s="3">
        <f>DAY(Table1[[#This Row],[Date]])</f>
        <v>16</v>
      </c>
      <c r="M1318" s="3">
        <f>Table1[[#This Row],[Inventory Level]]/Table1[[#This Row],[Reorder Point]]</f>
        <v>4.586854460093897</v>
      </c>
      <c r="N1318" s="3">
        <f>ROUND(Table1[[#This Row],[Turnover Ratio]],2)</f>
        <v>4.59</v>
      </c>
    </row>
    <row r="1319" spans="1:14" hidden="1" x14ac:dyDescent="0.25">
      <c r="A1319" t="s">
        <v>1239</v>
      </c>
      <c r="B1319" s="1">
        <v>45053</v>
      </c>
      <c r="C1319">
        <v>193</v>
      </c>
      <c r="D1319">
        <v>266</v>
      </c>
      <c r="E1319">
        <v>16</v>
      </c>
      <c r="F1319">
        <v>3</v>
      </c>
      <c r="G1319">
        <v>44</v>
      </c>
      <c r="H1319" t="s">
        <v>3951</v>
      </c>
      <c r="I1319">
        <f>YEAR(Table1[[#This Row],[Date]])</f>
        <v>2023</v>
      </c>
      <c r="J1319">
        <f>MONTH(Table1[[#This Row],[Date]])</f>
        <v>5</v>
      </c>
      <c r="K1319">
        <f>WEEKDAY(Table1[[#This Row],[Date]])</f>
        <v>1</v>
      </c>
      <c r="L1319" s="3">
        <f>DAY(Table1[[#This Row],[Date]])</f>
        <v>7</v>
      </c>
      <c r="M1319" s="3">
        <f>Table1[[#This Row],[Inventory Level]]/Table1[[#This Row],[Reorder Point]]</f>
        <v>0.72556390977443608</v>
      </c>
      <c r="N1319" s="3">
        <f>ROUND(Table1[[#This Row],[Turnover Ratio]],2)</f>
        <v>0.73</v>
      </c>
    </row>
    <row r="1320" spans="1:14" hidden="1" x14ac:dyDescent="0.25">
      <c r="A1320" t="s">
        <v>1240</v>
      </c>
      <c r="B1320" s="1">
        <v>45553</v>
      </c>
      <c r="C1320">
        <v>463</v>
      </c>
      <c r="D1320">
        <v>424</v>
      </c>
      <c r="E1320">
        <v>26</v>
      </c>
      <c r="F1320">
        <v>121</v>
      </c>
      <c r="G1320">
        <v>39</v>
      </c>
      <c r="H1320" t="s">
        <v>3951</v>
      </c>
      <c r="I1320">
        <f>YEAR(Table1[[#This Row],[Date]])</f>
        <v>2024</v>
      </c>
      <c r="J1320">
        <f>MONTH(Table1[[#This Row],[Date]])</f>
        <v>9</v>
      </c>
      <c r="K1320">
        <f>WEEKDAY(Table1[[#This Row],[Date]])</f>
        <v>4</v>
      </c>
      <c r="L1320" s="3">
        <f>DAY(Table1[[#This Row],[Date]])</f>
        <v>18</v>
      </c>
      <c r="M1320" s="3">
        <f>Table1[[#This Row],[Inventory Level]]/Table1[[#This Row],[Reorder Point]]</f>
        <v>1.0919811320754718</v>
      </c>
      <c r="N1320" s="3">
        <f>ROUND(Table1[[#This Row],[Turnover Ratio]],2)</f>
        <v>1.0900000000000001</v>
      </c>
    </row>
    <row r="1321" spans="1:14" x14ac:dyDescent="0.25">
      <c r="A1321" t="s">
        <v>1241</v>
      </c>
      <c r="B1321" s="1">
        <v>45048</v>
      </c>
      <c r="C1321">
        <v>101</v>
      </c>
      <c r="D1321">
        <v>51</v>
      </c>
      <c r="E1321">
        <v>21</v>
      </c>
      <c r="F1321">
        <v>51</v>
      </c>
      <c r="G1321">
        <v>42</v>
      </c>
      <c r="H1321" t="s">
        <v>3949</v>
      </c>
      <c r="I1321">
        <f>YEAR(Table1[[#This Row],[Date]])</f>
        <v>2023</v>
      </c>
      <c r="J1321">
        <f>MONTH(Table1[[#This Row],[Date]])</f>
        <v>5</v>
      </c>
      <c r="K1321">
        <f>WEEKDAY(Table1[[#This Row],[Date]])</f>
        <v>3</v>
      </c>
      <c r="L1321" s="3">
        <f>DAY(Table1[[#This Row],[Date]])</f>
        <v>2</v>
      </c>
      <c r="M1321" s="3">
        <f>Table1[[#This Row],[Inventory Level]]/Table1[[#This Row],[Reorder Point]]</f>
        <v>1.9803921568627452</v>
      </c>
      <c r="N1321" s="3">
        <f>ROUND(Table1[[#This Row],[Turnover Ratio]],2)</f>
        <v>1.98</v>
      </c>
    </row>
    <row r="1322" spans="1:14" hidden="1" x14ac:dyDescent="0.25">
      <c r="A1322" t="s">
        <v>1242</v>
      </c>
      <c r="B1322" s="1">
        <v>45239</v>
      </c>
      <c r="C1322">
        <v>938</v>
      </c>
      <c r="D1322">
        <v>494</v>
      </c>
      <c r="E1322">
        <v>1</v>
      </c>
      <c r="F1322">
        <v>123</v>
      </c>
      <c r="G1322">
        <v>33</v>
      </c>
      <c r="H1322" t="s">
        <v>3950</v>
      </c>
      <c r="I1322">
        <f>YEAR(Table1[[#This Row],[Date]])</f>
        <v>2023</v>
      </c>
      <c r="J1322">
        <f>MONTH(Table1[[#This Row],[Date]])</f>
        <v>11</v>
      </c>
      <c r="K1322">
        <f>WEEKDAY(Table1[[#This Row],[Date]])</f>
        <v>5</v>
      </c>
      <c r="L1322" s="3">
        <f>DAY(Table1[[#This Row],[Date]])</f>
        <v>9</v>
      </c>
      <c r="M1322" s="3">
        <f>Table1[[#This Row],[Inventory Level]]/Table1[[#This Row],[Reorder Point]]</f>
        <v>1.8987854251012146</v>
      </c>
      <c r="N1322" s="3">
        <f>ROUND(Table1[[#This Row],[Turnover Ratio]],2)</f>
        <v>1.9</v>
      </c>
    </row>
    <row r="1323" spans="1:14" hidden="1" x14ac:dyDescent="0.25">
      <c r="A1323" t="s">
        <v>1243</v>
      </c>
      <c r="B1323" s="1">
        <v>45033</v>
      </c>
      <c r="C1323">
        <v>848</v>
      </c>
      <c r="D1323">
        <v>236</v>
      </c>
      <c r="E1323">
        <v>8</v>
      </c>
      <c r="F1323">
        <v>55</v>
      </c>
      <c r="G1323">
        <v>26</v>
      </c>
      <c r="H1323" t="s">
        <v>3950</v>
      </c>
      <c r="I1323">
        <f>YEAR(Table1[[#This Row],[Date]])</f>
        <v>2023</v>
      </c>
      <c r="J1323">
        <f>MONTH(Table1[[#This Row],[Date]])</f>
        <v>4</v>
      </c>
      <c r="K1323">
        <f>WEEKDAY(Table1[[#This Row],[Date]])</f>
        <v>2</v>
      </c>
      <c r="L1323" s="3">
        <f>DAY(Table1[[#This Row],[Date]])</f>
        <v>17</v>
      </c>
      <c r="M1323" s="3">
        <f>Table1[[#This Row],[Inventory Level]]/Table1[[#This Row],[Reorder Point]]</f>
        <v>3.593220338983051</v>
      </c>
      <c r="N1323" s="3">
        <f>ROUND(Table1[[#This Row],[Turnover Ratio]],2)</f>
        <v>3.59</v>
      </c>
    </row>
    <row r="1324" spans="1:14" x14ac:dyDescent="0.25">
      <c r="A1324" t="s">
        <v>902</v>
      </c>
      <c r="B1324" s="1">
        <v>45468</v>
      </c>
      <c r="C1324">
        <v>989</v>
      </c>
      <c r="D1324">
        <v>94</v>
      </c>
      <c r="E1324">
        <v>26</v>
      </c>
      <c r="F1324">
        <v>163</v>
      </c>
      <c r="G1324">
        <v>29</v>
      </c>
      <c r="H1324" t="s">
        <v>3949</v>
      </c>
      <c r="I1324">
        <f>YEAR(Table1[[#This Row],[Date]])</f>
        <v>2024</v>
      </c>
      <c r="J1324">
        <f>MONTH(Table1[[#This Row],[Date]])</f>
        <v>6</v>
      </c>
      <c r="K1324">
        <f>WEEKDAY(Table1[[#This Row],[Date]])</f>
        <v>3</v>
      </c>
      <c r="L1324" s="3">
        <f>DAY(Table1[[#This Row],[Date]])</f>
        <v>25</v>
      </c>
      <c r="M1324" s="3">
        <f>Table1[[#This Row],[Inventory Level]]/Table1[[#This Row],[Reorder Point]]</f>
        <v>10.521276595744681</v>
      </c>
      <c r="N1324" s="3">
        <f>ROUND(Table1[[#This Row],[Turnover Ratio]],2)</f>
        <v>10.52</v>
      </c>
    </row>
    <row r="1325" spans="1:14" hidden="1" x14ac:dyDescent="0.25">
      <c r="A1325" t="s">
        <v>1244</v>
      </c>
      <c r="B1325" s="1">
        <v>45321</v>
      </c>
      <c r="C1325">
        <v>227</v>
      </c>
      <c r="D1325">
        <v>132</v>
      </c>
      <c r="E1325">
        <v>9</v>
      </c>
      <c r="F1325">
        <v>119</v>
      </c>
      <c r="G1325">
        <v>3</v>
      </c>
      <c r="H1325" t="s">
        <v>3950</v>
      </c>
      <c r="I1325">
        <f>YEAR(Table1[[#This Row],[Date]])</f>
        <v>2024</v>
      </c>
      <c r="J1325">
        <f>MONTH(Table1[[#This Row],[Date]])</f>
        <v>1</v>
      </c>
      <c r="K1325">
        <f>WEEKDAY(Table1[[#This Row],[Date]])</f>
        <v>3</v>
      </c>
      <c r="L1325" s="3">
        <f>DAY(Table1[[#This Row],[Date]])</f>
        <v>30</v>
      </c>
      <c r="M1325" s="3">
        <f>Table1[[#This Row],[Inventory Level]]/Table1[[#This Row],[Reorder Point]]</f>
        <v>1.7196969696969697</v>
      </c>
      <c r="N1325" s="3">
        <f>ROUND(Table1[[#This Row],[Turnover Ratio]],2)</f>
        <v>1.72</v>
      </c>
    </row>
    <row r="1326" spans="1:14" hidden="1" x14ac:dyDescent="0.25">
      <c r="A1326" t="s">
        <v>1245</v>
      </c>
      <c r="B1326" s="1">
        <v>45460</v>
      </c>
      <c r="C1326">
        <v>856</v>
      </c>
      <c r="D1326">
        <v>282</v>
      </c>
      <c r="E1326">
        <v>20</v>
      </c>
      <c r="F1326">
        <v>112</v>
      </c>
      <c r="G1326">
        <v>1</v>
      </c>
      <c r="H1326" t="s">
        <v>3950</v>
      </c>
      <c r="I1326">
        <f>YEAR(Table1[[#This Row],[Date]])</f>
        <v>2024</v>
      </c>
      <c r="J1326">
        <f>MONTH(Table1[[#This Row],[Date]])</f>
        <v>6</v>
      </c>
      <c r="K1326">
        <f>WEEKDAY(Table1[[#This Row],[Date]])</f>
        <v>2</v>
      </c>
      <c r="L1326" s="3">
        <f>DAY(Table1[[#This Row],[Date]])</f>
        <v>17</v>
      </c>
      <c r="M1326" s="3">
        <f>Table1[[#This Row],[Inventory Level]]/Table1[[#This Row],[Reorder Point]]</f>
        <v>3.0354609929078014</v>
      </c>
      <c r="N1326" s="3">
        <f>ROUND(Table1[[#This Row],[Turnover Ratio]],2)</f>
        <v>3.04</v>
      </c>
    </row>
    <row r="1327" spans="1:14" hidden="1" x14ac:dyDescent="0.25">
      <c r="A1327" t="s">
        <v>1246</v>
      </c>
      <c r="B1327" s="1">
        <v>45368</v>
      </c>
      <c r="C1327">
        <v>420</v>
      </c>
      <c r="D1327">
        <v>175</v>
      </c>
      <c r="E1327">
        <v>8</v>
      </c>
      <c r="F1327">
        <v>1</v>
      </c>
      <c r="G1327">
        <v>10</v>
      </c>
      <c r="H1327" t="s">
        <v>3951</v>
      </c>
      <c r="I1327">
        <f>YEAR(Table1[[#This Row],[Date]])</f>
        <v>2024</v>
      </c>
      <c r="J1327">
        <f>MONTH(Table1[[#This Row],[Date]])</f>
        <v>3</v>
      </c>
      <c r="K1327">
        <f>WEEKDAY(Table1[[#This Row],[Date]])</f>
        <v>1</v>
      </c>
      <c r="L1327" s="3">
        <f>DAY(Table1[[#This Row],[Date]])</f>
        <v>17</v>
      </c>
      <c r="M1327" s="3">
        <f>Table1[[#This Row],[Inventory Level]]/Table1[[#This Row],[Reorder Point]]</f>
        <v>2.4</v>
      </c>
      <c r="N1327" s="3">
        <f>ROUND(Table1[[#This Row],[Turnover Ratio]],2)</f>
        <v>2.4</v>
      </c>
    </row>
    <row r="1328" spans="1:14" hidden="1" x14ac:dyDescent="0.25">
      <c r="A1328" t="s">
        <v>1247</v>
      </c>
      <c r="B1328" s="1">
        <v>45317</v>
      </c>
      <c r="C1328">
        <v>594</v>
      </c>
      <c r="D1328">
        <v>109</v>
      </c>
      <c r="E1328">
        <v>24</v>
      </c>
      <c r="F1328">
        <v>3</v>
      </c>
      <c r="G1328">
        <v>41</v>
      </c>
      <c r="H1328" t="s">
        <v>3950</v>
      </c>
      <c r="I1328">
        <f>YEAR(Table1[[#This Row],[Date]])</f>
        <v>2024</v>
      </c>
      <c r="J1328">
        <f>MONTH(Table1[[#This Row],[Date]])</f>
        <v>1</v>
      </c>
      <c r="K1328">
        <f>WEEKDAY(Table1[[#This Row],[Date]])</f>
        <v>6</v>
      </c>
      <c r="L1328" s="3">
        <f>DAY(Table1[[#This Row],[Date]])</f>
        <v>26</v>
      </c>
      <c r="M1328" s="3">
        <f>Table1[[#This Row],[Inventory Level]]/Table1[[#This Row],[Reorder Point]]</f>
        <v>5.4495412844036695</v>
      </c>
      <c r="N1328" s="3">
        <f>ROUND(Table1[[#This Row],[Turnover Ratio]],2)</f>
        <v>5.45</v>
      </c>
    </row>
    <row r="1329" spans="1:14" x14ac:dyDescent="0.25">
      <c r="A1329" t="s">
        <v>1248</v>
      </c>
      <c r="B1329" s="1">
        <v>45125</v>
      </c>
      <c r="C1329">
        <v>776</v>
      </c>
      <c r="D1329">
        <v>426</v>
      </c>
      <c r="E1329">
        <v>2</v>
      </c>
      <c r="F1329">
        <v>14</v>
      </c>
      <c r="G1329">
        <v>48</v>
      </c>
      <c r="H1329" t="s">
        <v>3949</v>
      </c>
      <c r="I1329">
        <f>YEAR(Table1[[#This Row],[Date]])</f>
        <v>2023</v>
      </c>
      <c r="J1329">
        <f>MONTH(Table1[[#This Row],[Date]])</f>
        <v>7</v>
      </c>
      <c r="K1329">
        <f>WEEKDAY(Table1[[#This Row],[Date]])</f>
        <v>3</v>
      </c>
      <c r="L1329" s="3">
        <f>DAY(Table1[[#This Row],[Date]])</f>
        <v>18</v>
      </c>
      <c r="M1329" s="3">
        <f>Table1[[#This Row],[Inventory Level]]/Table1[[#This Row],[Reorder Point]]</f>
        <v>1.8215962441314555</v>
      </c>
      <c r="N1329" s="3">
        <f>ROUND(Table1[[#This Row],[Turnover Ratio]],2)</f>
        <v>1.82</v>
      </c>
    </row>
    <row r="1330" spans="1:14" x14ac:dyDescent="0.25">
      <c r="A1330" t="s">
        <v>1249</v>
      </c>
      <c r="B1330" s="1">
        <v>45567</v>
      </c>
      <c r="C1330">
        <v>197</v>
      </c>
      <c r="D1330">
        <v>91</v>
      </c>
      <c r="E1330">
        <v>8</v>
      </c>
      <c r="F1330">
        <v>48</v>
      </c>
      <c r="G1330">
        <v>13</v>
      </c>
      <c r="H1330" t="s">
        <v>3949</v>
      </c>
      <c r="I1330">
        <f>YEAR(Table1[[#This Row],[Date]])</f>
        <v>2024</v>
      </c>
      <c r="J1330">
        <f>MONTH(Table1[[#This Row],[Date]])</f>
        <v>10</v>
      </c>
      <c r="K1330">
        <f>WEEKDAY(Table1[[#This Row],[Date]])</f>
        <v>4</v>
      </c>
      <c r="L1330" s="3">
        <f>DAY(Table1[[#This Row],[Date]])</f>
        <v>2</v>
      </c>
      <c r="M1330" s="3">
        <f>Table1[[#This Row],[Inventory Level]]/Table1[[#This Row],[Reorder Point]]</f>
        <v>2.1648351648351647</v>
      </c>
      <c r="N1330" s="3">
        <f>ROUND(Table1[[#This Row],[Turnover Ratio]],2)</f>
        <v>2.16</v>
      </c>
    </row>
    <row r="1331" spans="1:14" x14ac:dyDescent="0.25">
      <c r="A1331" t="s">
        <v>1250</v>
      </c>
      <c r="B1331" s="1">
        <v>45259</v>
      </c>
      <c r="C1331">
        <v>358</v>
      </c>
      <c r="D1331">
        <v>221</v>
      </c>
      <c r="E1331">
        <v>1</v>
      </c>
      <c r="F1331">
        <v>64</v>
      </c>
      <c r="G1331">
        <v>6</v>
      </c>
      <c r="H1331" t="s">
        <v>3949</v>
      </c>
      <c r="I1331">
        <f>YEAR(Table1[[#This Row],[Date]])</f>
        <v>2023</v>
      </c>
      <c r="J1331">
        <f>MONTH(Table1[[#This Row],[Date]])</f>
        <v>11</v>
      </c>
      <c r="K1331">
        <f>WEEKDAY(Table1[[#This Row],[Date]])</f>
        <v>4</v>
      </c>
      <c r="L1331" s="3">
        <f>DAY(Table1[[#This Row],[Date]])</f>
        <v>29</v>
      </c>
      <c r="M1331" s="3">
        <f>Table1[[#This Row],[Inventory Level]]/Table1[[#This Row],[Reorder Point]]</f>
        <v>1.6199095022624435</v>
      </c>
      <c r="N1331" s="3">
        <f>ROUND(Table1[[#This Row],[Turnover Ratio]],2)</f>
        <v>1.62</v>
      </c>
    </row>
    <row r="1332" spans="1:14" hidden="1" x14ac:dyDescent="0.25">
      <c r="A1332" t="s">
        <v>1251</v>
      </c>
      <c r="B1332" s="1">
        <v>45017</v>
      </c>
      <c r="C1332">
        <v>357</v>
      </c>
      <c r="D1332">
        <v>356</v>
      </c>
      <c r="E1332">
        <v>9</v>
      </c>
      <c r="F1332">
        <v>24</v>
      </c>
      <c r="G1332">
        <v>24</v>
      </c>
      <c r="H1332" t="s">
        <v>3950</v>
      </c>
      <c r="I1332">
        <f>YEAR(Table1[[#This Row],[Date]])</f>
        <v>2023</v>
      </c>
      <c r="J1332">
        <f>MONTH(Table1[[#This Row],[Date]])</f>
        <v>4</v>
      </c>
      <c r="K1332">
        <f>WEEKDAY(Table1[[#This Row],[Date]])</f>
        <v>7</v>
      </c>
      <c r="L1332" s="3">
        <f>DAY(Table1[[#This Row],[Date]])</f>
        <v>1</v>
      </c>
      <c r="M1332" s="3">
        <f>Table1[[#This Row],[Inventory Level]]/Table1[[#This Row],[Reorder Point]]</f>
        <v>1.002808988764045</v>
      </c>
      <c r="N1332" s="3">
        <f>ROUND(Table1[[#This Row],[Turnover Ratio]],2)</f>
        <v>1</v>
      </c>
    </row>
    <row r="1333" spans="1:14" hidden="1" x14ac:dyDescent="0.25">
      <c r="A1333" t="s">
        <v>1252</v>
      </c>
      <c r="B1333" s="1">
        <v>45313</v>
      </c>
      <c r="C1333">
        <v>740</v>
      </c>
      <c r="D1333">
        <v>391</v>
      </c>
      <c r="E1333">
        <v>1</v>
      </c>
      <c r="F1333">
        <v>109</v>
      </c>
      <c r="G1333">
        <v>40</v>
      </c>
      <c r="H1333" t="s">
        <v>3950</v>
      </c>
      <c r="I1333">
        <f>YEAR(Table1[[#This Row],[Date]])</f>
        <v>2024</v>
      </c>
      <c r="J1333">
        <f>MONTH(Table1[[#This Row],[Date]])</f>
        <v>1</v>
      </c>
      <c r="K1333">
        <f>WEEKDAY(Table1[[#This Row],[Date]])</f>
        <v>2</v>
      </c>
      <c r="L1333" s="3">
        <f>DAY(Table1[[#This Row],[Date]])</f>
        <v>22</v>
      </c>
      <c r="M1333" s="3">
        <f>Table1[[#This Row],[Inventory Level]]/Table1[[#This Row],[Reorder Point]]</f>
        <v>1.8925831202046035</v>
      </c>
      <c r="N1333" s="3">
        <f>ROUND(Table1[[#This Row],[Turnover Ratio]],2)</f>
        <v>1.89</v>
      </c>
    </row>
    <row r="1334" spans="1:14" hidden="1" x14ac:dyDescent="0.25">
      <c r="A1334" t="s">
        <v>1253</v>
      </c>
      <c r="B1334" s="1">
        <v>45687</v>
      </c>
      <c r="C1334">
        <v>871</v>
      </c>
      <c r="D1334">
        <v>189</v>
      </c>
      <c r="E1334">
        <v>3</v>
      </c>
      <c r="F1334">
        <v>97</v>
      </c>
      <c r="G1334">
        <v>8</v>
      </c>
      <c r="H1334" t="s">
        <v>3950</v>
      </c>
      <c r="I1334">
        <f>YEAR(Table1[[#This Row],[Date]])</f>
        <v>2025</v>
      </c>
      <c r="J1334">
        <f>MONTH(Table1[[#This Row],[Date]])</f>
        <v>1</v>
      </c>
      <c r="K1334">
        <f>WEEKDAY(Table1[[#This Row],[Date]])</f>
        <v>5</v>
      </c>
      <c r="L1334" s="3">
        <f>DAY(Table1[[#This Row],[Date]])</f>
        <v>30</v>
      </c>
      <c r="M1334" s="3">
        <f>Table1[[#This Row],[Inventory Level]]/Table1[[#This Row],[Reorder Point]]</f>
        <v>4.6084656084656084</v>
      </c>
      <c r="N1334" s="3">
        <f>ROUND(Table1[[#This Row],[Turnover Ratio]],2)</f>
        <v>4.6100000000000003</v>
      </c>
    </row>
    <row r="1335" spans="1:14" hidden="1" x14ac:dyDescent="0.25">
      <c r="A1335" t="s">
        <v>1254</v>
      </c>
      <c r="B1335" s="1">
        <v>45315</v>
      </c>
      <c r="C1335">
        <v>932</v>
      </c>
      <c r="D1335">
        <v>80</v>
      </c>
      <c r="E1335">
        <v>27</v>
      </c>
      <c r="F1335">
        <v>150</v>
      </c>
      <c r="G1335">
        <v>39</v>
      </c>
      <c r="H1335" t="s">
        <v>3951</v>
      </c>
      <c r="I1335">
        <f>YEAR(Table1[[#This Row],[Date]])</f>
        <v>2024</v>
      </c>
      <c r="J1335">
        <f>MONTH(Table1[[#This Row],[Date]])</f>
        <v>1</v>
      </c>
      <c r="K1335">
        <f>WEEKDAY(Table1[[#This Row],[Date]])</f>
        <v>4</v>
      </c>
      <c r="L1335" s="3">
        <f>DAY(Table1[[#This Row],[Date]])</f>
        <v>24</v>
      </c>
      <c r="M1335" s="3">
        <f>Table1[[#This Row],[Inventory Level]]/Table1[[#This Row],[Reorder Point]]</f>
        <v>11.65</v>
      </c>
      <c r="N1335" s="3">
        <f>ROUND(Table1[[#This Row],[Turnover Ratio]],2)</f>
        <v>11.65</v>
      </c>
    </row>
    <row r="1336" spans="1:14" hidden="1" x14ac:dyDescent="0.25">
      <c r="A1336" t="s">
        <v>1255</v>
      </c>
      <c r="B1336" s="1">
        <v>45495</v>
      </c>
      <c r="C1336">
        <v>969</v>
      </c>
      <c r="D1336">
        <v>420</v>
      </c>
      <c r="E1336">
        <v>9</v>
      </c>
      <c r="F1336">
        <v>61</v>
      </c>
      <c r="G1336">
        <v>28</v>
      </c>
      <c r="H1336" t="s">
        <v>3951</v>
      </c>
      <c r="I1336">
        <f>YEAR(Table1[[#This Row],[Date]])</f>
        <v>2024</v>
      </c>
      <c r="J1336">
        <f>MONTH(Table1[[#This Row],[Date]])</f>
        <v>7</v>
      </c>
      <c r="K1336">
        <f>WEEKDAY(Table1[[#This Row],[Date]])</f>
        <v>2</v>
      </c>
      <c r="L1336" s="3">
        <f>DAY(Table1[[#This Row],[Date]])</f>
        <v>22</v>
      </c>
      <c r="M1336" s="3">
        <f>Table1[[#This Row],[Inventory Level]]/Table1[[#This Row],[Reorder Point]]</f>
        <v>2.3071428571428569</v>
      </c>
      <c r="N1336" s="3">
        <f>ROUND(Table1[[#This Row],[Turnover Ratio]],2)</f>
        <v>2.31</v>
      </c>
    </row>
    <row r="1337" spans="1:14" x14ac:dyDescent="0.25">
      <c r="A1337" t="s">
        <v>1256</v>
      </c>
      <c r="B1337" s="1">
        <v>45062</v>
      </c>
      <c r="C1337">
        <v>929</v>
      </c>
      <c r="D1337">
        <v>283</v>
      </c>
      <c r="E1337">
        <v>13</v>
      </c>
      <c r="F1337">
        <v>150</v>
      </c>
      <c r="G1337">
        <v>6</v>
      </c>
      <c r="H1337" t="s">
        <v>3949</v>
      </c>
      <c r="I1337">
        <f>YEAR(Table1[[#This Row],[Date]])</f>
        <v>2023</v>
      </c>
      <c r="J1337">
        <f>MONTH(Table1[[#This Row],[Date]])</f>
        <v>5</v>
      </c>
      <c r="K1337">
        <f>WEEKDAY(Table1[[#This Row],[Date]])</f>
        <v>3</v>
      </c>
      <c r="L1337" s="3">
        <f>DAY(Table1[[#This Row],[Date]])</f>
        <v>16</v>
      </c>
      <c r="M1337" s="3">
        <f>Table1[[#This Row],[Inventory Level]]/Table1[[#This Row],[Reorder Point]]</f>
        <v>3.282685512367491</v>
      </c>
      <c r="N1337" s="3">
        <f>ROUND(Table1[[#This Row],[Turnover Ratio]],2)</f>
        <v>3.28</v>
      </c>
    </row>
    <row r="1338" spans="1:14" hidden="1" x14ac:dyDescent="0.25">
      <c r="A1338" t="s">
        <v>701</v>
      </c>
      <c r="B1338" s="1">
        <v>45053</v>
      </c>
      <c r="C1338">
        <v>470</v>
      </c>
      <c r="D1338">
        <v>165</v>
      </c>
      <c r="E1338">
        <v>11</v>
      </c>
      <c r="F1338">
        <v>69</v>
      </c>
      <c r="G1338">
        <v>11</v>
      </c>
      <c r="H1338" t="s">
        <v>3950</v>
      </c>
      <c r="I1338">
        <f>YEAR(Table1[[#This Row],[Date]])</f>
        <v>2023</v>
      </c>
      <c r="J1338">
        <f>MONTH(Table1[[#This Row],[Date]])</f>
        <v>5</v>
      </c>
      <c r="K1338">
        <f>WEEKDAY(Table1[[#This Row],[Date]])</f>
        <v>1</v>
      </c>
      <c r="L1338" s="3">
        <f>DAY(Table1[[#This Row],[Date]])</f>
        <v>7</v>
      </c>
      <c r="M1338" s="3">
        <f>Table1[[#This Row],[Inventory Level]]/Table1[[#This Row],[Reorder Point]]</f>
        <v>2.8484848484848486</v>
      </c>
      <c r="N1338" s="3">
        <f>ROUND(Table1[[#This Row],[Turnover Ratio]],2)</f>
        <v>2.85</v>
      </c>
    </row>
    <row r="1339" spans="1:14" hidden="1" x14ac:dyDescent="0.25">
      <c r="A1339" t="s">
        <v>1257</v>
      </c>
      <c r="B1339" s="1">
        <v>45632</v>
      </c>
      <c r="C1339">
        <v>428</v>
      </c>
      <c r="D1339">
        <v>175</v>
      </c>
      <c r="E1339">
        <v>27</v>
      </c>
      <c r="F1339">
        <v>84</v>
      </c>
      <c r="G1339">
        <v>48</v>
      </c>
      <c r="H1339" t="s">
        <v>3951</v>
      </c>
      <c r="I1339">
        <f>YEAR(Table1[[#This Row],[Date]])</f>
        <v>2024</v>
      </c>
      <c r="J1339">
        <f>MONTH(Table1[[#This Row],[Date]])</f>
        <v>12</v>
      </c>
      <c r="K1339">
        <f>WEEKDAY(Table1[[#This Row],[Date]])</f>
        <v>6</v>
      </c>
      <c r="L1339" s="3">
        <f>DAY(Table1[[#This Row],[Date]])</f>
        <v>6</v>
      </c>
      <c r="M1339" s="3">
        <f>Table1[[#This Row],[Inventory Level]]/Table1[[#This Row],[Reorder Point]]</f>
        <v>2.4457142857142857</v>
      </c>
      <c r="N1339" s="3">
        <f>ROUND(Table1[[#This Row],[Turnover Ratio]],2)</f>
        <v>2.4500000000000002</v>
      </c>
    </row>
    <row r="1340" spans="1:14" hidden="1" x14ac:dyDescent="0.25">
      <c r="A1340" t="s">
        <v>1258</v>
      </c>
      <c r="B1340" s="1">
        <v>45672</v>
      </c>
      <c r="C1340">
        <v>725</v>
      </c>
      <c r="D1340">
        <v>270</v>
      </c>
      <c r="E1340">
        <v>15</v>
      </c>
      <c r="F1340">
        <v>105</v>
      </c>
      <c r="G1340">
        <v>22</v>
      </c>
      <c r="H1340" t="s">
        <v>3950</v>
      </c>
      <c r="I1340">
        <f>YEAR(Table1[[#This Row],[Date]])</f>
        <v>2025</v>
      </c>
      <c r="J1340">
        <f>MONTH(Table1[[#This Row],[Date]])</f>
        <v>1</v>
      </c>
      <c r="K1340">
        <f>WEEKDAY(Table1[[#This Row],[Date]])</f>
        <v>4</v>
      </c>
      <c r="L1340" s="3">
        <f>DAY(Table1[[#This Row],[Date]])</f>
        <v>15</v>
      </c>
      <c r="M1340" s="3">
        <f>Table1[[#This Row],[Inventory Level]]/Table1[[#This Row],[Reorder Point]]</f>
        <v>2.6851851851851851</v>
      </c>
      <c r="N1340" s="3">
        <f>ROUND(Table1[[#This Row],[Turnover Ratio]],2)</f>
        <v>2.69</v>
      </c>
    </row>
    <row r="1341" spans="1:14" x14ac:dyDescent="0.25">
      <c r="A1341" t="s">
        <v>576</v>
      </c>
      <c r="B1341" s="1">
        <v>45546</v>
      </c>
      <c r="C1341">
        <v>296</v>
      </c>
      <c r="D1341">
        <v>307</v>
      </c>
      <c r="E1341">
        <v>30</v>
      </c>
      <c r="F1341">
        <v>38</v>
      </c>
      <c r="G1341">
        <v>34</v>
      </c>
      <c r="H1341" t="s">
        <v>3949</v>
      </c>
      <c r="I1341">
        <f>YEAR(Table1[[#This Row],[Date]])</f>
        <v>2024</v>
      </c>
      <c r="J1341">
        <f>MONTH(Table1[[#This Row],[Date]])</f>
        <v>9</v>
      </c>
      <c r="K1341">
        <f>WEEKDAY(Table1[[#This Row],[Date]])</f>
        <v>4</v>
      </c>
      <c r="L1341" s="3">
        <f>DAY(Table1[[#This Row],[Date]])</f>
        <v>11</v>
      </c>
      <c r="M1341" s="3">
        <f>Table1[[#This Row],[Inventory Level]]/Table1[[#This Row],[Reorder Point]]</f>
        <v>0.96416938110749184</v>
      </c>
      <c r="N1341" s="3">
        <f>ROUND(Table1[[#This Row],[Turnover Ratio]],2)</f>
        <v>0.96</v>
      </c>
    </row>
    <row r="1342" spans="1:14" hidden="1" x14ac:dyDescent="0.25">
      <c r="A1342" t="s">
        <v>954</v>
      </c>
      <c r="B1342" s="1">
        <v>45311</v>
      </c>
      <c r="C1342">
        <v>246</v>
      </c>
      <c r="D1342">
        <v>343</v>
      </c>
      <c r="E1342">
        <v>19</v>
      </c>
      <c r="F1342">
        <v>198</v>
      </c>
      <c r="G1342">
        <v>1</v>
      </c>
      <c r="H1342" t="s">
        <v>3951</v>
      </c>
      <c r="I1342">
        <f>YEAR(Table1[[#This Row],[Date]])</f>
        <v>2024</v>
      </c>
      <c r="J1342">
        <f>MONTH(Table1[[#This Row],[Date]])</f>
        <v>1</v>
      </c>
      <c r="K1342">
        <f>WEEKDAY(Table1[[#This Row],[Date]])</f>
        <v>7</v>
      </c>
      <c r="L1342" s="3">
        <f>DAY(Table1[[#This Row],[Date]])</f>
        <v>20</v>
      </c>
      <c r="M1342" s="3">
        <f>Table1[[#This Row],[Inventory Level]]/Table1[[#This Row],[Reorder Point]]</f>
        <v>0.71720116618075802</v>
      </c>
      <c r="N1342" s="3">
        <f>ROUND(Table1[[#This Row],[Turnover Ratio]],2)</f>
        <v>0.72</v>
      </c>
    </row>
    <row r="1343" spans="1:14" hidden="1" x14ac:dyDescent="0.25">
      <c r="A1343" t="s">
        <v>1259</v>
      </c>
      <c r="B1343" s="1">
        <v>45475</v>
      </c>
      <c r="C1343">
        <v>230</v>
      </c>
      <c r="D1343">
        <v>329</v>
      </c>
      <c r="E1343">
        <v>23</v>
      </c>
      <c r="F1343">
        <v>112</v>
      </c>
      <c r="G1343">
        <v>19</v>
      </c>
      <c r="H1343" t="s">
        <v>3951</v>
      </c>
      <c r="I1343">
        <f>YEAR(Table1[[#This Row],[Date]])</f>
        <v>2024</v>
      </c>
      <c r="J1343">
        <f>MONTH(Table1[[#This Row],[Date]])</f>
        <v>7</v>
      </c>
      <c r="K1343">
        <f>WEEKDAY(Table1[[#This Row],[Date]])</f>
        <v>3</v>
      </c>
      <c r="L1343" s="3">
        <f>DAY(Table1[[#This Row],[Date]])</f>
        <v>2</v>
      </c>
      <c r="M1343" s="3">
        <f>Table1[[#This Row],[Inventory Level]]/Table1[[#This Row],[Reorder Point]]</f>
        <v>0.69908814589665658</v>
      </c>
      <c r="N1343" s="3">
        <f>ROUND(Table1[[#This Row],[Turnover Ratio]],2)</f>
        <v>0.7</v>
      </c>
    </row>
    <row r="1344" spans="1:14" x14ac:dyDescent="0.25">
      <c r="A1344" t="s">
        <v>1260</v>
      </c>
      <c r="B1344" s="1">
        <v>45542</v>
      </c>
      <c r="C1344">
        <v>175</v>
      </c>
      <c r="D1344">
        <v>339</v>
      </c>
      <c r="E1344">
        <v>1</v>
      </c>
      <c r="F1344">
        <v>32</v>
      </c>
      <c r="G1344">
        <v>26</v>
      </c>
      <c r="H1344" t="s">
        <v>3949</v>
      </c>
      <c r="I1344">
        <f>YEAR(Table1[[#This Row],[Date]])</f>
        <v>2024</v>
      </c>
      <c r="J1344">
        <f>MONTH(Table1[[#This Row],[Date]])</f>
        <v>9</v>
      </c>
      <c r="K1344">
        <f>WEEKDAY(Table1[[#This Row],[Date]])</f>
        <v>7</v>
      </c>
      <c r="L1344" s="3">
        <f>DAY(Table1[[#This Row],[Date]])</f>
        <v>7</v>
      </c>
      <c r="M1344" s="3">
        <f>Table1[[#This Row],[Inventory Level]]/Table1[[#This Row],[Reorder Point]]</f>
        <v>0.51622418879056042</v>
      </c>
      <c r="N1344" s="3">
        <f>ROUND(Table1[[#This Row],[Turnover Ratio]],2)</f>
        <v>0.52</v>
      </c>
    </row>
    <row r="1345" spans="1:14" x14ac:dyDescent="0.25">
      <c r="A1345" t="s">
        <v>1261</v>
      </c>
      <c r="B1345" s="1">
        <v>45049</v>
      </c>
      <c r="C1345">
        <v>920</v>
      </c>
      <c r="D1345">
        <v>115</v>
      </c>
      <c r="E1345">
        <v>13</v>
      </c>
      <c r="F1345">
        <v>155</v>
      </c>
      <c r="G1345">
        <v>22</v>
      </c>
      <c r="H1345" t="s">
        <v>3949</v>
      </c>
      <c r="I1345">
        <f>YEAR(Table1[[#This Row],[Date]])</f>
        <v>2023</v>
      </c>
      <c r="J1345">
        <f>MONTH(Table1[[#This Row],[Date]])</f>
        <v>5</v>
      </c>
      <c r="K1345">
        <f>WEEKDAY(Table1[[#This Row],[Date]])</f>
        <v>4</v>
      </c>
      <c r="L1345" s="3">
        <f>DAY(Table1[[#This Row],[Date]])</f>
        <v>3</v>
      </c>
      <c r="M1345" s="3">
        <f>Table1[[#This Row],[Inventory Level]]/Table1[[#This Row],[Reorder Point]]</f>
        <v>8</v>
      </c>
      <c r="N1345" s="3">
        <f>ROUND(Table1[[#This Row],[Turnover Ratio]],2)</f>
        <v>8</v>
      </c>
    </row>
    <row r="1346" spans="1:14" x14ac:dyDescent="0.25">
      <c r="A1346" t="s">
        <v>1262</v>
      </c>
      <c r="B1346" s="1">
        <v>45332</v>
      </c>
      <c r="C1346">
        <v>809</v>
      </c>
      <c r="D1346">
        <v>203</v>
      </c>
      <c r="E1346">
        <v>9</v>
      </c>
      <c r="F1346">
        <v>169</v>
      </c>
      <c r="G1346">
        <v>14</v>
      </c>
      <c r="H1346" t="s">
        <v>3949</v>
      </c>
      <c r="I1346">
        <f>YEAR(Table1[[#This Row],[Date]])</f>
        <v>2024</v>
      </c>
      <c r="J1346">
        <f>MONTH(Table1[[#This Row],[Date]])</f>
        <v>2</v>
      </c>
      <c r="K1346">
        <f>WEEKDAY(Table1[[#This Row],[Date]])</f>
        <v>7</v>
      </c>
      <c r="L1346" s="3">
        <f>DAY(Table1[[#This Row],[Date]])</f>
        <v>10</v>
      </c>
      <c r="M1346" s="3">
        <f>Table1[[#This Row],[Inventory Level]]/Table1[[#This Row],[Reorder Point]]</f>
        <v>3.9852216748768474</v>
      </c>
      <c r="N1346" s="3">
        <f>ROUND(Table1[[#This Row],[Turnover Ratio]],2)</f>
        <v>3.99</v>
      </c>
    </row>
    <row r="1347" spans="1:14" hidden="1" x14ac:dyDescent="0.25">
      <c r="A1347" t="s">
        <v>1263</v>
      </c>
      <c r="B1347" s="1">
        <v>45354</v>
      </c>
      <c r="C1347">
        <v>822</v>
      </c>
      <c r="D1347">
        <v>443</v>
      </c>
      <c r="E1347">
        <v>2</v>
      </c>
      <c r="F1347">
        <v>97</v>
      </c>
      <c r="G1347">
        <v>4</v>
      </c>
      <c r="H1347" t="s">
        <v>3951</v>
      </c>
      <c r="I1347">
        <f>YEAR(Table1[[#This Row],[Date]])</f>
        <v>2024</v>
      </c>
      <c r="J1347">
        <f>MONTH(Table1[[#This Row],[Date]])</f>
        <v>3</v>
      </c>
      <c r="K1347">
        <f>WEEKDAY(Table1[[#This Row],[Date]])</f>
        <v>1</v>
      </c>
      <c r="L1347" s="3">
        <f>DAY(Table1[[#This Row],[Date]])</f>
        <v>3</v>
      </c>
      <c r="M1347" s="3">
        <f>Table1[[#This Row],[Inventory Level]]/Table1[[#This Row],[Reorder Point]]</f>
        <v>1.855530474040632</v>
      </c>
      <c r="N1347" s="3">
        <f>ROUND(Table1[[#This Row],[Turnover Ratio]],2)</f>
        <v>1.86</v>
      </c>
    </row>
    <row r="1348" spans="1:14" hidden="1" x14ac:dyDescent="0.25">
      <c r="A1348" t="s">
        <v>1264</v>
      </c>
      <c r="B1348" s="1">
        <v>45570</v>
      </c>
      <c r="C1348">
        <v>342</v>
      </c>
      <c r="D1348">
        <v>242</v>
      </c>
      <c r="E1348">
        <v>17</v>
      </c>
      <c r="F1348">
        <v>109</v>
      </c>
      <c r="G1348">
        <v>25</v>
      </c>
      <c r="H1348" t="s">
        <v>3950</v>
      </c>
      <c r="I1348">
        <f>YEAR(Table1[[#This Row],[Date]])</f>
        <v>2024</v>
      </c>
      <c r="J1348">
        <f>MONTH(Table1[[#This Row],[Date]])</f>
        <v>10</v>
      </c>
      <c r="K1348">
        <f>WEEKDAY(Table1[[#This Row],[Date]])</f>
        <v>7</v>
      </c>
      <c r="L1348" s="3">
        <f>DAY(Table1[[#This Row],[Date]])</f>
        <v>5</v>
      </c>
      <c r="M1348" s="3">
        <f>Table1[[#This Row],[Inventory Level]]/Table1[[#This Row],[Reorder Point]]</f>
        <v>1.4132231404958677</v>
      </c>
      <c r="N1348" s="3">
        <f>ROUND(Table1[[#This Row],[Turnover Ratio]],2)</f>
        <v>1.41</v>
      </c>
    </row>
    <row r="1349" spans="1:14" x14ac:dyDescent="0.25">
      <c r="A1349" t="s">
        <v>1265</v>
      </c>
      <c r="B1349" s="1">
        <v>45518</v>
      </c>
      <c r="C1349">
        <v>172</v>
      </c>
      <c r="D1349">
        <v>491</v>
      </c>
      <c r="E1349">
        <v>18</v>
      </c>
      <c r="F1349">
        <v>67</v>
      </c>
      <c r="G1349">
        <v>50</v>
      </c>
      <c r="H1349" t="s">
        <v>3949</v>
      </c>
      <c r="I1349">
        <f>YEAR(Table1[[#This Row],[Date]])</f>
        <v>2024</v>
      </c>
      <c r="J1349">
        <f>MONTH(Table1[[#This Row],[Date]])</f>
        <v>8</v>
      </c>
      <c r="K1349">
        <f>WEEKDAY(Table1[[#This Row],[Date]])</f>
        <v>4</v>
      </c>
      <c r="L1349" s="3">
        <f>DAY(Table1[[#This Row],[Date]])</f>
        <v>14</v>
      </c>
      <c r="M1349" s="3">
        <f>Table1[[#This Row],[Inventory Level]]/Table1[[#This Row],[Reorder Point]]</f>
        <v>0.35030549898167007</v>
      </c>
      <c r="N1349" s="3">
        <f>ROUND(Table1[[#This Row],[Turnover Ratio]],2)</f>
        <v>0.35</v>
      </c>
    </row>
    <row r="1350" spans="1:14" x14ac:dyDescent="0.25">
      <c r="A1350" t="s">
        <v>1266</v>
      </c>
      <c r="B1350" s="1">
        <v>45227</v>
      </c>
      <c r="C1350">
        <v>665</v>
      </c>
      <c r="D1350">
        <v>94</v>
      </c>
      <c r="E1350">
        <v>5</v>
      </c>
      <c r="F1350">
        <v>75</v>
      </c>
      <c r="G1350">
        <v>4</v>
      </c>
      <c r="H1350" t="s">
        <v>3949</v>
      </c>
      <c r="I1350">
        <f>YEAR(Table1[[#This Row],[Date]])</f>
        <v>2023</v>
      </c>
      <c r="J1350">
        <f>MONTH(Table1[[#This Row],[Date]])</f>
        <v>10</v>
      </c>
      <c r="K1350">
        <f>WEEKDAY(Table1[[#This Row],[Date]])</f>
        <v>7</v>
      </c>
      <c r="L1350" s="3">
        <f>DAY(Table1[[#This Row],[Date]])</f>
        <v>28</v>
      </c>
      <c r="M1350" s="3">
        <f>Table1[[#This Row],[Inventory Level]]/Table1[[#This Row],[Reorder Point]]</f>
        <v>7.0744680851063828</v>
      </c>
      <c r="N1350" s="3">
        <f>ROUND(Table1[[#This Row],[Turnover Ratio]],2)</f>
        <v>7.07</v>
      </c>
    </row>
    <row r="1351" spans="1:14" hidden="1" x14ac:dyDescent="0.25">
      <c r="A1351" t="s">
        <v>1267</v>
      </c>
      <c r="B1351" s="1">
        <v>45058</v>
      </c>
      <c r="C1351">
        <v>387</v>
      </c>
      <c r="D1351">
        <v>443</v>
      </c>
      <c r="E1351">
        <v>1</v>
      </c>
      <c r="F1351">
        <v>180</v>
      </c>
      <c r="G1351">
        <v>37</v>
      </c>
      <c r="H1351" t="s">
        <v>3950</v>
      </c>
      <c r="I1351">
        <f>YEAR(Table1[[#This Row],[Date]])</f>
        <v>2023</v>
      </c>
      <c r="J1351">
        <f>MONTH(Table1[[#This Row],[Date]])</f>
        <v>5</v>
      </c>
      <c r="K1351">
        <f>WEEKDAY(Table1[[#This Row],[Date]])</f>
        <v>6</v>
      </c>
      <c r="L1351" s="3">
        <f>DAY(Table1[[#This Row],[Date]])</f>
        <v>12</v>
      </c>
      <c r="M1351" s="3">
        <f>Table1[[#This Row],[Inventory Level]]/Table1[[#This Row],[Reorder Point]]</f>
        <v>0.87358916478555304</v>
      </c>
      <c r="N1351" s="3">
        <f>ROUND(Table1[[#This Row],[Turnover Ratio]],2)</f>
        <v>0.87</v>
      </c>
    </row>
    <row r="1352" spans="1:14" hidden="1" x14ac:dyDescent="0.25">
      <c r="A1352" t="s">
        <v>1268</v>
      </c>
      <c r="B1352" s="1">
        <v>45329</v>
      </c>
      <c r="C1352">
        <v>708</v>
      </c>
      <c r="D1352">
        <v>447</v>
      </c>
      <c r="E1352">
        <v>28</v>
      </c>
      <c r="F1352">
        <v>3</v>
      </c>
      <c r="G1352">
        <v>32</v>
      </c>
      <c r="H1352" t="s">
        <v>3951</v>
      </c>
      <c r="I1352">
        <f>YEAR(Table1[[#This Row],[Date]])</f>
        <v>2024</v>
      </c>
      <c r="J1352">
        <f>MONTH(Table1[[#This Row],[Date]])</f>
        <v>2</v>
      </c>
      <c r="K1352">
        <f>WEEKDAY(Table1[[#This Row],[Date]])</f>
        <v>4</v>
      </c>
      <c r="L1352" s="3">
        <f>DAY(Table1[[#This Row],[Date]])</f>
        <v>7</v>
      </c>
      <c r="M1352" s="3">
        <f>Table1[[#This Row],[Inventory Level]]/Table1[[#This Row],[Reorder Point]]</f>
        <v>1.5838926174496644</v>
      </c>
      <c r="N1352" s="3">
        <f>ROUND(Table1[[#This Row],[Turnover Ratio]],2)</f>
        <v>1.58</v>
      </c>
    </row>
    <row r="1353" spans="1:14" hidden="1" x14ac:dyDescent="0.25">
      <c r="A1353" t="s">
        <v>1269</v>
      </c>
      <c r="B1353" s="1">
        <v>45227</v>
      </c>
      <c r="C1353">
        <v>403</v>
      </c>
      <c r="D1353">
        <v>371</v>
      </c>
      <c r="E1353">
        <v>11</v>
      </c>
      <c r="F1353">
        <v>175</v>
      </c>
      <c r="G1353">
        <v>32</v>
      </c>
      <c r="H1353" t="s">
        <v>3951</v>
      </c>
      <c r="I1353">
        <f>YEAR(Table1[[#This Row],[Date]])</f>
        <v>2023</v>
      </c>
      <c r="J1353">
        <f>MONTH(Table1[[#This Row],[Date]])</f>
        <v>10</v>
      </c>
      <c r="K1353">
        <f>WEEKDAY(Table1[[#This Row],[Date]])</f>
        <v>7</v>
      </c>
      <c r="L1353" s="3">
        <f>DAY(Table1[[#This Row],[Date]])</f>
        <v>28</v>
      </c>
      <c r="M1353" s="3">
        <f>Table1[[#This Row],[Inventory Level]]/Table1[[#This Row],[Reorder Point]]</f>
        <v>1.0862533692722371</v>
      </c>
      <c r="N1353" s="3">
        <f>ROUND(Table1[[#This Row],[Turnover Ratio]],2)</f>
        <v>1.0900000000000001</v>
      </c>
    </row>
    <row r="1354" spans="1:14" hidden="1" x14ac:dyDescent="0.25">
      <c r="A1354" t="s">
        <v>1270</v>
      </c>
      <c r="B1354" s="1">
        <v>45655</v>
      </c>
      <c r="C1354">
        <v>319</v>
      </c>
      <c r="D1354">
        <v>257</v>
      </c>
      <c r="E1354">
        <v>30</v>
      </c>
      <c r="F1354">
        <v>32</v>
      </c>
      <c r="G1354">
        <v>8</v>
      </c>
      <c r="H1354" t="s">
        <v>3951</v>
      </c>
      <c r="I1354">
        <f>YEAR(Table1[[#This Row],[Date]])</f>
        <v>2024</v>
      </c>
      <c r="J1354">
        <f>MONTH(Table1[[#This Row],[Date]])</f>
        <v>12</v>
      </c>
      <c r="K1354">
        <f>WEEKDAY(Table1[[#This Row],[Date]])</f>
        <v>1</v>
      </c>
      <c r="L1354" s="3">
        <f>DAY(Table1[[#This Row],[Date]])</f>
        <v>29</v>
      </c>
      <c r="M1354" s="3">
        <f>Table1[[#This Row],[Inventory Level]]/Table1[[#This Row],[Reorder Point]]</f>
        <v>1.2412451361867705</v>
      </c>
      <c r="N1354" s="3">
        <f>ROUND(Table1[[#This Row],[Turnover Ratio]],2)</f>
        <v>1.24</v>
      </c>
    </row>
    <row r="1355" spans="1:14" hidden="1" x14ac:dyDescent="0.25">
      <c r="A1355" t="s">
        <v>1271</v>
      </c>
      <c r="B1355" s="1">
        <v>45240</v>
      </c>
      <c r="C1355">
        <v>146</v>
      </c>
      <c r="D1355">
        <v>113</v>
      </c>
      <c r="E1355">
        <v>30</v>
      </c>
      <c r="F1355">
        <v>179</v>
      </c>
      <c r="G1355">
        <v>25</v>
      </c>
      <c r="H1355" t="s">
        <v>3950</v>
      </c>
      <c r="I1355">
        <f>YEAR(Table1[[#This Row],[Date]])</f>
        <v>2023</v>
      </c>
      <c r="J1355">
        <f>MONTH(Table1[[#This Row],[Date]])</f>
        <v>11</v>
      </c>
      <c r="K1355">
        <f>WEEKDAY(Table1[[#This Row],[Date]])</f>
        <v>6</v>
      </c>
      <c r="L1355" s="3">
        <f>DAY(Table1[[#This Row],[Date]])</f>
        <v>10</v>
      </c>
      <c r="M1355" s="3">
        <f>Table1[[#This Row],[Inventory Level]]/Table1[[#This Row],[Reorder Point]]</f>
        <v>1.2920353982300885</v>
      </c>
      <c r="N1355" s="3">
        <f>ROUND(Table1[[#This Row],[Turnover Ratio]],2)</f>
        <v>1.29</v>
      </c>
    </row>
    <row r="1356" spans="1:14" hidden="1" x14ac:dyDescent="0.25">
      <c r="A1356" t="s">
        <v>1010</v>
      </c>
      <c r="B1356" s="1">
        <v>45115</v>
      </c>
      <c r="C1356">
        <v>755</v>
      </c>
      <c r="D1356">
        <v>295</v>
      </c>
      <c r="E1356">
        <v>20</v>
      </c>
      <c r="F1356">
        <v>3</v>
      </c>
      <c r="G1356">
        <v>16</v>
      </c>
      <c r="H1356" t="s">
        <v>3951</v>
      </c>
      <c r="I1356">
        <f>YEAR(Table1[[#This Row],[Date]])</f>
        <v>2023</v>
      </c>
      <c r="J1356">
        <f>MONTH(Table1[[#This Row],[Date]])</f>
        <v>7</v>
      </c>
      <c r="K1356">
        <f>WEEKDAY(Table1[[#This Row],[Date]])</f>
        <v>7</v>
      </c>
      <c r="L1356" s="3">
        <f>DAY(Table1[[#This Row],[Date]])</f>
        <v>8</v>
      </c>
      <c r="M1356" s="3">
        <f>Table1[[#This Row],[Inventory Level]]/Table1[[#This Row],[Reorder Point]]</f>
        <v>2.5593220338983049</v>
      </c>
      <c r="N1356" s="3">
        <f>ROUND(Table1[[#This Row],[Turnover Ratio]],2)</f>
        <v>2.56</v>
      </c>
    </row>
    <row r="1357" spans="1:14" x14ac:dyDescent="0.25">
      <c r="A1357" t="s">
        <v>1272</v>
      </c>
      <c r="B1357" s="1">
        <v>45483</v>
      </c>
      <c r="C1357">
        <v>600</v>
      </c>
      <c r="D1357">
        <v>60</v>
      </c>
      <c r="E1357">
        <v>11</v>
      </c>
      <c r="F1357">
        <v>89</v>
      </c>
      <c r="G1357">
        <v>38</v>
      </c>
      <c r="H1357" t="s">
        <v>3949</v>
      </c>
      <c r="I1357">
        <f>YEAR(Table1[[#This Row],[Date]])</f>
        <v>2024</v>
      </c>
      <c r="J1357">
        <f>MONTH(Table1[[#This Row],[Date]])</f>
        <v>7</v>
      </c>
      <c r="K1357">
        <f>WEEKDAY(Table1[[#This Row],[Date]])</f>
        <v>4</v>
      </c>
      <c r="L1357" s="3">
        <f>DAY(Table1[[#This Row],[Date]])</f>
        <v>10</v>
      </c>
      <c r="M1357" s="3">
        <f>Table1[[#This Row],[Inventory Level]]/Table1[[#This Row],[Reorder Point]]</f>
        <v>10</v>
      </c>
      <c r="N1357" s="3">
        <f>ROUND(Table1[[#This Row],[Turnover Ratio]],2)</f>
        <v>10</v>
      </c>
    </row>
    <row r="1358" spans="1:14" hidden="1" x14ac:dyDescent="0.25">
      <c r="A1358" t="s">
        <v>1273</v>
      </c>
      <c r="B1358" s="1">
        <v>45041</v>
      </c>
      <c r="C1358">
        <v>628</v>
      </c>
      <c r="D1358">
        <v>73</v>
      </c>
      <c r="E1358">
        <v>26</v>
      </c>
      <c r="F1358">
        <v>54</v>
      </c>
      <c r="G1358">
        <v>7</v>
      </c>
      <c r="H1358" t="s">
        <v>3951</v>
      </c>
      <c r="I1358">
        <f>YEAR(Table1[[#This Row],[Date]])</f>
        <v>2023</v>
      </c>
      <c r="J1358">
        <f>MONTH(Table1[[#This Row],[Date]])</f>
        <v>4</v>
      </c>
      <c r="K1358">
        <f>WEEKDAY(Table1[[#This Row],[Date]])</f>
        <v>3</v>
      </c>
      <c r="L1358" s="3">
        <f>DAY(Table1[[#This Row],[Date]])</f>
        <v>25</v>
      </c>
      <c r="M1358" s="3">
        <f>Table1[[#This Row],[Inventory Level]]/Table1[[#This Row],[Reorder Point]]</f>
        <v>8.6027397260273979</v>
      </c>
      <c r="N1358" s="3">
        <f>ROUND(Table1[[#This Row],[Turnover Ratio]],2)</f>
        <v>8.6</v>
      </c>
    </row>
    <row r="1359" spans="1:14" x14ac:dyDescent="0.25">
      <c r="A1359" t="s">
        <v>225</v>
      </c>
      <c r="B1359" s="1">
        <v>45596</v>
      </c>
      <c r="C1359">
        <v>714</v>
      </c>
      <c r="D1359">
        <v>248</v>
      </c>
      <c r="E1359">
        <v>8</v>
      </c>
      <c r="F1359">
        <v>51</v>
      </c>
      <c r="G1359">
        <v>6</v>
      </c>
      <c r="H1359" t="s">
        <v>3949</v>
      </c>
      <c r="I1359">
        <f>YEAR(Table1[[#This Row],[Date]])</f>
        <v>2024</v>
      </c>
      <c r="J1359">
        <f>MONTH(Table1[[#This Row],[Date]])</f>
        <v>10</v>
      </c>
      <c r="K1359">
        <f>WEEKDAY(Table1[[#This Row],[Date]])</f>
        <v>5</v>
      </c>
      <c r="L1359" s="3">
        <f>DAY(Table1[[#This Row],[Date]])</f>
        <v>31</v>
      </c>
      <c r="M1359" s="3">
        <f>Table1[[#This Row],[Inventory Level]]/Table1[[#This Row],[Reorder Point]]</f>
        <v>2.879032258064516</v>
      </c>
      <c r="N1359" s="3">
        <f>ROUND(Table1[[#This Row],[Turnover Ratio]],2)</f>
        <v>2.88</v>
      </c>
    </row>
    <row r="1360" spans="1:14" hidden="1" x14ac:dyDescent="0.25">
      <c r="A1360" t="s">
        <v>1274</v>
      </c>
      <c r="B1360" s="1">
        <v>45652</v>
      </c>
      <c r="C1360">
        <v>342</v>
      </c>
      <c r="D1360">
        <v>111</v>
      </c>
      <c r="E1360">
        <v>2</v>
      </c>
      <c r="F1360">
        <v>25</v>
      </c>
      <c r="G1360">
        <v>14</v>
      </c>
      <c r="H1360" t="s">
        <v>3950</v>
      </c>
      <c r="I1360">
        <f>YEAR(Table1[[#This Row],[Date]])</f>
        <v>2024</v>
      </c>
      <c r="J1360">
        <f>MONTH(Table1[[#This Row],[Date]])</f>
        <v>12</v>
      </c>
      <c r="K1360">
        <f>WEEKDAY(Table1[[#This Row],[Date]])</f>
        <v>5</v>
      </c>
      <c r="L1360" s="3">
        <f>DAY(Table1[[#This Row],[Date]])</f>
        <v>26</v>
      </c>
      <c r="M1360" s="3">
        <f>Table1[[#This Row],[Inventory Level]]/Table1[[#This Row],[Reorder Point]]</f>
        <v>3.0810810810810811</v>
      </c>
      <c r="N1360" s="3">
        <f>ROUND(Table1[[#This Row],[Turnover Ratio]],2)</f>
        <v>3.08</v>
      </c>
    </row>
    <row r="1361" spans="1:14" x14ac:dyDescent="0.25">
      <c r="A1361" t="s">
        <v>1275</v>
      </c>
      <c r="B1361" s="1">
        <v>45144</v>
      </c>
      <c r="C1361">
        <v>426</v>
      </c>
      <c r="D1361">
        <v>440</v>
      </c>
      <c r="E1361">
        <v>7</v>
      </c>
      <c r="F1361">
        <v>159</v>
      </c>
      <c r="G1361">
        <v>35</v>
      </c>
      <c r="H1361" t="s">
        <v>3949</v>
      </c>
      <c r="I1361">
        <f>YEAR(Table1[[#This Row],[Date]])</f>
        <v>2023</v>
      </c>
      <c r="J1361">
        <f>MONTH(Table1[[#This Row],[Date]])</f>
        <v>8</v>
      </c>
      <c r="K1361">
        <f>WEEKDAY(Table1[[#This Row],[Date]])</f>
        <v>1</v>
      </c>
      <c r="L1361" s="3">
        <f>DAY(Table1[[#This Row],[Date]])</f>
        <v>6</v>
      </c>
      <c r="M1361" s="3">
        <f>Table1[[#This Row],[Inventory Level]]/Table1[[#This Row],[Reorder Point]]</f>
        <v>0.96818181818181814</v>
      </c>
      <c r="N1361" s="3">
        <f>ROUND(Table1[[#This Row],[Turnover Ratio]],2)</f>
        <v>0.97</v>
      </c>
    </row>
    <row r="1362" spans="1:14" hidden="1" x14ac:dyDescent="0.25">
      <c r="A1362" t="s">
        <v>1276</v>
      </c>
      <c r="B1362" s="1">
        <v>45607</v>
      </c>
      <c r="C1362">
        <v>221</v>
      </c>
      <c r="D1362">
        <v>63</v>
      </c>
      <c r="E1362">
        <v>26</v>
      </c>
      <c r="F1362">
        <v>40</v>
      </c>
      <c r="G1362">
        <v>32</v>
      </c>
      <c r="H1362" t="s">
        <v>3951</v>
      </c>
      <c r="I1362">
        <f>YEAR(Table1[[#This Row],[Date]])</f>
        <v>2024</v>
      </c>
      <c r="J1362">
        <f>MONTH(Table1[[#This Row],[Date]])</f>
        <v>11</v>
      </c>
      <c r="K1362">
        <f>WEEKDAY(Table1[[#This Row],[Date]])</f>
        <v>2</v>
      </c>
      <c r="L1362" s="3">
        <f>DAY(Table1[[#This Row],[Date]])</f>
        <v>11</v>
      </c>
      <c r="M1362" s="3">
        <f>Table1[[#This Row],[Inventory Level]]/Table1[[#This Row],[Reorder Point]]</f>
        <v>3.5079365079365079</v>
      </c>
      <c r="N1362" s="3">
        <f>ROUND(Table1[[#This Row],[Turnover Ratio]],2)</f>
        <v>3.51</v>
      </c>
    </row>
    <row r="1363" spans="1:14" x14ac:dyDescent="0.25">
      <c r="A1363" t="s">
        <v>1277</v>
      </c>
      <c r="B1363" s="1">
        <v>45187</v>
      </c>
      <c r="C1363">
        <v>744</v>
      </c>
      <c r="D1363">
        <v>449</v>
      </c>
      <c r="E1363">
        <v>26</v>
      </c>
      <c r="F1363">
        <v>92</v>
      </c>
      <c r="G1363">
        <v>48</v>
      </c>
      <c r="H1363" t="s">
        <v>3949</v>
      </c>
      <c r="I1363">
        <f>YEAR(Table1[[#This Row],[Date]])</f>
        <v>2023</v>
      </c>
      <c r="J1363">
        <f>MONTH(Table1[[#This Row],[Date]])</f>
        <v>9</v>
      </c>
      <c r="K1363">
        <f>WEEKDAY(Table1[[#This Row],[Date]])</f>
        <v>2</v>
      </c>
      <c r="L1363" s="3">
        <f>DAY(Table1[[#This Row],[Date]])</f>
        <v>18</v>
      </c>
      <c r="M1363" s="3">
        <f>Table1[[#This Row],[Inventory Level]]/Table1[[#This Row],[Reorder Point]]</f>
        <v>1.6570155902004455</v>
      </c>
      <c r="N1363" s="3">
        <f>ROUND(Table1[[#This Row],[Turnover Ratio]],2)</f>
        <v>1.66</v>
      </c>
    </row>
    <row r="1364" spans="1:14" x14ac:dyDescent="0.25">
      <c r="A1364" t="s">
        <v>648</v>
      </c>
      <c r="B1364" s="1">
        <v>45458</v>
      </c>
      <c r="C1364">
        <v>552</v>
      </c>
      <c r="D1364">
        <v>325</v>
      </c>
      <c r="E1364">
        <v>1</v>
      </c>
      <c r="F1364">
        <v>192</v>
      </c>
      <c r="G1364">
        <v>48</v>
      </c>
      <c r="H1364" t="s">
        <v>3949</v>
      </c>
      <c r="I1364">
        <f>YEAR(Table1[[#This Row],[Date]])</f>
        <v>2024</v>
      </c>
      <c r="J1364">
        <f>MONTH(Table1[[#This Row],[Date]])</f>
        <v>6</v>
      </c>
      <c r="K1364">
        <f>WEEKDAY(Table1[[#This Row],[Date]])</f>
        <v>7</v>
      </c>
      <c r="L1364" s="3">
        <f>DAY(Table1[[#This Row],[Date]])</f>
        <v>15</v>
      </c>
      <c r="M1364" s="3">
        <f>Table1[[#This Row],[Inventory Level]]/Table1[[#This Row],[Reorder Point]]</f>
        <v>1.6984615384615385</v>
      </c>
      <c r="N1364" s="3">
        <f>ROUND(Table1[[#This Row],[Turnover Ratio]],2)</f>
        <v>1.7</v>
      </c>
    </row>
    <row r="1365" spans="1:14" x14ac:dyDescent="0.25">
      <c r="A1365" t="s">
        <v>197</v>
      </c>
      <c r="B1365" s="1">
        <v>45169</v>
      </c>
      <c r="C1365">
        <v>506</v>
      </c>
      <c r="D1365">
        <v>186</v>
      </c>
      <c r="E1365">
        <v>17</v>
      </c>
      <c r="F1365">
        <v>66</v>
      </c>
      <c r="G1365">
        <v>46</v>
      </c>
      <c r="H1365" t="s">
        <v>3949</v>
      </c>
      <c r="I1365">
        <f>YEAR(Table1[[#This Row],[Date]])</f>
        <v>2023</v>
      </c>
      <c r="J1365">
        <f>MONTH(Table1[[#This Row],[Date]])</f>
        <v>8</v>
      </c>
      <c r="K1365">
        <f>WEEKDAY(Table1[[#This Row],[Date]])</f>
        <v>5</v>
      </c>
      <c r="L1365" s="3">
        <f>DAY(Table1[[#This Row],[Date]])</f>
        <v>31</v>
      </c>
      <c r="M1365" s="3">
        <f>Table1[[#This Row],[Inventory Level]]/Table1[[#This Row],[Reorder Point]]</f>
        <v>2.7204301075268815</v>
      </c>
      <c r="N1365" s="3">
        <f>ROUND(Table1[[#This Row],[Turnover Ratio]],2)</f>
        <v>2.72</v>
      </c>
    </row>
    <row r="1366" spans="1:14" hidden="1" x14ac:dyDescent="0.25">
      <c r="A1366" t="s">
        <v>1278</v>
      </c>
      <c r="B1366" s="1">
        <v>45632</v>
      </c>
      <c r="C1366">
        <v>192</v>
      </c>
      <c r="D1366">
        <v>235</v>
      </c>
      <c r="E1366">
        <v>11</v>
      </c>
      <c r="F1366">
        <v>51</v>
      </c>
      <c r="G1366">
        <v>4</v>
      </c>
      <c r="H1366" t="s">
        <v>3950</v>
      </c>
      <c r="I1366">
        <f>YEAR(Table1[[#This Row],[Date]])</f>
        <v>2024</v>
      </c>
      <c r="J1366">
        <f>MONTH(Table1[[#This Row],[Date]])</f>
        <v>12</v>
      </c>
      <c r="K1366">
        <f>WEEKDAY(Table1[[#This Row],[Date]])</f>
        <v>6</v>
      </c>
      <c r="L1366" s="3">
        <f>DAY(Table1[[#This Row],[Date]])</f>
        <v>6</v>
      </c>
      <c r="M1366" s="3">
        <f>Table1[[#This Row],[Inventory Level]]/Table1[[#This Row],[Reorder Point]]</f>
        <v>0.81702127659574464</v>
      </c>
      <c r="N1366" s="3">
        <f>ROUND(Table1[[#This Row],[Turnover Ratio]],2)</f>
        <v>0.82</v>
      </c>
    </row>
    <row r="1367" spans="1:14" x14ac:dyDescent="0.25">
      <c r="A1367" t="s">
        <v>1279</v>
      </c>
      <c r="B1367" s="1">
        <v>45015</v>
      </c>
      <c r="C1367">
        <v>128</v>
      </c>
      <c r="D1367">
        <v>235</v>
      </c>
      <c r="E1367">
        <v>11</v>
      </c>
      <c r="F1367">
        <v>199</v>
      </c>
      <c r="G1367">
        <v>42</v>
      </c>
      <c r="H1367" t="s">
        <v>3949</v>
      </c>
      <c r="I1367">
        <f>YEAR(Table1[[#This Row],[Date]])</f>
        <v>2023</v>
      </c>
      <c r="J1367">
        <f>MONTH(Table1[[#This Row],[Date]])</f>
        <v>3</v>
      </c>
      <c r="K1367">
        <f>WEEKDAY(Table1[[#This Row],[Date]])</f>
        <v>5</v>
      </c>
      <c r="L1367" s="3">
        <f>DAY(Table1[[#This Row],[Date]])</f>
        <v>30</v>
      </c>
      <c r="M1367" s="3">
        <f>Table1[[#This Row],[Inventory Level]]/Table1[[#This Row],[Reorder Point]]</f>
        <v>0.5446808510638298</v>
      </c>
      <c r="N1367" s="3">
        <f>ROUND(Table1[[#This Row],[Turnover Ratio]],2)</f>
        <v>0.54</v>
      </c>
    </row>
    <row r="1368" spans="1:14" hidden="1" x14ac:dyDescent="0.25">
      <c r="A1368" t="s">
        <v>1280</v>
      </c>
      <c r="B1368" s="1">
        <v>45279</v>
      </c>
      <c r="C1368">
        <v>415</v>
      </c>
      <c r="D1368">
        <v>445</v>
      </c>
      <c r="E1368">
        <v>17</v>
      </c>
      <c r="F1368">
        <v>63</v>
      </c>
      <c r="G1368">
        <v>47</v>
      </c>
      <c r="H1368" t="s">
        <v>3950</v>
      </c>
      <c r="I1368">
        <f>YEAR(Table1[[#This Row],[Date]])</f>
        <v>2023</v>
      </c>
      <c r="J1368">
        <f>MONTH(Table1[[#This Row],[Date]])</f>
        <v>12</v>
      </c>
      <c r="K1368">
        <f>WEEKDAY(Table1[[#This Row],[Date]])</f>
        <v>3</v>
      </c>
      <c r="L1368" s="3">
        <f>DAY(Table1[[#This Row],[Date]])</f>
        <v>19</v>
      </c>
      <c r="M1368" s="3">
        <f>Table1[[#This Row],[Inventory Level]]/Table1[[#This Row],[Reorder Point]]</f>
        <v>0.93258426966292129</v>
      </c>
      <c r="N1368" s="3">
        <f>ROUND(Table1[[#This Row],[Turnover Ratio]],2)</f>
        <v>0.93</v>
      </c>
    </row>
    <row r="1369" spans="1:14" x14ac:dyDescent="0.25">
      <c r="A1369" t="s">
        <v>1281</v>
      </c>
      <c r="B1369" s="1">
        <v>45313</v>
      </c>
      <c r="C1369">
        <v>716</v>
      </c>
      <c r="D1369">
        <v>60</v>
      </c>
      <c r="E1369">
        <v>1</v>
      </c>
      <c r="F1369">
        <v>87</v>
      </c>
      <c r="G1369">
        <v>43</v>
      </c>
      <c r="H1369" t="s">
        <v>3949</v>
      </c>
      <c r="I1369">
        <f>YEAR(Table1[[#This Row],[Date]])</f>
        <v>2024</v>
      </c>
      <c r="J1369">
        <f>MONTH(Table1[[#This Row],[Date]])</f>
        <v>1</v>
      </c>
      <c r="K1369">
        <f>WEEKDAY(Table1[[#This Row],[Date]])</f>
        <v>2</v>
      </c>
      <c r="L1369" s="3">
        <f>DAY(Table1[[#This Row],[Date]])</f>
        <v>22</v>
      </c>
      <c r="M1369" s="3">
        <f>Table1[[#This Row],[Inventory Level]]/Table1[[#This Row],[Reorder Point]]</f>
        <v>11.933333333333334</v>
      </c>
      <c r="N1369" s="3">
        <f>ROUND(Table1[[#This Row],[Turnover Ratio]],2)</f>
        <v>11.93</v>
      </c>
    </row>
    <row r="1370" spans="1:14" hidden="1" x14ac:dyDescent="0.25">
      <c r="A1370" t="s">
        <v>1282</v>
      </c>
      <c r="B1370" s="1">
        <v>45603</v>
      </c>
      <c r="C1370">
        <v>618</v>
      </c>
      <c r="D1370">
        <v>413</v>
      </c>
      <c r="E1370">
        <v>12</v>
      </c>
      <c r="F1370">
        <v>198</v>
      </c>
      <c r="G1370">
        <v>11</v>
      </c>
      <c r="H1370" t="s">
        <v>3951</v>
      </c>
      <c r="I1370">
        <f>YEAR(Table1[[#This Row],[Date]])</f>
        <v>2024</v>
      </c>
      <c r="J1370">
        <f>MONTH(Table1[[#This Row],[Date]])</f>
        <v>11</v>
      </c>
      <c r="K1370">
        <f>WEEKDAY(Table1[[#This Row],[Date]])</f>
        <v>5</v>
      </c>
      <c r="L1370" s="3">
        <f>DAY(Table1[[#This Row],[Date]])</f>
        <v>7</v>
      </c>
      <c r="M1370" s="3">
        <f>Table1[[#This Row],[Inventory Level]]/Table1[[#This Row],[Reorder Point]]</f>
        <v>1.4963680387409202</v>
      </c>
      <c r="N1370" s="3">
        <f>ROUND(Table1[[#This Row],[Turnover Ratio]],2)</f>
        <v>1.5</v>
      </c>
    </row>
    <row r="1371" spans="1:14" hidden="1" x14ac:dyDescent="0.25">
      <c r="A1371" t="s">
        <v>1283</v>
      </c>
      <c r="B1371" s="1">
        <v>45202</v>
      </c>
      <c r="C1371">
        <v>520</v>
      </c>
      <c r="D1371">
        <v>235</v>
      </c>
      <c r="E1371">
        <v>6</v>
      </c>
      <c r="F1371">
        <v>80</v>
      </c>
      <c r="G1371">
        <v>45</v>
      </c>
      <c r="H1371" t="s">
        <v>3950</v>
      </c>
      <c r="I1371">
        <f>YEAR(Table1[[#This Row],[Date]])</f>
        <v>2023</v>
      </c>
      <c r="J1371">
        <f>MONTH(Table1[[#This Row],[Date]])</f>
        <v>10</v>
      </c>
      <c r="K1371">
        <f>WEEKDAY(Table1[[#This Row],[Date]])</f>
        <v>3</v>
      </c>
      <c r="L1371" s="3">
        <f>DAY(Table1[[#This Row],[Date]])</f>
        <v>3</v>
      </c>
      <c r="M1371" s="3">
        <f>Table1[[#This Row],[Inventory Level]]/Table1[[#This Row],[Reorder Point]]</f>
        <v>2.2127659574468086</v>
      </c>
      <c r="N1371" s="3">
        <f>ROUND(Table1[[#This Row],[Turnover Ratio]],2)</f>
        <v>2.21</v>
      </c>
    </row>
    <row r="1372" spans="1:14" x14ac:dyDescent="0.25">
      <c r="A1372" t="s">
        <v>1284</v>
      </c>
      <c r="B1372" s="1">
        <v>45545</v>
      </c>
      <c r="C1372">
        <v>343</v>
      </c>
      <c r="D1372">
        <v>114</v>
      </c>
      <c r="E1372">
        <v>10</v>
      </c>
      <c r="F1372">
        <v>82</v>
      </c>
      <c r="G1372">
        <v>32</v>
      </c>
      <c r="H1372" t="s">
        <v>3949</v>
      </c>
      <c r="I1372">
        <f>YEAR(Table1[[#This Row],[Date]])</f>
        <v>2024</v>
      </c>
      <c r="J1372">
        <f>MONTH(Table1[[#This Row],[Date]])</f>
        <v>9</v>
      </c>
      <c r="K1372">
        <f>WEEKDAY(Table1[[#This Row],[Date]])</f>
        <v>3</v>
      </c>
      <c r="L1372" s="3">
        <f>DAY(Table1[[#This Row],[Date]])</f>
        <v>10</v>
      </c>
      <c r="M1372" s="3">
        <f>Table1[[#This Row],[Inventory Level]]/Table1[[#This Row],[Reorder Point]]</f>
        <v>3.0087719298245612</v>
      </c>
      <c r="N1372" s="3">
        <f>ROUND(Table1[[#This Row],[Turnover Ratio]],2)</f>
        <v>3.01</v>
      </c>
    </row>
    <row r="1373" spans="1:14" hidden="1" x14ac:dyDescent="0.25">
      <c r="A1373" t="s">
        <v>1285</v>
      </c>
      <c r="B1373" s="1">
        <v>45514</v>
      </c>
      <c r="C1373">
        <v>188</v>
      </c>
      <c r="D1373">
        <v>281</v>
      </c>
      <c r="E1373">
        <v>17</v>
      </c>
      <c r="F1373">
        <v>36</v>
      </c>
      <c r="G1373">
        <v>6</v>
      </c>
      <c r="H1373" t="s">
        <v>3950</v>
      </c>
      <c r="I1373">
        <f>YEAR(Table1[[#This Row],[Date]])</f>
        <v>2024</v>
      </c>
      <c r="J1373">
        <f>MONTH(Table1[[#This Row],[Date]])</f>
        <v>8</v>
      </c>
      <c r="K1373">
        <f>WEEKDAY(Table1[[#This Row],[Date]])</f>
        <v>7</v>
      </c>
      <c r="L1373" s="3">
        <f>DAY(Table1[[#This Row],[Date]])</f>
        <v>10</v>
      </c>
      <c r="M1373" s="3">
        <f>Table1[[#This Row],[Inventory Level]]/Table1[[#This Row],[Reorder Point]]</f>
        <v>0.66903914590747326</v>
      </c>
      <c r="N1373" s="3">
        <f>ROUND(Table1[[#This Row],[Turnover Ratio]],2)</f>
        <v>0.67</v>
      </c>
    </row>
    <row r="1374" spans="1:14" x14ac:dyDescent="0.25">
      <c r="A1374" t="s">
        <v>1286</v>
      </c>
      <c r="B1374" s="1">
        <v>45154</v>
      </c>
      <c r="C1374">
        <v>131</v>
      </c>
      <c r="D1374">
        <v>485</v>
      </c>
      <c r="E1374">
        <v>9</v>
      </c>
      <c r="F1374">
        <v>87</v>
      </c>
      <c r="G1374">
        <v>10</v>
      </c>
      <c r="H1374" t="s">
        <v>3949</v>
      </c>
      <c r="I1374">
        <f>YEAR(Table1[[#This Row],[Date]])</f>
        <v>2023</v>
      </c>
      <c r="J1374">
        <f>MONTH(Table1[[#This Row],[Date]])</f>
        <v>8</v>
      </c>
      <c r="K1374">
        <f>WEEKDAY(Table1[[#This Row],[Date]])</f>
        <v>4</v>
      </c>
      <c r="L1374" s="3">
        <f>DAY(Table1[[#This Row],[Date]])</f>
        <v>16</v>
      </c>
      <c r="M1374" s="3">
        <f>Table1[[#This Row],[Inventory Level]]/Table1[[#This Row],[Reorder Point]]</f>
        <v>0.27010309278350514</v>
      </c>
      <c r="N1374" s="3">
        <f>ROUND(Table1[[#This Row],[Turnover Ratio]],2)</f>
        <v>0.27</v>
      </c>
    </row>
    <row r="1375" spans="1:14" hidden="1" x14ac:dyDescent="0.25">
      <c r="A1375" t="s">
        <v>1287</v>
      </c>
      <c r="B1375" s="1">
        <v>45301</v>
      </c>
      <c r="C1375">
        <v>114</v>
      </c>
      <c r="D1375">
        <v>182</v>
      </c>
      <c r="E1375">
        <v>22</v>
      </c>
      <c r="F1375">
        <v>198</v>
      </c>
      <c r="G1375">
        <v>49</v>
      </c>
      <c r="H1375" t="s">
        <v>3951</v>
      </c>
      <c r="I1375">
        <f>YEAR(Table1[[#This Row],[Date]])</f>
        <v>2024</v>
      </c>
      <c r="J1375">
        <f>MONTH(Table1[[#This Row],[Date]])</f>
        <v>1</v>
      </c>
      <c r="K1375">
        <f>WEEKDAY(Table1[[#This Row],[Date]])</f>
        <v>4</v>
      </c>
      <c r="L1375" s="3">
        <f>DAY(Table1[[#This Row],[Date]])</f>
        <v>10</v>
      </c>
      <c r="M1375" s="3">
        <f>Table1[[#This Row],[Inventory Level]]/Table1[[#This Row],[Reorder Point]]</f>
        <v>0.62637362637362637</v>
      </c>
      <c r="N1375" s="3">
        <f>ROUND(Table1[[#This Row],[Turnover Ratio]],2)</f>
        <v>0.63</v>
      </c>
    </row>
    <row r="1376" spans="1:14" x14ac:dyDescent="0.25">
      <c r="A1376" t="s">
        <v>1288</v>
      </c>
      <c r="B1376" s="1">
        <v>45684</v>
      </c>
      <c r="C1376">
        <v>980</v>
      </c>
      <c r="D1376">
        <v>452</v>
      </c>
      <c r="E1376">
        <v>5</v>
      </c>
      <c r="F1376">
        <v>49</v>
      </c>
      <c r="G1376">
        <v>12</v>
      </c>
      <c r="H1376" t="s">
        <v>3949</v>
      </c>
      <c r="I1376">
        <f>YEAR(Table1[[#This Row],[Date]])</f>
        <v>2025</v>
      </c>
      <c r="J1376">
        <f>MONTH(Table1[[#This Row],[Date]])</f>
        <v>1</v>
      </c>
      <c r="K1376">
        <f>WEEKDAY(Table1[[#This Row],[Date]])</f>
        <v>2</v>
      </c>
      <c r="L1376" s="3">
        <f>DAY(Table1[[#This Row],[Date]])</f>
        <v>27</v>
      </c>
      <c r="M1376" s="3">
        <f>Table1[[#This Row],[Inventory Level]]/Table1[[#This Row],[Reorder Point]]</f>
        <v>2.168141592920354</v>
      </c>
      <c r="N1376" s="3">
        <f>ROUND(Table1[[#This Row],[Turnover Ratio]],2)</f>
        <v>2.17</v>
      </c>
    </row>
    <row r="1377" spans="1:14" hidden="1" x14ac:dyDescent="0.25">
      <c r="A1377" t="s">
        <v>1289</v>
      </c>
      <c r="B1377" s="1">
        <v>45229</v>
      </c>
      <c r="C1377">
        <v>961</v>
      </c>
      <c r="D1377">
        <v>493</v>
      </c>
      <c r="E1377">
        <v>20</v>
      </c>
      <c r="F1377">
        <v>68</v>
      </c>
      <c r="G1377">
        <v>19</v>
      </c>
      <c r="H1377" t="s">
        <v>3951</v>
      </c>
      <c r="I1377">
        <f>YEAR(Table1[[#This Row],[Date]])</f>
        <v>2023</v>
      </c>
      <c r="J1377">
        <f>MONTH(Table1[[#This Row],[Date]])</f>
        <v>10</v>
      </c>
      <c r="K1377">
        <f>WEEKDAY(Table1[[#This Row],[Date]])</f>
        <v>2</v>
      </c>
      <c r="L1377" s="3">
        <f>DAY(Table1[[#This Row],[Date]])</f>
        <v>30</v>
      </c>
      <c r="M1377" s="3">
        <f>Table1[[#This Row],[Inventory Level]]/Table1[[#This Row],[Reorder Point]]</f>
        <v>1.949290060851927</v>
      </c>
      <c r="N1377" s="3">
        <f>ROUND(Table1[[#This Row],[Turnover Ratio]],2)</f>
        <v>1.95</v>
      </c>
    </row>
    <row r="1378" spans="1:14" hidden="1" x14ac:dyDescent="0.25">
      <c r="A1378" t="s">
        <v>1290</v>
      </c>
      <c r="B1378" s="1">
        <v>45457</v>
      </c>
      <c r="C1378">
        <v>798</v>
      </c>
      <c r="D1378">
        <v>488</v>
      </c>
      <c r="E1378">
        <v>2</v>
      </c>
      <c r="F1378">
        <v>174</v>
      </c>
      <c r="G1378">
        <v>43</v>
      </c>
      <c r="H1378" t="s">
        <v>3950</v>
      </c>
      <c r="I1378">
        <f>YEAR(Table1[[#This Row],[Date]])</f>
        <v>2024</v>
      </c>
      <c r="J1378">
        <f>MONTH(Table1[[#This Row],[Date]])</f>
        <v>6</v>
      </c>
      <c r="K1378">
        <f>WEEKDAY(Table1[[#This Row],[Date]])</f>
        <v>6</v>
      </c>
      <c r="L1378" s="3">
        <f>DAY(Table1[[#This Row],[Date]])</f>
        <v>14</v>
      </c>
      <c r="M1378" s="3">
        <f>Table1[[#This Row],[Inventory Level]]/Table1[[#This Row],[Reorder Point]]</f>
        <v>1.6352459016393444</v>
      </c>
      <c r="N1378" s="3">
        <f>ROUND(Table1[[#This Row],[Turnover Ratio]],2)</f>
        <v>1.64</v>
      </c>
    </row>
    <row r="1379" spans="1:14" hidden="1" x14ac:dyDescent="0.25">
      <c r="A1379" t="s">
        <v>1291</v>
      </c>
      <c r="B1379" s="1">
        <v>45005</v>
      </c>
      <c r="C1379">
        <v>546</v>
      </c>
      <c r="D1379">
        <v>401</v>
      </c>
      <c r="E1379">
        <v>13</v>
      </c>
      <c r="F1379">
        <v>80</v>
      </c>
      <c r="G1379">
        <v>43</v>
      </c>
      <c r="H1379" t="s">
        <v>3951</v>
      </c>
      <c r="I1379">
        <f>YEAR(Table1[[#This Row],[Date]])</f>
        <v>2023</v>
      </c>
      <c r="J1379">
        <f>MONTH(Table1[[#This Row],[Date]])</f>
        <v>3</v>
      </c>
      <c r="K1379">
        <f>WEEKDAY(Table1[[#This Row],[Date]])</f>
        <v>2</v>
      </c>
      <c r="L1379" s="3">
        <f>DAY(Table1[[#This Row],[Date]])</f>
        <v>20</v>
      </c>
      <c r="M1379" s="3">
        <f>Table1[[#This Row],[Inventory Level]]/Table1[[#This Row],[Reorder Point]]</f>
        <v>1.3615960099750624</v>
      </c>
      <c r="N1379" s="3">
        <f>ROUND(Table1[[#This Row],[Turnover Ratio]],2)</f>
        <v>1.36</v>
      </c>
    </row>
    <row r="1380" spans="1:14" hidden="1" x14ac:dyDescent="0.25">
      <c r="A1380" t="s">
        <v>1292</v>
      </c>
      <c r="B1380" s="1">
        <v>45171</v>
      </c>
      <c r="C1380">
        <v>209</v>
      </c>
      <c r="D1380">
        <v>124</v>
      </c>
      <c r="E1380">
        <v>27</v>
      </c>
      <c r="F1380">
        <v>92</v>
      </c>
      <c r="G1380">
        <v>13</v>
      </c>
      <c r="H1380" t="s">
        <v>3951</v>
      </c>
      <c r="I1380">
        <f>YEAR(Table1[[#This Row],[Date]])</f>
        <v>2023</v>
      </c>
      <c r="J1380">
        <f>MONTH(Table1[[#This Row],[Date]])</f>
        <v>9</v>
      </c>
      <c r="K1380">
        <f>WEEKDAY(Table1[[#This Row],[Date]])</f>
        <v>7</v>
      </c>
      <c r="L1380" s="3">
        <f>DAY(Table1[[#This Row],[Date]])</f>
        <v>2</v>
      </c>
      <c r="M1380" s="3">
        <f>Table1[[#This Row],[Inventory Level]]/Table1[[#This Row],[Reorder Point]]</f>
        <v>1.685483870967742</v>
      </c>
      <c r="N1380" s="3">
        <f>ROUND(Table1[[#This Row],[Turnover Ratio]],2)</f>
        <v>1.69</v>
      </c>
    </row>
    <row r="1381" spans="1:14" x14ac:dyDescent="0.25">
      <c r="A1381" t="s">
        <v>1284</v>
      </c>
      <c r="B1381" s="1">
        <v>45300</v>
      </c>
      <c r="C1381">
        <v>961</v>
      </c>
      <c r="D1381">
        <v>440</v>
      </c>
      <c r="E1381">
        <v>17</v>
      </c>
      <c r="F1381">
        <v>198</v>
      </c>
      <c r="G1381">
        <v>33</v>
      </c>
      <c r="H1381" t="s">
        <v>3949</v>
      </c>
      <c r="I1381">
        <f>YEAR(Table1[[#This Row],[Date]])</f>
        <v>2024</v>
      </c>
      <c r="J1381">
        <f>MONTH(Table1[[#This Row],[Date]])</f>
        <v>1</v>
      </c>
      <c r="K1381">
        <f>WEEKDAY(Table1[[#This Row],[Date]])</f>
        <v>3</v>
      </c>
      <c r="L1381" s="3">
        <f>DAY(Table1[[#This Row],[Date]])</f>
        <v>9</v>
      </c>
      <c r="M1381" s="3">
        <f>Table1[[#This Row],[Inventory Level]]/Table1[[#This Row],[Reorder Point]]</f>
        <v>2.1840909090909091</v>
      </c>
      <c r="N1381" s="3">
        <f>ROUND(Table1[[#This Row],[Turnover Ratio]],2)</f>
        <v>2.1800000000000002</v>
      </c>
    </row>
    <row r="1382" spans="1:14" x14ac:dyDescent="0.25">
      <c r="A1382" t="s">
        <v>1293</v>
      </c>
      <c r="B1382" s="1">
        <v>45163</v>
      </c>
      <c r="C1382">
        <v>490</v>
      </c>
      <c r="D1382">
        <v>171</v>
      </c>
      <c r="E1382">
        <v>13</v>
      </c>
      <c r="F1382">
        <v>171</v>
      </c>
      <c r="G1382">
        <v>41</v>
      </c>
      <c r="H1382" t="s">
        <v>3949</v>
      </c>
      <c r="I1382">
        <f>YEAR(Table1[[#This Row],[Date]])</f>
        <v>2023</v>
      </c>
      <c r="J1382">
        <f>MONTH(Table1[[#This Row],[Date]])</f>
        <v>8</v>
      </c>
      <c r="K1382">
        <f>WEEKDAY(Table1[[#This Row],[Date]])</f>
        <v>6</v>
      </c>
      <c r="L1382" s="3">
        <f>DAY(Table1[[#This Row],[Date]])</f>
        <v>25</v>
      </c>
      <c r="M1382" s="3">
        <f>Table1[[#This Row],[Inventory Level]]/Table1[[#This Row],[Reorder Point]]</f>
        <v>2.865497076023392</v>
      </c>
      <c r="N1382" s="3">
        <f>ROUND(Table1[[#This Row],[Turnover Ratio]],2)</f>
        <v>2.87</v>
      </c>
    </row>
    <row r="1383" spans="1:14" hidden="1" x14ac:dyDescent="0.25">
      <c r="A1383" t="s">
        <v>1294</v>
      </c>
      <c r="B1383" s="1">
        <v>45546</v>
      </c>
      <c r="C1383">
        <v>767</v>
      </c>
      <c r="D1383">
        <v>278</v>
      </c>
      <c r="E1383">
        <v>5</v>
      </c>
      <c r="F1383">
        <v>87</v>
      </c>
      <c r="G1383">
        <v>34</v>
      </c>
      <c r="H1383" t="s">
        <v>3950</v>
      </c>
      <c r="I1383">
        <f>YEAR(Table1[[#This Row],[Date]])</f>
        <v>2024</v>
      </c>
      <c r="J1383">
        <f>MONTH(Table1[[#This Row],[Date]])</f>
        <v>9</v>
      </c>
      <c r="K1383">
        <f>WEEKDAY(Table1[[#This Row],[Date]])</f>
        <v>4</v>
      </c>
      <c r="L1383" s="3">
        <f>DAY(Table1[[#This Row],[Date]])</f>
        <v>11</v>
      </c>
      <c r="M1383" s="3">
        <f>Table1[[#This Row],[Inventory Level]]/Table1[[#This Row],[Reorder Point]]</f>
        <v>2.7589928057553958</v>
      </c>
      <c r="N1383" s="3">
        <f>ROUND(Table1[[#This Row],[Turnover Ratio]],2)</f>
        <v>2.76</v>
      </c>
    </row>
    <row r="1384" spans="1:14" x14ac:dyDescent="0.25">
      <c r="A1384" t="s">
        <v>1295</v>
      </c>
      <c r="B1384" s="1">
        <v>44990</v>
      </c>
      <c r="C1384">
        <v>272</v>
      </c>
      <c r="D1384">
        <v>245</v>
      </c>
      <c r="E1384">
        <v>29</v>
      </c>
      <c r="F1384">
        <v>152</v>
      </c>
      <c r="G1384">
        <v>34</v>
      </c>
      <c r="H1384" t="s">
        <v>3949</v>
      </c>
      <c r="I1384">
        <f>YEAR(Table1[[#This Row],[Date]])</f>
        <v>2023</v>
      </c>
      <c r="J1384">
        <f>MONTH(Table1[[#This Row],[Date]])</f>
        <v>3</v>
      </c>
      <c r="K1384">
        <f>WEEKDAY(Table1[[#This Row],[Date]])</f>
        <v>1</v>
      </c>
      <c r="L1384" s="3">
        <f>DAY(Table1[[#This Row],[Date]])</f>
        <v>5</v>
      </c>
      <c r="M1384" s="3">
        <f>Table1[[#This Row],[Inventory Level]]/Table1[[#This Row],[Reorder Point]]</f>
        <v>1.1102040816326531</v>
      </c>
      <c r="N1384" s="3">
        <f>ROUND(Table1[[#This Row],[Turnover Ratio]],2)</f>
        <v>1.1100000000000001</v>
      </c>
    </row>
    <row r="1385" spans="1:14" x14ac:dyDescent="0.25">
      <c r="A1385" t="s">
        <v>1296</v>
      </c>
      <c r="B1385" s="1">
        <v>45318</v>
      </c>
      <c r="C1385">
        <v>759</v>
      </c>
      <c r="D1385">
        <v>82</v>
      </c>
      <c r="E1385">
        <v>21</v>
      </c>
      <c r="F1385">
        <v>96</v>
      </c>
      <c r="G1385">
        <v>47</v>
      </c>
      <c r="H1385" t="s">
        <v>3949</v>
      </c>
      <c r="I1385">
        <f>YEAR(Table1[[#This Row],[Date]])</f>
        <v>2024</v>
      </c>
      <c r="J1385">
        <f>MONTH(Table1[[#This Row],[Date]])</f>
        <v>1</v>
      </c>
      <c r="K1385">
        <f>WEEKDAY(Table1[[#This Row],[Date]])</f>
        <v>7</v>
      </c>
      <c r="L1385" s="3">
        <f>DAY(Table1[[#This Row],[Date]])</f>
        <v>27</v>
      </c>
      <c r="M1385" s="3">
        <f>Table1[[#This Row],[Inventory Level]]/Table1[[#This Row],[Reorder Point]]</f>
        <v>9.2560975609756095</v>
      </c>
      <c r="N1385" s="3">
        <f>ROUND(Table1[[#This Row],[Turnover Ratio]],2)</f>
        <v>9.26</v>
      </c>
    </row>
    <row r="1386" spans="1:14" x14ac:dyDescent="0.25">
      <c r="A1386" t="s">
        <v>1297</v>
      </c>
      <c r="B1386" s="1">
        <v>45204</v>
      </c>
      <c r="C1386">
        <v>706</v>
      </c>
      <c r="D1386">
        <v>296</v>
      </c>
      <c r="E1386">
        <v>2</v>
      </c>
      <c r="F1386">
        <v>153</v>
      </c>
      <c r="G1386">
        <v>12</v>
      </c>
      <c r="H1386" t="s">
        <v>3949</v>
      </c>
      <c r="I1386">
        <f>YEAR(Table1[[#This Row],[Date]])</f>
        <v>2023</v>
      </c>
      <c r="J1386">
        <f>MONTH(Table1[[#This Row],[Date]])</f>
        <v>10</v>
      </c>
      <c r="K1386">
        <f>WEEKDAY(Table1[[#This Row],[Date]])</f>
        <v>5</v>
      </c>
      <c r="L1386" s="3">
        <f>DAY(Table1[[#This Row],[Date]])</f>
        <v>5</v>
      </c>
      <c r="M1386" s="3">
        <f>Table1[[#This Row],[Inventory Level]]/Table1[[#This Row],[Reorder Point]]</f>
        <v>2.3851351351351351</v>
      </c>
      <c r="N1386" s="3">
        <f>ROUND(Table1[[#This Row],[Turnover Ratio]],2)</f>
        <v>2.39</v>
      </c>
    </row>
    <row r="1387" spans="1:14" hidden="1" x14ac:dyDescent="0.25">
      <c r="A1387" t="s">
        <v>1298</v>
      </c>
      <c r="B1387" s="1">
        <v>45196</v>
      </c>
      <c r="C1387">
        <v>773</v>
      </c>
      <c r="D1387">
        <v>86</v>
      </c>
      <c r="E1387">
        <v>9</v>
      </c>
      <c r="F1387">
        <v>50</v>
      </c>
      <c r="G1387">
        <v>19</v>
      </c>
      <c r="H1387" t="s">
        <v>3951</v>
      </c>
      <c r="I1387">
        <f>YEAR(Table1[[#This Row],[Date]])</f>
        <v>2023</v>
      </c>
      <c r="J1387">
        <f>MONTH(Table1[[#This Row],[Date]])</f>
        <v>9</v>
      </c>
      <c r="K1387">
        <f>WEEKDAY(Table1[[#This Row],[Date]])</f>
        <v>4</v>
      </c>
      <c r="L1387" s="3">
        <f>DAY(Table1[[#This Row],[Date]])</f>
        <v>27</v>
      </c>
      <c r="M1387" s="3">
        <f>Table1[[#This Row],[Inventory Level]]/Table1[[#This Row],[Reorder Point]]</f>
        <v>8.9883720930232567</v>
      </c>
      <c r="N1387" s="3">
        <f>ROUND(Table1[[#This Row],[Turnover Ratio]],2)</f>
        <v>8.99</v>
      </c>
    </row>
    <row r="1388" spans="1:14" hidden="1" x14ac:dyDescent="0.25">
      <c r="A1388" t="s">
        <v>1299</v>
      </c>
      <c r="B1388" s="1">
        <v>45216</v>
      </c>
      <c r="C1388">
        <v>803</v>
      </c>
      <c r="D1388">
        <v>106</v>
      </c>
      <c r="E1388">
        <v>12</v>
      </c>
      <c r="F1388">
        <v>86</v>
      </c>
      <c r="G1388">
        <v>40</v>
      </c>
      <c r="H1388" t="s">
        <v>3951</v>
      </c>
      <c r="I1388">
        <f>YEAR(Table1[[#This Row],[Date]])</f>
        <v>2023</v>
      </c>
      <c r="J1388">
        <f>MONTH(Table1[[#This Row],[Date]])</f>
        <v>10</v>
      </c>
      <c r="K1388">
        <f>WEEKDAY(Table1[[#This Row],[Date]])</f>
        <v>3</v>
      </c>
      <c r="L1388" s="3">
        <f>DAY(Table1[[#This Row],[Date]])</f>
        <v>17</v>
      </c>
      <c r="M1388" s="3">
        <f>Table1[[#This Row],[Inventory Level]]/Table1[[#This Row],[Reorder Point]]</f>
        <v>7.5754716981132075</v>
      </c>
      <c r="N1388" s="3">
        <f>ROUND(Table1[[#This Row],[Turnover Ratio]],2)</f>
        <v>7.58</v>
      </c>
    </row>
    <row r="1389" spans="1:14" hidden="1" x14ac:dyDescent="0.25">
      <c r="A1389" t="s">
        <v>1300</v>
      </c>
      <c r="B1389" s="1">
        <v>44996</v>
      </c>
      <c r="C1389">
        <v>379</v>
      </c>
      <c r="D1389">
        <v>171</v>
      </c>
      <c r="E1389">
        <v>5</v>
      </c>
      <c r="F1389">
        <v>36</v>
      </c>
      <c r="G1389">
        <v>9</v>
      </c>
      <c r="H1389" t="s">
        <v>3951</v>
      </c>
      <c r="I1389">
        <f>YEAR(Table1[[#This Row],[Date]])</f>
        <v>2023</v>
      </c>
      <c r="J1389">
        <f>MONTH(Table1[[#This Row],[Date]])</f>
        <v>3</v>
      </c>
      <c r="K1389">
        <f>WEEKDAY(Table1[[#This Row],[Date]])</f>
        <v>7</v>
      </c>
      <c r="L1389" s="3">
        <f>DAY(Table1[[#This Row],[Date]])</f>
        <v>11</v>
      </c>
      <c r="M1389" s="3">
        <f>Table1[[#This Row],[Inventory Level]]/Table1[[#This Row],[Reorder Point]]</f>
        <v>2.2163742690058479</v>
      </c>
      <c r="N1389" s="3">
        <f>ROUND(Table1[[#This Row],[Turnover Ratio]],2)</f>
        <v>2.2200000000000002</v>
      </c>
    </row>
    <row r="1390" spans="1:14" x14ac:dyDescent="0.25">
      <c r="A1390" t="s">
        <v>155</v>
      </c>
      <c r="B1390" s="1">
        <v>45669</v>
      </c>
      <c r="C1390">
        <v>834</v>
      </c>
      <c r="D1390">
        <v>144</v>
      </c>
      <c r="E1390">
        <v>7</v>
      </c>
      <c r="F1390">
        <v>137</v>
      </c>
      <c r="G1390">
        <v>34</v>
      </c>
      <c r="H1390" t="s">
        <v>3949</v>
      </c>
      <c r="I1390">
        <f>YEAR(Table1[[#This Row],[Date]])</f>
        <v>2025</v>
      </c>
      <c r="J1390">
        <f>MONTH(Table1[[#This Row],[Date]])</f>
        <v>1</v>
      </c>
      <c r="K1390">
        <f>WEEKDAY(Table1[[#This Row],[Date]])</f>
        <v>1</v>
      </c>
      <c r="L1390" s="3">
        <f>DAY(Table1[[#This Row],[Date]])</f>
        <v>12</v>
      </c>
      <c r="M1390" s="3">
        <f>Table1[[#This Row],[Inventory Level]]/Table1[[#This Row],[Reorder Point]]</f>
        <v>5.791666666666667</v>
      </c>
      <c r="N1390" s="3">
        <f>ROUND(Table1[[#This Row],[Turnover Ratio]],2)</f>
        <v>5.79</v>
      </c>
    </row>
    <row r="1391" spans="1:14" hidden="1" x14ac:dyDescent="0.25">
      <c r="A1391" t="s">
        <v>1301</v>
      </c>
      <c r="B1391" s="1">
        <v>45147</v>
      </c>
      <c r="C1391">
        <v>985</v>
      </c>
      <c r="D1391">
        <v>110</v>
      </c>
      <c r="E1391">
        <v>16</v>
      </c>
      <c r="F1391">
        <v>114</v>
      </c>
      <c r="G1391">
        <v>37</v>
      </c>
      <c r="H1391" t="s">
        <v>3951</v>
      </c>
      <c r="I1391">
        <f>YEAR(Table1[[#This Row],[Date]])</f>
        <v>2023</v>
      </c>
      <c r="J1391">
        <f>MONTH(Table1[[#This Row],[Date]])</f>
        <v>8</v>
      </c>
      <c r="K1391">
        <f>WEEKDAY(Table1[[#This Row],[Date]])</f>
        <v>4</v>
      </c>
      <c r="L1391" s="3">
        <f>DAY(Table1[[#This Row],[Date]])</f>
        <v>9</v>
      </c>
      <c r="M1391" s="3">
        <f>Table1[[#This Row],[Inventory Level]]/Table1[[#This Row],[Reorder Point]]</f>
        <v>8.954545454545455</v>
      </c>
      <c r="N1391" s="3">
        <f>ROUND(Table1[[#This Row],[Turnover Ratio]],2)</f>
        <v>8.9499999999999993</v>
      </c>
    </row>
    <row r="1392" spans="1:14" x14ac:dyDescent="0.25">
      <c r="A1392" t="s">
        <v>1302</v>
      </c>
      <c r="B1392" s="1">
        <v>45240</v>
      </c>
      <c r="C1392">
        <v>526</v>
      </c>
      <c r="D1392">
        <v>243</v>
      </c>
      <c r="E1392">
        <v>18</v>
      </c>
      <c r="F1392">
        <v>17</v>
      </c>
      <c r="G1392">
        <v>4</v>
      </c>
      <c r="H1392" t="s">
        <v>3949</v>
      </c>
      <c r="I1392">
        <f>YEAR(Table1[[#This Row],[Date]])</f>
        <v>2023</v>
      </c>
      <c r="J1392">
        <f>MONTH(Table1[[#This Row],[Date]])</f>
        <v>11</v>
      </c>
      <c r="K1392">
        <f>WEEKDAY(Table1[[#This Row],[Date]])</f>
        <v>6</v>
      </c>
      <c r="L1392" s="3">
        <f>DAY(Table1[[#This Row],[Date]])</f>
        <v>10</v>
      </c>
      <c r="M1392" s="3">
        <f>Table1[[#This Row],[Inventory Level]]/Table1[[#This Row],[Reorder Point]]</f>
        <v>2.1646090534979425</v>
      </c>
      <c r="N1392" s="3">
        <f>ROUND(Table1[[#This Row],[Turnover Ratio]],2)</f>
        <v>2.16</v>
      </c>
    </row>
    <row r="1393" spans="1:14" hidden="1" x14ac:dyDescent="0.25">
      <c r="A1393" t="s">
        <v>1303</v>
      </c>
      <c r="B1393" s="1">
        <v>45626</v>
      </c>
      <c r="C1393">
        <v>211</v>
      </c>
      <c r="D1393">
        <v>66</v>
      </c>
      <c r="E1393">
        <v>28</v>
      </c>
      <c r="F1393">
        <v>48</v>
      </c>
      <c r="G1393">
        <v>22</v>
      </c>
      <c r="H1393" t="s">
        <v>3951</v>
      </c>
      <c r="I1393">
        <f>YEAR(Table1[[#This Row],[Date]])</f>
        <v>2024</v>
      </c>
      <c r="J1393">
        <f>MONTH(Table1[[#This Row],[Date]])</f>
        <v>11</v>
      </c>
      <c r="K1393">
        <f>WEEKDAY(Table1[[#This Row],[Date]])</f>
        <v>7</v>
      </c>
      <c r="L1393" s="3">
        <f>DAY(Table1[[#This Row],[Date]])</f>
        <v>30</v>
      </c>
      <c r="M1393" s="3">
        <f>Table1[[#This Row],[Inventory Level]]/Table1[[#This Row],[Reorder Point]]</f>
        <v>3.1969696969696968</v>
      </c>
      <c r="N1393" s="3">
        <f>ROUND(Table1[[#This Row],[Turnover Ratio]],2)</f>
        <v>3.2</v>
      </c>
    </row>
    <row r="1394" spans="1:14" x14ac:dyDescent="0.25">
      <c r="A1394" t="s">
        <v>1304</v>
      </c>
      <c r="B1394" s="1">
        <v>45227</v>
      </c>
      <c r="C1394">
        <v>889</v>
      </c>
      <c r="D1394">
        <v>187</v>
      </c>
      <c r="E1394">
        <v>8</v>
      </c>
      <c r="F1394">
        <v>114</v>
      </c>
      <c r="G1394">
        <v>45</v>
      </c>
      <c r="H1394" t="s">
        <v>3949</v>
      </c>
      <c r="I1394">
        <f>YEAR(Table1[[#This Row],[Date]])</f>
        <v>2023</v>
      </c>
      <c r="J1394">
        <f>MONTH(Table1[[#This Row],[Date]])</f>
        <v>10</v>
      </c>
      <c r="K1394">
        <f>WEEKDAY(Table1[[#This Row],[Date]])</f>
        <v>7</v>
      </c>
      <c r="L1394" s="3">
        <f>DAY(Table1[[#This Row],[Date]])</f>
        <v>28</v>
      </c>
      <c r="M1394" s="3">
        <f>Table1[[#This Row],[Inventory Level]]/Table1[[#This Row],[Reorder Point]]</f>
        <v>4.7540106951871657</v>
      </c>
      <c r="N1394" s="3">
        <f>ROUND(Table1[[#This Row],[Turnover Ratio]],2)</f>
        <v>4.75</v>
      </c>
    </row>
    <row r="1395" spans="1:14" hidden="1" x14ac:dyDescent="0.25">
      <c r="A1395" t="s">
        <v>1305</v>
      </c>
      <c r="B1395" s="1">
        <v>45024</v>
      </c>
      <c r="C1395">
        <v>497</v>
      </c>
      <c r="D1395">
        <v>394</v>
      </c>
      <c r="E1395">
        <v>27</v>
      </c>
      <c r="F1395">
        <v>149</v>
      </c>
      <c r="G1395">
        <v>29</v>
      </c>
      <c r="H1395" t="s">
        <v>3951</v>
      </c>
      <c r="I1395">
        <f>YEAR(Table1[[#This Row],[Date]])</f>
        <v>2023</v>
      </c>
      <c r="J1395">
        <f>MONTH(Table1[[#This Row],[Date]])</f>
        <v>4</v>
      </c>
      <c r="K1395">
        <f>WEEKDAY(Table1[[#This Row],[Date]])</f>
        <v>7</v>
      </c>
      <c r="L1395" s="3">
        <f>DAY(Table1[[#This Row],[Date]])</f>
        <v>8</v>
      </c>
      <c r="M1395" s="3">
        <f>Table1[[#This Row],[Inventory Level]]/Table1[[#This Row],[Reorder Point]]</f>
        <v>1.2614213197969544</v>
      </c>
      <c r="N1395" s="3">
        <f>ROUND(Table1[[#This Row],[Turnover Ratio]],2)</f>
        <v>1.26</v>
      </c>
    </row>
    <row r="1396" spans="1:14" x14ac:dyDescent="0.25">
      <c r="A1396" t="s">
        <v>72</v>
      </c>
      <c r="B1396" s="1">
        <v>45231</v>
      </c>
      <c r="C1396">
        <v>149</v>
      </c>
      <c r="D1396">
        <v>432</v>
      </c>
      <c r="E1396">
        <v>14</v>
      </c>
      <c r="F1396">
        <v>189</v>
      </c>
      <c r="G1396">
        <v>34</v>
      </c>
      <c r="H1396" t="s">
        <v>3949</v>
      </c>
      <c r="I1396">
        <f>YEAR(Table1[[#This Row],[Date]])</f>
        <v>2023</v>
      </c>
      <c r="J1396">
        <f>MONTH(Table1[[#This Row],[Date]])</f>
        <v>11</v>
      </c>
      <c r="K1396">
        <f>WEEKDAY(Table1[[#This Row],[Date]])</f>
        <v>4</v>
      </c>
      <c r="L1396" s="3">
        <f>DAY(Table1[[#This Row],[Date]])</f>
        <v>1</v>
      </c>
      <c r="M1396" s="3">
        <f>Table1[[#This Row],[Inventory Level]]/Table1[[#This Row],[Reorder Point]]</f>
        <v>0.34490740740740738</v>
      </c>
      <c r="N1396" s="3">
        <f>ROUND(Table1[[#This Row],[Turnover Ratio]],2)</f>
        <v>0.34</v>
      </c>
    </row>
    <row r="1397" spans="1:14" x14ac:dyDescent="0.25">
      <c r="A1397" t="s">
        <v>1306</v>
      </c>
      <c r="B1397" s="1">
        <v>45054</v>
      </c>
      <c r="C1397">
        <v>295</v>
      </c>
      <c r="D1397">
        <v>268</v>
      </c>
      <c r="E1397">
        <v>4</v>
      </c>
      <c r="F1397">
        <v>29</v>
      </c>
      <c r="G1397">
        <v>26</v>
      </c>
      <c r="H1397" t="s">
        <v>3949</v>
      </c>
      <c r="I1397">
        <f>YEAR(Table1[[#This Row],[Date]])</f>
        <v>2023</v>
      </c>
      <c r="J1397">
        <f>MONTH(Table1[[#This Row],[Date]])</f>
        <v>5</v>
      </c>
      <c r="K1397">
        <f>WEEKDAY(Table1[[#This Row],[Date]])</f>
        <v>2</v>
      </c>
      <c r="L1397" s="3">
        <f>DAY(Table1[[#This Row],[Date]])</f>
        <v>8</v>
      </c>
      <c r="M1397" s="3">
        <f>Table1[[#This Row],[Inventory Level]]/Table1[[#This Row],[Reorder Point]]</f>
        <v>1.1007462686567164</v>
      </c>
      <c r="N1397" s="3">
        <f>ROUND(Table1[[#This Row],[Turnover Ratio]],2)</f>
        <v>1.1000000000000001</v>
      </c>
    </row>
    <row r="1398" spans="1:14" x14ac:dyDescent="0.25">
      <c r="A1398" t="s">
        <v>1307</v>
      </c>
      <c r="B1398" s="1">
        <v>45262</v>
      </c>
      <c r="C1398">
        <v>345</v>
      </c>
      <c r="D1398">
        <v>447</v>
      </c>
      <c r="E1398">
        <v>13</v>
      </c>
      <c r="F1398">
        <v>30</v>
      </c>
      <c r="G1398">
        <v>29</v>
      </c>
      <c r="H1398" t="s">
        <v>3949</v>
      </c>
      <c r="I1398">
        <f>YEAR(Table1[[#This Row],[Date]])</f>
        <v>2023</v>
      </c>
      <c r="J1398">
        <f>MONTH(Table1[[#This Row],[Date]])</f>
        <v>12</v>
      </c>
      <c r="K1398">
        <f>WEEKDAY(Table1[[#This Row],[Date]])</f>
        <v>7</v>
      </c>
      <c r="L1398" s="3">
        <f>DAY(Table1[[#This Row],[Date]])</f>
        <v>2</v>
      </c>
      <c r="M1398" s="3">
        <f>Table1[[#This Row],[Inventory Level]]/Table1[[#This Row],[Reorder Point]]</f>
        <v>0.77181208053691275</v>
      </c>
      <c r="N1398" s="3">
        <f>ROUND(Table1[[#This Row],[Turnover Ratio]],2)</f>
        <v>0.77</v>
      </c>
    </row>
    <row r="1399" spans="1:14" hidden="1" x14ac:dyDescent="0.25">
      <c r="A1399" t="s">
        <v>1308</v>
      </c>
      <c r="B1399" s="1">
        <v>45073</v>
      </c>
      <c r="C1399">
        <v>488</v>
      </c>
      <c r="D1399">
        <v>135</v>
      </c>
      <c r="E1399">
        <v>1</v>
      </c>
      <c r="F1399">
        <v>2</v>
      </c>
      <c r="G1399">
        <v>40</v>
      </c>
      <c r="H1399" t="s">
        <v>3950</v>
      </c>
      <c r="I1399">
        <f>YEAR(Table1[[#This Row],[Date]])</f>
        <v>2023</v>
      </c>
      <c r="J1399">
        <f>MONTH(Table1[[#This Row],[Date]])</f>
        <v>5</v>
      </c>
      <c r="K1399">
        <f>WEEKDAY(Table1[[#This Row],[Date]])</f>
        <v>7</v>
      </c>
      <c r="L1399" s="3">
        <f>DAY(Table1[[#This Row],[Date]])</f>
        <v>27</v>
      </c>
      <c r="M1399" s="3">
        <f>Table1[[#This Row],[Inventory Level]]/Table1[[#This Row],[Reorder Point]]</f>
        <v>3.6148148148148147</v>
      </c>
      <c r="N1399" s="3">
        <f>ROUND(Table1[[#This Row],[Turnover Ratio]],2)</f>
        <v>3.61</v>
      </c>
    </row>
    <row r="1400" spans="1:14" x14ac:dyDescent="0.25">
      <c r="A1400" t="s">
        <v>1309</v>
      </c>
      <c r="B1400" s="1">
        <v>45357</v>
      </c>
      <c r="C1400">
        <v>265</v>
      </c>
      <c r="D1400">
        <v>327</v>
      </c>
      <c r="E1400">
        <v>8</v>
      </c>
      <c r="F1400">
        <v>60</v>
      </c>
      <c r="G1400">
        <v>40</v>
      </c>
      <c r="H1400" t="s">
        <v>3949</v>
      </c>
      <c r="I1400">
        <f>YEAR(Table1[[#This Row],[Date]])</f>
        <v>2024</v>
      </c>
      <c r="J1400">
        <f>MONTH(Table1[[#This Row],[Date]])</f>
        <v>3</v>
      </c>
      <c r="K1400">
        <f>WEEKDAY(Table1[[#This Row],[Date]])</f>
        <v>4</v>
      </c>
      <c r="L1400" s="3">
        <f>DAY(Table1[[#This Row],[Date]])</f>
        <v>6</v>
      </c>
      <c r="M1400" s="3">
        <f>Table1[[#This Row],[Inventory Level]]/Table1[[#This Row],[Reorder Point]]</f>
        <v>0.81039755351681952</v>
      </c>
      <c r="N1400" s="3">
        <f>ROUND(Table1[[#This Row],[Turnover Ratio]],2)</f>
        <v>0.81</v>
      </c>
    </row>
    <row r="1401" spans="1:14" hidden="1" x14ac:dyDescent="0.25">
      <c r="A1401" t="s">
        <v>1310</v>
      </c>
      <c r="B1401" s="1">
        <v>45605</v>
      </c>
      <c r="C1401">
        <v>545</v>
      </c>
      <c r="D1401">
        <v>291</v>
      </c>
      <c r="E1401">
        <v>5</v>
      </c>
      <c r="F1401">
        <v>61</v>
      </c>
      <c r="G1401">
        <v>17</v>
      </c>
      <c r="H1401" t="s">
        <v>3951</v>
      </c>
      <c r="I1401">
        <f>YEAR(Table1[[#This Row],[Date]])</f>
        <v>2024</v>
      </c>
      <c r="J1401">
        <f>MONTH(Table1[[#This Row],[Date]])</f>
        <v>11</v>
      </c>
      <c r="K1401">
        <f>WEEKDAY(Table1[[#This Row],[Date]])</f>
        <v>7</v>
      </c>
      <c r="L1401" s="3">
        <f>DAY(Table1[[#This Row],[Date]])</f>
        <v>9</v>
      </c>
      <c r="M1401" s="3">
        <f>Table1[[#This Row],[Inventory Level]]/Table1[[#This Row],[Reorder Point]]</f>
        <v>1.872852233676976</v>
      </c>
      <c r="N1401" s="3">
        <f>ROUND(Table1[[#This Row],[Turnover Ratio]],2)</f>
        <v>1.87</v>
      </c>
    </row>
    <row r="1402" spans="1:14" hidden="1" x14ac:dyDescent="0.25">
      <c r="A1402" t="s">
        <v>1311</v>
      </c>
      <c r="B1402" s="1">
        <v>45102</v>
      </c>
      <c r="C1402">
        <v>562</v>
      </c>
      <c r="D1402">
        <v>118</v>
      </c>
      <c r="E1402">
        <v>23</v>
      </c>
      <c r="F1402">
        <v>161</v>
      </c>
      <c r="G1402">
        <v>7</v>
      </c>
      <c r="H1402" t="s">
        <v>3951</v>
      </c>
      <c r="I1402">
        <f>YEAR(Table1[[#This Row],[Date]])</f>
        <v>2023</v>
      </c>
      <c r="J1402">
        <f>MONTH(Table1[[#This Row],[Date]])</f>
        <v>6</v>
      </c>
      <c r="K1402">
        <f>WEEKDAY(Table1[[#This Row],[Date]])</f>
        <v>1</v>
      </c>
      <c r="L1402" s="3">
        <f>DAY(Table1[[#This Row],[Date]])</f>
        <v>25</v>
      </c>
      <c r="M1402" s="3">
        <f>Table1[[#This Row],[Inventory Level]]/Table1[[#This Row],[Reorder Point]]</f>
        <v>4.7627118644067794</v>
      </c>
      <c r="N1402" s="3">
        <f>ROUND(Table1[[#This Row],[Turnover Ratio]],2)</f>
        <v>4.76</v>
      </c>
    </row>
    <row r="1403" spans="1:14" hidden="1" x14ac:dyDescent="0.25">
      <c r="A1403" t="s">
        <v>1312</v>
      </c>
      <c r="B1403" s="1">
        <v>45605</v>
      </c>
      <c r="C1403">
        <v>470</v>
      </c>
      <c r="D1403">
        <v>447</v>
      </c>
      <c r="E1403">
        <v>15</v>
      </c>
      <c r="F1403">
        <v>86</v>
      </c>
      <c r="G1403">
        <v>21</v>
      </c>
      <c r="H1403" t="s">
        <v>3951</v>
      </c>
      <c r="I1403">
        <f>YEAR(Table1[[#This Row],[Date]])</f>
        <v>2024</v>
      </c>
      <c r="J1403">
        <f>MONTH(Table1[[#This Row],[Date]])</f>
        <v>11</v>
      </c>
      <c r="K1403">
        <f>WEEKDAY(Table1[[#This Row],[Date]])</f>
        <v>7</v>
      </c>
      <c r="L1403" s="3">
        <f>DAY(Table1[[#This Row],[Date]])</f>
        <v>9</v>
      </c>
      <c r="M1403" s="3">
        <f>Table1[[#This Row],[Inventory Level]]/Table1[[#This Row],[Reorder Point]]</f>
        <v>1.051454138702461</v>
      </c>
      <c r="N1403" s="3">
        <f>ROUND(Table1[[#This Row],[Turnover Ratio]],2)</f>
        <v>1.05</v>
      </c>
    </row>
    <row r="1404" spans="1:14" hidden="1" x14ac:dyDescent="0.25">
      <c r="A1404" t="s">
        <v>1313</v>
      </c>
      <c r="B1404" s="1">
        <v>45445</v>
      </c>
      <c r="C1404">
        <v>624</v>
      </c>
      <c r="D1404">
        <v>147</v>
      </c>
      <c r="E1404">
        <v>3</v>
      </c>
      <c r="F1404">
        <v>186</v>
      </c>
      <c r="G1404">
        <v>43</v>
      </c>
      <c r="H1404" t="s">
        <v>3950</v>
      </c>
      <c r="I1404">
        <f>YEAR(Table1[[#This Row],[Date]])</f>
        <v>2024</v>
      </c>
      <c r="J1404">
        <f>MONTH(Table1[[#This Row],[Date]])</f>
        <v>6</v>
      </c>
      <c r="K1404">
        <f>WEEKDAY(Table1[[#This Row],[Date]])</f>
        <v>1</v>
      </c>
      <c r="L1404" s="3">
        <f>DAY(Table1[[#This Row],[Date]])</f>
        <v>2</v>
      </c>
      <c r="M1404" s="3">
        <f>Table1[[#This Row],[Inventory Level]]/Table1[[#This Row],[Reorder Point]]</f>
        <v>4.2448979591836737</v>
      </c>
      <c r="N1404" s="3">
        <f>ROUND(Table1[[#This Row],[Turnover Ratio]],2)</f>
        <v>4.24</v>
      </c>
    </row>
    <row r="1405" spans="1:14" x14ac:dyDescent="0.25">
      <c r="A1405" t="s">
        <v>1314</v>
      </c>
      <c r="B1405" s="1">
        <v>45022</v>
      </c>
      <c r="C1405">
        <v>162</v>
      </c>
      <c r="D1405">
        <v>134</v>
      </c>
      <c r="E1405">
        <v>4</v>
      </c>
      <c r="F1405">
        <v>65</v>
      </c>
      <c r="G1405">
        <v>8</v>
      </c>
      <c r="H1405" t="s">
        <v>3949</v>
      </c>
      <c r="I1405">
        <f>YEAR(Table1[[#This Row],[Date]])</f>
        <v>2023</v>
      </c>
      <c r="J1405">
        <f>MONTH(Table1[[#This Row],[Date]])</f>
        <v>4</v>
      </c>
      <c r="K1405">
        <f>WEEKDAY(Table1[[#This Row],[Date]])</f>
        <v>5</v>
      </c>
      <c r="L1405" s="3">
        <f>DAY(Table1[[#This Row],[Date]])</f>
        <v>6</v>
      </c>
      <c r="M1405" s="3">
        <f>Table1[[#This Row],[Inventory Level]]/Table1[[#This Row],[Reorder Point]]</f>
        <v>1.208955223880597</v>
      </c>
      <c r="N1405" s="3">
        <f>ROUND(Table1[[#This Row],[Turnover Ratio]],2)</f>
        <v>1.21</v>
      </c>
    </row>
    <row r="1406" spans="1:14" x14ac:dyDescent="0.25">
      <c r="A1406" t="s">
        <v>1315</v>
      </c>
      <c r="B1406" s="1">
        <v>45697</v>
      </c>
      <c r="C1406">
        <v>511</v>
      </c>
      <c r="D1406">
        <v>315</v>
      </c>
      <c r="E1406">
        <v>6</v>
      </c>
      <c r="F1406">
        <v>132</v>
      </c>
      <c r="G1406">
        <v>50</v>
      </c>
      <c r="H1406" t="s">
        <v>3949</v>
      </c>
      <c r="I1406">
        <f>YEAR(Table1[[#This Row],[Date]])</f>
        <v>2025</v>
      </c>
      <c r="J1406">
        <f>MONTH(Table1[[#This Row],[Date]])</f>
        <v>2</v>
      </c>
      <c r="K1406">
        <f>WEEKDAY(Table1[[#This Row],[Date]])</f>
        <v>1</v>
      </c>
      <c r="L1406" s="3">
        <f>DAY(Table1[[#This Row],[Date]])</f>
        <v>9</v>
      </c>
      <c r="M1406" s="3">
        <f>Table1[[#This Row],[Inventory Level]]/Table1[[#This Row],[Reorder Point]]</f>
        <v>1.6222222222222222</v>
      </c>
      <c r="N1406" s="3">
        <f>ROUND(Table1[[#This Row],[Turnover Ratio]],2)</f>
        <v>1.62</v>
      </c>
    </row>
    <row r="1407" spans="1:14" hidden="1" x14ac:dyDescent="0.25">
      <c r="A1407" t="s">
        <v>1316</v>
      </c>
      <c r="B1407" s="1">
        <v>45420</v>
      </c>
      <c r="C1407">
        <v>785</v>
      </c>
      <c r="D1407">
        <v>320</v>
      </c>
      <c r="E1407">
        <v>27</v>
      </c>
      <c r="F1407">
        <v>31</v>
      </c>
      <c r="G1407">
        <v>31</v>
      </c>
      <c r="H1407" t="s">
        <v>3950</v>
      </c>
      <c r="I1407">
        <f>YEAR(Table1[[#This Row],[Date]])</f>
        <v>2024</v>
      </c>
      <c r="J1407">
        <f>MONTH(Table1[[#This Row],[Date]])</f>
        <v>5</v>
      </c>
      <c r="K1407">
        <f>WEEKDAY(Table1[[#This Row],[Date]])</f>
        <v>4</v>
      </c>
      <c r="L1407" s="3">
        <f>DAY(Table1[[#This Row],[Date]])</f>
        <v>8</v>
      </c>
      <c r="M1407" s="3">
        <f>Table1[[#This Row],[Inventory Level]]/Table1[[#This Row],[Reorder Point]]</f>
        <v>2.453125</v>
      </c>
      <c r="N1407" s="3">
        <f>ROUND(Table1[[#This Row],[Turnover Ratio]],2)</f>
        <v>2.4500000000000002</v>
      </c>
    </row>
    <row r="1408" spans="1:14" hidden="1" x14ac:dyDescent="0.25">
      <c r="A1408" t="s">
        <v>1317</v>
      </c>
      <c r="B1408" s="1">
        <v>45607</v>
      </c>
      <c r="C1408">
        <v>872</v>
      </c>
      <c r="D1408">
        <v>235</v>
      </c>
      <c r="E1408">
        <v>25</v>
      </c>
      <c r="F1408">
        <v>122</v>
      </c>
      <c r="G1408">
        <v>4</v>
      </c>
      <c r="H1408" t="s">
        <v>3951</v>
      </c>
      <c r="I1408">
        <f>YEAR(Table1[[#This Row],[Date]])</f>
        <v>2024</v>
      </c>
      <c r="J1408">
        <f>MONTH(Table1[[#This Row],[Date]])</f>
        <v>11</v>
      </c>
      <c r="K1408">
        <f>WEEKDAY(Table1[[#This Row],[Date]])</f>
        <v>2</v>
      </c>
      <c r="L1408" s="3">
        <f>DAY(Table1[[#This Row],[Date]])</f>
        <v>11</v>
      </c>
      <c r="M1408" s="3">
        <f>Table1[[#This Row],[Inventory Level]]/Table1[[#This Row],[Reorder Point]]</f>
        <v>3.7106382978723405</v>
      </c>
      <c r="N1408" s="3">
        <f>ROUND(Table1[[#This Row],[Turnover Ratio]],2)</f>
        <v>3.71</v>
      </c>
    </row>
    <row r="1409" spans="1:14" x14ac:dyDescent="0.25">
      <c r="A1409" t="s">
        <v>1318</v>
      </c>
      <c r="B1409" s="1">
        <v>45230</v>
      </c>
      <c r="C1409">
        <v>678</v>
      </c>
      <c r="D1409">
        <v>366</v>
      </c>
      <c r="E1409">
        <v>22</v>
      </c>
      <c r="F1409">
        <v>116</v>
      </c>
      <c r="G1409">
        <v>28</v>
      </c>
      <c r="H1409" t="s">
        <v>3949</v>
      </c>
      <c r="I1409">
        <f>YEAR(Table1[[#This Row],[Date]])</f>
        <v>2023</v>
      </c>
      <c r="J1409">
        <f>MONTH(Table1[[#This Row],[Date]])</f>
        <v>10</v>
      </c>
      <c r="K1409">
        <f>WEEKDAY(Table1[[#This Row],[Date]])</f>
        <v>3</v>
      </c>
      <c r="L1409" s="3">
        <f>DAY(Table1[[#This Row],[Date]])</f>
        <v>31</v>
      </c>
      <c r="M1409" s="3">
        <f>Table1[[#This Row],[Inventory Level]]/Table1[[#This Row],[Reorder Point]]</f>
        <v>1.8524590163934427</v>
      </c>
      <c r="N1409" s="3">
        <f>ROUND(Table1[[#This Row],[Turnover Ratio]],2)</f>
        <v>1.85</v>
      </c>
    </row>
    <row r="1410" spans="1:14" x14ac:dyDescent="0.25">
      <c r="A1410" t="s">
        <v>864</v>
      </c>
      <c r="B1410" s="1">
        <v>45222</v>
      </c>
      <c r="C1410">
        <v>501</v>
      </c>
      <c r="D1410">
        <v>220</v>
      </c>
      <c r="E1410">
        <v>3</v>
      </c>
      <c r="F1410">
        <v>129</v>
      </c>
      <c r="G1410">
        <v>4</v>
      </c>
      <c r="H1410" t="s">
        <v>3949</v>
      </c>
      <c r="I1410">
        <f>YEAR(Table1[[#This Row],[Date]])</f>
        <v>2023</v>
      </c>
      <c r="J1410">
        <f>MONTH(Table1[[#This Row],[Date]])</f>
        <v>10</v>
      </c>
      <c r="K1410">
        <f>WEEKDAY(Table1[[#This Row],[Date]])</f>
        <v>2</v>
      </c>
      <c r="L1410" s="3">
        <f>DAY(Table1[[#This Row],[Date]])</f>
        <v>23</v>
      </c>
      <c r="M1410" s="3">
        <f>Table1[[#This Row],[Inventory Level]]/Table1[[#This Row],[Reorder Point]]</f>
        <v>2.2772727272727273</v>
      </c>
      <c r="N1410" s="3">
        <f>ROUND(Table1[[#This Row],[Turnover Ratio]],2)</f>
        <v>2.2799999999999998</v>
      </c>
    </row>
    <row r="1411" spans="1:14" hidden="1" x14ac:dyDescent="0.25">
      <c r="A1411" t="s">
        <v>1319</v>
      </c>
      <c r="B1411" s="1">
        <v>45344</v>
      </c>
      <c r="C1411">
        <v>393</v>
      </c>
      <c r="D1411">
        <v>336</v>
      </c>
      <c r="E1411">
        <v>9</v>
      </c>
      <c r="F1411">
        <v>53</v>
      </c>
      <c r="G1411">
        <v>1</v>
      </c>
      <c r="H1411" t="s">
        <v>3951</v>
      </c>
      <c r="I1411">
        <f>YEAR(Table1[[#This Row],[Date]])</f>
        <v>2024</v>
      </c>
      <c r="J1411">
        <f>MONTH(Table1[[#This Row],[Date]])</f>
        <v>2</v>
      </c>
      <c r="K1411">
        <f>WEEKDAY(Table1[[#This Row],[Date]])</f>
        <v>5</v>
      </c>
      <c r="L1411" s="3">
        <f>DAY(Table1[[#This Row],[Date]])</f>
        <v>22</v>
      </c>
      <c r="M1411" s="3">
        <f>Table1[[#This Row],[Inventory Level]]/Table1[[#This Row],[Reorder Point]]</f>
        <v>1.1696428571428572</v>
      </c>
      <c r="N1411" s="3">
        <f>ROUND(Table1[[#This Row],[Turnover Ratio]],2)</f>
        <v>1.17</v>
      </c>
    </row>
    <row r="1412" spans="1:14" hidden="1" x14ac:dyDescent="0.25">
      <c r="A1412" t="s">
        <v>1320</v>
      </c>
      <c r="B1412" s="1">
        <v>44981</v>
      </c>
      <c r="C1412">
        <v>392</v>
      </c>
      <c r="D1412">
        <v>300</v>
      </c>
      <c r="E1412">
        <v>28</v>
      </c>
      <c r="F1412">
        <v>102</v>
      </c>
      <c r="G1412">
        <v>19</v>
      </c>
      <c r="H1412" t="s">
        <v>3950</v>
      </c>
      <c r="I1412">
        <f>YEAR(Table1[[#This Row],[Date]])</f>
        <v>2023</v>
      </c>
      <c r="J1412">
        <f>MONTH(Table1[[#This Row],[Date]])</f>
        <v>2</v>
      </c>
      <c r="K1412">
        <f>WEEKDAY(Table1[[#This Row],[Date]])</f>
        <v>6</v>
      </c>
      <c r="L1412" s="3">
        <f>DAY(Table1[[#This Row],[Date]])</f>
        <v>24</v>
      </c>
      <c r="M1412" s="3">
        <f>Table1[[#This Row],[Inventory Level]]/Table1[[#This Row],[Reorder Point]]</f>
        <v>1.3066666666666666</v>
      </c>
      <c r="N1412" s="3">
        <f>ROUND(Table1[[#This Row],[Turnover Ratio]],2)</f>
        <v>1.31</v>
      </c>
    </row>
    <row r="1413" spans="1:14" x14ac:dyDescent="0.25">
      <c r="A1413" t="s">
        <v>1321</v>
      </c>
      <c r="B1413" s="1">
        <v>45582</v>
      </c>
      <c r="C1413">
        <v>569</v>
      </c>
      <c r="D1413">
        <v>485</v>
      </c>
      <c r="E1413">
        <v>30</v>
      </c>
      <c r="F1413">
        <v>53</v>
      </c>
      <c r="G1413">
        <v>18</v>
      </c>
      <c r="H1413" t="s">
        <v>3949</v>
      </c>
      <c r="I1413">
        <f>YEAR(Table1[[#This Row],[Date]])</f>
        <v>2024</v>
      </c>
      <c r="J1413">
        <f>MONTH(Table1[[#This Row],[Date]])</f>
        <v>10</v>
      </c>
      <c r="K1413">
        <f>WEEKDAY(Table1[[#This Row],[Date]])</f>
        <v>5</v>
      </c>
      <c r="L1413" s="3">
        <f>DAY(Table1[[#This Row],[Date]])</f>
        <v>17</v>
      </c>
      <c r="M1413" s="3">
        <f>Table1[[#This Row],[Inventory Level]]/Table1[[#This Row],[Reorder Point]]</f>
        <v>1.1731958762886598</v>
      </c>
      <c r="N1413" s="3">
        <f>ROUND(Table1[[#This Row],[Turnover Ratio]],2)</f>
        <v>1.17</v>
      </c>
    </row>
    <row r="1414" spans="1:14" hidden="1" x14ac:dyDescent="0.25">
      <c r="A1414" t="s">
        <v>1322</v>
      </c>
      <c r="B1414" s="1">
        <v>45221</v>
      </c>
      <c r="C1414">
        <v>322</v>
      </c>
      <c r="D1414">
        <v>314</v>
      </c>
      <c r="E1414">
        <v>24</v>
      </c>
      <c r="F1414">
        <v>151</v>
      </c>
      <c r="G1414">
        <v>8</v>
      </c>
      <c r="H1414" t="s">
        <v>3951</v>
      </c>
      <c r="I1414">
        <f>YEAR(Table1[[#This Row],[Date]])</f>
        <v>2023</v>
      </c>
      <c r="J1414">
        <f>MONTH(Table1[[#This Row],[Date]])</f>
        <v>10</v>
      </c>
      <c r="K1414">
        <f>WEEKDAY(Table1[[#This Row],[Date]])</f>
        <v>1</v>
      </c>
      <c r="L1414" s="3">
        <f>DAY(Table1[[#This Row],[Date]])</f>
        <v>22</v>
      </c>
      <c r="M1414" s="3">
        <f>Table1[[#This Row],[Inventory Level]]/Table1[[#This Row],[Reorder Point]]</f>
        <v>1.0254777070063694</v>
      </c>
      <c r="N1414" s="3">
        <f>ROUND(Table1[[#This Row],[Turnover Ratio]],2)</f>
        <v>1.03</v>
      </c>
    </row>
    <row r="1415" spans="1:14" hidden="1" x14ac:dyDescent="0.25">
      <c r="A1415" t="s">
        <v>1323</v>
      </c>
      <c r="B1415" s="1">
        <v>45436</v>
      </c>
      <c r="C1415">
        <v>933</v>
      </c>
      <c r="D1415">
        <v>400</v>
      </c>
      <c r="E1415">
        <v>15</v>
      </c>
      <c r="F1415">
        <v>92</v>
      </c>
      <c r="G1415">
        <v>34</v>
      </c>
      <c r="H1415" t="s">
        <v>3951</v>
      </c>
      <c r="I1415">
        <f>YEAR(Table1[[#This Row],[Date]])</f>
        <v>2024</v>
      </c>
      <c r="J1415">
        <f>MONTH(Table1[[#This Row],[Date]])</f>
        <v>5</v>
      </c>
      <c r="K1415">
        <f>WEEKDAY(Table1[[#This Row],[Date]])</f>
        <v>6</v>
      </c>
      <c r="L1415" s="3">
        <f>DAY(Table1[[#This Row],[Date]])</f>
        <v>24</v>
      </c>
      <c r="M1415" s="3">
        <f>Table1[[#This Row],[Inventory Level]]/Table1[[#This Row],[Reorder Point]]</f>
        <v>2.3325</v>
      </c>
      <c r="N1415" s="3">
        <f>ROUND(Table1[[#This Row],[Turnover Ratio]],2)</f>
        <v>2.33</v>
      </c>
    </row>
    <row r="1416" spans="1:14" x14ac:dyDescent="0.25">
      <c r="A1416" t="s">
        <v>1324</v>
      </c>
      <c r="B1416" s="1">
        <v>45326</v>
      </c>
      <c r="C1416">
        <v>511</v>
      </c>
      <c r="D1416">
        <v>100</v>
      </c>
      <c r="E1416">
        <v>20</v>
      </c>
      <c r="F1416">
        <v>49</v>
      </c>
      <c r="G1416">
        <v>29</v>
      </c>
      <c r="H1416" t="s">
        <v>3949</v>
      </c>
      <c r="I1416">
        <f>YEAR(Table1[[#This Row],[Date]])</f>
        <v>2024</v>
      </c>
      <c r="J1416">
        <f>MONTH(Table1[[#This Row],[Date]])</f>
        <v>2</v>
      </c>
      <c r="K1416">
        <f>WEEKDAY(Table1[[#This Row],[Date]])</f>
        <v>1</v>
      </c>
      <c r="L1416" s="3">
        <f>DAY(Table1[[#This Row],[Date]])</f>
        <v>4</v>
      </c>
      <c r="M1416" s="3">
        <f>Table1[[#This Row],[Inventory Level]]/Table1[[#This Row],[Reorder Point]]</f>
        <v>5.1100000000000003</v>
      </c>
      <c r="N1416" s="3">
        <f>ROUND(Table1[[#This Row],[Turnover Ratio]],2)</f>
        <v>5.1100000000000003</v>
      </c>
    </row>
    <row r="1417" spans="1:14" hidden="1" x14ac:dyDescent="0.25">
      <c r="A1417" t="s">
        <v>1299</v>
      </c>
      <c r="B1417" s="1">
        <v>45050</v>
      </c>
      <c r="C1417">
        <v>807</v>
      </c>
      <c r="D1417">
        <v>346</v>
      </c>
      <c r="E1417">
        <v>7</v>
      </c>
      <c r="F1417">
        <v>6</v>
      </c>
      <c r="G1417">
        <v>47</v>
      </c>
      <c r="H1417" t="s">
        <v>3951</v>
      </c>
      <c r="I1417">
        <f>YEAR(Table1[[#This Row],[Date]])</f>
        <v>2023</v>
      </c>
      <c r="J1417">
        <f>MONTH(Table1[[#This Row],[Date]])</f>
        <v>5</v>
      </c>
      <c r="K1417">
        <f>WEEKDAY(Table1[[#This Row],[Date]])</f>
        <v>5</v>
      </c>
      <c r="L1417" s="3">
        <f>DAY(Table1[[#This Row],[Date]])</f>
        <v>4</v>
      </c>
      <c r="M1417" s="3">
        <f>Table1[[#This Row],[Inventory Level]]/Table1[[#This Row],[Reorder Point]]</f>
        <v>2.3323699421965318</v>
      </c>
      <c r="N1417" s="3">
        <f>ROUND(Table1[[#This Row],[Turnover Ratio]],2)</f>
        <v>2.33</v>
      </c>
    </row>
    <row r="1418" spans="1:14" x14ac:dyDescent="0.25">
      <c r="A1418" t="s">
        <v>1325</v>
      </c>
      <c r="B1418" s="1">
        <v>45057</v>
      </c>
      <c r="C1418">
        <v>157</v>
      </c>
      <c r="D1418">
        <v>382</v>
      </c>
      <c r="E1418">
        <v>1</v>
      </c>
      <c r="F1418">
        <v>108</v>
      </c>
      <c r="G1418">
        <v>22</v>
      </c>
      <c r="H1418" t="s">
        <v>3949</v>
      </c>
      <c r="I1418">
        <f>YEAR(Table1[[#This Row],[Date]])</f>
        <v>2023</v>
      </c>
      <c r="J1418">
        <f>MONTH(Table1[[#This Row],[Date]])</f>
        <v>5</v>
      </c>
      <c r="K1418">
        <f>WEEKDAY(Table1[[#This Row],[Date]])</f>
        <v>5</v>
      </c>
      <c r="L1418" s="3">
        <f>DAY(Table1[[#This Row],[Date]])</f>
        <v>11</v>
      </c>
      <c r="M1418" s="3">
        <f>Table1[[#This Row],[Inventory Level]]/Table1[[#This Row],[Reorder Point]]</f>
        <v>0.41099476439790578</v>
      </c>
      <c r="N1418" s="3">
        <f>ROUND(Table1[[#This Row],[Turnover Ratio]],2)</f>
        <v>0.41</v>
      </c>
    </row>
    <row r="1419" spans="1:14" hidden="1" x14ac:dyDescent="0.25">
      <c r="A1419" t="s">
        <v>1326</v>
      </c>
      <c r="B1419" s="1">
        <v>45642</v>
      </c>
      <c r="C1419">
        <v>237</v>
      </c>
      <c r="D1419">
        <v>252</v>
      </c>
      <c r="E1419">
        <v>10</v>
      </c>
      <c r="F1419">
        <v>168</v>
      </c>
      <c r="G1419">
        <v>26</v>
      </c>
      <c r="H1419" t="s">
        <v>3950</v>
      </c>
      <c r="I1419">
        <f>YEAR(Table1[[#This Row],[Date]])</f>
        <v>2024</v>
      </c>
      <c r="J1419">
        <f>MONTH(Table1[[#This Row],[Date]])</f>
        <v>12</v>
      </c>
      <c r="K1419">
        <f>WEEKDAY(Table1[[#This Row],[Date]])</f>
        <v>2</v>
      </c>
      <c r="L1419" s="3">
        <f>DAY(Table1[[#This Row],[Date]])</f>
        <v>16</v>
      </c>
      <c r="M1419" s="3">
        <f>Table1[[#This Row],[Inventory Level]]/Table1[[#This Row],[Reorder Point]]</f>
        <v>0.94047619047619047</v>
      </c>
      <c r="N1419" s="3">
        <f>ROUND(Table1[[#This Row],[Turnover Ratio]],2)</f>
        <v>0.94</v>
      </c>
    </row>
    <row r="1420" spans="1:14" hidden="1" x14ac:dyDescent="0.25">
      <c r="A1420" t="s">
        <v>1327</v>
      </c>
      <c r="B1420" s="1">
        <v>45270</v>
      </c>
      <c r="C1420">
        <v>556</v>
      </c>
      <c r="D1420">
        <v>203</v>
      </c>
      <c r="E1420">
        <v>19</v>
      </c>
      <c r="F1420">
        <v>71</v>
      </c>
      <c r="G1420">
        <v>7</v>
      </c>
      <c r="H1420" t="s">
        <v>3951</v>
      </c>
      <c r="I1420">
        <f>YEAR(Table1[[#This Row],[Date]])</f>
        <v>2023</v>
      </c>
      <c r="J1420">
        <f>MONTH(Table1[[#This Row],[Date]])</f>
        <v>12</v>
      </c>
      <c r="K1420">
        <f>WEEKDAY(Table1[[#This Row],[Date]])</f>
        <v>1</v>
      </c>
      <c r="L1420" s="3">
        <f>DAY(Table1[[#This Row],[Date]])</f>
        <v>10</v>
      </c>
      <c r="M1420" s="3">
        <f>Table1[[#This Row],[Inventory Level]]/Table1[[#This Row],[Reorder Point]]</f>
        <v>2.7389162561576357</v>
      </c>
      <c r="N1420" s="3">
        <f>ROUND(Table1[[#This Row],[Turnover Ratio]],2)</f>
        <v>2.74</v>
      </c>
    </row>
    <row r="1421" spans="1:14" hidden="1" x14ac:dyDescent="0.25">
      <c r="A1421" t="s">
        <v>1328</v>
      </c>
      <c r="B1421" s="1">
        <v>45428</v>
      </c>
      <c r="C1421">
        <v>408</v>
      </c>
      <c r="D1421">
        <v>500</v>
      </c>
      <c r="E1421">
        <v>27</v>
      </c>
      <c r="F1421">
        <v>151</v>
      </c>
      <c r="G1421">
        <v>16</v>
      </c>
      <c r="H1421" t="s">
        <v>3951</v>
      </c>
      <c r="I1421">
        <f>YEAR(Table1[[#This Row],[Date]])</f>
        <v>2024</v>
      </c>
      <c r="J1421">
        <f>MONTH(Table1[[#This Row],[Date]])</f>
        <v>5</v>
      </c>
      <c r="K1421">
        <f>WEEKDAY(Table1[[#This Row],[Date]])</f>
        <v>5</v>
      </c>
      <c r="L1421" s="3">
        <f>DAY(Table1[[#This Row],[Date]])</f>
        <v>16</v>
      </c>
      <c r="M1421" s="3">
        <f>Table1[[#This Row],[Inventory Level]]/Table1[[#This Row],[Reorder Point]]</f>
        <v>0.81599999999999995</v>
      </c>
      <c r="N1421" s="3">
        <f>ROUND(Table1[[#This Row],[Turnover Ratio]],2)</f>
        <v>0.82</v>
      </c>
    </row>
    <row r="1422" spans="1:14" hidden="1" x14ac:dyDescent="0.25">
      <c r="A1422" t="s">
        <v>1329</v>
      </c>
      <c r="B1422" s="1">
        <v>45374</v>
      </c>
      <c r="C1422">
        <v>336</v>
      </c>
      <c r="D1422">
        <v>341</v>
      </c>
      <c r="E1422">
        <v>17</v>
      </c>
      <c r="F1422">
        <v>59</v>
      </c>
      <c r="G1422">
        <v>36</v>
      </c>
      <c r="H1422" t="s">
        <v>3950</v>
      </c>
      <c r="I1422">
        <f>YEAR(Table1[[#This Row],[Date]])</f>
        <v>2024</v>
      </c>
      <c r="J1422">
        <f>MONTH(Table1[[#This Row],[Date]])</f>
        <v>3</v>
      </c>
      <c r="K1422">
        <f>WEEKDAY(Table1[[#This Row],[Date]])</f>
        <v>7</v>
      </c>
      <c r="L1422" s="3">
        <f>DAY(Table1[[#This Row],[Date]])</f>
        <v>23</v>
      </c>
      <c r="M1422" s="3">
        <f>Table1[[#This Row],[Inventory Level]]/Table1[[#This Row],[Reorder Point]]</f>
        <v>0.98533724340175954</v>
      </c>
      <c r="N1422" s="3">
        <f>ROUND(Table1[[#This Row],[Turnover Ratio]],2)</f>
        <v>0.99</v>
      </c>
    </row>
    <row r="1423" spans="1:14" x14ac:dyDescent="0.25">
      <c r="A1423" t="s">
        <v>1330</v>
      </c>
      <c r="B1423" s="1">
        <v>45114</v>
      </c>
      <c r="C1423">
        <v>583</v>
      </c>
      <c r="D1423">
        <v>468</v>
      </c>
      <c r="E1423">
        <v>3</v>
      </c>
      <c r="F1423">
        <v>126</v>
      </c>
      <c r="G1423">
        <v>8</v>
      </c>
      <c r="H1423" t="s">
        <v>3949</v>
      </c>
      <c r="I1423">
        <f>YEAR(Table1[[#This Row],[Date]])</f>
        <v>2023</v>
      </c>
      <c r="J1423">
        <f>MONTH(Table1[[#This Row],[Date]])</f>
        <v>7</v>
      </c>
      <c r="K1423">
        <f>WEEKDAY(Table1[[#This Row],[Date]])</f>
        <v>6</v>
      </c>
      <c r="L1423" s="3">
        <f>DAY(Table1[[#This Row],[Date]])</f>
        <v>7</v>
      </c>
      <c r="M1423" s="3">
        <f>Table1[[#This Row],[Inventory Level]]/Table1[[#This Row],[Reorder Point]]</f>
        <v>1.2457264957264957</v>
      </c>
      <c r="N1423" s="3">
        <f>ROUND(Table1[[#This Row],[Turnover Ratio]],2)</f>
        <v>1.25</v>
      </c>
    </row>
    <row r="1424" spans="1:14" hidden="1" x14ac:dyDescent="0.25">
      <c r="A1424" t="s">
        <v>1331</v>
      </c>
      <c r="B1424" s="1">
        <v>45351</v>
      </c>
      <c r="C1424">
        <v>429</v>
      </c>
      <c r="D1424">
        <v>487</v>
      </c>
      <c r="E1424">
        <v>18</v>
      </c>
      <c r="F1424">
        <v>170</v>
      </c>
      <c r="G1424">
        <v>43</v>
      </c>
      <c r="H1424" t="s">
        <v>3950</v>
      </c>
      <c r="I1424">
        <f>YEAR(Table1[[#This Row],[Date]])</f>
        <v>2024</v>
      </c>
      <c r="J1424">
        <f>MONTH(Table1[[#This Row],[Date]])</f>
        <v>2</v>
      </c>
      <c r="K1424">
        <f>WEEKDAY(Table1[[#This Row],[Date]])</f>
        <v>5</v>
      </c>
      <c r="L1424" s="3">
        <f>DAY(Table1[[#This Row],[Date]])</f>
        <v>29</v>
      </c>
      <c r="M1424" s="3">
        <f>Table1[[#This Row],[Inventory Level]]/Table1[[#This Row],[Reorder Point]]</f>
        <v>0.8809034907597536</v>
      </c>
      <c r="N1424" s="3">
        <f>ROUND(Table1[[#This Row],[Turnover Ratio]],2)</f>
        <v>0.88</v>
      </c>
    </row>
    <row r="1425" spans="1:14" x14ac:dyDescent="0.25">
      <c r="A1425" t="s">
        <v>377</v>
      </c>
      <c r="B1425" s="1">
        <v>45556</v>
      </c>
      <c r="C1425">
        <v>389</v>
      </c>
      <c r="D1425">
        <v>62</v>
      </c>
      <c r="E1425">
        <v>13</v>
      </c>
      <c r="F1425">
        <v>44</v>
      </c>
      <c r="G1425">
        <v>34</v>
      </c>
      <c r="H1425" t="s">
        <v>3949</v>
      </c>
      <c r="I1425">
        <f>YEAR(Table1[[#This Row],[Date]])</f>
        <v>2024</v>
      </c>
      <c r="J1425">
        <f>MONTH(Table1[[#This Row],[Date]])</f>
        <v>9</v>
      </c>
      <c r="K1425">
        <f>WEEKDAY(Table1[[#This Row],[Date]])</f>
        <v>7</v>
      </c>
      <c r="L1425" s="3">
        <f>DAY(Table1[[#This Row],[Date]])</f>
        <v>21</v>
      </c>
      <c r="M1425" s="3">
        <f>Table1[[#This Row],[Inventory Level]]/Table1[[#This Row],[Reorder Point]]</f>
        <v>6.274193548387097</v>
      </c>
      <c r="N1425" s="3">
        <f>ROUND(Table1[[#This Row],[Turnover Ratio]],2)</f>
        <v>6.27</v>
      </c>
    </row>
    <row r="1426" spans="1:14" x14ac:dyDescent="0.25">
      <c r="A1426" t="s">
        <v>1332</v>
      </c>
      <c r="B1426" s="1">
        <v>45018</v>
      </c>
      <c r="C1426">
        <v>926</v>
      </c>
      <c r="D1426">
        <v>486</v>
      </c>
      <c r="E1426">
        <v>14</v>
      </c>
      <c r="F1426">
        <v>113</v>
      </c>
      <c r="G1426">
        <v>50</v>
      </c>
      <c r="H1426" t="s">
        <v>3949</v>
      </c>
      <c r="I1426">
        <f>YEAR(Table1[[#This Row],[Date]])</f>
        <v>2023</v>
      </c>
      <c r="J1426">
        <f>MONTH(Table1[[#This Row],[Date]])</f>
        <v>4</v>
      </c>
      <c r="K1426">
        <f>WEEKDAY(Table1[[#This Row],[Date]])</f>
        <v>1</v>
      </c>
      <c r="L1426" s="3">
        <f>DAY(Table1[[#This Row],[Date]])</f>
        <v>2</v>
      </c>
      <c r="M1426" s="3">
        <f>Table1[[#This Row],[Inventory Level]]/Table1[[#This Row],[Reorder Point]]</f>
        <v>1.9053497942386832</v>
      </c>
      <c r="N1426" s="3">
        <f>ROUND(Table1[[#This Row],[Turnover Ratio]],2)</f>
        <v>1.91</v>
      </c>
    </row>
    <row r="1427" spans="1:14" hidden="1" x14ac:dyDescent="0.25">
      <c r="A1427" t="s">
        <v>1333</v>
      </c>
      <c r="B1427" s="1">
        <v>45552</v>
      </c>
      <c r="C1427">
        <v>974</v>
      </c>
      <c r="D1427">
        <v>247</v>
      </c>
      <c r="E1427">
        <v>11</v>
      </c>
      <c r="F1427">
        <v>32</v>
      </c>
      <c r="G1427">
        <v>19</v>
      </c>
      <c r="H1427" t="s">
        <v>3950</v>
      </c>
      <c r="I1427">
        <f>YEAR(Table1[[#This Row],[Date]])</f>
        <v>2024</v>
      </c>
      <c r="J1427">
        <f>MONTH(Table1[[#This Row],[Date]])</f>
        <v>9</v>
      </c>
      <c r="K1427">
        <f>WEEKDAY(Table1[[#This Row],[Date]])</f>
        <v>3</v>
      </c>
      <c r="L1427" s="3">
        <f>DAY(Table1[[#This Row],[Date]])</f>
        <v>17</v>
      </c>
      <c r="M1427" s="3">
        <f>Table1[[#This Row],[Inventory Level]]/Table1[[#This Row],[Reorder Point]]</f>
        <v>3.9433198380566803</v>
      </c>
      <c r="N1427" s="3">
        <f>ROUND(Table1[[#This Row],[Turnover Ratio]],2)</f>
        <v>3.94</v>
      </c>
    </row>
    <row r="1428" spans="1:14" x14ac:dyDescent="0.25">
      <c r="A1428" t="s">
        <v>610</v>
      </c>
      <c r="B1428" s="1">
        <v>45440</v>
      </c>
      <c r="C1428">
        <v>762</v>
      </c>
      <c r="D1428">
        <v>227</v>
      </c>
      <c r="E1428">
        <v>25</v>
      </c>
      <c r="F1428">
        <v>148</v>
      </c>
      <c r="G1428">
        <v>40</v>
      </c>
      <c r="H1428" t="s">
        <v>3949</v>
      </c>
      <c r="I1428">
        <f>YEAR(Table1[[#This Row],[Date]])</f>
        <v>2024</v>
      </c>
      <c r="J1428">
        <f>MONTH(Table1[[#This Row],[Date]])</f>
        <v>5</v>
      </c>
      <c r="K1428">
        <f>WEEKDAY(Table1[[#This Row],[Date]])</f>
        <v>3</v>
      </c>
      <c r="L1428" s="3">
        <f>DAY(Table1[[#This Row],[Date]])</f>
        <v>28</v>
      </c>
      <c r="M1428" s="3">
        <f>Table1[[#This Row],[Inventory Level]]/Table1[[#This Row],[Reorder Point]]</f>
        <v>3.356828193832599</v>
      </c>
      <c r="N1428" s="3">
        <f>ROUND(Table1[[#This Row],[Turnover Ratio]],2)</f>
        <v>3.36</v>
      </c>
    </row>
    <row r="1429" spans="1:14" hidden="1" x14ac:dyDescent="0.25">
      <c r="A1429" t="s">
        <v>1334</v>
      </c>
      <c r="B1429" s="1">
        <v>45491</v>
      </c>
      <c r="C1429">
        <v>331</v>
      </c>
      <c r="D1429">
        <v>433</v>
      </c>
      <c r="E1429">
        <v>3</v>
      </c>
      <c r="F1429">
        <v>144</v>
      </c>
      <c r="G1429">
        <v>47</v>
      </c>
      <c r="H1429" t="s">
        <v>3951</v>
      </c>
      <c r="I1429">
        <f>YEAR(Table1[[#This Row],[Date]])</f>
        <v>2024</v>
      </c>
      <c r="J1429">
        <f>MONTH(Table1[[#This Row],[Date]])</f>
        <v>7</v>
      </c>
      <c r="K1429">
        <f>WEEKDAY(Table1[[#This Row],[Date]])</f>
        <v>5</v>
      </c>
      <c r="L1429" s="3">
        <f>DAY(Table1[[#This Row],[Date]])</f>
        <v>18</v>
      </c>
      <c r="M1429" s="3">
        <f>Table1[[#This Row],[Inventory Level]]/Table1[[#This Row],[Reorder Point]]</f>
        <v>0.76443418013856812</v>
      </c>
      <c r="N1429" s="3">
        <f>ROUND(Table1[[#This Row],[Turnover Ratio]],2)</f>
        <v>0.76</v>
      </c>
    </row>
    <row r="1430" spans="1:14" hidden="1" x14ac:dyDescent="0.25">
      <c r="A1430" t="s">
        <v>1335</v>
      </c>
      <c r="B1430" s="1">
        <v>45068</v>
      </c>
      <c r="C1430">
        <v>616</v>
      </c>
      <c r="D1430">
        <v>286</v>
      </c>
      <c r="E1430">
        <v>21</v>
      </c>
      <c r="F1430">
        <v>59</v>
      </c>
      <c r="G1430">
        <v>24</v>
      </c>
      <c r="H1430" t="s">
        <v>3951</v>
      </c>
      <c r="I1430">
        <f>YEAR(Table1[[#This Row],[Date]])</f>
        <v>2023</v>
      </c>
      <c r="J1430">
        <f>MONTH(Table1[[#This Row],[Date]])</f>
        <v>5</v>
      </c>
      <c r="K1430">
        <f>WEEKDAY(Table1[[#This Row],[Date]])</f>
        <v>2</v>
      </c>
      <c r="L1430" s="3">
        <f>DAY(Table1[[#This Row],[Date]])</f>
        <v>22</v>
      </c>
      <c r="M1430" s="3">
        <f>Table1[[#This Row],[Inventory Level]]/Table1[[#This Row],[Reorder Point]]</f>
        <v>2.1538461538461537</v>
      </c>
      <c r="N1430" s="3">
        <f>ROUND(Table1[[#This Row],[Turnover Ratio]],2)</f>
        <v>2.15</v>
      </c>
    </row>
    <row r="1431" spans="1:14" x14ac:dyDescent="0.25">
      <c r="A1431" t="s">
        <v>1336</v>
      </c>
      <c r="B1431" s="1">
        <v>45331</v>
      </c>
      <c r="C1431">
        <v>970</v>
      </c>
      <c r="D1431">
        <v>453</v>
      </c>
      <c r="E1431">
        <v>27</v>
      </c>
      <c r="F1431">
        <v>23</v>
      </c>
      <c r="G1431">
        <v>39</v>
      </c>
      <c r="H1431" t="s">
        <v>3949</v>
      </c>
      <c r="I1431">
        <f>YEAR(Table1[[#This Row],[Date]])</f>
        <v>2024</v>
      </c>
      <c r="J1431">
        <f>MONTH(Table1[[#This Row],[Date]])</f>
        <v>2</v>
      </c>
      <c r="K1431">
        <f>WEEKDAY(Table1[[#This Row],[Date]])</f>
        <v>6</v>
      </c>
      <c r="L1431" s="3">
        <f>DAY(Table1[[#This Row],[Date]])</f>
        <v>9</v>
      </c>
      <c r="M1431" s="3">
        <f>Table1[[#This Row],[Inventory Level]]/Table1[[#This Row],[Reorder Point]]</f>
        <v>2.1412803532008828</v>
      </c>
      <c r="N1431" s="3">
        <f>ROUND(Table1[[#This Row],[Turnover Ratio]],2)</f>
        <v>2.14</v>
      </c>
    </row>
    <row r="1432" spans="1:14" x14ac:dyDescent="0.25">
      <c r="A1432" t="s">
        <v>1337</v>
      </c>
      <c r="B1432" s="1">
        <v>45655</v>
      </c>
      <c r="C1432">
        <v>322</v>
      </c>
      <c r="D1432">
        <v>452</v>
      </c>
      <c r="E1432">
        <v>28</v>
      </c>
      <c r="F1432">
        <v>69</v>
      </c>
      <c r="G1432">
        <v>11</v>
      </c>
      <c r="H1432" t="s">
        <v>3949</v>
      </c>
      <c r="I1432">
        <f>YEAR(Table1[[#This Row],[Date]])</f>
        <v>2024</v>
      </c>
      <c r="J1432">
        <f>MONTH(Table1[[#This Row],[Date]])</f>
        <v>12</v>
      </c>
      <c r="K1432">
        <f>WEEKDAY(Table1[[#This Row],[Date]])</f>
        <v>1</v>
      </c>
      <c r="L1432" s="3">
        <f>DAY(Table1[[#This Row],[Date]])</f>
        <v>29</v>
      </c>
      <c r="M1432" s="3">
        <f>Table1[[#This Row],[Inventory Level]]/Table1[[#This Row],[Reorder Point]]</f>
        <v>0.71238938053097345</v>
      </c>
      <c r="N1432" s="3">
        <f>ROUND(Table1[[#This Row],[Turnover Ratio]],2)</f>
        <v>0.71</v>
      </c>
    </row>
    <row r="1433" spans="1:14" x14ac:dyDescent="0.25">
      <c r="A1433" t="s">
        <v>1338</v>
      </c>
      <c r="B1433" s="1">
        <v>45652</v>
      </c>
      <c r="C1433">
        <v>413</v>
      </c>
      <c r="D1433">
        <v>395</v>
      </c>
      <c r="E1433">
        <v>11</v>
      </c>
      <c r="F1433">
        <v>69</v>
      </c>
      <c r="G1433">
        <v>40</v>
      </c>
      <c r="H1433" t="s">
        <v>3949</v>
      </c>
      <c r="I1433">
        <f>YEAR(Table1[[#This Row],[Date]])</f>
        <v>2024</v>
      </c>
      <c r="J1433">
        <f>MONTH(Table1[[#This Row],[Date]])</f>
        <v>12</v>
      </c>
      <c r="K1433">
        <f>WEEKDAY(Table1[[#This Row],[Date]])</f>
        <v>5</v>
      </c>
      <c r="L1433" s="3">
        <f>DAY(Table1[[#This Row],[Date]])</f>
        <v>26</v>
      </c>
      <c r="M1433" s="3">
        <f>Table1[[#This Row],[Inventory Level]]/Table1[[#This Row],[Reorder Point]]</f>
        <v>1.0455696202531646</v>
      </c>
      <c r="N1433" s="3">
        <f>ROUND(Table1[[#This Row],[Turnover Ratio]],2)</f>
        <v>1.05</v>
      </c>
    </row>
    <row r="1434" spans="1:14" x14ac:dyDescent="0.25">
      <c r="A1434" t="s">
        <v>1339</v>
      </c>
      <c r="B1434" s="1">
        <v>45659</v>
      </c>
      <c r="C1434">
        <v>425</v>
      </c>
      <c r="D1434">
        <v>110</v>
      </c>
      <c r="E1434">
        <v>5</v>
      </c>
      <c r="F1434">
        <v>3</v>
      </c>
      <c r="G1434">
        <v>41</v>
      </c>
      <c r="H1434" t="s">
        <v>3949</v>
      </c>
      <c r="I1434">
        <f>YEAR(Table1[[#This Row],[Date]])</f>
        <v>2025</v>
      </c>
      <c r="J1434">
        <f>MONTH(Table1[[#This Row],[Date]])</f>
        <v>1</v>
      </c>
      <c r="K1434">
        <f>WEEKDAY(Table1[[#This Row],[Date]])</f>
        <v>5</v>
      </c>
      <c r="L1434" s="3">
        <f>DAY(Table1[[#This Row],[Date]])</f>
        <v>2</v>
      </c>
      <c r="M1434" s="3">
        <f>Table1[[#This Row],[Inventory Level]]/Table1[[#This Row],[Reorder Point]]</f>
        <v>3.8636363636363638</v>
      </c>
      <c r="N1434" s="3">
        <f>ROUND(Table1[[#This Row],[Turnover Ratio]],2)</f>
        <v>3.86</v>
      </c>
    </row>
    <row r="1435" spans="1:14" hidden="1" x14ac:dyDescent="0.25">
      <c r="A1435" t="s">
        <v>1340</v>
      </c>
      <c r="B1435" s="1">
        <v>45366</v>
      </c>
      <c r="C1435">
        <v>389</v>
      </c>
      <c r="D1435">
        <v>81</v>
      </c>
      <c r="E1435">
        <v>25</v>
      </c>
      <c r="F1435">
        <v>105</v>
      </c>
      <c r="G1435">
        <v>42</v>
      </c>
      <c r="H1435" t="s">
        <v>3951</v>
      </c>
      <c r="I1435">
        <f>YEAR(Table1[[#This Row],[Date]])</f>
        <v>2024</v>
      </c>
      <c r="J1435">
        <f>MONTH(Table1[[#This Row],[Date]])</f>
        <v>3</v>
      </c>
      <c r="K1435">
        <f>WEEKDAY(Table1[[#This Row],[Date]])</f>
        <v>6</v>
      </c>
      <c r="L1435" s="3">
        <f>DAY(Table1[[#This Row],[Date]])</f>
        <v>15</v>
      </c>
      <c r="M1435" s="3">
        <f>Table1[[#This Row],[Inventory Level]]/Table1[[#This Row],[Reorder Point]]</f>
        <v>4.8024691358024691</v>
      </c>
      <c r="N1435" s="3">
        <f>ROUND(Table1[[#This Row],[Turnover Ratio]],2)</f>
        <v>4.8</v>
      </c>
    </row>
    <row r="1436" spans="1:14" hidden="1" x14ac:dyDescent="0.25">
      <c r="A1436" t="s">
        <v>1341</v>
      </c>
      <c r="B1436" s="1">
        <v>45656</v>
      </c>
      <c r="C1436">
        <v>538</v>
      </c>
      <c r="D1436">
        <v>219</v>
      </c>
      <c r="E1436">
        <v>30</v>
      </c>
      <c r="F1436">
        <v>193</v>
      </c>
      <c r="G1436">
        <v>18</v>
      </c>
      <c r="H1436" t="s">
        <v>3951</v>
      </c>
      <c r="I1436">
        <f>YEAR(Table1[[#This Row],[Date]])</f>
        <v>2024</v>
      </c>
      <c r="J1436">
        <f>MONTH(Table1[[#This Row],[Date]])</f>
        <v>12</v>
      </c>
      <c r="K1436">
        <f>WEEKDAY(Table1[[#This Row],[Date]])</f>
        <v>2</v>
      </c>
      <c r="L1436" s="3">
        <f>DAY(Table1[[#This Row],[Date]])</f>
        <v>30</v>
      </c>
      <c r="M1436" s="3">
        <f>Table1[[#This Row],[Inventory Level]]/Table1[[#This Row],[Reorder Point]]</f>
        <v>2.4566210045662102</v>
      </c>
      <c r="N1436" s="3">
        <f>ROUND(Table1[[#This Row],[Turnover Ratio]],2)</f>
        <v>2.46</v>
      </c>
    </row>
    <row r="1437" spans="1:14" hidden="1" x14ac:dyDescent="0.25">
      <c r="A1437" t="s">
        <v>1342</v>
      </c>
      <c r="B1437" s="1">
        <v>45091</v>
      </c>
      <c r="C1437">
        <v>846</v>
      </c>
      <c r="D1437">
        <v>341</v>
      </c>
      <c r="E1437">
        <v>2</v>
      </c>
      <c r="F1437">
        <v>15</v>
      </c>
      <c r="G1437">
        <v>3</v>
      </c>
      <c r="H1437" t="s">
        <v>3950</v>
      </c>
      <c r="I1437">
        <f>YEAR(Table1[[#This Row],[Date]])</f>
        <v>2023</v>
      </c>
      <c r="J1437">
        <f>MONTH(Table1[[#This Row],[Date]])</f>
        <v>6</v>
      </c>
      <c r="K1437">
        <f>WEEKDAY(Table1[[#This Row],[Date]])</f>
        <v>4</v>
      </c>
      <c r="L1437" s="3">
        <f>DAY(Table1[[#This Row],[Date]])</f>
        <v>14</v>
      </c>
      <c r="M1437" s="3">
        <f>Table1[[#This Row],[Inventory Level]]/Table1[[#This Row],[Reorder Point]]</f>
        <v>2.4809384164222874</v>
      </c>
      <c r="N1437" s="3">
        <f>ROUND(Table1[[#This Row],[Turnover Ratio]],2)</f>
        <v>2.48</v>
      </c>
    </row>
    <row r="1438" spans="1:14" x14ac:dyDescent="0.25">
      <c r="A1438" t="s">
        <v>1343</v>
      </c>
      <c r="B1438" s="1">
        <v>45647</v>
      </c>
      <c r="C1438">
        <v>141</v>
      </c>
      <c r="D1438">
        <v>72</v>
      </c>
      <c r="E1438">
        <v>1</v>
      </c>
      <c r="F1438">
        <v>85</v>
      </c>
      <c r="G1438">
        <v>17</v>
      </c>
      <c r="H1438" t="s">
        <v>3949</v>
      </c>
      <c r="I1438">
        <f>YEAR(Table1[[#This Row],[Date]])</f>
        <v>2024</v>
      </c>
      <c r="J1438">
        <f>MONTH(Table1[[#This Row],[Date]])</f>
        <v>12</v>
      </c>
      <c r="K1438">
        <f>WEEKDAY(Table1[[#This Row],[Date]])</f>
        <v>7</v>
      </c>
      <c r="L1438" s="3">
        <f>DAY(Table1[[#This Row],[Date]])</f>
        <v>21</v>
      </c>
      <c r="M1438" s="3">
        <f>Table1[[#This Row],[Inventory Level]]/Table1[[#This Row],[Reorder Point]]</f>
        <v>1.9583333333333333</v>
      </c>
      <c r="N1438" s="3">
        <f>ROUND(Table1[[#This Row],[Turnover Ratio]],2)</f>
        <v>1.96</v>
      </c>
    </row>
    <row r="1439" spans="1:14" x14ac:dyDescent="0.25">
      <c r="A1439" t="s">
        <v>1344</v>
      </c>
      <c r="B1439" s="1">
        <v>45162</v>
      </c>
      <c r="C1439">
        <v>687</v>
      </c>
      <c r="D1439">
        <v>490</v>
      </c>
      <c r="E1439">
        <v>24</v>
      </c>
      <c r="F1439">
        <v>140</v>
      </c>
      <c r="G1439">
        <v>38</v>
      </c>
      <c r="H1439" t="s">
        <v>3949</v>
      </c>
      <c r="I1439">
        <f>YEAR(Table1[[#This Row],[Date]])</f>
        <v>2023</v>
      </c>
      <c r="J1439">
        <f>MONTH(Table1[[#This Row],[Date]])</f>
        <v>8</v>
      </c>
      <c r="K1439">
        <f>WEEKDAY(Table1[[#This Row],[Date]])</f>
        <v>5</v>
      </c>
      <c r="L1439" s="3">
        <f>DAY(Table1[[#This Row],[Date]])</f>
        <v>24</v>
      </c>
      <c r="M1439" s="3">
        <f>Table1[[#This Row],[Inventory Level]]/Table1[[#This Row],[Reorder Point]]</f>
        <v>1.4020408163265305</v>
      </c>
      <c r="N1439" s="3">
        <f>ROUND(Table1[[#This Row],[Turnover Ratio]],2)</f>
        <v>1.4</v>
      </c>
    </row>
    <row r="1440" spans="1:14" hidden="1" x14ac:dyDescent="0.25">
      <c r="A1440" t="s">
        <v>1345</v>
      </c>
      <c r="B1440" s="1">
        <v>45539</v>
      </c>
      <c r="C1440">
        <v>754</v>
      </c>
      <c r="D1440">
        <v>264</v>
      </c>
      <c r="E1440">
        <v>28</v>
      </c>
      <c r="F1440">
        <v>132</v>
      </c>
      <c r="G1440">
        <v>48</v>
      </c>
      <c r="H1440" t="s">
        <v>3950</v>
      </c>
      <c r="I1440">
        <f>YEAR(Table1[[#This Row],[Date]])</f>
        <v>2024</v>
      </c>
      <c r="J1440">
        <f>MONTH(Table1[[#This Row],[Date]])</f>
        <v>9</v>
      </c>
      <c r="K1440">
        <f>WEEKDAY(Table1[[#This Row],[Date]])</f>
        <v>4</v>
      </c>
      <c r="L1440" s="3">
        <f>DAY(Table1[[#This Row],[Date]])</f>
        <v>4</v>
      </c>
      <c r="M1440" s="3">
        <f>Table1[[#This Row],[Inventory Level]]/Table1[[#This Row],[Reorder Point]]</f>
        <v>2.856060606060606</v>
      </c>
      <c r="N1440" s="3">
        <f>ROUND(Table1[[#This Row],[Turnover Ratio]],2)</f>
        <v>2.86</v>
      </c>
    </row>
    <row r="1441" spans="1:14" hidden="1" x14ac:dyDescent="0.25">
      <c r="A1441" t="s">
        <v>1346</v>
      </c>
      <c r="B1441" s="1">
        <v>45100</v>
      </c>
      <c r="C1441">
        <v>904</v>
      </c>
      <c r="D1441">
        <v>436</v>
      </c>
      <c r="E1441">
        <v>7</v>
      </c>
      <c r="F1441">
        <v>26</v>
      </c>
      <c r="G1441">
        <v>11</v>
      </c>
      <c r="H1441" t="s">
        <v>3950</v>
      </c>
      <c r="I1441">
        <f>YEAR(Table1[[#This Row],[Date]])</f>
        <v>2023</v>
      </c>
      <c r="J1441">
        <f>MONTH(Table1[[#This Row],[Date]])</f>
        <v>6</v>
      </c>
      <c r="K1441">
        <f>WEEKDAY(Table1[[#This Row],[Date]])</f>
        <v>6</v>
      </c>
      <c r="L1441" s="3">
        <f>DAY(Table1[[#This Row],[Date]])</f>
        <v>23</v>
      </c>
      <c r="M1441" s="3">
        <f>Table1[[#This Row],[Inventory Level]]/Table1[[#This Row],[Reorder Point]]</f>
        <v>2.073394495412844</v>
      </c>
      <c r="N1441" s="3">
        <f>ROUND(Table1[[#This Row],[Turnover Ratio]],2)</f>
        <v>2.0699999999999998</v>
      </c>
    </row>
    <row r="1442" spans="1:14" hidden="1" x14ac:dyDescent="0.25">
      <c r="A1442" t="s">
        <v>1347</v>
      </c>
      <c r="B1442" s="1">
        <v>45520</v>
      </c>
      <c r="C1442">
        <v>396</v>
      </c>
      <c r="D1442">
        <v>200</v>
      </c>
      <c r="E1442">
        <v>14</v>
      </c>
      <c r="F1442">
        <v>39</v>
      </c>
      <c r="G1442">
        <v>35</v>
      </c>
      <c r="H1442" t="s">
        <v>3950</v>
      </c>
      <c r="I1442">
        <f>YEAR(Table1[[#This Row],[Date]])</f>
        <v>2024</v>
      </c>
      <c r="J1442">
        <f>MONTH(Table1[[#This Row],[Date]])</f>
        <v>8</v>
      </c>
      <c r="K1442">
        <f>WEEKDAY(Table1[[#This Row],[Date]])</f>
        <v>6</v>
      </c>
      <c r="L1442" s="3">
        <f>DAY(Table1[[#This Row],[Date]])</f>
        <v>16</v>
      </c>
      <c r="M1442" s="3">
        <f>Table1[[#This Row],[Inventory Level]]/Table1[[#This Row],[Reorder Point]]</f>
        <v>1.98</v>
      </c>
      <c r="N1442" s="3">
        <f>ROUND(Table1[[#This Row],[Turnover Ratio]],2)</f>
        <v>1.98</v>
      </c>
    </row>
    <row r="1443" spans="1:14" x14ac:dyDescent="0.25">
      <c r="A1443" t="s">
        <v>1348</v>
      </c>
      <c r="B1443" s="1">
        <v>45062</v>
      </c>
      <c r="C1443">
        <v>122</v>
      </c>
      <c r="D1443">
        <v>214</v>
      </c>
      <c r="E1443">
        <v>8</v>
      </c>
      <c r="F1443">
        <v>123</v>
      </c>
      <c r="G1443">
        <v>28</v>
      </c>
      <c r="H1443" t="s">
        <v>3949</v>
      </c>
      <c r="I1443">
        <f>YEAR(Table1[[#This Row],[Date]])</f>
        <v>2023</v>
      </c>
      <c r="J1443">
        <f>MONTH(Table1[[#This Row],[Date]])</f>
        <v>5</v>
      </c>
      <c r="K1443">
        <f>WEEKDAY(Table1[[#This Row],[Date]])</f>
        <v>3</v>
      </c>
      <c r="L1443" s="3">
        <f>DAY(Table1[[#This Row],[Date]])</f>
        <v>16</v>
      </c>
      <c r="M1443" s="3">
        <f>Table1[[#This Row],[Inventory Level]]/Table1[[#This Row],[Reorder Point]]</f>
        <v>0.57009345794392519</v>
      </c>
      <c r="N1443" s="3">
        <f>ROUND(Table1[[#This Row],[Turnover Ratio]],2)</f>
        <v>0.56999999999999995</v>
      </c>
    </row>
    <row r="1444" spans="1:14" x14ac:dyDescent="0.25">
      <c r="A1444" t="s">
        <v>1349</v>
      </c>
      <c r="B1444" s="1">
        <v>45397</v>
      </c>
      <c r="C1444">
        <v>702</v>
      </c>
      <c r="D1444">
        <v>157</v>
      </c>
      <c r="E1444">
        <v>3</v>
      </c>
      <c r="F1444">
        <v>75</v>
      </c>
      <c r="G1444">
        <v>25</v>
      </c>
      <c r="H1444" t="s">
        <v>3949</v>
      </c>
      <c r="I1444">
        <f>YEAR(Table1[[#This Row],[Date]])</f>
        <v>2024</v>
      </c>
      <c r="J1444">
        <f>MONTH(Table1[[#This Row],[Date]])</f>
        <v>4</v>
      </c>
      <c r="K1444">
        <f>WEEKDAY(Table1[[#This Row],[Date]])</f>
        <v>2</v>
      </c>
      <c r="L1444" s="3">
        <f>DAY(Table1[[#This Row],[Date]])</f>
        <v>15</v>
      </c>
      <c r="M1444" s="3">
        <f>Table1[[#This Row],[Inventory Level]]/Table1[[#This Row],[Reorder Point]]</f>
        <v>4.4713375796178347</v>
      </c>
      <c r="N1444" s="3">
        <f>ROUND(Table1[[#This Row],[Turnover Ratio]],2)</f>
        <v>4.47</v>
      </c>
    </row>
    <row r="1445" spans="1:14" hidden="1" x14ac:dyDescent="0.25">
      <c r="A1445" t="s">
        <v>1350</v>
      </c>
      <c r="B1445" s="1">
        <v>45332</v>
      </c>
      <c r="C1445">
        <v>532</v>
      </c>
      <c r="D1445">
        <v>297</v>
      </c>
      <c r="E1445">
        <v>28</v>
      </c>
      <c r="F1445">
        <v>53</v>
      </c>
      <c r="G1445">
        <v>10</v>
      </c>
      <c r="H1445" t="s">
        <v>3950</v>
      </c>
      <c r="I1445">
        <f>YEAR(Table1[[#This Row],[Date]])</f>
        <v>2024</v>
      </c>
      <c r="J1445">
        <f>MONTH(Table1[[#This Row],[Date]])</f>
        <v>2</v>
      </c>
      <c r="K1445">
        <f>WEEKDAY(Table1[[#This Row],[Date]])</f>
        <v>7</v>
      </c>
      <c r="L1445" s="3">
        <f>DAY(Table1[[#This Row],[Date]])</f>
        <v>10</v>
      </c>
      <c r="M1445" s="3">
        <f>Table1[[#This Row],[Inventory Level]]/Table1[[#This Row],[Reorder Point]]</f>
        <v>1.7912457912457913</v>
      </c>
      <c r="N1445" s="3">
        <f>ROUND(Table1[[#This Row],[Turnover Ratio]],2)</f>
        <v>1.79</v>
      </c>
    </row>
    <row r="1446" spans="1:14" x14ac:dyDescent="0.25">
      <c r="A1446" t="s">
        <v>1351</v>
      </c>
      <c r="B1446" s="1">
        <v>45257</v>
      </c>
      <c r="C1446">
        <v>942</v>
      </c>
      <c r="D1446">
        <v>98</v>
      </c>
      <c r="E1446">
        <v>27</v>
      </c>
      <c r="F1446">
        <v>151</v>
      </c>
      <c r="G1446">
        <v>33</v>
      </c>
      <c r="H1446" t="s">
        <v>3949</v>
      </c>
      <c r="I1446">
        <f>YEAR(Table1[[#This Row],[Date]])</f>
        <v>2023</v>
      </c>
      <c r="J1446">
        <f>MONTH(Table1[[#This Row],[Date]])</f>
        <v>11</v>
      </c>
      <c r="K1446">
        <f>WEEKDAY(Table1[[#This Row],[Date]])</f>
        <v>2</v>
      </c>
      <c r="L1446" s="3">
        <f>DAY(Table1[[#This Row],[Date]])</f>
        <v>27</v>
      </c>
      <c r="M1446" s="3">
        <f>Table1[[#This Row],[Inventory Level]]/Table1[[#This Row],[Reorder Point]]</f>
        <v>9.612244897959183</v>
      </c>
      <c r="N1446" s="3">
        <f>ROUND(Table1[[#This Row],[Turnover Ratio]],2)</f>
        <v>9.61</v>
      </c>
    </row>
    <row r="1447" spans="1:14" x14ac:dyDescent="0.25">
      <c r="A1447" t="s">
        <v>1352</v>
      </c>
      <c r="B1447" s="1">
        <v>45023</v>
      </c>
      <c r="C1447">
        <v>574</v>
      </c>
      <c r="D1447">
        <v>87</v>
      </c>
      <c r="E1447">
        <v>1</v>
      </c>
      <c r="F1447">
        <v>117</v>
      </c>
      <c r="G1447">
        <v>13</v>
      </c>
      <c r="H1447" t="s">
        <v>3949</v>
      </c>
      <c r="I1447">
        <f>YEAR(Table1[[#This Row],[Date]])</f>
        <v>2023</v>
      </c>
      <c r="J1447">
        <f>MONTH(Table1[[#This Row],[Date]])</f>
        <v>4</v>
      </c>
      <c r="K1447">
        <f>WEEKDAY(Table1[[#This Row],[Date]])</f>
        <v>6</v>
      </c>
      <c r="L1447" s="3">
        <f>DAY(Table1[[#This Row],[Date]])</f>
        <v>7</v>
      </c>
      <c r="M1447" s="3">
        <f>Table1[[#This Row],[Inventory Level]]/Table1[[#This Row],[Reorder Point]]</f>
        <v>6.5977011494252871</v>
      </c>
      <c r="N1447" s="3">
        <f>ROUND(Table1[[#This Row],[Turnover Ratio]],2)</f>
        <v>6.6</v>
      </c>
    </row>
    <row r="1448" spans="1:14" hidden="1" x14ac:dyDescent="0.25">
      <c r="A1448" t="s">
        <v>1353</v>
      </c>
      <c r="B1448" s="1">
        <v>45322</v>
      </c>
      <c r="C1448">
        <v>599</v>
      </c>
      <c r="D1448">
        <v>478</v>
      </c>
      <c r="E1448">
        <v>24</v>
      </c>
      <c r="F1448">
        <v>108</v>
      </c>
      <c r="G1448">
        <v>15</v>
      </c>
      <c r="H1448" t="s">
        <v>3950</v>
      </c>
      <c r="I1448">
        <f>YEAR(Table1[[#This Row],[Date]])</f>
        <v>2024</v>
      </c>
      <c r="J1448">
        <f>MONTH(Table1[[#This Row],[Date]])</f>
        <v>1</v>
      </c>
      <c r="K1448">
        <f>WEEKDAY(Table1[[#This Row],[Date]])</f>
        <v>4</v>
      </c>
      <c r="L1448" s="3">
        <f>DAY(Table1[[#This Row],[Date]])</f>
        <v>31</v>
      </c>
      <c r="M1448" s="3">
        <f>Table1[[#This Row],[Inventory Level]]/Table1[[#This Row],[Reorder Point]]</f>
        <v>1.2531380753138075</v>
      </c>
      <c r="N1448" s="3">
        <f>ROUND(Table1[[#This Row],[Turnover Ratio]],2)</f>
        <v>1.25</v>
      </c>
    </row>
    <row r="1449" spans="1:14" hidden="1" x14ac:dyDescent="0.25">
      <c r="A1449" t="s">
        <v>1354</v>
      </c>
      <c r="B1449" s="1">
        <v>45620</v>
      </c>
      <c r="C1449">
        <v>848</v>
      </c>
      <c r="D1449">
        <v>366</v>
      </c>
      <c r="E1449">
        <v>6</v>
      </c>
      <c r="F1449">
        <v>70</v>
      </c>
      <c r="G1449">
        <v>5</v>
      </c>
      <c r="H1449" t="s">
        <v>3951</v>
      </c>
      <c r="I1449">
        <f>YEAR(Table1[[#This Row],[Date]])</f>
        <v>2024</v>
      </c>
      <c r="J1449">
        <f>MONTH(Table1[[#This Row],[Date]])</f>
        <v>11</v>
      </c>
      <c r="K1449">
        <f>WEEKDAY(Table1[[#This Row],[Date]])</f>
        <v>1</v>
      </c>
      <c r="L1449" s="3">
        <f>DAY(Table1[[#This Row],[Date]])</f>
        <v>24</v>
      </c>
      <c r="M1449" s="3">
        <f>Table1[[#This Row],[Inventory Level]]/Table1[[#This Row],[Reorder Point]]</f>
        <v>2.3169398907103824</v>
      </c>
      <c r="N1449" s="3">
        <f>ROUND(Table1[[#This Row],[Turnover Ratio]],2)</f>
        <v>2.3199999999999998</v>
      </c>
    </row>
    <row r="1450" spans="1:14" hidden="1" x14ac:dyDescent="0.25">
      <c r="A1450" t="s">
        <v>1355</v>
      </c>
      <c r="B1450" s="1">
        <v>45684</v>
      </c>
      <c r="C1450">
        <v>209</v>
      </c>
      <c r="D1450">
        <v>188</v>
      </c>
      <c r="E1450">
        <v>25</v>
      </c>
      <c r="F1450">
        <v>127</v>
      </c>
      <c r="G1450">
        <v>35</v>
      </c>
      <c r="H1450" t="s">
        <v>3951</v>
      </c>
      <c r="I1450">
        <f>YEAR(Table1[[#This Row],[Date]])</f>
        <v>2025</v>
      </c>
      <c r="J1450">
        <f>MONTH(Table1[[#This Row],[Date]])</f>
        <v>1</v>
      </c>
      <c r="K1450">
        <f>WEEKDAY(Table1[[#This Row],[Date]])</f>
        <v>2</v>
      </c>
      <c r="L1450" s="3">
        <f>DAY(Table1[[#This Row],[Date]])</f>
        <v>27</v>
      </c>
      <c r="M1450" s="3">
        <f>Table1[[#This Row],[Inventory Level]]/Table1[[#This Row],[Reorder Point]]</f>
        <v>1.1117021276595744</v>
      </c>
      <c r="N1450" s="3">
        <f>ROUND(Table1[[#This Row],[Turnover Ratio]],2)</f>
        <v>1.1100000000000001</v>
      </c>
    </row>
    <row r="1451" spans="1:14" x14ac:dyDescent="0.25">
      <c r="A1451" t="s">
        <v>1356</v>
      </c>
      <c r="B1451" s="1">
        <v>45365</v>
      </c>
      <c r="C1451">
        <v>375</v>
      </c>
      <c r="D1451">
        <v>420</v>
      </c>
      <c r="E1451">
        <v>3</v>
      </c>
      <c r="F1451">
        <v>169</v>
      </c>
      <c r="G1451">
        <v>12</v>
      </c>
      <c r="H1451" t="s">
        <v>3949</v>
      </c>
      <c r="I1451">
        <f>YEAR(Table1[[#This Row],[Date]])</f>
        <v>2024</v>
      </c>
      <c r="J1451">
        <f>MONTH(Table1[[#This Row],[Date]])</f>
        <v>3</v>
      </c>
      <c r="K1451">
        <f>WEEKDAY(Table1[[#This Row],[Date]])</f>
        <v>5</v>
      </c>
      <c r="L1451" s="3">
        <f>DAY(Table1[[#This Row],[Date]])</f>
        <v>14</v>
      </c>
      <c r="M1451" s="3">
        <f>Table1[[#This Row],[Inventory Level]]/Table1[[#This Row],[Reorder Point]]</f>
        <v>0.8928571428571429</v>
      </c>
      <c r="N1451" s="3">
        <f>ROUND(Table1[[#This Row],[Turnover Ratio]],2)</f>
        <v>0.89</v>
      </c>
    </row>
    <row r="1452" spans="1:14" hidden="1" x14ac:dyDescent="0.25">
      <c r="A1452" t="s">
        <v>1357</v>
      </c>
      <c r="B1452" s="1">
        <v>45506</v>
      </c>
      <c r="C1452">
        <v>309</v>
      </c>
      <c r="D1452">
        <v>322</v>
      </c>
      <c r="E1452">
        <v>3</v>
      </c>
      <c r="F1452">
        <v>48</v>
      </c>
      <c r="G1452">
        <v>22</v>
      </c>
      <c r="H1452" t="s">
        <v>3951</v>
      </c>
      <c r="I1452">
        <f>YEAR(Table1[[#This Row],[Date]])</f>
        <v>2024</v>
      </c>
      <c r="J1452">
        <f>MONTH(Table1[[#This Row],[Date]])</f>
        <v>8</v>
      </c>
      <c r="K1452">
        <f>WEEKDAY(Table1[[#This Row],[Date]])</f>
        <v>6</v>
      </c>
      <c r="L1452" s="3">
        <f>DAY(Table1[[#This Row],[Date]])</f>
        <v>2</v>
      </c>
      <c r="M1452" s="3">
        <f>Table1[[#This Row],[Inventory Level]]/Table1[[#This Row],[Reorder Point]]</f>
        <v>0.95962732919254656</v>
      </c>
      <c r="N1452" s="3">
        <f>ROUND(Table1[[#This Row],[Turnover Ratio]],2)</f>
        <v>0.96</v>
      </c>
    </row>
    <row r="1453" spans="1:14" x14ac:dyDescent="0.25">
      <c r="A1453" t="s">
        <v>1358</v>
      </c>
      <c r="B1453" s="1">
        <v>45317</v>
      </c>
      <c r="C1453">
        <v>352</v>
      </c>
      <c r="D1453">
        <v>351</v>
      </c>
      <c r="E1453">
        <v>2</v>
      </c>
      <c r="F1453">
        <v>199</v>
      </c>
      <c r="G1453">
        <v>33</v>
      </c>
      <c r="H1453" t="s">
        <v>3949</v>
      </c>
      <c r="I1453">
        <f>YEAR(Table1[[#This Row],[Date]])</f>
        <v>2024</v>
      </c>
      <c r="J1453">
        <f>MONTH(Table1[[#This Row],[Date]])</f>
        <v>1</v>
      </c>
      <c r="K1453">
        <f>WEEKDAY(Table1[[#This Row],[Date]])</f>
        <v>6</v>
      </c>
      <c r="L1453" s="3">
        <f>DAY(Table1[[#This Row],[Date]])</f>
        <v>26</v>
      </c>
      <c r="M1453" s="3">
        <f>Table1[[#This Row],[Inventory Level]]/Table1[[#This Row],[Reorder Point]]</f>
        <v>1.0028490028490029</v>
      </c>
      <c r="N1453" s="3">
        <f>ROUND(Table1[[#This Row],[Turnover Ratio]],2)</f>
        <v>1</v>
      </c>
    </row>
    <row r="1454" spans="1:14" hidden="1" x14ac:dyDescent="0.25">
      <c r="A1454" t="s">
        <v>1359</v>
      </c>
      <c r="B1454" s="1">
        <v>45027</v>
      </c>
      <c r="C1454">
        <v>458</v>
      </c>
      <c r="D1454">
        <v>390</v>
      </c>
      <c r="E1454">
        <v>5</v>
      </c>
      <c r="F1454">
        <v>51</v>
      </c>
      <c r="G1454">
        <v>29</v>
      </c>
      <c r="H1454" t="s">
        <v>3950</v>
      </c>
      <c r="I1454">
        <f>YEAR(Table1[[#This Row],[Date]])</f>
        <v>2023</v>
      </c>
      <c r="J1454">
        <f>MONTH(Table1[[#This Row],[Date]])</f>
        <v>4</v>
      </c>
      <c r="K1454">
        <f>WEEKDAY(Table1[[#This Row],[Date]])</f>
        <v>3</v>
      </c>
      <c r="L1454" s="3">
        <f>DAY(Table1[[#This Row],[Date]])</f>
        <v>11</v>
      </c>
      <c r="M1454" s="3">
        <f>Table1[[#This Row],[Inventory Level]]/Table1[[#This Row],[Reorder Point]]</f>
        <v>1.1743589743589744</v>
      </c>
      <c r="N1454" s="3">
        <f>ROUND(Table1[[#This Row],[Turnover Ratio]],2)</f>
        <v>1.17</v>
      </c>
    </row>
    <row r="1455" spans="1:14" hidden="1" x14ac:dyDescent="0.25">
      <c r="A1455" t="s">
        <v>1360</v>
      </c>
      <c r="B1455" s="1">
        <v>45011</v>
      </c>
      <c r="C1455">
        <v>958</v>
      </c>
      <c r="D1455">
        <v>113</v>
      </c>
      <c r="E1455">
        <v>27</v>
      </c>
      <c r="F1455">
        <v>148</v>
      </c>
      <c r="G1455">
        <v>34</v>
      </c>
      <c r="H1455" t="s">
        <v>3951</v>
      </c>
      <c r="I1455">
        <f>YEAR(Table1[[#This Row],[Date]])</f>
        <v>2023</v>
      </c>
      <c r="J1455">
        <f>MONTH(Table1[[#This Row],[Date]])</f>
        <v>3</v>
      </c>
      <c r="K1455">
        <f>WEEKDAY(Table1[[#This Row],[Date]])</f>
        <v>1</v>
      </c>
      <c r="L1455" s="3">
        <f>DAY(Table1[[#This Row],[Date]])</f>
        <v>26</v>
      </c>
      <c r="M1455" s="3">
        <f>Table1[[#This Row],[Inventory Level]]/Table1[[#This Row],[Reorder Point]]</f>
        <v>8.4778761061946906</v>
      </c>
      <c r="N1455" s="3">
        <f>ROUND(Table1[[#This Row],[Turnover Ratio]],2)</f>
        <v>8.48</v>
      </c>
    </row>
    <row r="1456" spans="1:14" x14ac:dyDescent="0.25">
      <c r="A1456" t="s">
        <v>1361</v>
      </c>
      <c r="B1456" s="1">
        <v>45067</v>
      </c>
      <c r="C1456">
        <v>106</v>
      </c>
      <c r="D1456">
        <v>305</v>
      </c>
      <c r="E1456">
        <v>9</v>
      </c>
      <c r="F1456">
        <v>121</v>
      </c>
      <c r="G1456">
        <v>38</v>
      </c>
      <c r="H1456" t="s">
        <v>3949</v>
      </c>
      <c r="I1456">
        <f>YEAR(Table1[[#This Row],[Date]])</f>
        <v>2023</v>
      </c>
      <c r="J1456">
        <f>MONTH(Table1[[#This Row],[Date]])</f>
        <v>5</v>
      </c>
      <c r="K1456">
        <f>WEEKDAY(Table1[[#This Row],[Date]])</f>
        <v>1</v>
      </c>
      <c r="L1456" s="3">
        <f>DAY(Table1[[#This Row],[Date]])</f>
        <v>21</v>
      </c>
      <c r="M1456" s="3">
        <f>Table1[[#This Row],[Inventory Level]]/Table1[[#This Row],[Reorder Point]]</f>
        <v>0.34754098360655739</v>
      </c>
      <c r="N1456" s="3">
        <f>ROUND(Table1[[#This Row],[Turnover Ratio]],2)</f>
        <v>0.35</v>
      </c>
    </row>
    <row r="1457" spans="1:14" x14ac:dyDescent="0.25">
      <c r="A1457" t="s">
        <v>1362</v>
      </c>
      <c r="B1457" s="1">
        <v>45694</v>
      </c>
      <c r="C1457">
        <v>646</v>
      </c>
      <c r="D1457">
        <v>161</v>
      </c>
      <c r="E1457">
        <v>28</v>
      </c>
      <c r="F1457">
        <v>49</v>
      </c>
      <c r="G1457">
        <v>2</v>
      </c>
      <c r="H1457" t="s">
        <v>3949</v>
      </c>
      <c r="I1457">
        <f>YEAR(Table1[[#This Row],[Date]])</f>
        <v>2025</v>
      </c>
      <c r="J1457">
        <f>MONTH(Table1[[#This Row],[Date]])</f>
        <v>2</v>
      </c>
      <c r="K1457">
        <f>WEEKDAY(Table1[[#This Row],[Date]])</f>
        <v>5</v>
      </c>
      <c r="L1457" s="3">
        <f>DAY(Table1[[#This Row],[Date]])</f>
        <v>6</v>
      </c>
      <c r="M1457" s="3">
        <f>Table1[[#This Row],[Inventory Level]]/Table1[[#This Row],[Reorder Point]]</f>
        <v>4.012422360248447</v>
      </c>
      <c r="N1457" s="3">
        <f>ROUND(Table1[[#This Row],[Turnover Ratio]],2)</f>
        <v>4.01</v>
      </c>
    </row>
    <row r="1458" spans="1:14" x14ac:dyDescent="0.25">
      <c r="A1458" t="s">
        <v>827</v>
      </c>
      <c r="B1458" s="1">
        <v>45097</v>
      </c>
      <c r="C1458">
        <v>449</v>
      </c>
      <c r="D1458">
        <v>66</v>
      </c>
      <c r="E1458">
        <v>14</v>
      </c>
      <c r="F1458">
        <v>32</v>
      </c>
      <c r="G1458">
        <v>45</v>
      </c>
      <c r="H1458" t="s">
        <v>3949</v>
      </c>
      <c r="I1458">
        <f>YEAR(Table1[[#This Row],[Date]])</f>
        <v>2023</v>
      </c>
      <c r="J1458">
        <f>MONTH(Table1[[#This Row],[Date]])</f>
        <v>6</v>
      </c>
      <c r="K1458">
        <f>WEEKDAY(Table1[[#This Row],[Date]])</f>
        <v>3</v>
      </c>
      <c r="L1458" s="3">
        <f>DAY(Table1[[#This Row],[Date]])</f>
        <v>20</v>
      </c>
      <c r="M1458" s="3">
        <f>Table1[[#This Row],[Inventory Level]]/Table1[[#This Row],[Reorder Point]]</f>
        <v>6.8030303030303028</v>
      </c>
      <c r="N1458" s="3">
        <f>ROUND(Table1[[#This Row],[Turnover Ratio]],2)</f>
        <v>6.8</v>
      </c>
    </row>
    <row r="1459" spans="1:14" hidden="1" x14ac:dyDescent="0.25">
      <c r="A1459" t="s">
        <v>1363</v>
      </c>
      <c r="B1459" s="1">
        <v>45413</v>
      </c>
      <c r="C1459">
        <v>653</v>
      </c>
      <c r="D1459">
        <v>159</v>
      </c>
      <c r="E1459">
        <v>30</v>
      </c>
      <c r="F1459">
        <v>100</v>
      </c>
      <c r="G1459">
        <v>6</v>
      </c>
      <c r="H1459" t="s">
        <v>3950</v>
      </c>
      <c r="I1459">
        <f>YEAR(Table1[[#This Row],[Date]])</f>
        <v>2024</v>
      </c>
      <c r="J1459">
        <f>MONTH(Table1[[#This Row],[Date]])</f>
        <v>5</v>
      </c>
      <c r="K1459">
        <f>WEEKDAY(Table1[[#This Row],[Date]])</f>
        <v>4</v>
      </c>
      <c r="L1459" s="3">
        <f>DAY(Table1[[#This Row],[Date]])</f>
        <v>1</v>
      </c>
      <c r="M1459" s="3">
        <f>Table1[[#This Row],[Inventory Level]]/Table1[[#This Row],[Reorder Point]]</f>
        <v>4.1069182389937104</v>
      </c>
      <c r="N1459" s="3">
        <f>ROUND(Table1[[#This Row],[Turnover Ratio]],2)</f>
        <v>4.1100000000000003</v>
      </c>
    </row>
    <row r="1460" spans="1:14" hidden="1" x14ac:dyDescent="0.25">
      <c r="A1460" t="s">
        <v>1364</v>
      </c>
      <c r="B1460" s="1">
        <v>45275</v>
      </c>
      <c r="C1460">
        <v>157</v>
      </c>
      <c r="D1460">
        <v>274</v>
      </c>
      <c r="E1460">
        <v>27</v>
      </c>
      <c r="F1460">
        <v>176</v>
      </c>
      <c r="G1460">
        <v>22</v>
      </c>
      <c r="H1460" t="s">
        <v>3951</v>
      </c>
      <c r="I1460">
        <f>YEAR(Table1[[#This Row],[Date]])</f>
        <v>2023</v>
      </c>
      <c r="J1460">
        <f>MONTH(Table1[[#This Row],[Date]])</f>
        <v>12</v>
      </c>
      <c r="K1460">
        <f>WEEKDAY(Table1[[#This Row],[Date]])</f>
        <v>6</v>
      </c>
      <c r="L1460" s="3">
        <f>DAY(Table1[[#This Row],[Date]])</f>
        <v>15</v>
      </c>
      <c r="M1460" s="3">
        <f>Table1[[#This Row],[Inventory Level]]/Table1[[#This Row],[Reorder Point]]</f>
        <v>0.57299270072992703</v>
      </c>
      <c r="N1460" s="3">
        <f>ROUND(Table1[[#This Row],[Turnover Ratio]],2)</f>
        <v>0.56999999999999995</v>
      </c>
    </row>
    <row r="1461" spans="1:14" x14ac:dyDescent="0.25">
      <c r="A1461" t="s">
        <v>1365</v>
      </c>
      <c r="B1461" s="1">
        <v>45477</v>
      </c>
      <c r="C1461">
        <v>465</v>
      </c>
      <c r="D1461">
        <v>110</v>
      </c>
      <c r="E1461">
        <v>25</v>
      </c>
      <c r="F1461">
        <v>172</v>
      </c>
      <c r="G1461">
        <v>16</v>
      </c>
      <c r="H1461" t="s">
        <v>3949</v>
      </c>
      <c r="I1461">
        <f>YEAR(Table1[[#This Row],[Date]])</f>
        <v>2024</v>
      </c>
      <c r="J1461">
        <f>MONTH(Table1[[#This Row],[Date]])</f>
        <v>7</v>
      </c>
      <c r="K1461">
        <f>WEEKDAY(Table1[[#This Row],[Date]])</f>
        <v>5</v>
      </c>
      <c r="L1461" s="3">
        <f>DAY(Table1[[#This Row],[Date]])</f>
        <v>4</v>
      </c>
      <c r="M1461" s="3">
        <f>Table1[[#This Row],[Inventory Level]]/Table1[[#This Row],[Reorder Point]]</f>
        <v>4.2272727272727275</v>
      </c>
      <c r="N1461" s="3">
        <f>ROUND(Table1[[#This Row],[Turnover Ratio]],2)</f>
        <v>4.2300000000000004</v>
      </c>
    </row>
    <row r="1462" spans="1:14" hidden="1" x14ac:dyDescent="0.25">
      <c r="A1462" t="s">
        <v>1366</v>
      </c>
      <c r="B1462" s="1">
        <v>45640</v>
      </c>
      <c r="C1462">
        <v>795</v>
      </c>
      <c r="D1462">
        <v>294</v>
      </c>
      <c r="E1462">
        <v>22</v>
      </c>
      <c r="F1462">
        <v>1</v>
      </c>
      <c r="G1462">
        <v>35</v>
      </c>
      <c r="H1462" t="s">
        <v>3950</v>
      </c>
      <c r="I1462">
        <f>YEAR(Table1[[#This Row],[Date]])</f>
        <v>2024</v>
      </c>
      <c r="J1462">
        <f>MONTH(Table1[[#This Row],[Date]])</f>
        <v>12</v>
      </c>
      <c r="K1462">
        <f>WEEKDAY(Table1[[#This Row],[Date]])</f>
        <v>7</v>
      </c>
      <c r="L1462" s="3">
        <f>DAY(Table1[[#This Row],[Date]])</f>
        <v>14</v>
      </c>
      <c r="M1462" s="3">
        <f>Table1[[#This Row],[Inventory Level]]/Table1[[#This Row],[Reorder Point]]</f>
        <v>2.704081632653061</v>
      </c>
      <c r="N1462" s="3">
        <f>ROUND(Table1[[#This Row],[Turnover Ratio]],2)</f>
        <v>2.7</v>
      </c>
    </row>
    <row r="1463" spans="1:14" x14ac:dyDescent="0.25">
      <c r="A1463" t="s">
        <v>1367</v>
      </c>
      <c r="B1463" s="1">
        <v>45607</v>
      </c>
      <c r="C1463">
        <v>636</v>
      </c>
      <c r="D1463">
        <v>88</v>
      </c>
      <c r="E1463">
        <v>6</v>
      </c>
      <c r="F1463">
        <v>95</v>
      </c>
      <c r="G1463">
        <v>9</v>
      </c>
      <c r="H1463" t="s">
        <v>3949</v>
      </c>
      <c r="I1463">
        <f>YEAR(Table1[[#This Row],[Date]])</f>
        <v>2024</v>
      </c>
      <c r="J1463">
        <f>MONTH(Table1[[#This Row],[Date]])</f>
        <v>11</v>
      </c>
      <c r="K1463">
        <f>WEEKDAY(Table1[[#This Row],[Date]])</f>
        <v>2</v>
      </c>
      <c r="L1463" s="3">
        <f>DAY(Table1[[#This Row],[Date]])</f>
        <v>11</v>
      </c>
      <c r="M1463" s="3">
        <f>Table1[[#This Row],[Inventory Level]]/Table1[[#This Row],[Reorder Point]]</f>
        <v>7.2272727272727275</v>
      </c>
      <c r="N1463" s="3">
        <f>ROUND(Table1[[#This Row],[Turnover Ratio]],2)</f>
        <v>7.23</v>
      </c>
    </row>
    <row r="1464" spans="1:14" hidden="1" x14ac:dyDescent="0.25">
      <c r="A1464" t="s">
        <v>1368</v>
      </c>
      <c r="B1464" s="1">
        <v>45250</v>
      </c>
      <c r="C1464">
        <v>821</v>
      </c>
      <c r="D1464">
        <v>343</v>
      </c>
      <c r="E1464">
        <v>2</v>
      </c>
      <c r="F1464">
        <v>181</v>
      </c>
      <c r="G1464">
        <v>7</v>
      </c>
      <c r="H1464" t="s">
        <v>3950</v>
      </c>
      <c r="I1464">
        <f>YEAR(Table1[[#This Row],[Date]])</f>
        <v>2023</v>
      </c>
      <c r="J1464">
        <f>MONTH(Table1[[#This Row],[Date]])</f>
        <v>11</v>
      </c>
      <c r="K1464">
        <f>WEEKDAY(Table1[[#This Row],[Date]])</f>
        <v>2</v>
      </c>
      <c r="L1464" s="3">
        <f>DAY(Table1[[#This Row],[Date]])</f>
        <v>20</v>
      </c>
      <c r="M1464" s="3">
        <f>Table1[[#This Row],[Inventory Level]]/Table1[[#This Row],[Reorder Point]]</f>
        <v>2.3935860058309038</v>
      </c>
      <c r="N1464" s="3">
        <f>ROUND(Table1[[#This Row],[Turnover Ratio]],2)</f>
        <v>2.39</v>
      </c>
    </row>
    <row r="1465" spans="1:14" hidden="1" x14ac:dyDescent="0.25">
      <c r="A1465" t="s">
        <v>1369</v>
      </c>
      <c r="B1465" s="1">
        <v>45592</v>
      </c>
      <c r="C1465">
        <v>947</v>
      </c>
      <c r="D1465">
        <v>227</v>
      </c>
      <c r="E1465">
        <v>2</v>
      </c>
      <c r="F1465">
        <v>23</v>
      </c>
      <c r="G1465">
        <v>47</v>
      </c>
      <c r="H1465" t="s">
        <v>3951</v>
      </c>
      <c r="I1465">
        <f>YEAR(Table1[[#This Row],[Date]])</f>
        <v>2024</v>
      </c>
      <c r="J1465">
        <f>MONTH(Table1[[#This Row],[Date]])</f>
        <v>10</v>
      </c>
      <c r="K1465">
        <f>WEEKDAY(Table1[[#This Row],[Date]])</f>
        <v>1</v>
      </c>
      <c r="L1465" s="3">
        <f>DAY(Table1[[#This Row],[Date]])</f>
        <v>27</v>
      </c>
      <c r="M1465" s="3">
        <f>Table1[[#This Row],[Inventory Level]]/Table1[[#This Row],[Reorder Point]]</f>
        <v>4.1718061674008808</v>
      </c>
      <c r="N1465" s="3">
        <f>ROUND(Table1[[#This Row],[Turnover Ratio]],2)</f>
        <v>4.17</v>
      </c>
    </row>
    <row r="1466" spans="1:14" hidden="1" x14ac:dyDescent="0.25">
      <c r="A1466" t="s">
        <v>1370</v>
      </c>
      <c r="B1466" s="1">
        <v>45109</v>
      </c>
      <c r="C1466">
        <v>349</v>
      </c>
      <c r="D1466">
        <v>275</v>
      </c>
      <c r="E1466">
        <v>21</v>
      </c>
      <c r="F1466">
        <v>104</v>
      </c>
      <c r="G1466">
        <v>1</v>
      </c>
      <c r="H1466" t="s">
        <v>3951</v>
      </c>
      <c r="I1466">
        <f>YEAR(Table1[[#This Row],[Date]])</f>
        <v>2023</v>
      </c>
      <c r="J1466">
        <f>MONTH(Table1[[#This Row],[Date]])</f>
        <v>7</v>
      </c>
      <c r="K1466">
        <f>WEEKDAY(Table1[[#This Row],[Date]])</f>
        <v>1</v>
      </c>
      <c r="L1466" s="3">
        <f>DAY(Table1[[#This Row],[Date]])</f>
        <v>2</v>
      </c>
      <c r="M1466" s="3">
        <f>Table1[[#This Row],[Inventory Level]]/Table1[[#This Row],[Reorder Point]]</f>
        <v>1.269090909090909</v>
      </c>
      <c r="N1466" s="3">
        <f>ROUND(Table1[[#This Row],[Turnover Ratio]],2)</f>
        <v>1.27</v>
      </c>
    </row>
    <row r="1467" spans="1:14" hidden="1" x14ac:dyDescent="0.25">
      <c r="A1467" t="s">
        <v>1371</v>
      </c>
      <c r="B1467" s="1">
        <v>45291</v>
      </c>
      <c r="C1467">
        <v>576</v>
      </c>
      <c r="D1467">
        <v>408</v>
      </c>
      <c r="E1467">
        <v>13</v>
      </c>
      <c r="F1467">
        <v>161</v>
      </c>
      <c r="G1467">
        <v>12</v>
      </c>
      <c r="H1467" t="s">
        <v>3950</v>
      </c>
      <c r="I1467">
        <f>YEAR(Table1[[#This Row],[Date]])</f>
        <v>2023</v>
      </c>
      <c r="J1467">
        <f>MONTH(Table1[[#This Row],[Date]])</f>
        <v>12</v>
      </c>
      <c r="K1467">
        <f>WEEKDAY(Table1[[#This Row],[Date]])</f>
        <v>1</v>
      </c>
      <c r="L1467" s="3">
        <f>DAY(Table1[[#This Row],[Date]])</f>
        <v>31</v>
      </c>
      <c r="M1467" s="3">
        <f>Table1[[#This Row],[Inventory Level]]/Table1[[#This Row],[Reorder Point]]</f>
        <v>1.411764705882353</v>
      </c>
      <c r="N1467" s="3">
        <f>ROUND(Table1[[#This Row],[Turnover Ratio]],2)</f>
        <v>1.41</v>
      </c>
    </row>
    <row r="1468" spans="1:14" hidden="1" x14ac:dyDescent="0.25">
      <c r="A1468" t="s">
        <v>1372</v>
      </c>
      <c r="B1468" s="1">
        <v>45007</v>
      </c>
      <c r="C1468">
        <v>398</v>
      </c>
      <c r="D1468">
        <v>479</v>
      </c>
      <c r="E1468">
        <v>6</v>
      </c>
      <c r="F1468">
        <v>44</v>
      </c>
      <c r="G1468">
        <v>27</v>
      </c>
      <c r="H1468" t="s">
        <v>3950</v>
      </c>
      <c r="I1468">
        <f>YEAR(Table1[[#This Row],[Date]])</f>
        <v>2023</v>
      </c>
      <c r="J1468">
        <f>MONTH(Table1[[#This Row],[Date]])</f>
        <v>3</v>
      </c>
      <c r="K1468">
        <f>WEEKDAY(Table1[[#This Row],[Date]])</f>
        <v>4</v>
      </c>
      <c r="L1468" s="3">
        <f>DAY(Table1[[#This Row],[Date]])</f>
        <v>22</v>
      </c>
      <c r="M1468" s="3">
        <f>Table1[[#This Row],[Inventory Level]]/Table1[[#This Row],[Reorder Point]]</f>
        <v>0.83089770354906056</v>
      </c>
      <c r="N1468" s="3">
        <f>ROUND(Table1[[#This Row],[Turnover Ratio]],2)</f>
        <v>0.83</v>
      </c>
    </row>
    <row r="1469" spans="1:14" hidden="1" x14ac:dyDescent="0.25">
      <c r="A1469" t="s">
        <v>1373</v>
      </c>
      <c r="B1469" s="1">
        <v>45436</v>
      </c>
      <c r="C1469">
        <v>198</v>
      </c>
      <c r="D1469">
        <v>321</v>
      </c>
      <c r="E1469">
        <v>14</v>
      </c>
      <c r="F1469">
        <v>30</v>
      </c>
      <c r="G1469">
        <v>43</v>
      </c>
      <c r="H1469" t="s">
        <v>3951</v>
      </c>
      <c r="I1469">
        <f>YEAR(Table1[[#This Row],[Date]])</f>
        <v>2024</v>
      </c>
      <c r="J1469">
        <f>MONTH(Table1[[#This Row],[Date]])</f>
        <v>5</v>
      </c>
      <c r="K1469">
        <f>WEEKDAY(Table1[[#This Row],[Date]])</f>
        <v>6</v>
      </c>
      <c r="L1469" s="3">
        <f>DAY(Table1[[#This Row],[Date]])</f>
        <v>24</v>
      </c>
      <c r="M1469" s="3">
        <f>Table1[[#This Row],[Inventory Level]]/Table1[[#This Row],[Reorder Point]]</f>
        <v>0.61682242990654201</v>
      </c>
      <c r="N1469" s="3">
        <f>ROUND(Table1[[#This Row],[Turnover Ratio]],2)</f>
        <v>0.62</v>
      </c>
    </row>
    <row r="1470" spans="1:14" hidden="1" x14ac:dyDescent="0.25">
      <c r="A1470" t="s">
        <v>1374</v>
      </c>
      <c r="B1470" s="1">
        <v>45444</v>
      </c>
      <c r="C1470">
        <v>312</v>
      </c>
      <c r="D1470">
        <v>452</v>
      </c>
      <c r="E1470">
        <v>21</v>
      </c>
      <c r="F1470">
        <v>13</v>
      </c>
      <c r="G1470">
        <v>42</v>
      </c>
      <c r="H1470" t="s">
        <v>3950</v>
      </c>
      <c r="I1470">
        <f>YEAR(Table1[[#This Row],[Date]])</f>
        <v>2024</v>
      </c>
      <c r="J1470">
        <f>MONTH(Table1[[#This Row],[Date]])</f>
        <v>6</v>
      </c>
      <c r="K1470">
        <f>WEEKDAY(Table1[[#This Row],[Date]])</f>
        <v>7</v>
      </c>
      <c r="L1470" s="3">
        <f>DAY(Table1[[#This Row],[Date]])</f>
        <v>1</v>
      </c>
      <c r="M1470" s="3">
        <f>Table1[[#This Row],[Inventory Level]]/Table1[[#This Row],[Reorder Point]]</f>
        <v>0.69026548672566368</v>
      </c>
      <c r="N1470" s="3">
        <f>ROUND(Table1[[#This Row],[Turnover Ratio]],2)</f>
        <v>0.69</v>
      </c>
    </row>
    <row r="1471" spans="1:14" x14ac:dyDescent="0.25">
      <c r="A1471" t="s">
        <v>1375</v>
      </c>
      <c r="B1471" s="1">
        <v>45002</v>
      </c>
      <c r="C1471">
        <v>830</v>
      </c>
      <c r="D1471">
        <v>73</v>
      </c>
      <c r="E1471">
        <v>1</v>
      </c>
      <c r="F1471">
        <v>187</v>
      </c>
      <c r="G1471">
        <v>49</v>
      </c>
      <c r="H1471" t="s">
        <v>3949</v>
      </c>
      <c r="I1471">
        <f>YEAR(Table1[[#This Row],[Date]])</f>
        <v>2023</v>
      </c>
      <c r="J1471">
        <f>MONTH(Table1[[#This Row],[Date]])</f>
        <v>3</v>
      </c>
      <c r="K1471">
        <f>WEEKDAY(Table1[[#This Row],[Date]])</f>
        <v>6</v>
      </c>
      <c r="L1471" s="3">
        <f>DAY(Table1[[#This Row],[Date]])</f>
        <v>17</v>
      </c>
      <c r="M1471" s="3">
        <f>Table1[[#This Row],[Inventory Level]]/Table1[[#This Row],[Reorder Point]]</f>
        <v>11.36986301369863</v>
      </c>
      <c r="N1471" s="3">
        <f>ROUND(Table1[[#This Row],[Turnover Ratio]],2)</f>
        <v>11.37</v>
      </c>
    </row>
    <row r="1472" spans="1:14" hidden="1" x14ac:dyDescent="0.25">
      <c r="A1472" t="s">
        <v>1376</v>
      </c>
      <c r="B1472" s="1">
        <v>45278</v>
      </c>
      <c r="C1472">
        <v>320</v>
      </c>
      <c r="D1472">
        <v>466</v>
      </c>
      <c r="E1472">
        <v>29</v>
      </c>
      <c r="F1472">
        <v>77</v>
      </c>
      <c r="G1472">
        <v>15</v>
      </c>
      <c r="H1472" t="s">
        <v>3950</v>
      </c>
      <c r="I1472">
        <f>YEAR(Table1[[#This Row],[Date]])</f>
        <v>2023</v>
      </c>
      <c r="J1472">
        <f>MONTH(Table1[[#This Row],[Date]])</f>
        <v>12</v>
      </c>
      <c r="K1472">
        <f>WEEKDAY(Table1[[#This Row],[Date]])</f>
        <v>2</v>
      </c>
      <c r="L1472" s="3">
        <f>DAY(Table1[[#This Row],[Date]])</f>
        <v>18</v>
      </c>
      <c r="M1472" s="3">
        <f>Table1[[#This Row],[Inventory Level]]/Table1[[#This Row],[Reorder Point]]</f>
        <v>0.68669527896995708</v>
      </c>
      <c r="N1472" s="3">
        <f>ROUND(Table1[[#This Row],[Turnover Ratio]],2)</f>
        <v>0.69</v>
      </c>
    </row>
    <row r="1473" spans="1:14" hidden="1" x14ac:dyDescent="0.25">
      <c r="A1473" t="s">
        <v>1377</v>
      </c>
      <c r="B1473" s="1">
        <v>45380</v>
      </c>
      <c r="C1473">
        <v>682</v>
      </c>
      <c r="D1473">
        <v>226</v>
      </c>
      <c r="E1473">
        <v>12</v>
      </c>
      <c r="F1473">
        <v>146</v>
      </c>
      <c r="G1473">
        <v>11</v>
      </c>
      <c r="H1473" t="s">
        <v>3950</v>
      </c>
      <c r="I1473">
        <f>YEAR(Table1[[#This Row],[Date]])</f>
        <v>2024</v>
      </c>
      <c r="J1473">
        <f>MONTH(Table1[[#This Row],[Date]])</f>
        <v>3</v>
      </c>
      <c r="K1473">
        <f>WEEKDAY(Table1[[#This Row],[Date]])</f>
        <v>6</v>
      </c>
      <c r="L1473" s="3">
        <f>DAY(Table1[[#This Row],[Date]])</f>
        <v>29</v>
      </c>
      <c r="M1473" s="3">
        <f>Table1[[#This Row],[Inventory Level]]/Table1[[#This Row],[Reorder Point]]</f>
        <v>3.0176991150442478</v>
      </c>
      <c r="N1473" s="3">
        <f>ROUND(Table1[[#This Row],[Turnover Ratio]],2)</f>
        <v>3.02</v>
      </c>
    </row>
    <row r="1474" spans="1:14" hidden="1" x14ac:dyDescent="0.25">
      <c r="A1474" t="s">
        <v>1378</v>
      </c>
      <c r="B1474" s="1">
        <v>45581</v>
      </c>
      <c r="C1474">
        <v>248</v>
      </c>
      <c r="D1474">
        <v>151</v>
      </c>
      <c r="E1474">
        <v>18</v>
      </c>
      <c r="F1474">
        <v>2</v>
      </c>
      <c r="G1474">
        <v>5</v>
      </c>
      <c r="H1474" t="s">
        <v>3951</v>
      </c>
      <c r="I1474">
        <f>YEAR(Table1[[#This Row],[Date]])</f>
        <v>2024</v>
      </c>
      <c r="J1474">
        <f>MONTH(Table1[[#This Row],[Date]])</f>
        <v>10</v>
      </c>
      <c r="K1474">
        <f>WEEKDAY(Table1[[#This Row],[Date]])</f>
        <v>4</v>
      </c>
      <c r="L1474" s="3">
        <f>DAY(Table1[[#This Row],[Date]])</f>
        <v>16</v>
      </c>
      <c r="M1474" s="3">
        <f>Table1[[#This Row],[Inventory Level]]/Table1[[#This Row],[Reorder Point]]</f>
        <v>1.6423841059602649</v>
      </c>
      <c r="N1474" s="3">
        <f>ROUND(Table1[[#This Row],[Turnover Ratio]],2)</f>
        <v>1.64</v>
      </c>
    </row>
    <row r="1475" spans="1:14" x14ac:dyDescent="0.25">
      <c r="A1475" t="s">
        <v>821</v>
      </c>
      <c r="B1475" s="1">
        <v>45107</v>
      </c>
      <c r="C1475">
        <v>978</v>
      </c>
      <c r="D1475">
        <v>500</v>
      </c>
      <c r="E1475">
        <v>17</v>
      </c>
      <c r="F1475">
        <v>73</v>
      </c>
      <c r="G1475">
        <v>13</v>
      </c>
      <c r="H1475" t="s">
        <v>3949</v>
      </c>
      <c r="I1475">
        <f>YEAR(Table1[[#This Row],[Date]])</f>
        <v>2023</v>
      </c>
      <c r="J1475">
        <f>MONTH(Table1[[#This Row],[Date]])</f>
        <v>6</v>
      </c>
      <c r="K1475">
        <f>WEEKDAY(Table1[[#This Row],[Date]])</f>
        <v>6</v>
      </c>
      <c r="L1475" s="3">
        <f>DAY(Table1[[#This Row],[Date]])</f>
        <v>30</v>
      </c>
      <c r="M1475" s="3">
        <f>Table1[[#This Row],[Inventory Level]]/Table1[[#This Row],[Reorder Point]]</f>
        <v>1.956</v>
      </c>
      <c r="N1475" s="3">
        <f>ROUND(Table1[[#This Row],[Turnover Ratio]],2)</f>
        <v>1.96</v>
      </c>
    </row>
    <row r="1476" spans="1:14" hidden="1" x14ac:dyDescent="0.25">
      <c r="A1476" t="s">
        <v>1379</v>
      </c>
      <c r="B1476" s="1">
        <v>45378</v>
      </c>
      <c r="C1476">
        <v>625</v>
      </c>
      <c r="D1476">
        <v>106</v>
      </c>
      <c r="E1476">
        <v>23</v>
      </c>
      <c r="F1476">
        <v>107</v>
      </c>
      <c r="G1476">
        <v>6</v>
      </c>
      <c r="H1476" t="s">
        <v>3950</v>
      </c>
      <c r="I1476">
        <f>YEAR(Table1[[#This Row],[Date]])</f>
        <v>2024</v>
      </c>
      <c r="J1476">
        <f>MONTH(Table1[[#This Row],[Date]])</f>
        <v>3</v>
      </c>
      <c r="K1476">
        <f>WEEKDAY(Table1[[#This Row],[Date]])</f>
        <v>4</v>
      </c>
      <c r="L1476" s="3">
        <f>DAY(Table1[[#This Row],[Date]])</f>
        <v>27</v>
      </c>
      <c r="M1476" s="3">
        <f>Table1[[#This Row],[Inventory Level]]/Table1[[#This Row],[Reorder Point]]</f>
        <v>5.8962264150943398</v>
      </c>
      <c r="N1476" s="3">
        <f>ROUND(Table1[[#This Row],[Turnover Ratio]],2)</f>
        <v>5.9</v>
      </c>
    </row>
    <row r="1477" spans="1:14" hidden="1" x14ac:dyDescent="0.25">
      <c r="A1477" t="s">
        <v>1380</v>
      </c>
      <c r="B1477" s="1">
        <v>45219</v>
      </c>
      <c r="C1477">
        <v>974</v>
      </c>
      <c r="D1477">
        <v>299</v>
      </c>
      <c r="E1477">
        <v>22</v>
      </c>
      <c r="F1477">
        <v>5</v>
      </c>
      <c r="G1477">
        <v>14</v>
      </c>
      <c r="H1477" t="s">
        <v>3951</v>
      </c>
      <c r="I1477">
        <f>YEAR(Table1[[#This Row],[Date]])</f>
        <v>2023</v>
      </c>
      <c r="J1477">
        <f>MONTH(Table1[[#This Row],[Date]])</f>
        <v>10</v>
      </c>
      <c r="K1477">
        <f>WEEKDAY(Table1[[#This Row],[Date]])</f>
        <v>6</v>
      </c>
      <c r="L1477" s="3">
        <f>DAY(Table1[[#This Row],[Date]])</f>
        <v>20</v>
      </c>
      <c r="M1477" s="3">
        <f>Table1[[#This Row],[Inventory Level]]/Table1[[#This Row],[Reorder Point]]</f>
        <v>3.2575250836120402</v>
      </c>
      <c r="N1477" s="3">
        <f>ROUND(Table1[[#This Row],[Turnover Ratio]],2)</f>
        <v>3.26</v>
      </c>
    </row>
    <row r="1478" spans="1:14" hidden="1" x14ac:dyDescent="0.25">
      <c r="A1478" t="s">
        <v>1194</v>
      </c>
      <c r="B1478" s="1">
        <v>45149</v>
      </c>
      <c r="C1478">
        <v>103</v>
      </c>
      <c r="D1478">
        <v>163</v>
      </c>
      <c r="E1478">
        <v>18</v>
      </c>
      <c r="F1478">
        <v>159</v>
      </c>
      <c r="G1478">
        <v>25</v>
      </c>
      <c r="H1478" t="s">
        <v>3950</v>
      </c>
      <c r="I1478">
        <f>YEAR(Table1[[#This Row],[Date]])</f>
        <v>2023</v>
      </c>
      <c r="J1478">
        <f>MONTH(Table1[[#This Row],[Date]])</f>
        <v>8</v>
      </c>
      <c r="K1478">
        <f>WEEKDAY(Table1[[#This Row],[Date]])</f>
        <v>6</v>
      </c>
      <c r="L1478" s="3">
        <f>DAY(Table1[[#This Row],[Date]])</f>
        <v>11</v>
      </c>
      <c r="M1478" s="3">
        <f>Table1[[#This Row],[Inventory Level]]/Table1[[#This Row],[Reorder Point]]</f>
        <v>0.63190184049079756</v>
      </c>
      <c r="N1478" s="3">
        <f>ROUND(Table1[[#This Row],[Turnover Ratio]],2)</f>
        <v>0.63</v>
      </c>
    </row>
    <row r="1479" spans="1:14" x14ac:dyDescent="0.25">
      <c r="A1479" t="s">
        <v>1381</v>
      </c>
      <c r="B1479" s="1">
        <v>45111</v>
      </c>
      <c r="C1479">
        <v>116</v>
      </c>
      <c r="D1479">
        <v>168</v>
      </c>
      <c r="E1479">
        <v>25</v>
      </c>
      <c r="F1479">
        <v>175</v>
      </c>
      <c r="G1479">
        <v>22</v>
      </c>
      <c r="H1479" t="s">
        <v>3949</v>
      </c>
      <c r="I1479">
        <f>YEAR(Table1[[#This Row],[Date]])</f>
        <v>2023</v>
      </c>
      <c r="J1479">
        <f>MONTH(Table1[[#This Row],[Date]])</f>
        <v>7</v>
      </c>
      <c r="K1479">
        <f>WEEKDAY(Table1[[#This Row],[Date]])</f>
        <v>3</v>
      </c>
      <c r="L1479" s="3">
        <f>DAY(Table1[[#This Row],[Date]])</f>
        <v>4</v>
      </c>
      <c r="M1479" s="3">
        <f>Table1[[#This Row],[Inventory Level]]/Table1[[#This Row],[Reorder Point]]</f>
        <v>0.69047619047619047</v>
      </c>
      <c r="N1479" s="3">
        <f>ROUND(Table1[[#This Row],[Turnover Ratio]],2)</f>
        <v>0.69</v>
      </c>
    </row>
    <row r="1480" spans="1:14" x14ac:dyDescent="0.25">
      <c r="A1480" t="s">
        <v>1382</v>
      </c>
      <c r="B1480" s="1">
        <v>45369</v>
      </c>
      <c r="C1480">
        <v>103</v>
      </c>
      <c r="D1480">
        <v>244</v>
      </c>
      <c r="E1480">
        <v>12</v>
      </c>
      <c r="F1480">
        <v>175</v>
      </c>
      <c r="G1480">
        <v>32</v>
      </c>
      <c r="H1480" t="s">
        <v>3949</v>
      </c>
      <c r="I1480">
        <f>YEAR(Table1[[#This Row],[Date]])</f>
        <v>2024</v>
      </c>
      <c r="J1480">
        <f>MONTH(Table1[[#This Row],[Date]])</f>
        <v>3</v>
      </c>
      <c r="K1480">
        <f>WEEKDAY(Table1[[#This Row],[Date]])</f>
        <v>2</v>
      </c>
      <c r="L1480" s="3">
        <f>DAY(Table1[[#This Row],[Date]])</f>
        <v>18</v>
      </c>
      <c r="M1480" s="3">
        <f>Table1[[#This Row],[Inventory Level]]/Table1[[#This Row],[Reorder Point]]</f>
        <v>0.42213114754098363</v>
      </c>
      <c r="N1480" s="3">
        <f>ROUND(Table1[[#This Row],[Turnover Ratio]],2)</f>
        <v>0.42</v>
      </c>
    </row>
    <row r="1481" spans="1:14" x14ac:dyDescent="0.25">
      <c r="A1481" t="s">
        <v>1383</v>
      </c>
      <c r="B1481" s="1">
        <v>45207</v>
      </c>
      <c r="C1481">
        <v>901</v>
      </c>
      <c r="D1481">
        <v>212</v>
      </c>
      <c r="E1481">
        <v>14</v>
      </c>
      <c r="F1481">
        <v>57</v>
      </c>
      <c r="G1481">
        <v>36</v>
      </c>
      <c r="H1481" t="s">
        <v>3949</v>
      </c>
      <c r="I1481">
        <f>YEAR(Table1[[#This Row],[Date]])</f>
        <v>2023</v>
      </c>
      <c r="J1481">
        <f>MONTH(Table1[[#This Row],[Date]])</f>
        <v>10</v>
      </c>
      <c r="K1481">
        <f>WEEKDAY(Table1[[#This Row],[Date]])</f>
        <v>1</v>
      </c>
      <c r="L1481" s="3">
        <f>DAY(Table1[[#This Row],[Date]])</f>
        <v>8</v>
      </c>
      <c r="M1481" s="3">
        <f>Table1[[#This Row],[Inventory Level]]/Table1[[#This Row],[Reorder Point]]</f>
        <v>4.25</v>
      </c>
      <c r="N1481" s="3">
        <f>ROUND(Table1[[#This Row],[Turnover Ratio]],2)</f>
        <v>4.25</v>
      </c>
    </row>
    <row r="1482" spans="1:14" hidden="1" x14ac:dyDescent="0.25">
      <c r="A1482" t="s">
        <v>1384</v>
      </c>
      <c r="B1482" s="1">
        <v>45280</v>
      </c>
      <c r="C1482">
        <v>199</v>
      </c>
      <c r="D1482">
        <v>307</v>
      </c>
      <c r="E1482">
        <v>14</v>
      </c>
      <c r="F1482">
        <v>163</v>
      </c>
      <c r="G1482">
        <v>25</v>
      </c>
      <c r="H1482" t="s">
        <v>3950</v>
      </c>
      <c r="I1482">
        <f>YEAR(Table1[[#This Row],[Date]])</f>
        <v>2023</v>
      </c>
      <c r="J1482">
        <f>MONTH(Table1[[#This Row],[Date]])</f>
        <v>12</v>
      </c>
      <c r="K1482">
        <f>WEEKDAY(Table1[[#This Row],[Date]])</f>
        <v>4</v>
      </c>
      <c r="L1482" s="3">
        <f>DAY(Table1[[#This Row],[Date]])</f>
        <v>20</v>
      </c>
      <c r="M1482" s="3">
        <f>Table1[[#This Row],[Inventory Level]]/Table1[[#This Row],[Reorder Point]]</f>
        <v>0.64820846905537455</v>
      </c>
      <c r="N1482" s="3">
        <f>ROUND(Table1[[#This Row],[Turnover Ratio]],2)</f>
        <v>0.65</v>
      </c>
    </row>
    <row r="1483" spans="1:14" hidden="1" x14ac:dyDescent="0.25">
      <c r="A1483" t="s">
        <v>1385</v>
      </c>
      <c r="B1483" s="1">
        <v>45230</v>
      </c>
      <c r="C1483">
        <v>164</v>
      </c>
      <c r="D1483">
        <v>221</v>
      </c>
      <c r="E1483">
        <v>21</v>
      </c>
      <c r="F1483">
        <v>139</v>
      </c>
      <c r="G1483">
        <v>13</v>
      </c>
      <c r="H1483" t="s">
        <v>3951</v>
      </c>
      <c r="I1483">
        <f>YEAR(Table1[[#This Row],[Date]])</f>
        <v>2023</v>
      </c>
      <c r="J1483">
        <f>MONTH(Table1[[#This Row],[Date]])</f>
        <v>10</v>
      </c>
      <c r="K1483">
        <f>WEEKDAY(Table1[[#This Row],[Date]])</f>
        <v>3</v>
      </c>
      <c r="L1483" s="3">
        <f>DAY(Table1[[#This Row],[Date]])</f>
        <v>31</v>
      </c>
      <c r="M1483" s="3">
        <f>Table1[[#This Row],[Inventory Level]]/Table1[[#This Row],[Reorder Point]]</f>
        <v>0.74208144796380093</v>
      </c>
      <c r="N1483" s="3">
        <f>ROUND(Table1[[#This Row],[Turnover Ratio]],2)</f>
        <v>0.74</v>
      </c>
    </row>
    <row r="1484" spans="1:14" hidden="1" x14ac:dyDescent="0.25">
      <c r="A1484" t="s">
        <v>1386</v>
      </c>
      <c r="B1484" s="1">
        <v>45239</v>
      </c>
      <c r="C1484">
        <v>449</v>
      </c>
      <c r="D1484">
        <v>204</v>
      </c>
      <c r="E1484">
        <v>26</v>
      </c>
      <c r="F1484">
        <v>81</v>
      </c>
      <c r="G1484">
        <v>7</v>
      </c>
      <c r="H1484" t="s">
        <v>3951</v>
      </c>
      <c r="I1484">
        <f>YEAR(Table1[[#This Row],[Date]])</f>
        <v>2023</v>
      </c>
      <c r="J1484">
        <f>MONTH(Table1[[#This Row],[Date]])</f>
        <v>11</v>
      </c>
      <c r="K1484">
        <f>WEEKDAY(Table1[[#This Row],[Date]])</f>
        <v>5</v>
      </c>
      <c r="L1484" s="3">
        <f>DAY(Table1[[#This Row],[Date]])</f>
        <v>9</v>
      </c>
      <c r="M1484" s="3">
        <f>Table1[[#This Row],[Inventory Level]]/Table1[[#This Row],[Reorder Point]]</f>
        <v>2.2009803921568629</v>
      </c>
      <c r="N1484" s="3">
        <f>ROUND(Table1[[#This Row],[Turnover Ratio]],2)</f>
        <v>2.2000000000000002</v>
      </c>
    </row>
    <row r="1485" spans="1:14" x14ac:dyDescent="0.25">
      <c r="A1485" t="s">
        <v>1387</v>
      </c>
      <c r="B1485" s="1">
        <v>45377</v>
      </c>
      <c r="C1485">
        <v>846</v>
      </c>
      <c r="D1485">
        <v>132</v>
      </c>
      <c r="E1485">
        <v>14</v>
      </c>
      <c r="F1485">
        <v>179</v>
      </c>
      <c r="G1485">
        <v>12</v>
      </c>
      <c r="H1485" t="s">
        <v>3949</v>
      </c>
      <c r="I1485">
        <f>YEAR(Table1[[#This Row],[Date]])</f>
        <v>2024</v>
      </c>
      <c r="J1485">
        <f>MONTH(Table1[[#This Row],[Date]])</f>
        <v>3</v>
      </c>
      <c r="K1485">
        <f>WEEKDAY(Table1[[#This Row],[Date]])</f>
        <v>3</v>
      </c>
      <c r="L1485" s="3">
        <f>DAY(Table1[[#This Row],[Date]])</f>
        <v>26</v>
      </c>
      <c r="M1485" s="3">
        <f>Table1[[#This Row],[Inventory Level]]/Table1[[#This Row],[Reorder Point]]</f>
        <v>6.4090909090909092</v>
      </c>
      <c r="N1485" s="3">
        <f>ROUND(Table1[[#This Row],[Turnover Ratio]],2)</f>
        <v>6.41</v>
      </c>
    </row>
    <row r="1486" spans="1:14" hidden="1" x14ac:dyDescent="0.25">
      <c r="A1486" t="s">
        <v>1367</v>
      </c>
      <c r="B1486" s="1">
        <v>45237</v>
      </c>
      <c r="C1486">
        <v>800</v>
      </c>
      <c r="D1486">
        <v>221</v>
      </c>
      <c r="E1486">
        <v>20</v>
      </c>
      <c r="F1486">
        <v>170</v>
      </c>
      <c r="G1486">
        <v>28</v>
      </c>
      <c r="H1486" t="s">
        <v>3950</v>
      </c>
      <c r="I1486">
        <f>YEAR(Table1[[#This Row],[Date]])</f>
        <v>2023</v>
      </c>
      <c r="J1486">
        <f>MONTH(Table1[[#This Row],[Date]])</f>
        <v>11</v>
      </c>
      <c r="K1486">
        <f>WEEKDAY(Table1[[#This Row],[Date]])</f>
        <v>3</v>
      </c>
      <c r="L1486" s="3">
        <f>DAY(Table1[[#This Row],[Date]])</f>
        <v>7</v>
      </c>
      <c r="M1486" s="3">
        <f>Table1[[#This Row],[Inventory Level]]/Table1[[#This Row],[Reorder Point]]</f>
        <v>3.6199095022624435</v>
      </c>
      <c r="N1486" s="3">
        <f>ROUND(Table1[[#This Row],[Turnover Ratio]],2)</f>
        <v>3.62</v>
      </c>
    </row>
    <row r="1487" spans="1:14" x14ac:dyDescent="0.25">
      <c r="A1487" t="s">
        <v>1388</v>
      </c>
      <c r="B1487" s="1">
        <v>45682</v>
      </c>
      <c r="C1487">
        <v>131</v>
      </c>
      <c r="D1487">
        <v>367</v>
      </c>
      <c r="E1487">
        <v>23</v>
      </c>
      <c r="F1487">
        <v>73</v>
      </c>
      <c r="G1487">
        <v>48</v>
      </c>
      <c r="H1487" t="s">
        <v>3949</v>
      </c>
      <c r="I1487">
        <f>YEAR(Table1[[#This Row],[Date]])</f>
        <v>2025</v>
      </c>
      <c r="J1487">
        <f>MONTH(Table1[[#This Row],[Date]])</f>
        <v>1</v>
      </c>
      <c r="K1487">
        <f>WEEKDAY(Table1[[#This Row],[Date]])</f>
        <v>7</v>
      </c>
      <c r="L1487" s="3">
        <f>DAY(Table1[[#This Row],[Date]])</f>
        <v>25</v>
      </c>
      <c r="M1487" s="3">
        <f>Table1[[#This Row],[Inventory Level]]/Table1[[#This Row],[Reorder Point]]</f>
        <v>0.35694822888283378</v>
      </c>
      <c r="N1487" s="3">
        <f>ROUND(Table1[[#This Row],[Turnover Ratio]],2)</f>
        <v>0.36</v>
      </c>
    </row>
    <row r="1488" spans="1:14" hidden="1" x14ac:dyDescent="0.25">
      <c r="A1488" t="s">
        <v>552</v>
      </c>
      <c r="B1488" s="1">
        <v>45550</v>
      </c>
      <c r="C1488">
        <v>167</v>
      </c>
      <c r="D1488">
        <v>260</v>
      </c>
      <c r="E1488">
        <v>28</v>
      </c>
      <c r="F1488">
        <v>39</v>
      </c>
      <c r="G1488">
        <v>24</v>
      </c>
      <c r="H1488" t="s">
        <v>3950</v>
      </c>
      <c r="I1488">
        <f>YEAR(Table1[[#This Row],[Date]])</f>
        <v>2024</v>
      </c>
      <c r="J1488">
        <f>MONTH(Table1[[#This Row],[Date]])</f>
        <v>9</v>
      </c>
      <c r="K1488">
        <f>WEEKDAY(Table1[[#This Row],[Date]])</f>
        <v>1</v>
      </c>
      <c r="L1488" s="3">
        <f>DAY(Table1[[#This Row],[Date]])</f>
        <v>15</v>
      </c>
      <c r="M1488" s="3">
        <f>Table1[[#This Row],[Inventory Level]]/Table1[[#This Row],[Reorder Point]]</f>
        <v>0.64230769230769236</v>
      </c>
      <c r="N1488" s="3">
        <f>ROUND(Table1[[#This Row],[Turnover Ratio]],2)</f>
        <v>0.64</v>
      </c>
    </row>
    <row r="1489" spans="1:14" hidden="1" x14ac:dyDescent="0.25">
      <c r="A1489" t="s">
        <v>1389</v>
      </c>
      <c r="B1489" s="1">
        <v>45357</v>
      </c>
      <c r="C1489">
        <v>205</v>
      </c>
      <c r="D1489">
        <v>300</v>
      </c>
      <c r="E1489">
        <v>20</v>
      </c>
      <c r="F1489">
        <v>13</v>
      </c>
      <c r="G1489">
        <v>23</v>
      </c>
      <c r="H1489" t="s">
        <v>3950</v>
      </c>
      <c r="I1489">
        <f>YEAR(Table1[[#This Row],[Date]])</f>
        <v>2024</v>
      </c>
      <c r="J1489">
        <f>MONTH(Table1[[#This Row],[Date]])</f>
        <v>3</v>
      </c>
      <c r="K1489">
        <f>WEEKDAY(Table1[[#This Row],[Date]])</f>
        <v>4</v>
      </c>
      <c r="L1489" s="3">
        <f>DAY(Table1[[#This Row],[Date]])</f>
        <v>6</v>
      </c>
      <c r="M1489" s="3">
        <f>Table1[[#This Row],[Inventory Level]]/Table1[[#This Row],[Reorder Point]]</f>
        <v>0.68333333333333335</v>
      </c>
      <c r="N1489" s="3">
        <f>ROUND(Table1[[#This Row],[Turnover Ratio]],2)</f>
        <v>0.68</v>
      </c>
    </row>
    <row r="1490" spans="1:14" hidden="1" x14ac:dyDescent="0.25">
      <c r="A1490" t="s">
        <v>1390</v>
      </c>
      <c r="B1490" s="1">
        <v>45255</v>
      </c>
      <c r="C1490">
        <v>887</v>
      </c>
      <c r="D1490">
        <v>353</v>
      </c>
      <c r="E1490">
        <v>11</v>
      </c>
      <c r="F1490">
        <v>47</v>
      </c>
      <c r="G1490">
        <v>32</v>
      </c>
      <c r="H1490" t="s">
        <v>3950</v>
      </c>
      <c r="I1490">
        <f>YEAR(Table1[[#This Row],[Date]])</f>
        <v>2023</v>
      </c>
      <c r="J1490">
        <f>MONTH(Table1[[#This Row],[Date]])</f>
        <v>11</v>
      </c>
      <c r="K1490">
        <f>WEEKDAY(Table1[[#This Row],[Date]])</f>
        <v>7</v>
      </c>
      <c r="L1490" s="3">
        <f>DAY(Table1[[#This Row],[Date]])</f>
        <v>25</v>
      </c>
      <c r="M1490" s="3">
        <f>Table1[[#This Row],[Inventory Level]]/Table1[[#This Row],[Reorder Point]]</f>
        <v>2.5127478753541075</v>
      </c>
      <c r="N1490" s="3">
        <f>ROUND(Table1[[#This Row],[Turnover Ratio]],2)</f>
        <v>2.5099999999999998</v>
      </c>
    </row>
    <row r="1491" spans="1:14" x14ac:dyDescent="0.25">
      <c r="A1491" t="s">
        <v>1391</v>
      </c>
      <c r="B1491" s="1">
        <v>45041</v>
      </c>
      <c r="C1491">
        <v>301</v>
      </c>
      <c r="D1491">
        <v>420</v>
      </c>
      <c r="E1491">
        <v>16</v>
      </c>
      <c r="F1491">
        <v>52</v>
      </c>
      <c r="G1491">
        <v>7</v>
      </c>
      <c r="H1491" t="s">
        <v>3949</v>
      </c>
      <c r="I1491">
        <f>YEAR(Table1[[#This Row],[Date]])</f>
        <v>2023</v>
      </c>
      <c r="J1491">
        <f>MONTH(Table1[[#This Row],[Date]])</f>
        <v>4</v>
      </c>
      <c r="K1491">
        <f>WEEKDAY(Table1[[#This Row],[Date]])</f>
        <v>3</v>
      </c>
      <c r="L1491" s="3">
        <f>DAY(Table1[[#This Row],[Date]])</f>
        <v>25</v>
      </c>
      <c r="M1491" s="3">
        <f>Table1[[#This Row],[Inventory Level]]/Table1[[#This Row],[Reorder Point]]</f>
        <v>0.71666666666666667</v>
      </c>
      <c r="N1491" s="3">
        <f>ROUND(Table1[[#This Row],[Turnover Ratio]],2)</f>
        <v>0.72</v>
      </c>
    </row>
    <row r="1492" spans="1:14" x14ac:dyDescent="0.25">
      <c r="A1492" t="s">
        <v>437</v>
      </c>
      <c r="B1492" s="1">
        <v>45333</v>
      </c>
      <c r="C1492">
        <v>314</v>
      </c>
      <c r="D1492">
        <v>433</v>
      </c>
      <c r="E1492">
        <v>7</v>
      </c>
      <c r="F1492">
        <v>49</v>
      </c>
      <c r="G1492">
        <v>29</v>
      </c>
      <c r="H1492" t="s">
        <v>3949</v>
      </c>
      <c r="I1492">
        <f>YEAR(Table1[[#This Row],[Date]])</f>
        <v>2024</v>
      </c>
      <c r="J1492">
        <f>MONTH(Table1[[#This Row],[Date]])</f>
        <v>2</v>
      </c>
      <c r="K1492">
        <f>WEEKDAY(Table1[[#This Row],[Date]])</f>
        <v>1</v>
      </c>
      <c r="L1492" s="3">
        <f>DAY(Table1[[#This Row],[Date]])</f>
        <v>11</v>
      </c>
      <c r="M1492" s="3">
        <f>Table1[[#This Row],[Inventory Level]]/Table1[[#This Row],[Reorder Point]]</f>
        <v>0.72517321016166281</v>
      </c>
      <c r="N1492" s="3">
        <f>ROUND(Table1[[#This Row],[Turnover Ratio]],2)</f>
        <v>0.73</v>
      </c>
    </row>
    <row r="1493" spans="1:14" hidden="1" x14ac:dyDescent="0.25">
      <c r="A1493" t="s">
        <v>1392</v>
      </c>
      <c r="B1493" s="1">
        <v>45274</v>
      </c>
      <c r="C1493">
        <v>662</v>
      </c>
      <c r="D1493">
        <v>431</v>
      </c>
      <c r="E1493">
        <v>25</v>
      </c>
      <c r="F1493">
        <v>61</v>
      </c>
      <c r="G1493">
        <v>46</v>
      </c>
      <c r="H1493" t="s">
        <v>3951</v>
      </c>
      <c r="I1493">
        <f>YEAR(Table1[[#This Row],[Date]])</f>
        <v>2023</v>
      </c>
      <c r="J1493">
        <f>MONTH(Table1[[#This Row],[Date]])</f>
        <v>12</v>
      </c>
      <c r="K1493">
        <f>WEEKDAY(Table1[[#This Row],[Date]])</f>
        <v>5</v>
      </c>
      <c r="L1493" s="3">
        <f>DAY(Table1[[#This Row],[Date]])</f>
        <v>14</v>
      </c>
      <c r="M1493" s="3">
        <f>Table1[[#This Row],[Inventory Level]]/Table1[[#This Row],[Reorder Point]]</f>
        <v>1.5359628770301623</v>
      </c>
      <c r="N1493" s="3">
        <f>ROUND(Table1[[#This Row],[Turnover Ratio]],2)</f>
        <v>1.54</v>
      </c>
    </row>
    <row r="1494" spans="1:14" hidden="1" x14ac:dyDescent="0.25">
      <c r="A1494" t="s">
        <v>1393</v>
      </c>
      <c r="B1494" s="1">
        <v>45440</v>
      </c>
      <c r="C1494">
        <v>554</v>
      </c>
      <c r="D1494">
        <v>432</v>
      </c>
      <c r="E1494">
        <v>23</v>
      </c>
      <c r="F1494">
        <v>88</v>
      </c>
      <c r="G1494">
        <v>5</v>
      </c>
      <c r="H1494" t="s">
        <v>3951</v>
      </c>
      <c r="I1494">
        <f>YEAR(Table1[[#This Row],[Date]])</f>
        <v>2024</v>
      </c>
      <c r="J1494">
        <f>MONTH(Table1[[#This Row],[Date]])</f>
        <v>5</v>
      </c>
      <c r="K1494">
        <f>WEEKDAY(Table1[[#This Row],[Date]])</f>
        <v>3</v>
      </c>
      <c r="L1494" s="3">
        <f>DAY(Table1[[#This Row],[Date]])</f>
        <v>28</v>
      </c>
      <c r="M1494" s="3">
        <f>Table1[[#This Row],[Inventory Level]]/Table1[[#This Row],[Reorder Point]]</f>
        <v>1.2824074074074074</v>
      </c>
      <c r="N1494" s="3">
        <f>ROUND(Table1[[#This Row],[Turnover Ratio]],2)</f>
        <v>1.28</v>
      </c>
    </row>
    <row r="1495" spans="1:14" hidden="1" x14ac:dyDescent="0.25">
      <c r="A1495" t="s">
        <v>856</v>
      </c>
      <c r="B1495" s="1">
        <v>45174</v>
      </c>
      <c r="C1495">
        <v>252</v>
      </c>
      <c r="D1495">
        <v>89</v>
      </c>
      <c r="E1495">
        <v>27</v>
      </c>
      <c r="F1495">
        <v>89</v>
      </c>
      <c r="G1495">
        <v>21</v>
      </c>
      <c r="H1495" t="s">
        <v>3951</v>
      </c>
      <c r="I1495">
        <f>YEAR(Table1[[#This Row],[Date]])</f>
        <v>2023</v>
      </c>
      <c r="J1495">
        <f>MONTH(Table1[[#This Row],[Date]])</f>
        <v>9</v>
      </c>
      <c r="K1495">
        <f>WEEKDAY(Table1[[#This Row],[Date]])</f>
        <v>3</v>
      </c>
      <c r="L1495" s="3">
        <f>DAY(Table1[[#This Row],[Date]])</f>
        <v>5</v>
      </c>
      <c r="M1495" s="3">
        <f>Table1[[#This Row],[Inventory Level]]/Table1[[#This Row],[Reorder Point]]</f>
        <v>2.8314606741573032</v>
      </c>
      <c r="N1495" s="3">
        <f>ROUND(Table1[[#This Row],[Turnover Ratio]],2)</f>
        <v>2.83</v>
      </c>
    </row>
    <row r="1496" spans="1:14" hidden="1" x14ac:dyDescent="0.25">
      <c r="A1496" t="s">
        <v>1394</v>
      </c>
      <c r="B1496" s="1">
        <v>45200</v>
      </c>
      <c r="C1496">
        <v>622</v>
      </c>
      <c r="D1496">
        <v>458</v>
      </c>
      <c r="E1496">
        <v>4</v>
      </c>
      <c r="F1496">
        <v>23</v>
      </c>
      <c r="G1496">
        <v>43</v>
      </c>
      <c r="H1496" t="s">
        <v>3950</v>
      </c>
      <c r="I1496">
        <f>YEAR(Table1[[#This Row],[Date]])</f>
        <v>2023</v>
      </c>
      <c r="J1496">
        <f>MONTH(Table1[[#This Row],[Date]])</f>
        <v>10</v>
      </c>
      <c r="K1496">
        <f>WEEKDAY(Table1[[#This Row],[Date]])</f>
        <v>1</v>
      </c>
      <c r="L1496" s="3">
        <f>DAY(Table1[[#This Row],[Date]])</f>
        <v>1</v>
      </c>
      <c r="M1496" s="3">
        <f>Table1[[#This Row],[Inventory Level]]/Table1[[#This Row],[Reorder Point]]</f>
        <v>1.3580786026200873</v>
      </c>
      <c r="N1496" s="3">
        <f>ROUND(Table1[[#This Row],[Turnover Ratio]],2)</f>
        <v>1.36</v>
      </c>
    </row>
    <row r="1497" spans="1:14" x14ac:dyDescent="0.25">
      <c r="A1497" t="s">
        <v>1395</v>
      </c>
      <c r="B1497" s="1">
        <v>45404</v>
      </c>
      <c r="C1497">
        <v>350</v>
      </c>
      <c r="D1497">
        <v>378</v>
      </c>
      <c r="E1497">
        <v>24</v>
      </c>
      <c r="F1497">
        <v>60</v>
      </c>
      <c r="G1497">
        <v>31</v>
      </c>
      <c r="H1497" t="s">
        <v>3949</v>
      </c>
      <c r="I1497">
        <f>YEAR(Table1[[#This Row],[Date]])</f>
        <v>2024</v>
      </c>
      <c r="J1497">
        <f>MONTH(Table1[[#This Row],[Date]])</f>
        <v>4</v>
      </c>
      <c r="K1497">
        <f>WEEKDAY(Table1[[#This Row],[Date]])</f>
        <v>2</v>
      </c>
      <c r="L1497" s="3">
        <f>DAY(Table1[[#This Row],[Date]])</f>
        <v>22</v>
      </c>
      <c r="M1497" s="3">
        <f>Table1[[#This Row],[Inventory Level]]/Table1[[#This Row],[Reorder Point]]</f>
        <v>0.92592592592592593</v>
      </c>
      <c r="N1497" s="3">
        <f>ROUND(Table1[[#This Row],[Turnover Ratio]],2)</f>
        <v>0.93</v>
      </c>
    </row>
    <row r="1498" spans="1:14" x14ac:dyDescent="0.25">
      <c r="A1498" t="s">
        <v>1396</v>
      </c>
      <c r="B1498" s="1">
        <v>45471</v>
      </c>
      <c r="C1498">
        <v>673</v>
      </c>
      <c r="D1498">
        <v>362</v>
      </c>
      <c r="E1498">
        <v>9</v>
      </c>
      <c r="F1498">
        <v>193</v>
      </c>
      <c r="G1498">
        <v>36</v>
      </c>
      <c r="H1498" t="s">
        <v>3949</v>
      </c>
      <c r="I1498">
        <f>YEAR(Table1[[#This Row],[Date]])</f>
        <v>2024</v>
      </c>
      <c r="J1498">
        <f>MONTH(Table1[[#This Row],[Date]])</f>
        <v>6</v>
      </c>
      <c r="K1498">
        <f>WEEKDAY(Table1[[#This Row],[Date]])</f>
        <v>6</v>
      </c>
      <c r="L1498" s="3">
        <f>DAY(Table1[[#This Row],[Date]])</f>
        <v>28</v>
      </c>
      <c r="M1498" s="3">
        <f>Table1[[#This Row],[Inventory Level]]/Table1[[#This Row],[Reorder Point]]</f>
        <v>1.8591160220994476</v>
      </c>
      <c r="N1498" s="3">
        <f>ROUND(Table1[[#This Row],[Turnover Ratio]],2)</f>
        <v>1.86</v>
      </c>
    </row>
    <row r="1499" spans="1:14" hidden="1" x14ac:dyDescent="0.25">
      <c r="A1499" t="s">
        <v>1397</v>
      </c>
      <c r="B1499" s="1">
        <v>45098</v>
      </c>
      <c r="C1499">
        <v>721</v>
      </c>
      <c r="D1499">
        <v>469</v>
      </c>
      <c r="E1499">
        <v>7</v>
      </c>
      <c r="F1499">
        <v>114</v>
      </c>
      <c r="G1499">
        <v>48</v>
      </c>
      <c r="H1499" t="s">
        <v>3950</v>
      </c>
      <c r="I1499">
        <f>YEAR(Table1[[#This Row],[Date]])</f>
        <v>2023</v>
      </c>
      <c r="J1499">
        <f>MONTH(Table1[[#This Row],[Date]])</f>
        <v>6</v>
      </c>
      <c r="K1499">
        <f>WEEKDAY(Table1[[#This Row],[Date]])</f>
        <v>4</v>
      </c>
      <c r="L1499" s="3">
        <f>DAY(Table1[[#This Row],[Date]])</f>
        <v>21</v>
      </c>
      <c r="M1499" s="3">
        <f>Table1[[#This Row],[Inventory Level]]/Table1[[#This Row],[Reorder Point]]</f>
        <v>1.5373134328358209</v>
      </c>
      <c r="N1499" s="3">
        <f>ROUND(Table1[[#This Row],[Turnover Ratio]],2)</f>
        <v>1.54</v>
      </c>
    </row>
    <row r="1500" spans="1:14" hidden="1" x14ac:dyDescent="0.25">
      <c r="A1500" t="s">
        <v>1398</v>
      </c>
      <c r="B1500" s="1">
        <v>45626</v>
      </c>
      <c r="C1500">
        <v>601</v>
      </c>
      <c r="D1500">
        <v>335</v>
      </c>
      <c r="E1500">
        <v>16</v>
      </c>
      <c r="F1500">
        <v>199</v>
      </c>
      <c r="G1500">
        <v>47</v>
      </c>
      <c r="H1500" t="s">
        <v>3951</v>
      </c>
      <c r="I1500">
        <f>YEAR(Table1[[#This Row],[Date]])</f>
        <v>2024</v>
      </c>
      <c r="J1500">
        <f>MONTH(Table1[[#This Row],[Date]])</f>
        <v>11</v>
      </c>
      <c r="K1500">
        <f>WEEKDAY(Table1[[#This Row],[Date]])</f>
        <v>7</v>
      </c>
      <c r="L1500" s="3">
        <f>DAY(Table1[[#This Row],[Date]])</f>
        <v>30</v>
      </c>
      <c r="M1500" s="3">
        <f>Table1[[#This Row],[Inventory Level]]/Table1[[#This Row],[Reorder Point]]</f>
        <v>1.7940298507462686</v>
      </c>
      <c r="N1500" s="3">
        <f>ROUND(Table1[[#This Row],[Turnover Ratio]],2)</f>
        <v>1.79</v>
      </c>
    </row>
    <row r="1501" spans="1:14" x14ac:dyDescent="0.25">
      <c r="A1501" t="s">
        <v>1399</v>
      </c>
      <c r="B1501" s="1">
        <v>45334</v>
      </c>
      <c r="C1501">
        <v>604</v>
      </c>
      <c r="D1501">
        <v>268</v>
      </c>
      <c r="E1501">
        <v>8</v>
      </c>
      <c r="F1501">
        <v>164</v>
      </c>
      <c r="G1501">
        <v>14</v>
      </c>
      <c r="H1501" t="s">
        <v>3949</v>
      </c>
      <c r="I1501">
        <f>YEAR(Table1[[#This Row],[Date]])</f>
        <v>2024</v>
      </c>
      <c r="J1501">
        <f>MONTH(Table1[[#This Row],[Date]])</f>
        <v>2</v>
      </c>
      <c r="K1501">
        <f>WEEKDAY(Table1[[#This Row],[Date]])</f>
        <v>2</v>
      </c>
      <c r="L1501" s="3">
        <f>DAY(Table1[[#This Row],[Date]])</f>
        <v>12</v>
      </c>
      <c r="M1501" s="3">
        <f>Table1[[#This Row],[Inventory Level]]/Table1[[#This Row],[Reorder Point]]</f>
        <v>2.2537313432835822</v>
      </c>
      <c r="N1501" s="3">
        <f>ROUND(Table1[[#This Row],[Turnover Ratio]],2)</f>
        <v>2.25</v>
      </c>
    </row>
    <row r="1502" spans="1:14" hidden="1" x14ac:dyDescent="0.25">
      <c r="A1502" t="s">
        <v>1400</v>
      </c>
      <c r="B1502" s="1">
        <v>45499</v>
      </c>
      <c r="C1502">
        <v>968</v>
      </c>
      <c r="D1502">
        <v>193</v>
      </c>
      <c r="E1502">
        <v>3</v>
      </c>
      <c r="F1502">
        <v>155</v>
      </c>
      <c r="G1502">
        <v>18</v>
      </c>
      <c r="H1502" t="s">
        <v>3950</v>
      </c>
      <c r="I1502">
        <f>YEAR(Table1[[#This Row],[Date]])</f>
        <v>2024</v>
      </c>
      <c r="J1502">
        <f>MONTH(Table1[[#This Row],[Date]])</f>
        <v>7</v>
      </c>
      <c r="K1502">
        <f>WEEKDAY(Table1[[#This Row],[Date]])</f>
        <v>6</v>
      </c>
      <c r="L1502" s="3">
        <f>DAY(Table1[[#This Row],[Date]])</f>
        <v>26</v>
      </c>
      <c r="M1502" s="3">
        <f>Table1[[#This Row],[Inventory Level]]/Table1[[#This Row],[Reorder Point]]</f>
        <v>5.0155440414507773</v>
      </c>
      <c r="N1502" s="3">
        <f>ROUND(Table1[[#This Row],[Turnover Ratio]],2)</f>
        <v>5.0199999999999996</v>
      </c>
    </row>
    <row r="1503" spans="1:14" x14ac:dyDescent="0.25">
      <c r="A1503" t="s">
        <v>1401</v>
      </c>
      <c r="B1503" s="1">
        <v>45573</v>
      </c>
      <c r="C1503">
        <v>601</v>
      </c>
      <c r="D1503">
        <v>366</v>
      </c>
      <c r="E1503">
        <v>4</v>
      </c>
      <c r="F1503">
        <v>68</v>
      </c>
      <c r="G1503">
        <v>49</v>
      </c>
      <c r="H1503" t="s">
        <v>3949</v>
      </c>
      <c r="I1503">
        <f>YEAR(Table1[[#This Row],[Date]])</f>
        <v>2024</v>
      </c>
      <c r="J1503">
        <f>MONTH(Table1[[#This Row],[Date]])</f>
        <v>10</v>
      </c>
      <c r="K1503">
        <f>WEEKDAY(Table1[[#This Row],[Date]])</f>
        <v>3</v>
      </c>
      <c r="L1503" s="3">
        <f>DAY(Table1[[#This Row],[Date]])</f>
        <v>8</v>
      </c>
      <c r="M1503" s="3">
        <f>Table1[[#This Row],[Inventory Level]]/Table1[[#This Row],[Reorder Point]]</f>
        <v>1.6420765027322404</v>
      </c>
      <c r="N1503" s="3">
        <f>ROUND(Table1[[#This Row],[Turnover Ratio]],2)</f>
        <v>1.64</v>
      </c>
    </row>
    <row r="1504" spans="1:14" hidden="1" x14ac:dyDescent="0.25">
      <c r="A1504" t="s">
        <v>1402</v>
      </c>
      <c r="B1504" s="1">
        <v>45289</v>
      </c>
      <c r="C1504">
        <v>886</v>
      </c>
      <c r="D1504">
        <v>136</v>
      </c>
      <c r="E1504">
        <v>2</v>
      </c>
      <c r="F1504">
        <v>38</v>
      </c>
      <c r="G1504">
        <v>14</v>
      </c>
      <c r="H1504" t="s">
        <v>3950</v>
      </c>
      <c r="I1504">
        <f>YEAR(Table1[[#This Row],[Date]])</f>
        <v>2023</v>
      </c>
      <c r="J1504">
        <f>MONTH(Table1[[#This Row],[Date]])</f>
        <v>12</v>
      </c>
      <c r="K1504">
        <f>WEEKDAY(Table1[[#This Row],[Date]])</f>
        <v>6</v>
      </c>
      <c r="L1504" s="3">
        <f>DAY(Table1[[#This Row],[Date]])</f>
        <v>29</v>
      </c>
      <c r="M1504" s="3">
        <f>Table1[[#This Row],[Inventory Level]]/Table1[[#This Row],[Reorder Point]]</f>
        <v>6.5147058823529411</v>
      </c>
      <c r="N1504" s="3">
        <f>ROUND(Table1[[#This Row],[Turnover Ratio]],2)</f>
        <v>6.51</v>
      </c>
    </row>
    <row r="1505" spans="1:14" hidden="1" x14ac:dyDescent="0.25">
      <c r="A1505" t="s">
        <v>1403</v>
      </c>
      <c r="B1505" s="1">
        <v>45139</v>
      </c>
      <c r="C1505">
        <v>721</v>
      </c>
      <c r="D1505">
        <v>166</v>
      </c>
      <c r="E1505">
        <v>10</v>
      </c>
      <c r="F1505">
        <v>21</v>
      </c>
      <c r="G1505">
        <v>6</v>
      </c>
      <c r="H1505" t="s">
        <v>3951</v>
      </c>
      <c r="I1505">
        <f>YEAR(Table1[[#This Row],[Date]])</f>
        <v>2023</v>
      </c>
      <c r="J1505">
        <f>MONTH(Table1[[#This Row],[Date]])</f>
        <v>8</v>
      </c>
      <c r="K1505">
        <f>WEEKDAY(Table1[[#This Row],[Date]])</f>
        <v>3</v>
      </c>
      <c r="L1505" s="3">
        <f>DAY(Table1[[#This Row],[Date]])</f>
        <v>1</v>
      </c>
      <c r="M1505" s="3">
        <f>Table1[[#This Row],[Inventory Level]]/Table1[[#This Row],[Reorder Point]]</f>
        <v>4.3433734939759034</v>
      </c>
      <c r="N1505" s="3">
        <f>ROUND(Table1[[#This Row],[Turnover Ratio]],2)</f>
        <v>4.34</v>
      </c>
    </row>
    <row r="1506" spans="1:14" x14ac:dyDescent="0.25">
      <c r="A1506" t="s">
        <v>1404</v>
      </c>
      <c r="B1506" s="1">
        <v>45603</v>
      </c>
      <c r="C1506">
        <v>804</v>
      </c>
      <c r="D1506">
        <v>164</v>
      </c>
      <c r="E1506">
        <v>13</v>
      </c>
      <c r="F1506">
        <v>104</v>
      </c>
      <c r="G1506">
        <v>28</v>
      </c>
      <c r="H1506" t="s">
        <v>3949</v>
      </c>
      <c r="I1506">
        <f>YEAR(Table1[[#This Row],[Date]])</f>
        <v>2024</v>
      </c>
      <c r="J1506">
        <f>MONTH(Table1[[#This Row],[Date]])</f>
        <v>11</v>
      </c>
      <c r="K1506">
        <f>WEEKDAY(Table1[[#This Row],[Date]])</f>
        <v>5</v>
      </c>
      <c r="L1506" s="3">
        <f>DAY(Table1[[#This Row],[Date]])</f>
        <v>7</v>
      </c>
      <c r="M1506" s="3">
        <f>Table1[[#This Row],[Inventory Level]]/Table1[[#This Row],[Reorder Point]]</f>
        <v>4.9024390243902438</v>
      </c>
      <c r="N1506" s="3">
        <f>ROUND(Table1[[#This Row],[Turnover Ratio]],2)</f>
        <v>4.9000000000000004</v>
      </c>
    </row>
    <row r="1507" spans="1:14" hidden="1" x14ac:dyDescent="0.25">
      <c r="A1507" t="s">
        <v>1405</v>
      </c>
      <c r="B1507" s="1">
        <v>45601</v>
      </c>
      <c r="C1507">
        <v>795</v>
      </c>
      <c r="D1507">
        <v>479</v>
      </c>
      <c r="E1507">
        <v>5</v>
      </c>
      <c r="F1507">
        <v>118</v>
      </c>
      <c r="G1507">
        <v>42</v>
      </c>
      <c r="H1507" t="s">
        <v>3950</v>
      </c>
      <c r="I1507">
        <f>YEAR(Table1[[#This Row],[Date]])</f>
        <v>2024</v>
      </c>
      <c r="J1507">
        <f>MONTH(Table1[[#This Row],[Date]])</f>
        <v>11</v>
      </c>
      <c r="K1507">
        <f>WEEKDAY(Table1[[#This Row],[Date]])</f>
        <v>3</v>
      </c>
      <c r="L1507" s="3">
        <f>DAY(Table1[[#This Row],[Date]])</f>
        <v>5</v>
      </c>
      <c r="M1507" s="3">
        <f>Table1[[#This Row],[Inventory Level]]/Table1[[#This Row],[Reorder Point]]</f>
        <v>1.6597077244258873</v>
      </c>
      <c r="N1507" s="3">
        <f>ROUND(Table1[[#This Row],[Turnover Ratio]],2)</f>
        <v>1.66</v>
      </c>
    </row>
    <row r="1508" spans="1:14" x14ac:dyDescent="0.25">
      <c r="A1508" t="s">
        <v>1406</v>
      </c>
      <c r="B1508" s="1">
        <v>45300</v>
      </c>
      <c r="C1508">
        <v>548</v>
      </c>
      <c r="D1508">
        <v>238</v>
      </c>
      <c r="E1508">
        <v>16</v>
      </c>
      <c r="F1508">
        <v>104</v>
      </c>
      <c r="G1508">
        <v>6</v>
      </c>
      <c r="H1508" t="s">
        <v>3949</v>
      </c>
      <c r="I1508">
        <f>YEAR(Table1[[#This Row],[Date]])</f>
        <v>2024</v>
      </c>
      <c r="J1508">
        <f>MONTH(Table1[[#This Row],[Date]])</f>
        <v>1</v>
      </c>
      <c r="K1508">
        <f>WEEKDAY(Table1[[#This Row],[Date]])</f>
        <v>3</v>
      </c>
      <c r="L1508" s="3">
        <f>DAY(Table1[[#This Row],[Date]])</f>
        <v>9</v>
      </c>
      <c r="M1508" s="3">
        <f>Table1[[#This Row],[Inventory Level]]/Table1[[#This Row],[Reorder Point]]</f>
        <v>2.3025210084033612</v>
      </c>
      <c r="N1508" s="3">
        <f>ROUND(Table1[[#This Row],[Turnover Ratio]],2)</f>
        <v>2.2999999999999998</v>
      </c>
    </row>
    <row r="1509" spans="1:14" x14ac:dyDescent="0.25">
      <c r="A1509" t="s">
        <v>1407</v>
      </c>
      <c r="B1509" s="1">
        <v>45595</v>
      </c>
      <c r="C1509">
        <v>928</v>
      </c>
      <c r="D1509">
        <v>251</v>
      </c>
      <c r="E1509">
        <v>10</v>
      </c>
      <c r="F1509">
        <v>55</v>
      </c>
      <c r="G1509">
        <v>33</v>
      </c>
      <c r="H1509" t="s">
        <v>3949</v>
      </c>
      <c r="I1509">
        <f>YEAR(Table1[[#This Row],[Date]])</f>
        <v>2024</v>
      </c>
      <c r="J1509">
        <f>MONTH(Table1[[#This Row],[Date]])</f>
        <v>10</v>
      </c>
      <c r="K1509">
        <f>WEEKDAY(Table1[[#This Row],[Date]])</f>
        <v>4</v>
      </c>
      <c r="L1509" s="3">
        <f>DAY(Table1[[#This Row],[Date]])</f>
        <v>30</v>
      </c>
      <c r="M1509" s="3">
        <f>Table1[[#This Row],[Inventory Level]]/Table1[[#This Row],[Reorder Point]]</f>
        <v>3.6972111553784859</v>
      </c>
      <c r="N1509" s="3">
        <f>ROUND(Table1[[#This Row],[Turnover Ratio]],2)</f>
        <v>3.7</v>
      </c>
    </row>
    <row r="1510" spans="1:14" hidden="1" x14ac:dyDescent="0.25">
      <c r="A1510" t="s">
        <v>1408</v>
      </c>
      <c r="B1510" s="1">
        <v>45015</v>
      </c>
      <c r="C1510">
        <v>381</v>
      </c>
      <c r="D1510">
        <v>206</v>
      </c>
      <c r="E1510">
        <v>14</v>
      </c>
      <c r="F1510">
        <v>166</v>
      </c>
      <c r="G1510">
        <v>25</v>
      </c>
      <c r="H1510" t="s">
        <v>3950</v>
      </c>
      <c r="I1510">
        <f>YEAR(Table1[[#This Row],[Date]])</f>
        <v>2023</v>
      </c>
      <c r="J1510">
        <f>MONTH(Table1[[#This Row],[Date]])</f>
        <v>3</v>
      </c>
      <c r="K1510">
        <f>WEEKDAY(Table1[[#This Row],[Date]])</f>
        <v>5</v>
      </c>
      <c r="L1510" s="3">
        <f>DAY(Table1[[#This Row],[Date]])</f>
        <v>30</v>
      </c>
      <c r="M1510" s="3">
        <f>Table1[[#This Row],[Inventory Level]]/Table1[[#This Row],[Reorder Point]]</f>
        <v>1.8495145631067962</v>
      </c>
      <c r="N1510" s="3">
        <f>ROUND(Table1[[#This Row],[Turnover Ratio]],2)</f>
        <v>1.85</v>
      </c>
    </row>
    <row r="1511" spans="1:14" hidden="1" x14ac:dyDescent="0.25">
      <c r="A1511" t="s">
        <v>1409</v>
      </c>
      <c r="B1511" s="1">
        <v>45247</v>
      </c>
      <c r="C1511">
        <v>951</v>
      </c>
      <c r="D1511">
        <v>452</v>
      </c>
      <c r="E1511">
        <v>21</v>
      </c>
      <c r="F1511">
        <v>105</v>
      </c>
      <c r="G1511">
        <v>20</v>
      </c>
      <c r="H1511" t="s">
        <v>3951</v>
      </c>
      <c r="I1511">
        <f>YEAR(Table1[[#This Row],[Date]])</f>
        <v>2023</v>
      </c>
      <c r="J1511">
        <f>MONTH(Table1[[#This Row],[Date]])</f>
        <v>11</v>
      </c>
      <c r="K1511">
        <f>WEEKDAY(Table1[[#This Row],[Date]])</f>
        <v>6</v>
      </c>
      <c r="L1511" s="3">
        <f>DAY(Table1[[#This Row],[Date]])</f>
        <v>17</v>
      </c>
      <c r="M1511" s="3">
        <f>Table1[[#This Row],[Inventory Level]]/Table1[[#This Row],[Reorder Point]]</f>
        <v>2.1039823008849559</v>
      </c>
      <c r="N1511" s="3">
        <f>ROUND(Table1[[#This Row],[Turnover Ratio]],2)</f>
        <v>2.1</v>
      </c>
    </row>
    <row r="1512" spans="1:14" x14ac:dyDescent="0.25">
      <c r="A1512" t="s">
        <v>1337</v>
      </c>
      <c r="B1512" s="1">
        <v>45032</v>
      </c>
      <c r="C1512">
        <v>897</v>
      </c>
      <c r="D1512">
        <v>170</v>
      </c>
      <c r="E1512">
        <v>25</v>
      </c>
      <c r="F1512">
        <v>129</v>
      </c>
      <c r="G1512">
        <v>22</v>
      </c>
      <c r="H1512" t="s">
        <v>3949</v>
      </c>
      <c r="I1512">
        <f>YEAR(Table1[[#This Row],[Date]])</f>
        <v>2023</v>
      </c>
      <c r="J1512">
        <f>MONTH(Table1[[#This Row],[Date]])</f>
        <v>4</v>
      </c>
      <c r="K1512">
        <f>WEEKDAY(Table1[[#This Row],[Date]])</f>
        <v>1</v>
      </c>
      <c r="L1512" s="3">
        <f>DAY(Table1[[#This Row],[Date]])</f>
        <v>16</v>
      </c>
      <c r="M1512" s="3">
        <f>Table1[[#This Row],[Inventory Level]]/Table1[[#This Row],[Reorder Point]]</f>
        <v>5.276470588235294</v>
      </c>
      <c r="N1512" s="3">
        <f>ROUND(Table1[[#This Row],[Turnover Ratio]],2)</f>
        <v>5.28</v>
      </c>
    </row>
    <row r="1513" spans="1:14" x14ac:dyDescent="0.25">
      <c r="A1513" t="s">
        <v>1410</v>
      </c>
      <c r="B1513" s="1">
        <v>45346</v>
      </c>
      <c r="C1513">
        <v>770</v>
      </c>
      <c r="D1513">
        <v>198</v>
      </c>
      <c r="E1513">
        <v>23</v>
      </c>
      <c r="F1513">
        <v>107</v>
      </c>
      <c r="G1513">
        <v>41</v>
      </c>
      <c r="H1513" t="s">
        <v>3949</v>
      </c>
      <c r="I1513">
        <f>YEAR(Table1[[#This Row],[Date]])</f>
        <v>2024</v>
      </c>
      <c r="J1513">
        <f>MONTH(Table1[[#This Row],[Date]])</f>
        <v>2</v>
      </c>
      <c r="K1513">
        <f>WEEKDAY(Table1[[#This Row],[Date]])</f>
        <v>7</v>
      </c>
      <c r="L1513" s="3">
        <f>DAY(Table1[[#This Row],[Date]])</f>
        <v>24</v>
      </c>
      <c r="M1513" s="3">
        <f>Table1[[#This Row],[Inventory Level]]/Table1[[#This Row],[Reorder Point]]</f>
        <v>3.8888888888888888</v>
      </c>
      <c r="N1513" s="3">
        <f>ROUND(Table1[[#This Row],[Turnover Ratio]],2)</f>
        <v>3.89</v>
      </c>
    </row>
    <row r="1514" spans="1:14" hidden="1" x14ac:dyDescent="0.25">
      <c r="A1514" t="s">
        <v>1411</v>
      </c>
      <c r="B1514" s="1">
        <v>45234</v>
      </c>
      <c r="C1514">
        <v>938</v>
      </c>
      <c r="D1514">
        <v>367</v>
      </c>
      <c r="E1514">
        <v>3</v>
      </c>
      <c r="F1514">
        <v>14</v>
      </c>
      <c r="G1514">
        <v>11</v>
      </c>
      <c r="H1514" t="s">
        <v>3950</v>
      </c>
      <c r="I1514">
        <f>YEAR(Table1[[#This Row],[Date]])</f>
        <v>2023</v>
      </c>
      <c r="J1514">
        <f>MONTH(Table1[[#This Row],[Date]])</f>
        <v>11</v>
      </c>
      <c r="K1514">
        <f>WEEKDAY(Table1[[#This Row],[Date]])</f>
        <v>7</v>
      </c>
      <c r="L1514" s="3">
        <f>DAY(Table1[[#This Row],[Date]])</f>
        <v>4</v>
      </c>
      <c r="M1514" s="3">
        <f>Table1[[#This Row],[Inventory Level]]/Table1[[#This Row],[Reorder Point]]</f>
        <v>2.5558583106267032</v>
      </c>
      <c r="N1514" s="3">
        <f>ROUND(Table1[[#This Row],[Turnover Ratio]],2)</f>
        <v>2.56</v>
      </c>
    </row>
    <row r="1515" spans="1:14" x14ac:dyDescent="0.25">
      <c r="A1515" t="s">
        <v>388</v>
      </c>
      <c r="B1515" s="1">
        <v>45004</v>
      </c>
      <c r="C1515">
        <v>697</v>
      </c>
      <c r="D1515">
        <v>422</v>
      </c>
      <c r="E1515">
        <v>27</v>
      </c>
      <c r="F1515">
        <v>35</v>
      </c>
      <c r="G1515">
        <v>6</v>
      </c>
      <c r="H1515" t="s">
        <v>3949</v>
      </c>
      <c r="I1515">
        <f>YEAR(Table1[[#This Row],[Date]])</f>
        <v>2023</v>
      </c>
      <c r="J1515">
        <f>MONTH(Table1[[#This Row],[Date]])</f>
        <v>3</v>
      </c>
      <c r="K1515">
        <f>WEEKDAY(Table1[[#This Row],[Date]])</f>
        <v>1</v>
      </c>
      <c r="L1515" s="3">
        <f>DAY(Table1[[#This Row],[Date]])</f>
        <v>19</v>
      </c>
      <c r="M1515" s="3">
        <f>Table1[[#This Row],[Inventory Level]]/Table1[[#This Row],[Reorder Point]]</f>
        <v>1.6516587677725119</v>
      </c>
      <c r="N1515" s="3">
        <f>ROUND(Table1[[#This Row],[Turnover Ratio]],2)</f>
        <v>1.65</v>
      </c>
    </row>
    <row r="1516" spans="1:14" hidden="1" x14ac:dyDescent="0.25">
      <c r="A1516" t="s">
        <v>1412</v>
      </c>
      <c r="B1516" s="1">
        <v>45361</v>
      </c>
      <c r="C1516">
        <v>477</v>
      </c>
      <c r="D1516">
        <v>482</v>
      </c>
      <c r="E1516">
        <v>5</v>
      </c>
      <c r="F1516">
        <v>185</v>
      </c>
      <c r="G1516">
        <v>8</v>
      </c>
      <c r="H1516" t="s">
        <v>3950</v>
      </c>
      <c r="I1516">
        <f>YEAR(Table1[[#This Row],[Date]])</f>
        <v>2024</v>
      </c>
      <c r="J1516">
        <f>MONTH(Table1[[#This Row],[Date]])</f>
        <v>3</v>
      </c>
      <c r="K1516">
        <f>WEEKDAY(Table1[[#This Row],[Date]])</f>
        <v>1</v>
      </c>
      <c r="L1516" s="3">
        <f>DAY(Table1[[#This Row],[Date]])</f>
        <v>10</v>
      </c>
      <c r="M1516" s="3">
        <f>Table1[[#This Row],[Inventory Level]]/Table1[[#This Row],[Reorder Point]]</f>
        <v>0.98962655601659755</v>
      </c>
      <c r="N1516" s="3">
        <f>ROUND(Table1[[#This Row],[Turnover Ratio]],2)</f>
        <v>0.99</v>
      </c>
    </row>
    <row r="1517" spans="1:14" x14ac:dyDescent="0.25">
      <c r="A1517" t="s">
        <v>1413</v>
      </c>
      <c r="B1517" s="1">
        <v>45007</v>
      </c>
      <c r="C1517">
        <v>945</v>
      </c>
      <c r="D1517">
        <v>425</v>
      </c>
      <c r="E1517">
        <v>29</v>
      </c>
      <c r="F1517">
        <v>161</v>
      </c>
      <c r="G1517">
        <v>36</v>
      </c>
      <c r="H1517" t="s">
        <v>3949</v>
      </c>
      <c r="I1517">
        <f>YEAR(Table1[[#This Row],[Date]])</f>
        <v>2023</v>
      </c>
      <c r="J1517">
        <f>MONTH(Table1[[#This Row],[Date]])</f>
        <v>3</v>
      </c>
      <c r="K1517">
        <f>WEEKDAY(Table1[[#This Row],[Date]])</f>
        <v>4</v>
      </c>
      <c r="L1517" s="3">
        <f>DAY(Table1[[#This Row],[Date]])</f>
        <v>22</v>
      </c>
      <c r="M1517" s="3">
        <f>Table1[[#This Row],[Inventory Level]]/Table1[[#This Row],[Reorder Point]]</f>
        <v>2.223529411764706</v>
      </c>
      <c r="N1517" s="3">
        <f>ROUND(Table1[[#This Row],[Turnover Ratio]],2)</f>
        <v>2.2200000000000002</v>
      </c>
    </row>
    <row r="1518" spans="1:14" x14ac:dyDescent="0.25">
      <c r="A1518" t="s">
        <v>819</v>
      </c>
      <c r="B1518" s="1">
        <v>45289</v>
      </c>
      <c r="C1518">
        <v>230</v>
      </c>
      <c r="D1518">
        <v>102</v>
      </c>
      <c r="E1518">
        <v>3</v>
      </c>
      <c r="F1518">
        <v>158</v>
      </c>
      <c r="G1518">
        <v>20</v>
      </c>
      <c r="H1518" t="s">
        <v>3949</v>
      </c>
      <c r="I1518">
        <f>YEAR(Table1[[#This Row],[Date]])</f>
        <v>2023</v>
      </c>
      <c r="J1518">
        <f>MONTH(Table1[[#This Row],[Date]])</f>
        <v>12</v>
      </c>
      <c r="K1518">
        <f>WEEKDAY(Table1[[#This Row],[Date]])</f>
        <v>6</v>
      </c>
      <c r="L1518" s="3">
        <f>DAY(Table1[[#This Row],[Date]])</f>
        <v>29</v>
      </c>
      <c r="M1518" s="3">
        <f>Table1[[#This Row],[Inventory Level]]/Table1[[#This Row],[Reorder Point]]</f>
        <v>2.2549019607843137</v>
      </c>
      <c r="N1518" s="3">
        <f>ROUND(Table1[[#This Row],[Turnover Ratio]],2)</f>
        <v>2.25</v>
      </c>
    </row>
    <row r="1519" spans="1:14" hidden="1" x14ac:dyDescent="0.25">
      <c r="A1519" t="s">
        <v>1414</v>
      </c>
      <c r="B1519" s="1">
        <v>45253</v>
      </c>
      <c r="C1519">
        <v>965</v>
      </c>
      <c r="D1519">
        <v>94</v>
      </c>
      <c r="E1519">
        <v>10</v>
      </c>
      <c r="F1519">
        <v>34</v>
      </c>
      <c r="G1519">
        <v>9</v>
      </c>
      <c r="H1519" t="s">
        <v>3950</v>
      </c>
      <c r="I1519">
        <f>YEAR(Table1[[#This Row],[Date]])</f>
        <v>2023</v>
      </c>
      <c r="J1519">
        <f>MONTH(Table1[[#This Row],[Date]])</f>
        <v>11</v>
      </c>
      <c r="K1519">
        <f>WEEKDAY(Table1[[#This Row],[Date]])</f>
        <v>5</v>
      </c>
      <c r="L1519" s="3">
        <f>DAY(Table1[[#This Row],[Date]])</f>
        <v>23</v>
      </c>
      <c r="M1519" s="3">
        <f>Table1[[#This Row],[Inventory Level]]/Table1[[#This Row],[Reorder Point]]</f>
        <v>10.26595744680851</v>
      </c>
      <c r="N1519" s="3">
        <f>ROUND(Table1[[#This Row],[Turnover Ratio]],2)</f>
        <v>10.27</v>
      </c>
    </row>
    <row r="1520" spans="1:14" hidden="1" x14ac:dyDescent="0.25">
      <c r="A1520" t="s">
        <v>1415</v>
      </c>
      <c r="B1520" s="1">
        <v>45292</v>
      </c>
      <c r="C1520">
        <v>730</v>
      </c>
      <c r="D1520">
        <v>208</v>
      </c>
      <c r="E1520">
        <v>12</v>
      </c>
      <c r="F1520">
        <v>155</v>
      </c>
      <c r="G1520">
        <v>3</v>
      </c>
      <c r="H1520" t="s">
        <v>3950</v>
      </c>
      <c r="I1520">
        <f>YEAR(Table1[[#This Row],[Date]])</f>
        <v>2024</v>
      </c>
      <c r="J1520">
        <f>MONTH(Table1[[#This Row],[Date]])</f>
        <v>1</v>
      </c>
      <c r="K1520">
        <f>WEEKDAY(Table1[[#This Row],[Date]])</f>
        <v>2</v>
      </c>
      <c r="L1520" s="3">
        <f>DAY(Table1[[#This Row],[Date]])</f>
        <v>1</v>
      </c>
      <c r="M1520" s="3">
        <f>Table1[[#This Row],[Inventory Level]]/Table1[[#This Row],[Reorder Point]]</f>
        <v>3.5096153846153846</v>
      </c>
      <c r="N1520" s="3">
        <f>ROUND(Table1[[#This Row],[Turnover Ratio]],2)</f>
        <v>3.51</v>
      </c>
    </row>
    <row r="1521" spans="1:14" hidden="1" x14ac:dyDescent="0.25">
      <c r="A1521" t="s">
        <v>1416</v>
      </c>
      <c r="B1521" s="1">
        <v>45392</v>
      </c>
      <c r="C1521">
        <v>563</v>
      </c>
      <c r="D1521">
        <v>269</v>
      </c>
      <c r="E1521">
        <v>26</v>
      </c>
      <c r="F1521">
        <v>14</v>
      </c>
      <c r="G1521">
        <v>20</v>
      </c>
      <c r="H1521" t="s">
        <v>3950</v>
      </c>
      <c r="I1521">
        <f>YEAR(Table1[[#This Row],[Date]])</f>
        <v>2024</v>
      </c>
      <c r="J1521">
        <f>MONTH(Table1[[#This Row],[Date]])</f>
        <v>4</v>
      </c>
      <c r="K1521">
        <f>WEEKDAY(Table1[[#This Row],[Date]])</f>
        <v>4</v>
      </c>
      <c r="L1521" s="3">
        <f>DAY(Table1[[#This Row],[Date]])</f>
        <v>10</v>
      </c>
      <c r="M1521" s="3">
        <f>Table1[[#This Row],[Inventory Level]]/Table1[[#This Row],[Reorder Point]]</f>
        <v>2.0929368029739779</v>
      </c>
      <c r="N1521" s="3">
        <f>ROUND(Table1[[#This Row],[Turnover Ratio]],2)</f>
        <v>2.09</v>
      </c>
    </row>
    <row r="1522" spans="1:14" hidden="1" x14ac:dyDescent="0.25">
      <c r="A1522" t="s">
        <v>1417</v>
      </c>
      <c r="B1522" s="1">
        <v>45231</v>
      </c>
      <c r="C1522">
        <v>367</v>
      </c>
      <c r="D1522">
        <v>273</v>
      </c>
      <c r="E1522">
        <v>18</v>
      </c>
      <c r="F1522">
        <v>24</v>
      </c>
      <c r="G1522">
        <v>11</v>
      </c>
      <c r="H1522" t="s">
        <v>3951</v>
      </c>
      <c r="I1522">
        <f>YEAR(Table1[[#This Row],[Date]])</f>
        <v>2023</v>
      </c>
      <c r="J1522">
        <f>MONTH(Table1[[#This Row],[Date]])</f>
        <v>11</v>
      </c>
      <c r="K1522">
        <f>WEEKDAY(Table1[[#This Row],[Date]])</f>
        <v>4</v>
      </c>
      <c r="L1522" s="3">
        <f>DAY(Table1[[#This Row],[Date]])</f>
        <v>1</v>
      </c>
      <c r="M1522" s="3">
        <f>Table1[[#This Row],[Inventory Level]]/Table1[[#This Row],[Reorder Point]]</f>
        <v>1.3443223443223444</v>
      </c>
      <c r="N1522" s="3">
        <f>ROUND(Table1[[#This Row],[Turnover Ratio]],2)</f>
        <v>1.34</v>
      </c>
    </row>
    <row r="1523" spans="1:14" x14ac:dyDescent="0.25">
      <c r="A1523" t="s">
        <v>1418</v>
      </c>
      <c r="B1523" s="1">
        <v>45107</v>
      </c>
      <c r="C1523">
        <v>406</v>
      </c>
      <c r="D1523">
        <v>114</v>
      </c>
      <c r="E1523">
        <v>25</v>
      </c>
      <c r="F1523">
        <v>165</v>
      </c>
      <c r="G1523">
        <v>9</v>
      </c>
      <c r="H1523" t="s">
        <v>3949</v>
      </c>
      <c r="I1523">
        <f>YEAR(Table1[[#This Row],[Date]])</f>
        <v>2023</v>
      </c>
      <c r="J1523">
        <f>MONTH(Table1[[#This Row],[Date]])</f>
        <v>6</v>
      </c>
      <c r="K1523">
        <f>WEEKDAY(Table1[[#This Row],[Date]])</f>
        <v>6</v>
      </c>
      <c r="L1523" s="3">
        <f>DAY(Table1[[#This Row],[Date]])</f>
        <v>30</v>
      </c>
      <c r="M1523" s="3">
        <f>Table1[[#This Row],[Inventory Level]]/Table1[[#This Row],[Reorder Point]]</f>
        <v>3.5614035087719298</v>
      </c>
      <c r="N1523" s="3">
        <f>ROUND(Table1[[#This Row],[Turnover Ratio]],2)</f>
        <v>3.56</v>
      </c>
    </row>
    <row r="1524" spans="1:14" x14ac:dyDescent="0.25">
      <c r="A1524" t="s">
        <v>1419</v>
      </c>
      <c r="B1524" s="1">
        <v>45230</v>
      </c>
      <c r="C1524">
        <v>769</v>
      </c>
      <c r="D1524">
        <v>450</v>
      </c>
      <c r="E1524">
        <v>13</v>
      </c>
      <c r="F1524">
        <v>24</v>
      </c>
      <c r="G1524">
        <v>16</v>
      </c>
      <c r="H1524" t="s">
        <v>3949</v>
      </c>
      <c r="I1524">
        <f>YEAR(Table1[[#This Row],[Date]])</f>
        <v>2023</v>
      </c>
      <c r="J1524">
        <f>MONTH(Table1[[#This Row],[Date]])</f>
        <v>10</v>
      </c>
      <c r="K1524">
        <f>WEEKDAY(Table1[[#This Row],[Date]])</f>
        <v>3</v>
      </c>
      <c r="L1524" s="3">
        <f>DAY(Table1[[#This Row],[Date]])</f>
        <v>31</v>
      </c>
      <c r="M1524" s="3">
        <f>Table1[[#This Row],[Inventory Level]]/Table1[[#This Row],[Reorder Point]]</f>
        <v>1.7088888888888889</v>
      </c>
      <c r="N1524" s="3">
        <f>ROUND(Table1[[#This Row],[Turnover Ratio]],2)</f>
        <v>1.71</v>
      </c>
    </row>
    <row r="1525" spans="1:14" hidden="1" x14ac:dyDescent="0.25">
      <c r="A1525" t="s">
        <v>1420</v>
      </c>
      <c r="B1525" s="1">
        <v>45264</v>
      </c>
      <c r="C1525">
        <v>432</v>
      </c>
      <c r="D1525">
        <v>290</v>
      </c>
      <c r="E1525">
        <v>7</v>
      </c>
      <c r="F1525">
        <v>175</v>
      </c>
      <c r="G1525">
        <v>16</v>
      </c>
      <c r="H1525" t="s">
        <v>3950</v>
      </c>
      <c r="I1525">
        <f>YEAR(Table1[[#This Row],[Date]])</f>
        <v>2023</v>
      </c>
      <c r="J1525">
        <f>MONTH(Table1[[#This Row],[Date]])</f>
        <v>12</v>
      </c>
      <c r="K1525">
        <f>WEEKDAY(Table1[[#This Row],[Date]])</f>
        <v>2</v>
      </c>
      <c r="L1525" s="3">
        <f>DAY(Table1[[#This Row],[Date]])</f>
        <v>4</v>
      </c>
      <c r="M1525" s="3">
        <f>Table1[[#This Row],[Inventory Level]]/Table1[[#This Row],[Reorder Point]]</f>
        <v>1.4896551724137932</v>
      </c>
      <c r="N1525" s="3">
        <f>ROUND(Table1[[#This Row],[Turnover Ratio]],2)</f>
        <v>1.49</v>
      </c>
    </row>
    <row r="1526" spans="1:14" hidden="1" x14ac:dyDescent="0.25">
      <c r="A1526" t="s">
        <v>1421</v>
      </c>
      <c r="B1526" s="1">
        <v>45180</v>
      </c>
      <c r="C1526">
        <v>613</v>
      </c>
      <c r="D1526">
        <v>410</v>
      </c>
      <c r="E1526">
        <v>10</v>
      </c>
      <c r="F1526">
        <v>86</v>
      </c>
      <c r="G1526">
        <v>33</v>
      </c>
      <c r="H1526" t="s">
        <v>3950</v>
      </c>
      <c r="I1526">
        <f>YEAR(Table1[[#This Row],[Date]])</f>
        <v>2023</v>
      </c>
      <c r="J1526">
        <f>MONTH(Table1[[#This Row],[Date]])</f>
        <v>9</v>
      </c>
      <c r="K1526">
        <f>WEEKDAY(Table1[[#This Row],[Date]])</f>
        <v>2</v>
      </c>
      <c r="L1526" s="3">
        <f>DAY(Table1[[#This Row],[Date]])</f>
        <v>11</v>
      </c>
      <c r="M1526" s="3">
        <f>Table1[[#This Row],[Inventory Level]]/Table1[[#This Row],[Reorder Point]]</f>
        <v>1.4951219512195122</v>
      </c>
      <c r="N1526" s="3">
        <f>ROUND(Table1[[#This Row],[Turnover Ratio]],2)</f>
        <v>1.5</v>
      </c>
    </row>
    <row r="1527" spans="1:14" hidden="1" x14ac:dyDescent="0.25">
      <c r="A1527" t="s">
        <v>1422</v>
      </c>
      <c r="B1527" s="1">
        <v>45553</v>
      </c>
      <c r="C1527">
        <v>969</v>
      </c>
      <c r="D1527">
        <v>171</v>
      </c>
      <c r="E1527">
        <v>24</v>
      </c>
      <c r="F1527">
        <v>2</v>
      </c>
      <c r="G1527">
        <v>13</v>
      </c>
      <c r="H1527" t="s">
        <v>3951</v>
      </c>
      <c r="I1527">
        <f>YEAR(Table1[[#This Row],[Date]])</f>
        <v>2024</v>
      </c>
      <c r="J1527">
        <f>MONTH(Table1[[#This Row],[Date]])</f>
        <v>9</v>
      </c>
      <c r="K1527">
        <f>WEEKDAY(Table1[[#This Row],[Date]])</f>
        <v>4</v>
      </c>
      <c r="L1527" s="3">
        <f>DAY(Table1[[#This Row],[Date]])</f>
        <v>18</v>
      </c>
      <c r="M1527" s="3">
        <f>Table1[[#This Row],[Inventory Level]]/Table1[[#This Row],[Reorder Point]]</f>
        <v>5.666666666666667</v>
      </c>
      <c r="N1527" s="3">
        <f>ROUND(Table1[[#This Row],[Turnover Ratio]],2)</f>
        <v>5.67</v>
      </c>
    </row>
    <row r="1528" spans="1:14" hidden="1" x14ac:dyDescent="0.25">
      <c r="A1528" t="s">
        <v>1423</v>
      </c>
      <c r="B1528" s="1">
        <v>45306</v>
      </c>
      <c r="C1528">
        <v>142</v>
      </c>
      <c r="D1528">
        <v>458</v>
      </c>
      <c r="E1528">
        <v>30</v>
      </c>
      <c r="F1528">
        <v>82</v>
      </c>
      <c r="G1528">
        <v>20</v>
      </c>
      <c r="H1528" t="s">
        <v>3951</v>
      </c>
      <c r="I1528">
        <f>YEAR(Table1[[#This Row],[Date]])</f>
        <v>2024</v>
      </c>
      <c r="J1528">
        <f>MONTH(Table1[[#This Row],[Date]])</f>
        <v>1</v>
      </c>
      <c r="K1528">
        <f>WEEKDAY(Table1[[#This Row],[Date]])</f>
        <v>2</v>
      </c>
      <c r="L1528" s="3">
        <f>DAY(Table1[[#This Row],[Date]])</f>
        <v>15</v>
      </c>
      <c r="M1528" s="3">
        <f>Table1[[#This Row],[Inventory Level]]/Table1[[#This Row],[Reorder Point]]</f>
        <v>0.31004366812227074</v>
      </c>
      <c r="N1528" s="3">
        <f>ROUND(Table1[[#This Row],[Turnover Ratio]],2)</f>
        <v>0.31</v>
      </c>
    </row>
    <row r="1529" spans="1:14" hidden="1" x14ac:dyDescent="0.25">
      <c r="A1529" t="s">
        <v>1424</v>
      </c>
      <c r="B1529" s="1">
        <v>45673</v>
      </c>
      <c r="C1529">
        <v>121</v>
      </c>
      <c r="D1529">
        <v>388</v>
      </c>
      <c r="E1529">
        <v>13</v>
      </c>
      <c r="F1529">
        <v>141</v>
      </c>
      <c r="G1529">
        <v>30</v>
      </c>
      <c r="H1529" t="s">
        <v>3950</v>
      </c>
      <c r="I1529">
        <f>YEAR(Table1[[#This Row],[Date]])</f>
        <v>2025</v>
      </c>
      <c r="J1529">
        <f>MONTH(Table1[[#This Row],[Date]])</f>
        <v>1</v>
      </c>
      <c r="K1529">
        <f>WEEKDAY(Table1[[#This Row],[Date]])</f>
        <v>5</v>
      </c>
      <c r="L1529" s="3">
        <f>DAY(Table1[[#This Row],[Date]])</f>
        <v>16</v>
      </c>
      <c r="M1529" s="3">
        <f>Table1[[#This Row],[Inventory Level]]/Table1[[#This Row],[Reorder Point]]</f>
        <v>0.31185567010309279</v>
      </c>
      <c r="N1529" s="3">
        <f>ROUND(Table1[[#This Row],[Turnover Ratio]],2)</f>
        <v>0.31</v>
      </c>
    </row>
    <row r="1530" spans="1:14" hidden="1" x14ac:dyDescent="0.25">
      <c r="A1530" t="s">
        <v>1425</v>
      </c>
      <c r="B1530" s="1">
        <v>45112</v>
      </c>
      <c r="C1530">
        <v>369</v>
      </c>
      <c r="D1530">
        <v>361</v>
      </c>
      <c r="E1530">
        <v>8</v>
      </c>
      <c r="F1530">
        <v>154</v>
      </c>
      <c r="G1530">
        <v>41</v>
      </c>
      <c r="H1530" t="s">
        <v>3950</v>
      </c>
      <c r="I1530">
        <f>YEAR(Table1[[#This Row],[Date]])</f>
        <v>2023</v>
      </c>
      <c r="J1530">
        <f>MONTH(Table1[[#This Row],[Date]])</f>
        <v>7</v>
      </c>
      <c r="K1530">
        <f>WEEKDAY(Table1[[#This Row],[Date]])</f>
        <v>4</v>
      </c>
      <c r="L1530" s="3">
        <f>DAY(Table1[[#This Row],[Date]])</f>
        <v>5</v>
      </c>
      <c r="M1530" s="3">
        <f>Table1[[#This Row],[Inventory Level]]/Table1[[#This Row],[Reorder Point]]</f>
        <v>1.0221606648199446</v>
      </c>
      <c r="N1530" s="3">
        <f>ROUND(Table1[[#This Row],[Turnover Ratio]],2)</f>
        <v>1.02</v>
      </c>
    </row>
    <row r="1531" spans="1:14" hidden="1" x14ac:dyDescent="0.25">
      <c r="A1531" t="s">
        <v>1426</v>
      </c>
      <c r="B1531" s="1">
        <v>45086</v>
      </c>
      <c r="C1531">
        <v>433</v>
      </c>
      <c r="D1531">
        <v>487</v>
      </c>
      <c r="E1531">
        <v>27</v>
      </c>
      <c r="F1531">
        <v>144</v>
      </c>
      <c r="G1531">
        <v>27</v>
      </c>
      <c r="H1531" t="s">
        <v>3950</v>
      </c>
      <c r="I1531">
        <f>YEAR(Table1[[#This Row],[Date]])</f>
        <v>2023</v>
      </c>
      <c r="J1531">
        <f>MONTH(Table1[[#This Row],[Date]])</f>
        <v>6</v>
      </c>
      <c r="K1531">
        <f>WEEKDAY(Table1[[#This Row],[Date]])</f>
        <v>6</v>
      </c>
      <c r="L1531" s="3">
        <f>DAY(Table1[[#This Row],[Date]])</f>
        <v>9</v>
      </c>
      <c r="M1531" s="3">
        <f>Table1[[#This Row],[Inventory Level]]/Table1[[#This Row],[Reorder Point]]</f>
        <v>0.88911704312114992</v>
      </c>
      <c r="N1531" s="3">
        <f>ROUND(Table1[[#This Row],[Turnover Ratio]],2)</f>
        <v>0.89</v>
      </c>
    </row>
    <row r="1532" spans="1:14" hidden="1" x14ac:dyDescent="0.25">
      <c r="A1532" t="s">
        <v>1427</v>
      </c>
      <c r="B1532" s="1">
        <v>45390</v>
      </c>
      <c r="C1532">
        <v>950</v>
      </c>
      <c r="D1532">
        <v>483</v>
      </c>
      <c r="E1532">
        <v>8</v>
      </c>
      <c r="F1532">
        <v>78</v>
      </c>
      <c r="G1532">
        <v>20</v>
      </c>
      <c r="H1532" t="s">
        <v>3951</v>
      </c>
      <c r="I1532">
        <f>YEAR(Table1[[#This Row],[Date]])</f>
        <v>2024</v>
      </c>
      <c r="J1532">
        <f>MONTH(Table1[[#This Row],[Date]])</f>
        <v>4</v>
      </c>
      <c r="K1532">
        <f>WEEKDAY(Table1[[#This Row],[Date]])</f>
        <v>2</v>
      </c>
      <c r="L1532" s="3">
        <f>DAY(Table1[[#This Row],[Date]])</f>
        <v>8</v>
      </c>
      <c r="M1532" s="3">
        <f>Table1[[#This Row],[Inventory Level]]/Table1[[#This Row],[Reorder Point]]</f>
        <v>1.9668737060041408</v>
      </c>
      <c r="N1532" s="3">
        <f>ROUND(Table1[[#This Row],[Turnover Ratio]],2)</f>
        <v>1.97</v>
      </c>
    </row>
    <row r="1533" spans="1:14" x14ac:dyDescent="0.25">
      <c r="A1533" t="s">
        <v>1428</v>
      </c>
      <c r="B1533" s="1">
        <v>45540</v>
      </c>
      <c r="C1533">
        <v>276</v>
      </c>
      <c r="D1533">
        <v>389</v>
      </c>
      <c r="E1533">
        <v>13</v>
      </c>
      <c r="F1533">
        <v>19</v>
      </c>
      <c r="G1533">
        <v>47</v>
      </c>
      <c r="H1533" t="s">
        <v>3949</v>
      </c>
      <c r="I1533">
        <f>YEAR(Table1[[#This Row],[Date]])</f>
        <v>2024</v>
      </c>
      <c r="J1533">
        <f>MONTH(Table1[[#This Row],[Date]])</f>
        <v>9</v>
      </c>
      <c r="K1533">
        <f>WEEKDAY(Table1[[#This Row],[Date]])</f>
        <v>5</v>
      </c>
      <c r="L1533" s="3">
        <f>DAY(Table1[[#This Row],[Date]])</f>
        <v>5</v>
      </c>
      <c r="M1533" s="3">
        <f>Table1[[#This Row],[Inventory Level]]/Table1[[#This Row],[Reorder Point]]</f>
        <v>0.70951156812339333</v>
      </c>
      <c r="N1533" s="3">
        <f>ROUND(Table1[[#This Row],[Turnover Ratio]],2)</f>
        <v>0.71</v>
      </c>
    </row>
    <row r="1534" spans="1:14" hidden="1" x14ac:dyDescent="0.25">
      <c r="A1534" t="s">
        <v>1429</v>
      </c>
      <c r="B1534" s="1">
        <v>45128</v>
      </c>
      <c r="C1534">
        <v>436</v>
      </c>
      <c r="D1534">
        <v>495</v>
      </c>
      <c r="E1534">
        <v>14</v>
      </c>
      <c r="F1534">
        <v>195</v>
      </c>
      <c r="G1534">
        <v>32</v>
      </c>
      <c r="H1534" t="s">
        <v>3950</v>
      </c>
      <c r="I1534">
        <f>YEAR(Table1[[#This Row],[Date]])</f>
        <v>2023</v>
      </c>
      <c r="J1534">
        <f>MONTH(Table1[[#This Row],[Date]])</f>
        <v>7</v>
      </c>
      <c r="K1534">
        <f>WEEKDAY(Table1[[#This Row],[Date]])</f>
        <v>6</v>
      </c>
      <c r="L1534" s="3">
        <f>DAY(Table1[[#This Row],[Date]])</f>
        <v>21</v>
      </c>
      <c r="M1534" s="3">
        <f>Table1[[#This Row],[Inventory Level]]/Table1[[#This Row],[Reorder Point]]</f>
        <v>0.88080808080808082</v>
      </c>
      <c r="N1534" s="3">
        <f>ROUND(Table1[[#This Row],[Turnover Ratio]],2)</f>
        <v>0.88</v>
      </c>
    </row>
    <row r="1535" spans="1:14" hidden="1" x14ac:dyDescent="0.25">
      <c r="A1535" t="s">
        <v>1430</v>
      </c>
      <c r="B1535" s="1">
        <v>45131</v>
      </c>
      <c r="C1535">
        <v>149</v>
      </c>
      <c r="D1535">
        <v>219</v>
      </c>
      <c r="E1535">
        <v>2</v>
      </c>
      <c r="F1535">
        <v>118</v>
      </c>
      <c r="G1535">
        <v>34</v>
      </c>
      <c r="H1535" t="s">
        <v>3950</v>
      </c>
      <c r="I1535">
        <f>YEAR(Table1[[#This Row],[Date]])</f>
        <v>2023</v>
      </c>
      <c r="J1535">
        <f>MONTH(Table1[[#This Row],[Date]])</f>
        <v>7</v>
      </c>
      <c r="K1535">
        <f>WEEKDAY(Table1[[#This Row],[Date]])</f>
        <v>2</v>
      </c>
      <c r="L1535" s="3">
        <f>DAY(Table1[[#This Row],[Date]])</f>
        <v>24</v>
      </c>
      <c r="M1535" s="3">
        <f>Table1[[#This Row],[Inventory Level]]/Table1[[#This Row],[Reorder Point]]</f>
        <v>0.68036529680365299</v>
      </c>
      <c r="N1535" s="3">
        <f>ROUND(Table1[[#This Row],[Turnover Ratio]],2)</f>
        <v>0.68</v>
      </c>
    </row>
    <row r="1536" spans="1:14" hidden="1" x14ac:dyDescent="0.25">
      <c r="A1536" t="s">
        <v>1431</v>
      </c>
      <c r="B1536" s="1">
        <v>45663</v>
      </c>
      <c r="C1536">
        <v>124</v>
      </c>
      <c r="D1536">
        <v>96</v>
      </c>
      <c r="E1536">
        <v>13</v>
      </c>
      <c r="F1536">
        <v>179</v>
      </c>
      <c r="G1536">
        <v>25</v>
      </c>
      <c r="H1536" t="s">
        <v>3950</v>
      </c>
      <c r="I1536">
        <f>YEAR(Table1[[#This Row],[Date]])</f>
        <v>2025</v>
      </c>
      <c r="J1536">
        <f>MONTH(Table1[[#This Row],[Date]])</f>
        <v>1</v>
      </c>
      <c r="K1536">
        <f>WEEKDAY(Table1[[#This Row],[Date]])</f>
        <v>2</v>
      </c>
      <c r="L1536" s="3">
        <f>DAY(Table1[[#This Row],[Date]])</f>
        <v>6</v>
      </c>
      <c r="M1536" s="3">
        <f>Table1[[#This Row],[Inventory Level]]/Table1[[#This Row],[Reorder Point]]</f>
        <v>1.2916666666666667</v>
      </c>
      <c r="N1536" s="3">
        <f>ROUND(Table1[[#This Row],[Turnover Ratio]],2)</f>
        <v>1.29</v>
      </c>
    </row>
    <row r="1537" spans="1:14" hidden="1" x14ac:dyDescent="0.25">
      <c r="A1537" t="s">
        <v>1432</v>
      </c>
      <c r="B1537" s="1">
        <v>45250</v>
      </c>
      <c r="C1537">
        <v>670</v>
      </c>
      <c r="D1537">
        <v>376</v>
      </c>
      <c r="E1537">
        <v>30</v>
      </c>
      <c r="F1537">
        <v>42</v>
      </c>
      <c r="G1537">
        <v>20</v>
      </c>
      <c r="H1537" t="s">
        <v>3950</v>
      </c>
      <c r="I1537">
        <f>YEAR(Table1[[#This Row],[Date]])</f>
        <v>2023</v>
      </c>
      <c r="J1537">
        <f>MONTH(Table1[[#This Row],[Date]])</f>
        <v>11</v>
      </c>
      <c r="K1537">
        <f>WEEKDAY(Table1[[#This Row],[Date]])</f>
        <v>2</v>
      </c>
      <c r="L1537" s="3">
        <f>DAY(Table1[[#This Row],[Date]])</f>
        <v>20</v>
      </c>
      <c r="M1537" s="3">
        <f>Table1[[#This Row],[Inventory Level]]/Table1[[#This Row],[Reorder Point]]</f>
        <v>1.7819148936170213</v>
      </c>
      <c r="N1537" s="3">
        <f>ROUND(Table1[[#This Row],[Turnover Ratio]],2)</f>
        <v>1.78</v>
      </c>
    </row>
    <row r="1538" spans="1:14" hidden="1" x14ac:dyDescent="0.25">
      <c r="A1538" t="s">
        <v>1433</v>
      </c>
      <c r="B1538" s="1">
        <v>45046</v>
      </c>
      <c r="C1538">
        <v>471</v>
      </c>
      <c r="D1538">
        <v>277</v>
      </c>
      <c r="E1538">
        <v>20</v>
      </c>
      <c r="F1538">
        <v>4</v>
      </c>
      <c r="G1538">
        <v>11</v>
      </c>
      <c r="H1538" t="s">
        <v>3951</v>
      </c>
      <c r="I1538">
        <f>YEAR(Table1[[#This Row],[Date]])</f>
        <v>2023</v>
      </c>
      <c r="J1538">
        <f>MONTH(Table1[[#This Row],[Date]])</f>
        <v>4</v>
      </c>
      <c r="K1538">
        <f>WEEKDAY(Table1[[#This Row],[Date]])</f>
        <v>1</v>
      </c>
      <c r="L1538" s="3">
        <f>DAY(Table1[[#This Row],[Date]])</f>
        <v>30</v>
      </c>
      <c r="M1538" s="3">
        <f>Table1[[#This Row],[Inventory Level]]/Table1[[#This Row],[Reorder Point]]</f>
        <v>1.7003610108303249</v>
      </c>
      <c r="N1538" s="3">
        <f>ROUND(Table1[[#This Row],[Turnover Ratio]],2)</f>
        <v>1.7</v>
      </c>
    </row>
    <row r="1539" spans="1:14" x14ac:dyDescent="0.25">
      <c r="A1539" t="s">
        <v>1434</v>
      </c>
      <c r="B1539" s="1">
        <v>45372</v>
      </c>
      <c r="C1539">
        <v>368</v>
      </c>
      <c r="D1539">
        <v>116</v>
      </c>
      <c r="E1539">
        <v>2</v>
      </c>
      <c r="F1539">
        <v>25</v>
      </c>
      <c r="G1539">
        <v>1</v>
      </c>
      <c r="H1539" t="s">
        <v>3949</v>
      </c>
      <c r="I1539">
        <f>YEAR(Table1[[#This Row],[Date]])</f>
        <v>2024</v>
      </c>
      <c r="J1539">
        <f>MONTH(Table1[[#This Row],[Date]])</f>
        <v>3</v>
      </c>
      <c r="K1539">
        <f>WEEKDAY(Table1[[#This Row],[Date]])</f>
        <v>5</v>
      </c>
      <c r="L1539" s="3">
        <f>DAY(Table1[[#This Row],[Date]])</f>
        <v>21</v>
      </c>
      <c r="M1539" s="3">
        <f>Table1[[#This Row],[Inventory Level]]/Table1[[#This Row],[Reorder Point]]</f>
        <v>3.1724137931034484</v>
      </c>
      <c r="N1539" s="3">
        <f>ROUND(Table1[[#This Row],[Turnover Ratio]],2)</f>
        <v>3.17</v>
      </c>
    </row>
    <row r="1540" spans="1:14" x14ac:dyDescent="0.25">
      <c r="A1540" t="s">
        <v>1086</v>
      </c>
      <c r="B1540" s="1">
        <v>45543</v>
      </c>
      <c r="C1540">
        <v>319</v>
      </c>
      <c r="D1540">
        <v>335</v>
      </c>
      <c r="E1540">
        <v>13</v>
      </c>
      <c r="F1540">
        <v>132</v>
      </c>
      <c r="G1540">
        <v>40</v>
      </c>
      <c r="H1540" t="s">
        <v>3949</v>
      </c>
      <c r="I1540">
        <f>YEAR(Table1[[#This Row],[Date]])</f>
        <v>2024</v>
      </c>
      <c r="J1540">
        <f>MONTH(Table1[[#This Row],[Date]])</f>
        <v>9</v>
      </c>
      <c r="K1540">
        <f>WEEKDAY(Table1[[#This Row],[Date]])</f>
        <v>1</v>
      </c>
      <c r="L1540" s="3">
        <f>DAY(Table1[[#This Row],[Date]])</f>
        <v>8</v>
      </c>
      <c r="M1540" s="3">
        <f>Table1[[#This Row],[Inventory Level]]/Table1[[#This Row],[Reorder Point]]</f>
        <v>0.9522388059701492</v>
      </c>
      <c r="N1540" s="3">
        <f>ROUND(Table1[[#This Row],[Turnover Ratio]],2)</f>
        <v>0.95</v>
      </c>
    </row>
    <row r="1541" spans="1:14" x14ac:dyDescent="0.25">
      <c r="A1541" t="s">
        <v>1435</v>
      </c>
      <c r="B1541" s="1">
        <v>45661</v>
      </c>
      <c r="C1541">
        <v>377</v>
      </c>
      <c r="D1541">
        <v>406</v>
      </c>
      <c r="E1541">
        <v>9</v>
      </c>
      <c r="F1541">
        <v>189</v>
      </c>
      <c r="G1541">
        <v>1</v>
      </c>
      <c r="H1541" t="s">
        <v>3949</v>
      </c>
      <c r="I1541">
        <f>YEAR(Table1[[#This Row],[Date]])</f>
        <v>2025</v>
      </c>
      <c r="J1541">
        <f>MONTH(Table1[[#This Row],[Date]])</f>
        <v>1</v>
      </c>
      <c r="K1541">
        <f>WEEKDAY(Table1[[#This Row],[Date]])</f>
        <v>7</v>
      </c>
      <c r="L1541" s="3">
        <f>DAY(Table1[[#This Row],[Date]])</f>
        <v>4</v>
      </c>
      <c r="M1541" s="3">
        <f>Table1[[#This Row],[Inventory Level]]/Table1[[#This Row],[Reorder Point]]</f>
        <v>0.9285714285714286</v>
      </c>
      <c r="N1541" s="3">
        <f>ROUND(Table1[[#This Row],[Turnover Ratio]],2)</f>
        <v>0.93</v>
      </c>
    </row>
    <row r="1542" spans="1:14" hidden="1" x14ac:dyDescent="0.25">
      <c r="A1542" t="s">
        <v>1436</v>
      </c>
      <c r="B1542" s="1">
        <v>45608</v>
      </c>
      <c r="C1542">
        <v>476</v>
      </c>
      <c r="D1542">
        <v>472</v>
      </c>
      <c r="E1542">
        <v>1</v>
      </c>
      <c r="F1542">
        <v>4</v>
      </c>
      <c r="G1542">
        <v>14</v>
      </c>
      <c r="H1542" t="s">
        <v>3951</v>
      </c>
      <c r="I1542">
        <f>YEAR(Table1[[#This Row],[Date]])</f>
        <v>2024</v>
      </c>
      <c r="J1542">
        <f>MONTH(Table1[[#This Row],[Date]])</f>
        <v>11</v>
      </c>
      <c r="K1542">
        <f>WEEKDAY(Table1[[#This Row],[Date]])</f>
        <v>3</v>
      </c>
      <c r="L1542" s="3">
        <f>DAY(Table1[[#This Row],[Date]])</f>
        <v>12</v>
      </c>
      <c r="M1542" s="3">
        <f>Table1[[#This Row],[Inventory Level]]/Table1[[#This Row],[Reorder Point]]</f>
        <v>1.0084745762711864</v>
      </c>
      <c r="N1542" s="3">
        <f>ROUND(Table1[[#This Row],[Turnover Ratio]],2)</f>
        <v>1.01</v>
      </c>
    </row>
    <row r="1543" spans="1:14" hidden="1" x14ac:dyDescent="0.25">
      <c r="A1543" t="s">
        <v>173</v>
      </c>
      <c r="B1543" s="1">
        <v>45475</v>
      </c>
      <c r="C1543">
        <v>690</v>
      </c>
      <c r="D1543">
        <v>68</v>
      </c>
      <c r="E1543">
        <v>28</v>
      </c>
      <c r="F1543">
        <v>182</v>
      </c>
      <c r="G1543">
        <v>44</v>
      </c>
      <c r="H1543" t="s">
        <v>3950</v>
      </c>
      <c r="I1543">
        <f>YEAR(Table1[[#This Row],[Date]])</f>
        <v>2024</v>
      </c>
      <c r="J1543">
        <f>MONTH(Table1[[#This Row],[Date]])</f>
        <v>7</v>
      </c>
      <c r="K1543">
        <f>WEEKDAY(Table1[[#This Row],[Date]])</f>
        <v>3</v>
      </c>
      <c r="L1543" s="3">
        <f>DAY(Table1[[#This Row],[Date]])</f>
        <v>2</v>
      </c>
      <c r="M1543" s="3">
        <f>Table1[[#This Row],[Inventory Level]]/Table1[[#This Row],[Reorder Point]]</f>
        <v>10.147058823529411</v>
      </c>
      <c r="N1543" s="3">
        <f>ROUND(Table1[[#This Row],[Turnover Ratio]],2)</f>
        <v>10.15</v>
      </c>
    </row>
    <row r="1544" spans="1:14" hidden="1" x14ac:dyDescent="0.25">
      <c r="A1544" t="s">
        <v>979</v>
      </c>
      <c r="B1544" s="1">
        <v>45016</v>
      </c>
      <c r="C1544">
        <v>290</v>
      </c>
      <c r="D1544">
        <v>55</v>
      </c>
      <c r="E1544">
        <v>21</v>
      </c>
      <c r="F1544">
        <v>145</v>
      </c>
      <c r="G1544">
        <v>13</v>
      </c>
      <c r="H1544" t="s">
        <v>3950</v>
      </c>
      <c r="I1544">
        <f>YEAR(Table1[[#This Row],[Date]])</f>
        <v>2023</v>
      </c>
      <c r="J1544">
        <f>MONTH(Table1[[#This Row],[Date]])</f>
        <v>3</v>
      </c>
      <c r="K1544">
        <f>WEEKDAY(Table1[[#This Row],[Date]])</f>
        <v>6</v>
      </c>
      <c r="L1544" s="3">
        <f>DAY(Table1[[#This Row],[Date]])</f>
        <v>31</v>
      </c>
      <c r="M1544" s="3">
        <f>Table1[[#This Row],[Inventory Level]]/Table1[[#This Row],[Reorder Point]]</f>
        <v>5.2727272727272725</v>
      </c>
      <c r="N1544" s="3">
        <f>ROUND(Table1[[#This Row],[Turnover Ratio]],2)</f>
        <v>5.27</v>
      </c>
    </row>
    <row r="1545" spans="1:14" hidden="1" x14ac:dyDescent="0.25">
      <c r="A1545" t="s">
        <v>1437</v>
      </c>
      <c r="B1545" s="1">
        <v>45057</v>
      </c>
      <c r="C1545">
        <v>981</v>
      </c>
      <c r="D1545">
        <v>433</v>
      </c>
      <c r="E1545">
        <v>2</v>
      </c>
      <c r="F1545">
        <v>21</v>
      </c>
      <c r="G1545">
        <v>27</v>
      </c>
      <c r="H1545" t="s">
        <v>3950</v>
      </c>
      <c r="I1545">
        <f>YEAR(Table1[[#This Row],[Date]])</f>
        <v>2023</v>
      </c>
      <c r="J1545">
        <f>MONTH(Table1[[#This Row],[Date]])</f>
        <v>5</v>
      </c>
      <c r="K1545">
        <f>WEEKDAY(Table1[[#This Row],[Date]])</f>
        <v>5</v>
      </c>
      <c r="L1545" s="3">
        <f>DAY(Table1[[#This Row],[Date]])</f>
        <v>11</v>
      </c>
      <c r="M1545" s="3">
        <f>Table1[[#This Row],[Inventory Level]]/Table1[[#This Row],[Reorder Point]]</f>
        <v>2.2655889145496535</v>
      </c>
      <c r="N1545" s="3">
        <f>ROUND(Table1[[#This Row],[Turnover Ratio]],2)</f>
        <v>2.27</v>
      </c>
    </row>
    <row r="1546" spans="1:14" hidden="1" x14ac:dyDescent="0.25">
      <c r="A1546" t="s">
        <v>1438</v>
      </c>
      <c r="B1546" s="1">
        <v>45182</v>
      </c>
      <c r="C1546">
        <v>158</v>
      </c>
      <c r="D1546">
        <v>178</v>
      </c>
      <c r="E1546">
        <v>1</v>
      </c>
      <c r="F1546">
        <v>33</v>
      </c>
      <c r="G1546">
        <v>28</v>
      </c>
      <c r="H1546" t="s">
        <v>3950</v>
      </c>
      <c r="I1546">
        <f>YEAR(Table1[[#This Row],[Date]])</f>
        <v>2023</v>
      </c>
      <c r="J1546">
        <f>MONTH(Table1[[#This Row],[Date]])</f>
        <v>9</v>
      </c>
      <c r="K1546">
        <f>WEEKDAY(Table1[[#This Row],[Date]])</f>
        <v>4</v>
      </c>
      <c r="L1546" s="3">
        <f>DAY(Table1[[#This Row],[Date]])</f>
        <v>13</v>
      </c>
      <c r="M1546" s="3">
        <f>Table1[[#This Row],[Inventory Level]]/Table1[[#This Row],[Reorder Point]]</f>
        <v>0.88764044943820219</v>
      </c>
      <c r="N1546" s="3">
        <f>ROUND(Table1[[#This Row],[Turnover Ratio]],2)</f>
        <v>0.89</v>
      </c>
    </row>
    <row r="1547" spans="1:14" hidden="1" x14ac:dyDescent="0.25">
      <c r="A1547" t="s">
        <v>1439</v>
      </c>
      <c r="B1547" s="1">
        <v>45366</v>
      </c>
      <c r="C1547">
        <v>677</v>
      </c>
      <c r="D1547">
        <v>485</v>
      </c>
      <c r="E1547">
        <v>24</v>
      </c>
      <c r="F1547">
        <v>36</v>
      </c>
      <c r="G1547">
        <v>3</v>
      </c>
      <c r="H1547" t="s">
        <v>3951</v>
      </c>
      <c r="I1547">
        <f>YEAR(Table1[[#This Row],[Date]])</f>
        <v>2024</v>
      </c>
      <c r="J1547">
        <f>MONTH(Table1[[#This Row],[Date]])</f>
        <v>3</v>
      </c>
      <c r="K1547">
        <f>WEEKDAY(Table1[[#This Row],[Date]])</f>
        <v>6</v>
      </c>
      <c r="L1547" s="3">
        <f>DAY(Table1[[#This Row],[Date]])</f>
        <v>15</v>
      </c>
      <c r="M1547" s="3">
        <f>Table1[[#This Row],[Inventory Level]]/Table1[[#This Row],[Reorder Point]]</f>
        <v>1.3958762886597937</v>
      </c>
      <c r="N1547" s="3">
        <f>ROUND(Table1[[#This Row],[Turnover Ratio]],2)</f>
        <v>1.4</v>
      </c>
    </row>
    <row r="1548" spans="1:14" hidden="1" x14ac:dyDescent="0.25">
      <c r="A1548" t="s">
        <v>1440</v>
      </c>
      <c r="B1548" s="1">
        <v>45434</v>
      </c>
      <c r="C1548">
        <v>684</v>
      </c>
      <c r="D1548">
        <v>323</v>
      </c>
      <c r="E1548">
        <v>1</v>
      </c>
      <c r="F1548">
        <v>9</v>
      </c>
      <c r="G1548">
        <v>16</v>
      </c>
      <c r="H1548" t="s">
        <v>3951</v>
      </c>
      <c r="I1548">
        <f>YEAR(Table1[[#This Row],[Date]])</f>
        <v>2024</v>
      </c>
      <c r="J1548">
        <f>MONTH(Table1[[#This Row],[Date]])</f>
        <v>5</v>
      </c>
      <c r="K1548">
        <f>WEEKDAY(Table1[[#This Row],[Date]])</f>
        <v>4</v>
      </c>
      <c r="L1548" s="3">
        <f>DAY(Table1[[#This Row],[Date]])</f>
        <v>22</v>
      </c>
      <c r="M1548" s="3">
        <f>Table1[[#This Row],[Inventory Level]]/Table1[[#This Row],[Reorder Point]]</f>
        <v>2.1176470588235294</v>
      </c>
      <c r="N1548" s="3">
        <f>ROUND(Table1[[#This Row],[Turnover Ratio]],2)</f>
        <v>2.12</v>
      </c>
    </row>
    <row r="1549" spans="1:14" hidden="1" x14ac:dyDescent="0.25">
      <c r="A1549" t="s">
        <v>1441</v>
      </c>
      <c r="B1549" s="1">
        <v>45298</v>
      </c>
      <c r="C1549">
        <v>489</v>
      </c>
      <c r="D1549">
        <v>156</v>
      </c>
      <c r="E1549">
        <v>29</v>
      </c>
      <c r="F1549">
        <v>77</v>
      </c>
      <c r="G1549">
        <v>33</v>
      </c>
      <c r="H1549" t="s">
        <v>3950</v>
      </c>
      <c r="I1549">
        <f>YEAR(Table1[[#This Row],[Date]])</f>
        <v>2024</v>
      </c>
      <c r="J1549">
        <f>MONTH(Table1[[#This Row],[Date]])</f>
        <v>1</v>
      </c>
      <c r="K1549">
        <f>WEEKDAY(Table1[[#This Row],[Date]])</f>
        <v>1</v>
      </c>
      <c r="L1549" s="3">
        <f>DAY(Table1[[#This Row],[Date]])</f>
        <v>7</v>
      </c>
      <c r="M1549" s="3">
        <f>Table1[[#This Row],[Inventory Level]]/Table1[[#This Row],[Reorder Point]]</f>
        <v>3.1346153846153846</v>
      </c>
      <c r="N1549" s="3">
        <f>ROUND(Table1[[#This Row],[Turnover Ratio]],2)</f>
        <v>3.13</v>
      </c>
    </row>
    <row r="1550" spans="1:14" hidden="1" x14ac:dyDescent="0.25">
      <c r="A1550" t="s">
        <v>1442</v>
      </c>
      <c r="B1550" s="1">
        <v>44971</v>
      </c>
      <c r="C1550">
        <v>583</v>
      </c>
      <c r="D1550">
        <v>261</v>
      </c>
      <c r="E1550">
        <v>13</v>
      </c>
      <c r="F1550">
        <v>25</v>
      </c>
      <c r="G1550">
        <v>39</v>
      </c>
      <c r="H1550" t="s">
        <v>3951</v>
      </c>
      <c r="I1550">
        <f>YEAR(Table1[[#This Row],[Date]])</f>
        <v>2023</v>
      </c>
      <c r="J1550">
        <f>MONTH(Table1[[#This Row],[Date]])</f>
        <v>2</v>
      </c>
      <c r="K1550">
        <f>WEEKDAY(Table1[[#This Row],[Date]])</f>
        <v>3</v>
      </c>
      <c r="L1550" s="3">
        <f>DAY(Table1[[#This Row],[Date]])</f>
        <v>14</v>
      </c>
      <c r="M1550" s="3">
        <f>Table1[[#This Row],[Inventory Level]]/Table1[[#This Row],[Reorder Point]]</f>
        <v>2.2337164750957856</v>
      </c>
      <c r="N1550" s="3">
        <f>ROUND(Table1[[#This Row],[Turnover Ratio]],2)</f>
        <v>2.23</v>
      </c>
    </row>
    <row r="1551" spans="1:14" hidden="1" x14ac:dyDescent="0.25">
      <c r="A1551" t="s">
        <v>1443</v>
      </c>
      <c r="B1551" s="1">
        <v>45102</v>
      </c>
      <c r="C1551">
        <v>493</v>
      </c>
      <c r="D1551">
        <v>89</v>
      </c>
      <c r="E1551">
        <v>21</v>
      </c>
      <c r="F1551">
        <v>37</v>
      </c>
      <c r="G1551">
        <v>14</v>
      </c>
      <c r="H1551" t="s">
        <v>3951</v>
      </c>
      <c r="I1551">
        <f>YEAR(Table1[[#This Row],[Date]])</f>
        <v>2023</v>
      </c>
      <c r="J1551">
        <f>MONTH(Table1[[#This Row],[Date]])</f>
        <v>6</v>
      </c>
      <c r="K1551">
        <f>WEEKDAY(Table1[[#This Row],[Date]])</f>
        <v>1</v>
      </c>
      <c r="L1551" s="3">
        <f>DAY(Table1[[#This Row],[Date]])</f>
        <v>25</v>
      </c>
      <c r="M1551" s="3">
        <f>Table1[[#This Row],[Inventory Level]]/Table1[[#This Row],[Reorder Point]]</f>
        <v>5.5393258426966296</v>
      </c>
      <c r="N1551" s="3">
        <f>ROUND(Table1[[#This Row],[Turnover Ratio]],2)</f>
        <v>5.54</v>
      </c>
    </row>
    <row r="1552" spans="1:14" x14ac:dyDescent="0.25">
      <c r="A1552" t="s">
        <v>1444</v>
      </c>
      <c r="B1552" s="1">
        <v>45025</v>
      </c>
      <c r="C1552">
        <v>602</v>
      </c>
      <c r="D1552">
        <v>286</v>
      </c>
      <c r="E1552">
        <v>13</v>
      </c>
      <c r="F1552">
        <v>4</v>
      </c>
      <c r="G1552">
        <v>6</v>
      </c>
      <c r="H1552" t="s">
        <v>3949</v>
      </c>
      <c r="I1552">
        <f>YEAR(Table1[[#This Row],[Date]])</f>
        <v>2023</v>
      </c>
      <c r="J1552">
        <f>MONTH(Table1[[#This Row],[Date]])</f>
        <v>4</v>
      </c>
      <c r="K1552">
        <f>WEEKDAY(Table1[[#This Row],[Date]])</f>
        <v>1</v>
      </c>
      <c r="L1552" s="3">
        <f>DAY(Table1[[#This Row],[Date]])</f>
        <v>9</v>
      </c>
      <c r="M1552" s="3">
        <f>Table1[[#This Row],[Inventory Level]]/Table1[[#This Row],[Reorder Point]]</f>
        <v>2.104895104895105</v>
      </c>
      <c r="N1552" s="3">
        <f>ROUND(Table1[[#This Row],[Turnover Ratio]],2)</f>
        <v>2.1</v>
      </c>
    </row>
    <row r="1553" spans="1:14" hidden="1" x14ac:dyDescent="0.25">
      <c r="A1553" t="s">
        <v>1445</v>
      </c>
      <c r="B1553" s="1">
        <v>45561</v>
      </c>
      <c r="C1553">
        <v>864</v>
      </c>
      <c r="D1553">
        <v>174</v>
      </c>
      <c r="E1553">
        <v>7</v>
      </c>
      <c r="F1553">
        <v>175</v>
      </c>
      <c r="G1553">
        <v>4</v>
      </c>
      <c r="H1553" t="s">
        <v>3951</v>
      </c>
      <c r="I1553">
        <f>YEAR(Table1[[#This Row],[Date]])</f>
        <v>2024</v>
      </c>
      <c r="J1553">
        <f>MONTH(Table1[[#This Row],[Date]])</f>
        <v>9</v>
      </c>
      <c r="K1553">
        <f>WEEKDAY(Table1[[#This Row],[Date]])</f>
        <v>5</v>
      </c>
      <c r="L1553" s="3">
        <f>DAY(Table1[[#This Row],[Date]])</f>
        <v>26</v>
      </c>
      <c r="M1553" s="3">
        <f>Table1[[#This Row],[Inventory Level]]/Table1[[#This Row],[Reorder Point]]</f>
        <v>4.9655172413793105</v>
      </c>
      <c r="N1553" s="3">
        <f>ROUND(Table1[[#This Row],[Turnover Ratio]],2)</f>
        <v>4.97</v>
      </c>
    </row>
    <row r="1554" spans="1:14" hidden="1" x14ac:dyDescent="0.25">
      <c r="A1554" t="s">
        <v>440</v>
      </c>
      <c r="B1554" s="1">
        <v>45430</v>
      </c>
      <c r="C1554">
        <v>418</v>
      </c>
      <c r="D1554">
        <v>62</v>
      </c>
      <c r="E1554">
        <v>5</v>
      </c>
      <c r="F1554">
        <v>62</v>
      </c>
      <c r="G1554">
        <v>39</v>
      </c>
      <c r="H1554" t="s">
        <v>3950</v>
      </c>
      <c r="I1554">
        <f>YEAR(Table1[[#This Row],[Date]])</f>
        <v>2024</v>
      </c>
      <c r="J1554">
        <f>MONTH(Table1[[#This Row],[Date]])</f>
        <v>5</v>
      </c>
      <c r="K1554">
        <f>WEEKDAY(Table1[[#This Row],[Date]])</f>
        <v>7</v>
      </c>
      <c r="L1554" s="3">
        <f>DAY(Table1[[#This Row],[Date]])</f>
        <v>18</v>
      </c>
      <c r="M1554" s="3">
        <f>Table1[[#This Row],[Inventory Level]]/Table1[[#This Row],[Reorder Point]]</f>
        <v>6.741935483870968</v>
      </c>
      <c r="N1554" s="3">
        <f>ROUND(Table1[[#This Row],[Turnover Ratio]],2)</f>
        <v>6.74</v>
      </c>
    </row>
    <row r="1555" spans="1:14" hidden="1" x14ac:dyDescent="0.25">
      <c r="A1555" t="s">
        <v>1446</v>
      </c>
      <c r="B1555" s="1">
        <v>45043</v>
      </c>
      <c r="C1555">
        <v>758</v>
      </c>
      <c r="D1555">
        <v>86</v>
      </c>
      <c r="E1555">
        <v>10</v>
      </c>
      <c r="F1555">
        <v>56</v>
      </c>
      <c r="G1555">
        <v>16</v>
      </c>
      <c r="H1555" t="s">
        <v>3951</v>
      </c>
      <c r="I1555">
        <f>YEAR(Table1[[#This Row],[Date]])</f>
        <v>2023</v>
      </c>
      <c r="J1555">
        <f>MONTH(Table1[[#This Row],[Date]])</f>
        <v>4</v>
      </c>
      <c r="K1555">
        <f>WEEKDAY(Table1[[#This Row],[Date]])</f>
        <v>5</v>
      </c>
      <c r="L1555" s="3">
        <f>DAY(Table1[[#This Row],[Date]])</f>
        <v>27</v>
      </c>
      <c r="M1555" s="3">
        <f>Table1[[#This Row],[Inventory Level]]/Table1[[#This Row],[Reorder Point]]</f>
        <v>8.8139534883720927</v>
      </c>
      <c r="N1555" s="3">
        <f>ROUND(Table1[[#This Row],[Turnover Ratio]],2)</f>
        <v>8.81</v>
      </c>
    </row>
    <row r="1556" spans="1:14" hidden="1" x14ac:dyDescent="0.25">
      <c r="A1556" t="s">
        <v>1447</v>
      </c>
      <c r="B1556" s="1">
        <v>45603</v>
      </c>
      <c r="C1556">
        <v>731</v>
      </c>
      <c r="D1556">
        <v>122</v>
      </c>
      <c r="E1556">
        <v>23</v>
      </c>
      <c r="F1556">
        <v>30</v>
      </c>
      <c r="G1556">
        <v>40</v>
      </c>
      <c r="H1556" t="s">
        <v>3951</v>
      </c>
      <c r="I1556">
        <f>YEAR(Table1[[#This Row],[Date]])</f>
        <v>2024</v>
      </c>
      <c r="J1556">
        <f>MONTH(Table1[[#This Row],[Date]])</f>
        <v>11</v>
      </c>
      <c r="K1556">
        <f>WEEKDAY(Table1[[#This Row],[Date]])</f>
        <v>5</v>
      </c>
      <c r="L1556" s="3">
        <f>DAY(Table1[[#This Row],[Date]])</f>
        <v>7</v>
      </c>
      <c r="M1556" s="3">
        <f>Table1[[#This Row],[Inventory Level]]/Table1[[#This Row],[Reorder Point]]</f>
        <v>5.9918032786885247</v>
      </c>
      <c r="N1556" s="3">
        <f>ROUND(Table1[[#This Row],[Turnover Ratio]],2)</f>
        <v>5.99</v>
      </c>
    </row>
    <row r="1557" spans="1:14" x14ac:dyDescent="0.25">
      <c r="A1557" t="s">
        <v>1448</v>
      </c>
      <c r="B1557" s="1">
        <v>45112</v>
      </c>
      <c r="C1557">
        <v>189</v>
      </c>
      <c r="D1557">
        <v>118</v>
      </c>
      <c r="E1557">
        <v>8</v>
      </c>
      <c r="F1557">
        <v>115</v>
      </c>
      <c r="G1557">
        <v>17</v>
      </c>
      <c r="H1557" t="s">
        <v>3949</v>
      </c>
      <c r="I1557">
        <f>YEAR(Table1[[#This Row],[Date]])</f>
        <v>2023</v>
      </c>
      <c r="J1557">
        <f>MONTH(Table1[[#This Row],[Date]])</f>
        <v>7</v>
      </c>
      <c r="K1557">
        <f>WEEKDAY(Table1[[#This Row],[Date]])</f>
        <v>4</v>
      </c>
      <c r="L1557" s="3">
        <f>DAY(Table1[[#This Row],[Date]])</f>
        <v>5</v>
      </c>
      <c r="M1557" s="3">
        <f>Table1[[#This Row],[Inventory Level]]/Table1[[#This Row],[Reorder Point]]</f>
        <v>1.6016949152542372</v>
      </c>
      <c r="N1557" s="3">
        <f>ROUND(Table1[[#This Row],[Turnover Ratio]],2)</f>
        <v>1.6</v>
      </c>
    </row>
    <row r="1558" spans="1:14" hidden="1" x14ac:dyDescent="0.25">
      <c r="A1558" t="s">
        <v>1449</v>
      </c>
      <c r="B1558" s="1">
        <v>45365</v>
      </c>
      <c r="C1558">
        <v>930</v>
      </c>
      <c r="D1558">
        <v>79</v>
      </c>
      <c r="E1558">
        <v>15</v>
      </c>
      <c r="F1558">
        <v>130</v>
      </c>
      <c r="G1558">
        <v>25</v>
      </c>
      <c r="H1558" t="s">
        <v>3950</v>
      </c>
      <c r="I1558">
        <f>YEAR(Table1[[#This Row],[Date]])</f>
        <v>2024</v>
      </c>
      <c r="J1558">
        <f>MONTH(Table1[[#This Row],[Date]])</f>
        <v>3</v>
      </c>
      <c r="K1558">
        <f>WEEKDAY(Table1[[#This Row],[Date]])</f>
        <v>5</v>
      </c>
      <c r="L1558" s="3">
        <f>DAY(Table1[[#This Row],[Date]])</f>
        <v>14</v>
      </c>
      <c r="M1558" s="3">
        <f>Table1[[#This Row],[Inventory Level]]/Table1[[#This Row],[Reorder Point]]</f>
        <v>11.772151898734178</v>
      </c>
      <c r="N1558" s="3">
        <f>ROUND(Table1[[#This Row],[Turnover Ratio]],2)</f>
        <v>11.77</v>
      </c>
    </row>
    <row r="1559" spans="1:14" hidden="1" x14ac:dyDescent="0.25">
      <c r="A1559" t="s">
        <v>353</v>
      </c>
      <c r="B1559" s="1">
        <v>45428</v>
      </c>
      <c r="C1559">
        <v>584</v>
      </c>
      <c r="D1559">
        <v>208</v>
      </c>
      <c r="E1559">
        <v>9</v>
      </c>
      <c r="F1559">
        <v>60</v>
      </c>
      <c r="G1559">
        <v>2</v>
      </c>
      <c r="H1559" t="s">
        <v>3950</v>
      </c>
      <c r="I1559">
        <f>YEAR(Table1[[#This Row],[Date]])</f>
        <v>2024</v>
      </c>
      <c r="J1559">
        <f>MONTH(Table1[[#This Row],[Date]])</f>
        <v>5</v>
      </c>
      <c r="K1559">
        <f>WEEKDAY(Table1[[#This Row],[Date]])</f>
        <v>5</v>
      </c>
      <c r="L1559" s="3">
        <f>DAY(Table1[[#This Row],[Date]])</f>
        <v>16</v>
      </c>
      <c r="M1559" s="3">
        <f>Table1[[#This Row],[Inventory Level]]/Table1[[#This Row],[Reorder Point]]</f>
        <v>2.8076923076923075</v>
      </c>
      <c r="N1559" s="3">
        <f>ROUND(Table1[[#This Row],[Turnover Ratio]],2)</f>
        <v>2.81</v>
      </c>
    </row>
    <row r="1560" spans="1:14" x14ac:dyDescent="0.25">
      <c r="A1560" t="s">
        <v>1450</v>
      </c>
      <c r="B1560" s="1">
        <v>45564</v>
      </c>
      <c r="C1560">
        <v>923</v>
      </c>
      <c r="D1560">
        <v>127</v>
      </c>
      <c r="E1560">
        <v>7</v>
      </c>
      <c r="F1560">
        <v>48</v>
      </c>
      <c r="G1560">
        <v>7</v>
      </c>
      <c r="H1560" t="s">
        <v>3949</v>
      </c>
      <c r="I1560">
        <f>YEAR(Table1[[#This Row],[Date]])</f>
        <v>2024</v>
      </c>
      <c r="J1560">
        <f>MONTH(Table1[[#This Row],[Date]])</f>
        <v>9</v>
      </c>
      <c r="K1560">
        <f>WEEKDAY(Table1[[#This Row],[Date]])</f>
        <v>1</v>
      </c>
      <c r="L1560" s="3">
        <f>DAY(Table1[[#This Row],[Date]])</f>
        <v>29</v>
      </c>
      <c r="M1560" s="3">
        <f>Table1[[#This Row],[Inventory Level]]/Table1[[#This Row],[Reorder Point]]</f>
        <v>7.2677165354330713</v>
      </c>
      <c r="N1560" s="3">
        <f>ROUND(Table1[[#This Row],[Turnover Ratio]],2)</f>
        <v>7.27</v>
      </c>
    </row>
    <row r="1561" spans="1:14" hidden="1" x14ac:dyDescent="0.25">
      <c r="A1561" t="s">
        <v>1451</v>
      </c>
      <c r="B1561" s="1">
        <v>45348</v>
      </c>
      <c r="C1561">
        <v>107</v>
      </c>
      <c r="D1561">
        <v>424</v>
      </c>
      <c r="E1561">
        <v>26</v>
      </c>
      <c r="F1561">
        <v>102</v>
      </c>
      <c r="G1561">
        <v>46</v>
      </c>
      <c r="H1561" t="s">
        <v>3951</v>
      </c>
      <c r="I1561">
        <f>YEAR(Table1[[#This Row],[Date]])</f>
        <v>2024</v>
      </c>
      <c r="J1561">
        <f>MONTH(Table1[[#This Row],[Date]])</f>
        <v>2</v>
      </c>
      <c r="K1561">
        <f>WEEKDAY(Table1[[#This Row],[Date]])</f>
        <v>2</v>
      </c>
      <c r="L1561" s="3">
        <f>DAY(Table1[[#This Row],[Date]])</f>
        <v>26</v>
      </c>
      <c r="M1561" s="3">
        <f>Table1[[#This Row],[Inventory Level]]/Table1[[#This Row],[Reorder Point]]</f>
        <v>0.25235849056603776</v>
      </c>
      <c r="N1561" s="3">
        <f>ROUND(Table1[[#This Row],[Turnover Ratio]],2)</f>
        <v>0.25</v>
      </c>
    </row>
    <row r="1562" spans="1:14" hidden="1" x14ac:dyDescent="0.25">
      <c r="A1562" t="s">
        <v>1452</v>
      </c>
      <c r="B1562" s="1">
        <v>45045</v>
      </c>
      <c r="C1562">
        <v>1000</v>
      </c>
      <c r="D1562">
        <v>444</v>
      </c>
      <c r="E1562">
        <v>23</v>
      </c>
      <c r="F1562">
        <v>88</v>
      </c>
      <c r="G1562">
        <v>15</v>
      </c>
      <c r="H1562" t="s">
        <v>3950</v>
      </c>
      <c r="I1562">
        <f>YEAR(Table1[[#This Row],[Date]])</f>
        <v>2023</v>
      </c>
      <c r="J1562">
        <f>MONTH(Table1[[#This Row],[Date]])</f>
        <v>4</v>
      </c>
      <c r="K1562">
        <f>WEEKDAY(Table1[[#This Row],[Date]])</f>
        <v>7</v>
      </c>
      <c r="L1562" s="3">
        <f>DAY(Table1[[#This Row],[Date]])</f>
        <v>29</v>
      </c>
      <c r="M1562" s="3">
        <f>Table1[[#This Row],[Inventory Level]]/Table1[[#This Row],[Reorder Point]]</f>
        <v>2.2522522522522523</v>
      </c>
      <c r="N1562" s="3">
        <f>ROUND(Table1[[#This Row],[Turnover Ratio]],2)</f>
        <v>2.25</v>
      </c>
    </row>
    <row r="1563" spans="1:14" hidden="1" x14ac:dyDescent="0.25">
      <c r="A1563" t="s">
        <v>1453</v>
      </c>
      <c r="B1563" s="1">
        <v>45168</v>
      </c>
      <c r="C1563">
        <v>829</v>
      </c>
      <c r="D1563">
        <v>458</v>
      </c>
      <c r="E1563">
        <v>4</v>
      </c>
      <c r="F1563">
        <v>193</v>
      </c>
      <c r="G1563">
        <v>16</v>
      </c>
      <c r="H1563" t="s">
        <v>3950</v>
      </c>
      <c r="I1563">
        <f>YEAR(Table1[[#This Row],[Date]])</f>
        <v>2023</v>
      </c>
      <c r="J1563">
        <f>MONTH(Table1[[#This Row],[Date]])</f>
        <v>8</v>
      </c>
      <c r="K1563">
        <f>WEEKDAY(Table1[[#This Row],[Date]])</f>
        <v>4</v>
      </c>
      <c r="L1563" s="3">
        <f>DAY(Table1[[#This Row],[Date]])</f>
        <v>30</v>
      </c>
      <c r="M1563" s="3">
        <f>Table1[[#This Row],[Inventory Level]]/Table1[[#This Row],[Reorder Point]]</f>
        <v>1.8100436681222707</v>
      </c>
      <c r="N1563" s="3">
        <f>ROUND(Table1[[#This Row],[Turnover Ratio]],2)</f>
        <v>1.81</v>
      </c>
    </row>
    <row r="1564" spans="1:14" hidden="1" x14ac:dyDescent="0.25">
      <c r="A1564" t="s">
        <v>1454</v>
      </c>
      <c r="B1564" s="1">
        <v>45679</v>
      </c>
      <c r="C1564">
        <v>419</v>
      </c>
      <c r="D1564">
        <v>229</v>
      </c>
      <c r="E1564">
        <v>18</v>
      </c>
      <c r="F1564">
        <v>145</v>
      </c>
      <c r="G1564">
        <v>19</v>
      </c>
      <c r="H1564" t="s">
        <v>3950</v>
      </c>
      <c r="I1564">
        <f>YEAR(Table1[[#This Row],[Date]])</f>
        <v>2025</v>
      </c>
      <c r="J1564">
        <f>MONTH(Table1[[#This Row],[Date]])</f>
        <v>1</v>
      </c>
      <c r="K1564">
        <f>WEEKDAY(Table1[[#This Row],[Date]])</f>
        <v>4</v>
      </c>
      <c r="L1564" s="3">
        <f>DAY(Table1[[#This Row],[Date]])</f>
        <v>22</v>
      </c>
      <c r="M1564" s="3">
        <f>Table1[[#This Row],[Inventory Level]]/Table1[[#This Row],[Reorder Point]]</f>
        <v>1.8296943231441047</v>
      </c>
      <c r="N1564" s="3">
        <f>ROUND(Table1[[#This Row],[Turnover Ratio]],2)</f>
        <v>1.83</v>
      </c>
    </row>
    <row r="1565" spans="1:14" hidden="1" x14ac:dyDescent="0.25">
      <c r="A1565" t="s">
        <v>1455</v>
      </c>
      <c r="B1565" s="1">
        <v>45049</v>
      </c>
      <c r="C1565">
        <v>136</v>
      </c>
      <c r="D1565">
        <v>436</v>
      </c>
      <c r="E1565">
        <v>2</v>
      </c>
      <c r="F1565">
        <v>103</v>
      </c>
      <c r="G1565">
        <v>20</v>
      </c>
      <c r="H1565" t="s">
        <v>3951</v>
      </c>
      <c r="I1565">
        <f>YEAR(Table1[[#This Row],[Date]])</f>
        <v>2023</v>
      </c>
      <c r="J1565">
        <f>MONTH(Table1[[#This Row],[Date]])</f>
        <v>5</v>
      </c>
      <c r="K1565">
        <f>WEEKDAY(Table1[[#This Row],[Date]])</f>
        <v>4</v>
      </c>
      <c r="L1565" s="3">
        <f>DAY(Table1[[#This Row],[Date]])</f>
        <v>3</v>
      </c>
      <c r="M1565" s="3">
        <f>Table1[[#This Row],[Inventory Level]]/Table1[[#This Row],[Reorder Point]]</f>
        <v>0.31192660550458717</v>
      </c>
      <c r="N1565" s="3">
        <f>ROUND(Table1[[#This Row],[Turnover Ratio]],2)</f>
        <v>0.31</v>
      </c>
    </row>
    <row r="1566" spans="1:14" x14ac:dyDescent="0.25">
      <c r="A1566" t="s">
        <v>1456</v>
      </c>
      <c r="B1566" s="1">
        <v>44998</v>
      </c>
      <c r="C1566">
        <v>792</v>
      </c>
      <c r="D1566">
        <v>407</v>
      </c>
      <c r="E1566">
        <v>16</v>
      </c>
      <c r="F1566">
        <v>135</v>
      </c>
      <c r="G1566">
        <v>41</v>
      </c>
      <c r="H1566" t="s">
        <v>3949</v>
      </c>
      <c r="I1566">
        <f>YEAR(Table1[[#This Row],[Date]])</f>
        <v>2023</v>
      </c>
      <c r="J1566">
        <f>MONTH(Table1[[#This Row],[Date]])</f>
        <v>3</v>
      </c>
      <c r="K1566">
        <f>WEEKDAY(Table1[[#This Row],[Date]])</f>
        <v>2</v>
      </c>
      <c r="L1566" s="3">
        <f>DAY(Table1[[#This Row],[Date]])</f>
        <v>13</v>
      </c>
      <c r="M1566" s="3">
        <f>Table1[[#This Row],[Inventory Level]]/Table1[[#This Row],[Reorder Point]]</f>
        <v>1.9459459459459461</v>
      </c>
      <c r="N1566" s="3">
        <f>ROUND(Table1[[#This Row],[Turnover Ratio]],2)</f>
        <v>1.95</v>
      </c>
    </row>
    <row r="1567" spans="1:14" hidden="1" x14ac:dyDescent="0.25">
      <c r="A1567" t="s">
        <v>1457</v>
      </c>
      <c r="B1567" s="1">
        <v>45428</v>
      </c>
      <c r="C1567">
        <v>778</v>
      </c>
      <c r="D1567">
        <v>477</v>
      </c>
      <c r="E1567">
        <v>18</v>
      </c>
      <c r="F1567">
        <v>102</v>
      </c>
      <c r="G1567">
        <v>14</v>
      </c>
      <c r="H1567" t="s">
        <v>3950</v>
      </c>
      <c r="I1567">
        <f>YEAR(Table1[[#This Row],[Date]])</f>
        <v>2024</v>
      </c>
      <c r="J1567">
        <f>MONTH(Table1[[#This Row],[Date]])</f>
        <v>5</v>
      </c>
      <c r="K1567">
        <f>WEEKDAY(Table1[[#This Row],[Date]])</f>
        <v>5</v>
      </c>
      <c r="L1567" s="3">
        <f>DAY(Table1[[#This Row],[Date]])</f>
        <v>16</v>
      </c>
      <c r="M1567" s="3">
        <f>Table1[[#This Row],[Inventory Level]]/Table1[[#This Row],[Reorder Point]]</f>
        <v>1.6310272536687631</v>
      </c>
      <c r="N1567" s="3">
        <f>ROUND(Table1[[#This Row],[Turnover Ratio]],2)</f>
        <v>1.63</v>
      </c>
    </row>
    <row r="1568" spans="1:14" hidden="1" x14ac:dyDescent="0.25">
      <c r="A1568" t="s">
        <v>1458</v>
      </c>
      <c r="B1568" s="1">
        <v>45103</v>
      </c>
      <c r="C1568">
        <v>765</v>
      </c>
      <c r="D1568">
        <v>101</v>
      </c>
      <c r="E1568">
        <v>11</v>
      </c>
      <c r="F1568">
        <v>120</v>
      </c>
      <c r="G1568">
        <v>7</v>
      </c>
      <c r="H1568" t="s">
        <v>3951</v>
      </c>
      <c r="I1568">
        <f>YEAR(Table1[[#This Row],[Date]])</f>
        <v>2023</v>
      </c>
      <c r="J1568">
        <f>MONTH(Table1[[#This Row],[Date]])</f>
        <v>6</v>
      </c>
      <c r="K1568">
        <f>WEEKDAY(Table1[[#This Row],[Date]])</f>
        <v>2</v>
      </c>
      <c r="L1568" s="3">
        <f>DAY(Table1[[#This Row],[Date]])</f>
        <v>26</v>
      </c>
      <c r="M1568" s="3">
        <f>Table1[[#This Row],[Inventory Level]]/Table1[[#This Row],[Reorder Point]]</f>
        <v>7.5742574257425739</v>
      </c>
      <c r="N1568" s="3">
        <f>ROUND(Table1[[#This Row],[Turnover Ratio]],2)</f>
        <v>7.57</v>
      </c>
    </row>
    <row r="1569" spans="1:14" x14ac:dyDescent="0.25">
      <c r="A1569" t="s">
        <v>1459</v>
      </c>
      <c r="B1569" s="1">
        <v>45525</v>
      </c>
      <c r="C1569">
        <v>645</v>
      </c>
      <c r="D1569">
        <v>140</v>
      </c>
      <c r="E1569">
        <v>25</v>
      </c>
      <c r="F1569">
        <v>65</v>
      </c>
      <c r="G1569">
        <v>15</v>
      </c>
      <c r="H1569" t="s">
        <v>3949</v>
      </c>
      <c r="I1569">
        <f>YEAR(Table1[[#This Row],[Date]])</f>
        <v>2024</v>
      </c>
      <c r="J1569">
        <f>MONTH(Table1[[#This Row],[Date]])</f>
        <v>8</v>
      </c>
      <c r="K1569">
        <f>WEEKDAY(Table1[[#This Row],[Date]])</f>
        <v>4</v>
      </c>
      <c r="L1569" s="3">
        <f>DAY(Table1[[#This Row],[Date]])</f>
        <v>21</v>
      </c>
      <c r="M1569" s="3">
        <f>Table1[[#This Row],[Inventory Level]]/Table1[[#This Row],[Reorder Point]]</f>
        <v>4.6071428571428568</v>
      </c>
      <c r="N1569" s="3">
        <f>ROUND(Table1[[#This Row],[Turnover Ratio]],2)</f>
        <v>4.6100000000000003</v>
      </c>
    </row>
    <row r="1570" spans="1:14" hidden="1" x14ac:dyDescent="0.25">
      <c r="A1570" t="s">
        <v>1460</v>
      </c>
      <c r="B1570" s="1">
        <v>45492</v>
      </c>
      <c r="C1570">
        <v>326</v>
      </c>
      <c r="D1570">
        <v>172</v>
      </c>
      <c r="E1570">
        <v>21</v>
      </c>
      <c r="F1570">
        <v>111</v>
      </c>
      <c r="G1570">
        <v>1</v>
      </c>
      <c r="H1570" t="s">
        <v>3951</v>
      </c>
      <c r="I1570">
        <f>YEAR(Table1[[#This Row],[Date]])</f>
        <v>2024</v>
      </c>
      <c r="J1570">
        <f>MONTH(Table1[[#This Row],[Date]])</f>
        <v>7</v>
      </c>
      <c r="K1570">
        <f>WEEKDAY(Table1[[#This Row],[Date]])</f>
        <v>6</v>
      </c>
      <c r="L1570" s="3">
        <f>DAY(Table1[[#This Row],[Date]])</f>
        <v>19</v>
      </c>
      <c r="M1570" s="3">
        <f>Table1[[#This Row],[Inventory Level]]/Table1[[#This Row],[Reorder Point]]</f>
        <v>1.8953488372093024</v>
      </c>
      <c r="N1570" s="3">
        <f>ROUND(Table1[[#This Row],[Turnover Ratio]],2)</f>
        <v>1.9</v>
      </c>
    </row>
    <row r="1571" spans="1:14" hidden="1" x14ac:dyDescent="0.25">
      <c r="A1571" t="s">
        <v>1461</v>
      </c>
      <c r="B1571" s="1">
        <v>45059</v>
      </c>
      <c r="C1571">
        <v>512</v>
      </c>
      <c r="D1571">
        <v>186</v>
      </c>
      <c r="E1571">
        <v>6</v>
      </c>
      <c r="F1571">
        <v>95</v>
      </c>
      <c r="G1571">
        <v>50</v>
      </c>
      <c r="H1571" t="s">
        <v>3951</v>
      </c>
      <c r="I1571">
        <f>YEAR(Table1[[#This Row],[Date]])</f>
        <v>2023</v>
      </c>
      <c r="J1571">
        <f>MONTH(Table1[[#This Row],[Date]])</f>
        <v>5</v>
      </c>
      <c r="K1571">
        <f>WEEKDAY(Table1[[#This Row],[Date]])</f>
        <v>7</v>
      </c>
      <c r="L1571" s="3">
        <f>DAY(Table1[[#This Row],[Date]])</f>
        <v>13</v>
      </c>
      <c r="M1571" s="3">
        <f>Table1[[#This Row],[Inventory Level]]/Table1[[#This Row],[Reorder Point]]</f>
        <v>2.752688172043011</v>
      </c>
      <c r="N1571" s="3">
        <f>ROUND(Table1[[#This Row],[Turnover Ratio]],2)</f>
        <v>2.75</v>
      </c>
    </row>
    <row r="1572" spans="1:14" x14ac:dyDescent="0.25">
      <c r="A1572" t="s">
        <v>1462</v>
      </c>
      <c r="B1572" s="1">
        <v>45440</v>
      </c>
      <c r="C1572">
        <v>965</v>
      </c>
      <c r="D1572">
        <v>112</v>
      </c>
      <c r="E1572">
        <v>9</v>
      </c>
      <c r="F1572">
        <v>43</v>
      </c>
      <c r="G1572">
        <v>2</v>
      </c>
      <c r="H1572" t="s">
        <v>3949</v>
      </c>
      <c r="I1572">
        <f>YEAR(Table1[[#This Row],[Date]])</f>
        <v>2024</v>
      </c>
      <c r="J1572">
        <f>MONTH(Table1[[#This Row],[Date]])</f>
        <v>5</v>
      </c>
      <c r="K1572">
        <f>WEEKDAY(Table1[[#This Row],[Date]])</f>
        <v>3</v>
      </c>
      <c r="L1572" s="3">
        <f>DAY(Table1[[#This Row],[Date]])</f>
        <v>28</v>
      </c>
      <c r="M1572" s="3">
        <f>Table1[[#This Row],[Inventory Level]]/Table1[[#This Row],[Reorder Point]]</f>
        <v>8.6160714285714288</v>
      </c>
      <c r="N1572" s="3">
        <f>ROUND(Table1[[#This Row],[Turnover Ratio]],2)</f>
        <v>8.6199999999999992</v>
      </c>
    </row>
    <row r="1573" spans="1:14" hidden="1" x14ac:dyDescent="0.25">
      <c r="A1573" t="s">
        <v>1463</v>
      </c>
      <c r="B1573" s="1">
        <v>45311</v>
      </c>
      <c r="C1573">
        <v>790</v>
      </c>
      <c r="D1573">
        <v>166</v>
      </c>
      <c r="E1573">
        <v>12</v>
      </c>
      <c r="F1573">
        <v>11</v>
      </c>
      <c r="G1573">
        <v>39</v>
      </c>
      <c r="H1573" t="s">
        <v>3950</v>
      </c>
      <c r="I1573">
        <f>YEAR(Table1[[#This Row],[Date]])</f>
        <v>2024</v>
      </c>
      <c r="J1573">
        <f>MONTH(Table1[[#This Row],[Date]])</f>
        <v>1</v>
      </c>
      <c r="K1573">
        <f>WEEKDAY(Table1[[#This Row],[Date]])</f>
        <v>7</v>
      </c>
      <c r="L1573" s="3">
        <f>DAY(Table1[[#This Row],[Date]])</f>
        <v>20</v>
      </c>
      <c r="M1573" s="3">
        <f>Table1[[#This Row],[Inventory Level]]/Table1[[#This Row],[Reorder Point]]</f>
        <v>4.7590361445783129</v>
      </c>
      <c r="N1573" s="3">
        <f>ROUND(Table1[[#This Row],[Turnover Ratio]],2)</f>
        <v>4.76</v>
      </c>
    </row>
    <row r="1574" spans="1:14" hidden="1" x14ac:dyDescent="0.25">
      <c r="A1574" t="s">
        <v>1247</v>
      </c>
      <c r="B1574" s="1">
        <v>45073</v>
      </c>
      <c r="C1574">
        <v>166</v>
      </c>
      <c r="D1574">
        <v>461</v>
      </c>
      <c r="E1574">
        <v>25</v>
      </c>
      <c r="F1574">
        <v>6</v>
      </c>
      <c r="G1574">
        <v>8</v>
      </c>
      <c r="H1574" t="s">
        <v>3950</v>
      </c>
      <c r="I1574">
        <f>YEAR(Table1[[#This Row],[Date]])</f>
        <v>2023</v>
      </c>
      <c r="J1574">
        <f>MONTH(Table1[[#This Row],[Date]])</f>
        <v>5</v>
      </c>
      <c r="K1574">
        <f>WEEKDAY(Table1[[#This Row],[Date]])</f>
        <v>7</v>
      </c>
      <c r="L1574" s="3">
        <f>DAY(Table1[[#This Row],[Date]])</f>
        <v>27</v>
      </c>
      <c r="M1574" s="3">
        <f>Table1[[#This Row],[Inventory Level]]/Table1[[#This Row],[Reorder Point]]</f>
        <v>0.36008676789587851</v>
      </c>
      <c r="N1574" s="3">
        <f>ROUND(Table1[[#This Row],[Turnover Ratio]],2)</f>
        <v>0.36</v>
      </c>
    </row>
    <row r="1575" spans="1:14" hidden="1" x14ac:dyDescent="0.25">
      <c r="A1575" t="s">
        <v>1464</v>
      </c>
      <c r="B1575" s="1">
        <v>45311</v>
      </c>
      <c r="C1575">
        <v>695</v>
      </c>
      <c r="D1575">
        <v>95</v>
      </c>
      <c r="E1575">
        <v>15</v>
      </c>
      <c r="F1575">
        <v>12</v>
      </c>
      <c r="G1575">
        <v>13</v>
      </c>
      <c r="H1575" t="s">
        <v>3951</v>
      </c>
      <c r="I1575">
        <f>YEAR(Table1[[#This Row],[Date]])</f>
        <v>2024</v>
      </c>
      <c r="J1575">
        <f>MONTH(Table1[[#This Row],[Date]])</f>
        <v>1</v>
      </c>
      <c r="K1575">
        <f>WEEKDAY(Table1[[#This Row],[Date]])</f>
        <v>7</v>
      </c>
      <c r="L1575" s="3">
        <f>DAY(Table1[[#This Row],[Date]])</f>
        <v>20</v>
      </c>
      <c r="M1575" s="3">
        <f>Table1[[#This Row],[Inventory Level]]/Table1[[#This Row],[Reorder Point]]</f>
        <v>7.3157894736842106</v>
      </c>
      <c r="N1575" s="3">
        <f>ROUND(Table1[[#This Row],[Turnover Ratio]],2)</f>
        <v>7.32</v>
      </c>
    </row>
    <row r="1576" spans="1:14" hidden="1" x14ac:dyDescent="0.25">
      <c r="A1576" t="s">
        <v>1465</v>
      </c>
      <c r="B1576" s="1">
        <v>45078</v>
      </c>
      <c r="C1576">
        <v>821</v>
      </c>
      <c r="D1576">
        <v>324</v>
      </c>
      <c r="E1576">
        <v>14</v>
      </c>
      <c r="F1576">
        <v>160</v>
      </c>
      <c r="G1576">
        <v>19</v>
      </c>
      <c r="H1576" t="s">
        <v>3950</v>
      </c>
      <c r="I1576">
        <f>YEAR(Table1[[#This Row],[Date]])</f>
        <v>2023</v>
      </c>
      <c r="J1576">
        <f>MONTH(Table1[[#This Row],[Date]])</f>
        <v>6</v>
      </c>
      <c r="K1576">
        <f>WEEKDAY(Table1[[#This Row],[Date]])</f>
        <v>5</v>
      </c>
      <c r="L1576" s="3">
        <f>DAY(Table1[[#This Row],[Date]])</f>
        <v>1</v>
      </c>
      <c r="M1576" s="3">
        <f>Table1[[#This Row],[Inventory Level]]/Table1[[#This Row],[Reorder Point]]</f>
        <v>2.5339506172839505</v>
      </c>
      <c r="N1576" s="3">
        <f>ROUND(Table1[[#This Row],[Turnover Ratio]],2)</f>
        <v>2.5299999999999998</v>
      </c>
    </row>
    <row r="1577" spans="1:14" hidden="1" x14ac:dyDescent="0.25">
      <c r="A1577" t="s">
        <v>1146</v>
      </c>
      <c r="B1577" s="1">
        <v>45670</v>
      </c>
      <c r="C1577">
        <v>825</v>
      </c>
      <c r="D1577">
        <v>237</v>
      </c>
      <c r="E1577">
        <v>10</v>
      </c>
      <c r="F1577">
        <v>16</v>
      </c>
      <c r="G1577">
        <v>40</v>
      </c>
      <c r="H1577" t="s">
        <v>3951</v>
      </c>
      <c r="I1577">
        <f>YEAR(Table1[[#This Row],[Date]])</f>
        <v>2025</v>
      </c>
      <c r="J1577">
        <f>MONTH(Table1[[#This Row],[Date]])</f>
        <v>1</v>
      </c>
      <c r="K1577">
        <f>WEEKDAY(Table1[[#This Row],[Date]])</f>
        <v>2</v>
      </c>
      <c r="L1577" s="3">
        <f>DAY(Table1[[#This Row],[Date]])</f>
        <v>13</v>
      </c>
      <c r="M1577" s="3">
        <f>Table1[[#This Row],[Inventory Level]]/Table1[[#This Row],[Reorder Point]]</f>
        <v>3.481012658227848</v>
      </c>
      <c r="N1577" s="3">
        <f>ROUND(Table1[[#This Row],[Turnover Ratio]],2)</f>
        <v>3.48</v>
      </c>
    </row>
    <row r="1578" spans="1:14" hidden="1" x14ac:dyDescent="0.25">
      <c r="A1578" t="s">
        <v>1466</v>
      </c>
      <c r="B1578" s="1">
        <v>45605</v>
      </c>
      <c r="C1578">
        <v>805</v>
      </c>
      <c r="D1578">
        <v>433</v>
      </c>
      <c r="E1578">
        <v>6</v>
      </c>
      <c r="F1578">
        <v>25</v>
      </c>
      <c r="G1578">
        <v>33</v>
      </c>
      <c r="H1578" t="s">
        <v>3951</v>
      </c>
      <c r="I1578">
        <f>YEAR(Table1[[#This Row],[Date]])</f>
        <v>2024</v>
      </c>
      <c r="J1578">
        <f>MONTH(Table1[[#This Row],[Date]])</f>
        <v>11</v>
      </c>
      <c r="K1578">
        <f>WEEKDAY(Table1[[#This Row],[Date]])</f>
        <v>7</v>
      </c>
      <c r="L1578" s="3">
        <f>DAY(Table1[[#This Row],[Date]])</f>
        <v>9</v>
      </c>
      <c r="M1578" s="3">
        <f>Table1[[#This Row],[Inventory Level]]/Table1[[#This Row],[Reorder Point]]</f>
        <v>1.8591224018475752</v>
      </c>
      <c r="N1578" s="3">
        <f>ROUND(Table1[[#This Row],[Turnover Ratio]],2)</f>
        <v>1.86</v>
      </c>
    </row>
    <row r="1579" spans="1:14" x14ac:dyDescent="0.25">
      <c r="A1579" t="s">
        <v>1467</v>
      </c>
      <c r="B1579" s="1">
        <v>45439</v>
      </c>
      <c r="C1579">
        <v>895</v>
      </c>
      <c r="D1579">
        <v>497</v>
      </c>
      <c r="E1579">
        <v>11</v>
      </c>
      <c r="F1579">
        <v>87</v>
      </c>
      <c r="G1579">
        <v>50</v>
      </c>
      <c r="H1579" t="s">
        <v>3949</v>
      </c>
      <c r="I1579">
        <f>YEAR(Table1[[#This Row],[Date]])</f>
        <v>2024</v>
      </c>
      <c r="J1579">
        <f>MONTH(Table1[[#This Row],[Date]])</f>
        <v>5</v>
      </c>
      <c r="K1579">
        <f>WEEKDAY(Table1[[#This Row],[Date]])</f>
        <v>2</v>
      </c>
      <c r="L1579" s="3">
        <f>DAY(Table1[[#This Row],[Date]])</f>
        <v>27</v>
      </c>
      <c r="M1579" s="3">
        <f>Table1[[#This Row],[Inventory Level]]/Table1[[#This Row],[Reorder Point]]</f>
        <v>1.800804828973843</v>
      </c>
      <c r="N1579" s="3">
        <f>ROUND(Table1[[#This Row],[Turnover Ratio]],2)</f>
        <v>1.8</v>
      </c>
    </row>
    <row r="1580" spans="1:14" hidden="1" x14ac:dyDescent="0.25">
      <c r="A1580" t="s">
        <v>318</v>
      </c>
      <c r="B1580" s="1">
        <v>45394</v>
      </c>
      <c r="C1580">
        <v>326</v>
      </c>
      <c r="D1580">
        <v>445</v>
      </c>
      <c r="E1580">
        <v>22</v>
      </c>
      <c r="F1580">
        <v>33</v>
      </c>
      <c r="G1580">
        <v>45</v>
      </c>
      <c r="H1580" t="s">
        <v>3950</v>
      </c>
      <c r="I1580">
        <f>YEAR(Table1[[#This Row],[Date]])</f>
        <v>2024</v>
      </c>
      <c r="J1580">
        <f>MONTH(Table1[[#This Row],[Date]])</f>
        <v>4</v>
      </c>
      <c r="K1580">
        <f>WEEKDAY(Table1[[#This Row],[Date]])</f>
        <v>6</v>
      </c>
      <c r="L1580" s="3">
        <f>DAY(Table1[[#This Row],[Date]])</f>
        <v>12</v>
      </c>
      <c r="M1580" s="3">
        <f>Table1[[#This Row],[Inventory Level]]/Table1[[#This Row],[Reorder Point]]</f>
        <v>0.73258426966292134</v>
      </c>
      <c r="N1580" s="3">
        <f>ROUND(Table1[[#This Row],[Turnover Ratio]],2)</f>
        <v>0.73</v>
      </c>
    </row>
    <row r="1581" spans="1:14" hidden="1" x14ac:dyDescent="0.25">
      <c r="A1581" t="s">
        <v>1468</v>
      </c>
      <c r="B1581" s="1">
        <v>45320</v>
      </c>
      <c r="C1581">
        <v>895</v>
      </c>
      <c r="D1581">
        <v>355</v>
      </c>
      <c r="E1581">
        <v>17</v>
      </c>
      <c r="F1581">
        <v>60</v>
      </c>
      <c r="G1581">
        <v>23</v>
      </c>
      <c r="H1581" t="s">
        <v>3951</v>
      </c>
      <c r="I1581">
        <f>YEAR(Table1[[#This Row],[Date]])</f>
        <v>2024</v>
      </c>
      <c r="J1581">
        <f>MONTH(Table1[[#This Row],[Date]])</f>
        <v>1</v>
      </c>
      <c r="K1581">
        <f>WEEKDAY(Table1[[#This Row],[Date]])</f>
        <v>2</v>
      </c>
      <c r="L1581" s="3">
        <f>DAY(Table1[[#This Row],[Date]])</f>
        <v>29</v>
      </c>
      <c r="M1581" s="3">
        <f>Table1[[#This Row],[Inventory Level]]/Table1[[#This Row],[Reorder Point]]</f>
        <v>2.5211267605633805</v>
      </c>
      <c r="N1581" s="3">
        <f>ROUND(Table1[[#This Row],[Turnover Ratio]],2)</f>
        <v>2.52</v>
      </c>
    </row>
    <row r="1582" spans="1:14" hidden="1" x14ac:dyDescent="0.25">
      <c r="A1582" t="s">
        <v>1469</v>
      </c>
      <c r="B1582" s="1">
        <v>45176</v>
      </c>
      <c r="C1582">
        <v>431</v>
      </c>
      <c r="D1582">
        <v>351</v>
      </c>
      <c r="E1582">
        <v>1</v>
      </c>
      <c r="F1582">
        <v>112</v>
      </c>
      <c r="G1582">
        <v>19</v>
      </c>
      <c r="H1582" t="s">
        <v>3950</v>
      </c>
      <c r="I1582">
        <f>YEAR(Table1[[#This Row],[Date]])</f>
        <v>2023</v>
      </c>
      <c r="J1582">
        <f>MONTH(Table1[[#This Row],[Date]])</f>
        <v>9</v>
      </c>
      <c r="K1582">
        <f>WEEKDAY(Table1[[#This Row],[Date]])</f>
        <v>5</v>
      </c>
      <c r="L1582" s="3">
        <f>DAY(Table1[[#This Row],[Date]])</f>
        <v>7</v>
      </c>
      <c r="M1582" s="3">
        <f>Table1[[#This Row],[Inventory Level]]/Table1[[#This Row],[Reorder Point]]</f>
        <v>1.2279202279202279</v>
      </c>
      <c r="N1582" s="3">
        <f>ROUND(Table1[[#This Row],[Turnover Ratio]],2)</f>
        <v>1.23</v>
      </c>
    </row>
    <row r="1583" spans="1:14" x14ac:dyDescent="0.25">
      <c r="A1583" t="s">
        <v>318</v>
      </c>
      <c r="B1583" s="1">
        <v>45556</v>
      </c>
      <c r="C1583">
        <v>856</v>
      </c>
      <c r="D1583">
        <v>348</v>
      </c>
      <c r="E1583">
        <v>12</v>
      </c>
      <c r="F1583">
        <v>162</v>
      </c>
      <c r="G1583">
        <v>33</v>
      </c>
      <c r="H1583" t="s">
        <v>3949</v>
      </c>
      <c r="I1583">
        <f>YEAR(Table1[[#This Row],[Date]])</f>
        <v>2024</v>
      </c>
      <c r="J1583">
        <f>MONTH(Table1[[#This Row],[Date]])</f>
        <v>9</v>
      </c>
      <c r="K1583">
        <f>WEEKDAY(Table1[[#This Row],[Date]])</f>
        <v>7</v>
      </c>
      <c r="L1583" s="3">
        <f>DAY(Table1[[#This Row],[Date]])</f>
        <v>21</v>
      </c>
      <c r="M1583" s="3">
        <f>Table1[[#This Row],[Inventory Level]]/Table1[[#This Row],[Reorder Point]]</f>
        <v>2.4597701149425286</v>
      </c>
      <c r="N1583" s="3">
        <f>ROUND(Table1[[#This Row],[Turnover Ratio]],2)</f>
        <v>2.46</v>
      </c>
    </row>
    <row r="1584" spans="1:14" hidden="1" x14ac:dyDescent="0.25">
      <c r="A1584" t="s">
        <v>1470</v>
      </c>
      <c r="B1584" s="1">
        <v>45165</v>
      </c>
      <c r="C1584">
        <v>998</v>
      </c>
      <c r="D1584">
        <v>397</v>
      </c>
      <c r="E1584">
        <v>23</v>
      </c>
      <c r="F1584">
        <v>71</v>
      </c>
      <c r="G1584">
        <v>32</v>
      </c>
      <c r="H1584" t="s">
        <v>3951</v>
      </c>
      <c r="I1584">
        <f>YEAR(Table1[[#This Row],[Date]])</f>
        <v>2023</v>
      </c>
      <c r="J1584">
        <f>MONTH(Table1[[#This Row],[Date]])</f>
        <v>8</v>
      </c>
      <c r="K1584">
        <f>WEEKDAY(Table1[[#This Row],[Date]])</f>
        <v>1</v>
      </c>
      <c r="L1584" s="3">
        <f>DAY(Table1[[#This Row],[Date]])</f>
        <v>27</v>
      </c>
      <c r="M1584" s="3">
        <f>Table1[[#This Row],[Inventory Level]]/Table1[[#This Row],[Reorder Point]]</f>
        <v>2.513853904282116</v>
      </c>
      <c r="N1584" s="3">
        <f>ROUND(Table1[[#This Row],[Turnover Ratio]],2)</f>
        <v>2.5099999999999998</v>
      </c>
    </row>
    <row r="1585" spans="1:14" hidden="1" x14ac:dyDescent="0.25">
      <c r="A1585" t="s">
        <v>1471</v>
      </c>
      <c r="B1585" s="1">
        <v>45377</v>
      </c>
      <c r="C1585">
        <v>746</v>
      </c>
      <c r="D1585">
        <v>251</v>
      </c>
      <c r="E1585">
        <v>14</v>
      </c>
      <c r="F1585">
        <v>11</v>
      </c>
      <c r="G1585">
        <v>4</v>
      </c>
      <c r="H1585" t="s">
        <v>3951</v>
      </c>
      <c r="I1585">
        <f>YEAR(Table1[[#This Row],[Date]])</f>
        <v>2024</v>
      </c>
      <c r="J1585">
        <f>MONTH(Table1[[#This Row],[Date]])</f>
        <v>3</v>
      </c>
      <c r="K1585">
        <f>WEEKDAY(Table1[[#This Row],[Date]])</f>
        <v>3</v>
      </c>
      <c r="L1585" s="3">
        <f>DAY(Table1[[#This Row],[Date]])</f>
        <v>26</v>
      </c>
      <c r="M1585" s="3">
        <f>Table1[[#This Row],[Inventory Level]]/Table1[[#This Row],[Reorder Point]]</f>
        <v>2.9721115537848606</v>
      </c>
      <c r="N1585" s="3">
        <f>ROUND(Table1[[#This Row],[Turnover Ratio]],2)</f>
        <v>2.97</v>
      </c>
    </row>
    <row r="1586" spans="1:14" hidden="1" x14ac:dyDescent="0.25">
      <c r="A1586" t="s">
        <v>1163</v>
      </c>
      <c r="B1586" s="1">
        <v>45192</v>
      </c>
      <c r="C1586">
        <v>214</v>
      </c>
      <c r="D1586">
        <v>327</v>
      </c>
      <c r="E1586">
        <v>27</v>
      </c>
      <c r="F1586">
        <v>136</v>
      </c>
      <c r="G1586">
        <v>45</v>
      </c>
      <c r="H1586" t="s">
        <v>3950</v>
      </c>
      <c r="I1586">
        <f>YEAR(Table1[[#This Row],[Date]])</f>
        <v>2023</v>
      </c>
      <c r="J1586">
        <f>MONTH(Table1[[#This Row],[Date]])</f>
        <v>9</v>
      </c>
      <c r="K1586">
        <f>WEEKDAY(Table1[[#This Row],[Date]])</f>
        <v>7</v>
      </c>
      <c r="L1586" s="3">
        <f>DAY(Table1[[#This Row],[Date]])</f>
        <v>23</v>
      </c>
      <c r="M1586" s="3">
        <f>Table1[[#This Row],[Inventory Level]]/Table1[[#This Row],[Reorder Point]]</f>
        <v>0.65443425076452599</v>
      </c>
      <c r="N1586" s="3">
        <f>ROUND(Table1[[#This Row],[Turnover Ratio]],2)</f>
        <v>0.65</v>
      </c>
    </row>
    <row r="1587" spans="1:14" x14ac:dyDescent="0.25">
      <c r="A1587" t="s">
        <v>1472</v>
      </c>
      <c r="B1587" s="1">
        <v>45575</v>
      </c>
      <c r="C1587">
        <v>936</v>
      </c>
      <c r="D1587">
        <v>484</v>
      </c>
      <c r="E1587">
        <v>15</v>
      </c>
      <c r="F1587">
        <v>106</v>
      </c>
      <c r="G1587">
        <v>18</v>
      </c>
      <c r="H1587" t="s">
        <v>3949</v>
      </c>
      <c r="I1587">
        <f>YEAR(Table1[[#This Row],[Date]])</f>
        <v>2024</v>
      </c>
      <c r="J1587">
        <f>MONTH(Table1[[#This Row],[Date]])</f>
        <v>10</v>
      </c>
      <c r="K1587">
        <f>WEEKDAY(Table1[[#This Row],[Date]])</f>
        <v>5</v>
      </c>
      <c r="L1587" s="3">
        <f>DAY(Table1[[#This Row],[Date]])</f>
        <v>10</v>
      </c>
      <c r="M1587" s="3">
        <f>Table1[[#This Row],[Inventory Level]]/Table1[[#This Row],[Reorder Point]]</f>
        <v>1.9338842975206612</v>
      </c>
      <c r="N1587" s="3">
        <f>ROUND(Table1[[#This Row],[Turnover Ratio]],2)</f>
        <v>1.93</v>
      </c>
    </row>
    <row r="1588" spans="1:14" hidden="1" x14ac:dyDescent="0.25">
      <c r="A1588" t="s">
        <v>1473</v>
      </c>
      <c r="B1588" s="1">
        <v>45514</v>
      </c>
      <c r="C1588">
        <v>248</v>
      </c>
      <c r="D1588">
        <v>86</v>
      </c>
      <c r="E1588">
        <v>29</v>
      </c>
      <c r="F1588">
        <v>34</v>
      </c>
      <c r="G1588">
        <v>12</v>
      </c>
      <c r="H1588" t="s">
        <v>3950</v>
      </c>
      <c r="I1588">
        <f>YEAR(Table1[[#This Row],[Date]])</f>
        <v>2024</v>
      </c>
      <c r="J1588">
        <f>MONTH(Table1[[#This Row],[Date]])</f>
        <v>8</v>
      </c>
      <c r="K1588">
        <f>WEEKDAY(Table1[[#This Row],[Date]])</f>
        <v>7</v>
      </c>
      <c r="L1588" s="3">
        <f>DAY(Table1[[#This Row],[Date]])</f>
        <v>10</v>
      </c>
      <c r="M1588" s="3">
        <f>Table1[[#This Row],[Inventory Level]]/Table1[[#This Row],[Reorder Point]]</f>
        <v>2.8837209302325579</v>
      </c>
      <c r="N1588" s="3">
        <f>ROUND(Table1[[#This Row],[Turnover Ratio]],2)</f>
        <v>2.88</v>
      </c>
    </row>
    <row r="1589" spans="1:14" x14ac:dyDescent="0.25">
      <c r="A1589" t="s">
        <v>1474</v>
      </c>
      <c r="B1589" s="1">
        <v>45156</v>
      </c>
      <c r="C1589">
        <v>563</v>
      </c>
      <c r="D1589">
        <v>117</v>
      </c>
      <c r="E1589">
        <v>27</v>
      </c>
      <c r="F1589">
        <v>162</v>
      </c>
      <c r="G1589">
        <v>38</v>
      </c>
      <c r="H1589" t="s">
        <v>3949</v>
      </c>
      <c r="I1589">
        <f>YEAR(Table1[[#This Row],[Date]])</f>
        <v>2023</v>
      </c>
      <c r="J1589">
        <f>MONTH(Table1[[#This Row],[Date]])</f>
        <v>8</v>
      </c>
      <c r="K1589">
        <f>WEEKDAY(Table1[[#This Row],[Date]])</f>
        <v>6</v>
      </c>
      <c r="L1589" s="3">
        <f>DAY(Table1[[#This Row],[Date]])</f>
        <v>18</v>
      </c>
      <c r="M1589" s="3">
        <f>Table1[[#This Row],[Inventory Level]]/Table1[[#This Row],[Reorder Point]]</f>
        <v>4.8119658119658117</v>
      </c>
      <c r="N1589" s="3">
        <f>ROUND(Table1[[#This Row],[Turnover Ratio]],2)</f>
        <v>4.8099999999999996</v>
      </c>
    </row>
    <row r="1590" spans="1:14" x14ac:dyDescent="0.25">
      <c r="A1590" t="s">
        <v>1475</v>
      </c>
      <c r="B1590" s="1">
        <v>45423</v>
      </c>
      <c r="C1590">
        <v>447</v>
      </c>
      <c r="D1590">
        <v>282</v>
      </c>
      <c r="E1590">
        <v>27</v>
      </c>
      <c r="F1590">
        <v>65</v>
      </c>
      <c r="G1590">
        <v>20</v>
      </c>
      <c r="H1590" t="s">
        <v>3949</v>
      </c>
      <c r="I1590">
        <f>YEAR(Table1[[#This Row],[Date]])</f>
        <v>2024</v>
      </c>
      <c r="J1590">
        <f>MONTH(Table1[[#This Row],[Date]])</f>
        <v>5</v>
      </c>
      <c r="K1590">
        <f>WEEKDAY(Table1[[#This Row],[Date]])</f>
        <v>7</v>
      </c>
      <c r="L1590" s="3">
        <f>DAY(Table1[[#This Row],[Date]])</f>
        <v>11</v>
      </c>
      <c r="M1590" s="3">
        <f>Table1[[#This Row],[Inventory Level]]/Table1[[#This Row],[Reorder Point]]</f>
        <v>1.5851063829787233</v>
      </c>
      <c r="N1590" s="3">
        <f>ROUND(Table1[[#This Row],[Turnover Ratio]],2)</f>
        <v>1.59</v>
      </c>
    </row>
    <row r="1591" spans="1:14" x14ac:dyDescent="0.25">
      <c r="A1591" t="s">
        <v>973</v>
      </c>
      <c r="B1591" s="1">
        <v>45186</v>
      </c>
      <c r="C1591">
        <v>560</v>
      </c>
      <c r="D1591">
        <v>158</v>
      </c>
      <c r="E1591">
        <v>15</v>
      </c>
      <c r="F1591">
        <v>138</v>
      </c>
      <c r="G1591">
        <v>23</v>
      </c>
      <c r="H1591" t="s">
        <v>3949</v>
      </c>
      <c r="I1591">
        <f>YEAR(Table1[[#This Row],[Date]])</f>
        <v>2023</v>
      </c>
      <c r="J1591">
        <f>MONTH(Table1[[#This Row],[Date]])</f>
        <v>9</v>
      </c>
      <c r="K1591">
        <f>WEEKDAY(Table1[[#This Row],[Date]])</f>
        <v>1</v>
      </c>
      <c r="L1591" s="3">
        <f>DAY(Table1[[#This Row],[Date]])</f>
        <v>17</v>
      </c>
      <c r="M1591" s="3">
        <f>Table1[[#This Row],[Inventory Level]]/Table1[[#This Row],[Reorder Point]]</f>
        <v>3.5443037974683542</v>
      </c>
      <c r="N1591" s="3">
        <f>ROUND(Table1[[#This Row],[Turnover Ratio]],2)</f>
        <v>3.54</v>
      </c>
    </row>
    <row r="1592" spans="1:14" hidden="1" x14ac:dyDescent="0.25">
      <c r="A1592" t="s">
        <v>1476</v>
      </c>
      <c r="B1592" s="1">
        <v>45298</v>
      </c>
      <c r="C1592">
        <v>573</v>
      </c>
      <c r="D1592">
        <v>184</v>
      </c>
      <c r="E1592">
        <v>25</v>
      </c>
      <c r="F1592">
        <v>19</v>
      </c>
      <c r="G1592">
        <v>5</v>
      </c>
      <c r="H1592" t="s">
        <v>3950</v>
      </c>
      <c r="I1592">
        <f>YEAR(Table1[[#This Row],[Date]])</f>
        <v>2024</v>
      </c>
      <c r="J1592">
        <f>MONTH(Table1[[#This Row],[Date]])</f>
        <v>1</v>
      </c>
      <c r="K1592">
        <f>WEEKDAY(Table1[[#This Row],[Date]])</f>
        <v>1</v>
      </c>
      <c r="L1592" s="3">
        <f>DAY(Table1[[#This Row],[Date]])</f>
        <v>7</v>
      </c>
      <c r="M1592" s="3">
        <f>Table1[[#This Row],[Inventory Level]]/Table1[[#This Row],[Reorder Point]]</f>
        <v>3.1141304347826089</v>
      </c>
      <c r="N1592" s="3">
        <f>ROUND(Table1[[#This Row],[Turnover Ratio]],2)</f>
        <v>3.11</v>
      </c>
    </row>
    <row r="1593" spans="1:14" hidden="1" x14ac:dyDescent="0.25">
      <c r="A1593" t="s">
        <v>1477</v>
      </c>
      <c r="B1593" s="1">
        <v>45661</v>
      </c>
      <c r="C1593">
        <v>877</v>
      </c>
      <c r="D1593">
        <v>121</v>
      </c>
      <c r="E1593">
        <v>12</v>
      </c>
      <c r="F1593">
        <v>73</v>
      </c>
      <c r="G1593">
        <v>38</v>
      </c>
      <c r="H1593" t="s">
        <v>3950</v>
      </c>
      <c r="I1593">
        <f>YEAR(Table1[[#This Row],[Date]])</f>
        <v>2025</v>
      </c>
      <c r="J1593">
        <f>MONTH(Table1[[#This Row],[Date]])</f>
        <v>1</v>
      </c>
      <c r="K1593">
        <f>WEEKDAY(Table1[[#This Row],[Date]])</f>
        <v>7</v>
      </c>
      <c r="L1593" s="3">
        <f>DAY(Table1[[#This Row],[Date]])</f>
        <v>4</v>
      </c>
      <c r="M1593" s="3">
        <f>Table1[[#This Row],[Inventory Level]]/Table1[[#This Row],[Reorder Point]]</f>
        <v>7.2479338842975203</v>
      </c>
      <c r="N1593" s="3">
        <f>ROUND(Table1[[#This Row],[Turnover Ratio]],2)</f>
        <v>7.25</v>
      </c>
    </row>
    <row r="1594" spans="1:14" x14ac:dyDescent="0.25">
      <c r="A1594" t="s">
        <v>1478</v>
      </c>
      <c r="B1594" s="1">
        <v>45098</v>
      </c>
      <c r="C1594">
        <v>310</v>
      </c>
      <c r="D1594">
        <v>142</v>
      </c>
      <c r="E1594">
        <v>29</v>
      </c>
      <c r="F1594">
        <v>158</v>
      </c>
      <c r="G1594">
        <v>42</v>
      </c>
      <c r="H1594" t="s">
        <v>3949</v>
      </c>
      <c r="I1594">
        <f>YEAR(Table1[[#This Row],[Date]])</f>
        <v>2023</v>
      </c>
      <c r="J1594">
        <f>MONTH(Table1[[#This Row],[Date]])</f>
        <v>6</v>
      </c>
      <c r="K1594">
        <f>WEEKDAY(Table1[[#This Row],[Date]])</f>
        <v>4</v>
      </c>
      <c r="L1594" s="3">
        <f>DAY(Table1[[#This Row],[Date]])</f>
        <v>21</v>
      </c>
      <c r="M1594" s="3">
        <f>Table1[[#This Row],[Inventory Level]]/Table1[[#This Row],[Reorder Point]]</f>
        <v>2.183098591549296</v>
      </c>
      <c r="N1594" s="3">
        <f>ROUND(Table1[[#This Row],[Turnover Ratio]],2)</f>
        <v>2.1800000000000002</v>
      </c>
    </row>
    <row r="1595" spans="1:14" hidden="1" x14ac:dyDescent="0.25">
      <c r="A1595" t="s">
        <v>1479</v>
      </c>
      <c r="B1595" s="1">
        <v>45547</v>
      </c>
      <c r="C1595">
        <v>707</v>
      </c>
      <c r="D1595">
        <v>466</v>
      </c>
      <c r="E1595">
        <v>3</v>
      </c>
      <c r="F1595">
        <v>172</v>
      </c>
      <c r="G1595">
        <v>29</v>
      </c>
      <c r="H1595" t="s">
        <v>3951</v>
      </c>
      <c r="I1595">
        <f>YEAR(Table1[[#This Row],[Date]])</f>
        <v>2024</v>
      </c>
      <c r="J1595">
        <f>MONTH(Table1[[#This Row],[Date]])</f>
        <v>9</v>
      </c>
      <c r="K1595">
        <f>WEEKDAY(Table1[[#This Row],[Date]])</f>
        <v>5</v>
      </c>
      <c r="L1595" s="3">
        <f>DAY(Table1[[#This Row],[Date]])</f>
        <v>12</v>
      </c>
      <c r="M1595" s="3">
        <f>Table1[[#This Row],[Inventory Level]]/Table1[[#This Row],[Reorder Point]]</f>
        <v>1.5171673819742488</v>
      </c>
      <c r="N1595" s="3">
        <f>ROUND(Table1[[#This Row],[Turnover Ratio]],2)</f>
        <v>1.52</v>
      </c>
    </row>
    <row r="1596" spans="1:14" x14ac:dyDescent="0.25">
      <c r="A1596" t="s">
        <v>1031</v>
      </c>
      <c r="B1596" s="1">
        <v>45463</v>
      </c>
      <c r="C1596">
        <v>738</v>
      </c>
      <c r="D1596">
        <v>351</v>
      </c>
      <c r="E1596">
        <v>8</v>
      </c>
      <c r="F1596">
        <v>85</v>
      </c>
      <c r="G1596">
        <v>20</v>
      </c>
      <c r="H1596" t="s">
        <v>3949</v>
      </c>
      <c r="I1596">
        <f>YEAR(Table1[[#This Row],[Date]])</f>
        <v>2024</v>
      </c>
      <c r="J1596">
        <f>MONTH(Table1[[#This Row],[Date]])</f>
        <v>6</v>
      </c>
      <c r="K1596">
        <f>WEEKDAY(Table1[[#This Row],[Date]])</f>
        <v>5</v>
      </c>
      <c r="L1596" s="3">
        <f>DAY(Table1[[#This Row],[Date]])</f>
        <v>20</v>
      </c>
      <c r="M1596" s="3">
        <f>Table1[[#This Row],[Inventory Level]]/Table1[[#This Row],[Reorder Point]]</f>
        <v>2.1025641025641026</v>
      </c>
      <c r="N1596" s="3">
        <f>ROUND(Table1[[#This Row],[Turnover Ratio]],2)</f>
        <v>2.1</v>
      </c>
    </row>
    <row r="1597" spans="1:14" hidden="1" x14ac:dyDescent="0.25">
      <c r="A1597" t="s">
        <v>1480</v>
      </c>
      <c r="B1597" s="1">
        <v>45311</v>
      </c>
      <c r="C1597">
        <v>655</v>
      </c>
      <c r="D1597">
        <v>380</v>
      </c>
      <c r="E1597">
        <v>4</v>
      </c>
      <c r="F1597">
        <v>115</v>
      </c>
      <c r="G1597">
        <v>18</v>
      </c>
      <c r="H1597" t="s">
        <v>3950</v>
      </c>
      <c r="I1597">
        <f>YEAR(Table1[[#This Row],[Date]])</f>
        <v>2024</v>
      </c>
      <c r="J1597">
        <f>MONTH(Table1[[#This Row],[Date]])</f>
        <v>1</v>
      </c>
      <c r="K1597">
        <f>WEEKDAY(Table1[[#This Row],[Date]])</f>
        <v>7</v>
      </c>
      <c r="L1597" s="3">
        <f>DAY(Table1[[#This Row],[Date]])</f>
        <v>20</v>
      </c>
      <c r="M1597" s="3">
        <f>Table1[[#This Row],[Inventory Level]]/Table1[[#This Row],[Reorder Point]]</f>
        <v>1.7236842105263157</v>
      </c>
      <c r="N1597" s="3">
        <f>ROUND(Table1[[#This Row],[Turnover Ratio]],2)</f>
        <v>1.72</v>
      </c>
    </row>
    <row r="1598" spans="1:14" hidden="1" x14ac:dyDescent="0.25">
      <c r="A1598" t="s">
        <v>1481</v>
      </c>
      <c r="B1598" s="1">
        <v>45271</v>
      </c>
      <c r="C1598">
        <v>964</v>
      </c>
      <c r="D1598">
        <v>356</v>
      </c>
      <c r="E1598">
        <v>3</v>
      </c>
      <c r="F1598">
        <v>18</v>
      </c>
      <c r="G1598">
        <v>4</v>
      </c>
      <c r="H1598" t="s">
        <v>3950</v>
      </c>
      <c r="I1598">
        <f>YEAR(Table1[[#This Row],[Date]])</f>
        <v>2023</v>
      </c>
      <c r="J1598">
        <f>MONTH(Table1[[#This Row],[Date]])</f>
        <v>12</v>
      </c>
      <c r="K1598">
        <f>WEEKDAY(Table1[[#This Row],[Date]])</f>
        <v>2</v>
      </c>
      <c r="L1598" s="3">
        <f>DAY(Table1[[#This Row],[Date]])</f>
        <v>11</v>
      </c>
      <c r="M1598" s="3">
        <f>Table1[[#This Row],[Inventory Level]]/Table1[[#This Row],[Reorder Point]]</f>
        <v>2.707865168539326</v>
      </c>
      <c r="N1598" s="3">
        <f>ROUND(Table1[[#This Row],[Turnover Ratio]],2)</f>
        <v>2.71</v>
      </c>
    </row>
    <row r="1599" spans="1:14" hidden="1" x14ac:dyDescent="0.25">
      <c r="A1599" t="s">
        <v>1482</v>
      </c>
      <c r="B1599" s="1">
        <v>45630</v>
      </c>
      <c r="C1599">
        <v>927</v>
      </c>
      <c r="D1599">
        <v>475</v>
      </c>
      <c r="E1599">
        <v>21</v>
      </c>
      <c r="F1599">
        <v>97</v>
      </c>
      <c r="G1599">
        <v>35</v>
      </c>
      <c r="H1599" t="s">
        <v>3951</v>
      </c>
      <c r="I1599">
        <f>YEAR(Table1[[#This Row],[Date]])</f>
        <v>2024</v>
      </c>
      <c r="J1599">
        <f>MONTH(Table1[[#This Row],[Date]])</f>
        <v>12</v>
      </c>
      <c r="K1599">
        <f>WEEKDAY(Table1[[#This Row],[Date]])</f>
        <v>4</v>
      </c>
      <c r="L1599" s="3">
        <f>DAY(Table1[[#This Row],[Date]])</f>
        <v>4</v>
      </c>
      <c r="M1599" s="3">
        <f>Table1[[#This Row],[Inventory Level]]/Table1[[#This Row],[Reorder Point]]</f>
        <v>1.9515789473684211</v>
      </c>
      <c r="N1599" s="3">
        <f>ROUND(Table1[[#This Row],[Turnover Ratio]],2)</f>
        <v>1.95</v>
      </c>
    </row>
    <row r="1600" spans="1:14" hidden="1" x14ac:dyDescent="0.25">
      <c r="A1600" t="s">
        <v>1483</v>
      </c>
      <c r="B1600" s="1">
        <v>45092</v>
      </c>
      <c r="C1600">
        <v>147</v>
      </c>
      <c r="D1600">
        <v>288</v>
      </c>
      <c r="E1600">
        <v>9</v>
      </c>
      <c r="F1600">
        <v>149</v>
      </c>
      <c r="G1600">
        <v>48</v>
      </c>
      <c r="H1600" t="s">
        <v>3950</v>
      </c>
      <c r="I1600">
        <f>YEAR(Table1[[#This Row],[Date]])</f>
        <v>2023</v>
      </c>
      <c r="J1600">
        <f>MONTH(Table1[[#This Row],[Date]])</f>
        <v>6</v>
      </c>
      <c r="K1600">
        <f>WEEKDAY(Table1[[#This Row],[Date]])</f>
        <v>5</v>
      </c>
      <c r="L1600" s="3">
        <f>DAY(Table1[[#This Row],[Date]])</f>
        <v>15</v>
      </c>
      <c r="M1600" s="3">
        <f>Table1[[#This Row],[Inventory Level]]/Table1[[#This Row],[Reorder Point]]</f>
        <v>0.51041666666666663</v>
      </c>
      <c r="N1600" s="3">
        <f>ROUND(Table1[[#This Row],[Turnover Ratio]],2)</f>
        <v>0.51</v>
      </c>
    </row>
    <row r="1601" spans="1:14" x14ac:dyDescent="0.25">
      <c r="A1601" t="s">
        <v>1484</v>
      </c>
      <c r="B1601" s="1">
        <v>45616</v>
      </c>
      <c r="C1601">
        <v>675</v>
      </c>
      <c r="D1601">
        <v>489</v>
      </c>
      <c r="E1601">
        <v>14</v>
      </c>
      <c r="F1601">
        <v>160</v>
      </c>
      <c r="G1601">
        <v>3</v>
      </c>
      <c r="H1601" t="s">
        <v>3949</v>
      </c>
      <c r="I1601">
        <f>YEAR(Table1[[#This Row],[Date]])</f>
        <v>2024</v>
      </c>
      <c r="J1601">
        <f>MONTH(Table1[[#This Row],[Date]])</f>
        <v>11</v>
      </c>
      <c r="K1601">
        <f>WEEKDAY(Table1[[#This Row],[Date]])</f>
        <v>4</v>
      </c>
      <c r="L1601" s="3">
        <f>DAY(Table1[[#This Row],[Date]])</f>
        <v>20</v>
      </c>
      <c r="M1601" s="3">
        <f>Table1[[#This Row],[Inventory Level]]/Table1[[#This Row],[Reorder Point]]</f>
        <v>1.3803680981595092</v>
      </c>
      <c r="N1601" s="3">
        <f>ROUND(Table1[[#This Row],[Turnover Ratio]],2)</f>
        <v>1.38</v>
      </c>
    </row>
    <row r="1602" spans="1:14" x14ac:dyDescent="0.25">
      <c r="A1602" t="s">
        <v>1485</v>
      </c>
      <c r="B1602" s="1">
        <v>45692</v>
      </c>
      <c r="C1602">
        <v>465</v>
      </c>
      <c r="D1602">
        <v>81</v>
      </c>
      <c r="E1602">
        <v>27</v>
      </c>
      <c r="F1602">
        <v>76</v>
      </c>
      <c r="G1602">
        <v>14</v>
      </c>
      <c r="H1602" t="s">
        <v>3949</v>
      </c>
      <c r="I1602">
        <f>YEAR(Table1[[#This Row],[Date]])</f>
        <v>2025</v>
      </c>
      <c r="J1602">
        <f>MONTH(Table1[[#This Row],[Date]])</f>
        <v>2</v>
      </c>
      <c r="K1602">
        <f>WEEKDAY(Table1[[#This Row],[Date]])</f>
        <v>3</v>
      </c>
      <c r="L1602" s="3">
        <f>DAY(Table1[[#This Row],[Date]])</f>
        <v>4</v>
      </c>
      <c r="M1602" s="3">
        <f>Table1[[#This Row],[Inventory Level]]/Table1[[#This Row],[Reorder Point]]</f>
        <v>5.7407407407407405</v>
      </c>
      <c r="N1602" s="3">
        <f>ROUND(Table1[[#This Row],[Turnover Ratio]],2)</f>
        <v>5.74</v>
      </c>
    </row>
    <row r="1603" spans="1:14" hidden="1" x14ac:dyDescent="0.25">
      <c r="A1603" t="s">
        <v>761</v>
      </c>
      <c r="B1603" s="1">
        <v>45405</v>
      </c>
      <c r="C1603">
        <v>813</v>
      </c>
      <c r="D1603">
        <v>153</v>
      </c>
      <c r="E1603">
        <v>6</v>
      </c>
      <c r="F1603">
        <v>140</v>
      </c>
      <c r="G1603">
        <v>19</v>
      </c>
      <c r="H1603" t="s">
        <v>3951</v>
      </c>
      <c r="I1603">
        <f>YEAR(Table1[[#This Row],[Date]])</f>
        <v>2024</v>
      </c>
      <c r="J1603">
        <f>MONTH(Table1[[#This Row],[Date]])</f>
        <v>4</v>
      </c>
      <c r="K1603">
        <f>WEEKDAY(Table1[[#This Row],[Date]])</f>
        <v>3</v>
      </c>
      <c r="L1603" s="3">
        <f>DAY(Table1[[#This Row],[Date]])</f>
        <v>23</v>
      </c>
      <c r="M1603" s="3">
        <f>Table1[[#This Row],[Inventory Level]]/Table1[[#This Row],[Reorder Point]]</f>
        <v>5.3137254901960782</v>
      </c>
      <c r="N1603" s="3">
        <f>ROUND(Table1[[#This Row],[Turnover Ratio]],2)</f>
        <v>5.31</v>
      </c>
    </row>
    <row r="1604" spans="1:14" hidden="1" x14ac:dyDescent="0.25">
      <c r="A1604" t="s">
        <v>1486</v>
      </c>
      <c r="B1604" s="1">
        <v>45595</v>
      </c>
      <c r="C1604">
        <v>250</v>
      </c>
      <c r="D1604">
        <v>470</v>
      </c>
      <c r="E1604">
        <v>18</v>
      </c>
      <c r="F1604">
        <v>141</v>
      </c>
      <c r="G1604">
        <v>14</v>
      </c>
      <c r="H1604" t="s">
        <v>3951</v>
      </c>
      <c r="I1604">
        <f>YEAR(Table1[[#This Row],[Date]])</f>
        <v>2024</v>
      </c>
      <c r="J1604">
        <f>MONTH(Table1[[#This Row],[Date]])</f>
        <v>10</v>
      </c>
      <c r="K1604">
        <f>WEEKDAY(Table1[[#This Row],[Date]])</f>
        <v>4</v>
      </c>
      <c r="L1604" s="3">
        <f>DAY(Table1[[#This Row],[Date]])</f>
        <v>30</v>
      </c>
      <c r="M1604" s="3">
        <f>Table1[[#This Row],[Inventory Level]]/Table1[[#This Row],[Reorder Point]]</f>
        <v>0.53191489361702127</v>
      </c>
      <c r="N1604" s="3">
        <f>ROUND(Table1[[#This Row],[Turnover Ratio]],2)</f>
        <v>0.53</v>
      </c>
    </row>
    <row r="1605" spans="1:14" x14ac:dyDescent="0.25">
      <c r="A1605" t="s">
        <v>1487</v>
      </c>
      <c r="B1605" s="1">
        <v>45642</v>
      </c>
      <c r="C1605">
        <v>673</v>
      </c>
      <c r="D1605">
        <v>440</v>
      </c>
      <c r="E1605">
        <v>14</v>
      </c>
      <c r="F1605">
        <v>102</v>
      </c>
      <c r="G1605">
        <v>45</v>
      </c>
      <c r="H1605" t="s">
        <v>3949</v>
      </c>
      <c r="I1605">
        <f>YEAR(Table1[[#This Row],[Date]])</f>
        <v>2024</v>
      </c>
      <c r="J1605">
        <f>MONTH(Table1[[#This Row],[Date]])</f>
        <v>12</v>
      </c>
      <c r="K1605">
        <f>WEEKDAY(Table1[[#This Row],[Date]])</f>
        <v>2</v>
      </c>
      <c r="L1605" s="3">
        <f>DAY(Table1[[#This Row],[Date]])</f>
        <v>16</v>
      </c>
      <c r="M1605" s="3">
        <f>Table1[[#This Row],[Inventory Level]]/Table1[[#This Row],[Reorder Point]]</f>
        <v>1.5295454545454545</v>
      </c>
      <c r="N1605" s="3">
        <f>ROUND(Table1[[#This Row],[Turnover Ratio]],2)</f>
        <v>1.53</v>
      </c>
    </row>
    <row r="1606" spans="1:14" hidden="1" x14ac:dyDescent="0.25">
      <c r="A1606" t="s">
        <v>1488</v>
      </c>
      <c r="B1606" s="1">
        <v>44973</v>
      </c>
      <c r="C1606">
        <v>750</v>
      </c>
      <c r="D1606">
        <v>460</v>
      </c>
      <c r="E1606">
        <v>25</v>
      </c>
      <c r="F1606">
        <v>41</v>
      </c>
      <c r="G1606">
        <v>7</v>
      </c>
      <c r="H1606" t="s">
        <v>3950</v>
      </c>
      <c r="I1606">
        <f>YEAR(Table1[[#This Row],[Date]])</f>
        <v>2023</v>
      </c>
      <c r="J1606">
        <f>MONTH(Table1[[#This Row],[Date]])</f>
        <v>2</v>
      </c>
      <c r="K1606">
        <f>WEEKDAY(Table1[[#This Row],[Date]])</f>
        <v>5</v>
      </c>
      <c r="L1606" s="3">
        <f>DAY(Table1[[#This Row],[Date]])</f>
        <v>16</v>
      </c>
      <c r="M1606" s="3">
        <f>Table1[[#This Row],[Inventory Level]]/Table1[[#This Row],[Reorder Point]]</f>
        <v>1.6304347826086956</v>
      </c>
      <c r="N1606" s="3">
        <f>ROUND(Table1[[#This Row],[Turnover Ratio]],2)</f>
        <v>1.63</v>
      </c>
    </row>
    <row r="1607" spans="1:14" hidden="1" x14ac:dyDescent="0.25">
      <c r="A1607" t="s">
        <v>1489</v>
      </c>
      <c r="B1607" s="1">
        <v>45237</v>
      </c>
      <c r="C1607">
        <v>335</v>
      </c>
      <c r="D1607">
        <v>407</v>
      </c>
      <c r="E1607">
        <v>25</v>
      </c>
      <c r="F1607">
        <v>161</v>
      </c>
      <c r="G1607">
        <v>10</v>
      </c>
      <c r="H1607" t="s">
        <v>3950</v>
      </c>
      <c r="I1607">
        <f>YEAR(Table1[[#This Row],[Date]])</f>
        <v>2023</v>
      </c>
      <c r="J1607">
        <f>MONTH(Table1[[#This Row],[Date]])</f>
        <v>11</v>
      </c>
      <c r="K1607">
        <f>WEEKDAY(Table1[[#This Row],[Date]])</f>
        <v>3</v>
      </c>
      <c r="L1607" s="3">
        <f>DAY(Table1[[#This Row],[Date]])</f>
        <v>7</v>
      </c>
      <c r="M1607" s="3">
        <f>Table1[[#This Row],[Inventory Level]]/Table1[[#This Row],[Reorder Point]]</f>
        <v>0.82309582309582308</v>
      </c>
      <c r="N1607" s="3">
        <f>ROUND(Table1[[#This Row],[Turnover Ratio]],2)</f>
        <v>0.82</v>
      </c>
    </row>
    <row r="1608" spans="1:14" hidden="1" x14ac:dyDescent="0.25">
      <c r="A1608" t="s">
        <v>174</v>
      </c>
      <c r="B1608" s="1">
        <v>45389</v>
      </c>
      <c r="C1608">
        <v>733</v>
      </c>
      <c r="D1608">
        <v>126</v>
      </c>
      <c r="E1608">
        <v>4</v>
      </c>
      <c r="F1608">
        <v>140</v>
      </c>
      <c r="G1608">
        <v>6</v>
      </c>
      <c r="H1608" t="s">
        <v>3951</v>
      </c>
      <c r="I1608">
        <f>YEAR(Table1[[#This Row],[Date]])</f>
        <v>2024</v>
      </c>
      <c r="J1608">
        <f>MONTH(Table1[[#This Row],[Date]])</f>
        <v>4</v>
      </c>
      <c r="K1608">
        <f>WEEKDAY(Table1[[#This Row],[Date]])</f>
        <v>1</v>
      </c>
      <c r="L1608" s="3">
        <f>DAY(Table1[[#This Row],[Date]])</f>
        <v>7</v>
      </c>
      <c r="M1608" s="3">
        <f>Table1[[#This Row],[Inventory Level]]/Table1[[#This Row],[Reorder Point]]</f>
        <v>5.8174603174603172</v>
      </c>
      <c r="N1608" s="3">
        <f>ROUND(Table1[[#This Row],[Turnover Ratio]],2)</f>
        <v>5.82</v>
      </c>
    </row>
    <row r="1609" spans="1:14" x14ac:dyDescent="0.25">
      <c r="A1609" t="s">
        <v>1490</v>
      </c>
      <c r="B1609" s="1">
        <v>45319</v>
      </c>
      <c r="C1609">
        <v>816</v>
      </c>
      <c r="D1609">
        <v>386</v>
      </c>
      <c r="E1609">
        <v>10</v>
      </c>
      <c r="F1609">
        <v>128</v>
      </c>
      <c r="G1609">
        <v>46</v>
      </c>
      <c r="H1609" t="s">
        <v>3949</v>
      </c>
      <c r="I1609">
        <f>YEAR(Table1[[#This Row],[Date]])</f>
        <v>2024</v>
      </c>
      <c r="J1609">
        <f>MONTH(Table1[[#This Row],[Date]])</f>
        <v>1</v>
      </c>
      <c r="K1609">
        <f>WEEKDAY(Table1[[#This Row],[Date]])</f>
        <v>1</v>
      </c>
      <c r="L1609" s="3">
        <f>DAY(Table1[[#This Row],[Date]])</f>
        <v>28</v>
      </c>
      <c r="M1609" s="3">
        <f>Table1[[#This Row],[Inventory Level]]/Table1[[#This Row],[Reorder Point]]</f>
        <v>2.1139896373056994</v>
      </c>
      <c r="N1609" s="3">
        <f>ROUND(Table1[[#This Row],[Turnover Ratio]],2)</f>
        <v>2.11</v>
      </c>
    </row>
    <row r="1610" spans="1:14" hidden="1" x14ac:dyDescent="0.25">
      <c r="A1610" t="s">
        <v>1491</v>
      </c>
      <c r="B1610" s="1">
        <v>45088</v>
      </c>
      <c r="C1610">
        <v>616</v>
      </c>
      <c r="D1610">
        <v>329</v>
      </c>
      <c r="E1610">
        <v>17</v>
      </c>
      <c r="F1610">
        <v>151</v>
      </c>
      <c r="G1610">
        <v>11</v>
      </c>
      <c r="H1610" t="s">
        <v>3950</v>
      </c>
      <c r="I1610">
        <f>YEAR(Table1[[#This Row],[Date]])</f>
        <v>2023</v>
      </c>
      <c r="J1610">
        <f>MONTH(Table1[[#This Row],[Date]])</f>
        <v>6</v>
      </c>
      <c r="K1610">
        <f>WEEKDAY(Table1[[#This Row],[Date]])</f>
        <v>1</v>
      </c>
      <c r="L1610" s="3">
        <f>DAY(Table1[[#This Row],[Date]])</f>
        <v>11</v>
      </c>
      <c r="M1610" s="3">
        <f>Table1[[#This Row],[Inventory Level]]/Table1[[#This Row],[Reorder Point]]</f>
        <v>1.8723404255319149</v>
      </c>
      <c r="N1610" s="3">
        <f>ROUND(Table1[[#This Row],[Turnover Ratio]],2)</f>
        <v>1.87</v>
      </c>
    </row>
    <row r="1611" spans="1:14" hidden="1" x14ac:dyDescent="0.25">
      <c r="A1611" t="s">
        <v>1492</v>
      </c>
      <c r="B1611" s="1">
        <v>45306</v>
      </c>
      <c r="C1611">
        <v>369</v>
      </c>
      <c r="D1611">
        <v>70</v>
      </c>
      <c r="E1611">
        <v>22</v>
      </c>
      <c r="F1611">
        <v>127</v>
      </c>
      <c r="G1611">
        <v>18</v>
      </c>
      <c r="H1611" t="s">
        <v>3951</v>
      </c>
      <c r="I1611">
        <f>YEAR(Table1[[#This Row],[Date]])</f>
        <v>2024</v>
      </c>
      <c r="J1611">
        <f>MONTH(Table1[[#This Row],[Date]])</f>
        <v>1</v>
      </c>
      <c r="K1611">
        <f>WEEKDAY(Table1[[#This Row],[Date]])</f>
        <v>2</v>
      </c>
      <c r="L1611" s="3">
        <f>DAY(Table1[[#This Row],[Date]])</f>
        <v>15</v>
      </c>
      <c r="M1611" s="3">
        <f>Table1[[#This Row],[Inventory Level]]/Table1[[#This Row],[Reorder Point]]</f>
        <v>5.2714285714285714</v>
      </c>
      <c r="N1611" s="3">
        <f>ROUND(Table1[[#This Row],[Turnover Ratio]],2)</f>
        <v>5.27</v>
      </c>
    </row>
    <row r="1612" spans="1:14" x14ac:dyDescent="0.25">
      <c r="A1612" t="s">
        <v>1493</v>
      </c>
      <c r="B1612" s="1">
        <v>45280</v>
      </c>
      <c r="C1612">
        <v>371</v>
      </c>
      <c r="D1612">
        <v>332</v>
      </c>
      <c r="E1612">
        <v>2</v>
      </c>
      <c r="F1612">
        <v>141</v>
      </c>
      <c r="G1612">
        <v>8</v>
      </c>
      <c r="H1612" t="s">
        <v>3949</v>
      </c>
      <c r="I1612">
        <f>YEAR(Table1[[#This Row],[Date]])</f>
        <v>2023</v>
      </c>
      <c r="J1612">
        <f>MONTH(Table1[[#This Row],[Date]])</f>
        <v>12</v>
      </c>
      <c r="K1612">
        <f>WEEKDAY(Table1[[#This Row],[Date]])</f>
        <v>4</v>
      </c>
      <c r="L1612" s="3">
        <f>DAY(Table1[[#This Row],[Date]])</f>
        <v>20</v>
      </c>
      <c r="M1612" s="3">
        <f>Table1[[#This Row],[Inventory Level]]/Table1[[#This Row],[Reorder Point]]</f>
        <v>1.1174698795180722</v>
      </c>
      <c r="N1612" s="3">
        <f>ROUND(Table1[[#This Row],[Turnover Ratio]],2)</f>
        <v>1.1200000000000001</v>
      </c>
    </row>
    <row r="1613" spans="1:14" x14ac:dyDescent="0.25">
      <c r="A1613" t="s">
        <v>1494</v>
      </c>
      <c r="B1613" s="1">
        <v>45126</v>
      </c>
      <c r="C1613">
        <v>399</v>
      </c>
      <c r="D1613">
        <v>247</v>
      </c>
      <c r="E1613">
        <v>19</v>
      </c>
      <c r="F1613">
        <v>163</v>
      </c>
      <c r="G1613">
        <v>19</v>
      </c>
      <c r="H1613" t="s">
        <v>3949</v>
      </c>
      <c r="I1613">
        <f>YEAR(Table1[[#This Row],[Date]])</f>
        <v>2023</v>
      </c>
      <c r="J1613">
        <f>MONTH(Table1[[#This Row],[Date]])</f>
        <v>7</v>
      </c>
      <c r="K1613">
        <f>WEEKDAY(Table1[[#This Row],[Date]])</f>
        <v>4</v>
      </c>
      <c r="L1613" s="3">
        <f>DAY(Table1[[#This Row],[Date]])</f>
        <v>19</v>
      </c>
      <c r="M1613" s="3">
        <f>Table1[[#This Row],[Inventory Level]]/Table1[[#This Row],[Reorder Point]]</f>
        <v>1.6153846153846154</v>
      </c>
      <c r="N1613" s="3">
        <f>ROUND(Table1[[#This Row],[Turnover Ratio]],2)</f>
        <v>1.62</v>
      </c>
    </row>
    <row r="1614" spans="1:14" x14ac:dyDescent="0.25">
      <c r="A1614" t="s">
        <v>171</v>
      </c>
      <c r="B1614" s="1">
        <v>45508</v>
      </c>
      <c r="C1614">
        <v>113</v>
      </c>
      <c r="D1614">
        <v>188</v>
      </c>
      <c r="E1614">
        <v>11</v>
      </c>
      <c r="F1614">
        <v>154</v>
      </c>
      <c r="G1614">
        <v>47</v>
      </c>
      <c r="H1614" t="s">
        <v>3949</v>
      </c>
      <c r="I1614">
        <f>YEAR(Table1[[#This Row],[Date]])</f>
        <v>2024</v>
      </c>
      <c r="J1614">
        <f>MONTH(Table1[[#This Row],[Date]])</f>
        <v>8</v>
      </c>
      <c r="K1614">
        <f>WEEKDAY(Table1[[#This Row],[Date]])</f>
        <v>1</v>
      </c>
      <c r="L1614" s="3">
        <f>DAY(Table1[[#This Row],[Date]])</f>
        <v>4</v>
      </c>
      <c r="M1614" s="3">
        <f>Table1[[#This Row],[Inventory Level]]/Table1[[#This Row],[Reorder Point]]</f>
        <v>0.60106382978723405</v>
      </c>
      <c r="N1614" s="3">
        <f>ROUND(Table1[[#This Row],[Turnover Ratio]],2)</f>
        <v>0.6</v>
      </c>
    </row>
    <row r="1615" spans="1:14" hidden="1" x14ac:dyDescent="0.25">
      <c r="A1615" t="s">
        <v>1495</v>
      </c>
      <c r="B1615" s="1">
        <v>45507</v>
      </c>
      <c r="C1615">
        <v>922</v>
      </c>
      <c r="D1615">
        <v>425</v>
      </c>
      <c r="E1615">
        <v>4</v>
      </c>
      <c r="F1615">
        <v>62</v>
      </c>
      <c r="G1615">
        <v>44</v>
      </c>
      <c r="H1615" t="s">
        <v>3951</v>
      </c>
      <c r="I1615">
        <f>YEAR(Table1[[#This Row],[Date]])</f>
        <v>2024</v>
      </c>
      <c r="J1615">
        <f>MONTH(Table1[[#This Row],[Date]])</f>
        <v>8</v>
      </c>
      <c r="K1615">
        <f>WEEKDAY(Table1[[#This Row],[Date]])</f>
        <v>7</v>
      </c>
      <c r="L1615" s="3">
        <f>DAY(Table1[[#This Row],[Date]])</f>
        <v>3</v>
      </c>
      <c r="M1615" s="3">
        <f>Table1[[#This Row],[Inventory Level]]/Table1[[#This Row],[Reorder Point]]</f>
        <v>2.1694117647058824</v>
      </c>
      <c r="N1615" s="3">
        <f>ROUND(Table1[[#This Row],[Turnover Ratio]],2)</f>
        <v>2.17</v>
      </c>
    </row>
    <row r="1616" spans="1:14" hidden="1" x14ac:dyDescent="0.25">
      <c r="A1616" t="s">
        <v>1496</v>
      </c>
      <c r="B1616" s="1">
        <v>45447</v>
      </c>
      <c r="C1616">
        <v>612</v>
      </c>
      <c r="D1616">
        <v>492</v>
      </c>
      <c r="E1616">
        <v>23</v>
      </c>
      <c r="F1616">
        <v>12</v>
      </c>
      <c r="G1616">
        <v>32</v>
      </c>
      <c r="H1616" t="s">
        <v>3951</v>
      </c>
      <c r="I1616">
        <f>YEAR(Table1[[#This Row],[Date]])</f>
        <v>2024</v>
      </c>
      <c r="J1616">
        <f>MONTH(Table1[[#This Row],[Date]])</f>
        <v>6</v>
      </c>
      <c r="K1616">
        <f>WEEKDAY(Table1[[#This Row],[Date]])</f>
        <v>3</v>
      </c>
      <c r="L1616" s="3">
        <f>DAY(Table1[[#This Row],[Date]])</f>
        <v>4</v>
      </c>
      <c r="M1616" s="3">
        <f>Table1[[#This Row],[Inventory Level]]/Table1[[#This Row],[Reorder Point]]</f>
        <v>1.2439024390243902</v>
      </c>
      <c r="N1616" s="3">
        <f>ROUND(Table1[[#This Row],[Turnover Ratio]],2)</f>
        <v>1.24</v>
      </c>
    </row>
    <row r="1617" spans="1:14" hidden="1" x14ac:dyDescent="0.25">
      <c r="A1617" t="s">
        <v>1497</v>
      </c>
      <c r="B1617" s="1">
        <v>45676</v>
      </c>
      <c r="C1617">
        <v>933</v>
      </c>
      <c r="D1617">
        <v>348</v>
      </c>
      <c r="E1617">
        <v>25</v>
      </c>
      <c r="F1617">
        <v>70</v>
      </c>
      <c r="G1617">
        <v>6</v>
      </c>
      <c r="H1617" t="s">
        <v>3950</v>
      </c>
      <c r="I1617">
        <f>YEAR(Table1[[#This Row],[Date]])</f>
        <v>2025</v>
      </c>
      <c r="J1617">
        <f>MONTH(Table1[[#This Row],[Date]])</f>
        <v>1</v>
      </c>
      <c r="K1617">
        <f>WEEKDAY(Table1[[#This Row],[Date]])</f>
        <v>1</v>
      </c>
      <c r="L1617" s="3">
        <f>DAY(Table1[[#This Row],[Date]])</f>
        <v>19</v>
      </c>
      <c r="M1617" s="3">
        <f>Table1[[#This Row],[Inventory Level]]/Table1[[#This Row],[Reorder Point]]</f>
        <v>2.6810344827586206</v>
      </c>
      <c r="N1617" s="3">
        <f>ROUND(Table1[[#This Row],[Turnover Ratio]],2)</f>
        <v>2.68</v>
      </c>
    </row>
    <row r="1618" spans="1:14" hidden="1" x14ac:dyDescent="0.25">
      <c r="A1618" t="s">
        <v>1498</v>
      </c>
      <c r="B1618" s="1">
        <v>45674</v>
      </c>
      <c r="C1618">
        <v>998</v>
      </c>
      <c r="D1618">
        <v>236</v>
      </c>
      <c r="E1618">
        <v>3</v>
      </c>
      <c r="F1618">
        <v>69</v>
      </c>
      <c r="G1618">
        <v>12</v>
      </c>
      <c r="H1618" t="s">
        <v>3950</v>
      </c>
      <c r="I1618">
        <f>YEAR(Table1[[#This Row],[Date]])</f>
        <v>2025</v>
      </c>
      <c r="J1618">
        <f>MONTH(Table1[[#This Row],[Date]])</f>
        <v>1</v>
      </c>
      <c r="K1618">
        <f>WEEKDAY(Table1[[#This Row],[Date]])</f>
        <v>6</v>
      </c>
      <c r="L1618" s="3">
        <f>DAY(Table1[[#This Row],[Date]])</f>
        <v>17</v>
      </c>
      <c r="M1618" s="3">
        <f>Table1[[#This Row],[Inventory Level]]/Table1[[#This Row],[Reorder Point]]</f>
        <v>4.2288135593220337</v>
      </c>
      <c r="N1618" s="3">
        <f>ROUND(Table1[[#This Row],[Turnover Ratio]],2)</f>
        <v>4.2300000000000004</v>
      </c>
    </row>
    <row r="1619" spans="1:14" hidden="1" x14ac:dyDescent="0.25">
      <c r="A1619" t="s">
        <v>145</v>
      </c>
      <c r="B1619" s="1">
        <v>45601</v>
      </c>
      <c r="C1619">
        <v>838</v>
      </c>
      <c r="D1619">
        <v>274</v>
      </c>
      <c r="E1619">
        <v>2</v>
      </c>
      <c r="F1619">
        <v>113</v>
      </c>
      <c r="G1619">
        <v>43</v>
      </c>
      <c r="H1619" t="s">
        <v>3950</v>
      </c>
      <c r="I1619">
        <f>YEAR(Table1[[#This Row],[Date]])</f>
        <v>2024</v>
      </c>
      <c r="J1619">
        <f>MONTH(Table1[[#This Row],[Date]])</f>
        <v>11</v>
      </c>
      <c r="K1619">
        <f>WEEKDAY(Table1[[#This Row],[Date]])</f>
        <v>3</v>
      </c>
      <c r="L1619" s="3">
        <f>DAY(Table1[[#This Row],[Date]])</f>
        <v>5</v>
      </c>
      <c r="M1619" s="3">
        <f>Table1[[#This Row],[Inventory Level]]/Table1[[#This Row],[Reorder Point]]</f>
        <v>3.0583941605839415</v>
      </c>
      <c r="N1619" s="3">
        <f>ROUND(Table1[[#This Row],[Turnover Ratio]],2)</f>
        <v>3.06</v>
      </c>
    </row>
    <row r="1620" spans="1:14" hidden="1" x14ac:dyDescent="0.25">
      <c r="A1620" t="s">
        <v>1499</v>
      </c>
      <c r="B1620" s="1">
        <v>45229</v>
      </c>
      <c r="C1620">
        <v>629</v>
      </c>
      <c r="D1620">
        <v>145</v>
      </c>
      <c r="E1620">
        <v>13</v>
      </c>
      <c r="F1620">
        <v>85</v>
      </c>
      <c r="G1620">
        <v>27</v>
      </c>
      <c r="H1620" t="s">
        <v>3951</v>
      </c>
      <c r="I1620">
        <f>YEAR(Table1[[#This Row],[Date]])</f>
        <v>2023</v>
      </c>
      <c r="J1620">
        <f>MONTH(Table1[[#This Row],[Date]])</f>
        <v>10</v>
      </c>
      <c r="K1620">
        <f>WEEKDAY(Table1[[#This Row],[Date]])</f>
        <v>2</v>
      </c>
      <c r="L1620" s="3">
        <f>DAY(Table1[[#This Row],[Date]])</f>
        <v>30</v>
      </c>
      <c r="M1620" s="3">
        <f>Table1[[#This Row],[Inventory Level]]/Table1[[#This Row],[Reorder Point]]</f>
        <v>4.3379310344827582</v>
      </c>
      <c r="N1620" s="3">
        <f>ROUND(Table1[[#This Row],[Turnover Ratio]],2)</f>
        <v>4.34</v>
      </c>
    </row>
    <row r="1621" spans="1:14" x14ac:dyDescent="0.25">
      <c r="A1621" t="s">
        <v>1500</v>
      </c>
      <c r="B1621" s="1">
        <v>45313</v>
      </c>
      <c r="C1621">
        <v>635</v>
      </c>
      <c r="D1621">
        <v>87</v>
      </c>
      <c r="E1621">
        <v>19</v>
      </c>
      <c r="F1621">
        <v>117</v>
      </c>
      <c r="G1621">
        <v>8</v>
      </c>
      <c r="H1621" t="s">
        <v>3949</v>
      </c>
      <c r="I1621">
        <f>YEAR(Table1[[#This Row],[Date]])</f>
        <v>2024</v>
      </c>
      <c r="J1621">
        <f>MONTH(Table1[[#This Row],[Date]])</f>
        <v>1</v>
      </c>
      <c r="K1621">
        <f>WEEKDAY(Table1[[#This Row],[Date]])</f>
        <v>2</v>
      </c>
      <c r="L1621" s="3">
        <f>DAY(Table1[[#This Row],[Date]])</f>
        <v>22</v>
      </c>
      <c r="M1621" s="3">
        <f>Table1[[#This Row],[Inventory Level]]/Table1[[#This Row],[Reorder Point]]</f>
        <v>7.2988505747126435</v>
      </c>
      <c r="N1621" s="3">
        <f>ROUND(Table1[[#This Row],[Turnover Ratio]],2)</f>
        <v>7.3</v>
      </c>
    </row>
    <row r="1622" spans="1:14" hidden="1" x14ac:dyDescent="0.25">
      <c r="A1622" t="s">
        <v>55</v>
      </c>
      <c r="B1622" s="1">
        <v>45136</v>
      </c>
      <c r="C1622">
        <v>615</v>
      </c>
      <c r="D1622">
        <v>479</v>
      </c>
      <c r="E1622">
        <v>6</v>
      </c>
      <c r="F1622">
        <v>193</v>
      </c>
      <c r="G1622">
        <v>43</v>
      </c>
      <c r="H1622" t="s">
        <v>3951</v>
      </c>
      <c r="I1622">
        <f>YEAR(Table1[[#This Row],[Date]])</f>
        <v>2023</v>
      </c>
      <c r="J1622">
        <f>MONTH(Table1[[#This Row],[Date]])</f>
        <v>7</v>
      </c>
      <c r="K1622">
        <f>WEEKDAY(Table1[[#This Row],[Date]])</f>
        <v>7</v>
      </c>
      <c r="L1622" s="3">
        <f>DAY(Table1[[#This Row],[Date]])</f>
        <v>29</v>
      </c>
      <c r="M1622" s="3">
        <f>Table1[[#This Row],[Inventory Level]]/Table1[[#This Row],[Reorder Point]]</f>
        <v>1.2839248434237995</v>
      </c>
      <c r="N1622" s="3">
        <f>ROUND(Table1[[#This Row],[Turnover Ratio]],2)</f>
        <v>1.28</v>
      </c>
    </row>
    <row r="1623" spans="1:14" hidden="1" x14ac:dyDescent="0.25">
      <c r="A1623" t="s">
        <v>1501</v>
      </c>
      <c r="B1623" s="1">
        <v>45586</v>
      </c>
      <c r="C1623">
        <v>992</v>
      </c>
      <c r="D1623">
        <v>434</v>
      </c>
      <c r="E1623">
        <v>30</v>
      </c>
      <c r="F1623">
        <v>198</v>
      </c>
      <c r="G1623">
        <v>49</v>
      </c>
      <c r="H1623" t="s">
        <v>3950</v>
      </c>
      <c r="I1623">
        <f>YEAR(Table1[[#This Row],[Date]])</f>
        <v>2024</v>
      </c>
      <c r="J1623">
        <f>MONTH(Table1[[#This Row],[Date]])</f>
        <v>10</v>
      </c>
      <c r="K1623">
        <f>WEEKDAY(Table1[[#This Row],[Date]])</f>
        <v>2</v>
      </c>
      <c r="L1623" s="3">
        <f>DAY(Table1[[#This Row],[Date]])</f>
        <v>21</v>
      </c>
      <c r="M1623" s="3">
        <f>Table1[[#This Row],[Inventory Level]]/Table1[[#This Row],[Reorder Point]]</f>
        <v>2.2857142857142856</v>
      </c>
      <c r="N1623" s="3">
        <f>ROUND(Table1[[#This Row],[Turnover Ratio]],2)</f>
        <v>2.29</v>
      </c>
    </row>
    <row r="1624" spans="1:14" hidden="1" x14ac:dyDescent="0.25">
      <c r="A1624" t="s">
        <v>1502</v>
      </c>
      <c r="B1624" s="1">
        <v>45427</v>
      </c>
      <c r="C1624">
        <v>722</v>
      </c>
      <c r="D1624">
        <v>299</v>
      </c>
      <c r="E1624">
        <v>19</v>
      </c>
      <c r="F1624">
        <v>5</v>
      </c>
      <c r="G1624">
        <v>48</v>
      </c>
      <c r="H1624" t="s">
        <v>3950</v>
      </c>
      <c r="I1624">
        <f>YEAR(Table1[[#This Row],[Date]])</f>
        <v>2024</v>
      </c>
      <c r="J1624">
        <f>MONTH(Table1[[#This Row],[Date]])</f>
        <v>5</v>
      </c>
      <c r="K1624">
        <f>WEEKDAY(Table1[[#This Row],[Date]])</f>
        <v>4</v>
      </c>
      <c r="L1624" s="3">
        <f>DAY(Table1[[#This Row],[Date]])</f>
        <v>15</v>
      </c>
      <c r="M1624" s="3">
        <f>Table1[[#This Row],[Inventory Level]]/Table1[[#This Row],[Reorder Point]]</f>
        <v>2.4147157190635453</v>
      </c>
      <c r="N1624" s="3">
        <f>ROUND(Table1[[#This Row],[Turnover Ratio]],2)</f>
        <v>2.41</v>
      </c>
    </row>
    <row r="1625" spans="1:14" hidden="1" x14ac:dyDescent="0.25">
      <c r="A1625" t="s">
        <v>1503</v>
      </c>
      <c r="B1625" s="1">
        <v>45344</v>
      </c>
      <c r="C1625">
        <v>704</v>
      </c>
      <c r="D1625">
        <v>354</v>
      </c>
      <c r="E1625">
        <v>12</v>
      </c>
      <c r="F1625">
        <v>146</v>
      </c>
      <c r="G1625">
        <v>19</v>
      </c>
      <c r="H1625" t="s">
        <v>3950</v>
      </c>
      <c r="I1625">
        <f>YEAR(Table1[[#This Row],[Date]])</f>
        <v>2024</v>
      </c>
      <c r="J1625">
        <f>MONTH(Table1[[#This Row],[Date]])</f>
        <v>2</v>
      </c>
      <c r="K1625">
        <f>WEEKDAY(Table1[[#This Row],[Date]])</f>
        <v>5</v>
      </c>
      <c r="L1625" s="3">
        <f>DAY(Table1[[#This Row],[Date]])</f>
        <v>22</v>
      </c>
      <c r="M1625" s="3">
        <f>Table1[[#This Row],[Inventory Level]]/Table1[[#This Row],[Reorder Point]]</f>
        <v>1.9887005649717515</v>
      </c>
      <c r="N1625" s="3">
        <f>ROUND(Table1[[#This Row],[Turnover Ratio]],2)</f>
        <v>1.99</v>
      </c>
    </row>
    <row r="1626" spans="1:14" x14ac:dyDescent="0.25">
      <c r="A1626" t="s">
        <v>232</v>
      </c>
      <c r="B1626" s="1">
        <v>45639</v>
      </c>
      <c r="C1626">
        <v>771</v>
      </c>
      <c r="D1626">
        <v>210</v>
      </c>
      <c r="E1626">
        <v>7</v>
      </c>
      <c r="F1626">
        <v>2</v>
      </c>
      <c r="G1626">
        <v>48</v>
      </c>
      <c r="H1626" t="s">
        <v>3949</v>
      </c>
      <c r="I1626">
        <f>YEAR(Table1[[#This Row],[Date]])</f>
        <v>2024</v>
      </c>
      <c r="J1626">
        <f>MONTH(Table1[[#This Row],[Date]])</f>
        <v>12</v>
      </c>
      <c r="K1626">
        <f>WEEKDAY(Table1[[#This Row],[Date]])</f>
        <v>6</v>
      </c>
      <c r="L1626" s="3">
        <f>DAY(Table1[[#This Row],[Date]])</f>
        <v>13</v>
      </c>
      <c r="M1626" s="3">
        <f>Table1[[#This Row],[Inventory Level]]/Table1[[#This Row],[Reorder Point]]</f>
        <v>3.6714285714285713</v>
      </c>
      <c r="N1626" s="3">
        <f>ROUND(Table1[[#This Row],[Turnover Ratio]],2)</f>
        <v>3.67</v>
      </c>
    </row>
    <row r="1627" spans="1:14" hidden="1" x14ac:dyDescent="0.25">
      <c r="A1627" t="s">
        <v>1504</v>
      </c>
      <c r="B1627" s="1">
        <v>45299</v>
      </c>
      <c r="C1627">
        <v>588</v>
      </c>
      <c r="D1627">
        <v>121</v>
      </c>
      <c r="E1627">
        <v>6</v>
      </c>
      <c r="F1627">
        <v>4</v>
      </c>
      <c r="G1627">
        <v>21</v>
      </c>
      <c r="H1627" t="s">
        <v>3951</v>
      </c>
      <c r="I1627">
        <f>YEAR(Table1[[#This Row],[Date]])</f>
        <v>2024</v>
      </c>
      <c r="J1627">
        <f>MONTH(Table1[[#This Row],[Date]])</f>
        <v>1</v>
      </c>
      <c r="K1627">
        <f>WEEKDAY(Table1[[#This Row],[Date]])</f>
        <v>2</v>
      </c>
      <c r="L1627" s="3">
        <f>DAY(Table1[[#This Row],[Date]])</f>
        <v>8</v>
      </c>
      <c r="M1627" s="3">
        <f>Table1[[#This Row],[Inventory Level]]/Table1[[#This Row],[Reorder Point]]</f>
        <v>4.8595041322314048</v>
      </c>
      <c r="N1627" s="3">
        <f>ROUND(Table1[[#This Row],[Turnover Ratio]],2)</f>
        <v>4.8600000000000003</v>
      </c>
    </row>
    <row r="1628" spans="1:14" x14ac:dyDescent="0.25">
      <c r="A1628" t="s">
        <v>1505</v>
      </c>
      <c r="B1628" s="1">
        <v>45176</v>
      </c>
      <c r="C1628">
        <v>169</v>
      </c>
      <c r="D1628">
        <v>236</v>
      </c>
      <c r="E1628">
        <v>30</v>
      </c>
      <c r="F1628">
        <v>191</v>
      </c>
      <c r="G1628">
        <v>4</v>
      </c>
      <c r="H1628" t="s">
        <v>3949</v>
      </c>
      <c r="I1628">
        <f>YEAR(Table1[[#This Row],[Date]])</f>
        <v>2023</v>
      </c>
      <c r="J1628">
        <f>MONTH(Table1[[#This Row],[Date]])</f>
        <v>9</v>
      </c>
      <c r="K1628">
        <f>WEEKDAY(Table1[[#This Row],[Date]])</f>
        <v>5</v>
      </c>
      <c r="L1628" s="3">
        <f>DAY(Table1[[#This Row],[Date]])</f>
        <v>7</v>
      </c>
      <c r="M1628" s="3">
        <f>Table1[[#This Row],[Inventory Level]]/Table1[[#This Row],[Reorder Point]]</f>
        <v>0.71610169491525422</v>
      </c>
      <c r="N1628" s="3">
        <f>ROUND(Table1[[#This Row],[Turnover Ratio]],2)</f>
        <v>0.72</v>
      </c>
    </row>
    <row r="1629" spans="1:14" hidden="1" x14ac:dyDescent="0.25">
      <c r="A1629" t="s">
        <v>1506</v>
      </c>
      <c r="B1629" s="1">
        <v>45536</v>
      </c>
      <c r="C1629">
        <v>274</v>
      </c>
      <c r="D1629">
        <v>431</v>
      </c>
      <c r="E1629">
        <v>2</v>
      </c>
      <c r="F1629">
        <v>169</v>
      </c>
      <c r="G1629">
        <v>45</v>
      </c>
      <c r="H1629" t="s">
        <v>3950</v>
      </c>
      <c r="I1629">
        <f>YEAR(Table1[[#This Row],[Date]])</f>
        <v>2024</v>
      </c>
      <c r="J1629">
        <f>MONTH(Table1[[#This Row],[Date]])</f>
        <v>9</v>
      </c>
      <c r="K1629">
        <f>WEEKDAY(Table1[[#This Row],[Date]])</f>
        <v>1</v>
      </c>
      <c r="L1629" s="3">
        <f>DAY(Table1[[#This Row],[Date]])</f>
        <v>1</v>
      </c>
      <c r="M1629" s="3">
        <f>Table1[[#This Row],[Inventory Level]]/Table1[[#This Row],[Reorder Point]]</f>
        <v>0.6357308584686775</v>
      </c>
      <c r="N1629" s="3">
        <f>ROUND(Table1[[#This Row],[Turnover Ratio]],2)</f>
        <v>0.64</v>
      </c>
    </row>
    <row r="1630" spans="1:14" hidden="1" x14ac:dyDescent="0.25">
      <c r="A1630" t="s">
        <v>1507</v>
      </c>
      <c r="B1630" s="1">
        <v>45532</v>
      </c>
      <c r="C1630">
        <v>664</v>
      </c>
      <c r="D1630">
        <v>71</v>
      </c>
      <c r="E1630">
        <v>28</v>
      </c>
      <c r="F1630">
        <v>172</v>
      </c>
      <c r="G1630">
        <v>24</v>
      </c>
      <c r="H1630" t="s">
        <v>3951</v>
      </c>
      <c r="I1630">
        <f>YEAR(Table1[[#This Row],[Date]])</f>
        <v>2024</v>
      </c>
      <c r="J1630">
        <f>MONTH(Table1[[#This Row],[Date]])</f>
        <v>8</v>
      </c>
      <c r="K1630">
        <f>WEEKDAY(Table1[[#This Row],[Date]])</f>
        <v>4</v>
      </c>
      <c r="L1630" s="3">
        <f>DAY(Table1[[#This Row],[Date]])</f>
        <v>28</v>
      </c>
      <c r="M1630" s="3">
        <f>Table1[[#This Row],[Inventory Level]]/Table1[[#This Row],[Reorder Point]]</f>
        <v>9.352112676056338</v>
      </c>
      <c r="N1630" s="3">
        <f>ROUND(Table1[[#This Row],[Turnover Ratio]],2)</f>
        <v>9.35</v>
      </c>
    </row>
    <row r="1631" spans="1:14" x14ac:dyDescent="0.25">
      <c r="A1631" t="s">
        <v>1508</v>
      </c>
      <c r="B1631" s="1">
        <v>45640</v>
      </c>
      <c r="C1631">
        <v>801</v>
      </c>
      <c r="D1631">
        <v>174</v>
      </c>
      <c r="E1631">
        <v>4</v>
      </c>
      <c r="F1631">
        <v>133</v>
      </c>
      <c r="G1631">
        <v>41</v>
      </c>
      <c r="H1631" t="s">
        <v>3949</v>
      </c>
      <c r="I1631">
        <f>YEAR(Table1[[#This Row],[Date]])</f>
        <v>2024</v>
      </c>
      <c r="J1631">
        <f>MONTH(Table1[[#This Row],[Date]])</f>
        <v>12</v>
      </c>
      <c r="K1631">
        <f>WEEKDAY(Table1[[#This Row],[Date]])</f>
        <v>7</v>
      </c>
      <c r="L1631" s="3">
        <f>DAY(Table1[[#This Row],[Date]])</f>
        <v>14</v>
      </c>
      <c r="M1631" s="3">
        <f>Table1[[#This Row],[Inventory Level]]/Table1[[#This Row],[Reorder Point]]</f>
        <v>4.6034482758620694</v>
      </c>
      <c r="N1631" s="3">
        <f>ROUND(Table1[[#This Row],[Turnover Ratio]],2)</f>
        <v>4.5999999999999996</v>
      </c>
    </row>
    <row r="1632" spans="1:14" hidden="1" x14ac:dyDescent="0.25">
      <c r="A1632" t="s">
        <v>1509</v>
      </c>
      <c r="B1632" s="1">
        <v>45426</v>
      </c>
      <c r="C1632">
        <v>919</v>
      </c>
      <c r="D1632">
        <v>215</v>
      </c>
      <c r="E1632">
        <v>3</v>
      </c>
      <c r="F1632">
        <v>108</v>
      </c>
      <c r="G1632">
        <v>41</v>
      </c>
      <c r="H1632" t="s">
        <v>3951</v>
      </c>
      <c r="I1632">
        <f>YEAR(Table1[[#This Row],[Date]])</f>
        <v>2024</v>
      </c>
      <c r="J1632">
        <f>MONTH(Table1[[#This Row],[Date]])</f>
        <v>5</v>
      </c>
      <c r="K1632">
        <f>WEEKDAY(Table1[[#This Row],[Date]])</f>
        <v>3</v>
      </c>
      <c r="L1632" s="3">
        <f>DAY(Table1[[#This Row],[Date]])</f>
        <v>14</v>
      </c>
      <c r="M1632" s="3">
        <f>Table1[[#This Row],[Inventory Level]]/Table1[[#This Row],[Reorder Point]]</f>
        <v>4.2744186046511627</v>
      </c>
      <c r="N1632" s="3">
        <f>ROUND(Table1[[#This Row],[Turnover Ratio]],2)</f>
        <v>4.2699999999999996</v>
      </c>
    </row>
    <row r="1633" spans="1:14" x14ac:dyDescent="0.25">
      <c r="A1633" t="s">
        <v>1510</v>
      </c>
      <c r="B1633" s="1">
        <v>45560</v>
      </c>
      <c r="C1633">
        <v>308</v>
      </c>
      <c r="D1633">
        <v>469</v>
      </c>
      <c r="E1633">
        <v>20</v>
      </c>
      <c r="F1633">
        <v>91</v>
      </c>
      <c r="G1633">
        <v>6</v>
      </c>
      <c r="H1633" t="s">
        <v>3949</v>
      </c>
      <c r="I1633">
        <f>YEAR(Table1[[#This Row],[Date]])</f>
        <v>2024</v>
      </c>
      <c r="J1633">
        <f>MONTH(Table1[[#This Row],[Date]])</f>
        <v>9</v>
      </c>
      <c r="K1633">
        <f>WEEKDAY(Table1[[#This Row],[Date]])</f>
        <v>4</v>
      </c>
      <c r="L1633" s="3">
        <f>DAY(Table1[[#This Row],[Date]])</f>
        <v>25</v>
      </c>
      <c r="M1633" s="3">
        <f>Table1[[#This Row],[Inventory Level]]/Table1[[#This Row],[Reorder Point]]</f>
        <v>0.65671641791044777</v>
      </c>
      <c r="N1633" s="3">
        <f>ROUND(Table1[[#This Row],[Turnover Ratio]],2)</f>
        <v>0.66</v>
      </c>
    </row>
    <row r="1634" spans="1:14" x14ac:dyDescent="0.25">
      <c r="A1634" t="s">
        <v>1511</v>
      </c>
      <c r="B1634" s="1">
        <v>45448</v>
      </c>
      <c r="C1634">
        <v>185</v>
      </c>
      <c r="D1634">
        <v>498</v>
      </c>
      <c r="E1634">
        <v>11</v>
      </c>
      <c r="F1634">
        <v>120</v>
      </c>
      <c r="G1634">
        <v>48</v>
      </c>
      <c r="H1634" t="s">
        <v>3949</v>
      </c>
      <c r="I1634">
        <f>YEAR(Table1[[#This Row],[Date]])</f>
        <v>2024</v>
      </c>
      <c r="J1634">
        <f>MONTH(Table1[[#This Row],[Date]])</f>
        <v>6</v>
      </c>
      <c r="K1634">
        <f>WEEKDAY(Table1[[#This Row],[Date]])</f>
        <v>4</v>
      </c>
      <c r="L1634" s="3">
        <f>DAY(Table1[[#This Row],[Date]])</f>
        <v>5</v>
      </c>
      <c r="M1634" s="3">
        <f>Table1[[#This Row],[Inventory Level]]/Table1[[#This Row],[Reorder Point]]</f>
        <v>0.37148594377510041</v>
      </c>
      <c r="N1634" s="3">
        <f>ROUND(Table1[[#This Row],[Turnover Ratio]],2)</f>
        <v>0.37</v>
      </c>
    </row>
    <row r="1635" spans="1:14" hidden="1" x14ac:dyDescent="0.25">
      <c r="A1635" t="s">
        <v>1512</v>
      </c>
      <c r="B1635" s="1">
        <v>45157</v>
      </c>
      <c r="C1635">
        <v>621</v>
      </c>
      <c r="D1635">
        <v>145</v>
      </c>
      <c r="E1635">
        <v>18</v>
      </c>
      <c r="F1635">
        <v>149</v>
      </c>
      <c r="G1635">
        <v>22</v>
      </c>
      <c r="H1635" t="s">
        <v>3950</v>
      </c>
      <c r="I1635">
        <f>YEAR(Table1[[#This Row],[Date]])</f>
        <v>2023</v>
      </c>
      <c r="J1635">
        <f>MONTH(Table1[[#This Row],[Date]])</f>
        <v>8</v>
      </c>
      <c r="K1635">
        <f>WEEKDAY(Table1[[#This Row],[Date]])</f>
        <v>7</v>
      </c>
      <c r="L1635" s="3">
        <f>DAY(Table1[[#This Row],[Date]])</f>
        <v>19</v>
      </c>
      <c r="M1635" s="3">
        <f>Table1[[#This Row],[Inventory Level]]/Table1[[#This Row],[Reorder Point]]</f>
        <v>4.2827586206896555</v>
      </c>
      <c r="N1635" s="3">
        <f>ROUND(Table1[[#This Row],[Turnover Ratio]],2)</f>
        <v>4.28</v>
      </c>
    </row>
    <row r="1636" spans="1:14" hidden="1" x14ac:dyDescent="0.25">
      <c r="A1636" t="s">
        <v>1513</v>
      </c>
      <c r="B1636" s="1">
        <v>45083</v>
      </c>
      <c r="C1636">
        <v>430</v>
      </c>
      <c r="D1636">
        <v>99</v>
      </c>
      <c r="E1636">
        <v>27</v>
      </c>
      <c r="F1636">
        <v>5</v>
      </c>
      <c r="G1636">
        <v>39</v>
      </c>
      <c r="H1636" t="s">
        <v>3950</v>
      </c>
      <c r="I1636">
        <f>YEAR(Table1[[#This Row],[Date]])</f>
        <v>2023</v>
      </c>
      <c r="J1636">
        <f>MONTH(Table1[[#This Row],[Date]])</f>
        <v>6</v>
      </c>
      <c r="K1636">
        <f>WEEKDAY(Table1[[#This Row],[Date]])</f>
        <v>3</v>
      </c>
      <c r="L1636" s="3">
        <f>DAY(Table1[[#This Row],[Date]])</f>
        <v>6</v>
      </c>
      <c r="M1636" s="3">
        <f>Table1[[#This Row],[Inventory Level]]/Table1[[#This Row],[Reorder Point]]</f>
        <v>4.3434343434343434</v>
      </c>
      <c r="N1636" s="3">
        <f>ROUND(Table1[[#This Row],[Turnover Ratio]],2)</f>
        <v>4.34</v>
      </c>
    </row>
    <row r="1637" spans="1:14" hidden="1" x14ac:dyDescent="0.25">
      <c r="A1637" t="s">
        <v>1514</v>
      </c>
      <c r="B1637" s="1">
        <v>45611</v>
      </c>
      <c r="C1637">
        <v>258</v>
      </c>
      <c r="D1637">
        <v>370</v>
      </c>
      <c r="E1637">
        <v>14</v>
      </c>
      <c r="F1637">
        <v>46</v>
      </c>
      <c r="G1637">
        <v>10</v>
      </c>
      <c r="H1637" t="s">
        <v>3950</v>
      </c>
      <c r="I1637">
        <f>YEAR(Table1[[#This Row],[Date]])</f>
        <v>2024</v>
      </c>
      <c r="J1637">
        <f>MONTH(Table1[[#This Row],[Date]])</f>
        <v>11</v>
      </c>
      <c r="K1637">
        <f>WEEKDAY(Table1[[#This Row],[Date]])</f>
        <v>6</v>
      </c>
      <c r="L1637" s="3">
        <f>DAY(Table1[[#This Row],[Date]])</f>
        <v>15</v>
      </c>
      <c r="M1637" s="3">
        <f>Table1[[#This Row],[Inventory Level]]/Table1[[#This Row],[Reorder Point]]</f>
        <v>0.69729729729729728</v>
      </c>
      <c r="N1637" s="3">
        <f>ROUND(Table1[[#This Row],[Turnover Ratio]],2)</f>
        <v>0.7</v>
      </c>
    </row>
    <row r="1638" spans="1:14" x14ac:dyDescent="0.25">
      <c r="A1638" t="s">
        <v>1515</v>
      </c>
      <c r="B1638" s="1">
        <v>45271</v>
      </c>
      <c r="C1638">
        <v>791</v>
      </c>
      <c r="D1638">
        <v>436</v>
      </c>
      <c r="E1638">
        <v>23</v>
      </c>
      <c r="F1638">
        <v>123</v>
      </c>
      <c r="G1638">
        <v>35</v>
      </c>
      <c r="H1638" t="s">
        <v>3949</v>
      </c>
      <c r="I1638">
        <f>YEAR(Table1[[#This Row],[Date]])</f>
        <v>2023</v>
      </c>
      <c r="J1638">
        <f>MONTH(Table1[[#This Row],[Date]])</f>
        <v>12</v>
      </c>
      <c r="K1638">
        <f>WEEKDAY(Table1[[#This Row],[Date]])</f>
        <v>2</v>
      </c>
      <c r="L1638" s="3">
        <f>DAY(Table1[[#This Row],[Date]])</f>
        <v>11</v>
      </c>
      <c r="M1638" s="3">
        <f>Table1[[#This Row],[Inventory Level]]/Table1[[#This Row],[Reorder Point]]</f>
        <v>1.8142201834862386</v>
      </c>
      <c r="N1638" s="3">
        <f>ROUND(Table1[[#This Row],[Turnover Ratio]],2)</f>
        <v>1.81</v>
      </c>
    </row>
    <row r="1639" spans="1:14" hidden="1" x14ac:dyDescent="0.25">
      <c r="A1639" t="s">
        <v>1516</v>
      </c>
      <c r="B1639" s="1">
        <v>44994</v>
      </c>
      <c r="C1639">
        <v>832</v>
      </c>
      <c r="D1639">
        <v>166</v>
      </c>
      <c r="E1639">
        <v>25</v>
      </c>
      <c r="F1639">
        <v>137</v>
      </c>
      <c r="G1639">
        <v>26</v>
      </c>
      <c r="H1639" t="s">
        <v>3950</v>
      </c>
      <c r="I1639">
        <f>YEAR(Table1[[#This Row],[Date]])</f>
        <v>2023</v>
      </c>
      <c r="J1639">
        <f>MONTH(Table1[[#This Row],[Date]])</f>
        <v>3</v>
      </c>
      <c r="K1639">
        <f>WEEKDAY(Table1[[#This Row],[Date]])</f>
        <v>5</v>
      </c>
      <c r="L1639" s="3">
        <f>DAY(Table1[[#This Row],[Date]])</f>
        <v>9</v>
      </c>
      <c r="M1639" s="3">
        <f>Table1[[#This Row],[Inventory Level]]/Table1[[#This Row],[Reorder Point]]</f>
        <v>5.0120481927710845</v>
      </c>
      <c r="N1639" s="3">
        <f>ROUND(Table1[[#This Row],[Turnover Ratio]],2)</f>
        <v>5.01</v>
      </c>
    </row>
    <row r="1640" spans="1:14" hidden="1" x14ac:dyDescent="0.25">
      <c r="A1640" t="s">
        <v>1517</v>
      </c>
      <c r="B1640" s="1">
        <v>45322</v>
      </c>
      <c r="C1640">
        <v>720</v>
      </c>
      <c r="D1640">
        <v>345</v>
      </c>
      <c r="E1640">
        <v>16</v>
      </c>
      <c r="F1640">
        <v>83</v>
      </c>
      <c r="G1640">
        <v>15</v>
      </c>
      <c r="H1640" t="s">
        <v>3950</v>
      </c>
      <c r="I1640">
        <f>YEAR(Table1[[#This Row],[Date]])</f>
        <v>2024</v>
      </c>
      <c r="J1640">
        <f>MONTH(Table1[[#This Row],[Date]])</f>
        <v>1</v>
      </c>
      <c r="K1640">
        <f>WEEKDAY(Table1[[#This Row],[Date]])</f>
        <v>4</v>
      </c>
      <c r="L1640" s="3">
        <f>DAY(Table1[[#This Row],[Date]])</f>
        <v>31</v>
      </c>
      <c r="M1640" s="3">
        <f>Table1[[#This Row],[Inventory Level]]/Table1[[#This Row],[Reorder Point]]</f>
        <v>2.0869565217391304</v>
      </c>
      <c r="N1640" s="3">
        <f>ROUND(Table1[[#This Row],[Turnover Ratio]],2)</f>
        <v>2.09</v>
      </c>
    </row>
    <row r="1641" spans="1:14" hidden="1" x14ac:dyDescent="0.25">
      <c r="A1641" t="s">
        <v>1518</v>
      </c>
      <c r="B1641" s="1">
        <v>45013</v>
      </c>
      <c r="C1641">
        <v>847</v>
      </c>
      <c r="D1641">
        <v>186</v>
      </c>
      <c r="E1641">
        <v>28</v>
      </c>
      <c r="F1641">
        <v>73</v>
      </c>
      <c r="G1641">
        <v>23</v>
      </c>
      <c r="H1641" t="s">
        <v>3951</v>
      </c>
      <c r="I1641">
        <f>YEAR(Table1[[#This Row],[Date]])</f>
        <v>2023</v>
      </c>
      <c r="J1641">
        <f>MONTH(Table1[[#This Row],[Date]])</f>
        <v>3</v>
      </c>
      <c r="K1641">
        <f>WEEKDAY(Table1[[#This Row],[Date]])</f>
        <v>3</v>
      </c>
      <c r="L1641" s="3">
        <f>DAY(Table1[[#This Row],[Date]])</f>
        <v>28</v>
      </c>
      <c r="M1641" s="3">
        <f>Table1[[#This Row],[Inventory Level]]/Table1[[#This Row],[Reorder Point]]</f>
        <v>4.553763440860215</v>
      </c>
      <c r="N1641" s="3">
        <f>ROUND(Table1[[#This Row],[Turnover Ratio]],2)</f>
        <v>4.55</v>
      </c>
    </row>
    <row r="1642" spans="1:14" hidden="1" x14ac:dyDescent="0.25">
      <c r="A1642" t="s">
        <v>807</v>
      </c>
      <c r="B1642" s="1">
        <v>45522</v>
      </c>
      <c r="C1642">
        <v>705</v>
      </c>
      <c r="D1642">
        <v>467</v>
      </c>
      <c r="E1642">
        <v>12</v>
      </c>
      <c r="F1642">
        <v>166</v>
      </c>
      <c r="G1642">
        <v>3</v>
      </c>
      <c r="H1642" t="s">
        <v>3951</v>
      </c>
      <c r="I1642">
        <f>YEAR(Table1[[#This Row],[Date]])</f>
        <v>2024</v>
      </c>
      <c r="J1642">
        <f>MONTH(Table1[[#This Row],[Date]])</f>
        <v>8</v>
      </c>
      <c r="K1642">
        <f>WEEKDAY(Table1[[#This Row],[Date]])</f>
        <v>1</v>
      </c>
      <c r="L1642" s="3">
        <f>DAY(Table1[[#This Row],[Date]])</f>
        <v>18</v>
      </c>
      <c r="M1642" s="3">
        <f>Table1[[#This Row],[Inventory Level]]/Table1[[#This Row],[Reorder Point]]</f>
        <v>1.5096359743040686</v>
      </c>
      <c r="N1642" s="3">
        <f>ROUND(Table1[[#This Row],[Turnover Ratio]],2)</f>
        <v>1.51</v>
      </c>
    </row>
    <row r="1643" spans="1:14" hidden="1" x14ac:dyDescent="0.25">
      <c r="A1643" t="s">
        <v>1519</v>
      </c>
      <c r="B1643" s="1">
        <v>45188</v>
      </c>
      <c r="C1643">
        <v>535</v>
      </c>
      <c r="D1643">
        <v>209</v>
      </c>
      <c r="E1643">
        <v>18</v>
      </c>
      <c r="F1643">
        <v>127</v>
      </c>
      <c r="G1643">
        <v>9</v>
      </c>
      <c r="H1643" t="s">
        <v>3951</v>
      </c>
      <c r="I1643">
        <f>YEAR(Table1[[#This Row],[Date]])</f>
        <v>2023</v>
      </c>
      <c r="J1643">
        <f>MONTH(Table1[[#This Row],[Date]])</f>
        <v>9</v>
      </c>
      <c r="K1643">
        <f>WEEKDAY(Table1[[#This Row],[Date]])</f>
        <v>3</v>
      </c>
      <c r="L1643" s="3">
        <f>DAY(Table1[[#This Row],[Date]])</f>
        <v>19</v>
      </c>
      <c r="M1643" s="3">
        <f>Table1[[#This Row],[Inventory Level]]/Table1[[#This Row],[Reorder Point]]</f>
        <v>2.5598086124401913</v>
      </c>
      <c r="N1643" s="3">
        <f>ROUND(Table1[[#This Row],[Turnover Ratio]],2)</f>
        <v>2.56</v>
      </c>
    </row>
    <row r="1644" spans="1:14" x14ac:dyDescent="0.25">
      <c r="A1644" t="s">
        <v>1520</v>
      </c>
      <c r="B1644" s="1">
        <v>45648</v>
      </c>
      <c r="C1644">
        <v>855</v>
      </c>
      <c r="D1644">
        <v>50</v>
      </c>
      <c r="E1644">
        <v>10</v>
      </c>
      <c r="F1644">
        <v>162</v>
      </c>
      <c r="G1644">
        <v>6</v>
      </c>
      <c r="H1644" t="s">
        <v>3949</v>
      </c>
      <c r="I1644">
        <f>YEAR(Table1[[#This Row],[Date]])</f>
        <v>2024</v>
      </c>
      <c r="J1644">
        <f>MONTH(Table1[[#This Row],[Date]])</f>
        <v>12</v>
      </c>
      <c r="K1644">
        <f>WEEKDAY(Table1[[#This Row],[Date]])</f>
        <v>1</v>
      </c>
      <c r="L1644" s="3">
        <f>DAY(Table1[[#This Row],[Date]])</f>
        <v>22</v>
      </c>
      <c r="M1644" s="3">
        <f>Table1[[#This Row],[Inventory Level]]/Table1[[#This Row],[Reorder Point]]</f>
        <v>17.100000000000001</v>
      </c>
      <c r="N1644" s="3">
        <f>ROUND(Table1[[#This Row],[Turnover Ratio]],2)</f>
        <v>17.100000000000001</v>
      </c>
    </row>
    <row r="1645" spans="1:14" hidden="1" x14ac:dyDescent="0.25">
      <c r="A1645" t="s">
        <v>1053</v>
      </c>
      <c r="B1645" s="1">
        <v>45610</v>
      </c>
      <c r="C1645">
        <v>165</v>
      </c>
      <c r="D1645">
        <v>275</v>
      </c>
      <c r="E1645">
        <v>25</v>
      </c>
      <c r="F1645">
        <v>3</v>
      </c>
      <c r="G1645">
        <v>30</v>
      </c>
      <c r="H1645" t="s">
        <v>3951</v>
      </c>
      <c r="I1645">
        <f>YEAR(Table1[[#This Row],[Date]])</f>
        <v>2024</v>
      </c>
      <c r="J1645">
        <f>MONTH(Table1[[#This Row],[Date]])</f>
        <v>11</v>
      </c>
      <c r="K1645">
        <f>WEEKDAY(Table1[[#This Row],[Date]])</f>
        <v>5</v>
      </c>
      <c r="L1645" s="3">
        <f>DAY(Table1[[#This Row],[Date]])</f>
        <v>14</v>
      </c>
      <c r="M1645" s="3">
        <f>Table1[[#This Row],[Inventory Level]]/Table1[[#This Row],[Reorder Point]]</f>
        <v>0.6</v>
      </c>
      <c r="N1645" s="3">
        <f>ROUND(Table1[[#This Row],[Turnover Ratio]],2)</f>
        <v>0.6</v>
      </c>
    </row>
    <row r="1646" spans="1:14" hidden="1" x14ac:dyDescent="0.25">
      <c r="A1646" t="s">
        <v>1521</v>
      </c>
      <c r="B1646" s="1">
        <v>45513</v>
      </c>
      <c r="C1646">
        <v>510</v>
      </c>
      <c r="D1646">
        <v>269</v>
      </c>
      <c r="E1646">
        <v>9</v>
      </c>
      <c r="F1646">
        <v>61</v>
      </c>
      <c r="G1646">
        <v>25</v>
      </c>
      <c r="H1646" t="s">
        <v>3951</v>
      </c>
      <c r="I1646">
        <f>YEAR(Table1[[#This Row],[Date]])</f>
        <v>2024</v>
      </c>
      <c r="J1646">
        <f>MONTH(Table1[[#This Row],[Date]])</f>
        <v>8</v>
      </c>
      <c r="K1646">
        <f>WEEKDAY(Table1[[#This Row],[Date]])</f>
        <v>6</v>
      </c>
      <c r="L1646" s="3">
        <f>DAY(Table1[[#This Row],[Date]])</f>
        <v>9</v>
      </c>
      <c r="M1646" s="3">
        <f>Table1[[#This Row],[Inventory Level]]/Table1[[#This Row],[Reorder Point]]</f>
        <v>1.8959107806691451</v>
      </c>
      <c r="N1646" s="3">
        <f>ROUND(Table1[[#This Row],[Turnover Ratio]],2)</f>
        <v>1.9</v>
      </c>
    </row>
    <row r="1647" spans="1:14" hidden="1" x14ac:dyDescent="0.25">
      <c r="A1647" t="s">
        <v>1522</v>
      </c>
      <c r="B1647" s="1">
        <v>45046</v>
      </c>
      <c r="C1647">
        <v>980</v>
      </c>
      <c r="D1647">
        <v>451</v>
      </c>
      <c r="E1647">
        <v>10</v>
      </c>
      <c r="F1647">
        <v>170</v>
      </c>
      <c r="G1647">
        <v>12</v>
      </c>
      <c r="H1647" t="s">
        <v>3950</v>
      </c>
      <c r="I1647">
        <f>YEAR(Table1[[#This Row],[Date]])</f>
        <v>2023</v>
      </c>
      <c r="J1647">
        <f>MONTH(Table1[[#This Row],[Date]])</f>
        <v>4</v>
      </c>
      <c r="K1647">
        <f>WEEKDAY(Table1[[#This Row],[Date]])</f>
        <v>1</v>
      </c>
      <c r="L1647" s="3">
        <f>DAY(Table1[[#This Row],[Date]])</f>
        <v>30</v>
      </c>
      <c r="M1647" s="3">
        <f>Table1[[#This Row],[Inventory Level]]/Table1[[#This Row],[Reorder Point]]</f>
        <v>2.1729490022172948</v>
      </c>
      <c r="N1647" s="3">
        <f>ROUND(Table1[[#This Row],[Turnover Ratio]],2)</f>
        <v>2.17</v>
      </c>
    </row>
    <row r="1648" spans="1:14" hidden="1" x14ac:dyDescent="0.25">
      <c r="A1648" t="s">
        <v>1523</v>
      </c>
      <c r="B1648" s="1">
        <v>45493</v>
      </c>
      <c r="C1648">
        <v>432</v>
      </c>
      <c r="D1648">
        <v>256</v>
      </c>
      <c r="E1648">
        <v>28</v>
      </c>
      <c r="F1648">
        <v>9</v>
      </c>
      <c r="G1648">
        <v>14</v>
      </c>
      <c r="H1648" t="s">
        <v>3951</v>
      </c>
      <c r="I1648">
        <f>YEAR(Table1[[#This Row],[Date]])</f>
        <v>2024</v>
      </c>
      <c r="J1648">
        <f>MONTH(Table1[[#This Row],[Date]])</f>
        <v>7</v>
      </c>
      <c r="K1648">
        <f>WEEKDAY(Table1[[#This Row],[Date]])</f>
        <v>7</v>
      </c>
      <c r="L1648" s="3">
        <f>DAY(Table1[[#This Row],[Date]])</f>
        <v>20</v>
      </c>
      <c r="M1648" s="3">
        <f>Table1[[#This Row],[Inventory Level]]/Table1[[#This Row],[Reorder Point]]</f>
        <v>1.6875</v>
      </c>
      <c r="N1648" s="3">
        <f>ROUND(Table1[[#This Row],[Turnover Ratio]],2)</f>
        <v>1.69</v>
      </c>
    </row>
    <row r="1649" spans="1:14" hidden="1" x14ac:dyDescent="0.25">
      <c r="A1649" t="s">
        <v>1524</v>
      </c>
      <c r="B1649" s="1">
        <v>45036</v>
      </c>
      <c r="C1649">
        <v>489</v>
      </c>
      <c r="D1649">
        <v>250</v>
      </c>
      <c r="E1649">
        <v>18</v>
      </c>
      <c r="F1649">
        <v>111</v>
      </c>
      <c r="G1649">
        <v>28</v>
      </c>
      <c r="H1649" t="s">
        <v>3950</v>
      </c>
      <c r="I1649">
        <f>YEAR(Table1[[#This Row],[Date]])</f>
        <v>2023</v>
      </c>
      <c r="J1649">
        <f>MONTH(Table1[[#This Row],[Date]])</f>
        <v>4</v>
      </c>
      <c r="K1649">
        <f>WEEKDAY(Table1[[#This Row],[Date]])</f>
        <v>5</v>
      </c>
      <c r="L1649" s="3">
        <f>DAY(Table1[[#This Row],[Date]])</f>
        <v>20</v>
      </c>
      <c r="M1649" s="3">
        <f>Table1[[#This Row],[Inventory Level]]/Table1[[#This Row],[Reorder Point]]</f>
        <v>1.956</v>
      </c>
      <c r="N1649" s="3">
        <f>ROUND(Table1[[#This Row],[Turnover Ratio]],2)</f>
        <v>1.96</v>
      </c>
    </row>
    <row r="1650" spans="1:14" hidden="1" x14ac:dyDescent="0.25">
      <c r="A1650" t="s">
        <v>1525</v>
      </c>
      <c r="B1650" s="1">
        <v>45156</v>
      </c>
      <c r="C1650">
        <v>909</v>
      </c>
      <c r="D1650">
        <v>156</v>
      </c>
      <c r="E1650">
        <v>18</v>
      </c>
      <c r="F1650">
        <v>183</v>
      </c>
      <c r="G1650">
        <v>31</v>
      </c>
      <c r="H1650" t="s">
        <v>3950</v>
      </c>
      <c r="I1650">
        <f>YEAR(Table1[[#This Row],[Date]])</f>
        <v>2023</v>
      </c>
      <c r="J1650">
        <f>MONTH(Table1[[#This Row],[Date]])</f>
        <v>8</v>
      </c>
      <c r="K1650">
        <f>WEEKDAY(Table1[[#This Row],[Date]])</f>
        <v>6</v>
      </c>
      <c r="L1650" s="3">
        <f>DAY(Table1[[#This Row],[Date]])</f>
        <v>18</v>
      </c>
      <c r="M1650" s="3">
        <f>Table1[[#This Row],[Inventory Level]]/Table1[[#This Row],[Reorder Point]]</f>
        <v>5.8269230769230766</v>
      </c>
      <c r="N1650" s="3">
        <f>ROUND(Table1[[#This Row],[Turnover Ratio]],2)</f>
        <v>5.83</v>
      </c>
    </row>
    <row r="1651" spans="1:14" hidden="1" x14ac:dyDescent="0.25">
      <c r="A1651" t="s">
        <v>1314</v>
      </c>
      <c r="B1651" s="1">
        <v>45057</v>
      </c>
      <c r="C1651">
        <v>773</v>
      </c>
      <c r="D1651">
        <v>294</v>
      </c>
      <c r="E1651">
        <v>27</v>
      </c>
      <c r="F1651">
        <v>20</v>
      </c>
      <c r="G1651">
        <v>11</v>
      </c>
      <c r="H1651" t="s">
        <v>3950</v>
      </c>
      <c r="I1651">
        <f>YEAR(Table1[[#This Row],[Date]])</f>
        <v>2023</v>
      </c>
      <c r="J1651">
        <f>MONTH(Table1[[#This Row],[Date]])</f>
        <v>5</v>
      </c>
      <c r="K1651">
        <f>WEEKDAY(Table1[[#This Row],[Date]])</f>
        <v>5</v>
      </c>
      <c r="L1651" s="3">
        <f>DAY(Table1[[#This Row],[Date]])</f>
        <v>11</v>
      </c>
      <c r="M1651" s="3">
        <f>Table1[[#This Row],[Inventory Level]]/Table1[[#This Row],[Reorder Point]]</f>
        <v>2.629251700680272</v>
      </c>
      <c r="N1651" s="3">
        <f>ROUND(Table1[[#This Row],[Turnover Ratio]],2)</f>
        <v>2.63</v>
      </c>
    </row>
    <row r="1652" spans="1:14" hidden="1" x14ac:dyDescent="0.25">
      <c r="A1652" t="s">
        <v>82</v>
      </c>
      <c r="B1652" s="1">
        <v>45391</v>
      </c>
      <c r="C1652">
        <v>180</v>
      </c>
      <c r="D1652">
        <v>476</v>
      </c>
      <c r="E1652">
        <v>14</v>
      </c>
      <c r="F1652">
        <v>51</v>
      </c>
      <c r="G1652">
        <v>49</v>
      </c>
      <c r="H1652" t="s">
        <v>3951</v>
      </c>
      <c r="I1652">
        <f>YEAR(Table1[[#This Row],[Date]])</f>
        <v>2024</v>
      </c>
      <c r="J1652">
        <f>MONTH(Table1[[#This Row],[Date]])</f>
        <v>4</v>
      </c>
      <c r="K1652">
        <f>WEEKDAY(Table1[[#This Row],[Date]])</f>
        <v>3</v>
      </c>
      <c r="L1652" s="3">
        <f>DAY(Table1[[#This Row],[Date]])</f>
        <v>9</v>
      </c>
      <c r="M1652" s="3">
        <f>Table1[[#This Row],[Inventory Level]]/Table1[[#This Row],[Reorder Point]]</f>
        <v>0.37815126050420167</v>
      </c>
      <c r="N1652" s="3">
        <f>ROUND(Table1[[#This Row],[Turnover Ratio]],2)</f>
        <v>0.38</v>
      </c>
    </row>
    <row r="1653" spans="1:14" hidden="1" x14ac:dyDescent="0.25">
      <c r="A1653" t="s">
        <v>1526</v>
      </c>
      <c r="B1653" s="1">
        <v>45482</v>
      </c>
      <c r="C1653">
        <v>174</v>
      </c>
      <c r="D1653">
        <v>218</v>
      </c>
      <c r="E1653">
        <v>9</v>
      </c>
      <c r="F1653">
        <v>150</v>
      </c>
      <c r="G1653">
        <v>36</v>
      </c>
      <c r="H1653" t="s">
        <v>3950</v>
      </c>
      <c r="I1653">
        <f>YEAR(Table1[[#This Row],[Date]])</f>
        <v>2024</v>
      </c>
      <c r="J1653">
        <f>MONTH(Table1[[#This Row],[Date]])</f>
        <v>7</v>
      </c>
      <c r="K1653">
        <f>WEEKDAY(Table1[[#This Row],[Date]])</f>
        <v>3</v>
      </c>
      <c r="L1653" s="3">
        <f>DAY(Table1[[#This Row],[Date]])</f>
        <v>9</v>
      </c>
      <c r="M1653" s="3">
        <f>Table1[[#This Row],[Inventory Level]]/Table1[[#This Row],[Reorder Point]]</f>
        <v>0.79816513761467889</v>
      </c>
      <c r="N1653" s="3">
        <f>ROUND(Table1[[#This Row],[Turnover Ratio]],2)</f>
        <v>0.8</v>
      </c>
    </row>
    <row r="1654" spans="1:14" hidden="1" x14ac:dyDescent="0.25">
      <c r="A1654" t="s">
        <v>1527</v>
      </c>
      <c r="B1654" s="1">
        <v>45169</v>
      </c>
      <c r="C1654">
        <v>243</v>
      </c>
      <c r="D1654">
        <v>431</v>
      </c>
      <c r="E1654">
        <v>19</v>
      </c>
      <c r="F1654">
        <v>198</v>
      </c>
      <c r="G1654">
        <v>32</v>
      </c>
      <c r="H1654" t="s">
        <v>3951</v>
      </c>
      <c r="I1654">
        <f>YEAR(Table1[[#This Row],[Date]])</f>
        <v>2023</v>
      </c>
      <c r="J1654">
        <f>MONTH(Table1[[#This Row],[Date]])</f>
        <v>8</v>
      </c>
      <c r="K1654">
        <f>WEEKDAY(Table1[[#This Row],[Date]])</f>
        <v>5</v>
      </c>
      <c r="L1654" s="3">
        <f>DAY(Table1[[#This Row],[Date]])</f>
        <v>31</v>
      </c>
      <c r="M1654" s="3">
        <f>Table1[[#This Row],[Inventory Level]]/Table1[[#This Row],[Reorder Point]]</f>
        <v>0.56380510440835263</v>
      </c>
      <c r="N1654" s="3">
        <f>ROUND(Table1[[#This Row],[Turnover Ratio]],2)</f>
        <v>0.56000000000000005</v>
      </c>
    </row>
    <row r="1655" spans="1:14" hidden="1" x14ac:dyDescent="0.25">
      <c r="A1655" t="s">
        <v>1528</v>
      </c>
      <c r="B1655" s="1">
        <v>45196</v>
      </c>
      <c r="C1655">
        <v>994</v>
      </c>
      <c r="D1655">
        <v>243</v>
      </c>
      <c r="E1655">
        <v>12</v>
      </c>
      <c r="F1655">
        <v>16</v>
      </c>
      <c r="G1655">
        <v>16</v>
      </c>
      <c r="H1655" t="s">
        <v>3950</v>
      </c>
      <c r="I1655">
        <f>YEAR(Table1[[#This Row],[Date]])</f>
        <v>2023</v>
      </c>
      <c r="J1655">
        <f>MONTH(Table1[[#This Row],[Date]])</f>
        <v>9</v>
      </c>
      <c r="K1655">
        <f>WEEKDAY(Table1[[#This Row],[Date]])</f>
        <v>4</v>
      </c>
      <c r="L1655" s="3">
        <f>DAY(Table1[[#This Row],[Date]])</f>
        <v>27</v>
      </c>
      <c r="M1655" s="3">
        <f>Table1[[#This Row],[Inventory Level]]/Table1[[#This Row],[Reorder Point]]</f>
        <v>4.0905349794238681</v>
      </c>
      <c r="N1655" s="3">
        <f>ROUND(Table1[[#This Row],[Turnover Ratio]],2)</f>
        <v>4.09</v>
      </c>
    </row>
    <row r="1656" spans="1:14" hidden="1" x14ac:dyDescent="0.25">
      <c r="A1656" t="s">
        <v>1529</v>
      </c>
      <c r="B1656" s="1">
        <v>45437</v>
      </c>
      <c r="C1656">
        <v>212</v>
      </c>
      <c r="D1656">
        <v>343</v>
      </c>
      <c r="E1656">
        <v>12</v>
      </c>
      <c r="F1656">
        <v>176</v>
      </c>
      <c r="G1656">
        <v>50</v>
      </c>
      <c r="H1656" t="s">
        <v>3951</v>
      </c>
      <c r="I1656">
        <f>YEAR(Table1[[#This Row],[Date]])</f>
        <v>2024</v>
      </c>
      <c r="J1656">
        <f>MONTH(Table1[[#This Row],[Date]])</f>
        <v>5</v>
      </c>
      <c r="K1656">
        <f>WEEKDAY(Table1[[#This Row],[Date]])</f>
        <v>7</v>
      </c>
      <c r="L1656" s="3">
        <f>DAY(Table1[[#This Row],[Date]])</f>
        <v>25</v>
      </c>
      <c r="M1656" s="3">
        <f>Table1[[#This Row],[Inventory Level]]/Table1[[#This Row],[Reorder Point]]</f>
        <v>0.61807580174927113</v>
      </c>
      <c r="N1656" s="3">
        <f>ROUND(Table1[[#This Row],[Turnover Ratio]],2)</f>
        <v>0.62</v>
      </c>
    </row>
    <row r="1657" spans="1:14" hidden="1" x14ac:dyDescent="0.25">
      <c r="A1657" t="s">
        <v>1512</v>
      </c>
      <c r="B1657" s="1">
        <v>45238</v>
      </c>
      <c r="C1657">
        <v>938</v>
      </c>
      <c r="D1657">
        <v>319</v>
      </c>
      <c r="E1657">
        <v>13</v>
      </c>
      <c r="F1657">
        <v>173</v>
      </c>
      <c r="G1657">
        <v>38</v>
      </c>
      <c r="H1657" t="s">
        <v>3951</v>
      </c>
      <c r="I1657">
        <f>YEAR(Table1[[#This Row],[Date]])</f>
        <v>2023</v>
      </c>
      <c r="J1657">
        <f>MONTH(Table1[[#This Row],[Date]])</f>
        <v>11</v>
      </c>
      <c r="K1657">
        <f>WEEKDAY(Table1[[#This Row],[Date]])</f>
        <v>4</v>
      </c>
      <c r="L1657" s="3">
        <f>DAY(Table1[[#This Row],[Date]])</f>
        <v>8</v>
      </c>
      <c r="M1657" s="3">
        <f>Table1[[#This Row],[Inventory Level]]/Table1[[#This Row],[Reorder Point]]</f>
        <v>2.9404388714733543</v>
      </c>
      <c r="N1657" s="3">
        <f>ROUND(Table1[[#This Row],[Turnover Ratio]],2)</f>
        <v>2.94</v>
      </c>
    </row>
    <row r="1658" spans="1:14" hidden="1" x14ac:dyDescent="0.25">
      <c r="A1658" t="s">
        <v>1530</v>
      </c>
      <c r="B1658" s="1">
        <v>45111</v>
      </c>
      <c r="C1658">
        <v>252</v>
      </c>
      <c r="D1658">
        <v>287</v>
      </c>
      <c r="E1658">
        <v>28</v>
      </c>
      <c r="F1658">
        <v>146</v>
      </c>
      <c r="G1658">
        <v>9</v>
      </c>
      <c r="H1658" t="s">
        <v>3951</v>
      </c>
      <c r="I1658">
        <f>YEAR(Table1[[#This Row],[Date]])</f>
        <v>2023</v>
      </c>
      <c r="J1658">
        <f>MONTH(Table1[[#This Row],[Date]])</f>
        <v>7</v>
      </c>
      <c r="K1658">
        <f>WEEKDAY(Table1[[#This Row],[Date]])</f>
        <v>3</v>
      </c>
      <c r="L1658" s="3">
        <f>DAY(Table1[[#This Row],[Date]])</f>
        <v>4</v>
      </c>
      <c r="M1658" s="3">
        <f>Table1[[#This Row],[Inventory Level]]/Table1[[#This Row],[Reorder Point]]</f>
        <v>0.87804878048780488</v>
      </c>
      <c r="N1658" s="3">
        <f>ROUND(Table1[[#This Row],[Turnover Ratio]],2)</f>
        <v>0.88</v>
      </c>
    </row>
    <row r="1659" spans="1:14" x14ac:dyDescent="0.25">
      <c r="A1659" t="s">
        <v>662</v>
      </c>
      <c r="B1659" s="1">
        <v>45601</v>
      </c>
      <c r="C1659">
        <v>202</v>
      </c>
      <c r="D1659">
        <v>301</v>
      </c>
      <c r="E1659">
        <v>10</v>
      </c>
      <c r="F1659">
        <v>184</v>
      </c>
      <c r="G1659">
        <v>18</v>
      </c>
      <c r="H1659" t="s">
        <v>3949</v>
      </c>
      <c r="I1659">
        <f>YEAR(Table1[[#This Row],[Date]])</f>
        <v>2024</v>
      </c>
      <c r="J1659">
        <f>MONTH(Table1[[#This Row],[Date]])</f>
        <v>11</v>
      </c>
      <c r="K1659">
        <f>WEEKDAY(Table1[[#This Row],[Date]])</f>
        <v>3</v>
      </c>
      <c r="L1659" s="3">
        <f>DAY(Table1[[#This Row],[Date]])</f>
        <v>5</v>
      </c>
      <c r="M1659" s="3">
        <f>Table1[[#This Row],[Inventory Level]]/Table1[[#This Row],[Reorder Point]]</f>
        <v>0.67109634551495012</v>
      </c>
      <c r="N1659" s="3">
        <f>ROUND(Table1[[#This Row],[Turnover Ratio]],2)</f>
        <v>0.67</v>
      </c>
    </row>
    <row r="1660" spans="1:14" x14ac:dyDescent="0.25">
      <c r="A1660" t="s">
        <v>1531</v>
      </c>
      <c r="B1660" s="1">
        <v>45098</v>
      </c>
      <c r="C1660">
        <v>198</v>
      </c>
      <c r="D1660">
        <v>190</v>
      </c>
      <c r="E1660">
        <v>13</v>
      </c>
      <c r="F1660">
        <v>110</v>
      </c>
      <c r="G1660">
        <v>50</v>
      </c>
      <c r="H1660" t="s">
        <v>3949</v>
      </c>
      <c r="I1660">
        <f>YEAR(Table1[[#This Row],[Date]])</f>
        <v>2023</v>
      </c>
      <c r="J1660">
        <f>MONTH(Table1[[#This Row],[Date]])</f>
        <v>6</v>
      </c>
      <c r="K1660">
        <f>WEEKDAY(Table1[[#This Row],[Date]])</f>
        <v>4</v>
      </c>
      <c r="L1660" s="3">
        <f>DAY(Table1[[#This Row],[Date]])</f>
        <v>21</v>
      </c>
      <c r="M1660" s="3">
        <f>Table1[[#This Row],[Inventory Level]]/Table1[[#This Row],[Reorder Point]]</f>
        <v>1.0421052631578946</v>
      </c>
      <c r="N1660" s="3">
        <f>ROUND(Table1[[#This Row],[Turnover Ratio]],2)</f>
        <v>1.04</v>
      </c>
    </row>
    <row r="1661" spans="1:14" hidden="1" x14ac:dyDescent="0.25">
      <c r="A1661" t="s">
        <v>1169</v>
      </c>
      <c r="B1661" s="1">
        <v>45698</v>
      </c>
      <c r="C1661">
        <v>781</v>
      </c>
      <c r="D1661">
        <v>79</v>
      </c>
      <c r="E1661">
        <v>26</v>
      </c>
      <c r="F1661">
        <v>129</v>
      </c>
      <c r="G1661">
        <v>22</v>
      </c>
      <c r="H1661" t="s">
        <v>3950</v>
      </c>
      <c r="I1661">
        <f>YEAR(Table1[[#This Row],[Date]])</f>
        <v>2025</v>
      </c>
      <c r="J1661">
        <f>MONTH(Table1[[#This Row],[Date]])</f>
        <v>2</v>
      </c>
      <c r="K1661">
        <f>WEEKDAY(Table1[[#This Row],[Date]])</f>
        <v>2</v>
      </c>
      <c r="L1661" s="3">
        <f>DAY(Table1[[#This Row],[Date]])</f>
        <v>10</v>
      </c>
      <c r="M1661" s="3">
        <f>Table1[[#This Row],[Inventory Level]]/Table1[[#This Row],[Reorder Point]]</f>
        <v>9.886075949367088</v>
      </c>
      <c r="N1661" s="3">
        <f>ROUND(Table1[[#This Row],[Turnover Ratio]],2)</f>
        <v>9.89</v>
      </c>
    </row>
    <row r="1662" spans="1:14" hidden="1" x14ac:dyDescent="0.25">
      <c r="A1662" t="s">
        <v>1532</v>
      </c>
      <c r="B1662" s="1">
        <v>45521</v>
      </c>
      <c r="C1662">
        <v>665</v>
      </c>
      <c r="D1662">
        <v>295</v>
      </c>
      <c r="E1662">
        <v>3</v>
      </c>
      <c r="F1662">
        <v>101</v>
      </c>
      <c r="G1662">
        <v>35</v>
      </c>
      <c r="H1662" t="s">
        <v>3951</v>
      </c>
      <c r="I1662">
        <f>YEAR(Table1[[#This Row],[Date]])</f>
        <v>2024</v>
      </c>
      <c r="J1662">
        <f>MONTH(Table1[[#This Row],[Date]])</f>
        <v>8</v>
      </c>
      <c r="K1662">
        <f>WEEKDAY(Table1[[#This Row],[Date]])</f>
        <v>7</v>
      </c>
      <c r="L1662" s="3">
        <f>DAY(Table1[[#This Row],[Date]])</f>
        <v>17</v>
      </c>
      <c r="M1662" s="3">
        <f>Table1[[#This Row],[Inventory Level]]/Table1[[#This Row],[Reorder Point]]</f>
        <v>2.2542372881355934</v>
      </c>
      <c r="N1662" s="3">
        <f>ROUND(Table1[[#This Row],[Turnover Ratio]],2)</f>
        <v>2.25</v>
      </c>
    </row>
    <row r="1663" spans="1:14" hidden="1" x14ac:dyDescent="0.25">
      <c r="A1663" t="s">
        <v>1533</v>
      </c>
      <c r="B1663" s="1">
        <v>45321</v>
      </c>
      <c r="C1663">
        <v>567</v>
      </c>
      <c r="D1663">
        <v>476</v>
      </c>
      <c r="E1663">
        <v>23</v>
      </c>
      <c r="F1663">
        <v>160</v>
      </c>
      <c r="G1663">
        <v>25</v>
      </c>
      <c r="H1663" t="s">
        <v>3950</v>
      </c>
      <c r="I1663">
        <f>YEAR(Table1[[#This Row],[Date]])</f>
        <v>2024</v>
      </c>
      <c r="J1663">
        <f>MONTH(Table1[[#This Row],[Date]])</f>
        <v>1</v>
      </c>
      <c r="K1663">
        <f>WEEKDAY(Table1[[#This Row],[Date]])</f>
        <v>3</v>
      </c>
      <c r="L1663" s="3">
        <f>DAY(Table1[[#This Row],[Date]])</f>
        <v>30</v>
      </c>
      <c r="M1663" s="3">
        <f>Table1[[#This Row],[Inventory Level]]/Table1[[#This Row],[Reorder Point]]</f>
        <v>1.1911764705882353</v>
      </c>
      <c r="N1663" s="3">
        <f>ROUND(Table1[[#This Row],[Turnover Ratio]],2)</f>
        <v>1.19</v>
      </c>
    </row>
    <row r="1664" spans="1:14" x14ac:dyDescent="0.25">
      <c r="A1664" t="s">
        <v>1534</v>
      </c>
      <c r="B1664" s="1">
        <v>45609</v>
      </c>
      <c r="C1664">
        <v>348</v>
      </c>
      <c r="D1664">
        <v>136</v>
      </c>
      <c r="E1664">
        <v>20</v>
      </c>
      <c r="F1664">
        <v>20</v>
      </c>
      <c r="G1664">
        <v>29</v>
      </c>
      <c r="H1664" t="s">
        <v>3949</v>
      </c>
      <c r="I1664">
        <f>YEAR(Table1[[#This Row],[Date]])</f>
        <v>2024</v>
      </c>
      <c r="J1664">
        <f>MONTH(Table1[[#This Row],[Date]])</f>
        <v>11</v>
      </c>
      <c r="K1664">
        <f>WEEKDAY(Table1[[#This Row],[Date]])</f>
        <v>4</v>
      </c>
      <c r="L1664" s="3">
        <f>DAY(Table1[[#This Row],[Date]])</f>
        <v>13</v>
      </c>
      <c r="M1664" s="3">
        <f>Table1[[#This Row],[Inventory Level]]/Table1[[#This Row],[Reorder Point]]</f>
        <v>2.5588235294117645</v>
      </c>
      <c r="N1664" s="3">
        <f>ROUND(Table1[[#This Row],[Turnover Ratio]],2)</f>
        <v>2.56</v>
      </c>
    </row>
    <row r="1665" spans="1:14" hidden="1" x14ac:dyDescent="0.25">
      <c r="A1665" t="s">
        <v>1535</v>
      </c>
      <c r="B1665" s="1">
        <v>45041</v>
      </c>
      <c r="C1665">
        <v>554</v>
      </c>
      <c r="D1665">
        <v>346</v>
      </c>
      <c r="E1665">
        <v>30</v>
      </c>
      <c r="F1665">
        <v>53</v>
      </c>
      <c r="G1665">
        <v>2</v>
      </c>
      <c r="H1665" t="s">
        <v>3951</v>
      </c>
      <c r="I1665">
        <f>YEAR(Table1[[#This Row],[Date]])</f>
        <v>2023</v>
      </c>
      <c r="J1665">
        <f>MONTH(Table1[[#This Row],[Date]])</f>
        <v>4</v>
      </c>
      <c r="K1665">
        <f>WEEKDAY(Table1[[#This Row],[Date]])</f>
        <v>3</v>
      </c>
      <c r="L1665" s="3">
        <f>DAY(Table1[[#This Row],[Date]])</f>
        <v>25</v>
      </c>
      <c r="M1665" s="3">
        <f>Table1[[#This Row],[Inventory Level]]/Table1[[#This Row],[Reorder Point]]</f>
        <v>1.6011560693641618</v>
      </c>
      <c r="N1665" s="3">
        <f>ROUND(Table1[[#This Row],[Turnover Ratio]],2)</f>
        <v>1.6</v>
      </c>
    </row>
    <row r="1666" spans="1:14" x14ac:dyDescent="0.25">
      <c r="A1666" t="s">
        <v>1536</v>
      </c>
      <c r="B1666" s="1">
        <v>45049</v>
      </c>
      <c r="C1666">
        <v>227</v>
      </c>
      <c r="D1666">
        <v>395</v>
      </c>
      <c r="E1666">
        <v>21</v>
      </c>
      <c r="F1666">
        <v>121</v>
      </c>
      <c r="G1666">
        <v>49</v>
      </c>
      <c r="H1666" t="s">
        <v>3949</v>
      </c>
      <c r="I1666">
        <f>YEAR(Table1[[#This Row],[Date]])</f>
        <v>2023</v>
      </c>
      <c r="J1666">
        <f>MONTH(Table1[[#This Row],[Date]])</f>
        <v>5</v>
      </c>
      <c r="K1666">
        <f>WEEKDAY(Table1[[#This Row],[Date]])</f>
        <v>4</v>
      </c>
      <c r="L1666" s="3">
        <f>DAY(Table1[[#This Row],[Date]])</f>
        <v>3</v>
      </c>
      <c r="M1666" s="3">
        <f>Table1[[#This Row],[Inventory Level]]/Table1[[#This Row],[Reorder Point]]</f>
        <v>0.57468354430379742</v>
      </c>
      <c r="N1666" s="3">
        <f>ROUND(Table1[[#This Row],[Turnover Ratio]],2)</f>
        <v>0.56999999999999995</v>
      </c>
    </row>
    <row r="1667" spans="1:14" x14ac:dyDescent="0.25">
      <c r="A1667" t="s">
        <v>1537</v>
      </c>
      <c r="B1667" s="1">
        <v>45668</v>
      </c>
      <c r="C1667">
        <v>909</v>
      </c>
      <c r="D1667">
        <v>368</v>
      </c>
      <c r="E1667">
        <v>8</v>
      </c>
      <c r="F1667">
        <v>1</v>
      </c>
      <c r="G1667">
        <v>31</v>
      </c>
      <c r="H1667" t="s">
        <v>3949</v>
      </c>
      <c r="I1667">
        <f>YEAR(Table1[[#This Row],[Date]])</f>
        <v>2025</v>
      </c>
      <c r="J1667">
        <f>MONTH(Table1[[#This Row],[Date]])</f>
        <v>1</v>
      </c>
      <c r="K1667">
        <f>WEEKDAY(Table1[[#This Row],[Date]])</f>
        <v>7</v>
      </c>
      <c r="L1667" s="3">
        <f>DAY(Table1[[#This Row],[Date]])</f>
        <v>11</v>
      </c>
      <c r="M1667" s="3">
        <f>Table1[[#This Row],[Inventory Level]]/Table1[[#This Row],[Reorder Point]]</f>
        <v>2.4701086956521738</v>
      </c>
      <c r="N1667" s="3">
        <f>ROUND(Table1[[#This Row],[Turnover Ratio]],2)</f>
        <v>2.4700000000000002</v>
      </c>
    </row>
    <row r="1668" spans="1:14" hidden="1" x14ac:dyDescent="0.25">
      <c r="A1668" t="s">
        <v>1538</v>
      </c>
      <c r="B1668" s="1">
        <v>45242</v>
      </c>
      <c r="C1668">
        <v>116</v>
      </c>
      <c r="D1668">
        <v>167</v>
      </c>
      <c r="E1668">
        <v>19</v>
      </c>
      <c r="F1668">
        <v>174</v>
      </c>
      <c r="G1668">
        <v>33</v>
      </c>
      <c r="H1668" t="s">
        <v>3950</v>
      </c>
      <c r="I1668">
        <f>YEAR(Table1[[#This Row],[Date]])</f>
        <v>2023</v>
      </c>
      <c r="J1668">
        <f>MONTH(Table1[[#This Row],[Date]])</f>
        <v>11</v>
      </c>
      <c r="K1668">
        <f>WEEKDAY(Table1[[#This Row],[Date]])</f>
        <v>1</v>
      </c>
      <c r="L1668" s="3">
        <f>DAY(Table1[[#This Row],[Date]])</f>
        <v>12</v>
      </c>
      <c r="M1668" s="3">
        <f>Table1[[#This Row],[Inventory Level]]/Table1[[#This Row],[Reorder Point]]</f>
        <v>0.69461077844311381</v>
      </c>
      <c r="N1668" s="3">
        <f>ROUND(Table1[[#This Row],[Turnover Ratio]],2)</f>
        <v>0.69</v>
      </c>
    </row>
    <row r="1669" spans="1:14" x14ac:dyDescent="0.25">
      <c r="A1669" t="s">
        <v>1539</v>
      </c>
      <c r="B1669" s="1">
        <v>45099</v>
      </c>
      <c r="C1669">
        <v>116</v>
      </c>
      <c r="D1669">
        <v>355</v>
      </c>
      <c r="E1669">
        <v>4</v>
      </c>
      <c r="F1669">
        <v>162</v>
      </c>
      <c r="G1669">
        <v>50</v>
      </c>
      <c r="H1669" t="s">
        <v>3949</v>
      </c>
      <c r="I1669">
        <f>YEAR(Table1[[#This Row],[Date]])</f>
        <v>2023</v>
      </c>
      <c r="J1669">
        <f>MONTH(Table1[[#This Row],[Date]])</f>
        <v>6</v>
      </c>
      <c r="K1669">
        <f>WEEKDAY(Table1[[#This Row],[Date]])</f>
        <v>5</v>
      </c>
      <c r="L1669" s="3">
        <f>DAY(Table1[[#This Row],[Date]])</f>
        <v>22</v>
      </c>
      <c r="M1669" s="3">
        <f>Table1[[#This Row],[Inventory Level]]/Table1[[#This Row],[Reorder Point]]</f>
        <v>0.3267605633802817</v>
      </c>
      <c r="N1669" s="3">
        <f>ROUND(Table1[[#This Row],[Turnover Ratio]],2)</f>
        <v>0.33</v>
      </c>
    </row>
    <row r="1670" spans="1:14" hidden="1" x14ac:dyDescent="0.25">
      <c r="A1670" t="s">
        <v>1540</v>
      </c>
      <c r="B1670" s="1">
        <v>45170</v>
      </c>
      <c r="C1670">
        <v>431</v>
      </c>
      <c r="D1670">
        <v>421</v>
      </c>
      <c r="E1670">
        <v>29</v>
      </c>
      <c r="F1670">
        <v>19</v>
      </c>
      <c r="G1670">
        <v>2</v>
      </c>
      <c r="H1670" t="s">
        <v>3951</v>
      </c>
      <c r="I1670">
        <f>YEAR(Table1[[#This Row],[Date]])</f>
        <v>2023</v>
      </c>
      <c r="J1670">
        <f>MONTH(Table1[[#This Row],[Date]])</f>
        <v>9</v>
      </c>
      <c r="K1670">
        <f>WEEKDAY(Table1[[#This Row],[Date]])</f>
        <v>6</v>
      </c>
      <c r="L1670" s="3">
        <f>DAY(Table1[[#This Row],[Date]])</f>
        <v>1</v>
      </c>
      <c r="M1670" s="3">
        <f>Table1[[#This Row],[Inventory Level]]/Table1[[#This Row],[Reorder Point]]</f>
        <v>1.0237529691211402</v>
      </c>
      <c r="N1670" s="3">
        <f>ROUND(Table1[[#This Row],[Turnover Ratio]],2)</f>
        <v>1.02</v>
      </c>
    </row>
    <row r="1671" spans="1:14" x14ac:dyDescent="0.25">
      <c r="A1671" t="s">
        <v>1262</v>
      </c>
      <c r="B1671" s="1">
        <v>45017</v>
      </c>
      <c r="C1671">
        <v>160</v>
      </c>
      <c r="D1671">
        <v>320</v>
      </c>
      <c r="E1671">
        <v>13</v>
      </c>
      <c r="F1671">
        <v>29</v>
      </c>
      <c r="G1671">
        <v>35</v>
      </c>
      <c r="H1671" t="s">
        <v>3949</v>
      </c>
      <c r="I1671">
        <f>YEAR(Table1[[#This Row],[Date]])</f>
        <v>2023</v>
      </c>
      <c r="J1671">
        <f>MONTH(Table1[[#This Row],[Date]])</f>
        <v>4</v>
      </c>
      <c r="K1671">
        <f>WEEKDAY(Table1[[#This Row],[Date]])</f>
        <v>7</v>
      </c>
      <c r="L1671" s="3">
        <f>DAY(Table1[[#This Row],[Date]])</f>
        <v>1</v>
      </c>
      <c r="M1671" s="3">
        <f>Table1[[#This Row],[Inventory Level]]/Table1[[#This Row],[Reorder Point]]</f>
        <v>0.5</v>
      </c>
      <c r="N1671" s="3">
        <f>ROUND(Table1[[#This Row],[Turnover Ratio]],2)</f>
        <v>0.5</v>
      </c>
    </row>
    <row r="1672" spans="1:14" x14ac:dyDescent="0.25">
      <c r="A1672" t="s">
        <v>1541</v>
      </c>
      <c r="B1672" s="1">
        <v>45193</v>
      </c>
      <c r="C1672">
        <v>113</v>
      </c>
      <c r="D1672">
        <v>374</v>
      </c>
      <c r="E1672">
        <v>16</v>
      </c>
      <c r="F1672">
        <v>20</v>
      </c>
      <c r="G1672">
        <v>26</v>
      </c>
      <c r="H1672" t="s">
        <v>3949</v>
      </c>
      <c r="I1672">
        <f>YEAR(Table1[[#This Row],[Date]])</f>
        <v>2023</v>
      </c>
      <c r="J1672">
        <f>MONTH(Table1[[#This Row],[Date]])</f>
        <v>9</v>
      </c>
      <c r="K1672">
        <f>WEEKDAY(Table1[[#This Row],[Date]])</f>
        <v>1</v>
      </c>
      <c r="L1672" s="3">
        <f>DAY(Table1[[#This Row],[Date]])</f>
        <v>24</v>
      </c>
      <c r="M1672" s="3">
        <f>Table1[[#This Row],[Inventory Level]]/Table1[[#This Row],[Reorder Point]]</f>
        <v>0.30213903743315507</v>
      </c>
      <c r="N1672" s="3">
        <f>ROUND(Table1[[#This Row],[Turnover Ratio]],2)</f>
        <v>0.3</v>
      </c>
    </row>
    <row r="1673" spans="1:14" hidden="1" x14ac:dyDescent="0.25">
      <c r="A1673" t="s">
        <v>1542</v>
      </c>
      <c r="B1673" s="1">
        <v>45144</v>
      </c>
      <c r="C1673">
        <v>446</v>
      </c>
      <c r="D1673">
        <v>153</v>
      </c>
      <c r="E1673">
        <v>1</v>
      </c>
      <c r="F1673">
        <v>149</v>
      </c>
      <c r="G1673">
        <v>47</v>
      </c>
      <c r="H1673" t="s">
        <v>3950</v>
      </c>
      <c r="I1673">
        <f>YEAR(Table1[[#This Row],[Date]])</f>
        <v>2023</v>
      </c>
      <c r="J1673">
        <f>MONTH(Table1[[#This Row],[Date]])</f>
        <v>8</v>
      </c>
      <c r="K1673">
        <f>WEEKDAY(Table1[[#This Row],[Date]])</f>
        <v>1</v>
      </c>
      <c r="L1673" s="3">
        <f>DAY(Table1[[#This Row],[Date]])</f>
        <v>6</v>
      </c>
      <c r="M1673" s="3">
        <f>Table1[[#This Row],[Inventory Level]]/Table1[[#This Row],[Reorder Point]]</f>
        <v>2.9150326797385619</v>
      </c>
      <c r="N1673" s="3">
        <f>ROUND(Table1[[#This Row],[Turnover Ratio]],2)</f>
        <v>2.92</v>
      </c>
    </row>
    <row r="1674" spans="1:14" hidden="1" x14ac:dyDescent="0.25">
      <c r="A1674" t="s">
        <v>644</v>
      </c>
      <c r="B1674" s="1">
        <v>45291</v>
      </c>
      <c r="C1674">
        <v>919</v>
      </c>
      <c r="D1674">
        <v>240</v>
      </c>
      <c r="E1674">
        <v>12</v>
      </c>
      <c r="F1674">
        <v>47</v>
      </c>
      <c r="G1674">
        <v>39</v>
      </c>
      <c r="H1674" t="s">
        <v>3950</v>
      </c>
      <c r="I1674">
        <f>YEAR(Table1[[#This Row],[Date]])</f>
        <v>2023</v>
      </c>
      <c r="J1674">
        <f>MONTH(Table1[[#This Row],[Date]])</f>
        <v>12</v>
      </c>
      <c r="K1674">
        <f>WEEKDAY(Table1[[#This Row],[Date]])</f>
        <v>1</v>
      </c>
      <c r="L1674" s="3">
        <f>DAY(Table1[[#This Row],[Date]])</f>
        <v>31</v>
      </c>
      <c r="M1674" s="3">
        <f>Table1[[#This Row],[Inventory Level]]/Table1[[#This Row],[Reorder Point]]</f>
        <v>3.8291666666666666</v>
      </c>
      <c r="N1674" s="3">
        <f>ROUND(Table1[[#This Row],[Turnover Ratio]],2)</f>
        <v>3.83</v>
      </c>
    </row>
    <row r="1675" spans="1:14" hidden="1" x14ac:dyDescent="0.25">
      <c r="A1675" t="s">
        <v>541</v>
      </c>
      <c r="B1675" s="1">
        <v>45112</v>
      </c>
      <c r="C1675">
        <v>949</v>
      </c>
      <c r="D1675">
        <v>395</v>
      </c>
      <c r="E1675">
        <v>22</v>
      </c>
      <c r="F1675">
        <v>129</v>
      </c>
      <c r="G1675">
        <v>20</v>
      </c>
      <c r="H1675" t="s">
        <v>3951</v>
      </c>
      <c r="I1675">
        <f>YEAR(Table1[[#This Row],[Date]])</f>
        <v>2023</v>
      </c>
      <c r="J1675">
        <f>MONTH(Table1[[#This Row],[Date]])</f>
        <v>7</v>
      </c>
      <c r="K1675">
        <f>WEEKDAY(Table1[[#This Row],[Date]])</f>
        <v>4</v>
      </c>
      <c r="L1675" s="3">
        <f>DAY(Table1[[#This Row],[Date]])</f>
        <v>5</v>
      </c>
      <c r="M1675" s="3">
        <f>Table1[[#This Row],[Inventory Level]]/Table1[[#This Row],[Reorder Point]]</f>
        <v>2.4025316455696202</v>
      </c>
      <c r="N1675" s="3">
        <f>ROUND(Table1[[#This Row],[Turnover Ratio]],2)</f>
        <v>2.4</v>
      </c>
    </row>
    <row r="1676" spans="1:14" hidden="1" x14ac:dyDescent="0.25">
      <c r="A1676" t="s">
        <v>1543</v>
      </c>
      <c r="B1676" s="1">
        <v>45372</v>
      </c>
      <c r="C1676">
        <v>740</v>
      </c>
      <c r="D1676">
        <v>227</v>
      </c>
      <c r="E1676">
        <v>1</v>
      </c>
      <c r="F1676">
        <v>121</v>
      </c>
      <c r="G1676">
        <v>41</v>
      </c>
      <c r="H1676" t="s">
        <v>3950</v>
      </c>
      <c r="I1676">
        <f>YEAR(Table1[[#This Row],[Date]])</f>
        <v>2024</v>
      </c>
      <c r="J1676">
        <f>MONTH(Table1[[#This Row],[Date]])</f>
        <v>3</v>
      </c>
      <c r="K1676">
        <f>WEEKDAY(Table1[[#This Row],[Date]])</f>
        <v>5</v>
      </c>
      <c r="L1676" s="3">
        <f>DAY(Table1[[#This Row],[Date]])</f>
        <v>21</v>
      </c>
      <c r="M1676" s="3">
        <f>Table1[[#This Row],[Inventory Level]]/Table1[[#This Row],[Reorder Point]]</f>
        <v>3.2599118942731278</v>
      </c>
      <c r="N1676" s="3">
        <f>ROUND(Table1[[#This Row],[Turnover Ratio]],2)</f>
        <v>3.26</v>
      </c>
    </row>
    <row r="1677" spans="1:14" hidden="1" x14ac:dyDescent="0.25">
      <c r="A1677" t="s">
        <v>510</v>
      </c>
      <c r="B1677" s="1">
        <v>45153</v>
      </c>
      <c r="C1677">
        <v>931</v>
      </c>
      <c r="D1677">
        <v>281</v>
      </c>
      <c r="E1677">
        <v>14</v>
      </c>
      <c r="F1677">
        <v>86</v>
      </c>
      <c r="G1677">
        <v>13</v>
      </c>
      <c r="H1677" t="s">
        <v>3950</v>
      </c>
      <c r="I1677">
        <f>YEAR(Table1[[#This Row],[Date]])</f>
        <v>2023</v>
      </c>
      <c r="J1677">
        <f>MONTH(Table1[[#This Row],[Date]])</f>
        <v>8</v>
      </c>
      <c r="K1677">
        <f>WEEKDAY(Table1[[#This Row],[Date]])</f>
        <v>3</v>
      </c>
      <c r="L1677" s="3">
        <f>DAY(Table1[[#This Row],[Date]])</f>
        <v>15</v>
      </c>
      <c r="M1677" s="3">
        <f>Table1[[#This Row],[Inventory Level]]/Table1[[#This Row],[Reorder Point]]</f>
        <v>3.3131672597864767</v>
      </c>
      <c r="N1677" s="3">
        <f>ROUND(Table1[[#This Row],[Turnover Ratio]],2)</f>
        <v>3.31</v>
      </c>
    </row>
    <row r="1678" spans="1:14" hidden="1" x14ac:dyDescent="0.25">
      <c r="A1678" t="s">
        <v>1544</v>
      </c>
      <c r="B1678" s="1">
        <v>44992</v>
      </c>
      <c r="C1678">
        <v>328</v>
      </c>
      <c r="D1678">
        <v>150</v>
      </c>
      <c r="E1678">
        <v>23</v>
      </c>
      <c r="F1678">
        <v>165</v>
      </c>
      <c r="G1678">
        <v>49</v>
      </c>
      <c r="H1678" t="s">
        <v>3951</v>
      </c>
      <c r="I1678">
        <f>YEAR(Table1[[#This Row],[Date]])</f>
        <v>2023</v>
      </c>
      <c r="J1678">
        <f>MONTH(Table1[[#This Row],[Date]])</f>
        <v>3</v>
      </c>
      <c r="K1678">
        <f>WEEKDAY(Table1[[#This Row],[Date]])</f>
        <v>3</v>
      </c>
      <c r="L1678" s="3">
        <f>DAY(Table1[[#This Row],[Date]])</f>
        <v>7</v>
      </c>
      <c r="M1678" s="3">
        <f>Table1[[#This Row],[Inventory Level]]/Table1[[#This Row],[Reorder Point]]</f>
        <v>2.1866666666666665</v>
      </c>
      <c r="N1678" s="3">
        <f>ROUND(Table1[[#This Row],[Turnover Ratio]],2)</f>
        <v>2.19</v>
      </c>
    </row>
    <row r="1679" spans="1:14" x14ac:dyDescent="0.25">
      <c r="A1679" t="s">
        <v>1545</v>
      </c>
      <c r="B1679" s="1">
        <v>45146</v>
      </c>
      <c r="C1679">
        <v>745</v>
      </c>
      <c r="D1679">
        <v>191</v>
      </c>
      <c r="E1679">
        <v>9</v>
      </c>
      <c r="F1679">
        <v>11</v>
      </c>
      <c r="G1679">
        <v>36</v>
      </c>
      <c r="H1679" t="s">
        <v>3949</v>
      </c>
      <c r="I1679">
        <f>YEAR(Table1[[#This Row],[Date]])</f>
        <v>2023</v>
      </c>
      <c r="J1679">
        <f>MONTH(Table1[[#This Row],[Date]])</f>
        <v>8</v>
      </c>
      <c r="K1679">
        <f>WEEKDAY(Table1[[#This Row],[Date]])</f>
        <v>3</v>
      </c>
      <c r="L1679" s="3">
        <f>DAY(Table1[[#This Row],[Date]])</f>
        <v>8</v>
      </c>
      <c r="M1679" s="3">
        <f>Table1[[#This Row],[Inventory Level]]/Table1[[#This Row],[Reorder Point]]</f>
        <v>3.9005235602094239</v>
      </c>
      <c r="N1679" s="3">
        <f>ROUND(Table1[[#This Row],[Turnover Ratio]],2)</f>
        <v>3.9</v>
      </c>
    </row>
    <row r="1680" spans="1:14" hidden="1" x14ac:dyDescent="0.25">
      <c r="A1680" t="s">
        <v>1546</v>
      </c>
      <c r="B1680" s="1">
        <v>45339</v>
      </c>
      <c r="C1680">
        <v>409</v>
      </c>
      <c r="D1680">
        <v>307</v>
      </c>
      <c r="E1680">
        <v>22</v>
      </c>
      <c r="F1680">
        <v>65</v>
      </c>
      <c r="G1680">
        <v>38</v>
      </c>
      <c r="H1680" t="s">
        <v>3951</v>
      </c>
      <c r="I1680">
        <f>YEAR(Table1[[#This Row],[Date]])</f>
        <v>2024</v>
      </c>
      <c r="J1680">
        <f>MONTH(Table1[[#This Row],[Date]])</f>
        <v>2</v>
      </c>
      <c r="K1680">
        <f>WEEKDAY(Table1[[#This Row],[Date]])</f>
        <v>7</v>
      </c>
      <c r="L1680" s="3">
        <f>DAY(Table1[[#This Row],[Date]])</f>
        <v>17</v>
      </c>
      <c r="M1680" s="3">
        <f>Table1[[#This Row],[Inventory Level]]/Table1[[#This Row],[Reorder Point]]</f>
        <v>1.3322475570032573</v>
      </c>
      <c r="N1680" s="3">
        <f>ROUND(Table1[[#This Row],[Turnover Ratio]],2)</f>
        <v>1.33</v>
      </c>
    </row>
    <row r="1681" spans="1:14" x14ac:dyDescent="0.25">
      <c r="A1681" t="s">
        <v>1547</v>
      </c>
      <c r="B1681" s="1">
        <v>45376</v>
      </c>
      <c r="C1681">
        <v>533</v>
      </c>
      <c r="D1681">
        <v>409</v>
      </c>
      <c r="E1681">
        <v>28</v>
      </c>
      <c r="F1681">
        <v>114</v>
      </c>
      <c r="G1681">
        <v>42</v>
      </c>
      <c r="H1681" t="s">
        <v>3949</v>
      </c>
      <c r="I1681">
        <f>YEAR(Table1[[#This Row],[Date]])</f>
        <v>2024</v>
      </c>
      <c r="J1681">
        <f>MONTH(Table1[[#This Row],[Date]])</f>
        <v>3</v>
      </c>
      <c r="K1681">
        <f>WEEKDAY(Table1[[#This Row],[Date]])</f>
        <v>2</v>
      </c>
      <c r="L1681" s="3">
        <f>DAY(Table1[[#This Row],[Date]])</f>
        <v>25</v>
      </c>
      <c r="M1681" s="3">
        <f>Table1[[#This Row],[Inventory Level]]/Table1[[#This Row],[Reorder Point]]</f>
        <v>1.3031784841075795</v>
      </c>
      <c r="N1681" s="3">
        <f>ROUND(Table1[[#This Row],[Turnover Ratio]],2)</f>
        <v>1.3</v>
      </c>
    </row>
    <row r="1682" spans="1:14" hidden="1" x14ac:dyDescent="0.25">
      <c r="A1682" t="s">
        <v>1548</v>
      </c>
      <c r="B1682" s="1">
        <v>45674</v>
      </c>
      <c r="C1682">
        <v>705</v>
      </c>
      <c r="D1682">
        <v>485</v>
      </c>
      <c r="E1682">
        <v>24</v>
      </c>
      <c r="F1682">
        <v>30</v>
      </c>
      <c r="G1682">
        <v>32</v>
      </c>
      <c r="H1682" t="s">
        <v>3951</v>
      </c>
      <c r="I1682">
        <f>YEAR(Table1[[#This Row],[Date]])</f>
        <v>2025</v>
      </c>
      <c r="J1682">
        <f>MONTH(Table1[[#This Row],[Date]])</f>
        <v>1</v>
      </c>
      <c r="K1682">
        <f>WEEKDAY(Table1[[#This Row],[Date]])</f>
        <v>6</v>
      </c>
      <c r="L1682" s="3">
        <f>DAY(Table1[[#This Row],[Date]])</f>
        <v>17</v>
      </c>
      <c r="M1682" s="3">
        <f>Table1[[#This Row],[Inventory Level]]/Table1[[#This Row],[Reorder Point]]</f>
        <v>1.4536082474226804</v>
      </c>
      <c r="N1682" s="3">
        <f>ROUND(Table1[[#This Row],[Turnover Ratio]],2)</f>
        <v>1.45</v>
      </c>
    </row>
    <row r="1683" spans="1:14" x14ac:dyDescent="0.25">
      <c r="A1683" t="s">
        <v>1549</v>
      </c>
      <c r="B1683" s="1">
        <v>45146</v>
      </c>
      <c r="C1683">
        <v>272</v>
      </c>
      <c r="D1683">
        <v>439</v>
      </c>
      <c r="E1683">
        <v>15</v>
      </c>
      <c r="F1683">
        <v>21</v>
      </c>
      <c r="G1683">
        <v>34</v>
      </c>
      <c r="H1683" t="s">
        <v>3949</v>
      </c>
      <c r="I1683">
        <f>YEAR(Table1[[#This Row],[Date]])</f>
        <v>2023</v>
      </c>
      <c r="J1683">
        <f>MONTH(Table1[[#This Row],[Date]])</f>
        <v>8</v>
      </c>
      <c r="K1683">
        <f>WEEKDAY(Table1[[#This Row],[Date]])</f>
        <v>3</v>
      </c>
      <c r="L1683" s="3">
        <f>DAY(Table1[[#This Row],[Date]])</f>
        <v>8</v>
      </c>
      <c r="M1683" s="3">
        <f>Table1[[#This Row],[Inventory Level]]/Table1[[#This Row],[Reorder Point]]</f>
        <v>0.61958997722095677</v>
      </c>
      <c r="N1683" s="3">
        <f>ROUND(Table1[[#This Row],[Turnover Ratio]],2)</f>
        <v>0.62</v>
      </c>
    </row>
    <row r="1684" spans="1:14" x14ac:dyDescent="0.25">
      <c r="A1684" t="s">
        <v>1550</v>
      </c>
      <c r="B1684" s="1">
        <v>45694</v>
      </c>
      <c r="C1684">
        <v>351</v>
      </c>
      <c r="D1684">
        <v>401</v>
      </c>
      <c r="E1684">
        <v>2</v>
      </c>
      <c r="F1684">
        <v>160</v>
      </c>
      <c r="G1684">
        <v>29</v>
      </c>
      <c r="H1684" t="s">
        <v>3949</v>
      </c>
      <c r="I1684">
        <f>YEAR(Table1[[#This Row],[Date]])</f>
        <v>2025</v>
      </c>
      <c r="J1684">
        <f>MONTH(Table1[[#This Row],[Date]])</f>
        <v>2</v>
      </c>
      <c r="K1684">
        <f>WEEKDAY(Table1[[#This Row],[Date]])</f>
        <v>5</v>
      </c>
      <c r="L1684" s="3">
        <f>DAY(Table1[[#This Row],[Date]])</f>
        <v>6</v>
      </c>
      <c r="M1684" s="3">
        <f>Table1[[#This Row],[Inventory Level]]/Table1[[#This Row],[Reorder Point]]</f>
        <v>0.87531172069825436</v>
      </c>
      <c r="N1684" s="3">
        <f>ROUND(Table1[[#This Row],[Turnover Ratio]],2)</f>
        <v>0.88</v>
      </c>
    </row>
    <row r="1685" spans="1:14" hidden="1" x14ac:dyDescent="0.25">
      <c r="A1685" t="s">
        <v>1551</v>
      </c>
      <c r="B1685" s="1">
        <v>45685</v>
      </c>
      <c r="C1685">
        <v>691</v>
      </c>
      <c r="D1685">
        <v>356</v>
      </c>
      <c r="E1685">
        <v>22</v>
      </c>
      <c r="F1685">
        <v>44</v>
      </c>
      <c r="G1685">
        <v>16</v>
      </c>
      <c r="H1685" t="s">
        <v>3951</v>
      </c>
      <c r="I1685">
        <f>YEAR(Table1[[#This Row],[Date]])</f>
        <v>2025</v>
      </c>
      <c r="J1685">
        <f>MONTH(Table1[[#This Row],[Date]])</f>
        <v>1</v>
      </c>
      <c r="K1685">
        <f>WEEKDAY(Table1[[#This Row],[Date]])</f>
        <v>3</v>
      </c>
      <c r="L1685" s="3">
        <f>DAY(Table1[[#This Row],[Date]])</f>
        <v>28</v>
      </c>
      <c r="M1685" s="3">
        <f>Table1[[#This Row],[Inventory Level]]/Table1[[#This Row],[Reorder Point]]</f>
        <v>1.9410112359550562</v>
      </c>
      <c r="N1685" s="3">
        <f>ROUND(Table1[[#This Row],[Turnover Ratio]],2)</f>
        <v>1.94</v>
      </c>
    </row>
    <row r="1686" spans="1:14" hidden="1" x14ac:dyDescent="0.25">
      <c r="A1686" t="s">
        <v>1552</v>
      </c>
      <c r="B1686" s="1">
        <v>45267</v>
      </c>
      <c r="C1686">
        <v>125</v>
      </c>
      <c r="D1686">
        <v>294</v>
      </c>
      <c r="E1686">
        <v>24</v>
      </c>
      <c r="F1686">
        <v>70</v>
      </c>
      <c r="G1686">
        <v>46</v>
      </c>
      <c r="H1686" t="s">
        <v>3950</v>
      </c>
      <c r="I1686">
        <f>YEAR(Table1[[#This Row],[Date]])</f>
        <v>2023</v>
      </c>
      <c r="J1686">
        <f>MONTH(Table1[[#This Row],[Date]])</f>
        <v>12</v>
      </c>
      <c r="K1686">
        <f>WEEKDAY(Table1[[#This Row],[Date]])</f>
        <v>5</v>
      </c>
      <c r="L1686" s="3">
        <f>DAY(Table1[[#This Row],[Date]])</f>
        <v>7</v>
      </c>
      <c r="M1686" s="3">
        <f>Table1[[#This Row],[Inventory Level]]/Table1[[#This Row],[Reorder Point]]</f>
        <v>0.42517006802721086</v>
      </c>
      <c r="N1686" s="3">
        <f>ROUND(Table1[[#This Row],[Turnover Ratio]],2)</f>
        <v>0.43</v>
      </c>
    </row>
    <row r="1687" spans="1:14" hidden="1" x14ac:dyDescent="0.25">
      <c r="A1687" t="s">
        <v>1553</v>
      </c>
      <c r="B1687" s="1">
        <v>45234</v>
      </c>
      <c r="C1687">
        <v>631</v>
      </c>
      <c r="D1687">
        <v>89</v>
      </c>
      <c r="E1687">
        <v>15</v>
      </c>
      <c r="F1687">
        <v>50</v>
      </c>
      <c r="G1687">
        <v>35</v>
      </c>
      <c r="H1687" t="s">
        <v>3950</v>
      </c>
      <c r="I1687">
        <f>YEAR(Table1[[#This Row],[Date]])</f>
        <v>2023</v>
      </c>
      <c r="J1687">
        <f>MONTH(Table1[[#This Row],[Date]])</f>
        <v>11</v>
      </c>
      <c r="K1687">
        <f>WEEKDAY(Table1[[#This Row],[Date]])</f>
        <v>7</v>
      </c>
      <c r="L1687" s="3">
        <f>DAY(Table1[[#This Row],[Date]])</f>
        <v>4</v>
      </c>
      <c r="M1687" s="3">
        <f>Table1[[#This Row],[Inventory Level]]/Table1[[#This Row],[Reorder Point]]</f>
        <v>7.0898876404494384</v>
      </c>
      <c r="N1687" s="3">
        <f>ROUND(Table1[[#This Row],[Turnover Ratio]],2)</f>
        <v>7.09</v>
      </c>
    </row>
    <row r="1688" spans="1:14" hidden="1" x14ac:dyDescent="0.25">
      <c r="A1688" t="s">
        <v>1554</v>
      </c>
      <c r="B1688" s="1">
        <v>45574</v>
      </c>
      <c r="C1688">
        <v>540</v>
      </c>
      <c r="D1688">
        <v>344</v>
      </c>
      <c r="E1688">
        <v>1</v>
      </c>
      <c r="F1688">
        <v>115</v>
      </c>
      <c r="G1688">
        <v>23</v>
      </c>
      <c r="H1688" t="s">
        <v>3950</v>
      </c>
      <c r="I1688">
        <f>YEAR(Table1[[#This Row],[Date]])</f>
        <v>2024</v>
      </c>
      <c r="J1688">
        <f>MONTH(Table1[[#This Row],[Date]])</f>
        <v>10</v>
      </c>
      <c r="K1688">
        <f>WEEKDAY(Table1[[#This Row],[Date]])</f>
        <v>4</v>
      </c>
      <c r="L1688" s="3">
        <f>DAY(Table1[[#This Row],[Date]])</f>
        <v>9</v>
      </c>
      <c r="M1688" s="3">
        <f>Table1[[#This Row],[Inventory Level]]/Table1[[#This Row],[Reorder Point]]</f>
        <v>1.569767441860465</v>
      </c>
      <c r="N1688" s="3">
        <f>ROUND(Table1[[#This Row],[Turnover Ratio]],2)</f>
        <v>1.57</v>
      </c>
    </row>
    <row r="1689" spans="1:14" hidden="1" x14ac:dyDescent="0.25">
      <c r="A1689" t="s">
        <v>564</v>
      </c>
      <c r="B1689" s="1">
        <v>45118</v>
      </c>
      <c r="C1689">
        <v>815</v>
      </c>
      <c r="D1689">
        <v>171</v>
      </c>
      <c r="E1689">
        <v>8</v>
      </c>
      <c r="F1689">
        <v>50</v>
      </c>
      <c r="G1689">
        <v>3</v>
      </c>
      <c r="H1689" t="s">
        <v>3950</v>
      </c>
      <c r="I1689">
        <f>YEAR(Table1[[#This Row],[Date]])</f>
        <v>2023</v>
      </c>
      <c r="J1689">
        <f>MONTH(Table1[[#This Row],[Date]])</f>
        <v>7</v>
      </c>
      <c r="K1689">
        <f>WEEKDAY(Table1[[#This Row],[Date]])</f>
        <v>3</v>
      </c>
      <c r="L1689" s="3">
        <f>DAY(Table1[[#This Row],[Date]])</f>
        <v>11</v>
      </c>
      <c r="M1689" s="3">
        <f>Table1[[#This Row],[Inventory Level]]/Table1[[#This Row],[Reorder Point]]</f>
        <v>4.7660818713450288</v>
      </c>
      <c r="N1689" s="3">
        <f>ROUND(Table1[[#This Row],[Turnover Ratio]],2)</f>
        <v>4.7699999999999996</v>
      </c>
    </row>
    <row r="1690" spans="1:14" hidden="1" x14ac:dyDescent="0.25">
      <c r="A1690" t="s">
        <v>1555</v>
      </c>
      <c r="B1690" s="1">
        <v>45453</v>
      </c>
      <c r="C1690">
        <v>354</v>
      </c>
      <c r="D1690">
        <v>333</v>
      </c>
      <c r="E1690">
        <v>9</v>
      </c>
      <c r="F1690">
        <v>186</v>
      </c>
      <c r="G1690">
        <v>15</v>
      </c>
      <c r="H1690" t="s">
        <v>3951</v>
      </c>
      <c r="I1690">
        <f>YEAR(Table1[[#This Row],[Date]])</f>
        <v>2024</v>
      </c>
      <c r="J1690">
        <f>MONTH(Table1[[#This Row],[Date]])</f>
        <v>6</v>
      </c>
      <c r="K1690">
        <f>WEEKDAY(Table1[[#This Row],[Date]])</f>
        <v>2</v>
      </c>
      <c r="L1690" s="3">
        <f>DAY(Table1[[#This Row],[Date]])</f>
        <v>10</v>
      </c>
      <c r="M1690" s="3">
        <f>Table1[[#This Row],[Inventory Level]]/Table1[[#This Row],[Reorder Point]]</f>
        <v>1.0630630630630631</v>
      </c>
      <c r="N1690" s="3">
        <f>ROUND(Table1[[#This Row],[Turnover Ratio]],2)</f>
        <v>1.06</v>
      </c>
    </row>
    <row r="1691" spans="1:14" hidden="1" x14ac:dyDescent="0.25">
      <c r="A1691" t="s">
        <v>1556</v>
      </c>
      <c r="B1691" s="1">
        <v>45552</v>
      </c>
      <c r="C1691">
        <v>749</v>
      </c>
      <c r="D1691">
        <v>256</v>
      </c>
      <c r="E1691">
        <v>30</v>
      </c>
      <c r="F1691">
        <v>170</v>
      </c>
      <c r="G1691">
        <v>8</v>
      </c>
      <c r="H1691" t="s">
        <v>3950</v>
      </c>
      <c r="I1691">
        <f>YEAR(Table1[[#This Row],[Date]])</f>
        <v>2024</v>
      </c>
      <c r="J1691">
        <f>MONTH(Table1[[#This Row],[Date]])</f>
        <v>9</v>
      </c>
      <c r="K1691">
        <f>WEEKDAY(Table1[[#This Row],[Date]])</f>
        <v>3</v>
      </c>
      <c r="L1691" s="3">
        <f>DAY(Table1[[#This Row],[Date]])</f>
        <v>17</v>
      </c>
      <c r="M1691" s="3">
        <f>Table1[[#This Row],[Inventory Level]]/Table1[[#This Row],[Reorder Point]]</f>
        <v>2.92578125</v>
      </c>
      <c r="N1691" s="3">
        <f>ROUND(Table1[[#This Row],[Turnover Ratio]],2)</f>
        <v>2.93</v>
      </c>
    </row>
    <row r="1692" spans="1:14" x14ac:dyDescent="0.25">
      <c r="A1692" t="s">
        <v>802</v>
      </c>
      <c r="B1692" s="1">
        <v>45449</v>
      </c>
      <c r="C1692">
        <v>609</v>
      </c>
      <c r="D1692">
        <v>478</v>
      </c>
      <c r="E1692">
        <v>12</v>
      </c>
      <c r="F1692">
        <v>170</v>
      </c>
      <c r="G1692">
        <v>43</v>
      </c>
      <c r="H1692" t="s">
        <v>3949</v>
      </c>
      <c r="I1692">
        <f>YEAR(Table1[[#This Row],[Date]])</f>
        <v>2024</v>
      </c>
      <c r="J1692">
        <f>MONTH(Table1[[#This Row],[Date]])</f>
        <v>6</v>
      </c>
      <c r="K1692">
        <f>WEEKDAY(Table1[[#This Row],[Date]])</f>
        <v>5</v>
      </c>
      <c r="L1692" s="3">
        <f>DAY(Table1[[#This Row],[Date]])</f>
        <v>6</v>
      </c>
      <c r="M1692" s="3">
        <f>Table1[[#This Row],[Inventory Level]]/Table1[[#This Row],[Reorder Point]]</f>
        <v>1.2740585774058577</v>
      </c>
      <c r="N1692" s="3">
        <f>ROUND(Table1[[#This Row],[Turnover Ratio]],2)</f>
        <v>1.27</v>
      </c>
    </row>
    <row r="1693" spans="1:14" hidden="1" x14ac:dyDescent="0.25">
      <c r="A1693" t="s">
        <v>1557</v>
      </c>
      <c r="B1693" s="1">
        <v>45387</v>
      </c>
      <c r="C1693">
        <v>242</v>
      </c>
      <c r="D1693">
        <v>149</v>
      </c>
      <c r="E1693">
        <v>20</v>
      </c>
      <c r="F1693">
        <v>200</v>
      </c>
      <c r="G1693">
        <v>27</v>
      </c>
      <c r="H1693" t="s">
        <v>3950</v>
      </c>
      <c r="I1693">
        <f>YEAR(Table1[[#This Row],[Date]])</f>
        <v>2024</v>
      </c>
      <c r="J1693">
        <f>MONTH(Table1[[#This Row],[Date]])</f>
        <v>4</v>
      </c>
      <c r="K1693">
        <f>WEEKDAY(Table1[[#This Row],[Date]])</f>
        <v>6</v>
      </c>
      <c r="L1693" s="3">
        <f>DAY(Table1[[#This Row],[Date]])</f>
        <v>5</v>
      </c>
      <c r="M1693" s="3">
        <f>Table1[[#This Row],[Inventory Level]]/Table1[[#This Row],[Reorder Point]]</f>
        <v>1.6241610738255035</v>
      </c>
      <c r="N1693" s="3">
        <f>ROUND(Table1[[#This Row],[Turnover Ratio]],2)</f>
        <v>1.62</v>
      </c>
    </row>
    <row r="1694" spans="1:14" x14ac:dyDescent="0.25">
      <c r="A1694" t="s">
        <v>1558</v>
      </c>
      <c r="B1694" s="1">
        <v>45672</v>
      </c>
      <c r="C1694">
        <v>472</v>
      </c>
      <c r="D1694">
        <v>226</v>
      </c>
      <c r="E1694">
        <v>26</v>
      </c>
      <c r="F1694">
        <v>143</v>
      </c>
      <c r="G1694">
        <v>1</v>
      </c>
      <c r="H1694" t="s">
        <v>3949</v>
      </c>
      <c r="I1694">
        <f>YEAR(Table1[[#This Row],[Date]])</f>
        <v>2025</v>
      </c>
      <c r="J1694">
        <f>MONTH(Table1[[#This Row],[Date]])</f>
        <v>1</v>
      </c>
      <c r="K1694">
        <f>WEEKDAY(Table1[[#This Row],[Date]])</f>
        <v>4</v>
      </c>
      <c r="L1694" s="3">
        <f>DAY(Table1[[#This Row],[Date]])</f>
        <v>15</v>
      </c>
      <c r="M1694" s="3">
        <f>Table1[[#This Row],[Inventory Level]]/Table1[[#This Row],[Reorder Point]]</f>
        <v>2.0884955752212391</v>
      </c>
      <c r="N1694" s="3">
        <f>ROUND(Table1[[#This Row],[Turnover Ratio]],2)</f>
        <v>2.09</v>
      </c>
    </row>
    <row r="1695" spans="1:14" x14ac:dyDescent="0.25">
      <c r="A1695" t="s">
        <v>1559</v>
      </c>
      <c r="B1695" s="1">
        <v>45691</v>
      </c>
      <c r="C1695">
        <v>492</v>
      </c>
      <c r="D1695">
        <v>242</v>
      </c>
      <c r="E1695">
        <v>20</v>
      </c>
      <c r="F1695">
        <v>46</v>
      </c>
      <c r="G1695">
        <v>25</v>
      </c>
      <c r="H1695" t="s">
        <v>3949</v>
      </c>
      <c r="I1695">
        <f>YEAR(Table1[[#This Row],[Date]])</f>
        <v>2025</v>
      </c>
      <c r="J1695">
        <f>MONTH(Table1[[#This Row],[Date]])</f>
        <v>2</v>
      </c>
      <c r="K1695">
        <f>WEEKDAY(Table1[[#This Row],[Date]])</f>
        <v>2</v>
      </c>
      <c r="L1695" s="3">
        <f>DAY(Table1[[#This Row],[Date]])</f>
        <v>3</v>
      </c>
      <c r="M1695" s="3">
        <f>Table1[[#This Row],[Inventory Level]]/Table1[[#This Row],[Reorder Point]]</f>
        <v>2.0330578512396693</v>
      </c>
      <c r="N1695" s="3">
        <f>ROUND(Table1[[#This Row],[Turnover Ratio]],2)</f>
        <v>2.0299999999999998</v>
      </c>
    </row>
    <row r="1696" spans="1:14" x14ac:dyDescent="0.25">
      <c r="A1696" t="s">
        <v>1560</v>
      </c>
      <c r="B1696" s="1">
        <v>45312</v>
      </c>
      <c r="C1696">
        <v>484</v>
      </c>
      <c r="D1696">
        <v>388</v>
      </c>
      <c r="E1696">
        <v>10</v>
      </c>
      <c r="F1696">
        <v>93</v>
      </c>
      <c r="G1696">
        <v>32</v>
      </c>
      <c r="H1696" t="s">
        <v>3949</v>
      </c>
      <c r="I1696">
        <f>YEAR(Table1[[#This Row],[Date]])</f>
        <v>2024</v>
      </c>
      <c r="J1696">
        <f>MONTH(Table1[[#This Row],[Date]])</f>
        <v>1</v>
      </c>
      <c r="K1696">
        <f>WEEKDAY(Table1[[#This Row],[Date]])</f>
        <v>1</v>
      </c>
      <c r="L1696" s="3">
        <f>DAY(Table1[[#This Row],[Date]])</f>
        <v>21</v>
      </c>
      <c r="M1696" s="3">
        <f>Table1[[#This Row],[Inventory Level]]/Table1[[#This Row],[Reorder Point]]</f>
        <v>1.2474226804123711</v>
      </c>
      <c r="N1696" s="3">
        <f>ROUND(Table1[[#This Row],[Turnover Ratio]],2)</f>
        <v>1.25</v>
      </c>
    </row>
    <row r="1697" spans="1:14" hidden="1" x14ac:dyDescent="0.25">
      <c r="A1697" t="s">
        <v>1561</v>
      </c>
      <c r="B1697" s="1">
        <v>45120</v>
      </c>
      <c r="C1697">
        <v>140</v>
      </c>
      <c r="D1697">
        <v>245</v>
      </c>
      <c r="E1697">
        <v>28</v>
      </c>
      <c r="F1697">
        <v>52</v>
      </c>
      <c r="G1697">
        <v>40</v>
      </c>
      <c r="H1697" t="s">
        <v>3950</v>
      </c>
      <c r="I1697">
        <f>YEAR(Table1[[#This Row],[Date]])</f>
        <v>2023</v>
      </c>
      <c r="J1697">
        <f>MONTH(Table1[[#This Row],[Date]])</f>
        <v>7</v>
      </c>
      <c r="K1697">
        <f>WEEKDAY(Table1[[#This Row],[Date]])</f>
        <v>5</v>
      </c>
      <c r="L1697" s="3">
        <f>DAY(Table1[[#This Row],[Date]])</f>
        <v>13</v>
      </c>
      <c r="M1697" s="3">
        <f>Table1[[#This Row],[Inventory Level]]/Table1[[#This Row],[Reorder Point]]</f>
        <v>0.5714285714285714</v>
      </c>
      <c r="N1697" s="3">
        <f>ROUND(Table1[[#This Row],[Turnover Ratio]],2)</f>
        <v>0.56999999999999995</v>
      </c>
    </row>
    <row r="1698" spans="1:14" x14ac:dyDescent="0.25">
      <c r="A1698" t="s">
        <v>1562</v>
      </c>
      <c r="B1698" s="1">
        <v>45323</v>
      </c>
      <c r="C1698">
        <v>735</v>
      </c>
      <c r="D1698">
        <v>129</v>
      </c>
      <c r="E1698">
        <v>12</v>
      </c>
      <c r="F1698">
        <v>114</v>
      </c>
      <c r="G1698">
        <v>2</v>
      </c>
      <c r="H1698" t="s">
        <v>3949</v>
      </c>
      <c r="I1698">
        <f>YEAR(Table1[[#This Row],[Date]])</f>
        <v>2024</v>
      </c>
      <c r="J1698">
        <f>MONTH(Table1[[#This Row],[Date]])</f>
        <v>2</v>
      </c>
      <c r="K1698">
        <f>WEEKDAY(Table1[[#This Row],[Date]])</f>
        <v>5</v>
      </c>
      <c r="L1698" s="3">
        <f>DAY(Table1[[#This Row],[Date]])</f>
        <v>1</v>
      </c>
      <c r="M1698" s="3">
        <f>Table1[[#This Row],[Inventory Level]]/Table1[[#This Row],[Reorder Point]]</f>
        <v>5.6976744186046515</v>
      </c>
      <c r="N1698" s="3">
        <f>ROUND(Table1[[#This Row],[Turnover Ratio]],2)</f>
        <v>5.7</v>
      </c>
    </row>
    <row r="1699" spans="1:14" hidden="1" x14ac:dyDescent="0.25">
      <c r="A1699" t="s">
        <v>1563</v>
      </c>
      <c r="B1699" s="1">
        <v>45391</v>
      </c>
      <c r="C1699">
        <v>765</v>
      </c>
      <c r="D1699">
        <v>414</v>
      </c>
      <c r="E1699">
        <v>26</v>
      </c>
      <c r="F1699">
        <v>108</v>
      </c>
      <c r="G1699">
        <v>30</v>
      </c>
      <c r="H1699" t="s">
        <v>3950</v>
      </c>
      <c r="I1699">
        <f>YEAR(Table1[[#This Row],[Date]])</f>
        <v>2024</v>
      </c>
      <c r="J1699">
        <f>MONTH(Table1[[#This Row],[Date]])</f>
        <v>4</v>
      </c>
      <c r="K1699">
        <f>WEEKDAY(Table1[[#This Row],[Date]])</f>
        <v>3</v>
      </c>
      <c r="L1699" s="3">
        <f>DAY(Table1[[#This Row],[Date]])</f>
        <v>9</v>
      </c>
      <c r="M1699" s="3">
        <f>Table1[[#This Row],[Inventory Level]]/Table1[[#This Row],[Reorder Point]]</f>
        <v>1.8478260869565217</v>
      </c>
      <c r="N1699" s="3">
        <f>ROUND(Table1[[#This Row],[Turnover Ratio]],2)</f>
        <v>1.85</v>
      </c>
    </row>
    <row r="1700" spans="1:14" x14ac:dyDescent="0.25">
      <c r="A1700" t="s">
        <v>616</v>
      </c>
      <c r="B1700" s="1">
        <v>45541</v>
      </c>
      <c r="C1700">
        <v>367</v>
      </c>
      <c r="D1700">
        <v>295</v>
      </c>
      <c r="E1700">
        <v>8</v>
      </c>
      <c r="F1700">
        <v>85</v>
      </c>
      <c r="G1700">
        <v>40</v>
      </c>
      <c r="H1700" t="s">
        <v>3949</v>
      </c>
      <c r="I1700">
        <f>YEAR(Table1[[#This Row],[Date]])</f>
        <v>2024</v>
      </c>
      <c r="J1700">
        <f>MONTH(Table1[[#This Row],[Date]])</f>
        <v>9</v>
      </c>
      <c r="K1700">
        <f>WEEKDAY(Table1[[#This Row],[Date]])</f>
        <v>6</v>
      </c>
      <c r="L1700" s="3">
        <f>DAY(Table1[[#This Row],[Date]])</f>
        <v>6</v>
      </c>
      <c r="M1700" s="3">
        <f>Table1[[#This Row],[Inventory Level]]/Table1[[#This Row],[Reorder Point]]</f>
        <v>1.2440677966101694</v>
      </c>
      <c r="N1700" s="3">
        <f>ROUND(Table1[[#This Row],[Turnover Ratio]],2)</f>
        <v>1.24</v>
      </c>
    </row>
    <row r="1701" spans="1:14" hidden="1" x14ac:dyDescent="0.25">
      <c r="A1701" t="s">
        <v>1564</v>
      </c>
      <c r="B1701" s="1">
        <v>45644</v>
      </c>
      <c r="C1701">
        <v>850</v>
      </c>
      <c r="D1701">
        <v>295</v>
      </c>
      <c r="E1701">
        <v>17</v>
      </c>
      <c r="F1701">
        <v>179</v>
      </c>
      <c r="G1701">
        <v>30</v>
      </c>
      <c r="H1701" t="s">
        <v>3951</v>
      </c>
      <c r="I1701">
        <f>YEAR(Table1[[#This Row],[Date]])</f>
        <v>2024</v>
      </c>
      <c r="J1701">
        <f>MONTH(Table1[[#This Row],[Date]])</f>
        <v>12</v>
      </c>
      <c r="K1701">
        <f>WEEKDAY(Table1[[#This Row],[Date]])</f>
        <v>4</v>
      </c>
      <c r="L1701" s="3">
        <f>DAY(Table1[[#This Row],[Date]])</f>
        <v>18</v>
      </c>
      <c r="M1701" s="3">
        <f>Table1[[#This Row],[Inventory Level]]/Table1[[#This Row],[Reorder Point]]</f>
        <v>2.8813559322033897</v>
      </c>
      <c r="N1701" s="3">
        <f>ROUND(Table1[[#This Row],[Turnover Ratio]],2)</f>
        <v>2.88</v>
      </c>
    </row>
    <row r="1702" spans="1:14" hidden="1" x14ac:dyDescent="0.25">
      <c r="A1702" t="s">
        <v>1565</v>
      </c>
      <c r="B1702" s="1">
        <v>45007</v>
      </c>
      <c r="C1702">
        <v>355</v>
      </c>
      <c r="D1702">
        <v>94</v>
      </c>
      <c r="E1702">
        <v>29</v>
      </c>
      <c r="F1702">
        <v>131</v>
      </c>
      <c r="G1702">
        <v>5</v>
      </c>
      <c r="H1702" t="s">
        <v>3951</v>
      </c>
      <c r="I1702">
        <f>YEAR(Table1[[#This Row],[Date]])</f>
        <v>2023</v>
      </c>
      <c r="J1702">
        <f>MONTH(Table1[[#This Row],[Date]])</f>
        <v>3</v>
      </c>
      <c r="K1702">
        <f>WEEKDAY(Table1[[#This Row],[Date]])</f>
        <v>4</v>
      </c>
      <c r="L1702" s="3">
        <f>DAY(Table1[[#This Row],[Date]])</f>
        <v>22</v>
      </c>
      <c r="M1702" s="3">
        <f>Table1[[#This Row],[Inventory Level]]/Table1[[#This Row],[Reorder Point]]</f>
        <v>3.7765957446808511</v>
      </c>
      <c r="N1702" s="3">
        <f>ROUND(Table1[[#This Row],[Turnover Ratio]],2)</f>
        <v>3.78</v>
      </c>
    </row>
    <row r="1703" spans="1:14" hidden="1" x14ac:dyDescent="0.25">
      <c r="A1703" t="s">
        <v>1566</v>
      </c>
      <c r="B1703" s="1">
        <v>45034</v>
      </c>
      <c r="C1703">
        <v>907</v>
      </c>
      <c r="D1703">
        <v>497</v>
      </c>
      <c r="E1703">
        <v>27</v>
      </c>
      <c r="F1703">
        <v>124</v>
      </c>
      <c r="G1703">
        <v>12</v>
      </c>
      <c r="H1703" t="s">
        <v>3950</v>
      </c>
      <c r="I1703">
        <f>YEAR(Table1[[#This Row],[Date]])</f>
        <v>2023</v>
      </c>
      <c r="J1703">
        <f>MONTH(Table1[[#This Row],[Date]])</f>
        <v>4</v>
      </c>
      <c r="K1703">
        <f>WEEKDAY(Table1[[#This Row],[Date]])</f>
        <v>3</v>
      </c>
      <c r="L1703" s="3">
        <f>DAY(Table1[[#This Row],[Date]])</f>
        <v>18</v>
      </c>
      <c r="M1703" s="3">
        <f>Table1[[#This Row],[Inventory Level]]/Table1[[#This Row],[Reorder Point]]</f>
        <v>1.8249496981891349</v>
      </c>
      <c r="N1703" s="3">
        <f>ROUND(Table1[[#This Row],[Turnover Ratio]],2)</f>
        <v>1.82</v>
      </c>
    </row>
    <row r="1704" spans="1:14" hidden="1" x14ac:dyDescent="0.25">
      <c r="A1704" t="s">
        <v>1567</v>
      </c>
      <c r="B1704" s="1">
        <v>45566</v>
      </c>
      <c r="C1704">
        <v>656</v>
      </c>
      <c r="D1704">
        <v>298</v>
      </c>
      <c r="E1704">
        <v>29</v>
      </c>
      <c r="F1704">
        <v>5</v>
      </c>
      <c r="G1704">
        <v>26</v>
      </c>
      <c r="H1704" t="s">
        <v>3951</v>
      </c>
      <c r="I1704">
        <f>YEAR(Table1[[#This Row],[Date]])</f>
        <v>2024</v>
      </c>
      <c r="J1704">
        <f>MONTH(Table1[[#This Row],[Date]])</f>
        <v>10</v>
      </c>
      <c r="K1704">
        <f>WEEKDAY(Table1[[#This Row],[Date]])</f>
        <v>3</v>
      </c>
      <c r="L1704" s="3">
        <f>DAY(Table1[[#This Row],[Date]])</f>
        <v>1</v>
      </c>
      <c r="M1704" s="3">
        <f>Table1[[#This Row],[Inventory Level]]/Table1[[#This Row],[Reorder Point]]</f>
        <v>2.2013422818791946</v>
      </c>
      <c r="N1704" s="3">
        <f>ROUND(Table1[[#This Row],[Turnover Ratio]],2)</f>
        <v>2.2000000000000002</v>
      </c>
    </row>
    <row r="1705" spans="1:14" x14ac:dyDescent="0.25">
      <c r="A1705" t="s">
        <v>1568</v>
      </c>
      <c r="B1705" s="1">
        <v>45025</v>
      </c>
      <c r="C1705">
        <v>881</v>
      </c>
      <c r="D1705">
        <v>238</v>
      </c>
      <c r="E1705">
        <v>23</v>
      </c>
      <c r="F1705">
        <v>20</v>
      </c>
      <c r="G1705">
        <v>14</v>
      </c>
      <c r="H1705" t="s">
        <v>3949</v>
      </c>
      <c r="I1705">
        <f>YEAR(Table1[[#This Row],[Date]])</f>
        <v>2023</v>
      </c>
      <c r="J1705">
        <f>MONTH(Table1[[#This Row],[Date]])</f>
        <v>4</v>
      </c>
      <c r="K1705">
        <f>WEEKDAY(Table1[[#This Row],[Date]])</f>
        <v>1</v>
      </c>
      <c r="L1705" s="3">
        <f>DAY(Table1[[#This Row],[Date]])</f>
        <v>9</v>
      </c>
      <c r="M1705" s="3">
        <f>Table1[[#This Row],[Inventory Level]]/Table1[[#This Row],[Reorder Point]]</f>
        <v>3.7016806722689077</v>
      </c>
      <c r="N1705" s="3">
        <f>ROUND(Table1[[#This Row],[Turnover Ratio]],2)</f>
        <v>3.7</v>
      </c>
    </row>
    <row r="1706" spans="1:14" x14ac:dyDescent="0.25">
      <c r="A1706" t="s">
        <v>1569</v>
      </c>
      <c r="B1706" s="1">
        <v>45681</v>
      </c>
      <c r="C1706">
        <v>530</v>
      </c>
      <c r="D1706">
        <v>478</v>
      </c>
      <c r="E1706">
        <v>22</v>
      </c>
      <c r="F1706">
        <v>46</v>
      </c>
      <c r="G1706">
        <v>28</v>
      </c>
      <c r="H1706" t="s">
        <v>3949</v>
      </c>
      <c r="I1706">
        <f>YEAR(Table1[[#This Row],[Date]])</f>
        <v>2025</v>
      </c>
      <c r="J1706">
        <f>MONTH(Table1[[#This Row],[Date]])</f>
        <v>1</v>
      </c>
      <c r="K1706">
        <f>WEEKDAY(Table1[[#This Row],[Date]])</f>
        <v>6</v>
      </c>
      <c r="L1706" s="3">
        <f>DAY(Table1[[#This Row],[Date]])</f>
        <v>24</v>
      </c>
      <c r="M1706" s="3">
        <f>Table1[[#This Row],[Inventory Level]]/Table1[[#This Row],[Reorder Point]]</f>
        <v>1.108786610878661</v>
      </c>
      <c r="N1706" s="3">
        <f>ROUND(Table1[[#This Row],[Turnover Ratio]],2)</f>
        <v>1.1100000000000001</v>
      </c>
    </row>
    <row r="1707" spans="1:14" hidden="1" x14ac:dyDescent="0.25">
      <c r="A1707" t="s">
        <v>1570</v>
      </c>
      <c r="B1707" s="1">
        <v>45113</v>
      </c>
      <c r="C1707">
        <v>614</v>
      </c>
      <c r="D1707">
        <v>353</v>
      </c>
      <c r="E1707">
        <v>12</v>
      </c>
      <c r="F1707">
        <v>78</v>
      </c>
      <c r="G1707">
        <v>15</v>
      </c>
      <c r="H1707" t="s">
        <v>3950</v>
      </c>
      <c r="I1707">
        <f>YEAR(Table1[[#This Row],[Date]])</f>
        <v>2023</v>
      </c>
      <c r="J1707">
        <f>MONTH(Table1[[#This Row],[Date]])</f>
        <v>7</v>
      </c>
      <c r="K1707">
        <f>WEEKDAY(Table1[[#This Row],[Date]])</f>
        <v>5</v>
      </c>
      <c r="L1707" s="3">
        <f>DAY(Table1[[#This Row],[Date]])</f>
        <v>6</v>
      </c>
      <c r="M1707" s="3">
        <f>Table1[[#This Row],[Inventory Level]]/Table1[[#This Row],[Reorder Point]]</f>
        <v>1.7393767705382437</v>
      </c>
      <c r="N1707" s="3">
        <f>ROUND(Table1[[#This Row],[Turnover Ratio]],2)</f>
        <v>1.74</v>
      </c>
    </row>
    <row r="1708" spans="1:14" hidden="1" x14ac:dyDescent="0.25">
      <c r="A1708" t="s">
        <v>1571</v>
      </c>
      <c r="B1708" s="1">
        <v>45141</v>
      </c>
      <c r="C1708">
        <v>793</v>
      </c>
      <c r="D1708">
        <v>132</v>
      </c>
      <c r="E1708">
        <v>17</v>
      </c>
      <c r="F1708">
        <v>2</v>
      </c>
      <c r="G1708">
        <v>4</v>
      </c>
      <c r="H1708" t="s">
        <v>3950</v>
      </c>
      <c r="I1708">
        <f>YEAR(Table1[[#This Row],[Date]])</f>
        <v>2023</v>
      </c>
      <c r="J1708">
        <f>MONTH(Table1[[#This Row],[Date]])</f>
        <v>8</v>
      </c>
      <c r="K1708">
        <f>WEEKDAY(Table1[[#This Row],[Date]])</f>
        <v>5</v>
      </c>
      <c r="L1708" s="3">
        <f>DAY(Table1[[#This Row],[Date]])</f>
        <v>3</v>
      </c>
      <c r="M1708" s="3">
        <f>Table1[[#This Row],[Inventory Level]]/Table1[[#This Row],[Reorder Point]]</f>
        <v>6.0075757575757578</v>
      </c>
      <c r="N1708" s="3">
        <f>ROUND(Table1[[#This Row],[Turnover Ratio]],2)</f>
        <v>6.01</v>
      </c>
    </row>
    <row r="1709" spans="1:14" x14ac:dyDescent="0.25">
      <c r="A1709" t="s">
        <v>1572</v>
      </c>
      <c r="B1709" s="1">
        <v>45509</v>
      </c>
      <c r="C1709">
        <v>774</v>
      </c>
      <c r="D1709">
        <v>51</v>
      </c>
      <c r="E1709">
        <v>28</v>
      </c>
      <c r="F1709">
        <v>5</v>
      </c>
      <c r="G1709">
        <v>15</v>
      </c>
      <c r="H1709" t="s">
        <v>3949</v>
      </c>
      <c r="I1709">
        <f>YEAR(Table1[[#This Row],[Date]])</f>
        <v>2024</v>
      </c>
      <c r="J1709">
        <f>MONTH(Table1[[#This Row],[Date]])</f>
        <v>8</v>
      </c>
      <c r="K1709">
        <f>WEEKDAY(Table1[[#This Row],[Date]])</f>
        <v>2</v>
      </c>
      <c r="L1709" s="3">
        <f>DAY(Table1[[#This Row],[Date]])</f>
        <v>5</v>
      </c>
      <c r="M1709" s="3">
        <f>Table1[[#This Row],[Inventory Level]]/Table1[[#This Row],[Reorder Point]]</f>
        <v>15.176470588235293</v>
      </c>
      <c r="N1709" s="3">
        <f>ROUND(Table1[[#This Row],[Turnover Ratio]],2)</f>
        <v>15.18</v>
      </c>
    </row>
    <row r="1710" spans="1:14" hidden="1" x14ac:dyDescent="0.25">
      <c r="A1710" t="s">
        <v>1573</v>
      </c>
      <c r="B1710" s="1">
        <v>45495</v>
      </c>
      <c r="C1710">
        <v>553</v>
      </c>
      <c r="D1710">
        <v>282</v>
      </c>
      <c r="E1710">
        <v>13</v>
      </c>
      <c r="F1710">
        <v>59</v>
      </c>
      <c r="G1710">
        <v>19</v>
      </c>
      <c r="H1710" t="s">
        <v>3951</v>
      </c>
      <c r="I1710">
        <f>YEAR(Table1[[#This Row],[Date]])</f>
        <v>2024</v>
      </c>
      <c r="J1710">
        <f>MONTH(Table1[[#This Row],[Date]])</f>
        <v>7</v>
      </c>
      <c r="K1710">
        <f>WEEKDAY(Table1[[#This Row],[Date]])</f>
        <v>2</v>
      </c>
      <c r="L1710" s="3">
        <f>DAY(Table1[[#This Row],[Date]])</f>
        <v>22</v>
      </c>
      <c r="M1710" s="3">
        <f>Table1[[#This Row],[Inventory Level]]/Table1[[#This Row],[Reorder Point]]</f>
        <v>1.9609929078014185</v>
      </c>
      <c r="N1710" s="3">
        <f>ROUND(Table1[[#This Row],[Turnover Ratio]],2)</f>
        <v>1.96</v>
      </c>
    </row>
    <row r="1711" spans="1:14" x14ac:dyDescent="0.25">
      <c r="A1711" t="s">
        <v>1574</v>
      </c>
      <c r="B1711" s="1">
        <v>45674</v>
      </c>
      <c r="C1711">
        <v>213</v>
      </c>
      <c r="D1711">
        <v>302</v>
      </c>
      <c r="E1711">
        <v>2</v>
      </c>
      <c r="F1711">
        <v>3</v>
      </c>
      <c r="G1711">
        <v>14</v>
      </c>
      <c r="H1711" t="s">
        <v>3949</v>
      </c>
      <c r="I1711">
        <f>YEAR(Table1[[#This Row],[Date]])</f>
        <v>2025</v>
      </c>
      <c r="J1711">
        <f>MONTH(Table1[[#This Row],[Date]])</f>
        <v>1</v>
      </c>
      <c r="K1711">
        <f>WEEKDAY(Table1[[#This Row],[Date]])</f>
        <v>6</v>
      </c>
      <c r="L1711" s="3">
        <f>DAY(Table1[[#This Row],[Date]])</f>
        <v>17</v>
      </c>
      <c r="M1711" s="3">
        <f>Table1[[#This Row],[Inventory Level]]/Table1[[#This Row],[Reorder Point]]</f>
        <v>0.70529801324503316</v>
      </c>
      <c r="N1711" s="3">
        <f>ROUND(Table1[[#This Row],[Turnover Ratio]],2)</f>
        <v>0.71</v>
      </c>
    </row>
    <row r="1712" spans="1:14" hidden="1" x14ac:dyDescent="0.25">
      <c r="A1712" t="s">
        <v>268</v>
      </c>
      <c r="B1712" s="1">
        <v>45131</v>
      </c>
      <c r="C1712">
        <v>439</v>
      </c>
      <c r="D1712">
        <v>249</v>
      </c>
      <c r="E1712">
        <v>11</v>
      </c>
      <c r="F1712">
        <v>27</v>
      </c>
      <c r="G1712">
        <v>3</v>
      </c>
      <c r="H1712" t="s">
        <v>3951</v>
      </c>
      <c r="I1712">
        <f>YEAR(Table1[[#This Row],[Date]])</f>
        <v>2023</v>
      </c>
      <c r="J1712">
        <f>MONTH(Table1[[#This Row],[Date]])</f>
        <v>7</v>
      </c>
      <c r="K1712">
        <f>WEEKDAY(Table1[[#This Row],[Date]])</f>
        <v>2</v>
      </c>
      <c r="L1712" s="3">
        <f>DAY(Table1[[#This Row],[Date]])</f>
        <v>24</v>
      </c>
      <c r="M1712" s="3">
        <f>Table1[[#This Row],[Inventory Level]]/Table1[[#This Row],[Reorder Point]]</f>
        <v>1.7630522088353413</v>
      </c>
      <c r="N1712" s="3">
        <f>ROUND(Table1[[#This Row],[Turnover Ratio]],2)</f>
        <v>1.76</v>
      </c>
    </row>
    <row r="1713" spans="1:14" x14ac:dyDescent="0.25">
      <c r="A1713" t="s">
        <v>1575</v>
      </c>
      <c r="B1713" s="1">
        <v>45507</v>
      </c>
      <c r="C1713">
        <v>523</v>
      </c>
      <c r="D1713">
        <v>280</v>
      </c>
      <c r="E1713">
        <v>6</v>
      </c>
      <c r="F1713">
        <v>123</v>
      </c>
      <c r="G1713">
        <v>42</v>
      </c>
      <c r="H1713" t="s">
        <v>3949</v>
      </c>
      <c r="I1713">
        <f>YEAR(Table1[[#This Row],[Date]])</f>
        <v>2024</v>
      </c>
      <c r="J1713">
        <f>MONTH(Table1[[#This Row],[Date]])</f>
        <v>8</v>
      </c>
      <c r="K1713">
        <f>WEEKDAY(Table1[[#This Row],[Date]])</f>
        <v>7</v>
      </c>
      <c r="L1713" s="3">
        <f>DAY(Table1[[#This Row],[Date]])</f>
        <v>3</v>
      </c>
      <c r="M1713" s="3">
        <f>Table1[[#This Row],[Inventory Level]]/Table1[[#This Row],[Reorder Point]]</f>
        <v>1.8678571428571429</v>
      </c>
      <c r="N1713" s="3">
        <f>ROUND(Table1[[#This Row],[Turnover Ratio]],2)</f>
        <v>1.87</v>
      </c>
    </row>
    <row r="1714" spans="1:14" hidden="1" x14ac:dyDescent="0.25">
      <c r="A1714" t="s">
        <v>1576</v>
      </c>
      <c r="B1714" s="1">
        <v>45253</v>
      </c>
      <c r="C1714">
        <v>222</v>
      </c>
      <c r="D1714">
        <v>479</v>
      </c>
      <c r="E1714">
        <v>14</v>
      </c>
      <c r="F1714">
        <v>17</v>
      </c>
      <c r="G1714">
        <v>41</v>
      </c>
      <c r="H1714" t="s">
        <v>3950</v>
      </c>
      <c r="I1714">
        <f>YEAR(Table1[[#This Row],[Date]])</f>
        <v>2023</v>
      </c>
      <c r="J1714">
        <f>MONTH(Table1[[#This Row],[Date]])</f>
        <v>11</v>
      </c>
      <c r="K1714">
        <f>WEEKDAY(Table1[[#This Row],[Date]])</f>
        <v>5</v>
      </c>
      <c r="L1714" s="3">
        <f>DAY(Table1[[#This Row],[Date]])</f>
        <v>23</v>
      </c>
      <c r="M1714" s="3">
        <f>Table1[[#This Row],[Inventory Level]]/Table1[[#This Row],[Reorder Point]]</f>
        <v>0.46346555323590816</v>
      </c>
      <c r="N1714" s="3">
        <f>ROUND(Table1[[#This Row],[Turnover Ratio]],2)</f>
        <v>0.46</v>
      </c>
    </row>
    <row r="1715" spans="1:14" x14ac:dyDescent="0.25">
      <c r="A1715" t="s">
        <v>1577</v>
      </c>
      <c r="B1715" s="1">
        <v>45606</v>
      </c>
      <c r="C1715">
        <v>787</v>
      </c>
      <c r="D1715">
        <v>86</v>
      </c>
      <c r="E1715">
        <v>29</v>
      </c>
      <c r="F1715">
        <v>62</v>
      </c>
      <c r="G1715">
        <v>35</v>
      </c>
      <c r="H1715" t="s">
        <v>3949</v>
      </c>
      <c r="I1715">
        <f>YEAR(Table1[[#This Row],[Date]])</f>
        <v>2024</v>
      </c>
      <c r="J1715">
        <f>MONTH(Table1[[#This Row],[Date]])</f>
        <v>11</v>
      </c>
      <c r="K1715">
        <f>WEEKDAY(Table1[[#This Row],[Date]])</f>
        <v>1</v>
      </c>
      <c r="L1715" s="3">
        <f>DAY(Table1[[#This Row],[Date]])</f>
        <v>10</v>
      </c>
      <c r="M1715" s="3">
        <f>Table1[[#This Row],[Inventory Level]]/Table1[[#This Row],[Reorder Point]]</f>
        <v>9.1511627906976738</v>
      </c>
      <c r="N1715" s="3">
        <f>ROUND(Table1[[#This Row],[Turnover Ratio]],2)</f>
        <v>9.15</v>
      </c>
    </row>
    <row r="1716" spans="1:14" x14ac:dyDescent="0.25">
      <c r="A1716" t="s">
        <v>1578</v>
      </c>
      <c r="B1716" s="1">
        <v>45192</v>
      </c>
      <c r="C1716">
        <v>786</v>
      </c>
      <c r="D1716">
        <v>272</v>
      </c>
      <c r="E1716">
        <v>30</v>
      </c>
      <c r="F1716">
        <v>5</v>
      </c>
      <c r="G1716">
        <v>42</v>
      </c>
      <c r="H1716" t="s">
        <v>3949</v>
      </c>
      <c r="I1716">
        <f>YEAR(Table1[[#This Row],[Date]])</f>
        <v>2023</v>
      </c>
      <c r="J1716">
        <f>MONTH(Table1[[#This Row],[Date]])</f>
        <v>9</v>
      </c>
      <c r="K1716">
        <f>WEEKDAY(Table1[[#This Row],[Date]])</f>
        <v>7</v>
      </c>
      <c r="L1716" s="3">
        <f>DAY(Table1[[#This Row],[Date]])</f>
        <v>23</v>
      </c>
      <c r="M1716" s="3">
        <f>Table1[[#This Row],[Inventory Level]]/Table1[[#This Row],[Reorder Point]]</f>
        <v>2.8897058823529411</v>
      </c>
      <c r="N1716" s="3">
        <f>ROUND(Table1[[#This Row],[Turnover Ratio]],2)</f>
        <v>2.89</v>
      </c>
    </row>
    <row r="1717" spans="1:14" x14ac:dyDescent="0.25">
      <c r="A1717" t="s">
        <v>1579</v>
      </c>
      <c r="B1717" s="1">
        <v>45474</v>
      </c>
      <c r="C1717">
        <v>424</v>
      </c>
      <c r="D1717">
        <v>143</v>
      </c>
      <c r="E1717">
        <v>12</v>
      </c>
      <c r="F1717">
        <v>151</v>
      </c>
      <c r="G1717">
        <v>36</v>
      </c>
      <c r="H1717" t="s">
        <v>3949</v>
      </c>
      <c r="I1717">
        <f>YEAR(Table1[[#This Row],[Date]])</f>
        <v>2024</v>
      </c>
      <c r="J1717">
        <f>MONTH(Table1[[#This Row],[Date]])</f>
        <v>7</v>
      </c>
      <c r="K1717">
        <f>WEEKDAY(Table1[[#This Row],[Date]])</f>
        <v>2</v>
      </c>
      <c r="L1717" s="3">
        <f>DAY(Table1[[#This Row],[Date]])</f>
        <v>1</v>
      </c>
      <c r="M1717" s="3">
        <f>Table1[[#This Row],[Inventory Level]]/Table1[[#This Row],[Reorder Point]]</f>
        <v>2.965034965034965</v>
      </c>
      <c r="N1717" s="3">
        <f>ROUND(Table1[[#This Row],[Turnover Ratio]],2)</f>
        <v>2.97</v>
      </c>
    </row>
    <row r="1718" spans="1:14" hidden="1" x14ac:dyDescent="0.25">
      <c r="A1718" t="s">
        <v>1580</v>
      </c>
      <c r="B1718" s="1">
        <v>45608</v>
      </c>
      <c r="C1718">
        <v>105</v>
      </c>
      <c r="D1718">
        <v>276</v>
      </c>
      <c r="E1718">
        <v>15</v>
      </c>
      <c r="F1718">
        <v>39</v>
      </c>
      <c r="G1718">
        <v>46</v>
      </c>
      <c r="H1718" t="s">
        <v>3950</v>
      </c>
      <c r="I1718">
        <f>YEAR(Table1[[#This Row],[Date]])</f>
        <v>2024</v>
      </c>
      <c r="J1718">
        <f>MONTH(Table1[[#This Row],[Date]])</f>
        <v>11</v>
      </c>
      <c r="K1718">
        <f>WEEKDAY(Table1[[#This Row],[Date]])</f>
        <v>3</v>
      </c>
      <c r="L1718" s="3">
        <f>DAY(Table1[[#This Row],[Date]])</f>
        <v>12</v>
      </c>
      <c r="M1718" s="3">
        <f>Table1[[#This Row],[Inventory Level]]/Table1[[#This Row],[Reorder Point]]</f>
        <v>0.38043478260869568</v>
      </c>
      <c r="N1718" s="3">
        <f>ROUND(Table1[[#This Row],[Turnover Ratio]],2)</f>
        <v>0.38</v>
      </c>
    </row>
    <row r="1719" spans="1:14" hidden="1" x14ac:dyDescent="0.25">
      <c r="A1719" t="s">
        <v>1581</v>
      </c>
      <c r="B1719" s="1">
        <v>45504</v>
      </c>
      <c r="C1719">
        <v>100</v>
      </c>
      <c r="D1719">
        <v>125</v>
      </c>
      <c r="E1719">
        <v>23</v>
      </c>
      <c r="F1719">
        <v>157</v>
      </c>
      <c r="G1719">
        <v>40</v>
      </c>
      <c r="H1719" t="s">
        <v>3951</v>
      </c>
      <c r="I1719">
        <f>YEAR(Table1[[#This Row],[Date]])</f>
        <v>2024</v>
      </c>
      <c r="J1719">
        <f>MONTH(Table1[[#This Row],[Date]])</f>
        <v>7</v>
      </c>
      <c r="K1719">
        <f>WEEKDAY(Table1[[#This Row],[Date]])</f>
        <v>4</v>
      </c>
      <c r="L1719" s="3">
        <f>DAY(Table1[[#This Row],[Date]])</f>
        <v>31</v>
      </c>
      <c r="M1719" s="3">
        <f>Table1[[#This Row],[Inventory Level]]/Table1[[#This Row],[Reorder Point]]</f>
        <v>0.8</v>
      </c>
      <c r="N1719" s="3">
        <f>ROUND(Table1[[#This Row],[Turnover Ratio]],2)</f>
        <v>0.8</v>
      </c>
    </row>
    <row r="1720" spans="1:14" x14ac:dyDescent="0.25">
      <c r="A1720" t="s">
        <v>1582</v>
      </c>
      <c r="B1720" s="1">
        <v>45633</v>
      </c>
      <c r="C1720">
        <v>532</v>
      </c>
      <c r="D1720">
        <v>111</v>
      </c>
      <c r="E1720">
        <v>21</v>
      </c>
      <c r="F1720">
        <v>94</v>
      </c>
      <c r="G1720">
        <v>20</v>
      </c>
      <c r="H1720" t="s">
        <v>3949</v>
      </c>
      <c r="I1720">
        <f>YEAR(Table1[[#This Row],[Date]])</f>
        <v>2024</v>
      </c>
      <c r="J1720">
        <f>MONTH(Table1[[#This Row],[Date]])</f>
        <v>12</v>
      </c>
      <c r="K1720">
        <f>WEEKDAY(Table1[[#This Row],[Date]])</f>
        <v>7</v>
      </c>
      <c r="L1720" s="3">
        <f>DAY(Table1[[#This Row],[Date]])</f>
        <v>7</v>
      </c>
      <c r="M1720" s="3">
        <f>Table1[[#This Row],[Inventory Level]]/Table1[[#This Row],[Reorder Point]]</f>
        <v>4.7927927927927927</v>
      </c>
      <c r="N1720" s="3">
        <f>ROUND(Table1[[#This Row],[Turnover Ratio]],2)</f>
        <v>4.79</v>
      </c>
    </row>
    <row r="1721" spans="1:14" hidden="1" x14ac:dyDescent="0.25">
      <c r="A1721" t="s">
        <v>1583</v>
      </c>
      <c r="B1721" s="1">
        <v>45154</v>
      </c>
      <c r="C1721">
        <v>892</v>
      </c>
      <c r="D1721">
        <v>60</v>
      </c>
      <c r="E1721">
        <v>3</v>
      </c>
      <c r="F1721">
        <v>21</v>
      </c>
      <c r="G1721">
        <v>36</v>
      </c>
      <c r="H1721" t="s">
        <v>3951</v>
      </c>
      <c r="I1721">
        <f>YEAR(Table1[[#This Row],[Date]])</f>
        <v>2023</v>
      </c>
      <c r="J1721">
        <f>MONTH(Table1[[#This Row],[Date]])</f>
        <v>8</v>
      </c>
      <c r="K1721">
        <f>WEEKDAY(Table1[[#This Row],[Date]])</f>
        <v>4</v>
      </c>
      <c r="L1721" s="3">
        <f>DAY(Table1[[#This Row],[Date]])</f>
        <v>16</v>
      </c>
      <c r="M1721" s="3">
        <f>Table1[[#This Row],[Inventory Level]]/Table1[[#This Row],[Reorder Point]]</f>
        <v>14.866666666666667</v>
      </c>
      <c r="N1721" s="3">
        <f>ROUND(Table1[[#This Row],[Turnover Ratio]],2)</f>
        <v>14.87</v>
      </c>
    </row>
    <row r="1722" spans="1:14" hidden="1" x14ac:dyDescent="0.25">
      <c r="A1722" t="s">
        <v>1584</v>
      </c>
      <c r="B1722" s="1">
        <v>45134</v>
      </c>
      <c r="C1722">
        <v>905</v>
      </c>
      <c r="D1722">
        <v>303</v>
      </c>
      <c r="E1722">
        <v>7</v>
      </c>
      <c r="F1722">
        <v>123</v>
      </c>
      <c r="G1722">
        <v>6</v>
      </c>
      <c r="H1722" t="s">
        <v>3950</v>
      </c>
      <c r="I1722">
        <f>YEAR(Table1[[#This Row],[Date]])</f>
        <v>2023</v>
      </c>
      <c r="J1722">
        <f>MONTH(Table1[[#This Row],[Date]])</f>
        <v>7</v>
      </c>
      <c r="K1722">
        <f>WEEKDAY(Table1[[#This Row],[Date]])</f>
        <v>5</v>
      </c>
      <c r="L1722" s="3">
        <f>DAY(Table1[[#This Row],[Date]])</f>
        <v>27</v>
      </c>
      <c r="M1722" s="3">
        <f>Table1[[#This Row],[Inventory Level]]/Table1[[#This Row],[Reorder Point]]</f>
        <v>2.9867986798679866</v>
      </c>
      <c r="N1722" s="3">
        <f>ROUND(Table1[[#This Row],[Turnover Ratio]],2)</f>
        <v>2.99</v>
      </c>
    </row>
    <row r="1723" spans="1:14" hidden="1" x14ac:dyDescent="0.25">
      <c r="A1723" t="s">
        <v>130</v>
      </c>
      <c r="B1723" s="1">
        <v>45695</v>
      </c>
      <c r="C1723">
        <v>909</v>
      </c>
      <c r="D1723">
        <v>398</v>
      </c>
      <c r="E1723">
        <v>21</v>
      </c>
      <c r="F1723">
        <v>101</v>
      </c>
      <c r="G1723">
        <v>36</v>
      </c>
      <c r="H1723" t="s">
        <v>3951</v>
      </c>
      <c r="I1723">
        <f>YEAR(Table1[[#This Row],[Date]])</f>
        <v>2025</v>
      </c>
      <c r="J1723">
        <f>MONTH(Table1[[#This Row],[Date]])</f>
        <v>2</v>
      </c>
      <c r="K1723">
        <f>WEEKDAY(Table1[[#This Row],[Date]])</f>
        <v>6</v>
      </c>
      <c r="L1723" s="3">
        <f>DAY(Table1[[#This Row],[Date]])</f>
        <v>7</v>
      </c>
      <c r="M1723" s="3">
        <f>Table1[[#This Row],[Inventory Level]]/Table1[[#This Row],[Reorder Point]]</f>
        <v>2.2839195979899496</v>
      </c>
      <c r="N1723" s="3">
        <f>ROUND(Table1[[#This Row],[Turnover Ratio]],2)</f>
        <v>2.2799999999999998</v>
      </c>
    </row>
    <row r="1724" spans="1:14" x14ac:dyDescent="0.25">
      <c r="A1724" t="s">
        <v>359</v>
      </c>
      <c r="B1724" s="1">
        <v>45415</v>
      </c>
      <c r="C1724">
        <v>754</v>
      </c>
      <c r="D1724">
        <v>335</v>
      </c>
      <c r="E1724">
        <v>21</v>
      </c>
      <c r="F1724">
        <v>65</v>
      </c>
      <c r="G1724">
        <v>14</v>
      </c>
      <c r="H1724" t="s">
        <v>3949</v>
      </c>
      <c r="I1724">
        <f>YEAR(Table1[[#This Row],[Date]])</f>
        <v>2024</v>
      </c>
      <c r="J1724">
        <f>MONTH(Table1[[#This Row],[Date]])</f>
        <v>5</v>
      </c>
      <c r="K1724">
        <f>WEEKDAY(Table1[[#This Row],[Date]])</f>
        <v>6</v>
      </c>
      <c r="L1724" s="3">
        <f>DAY(Table1[[#This Row],[Date]])</f>
        <v>3</v>
      </c>
      <c r="M1724" s="3">
        <f>Table1[[#This Row],[Inventory Level]]/Table1[[#This Row],[Reorder Point]]</f>
        <v>2.2507462686567163</v>
      </c>
      <c r="N1724" s="3">
        <f>ROUND(Table1[[#This Row],[Turnover Ratio]],2)</f>
        <v>2.25</v>
      </c>
    </row>
    <row r="1725" spans="1:14" x14ac:dyDescent="0.25">
      <c r="A1725" t="s">
        <v>1585</v>
      </c>
      <c r="B1725" s="1">
        <v>45489</v>
      </c>
      <c r="C1725">
        <v>679</v>
      </c>
      <c r="D1725">
        <v>190</v>
      </c>
      <c r="E1725">
        <v>8</v>
      </c>
      <c r="F1725">
        <v>127</v>
      </c>
      <c r="G1725">
        <v>13</v>
      </c>
      <c r="H1725" t="s">
        <v>3949</v>
      </c>
      <c r="I1725">
        <f>YEAR(Table1[[#This Row],[Date]])</f>
        <v>2024</v>
      </c>
      <c r="J1725">
        <f>MONTH(Table1[[#This Row],[Date]])</f>
        <v>7</v>
      </c>
      <c r="K1725">
        <f>WEEKDAY(Table1[[#This Row],[Date]])</f>
        <v>3</v>
      </c>
      <c r="L1725" s="3">
        <f>DAY(Table1[[#This Row],[Date]])</f>
        <v>16</v>
      </c>
      <c r="M1725" s="3">
        <f>Table1[[#This Row],[Inventory Level]]/Table1[[#This Row],[Reorder Point]]</f>
        <v>3.5736842105263156</v>
      </c>
      <c r="N1725" s="3">
        <f>ROUND(Table1[[#This Row],[Turnover Ratio]],2)</f>
        <v>3.57</v>
      </c>
    </row>
    <row r="1726" spans="1:14" hidden="1" x14ac:dyDescent="0.25">
      <c r="A1726" t="s">
        <v>1586</v>
      </c>
      <c r="B1726" s="1">
        <v>45258</v>
      </c>
      <c r="C1726">
        <v>800</v>
      </c>
      <c r="D1726">
        <v>461</v>
      </c>
      <c r="E1726">
        <v>17</v>
      </c>
      <c r="F1726">
        <v>164</v>
      </c>
      <c r="G1726">
        <v>45</v>
      </c>
      <c r="H1726" t="s">
        <v>3951</v>
      </c>
      <c r="I1726">
        <f>YEAR(Table1[[#This Row],[Date]])</f>
        <v>2023</v>
      </c>
      <c r="J1726">
        <f>MONTH(Table1[[#This Row],[Date]])</f>
        <v>11</v>
      </c>
      <c r="K1726">
        <f>WEEKDAY(Table1[[#This Row],[Date]])</f>
        <v>3</v>
      </c>
      <c r="L1726" s="3">
        <f>DAY(Table1[[#This Row],[Date]])</f>
        <v>28</v>
      </c>
      <c r="M1726" s="3">
        <f>Table1[[#This Row],[Inventory Level]]/Table1[[#This Row],[Reorder Point]]</f>
        <v>1.735357917570499</v>
      </c>
      <c r="N1726" s="3">
        <f>ROUND(Table1[[#This Row],[Turnover Ratio]],2)</f>
        <v>1.74</v>
      </c>
    </row>
    <row r="1727" spans="1:14" hidden="1" x14ac:dyDescent="0.25">
      <c r="A1727" t="s">
        <v>1587</v>
      </c>
      <c r="B1727" s="1">
        <v>45576</v>
      </c>
      <c r="C1727">
        <v>908</v>
      </c>
      <c r="D1727">
        <v>494</v>
      </c>
      <c r="E1727">
        <v>1</v>
      </c>
      <c r="F1727">
        <v>106</v>
      </c>
      <c r="G1727">
        <v>15</v>
      </c>
      <c r="H1727" t="s">
        <v>3951</v>
      </c>
      <c r="I1727">
        <f>YEAR(Table1[[#This Row],[Date]])</f>
        <v>2024</v>
      </c>
      <c r="J1727">
        <f>MONTH(Table1[[#This Row],[Date]])</f>
        <v>10</v>
      </c>
      <c r="K1727">
        <f>WEEKDAY(Table1[[#This Row],[Date]])</f>
        <v>6</v>
      </c>
      <c r="L1727" s="3">
        <f>DAY(Table1[[#This Row],[Date]])</f>
        <v>11</v>
      </c>
      <c r="M1727" s="3">
        <f>Table1[[#This Row],[Inventory Level]]/Table1[[#This Row],[Reorder Point]]</f>
        <v>1.8380566801619433</v>
      </c>
      <c r="N1727" s="3">
        <f>ROUND(Table1[[#This Row],[Turnover Ratio]],2)</f>
        <v>1.84</v>
      </c>
    </row>
    <row r="1728" spans="1:14" hidden="1" x14ac:dyDescent="0.25">
      <c r="A1728" t="s">
        <v>1588</v>
      </c>
      <c r="B1728" s="1">
        <v>45331</v>
      </c>
      <c r="C1728">
        <v>705</v>
      </c>
      <c r="D1728">
        <v>489</v>
      </c>
      <c r="E1728">
        <v>6</v>
      </c>
      <c r="F1728">
        <v>199</v>
      </c>
      <c r="G1728">
        <v>29</v>
      </c>
      <c r="H1728" t="s">
        <v>3950</v>
      </c>
      <c r="I1728">
        <f>YEAR(Table1[[#This Row],[Date]])</f>
        <v>2024</v>
      </c>
      <c r="J1728">
        <f>MONTH(Table1[[#This Row],[Date]])</f>
        <v>2</v>
      </c>
      <c r="K1728">
        <f>WEEKDAY(Table1[[#This Row],[Date]])</f>
        <v>6</v>
      </c>
      <c r="L1728" s="3">
        <f>DAY(Table1[[#This Row],[Date]])</f>
        <v>9</v>
      </c>
      <c r="M1728" s="3">
        <f>Table1[[#This Row],[Inventory Level]]/Table1[[#This Row],[Reorder Point]]</f>
        <v>1.4417177914110428</v>
      </c>
      <c r="N1728" s="3">
        <f>ROUND(Table1[[#This Row],[Turnover Ratio]],2)</f>
        <v>1.44</v>
      </c>
    </row>
    <row r="1729" spans="1:14" hidden="1" x14ac:dyDescent="0.25">
      <c r="A1729" t="s">
        <v>1275</v>
      </c>
      <c r="B1729" s="1">
        <v>45182</v>
      </c>
      <c r="C1729">
        <v>708</v>
      </c>
      <c r="D1729">
        <v>63</v>
      </c>
      <c r="E1729">
        <v>15</v>
      </c>
      <c r="F1729">
        <v>177</v>
      </c>
      <c r="G1729">
        <v>3</v>
      </c>
      <c r="H1729" t="s">
        <v>3950</v>
      </c>
      <c r="I1729">
        <f>YEAR(Table1[[#This Row],[Date]])</f>
        <v>2023</v>
      </c>
      <c r="J1729">
        <f>MONTH(Table1[[#This Row],[Date]])</f>
        <v>9</v>
      </c>
      <c r="K1729">
        <f>WEEKDAY(Table1[[#This Row],[Date]])</f>
        <v>4</v>
      </c>
      <c r="L1729" s="3">
        <f>DAY(Table1[[#This Row],[Date]])</f>
        <v>13</v>
      </c>
      <c r="M1729" s="3">
        <f>Table1[[#This Row],[Inventory Level]]/Table1[[#This Row],[Reorder Point]]</f>
        <v>11.238095238095237</v>
      </c>
      <c r="N1729" s="3">
        <f>ROUND(Table1[[#This Row],[Turnover Ratio]],2)</f>
        <v>11.24</v>
      </c>
    </row>
    <row r="1730" spans="1:14" hidden="1" x14ac:dyDescent="0.25">
      <c r="A1730" t="s">
        <v>1589</v>
      </c>
      <c r="B1730" s="1">
        <v>45021</v>
      </c>
      <c r="C1730">
        <v>671</v>
      </c>
      <c r="D1730">
        <v>446</v>
      </c>
      <c r="E1730">
        <v>17</v>
      </c>
      <c r="F1730">
        <v>48</v>
      </c>
      <c r="G1730">
        <v>19</v>
      </c>
      <c r="H1730" t="s">
        <v>3951</v>
      </c>
      <c r="I1730">
        <f>YEAR(Table1[[#This Row],[Date]])</f>
        <v>2023</v>
      </c>
      <c r="J1730">
        <f>MONTH(Table1[[#This Row],[Date]])</f>
        <v>4</v>
      </c>
      <c r="K1730">
        <f>WEEKDAY(Table1[[#This Row],[Date]])</f>
        <v>4</v>
      </c>
      <c r="L1730" s="3">
        <f>DAY(Table1[[#This Row],[Date]])</f>
        <v>5</v>
      </c>
      <c r="M1730" s="3">
        <f>Table1[[#This Row],[Inventory Level]]/Table1[[#This Row],[Reorder Point]]</f>
        <v>1.5044843049327354</v>
      </c>
      <c r="N1730" s="3">
        <f>ROUND(Table1[[#This Row],[Turnover Ratio]],2)</f>
        <v>1.5</v>
      </c>
    </row>
    <row r="1731" spans="1:14" hidden="1" x14ac:dyDescent="0.25">
      <c r="A1731" t="s">
        <v>1590</v>
      </c>
      <c r="B1731" s="1">
        <v>45153</v>
      </c>
      <c r="C1731">
        <v>337</v>
      </c>
      <c r="D1731">
        <v>380</v>
      </c>
      <c r="E1731">
        <v>23</v>
      </c>
      <c r="F1731">
        <v>8</v>
      </c>
      <c r="G1731">
        <v>11</v>
      </c>
      <c r="H1731" t="s">
        <v>3951</v>
      </c>
      <c r="I1731">
        <f>YEAR(Table1[[#This Row],[Date]])</f>
        <v>2023</v>
      </c>
      <c r="J1731">
        <f>MONTH(Table1[[#This Row],[Date]])</f>
        <v>8</v>
      </c>
      <c r="K1731">
        <f>WEEKDAY(Table1[[#This Row],[Date]])</f>
        <v>3</v>
      </c>
      <c r="L1731" s="3">
        <f>DAY(Table1[[#This Row],[Date]])</f>
        <v>15</v>
      </c>
      <c r="M1731" s="3">
        <f>Table1[[#This Row],[Inventory Level]]/Table1[[#This Row],[Reorder Point]]</f>
        <v>0.88684210526315788</v>
      </c>
      <c r="N1731" s="3">
        <f>ROUND(Table1[[#This Row],[Turnover Ratio]],2)</f>
        <v>0.89</v>
      </c>
    </row>
    <row r="1732" spans="1:14" hidden="1" x14ac:dyDescent="0.25">
      <c r="A1732" t="s">
        <v>1591</v>
      </c>
      <c r="B1732" s="1">
        <v>45386</v>
      </c>
      <c r="C1732">
        <v>745</v>
      </c>
      <c r="D1732">
        <v>135</v>
      </c>
      <c r="E1732">
        <v>20</v>
      </c>
      <c r="F1732">
        <v>29</v>
      </c>
      <c r="G1732">
        <v>20</v>
      </c>
      <c r="H1732" t="s">
        <v>3951</v>
      </c>
      <c r="I1732">
        <f>YEAR(Table1[[#This Row],[Date]])</f>
        <v>2024</v>
      </c>
      <c r="J1732">
        <f>MONTH(Table1[[#This Row],[Date]])</f>
        <v>4</v>
      </c>
      <c r="K1732">
        <f>WEEKDAY(Table1[[#This Row],[Date]])</f>
        <v>5</v>
      </c>
      <c r="L1732" s="3">
        <f>DAY(Table1[[#This Row],[Date]])</f>
        <v>4</v>
      </c>
      <c r="M1732" s="3">
        <f>Table1[[#This Row],[Inventory Level]]/Table1[[#This Row],[Reorder Point]]</f>
        <v>5.5185185185185182</v>
      </c>
      <c r="N1732" s="3">
        <f>ROUND(Table1[[#This Row],[Turnover Ratio]],2)</f>
        <v>5.52</v>
      </c>
    </row>
    <row r="1733" spans="1:14" hidden="1" x14ac:dyDescent="0.25">
      <c r="A1733" t="s">
        <v>1592</v>
      </c>
      <c r="B1733" s="1">
        <v>45505</v>
      </c>
      <c r="C1733">
        <v>734</v>
      </c>
      <c r="D1733">
        <v>194</v>
      </c>
      <c r="E1733">
        <v>19</v>
      </c>
      <c r="F1733">
        <v>50</v>
      </c>
      <c r="G1733">
        <v>26</v>
      </c>
      <c r="H1733" t="s">
        <v>3951</v>
      </c>
      <c r="I1733">
        <f>YEAR(Table1[[#This Row],[Date]])</f>
        <v>2024</v>
      </c>
      <c r="J1733">
        <f>MONTH(Table1[[#This Row],[Date]])</f>
        <v>8</v>
      </c>
      <c r="K1733">
        <f>WEEKDAY(Table1[[#This Row],[Date]])</f>
        <v>5</v>
      </c>
      <c r="L1733" s="3">
        <f>DAY(Table1[[#This Row],[Date]])</f>
        <v>1</v>
      </c>
      <c r="M1733" s="3">
        <f>Table1[[#This Row],[Inventory Level]]/Table1[[#This Row],[Reorder Point]]</f>
        <v>3.7835051546391751</v>
      </c>
      <c r="N1733" s="3">
        <f>ROUND(Table1[[#This Row],[Turnover Ratio]],2)</f>
        <v>3.78</v>
      </c>
    </row>
    <row r="1734" spans="1:14" hidden="1" x14ac:dyDescent="0.25">
      <c r="A1734" t="s">
        <v>1593</v>
      </c>
      <c r="B1734" s="1">
        <v>45657</v>
      </c>
      <c r="C1734">
        <v>517</v>
      </c>
      <c r="D1734">
        <v>160</v>
      </c>
      <c r="E1734">
        <v>19</v>
      </c>
      <c r="F1734">
        <v>149</v>
      </c>
      <c r="G1734">
        <v>27</v>
      </c>
      <c r="H1734" t="s">
        <v>3951</v>
      </c>
      <c r="I1734">
        <f>YEAR(Table1[[#This Row],[Date]])</f>
        <v>2024</v>
      </c>
      <c r="J1734">
        <f>MONTH(Table1[[#This Row],[Date]])</f>
        <v>12</v>
      </c>
      <c r="K1734">
        <f>WEEKDAY(Table1[[#This Row],[Date]])</f>
        <v>3</v>
      </c>
      <c r="L1734" s="3">
        <f>DAY(Table1[[#This Row],[Date]])</f>
        <v>31</v>
      </c>
      <c r="M1734" s="3">
        <f>Table1[[#This Row],[Inventory Level]]/Table1[[#This Row],[Reorder Point]]</f>
        <v>3.2312500000000002</v>
      </c>
      <c r="N1734" s="3">
        <f>ROUND(Table1[[#This Row],[Turnover Ratio]],2)</f>
        <v>3.23</v>
      </c>
    </row>
    <row r="1735" spans="1:14" x14ac:dyDescent="0.25">
      <c r="A1735" t="s">
        <v>1594</v>
      </c>
      <c r="B1735" s="1">
        <v>45609</v>
      </c>
      <c r="C1735">
        <v>629</v>
      </c>
      <c r="D1735">
        <v>450</v>
      </c>
      <c r="E1735">
        <v>11</v>
      </c>
      <c r="F1735">
        <v>133</v>
      </c>
      <c r="G1735">
        <v>45</v>
      </c>
      <c r="H1735" t="s">
        <v>3949</v>
      </c>
      <c r="I1735">
        <f>YEAR(Table1[[#This Row],[Date]])</f>
        <v>2024</v>
      </c>
      <c r="J1735">
        <f>MONTH(Table1[[#This Row],[Date]])</f>
        <v>11</v>
      </c>
      <c r="K1735">
        <f>WEEKDAY(Table1[[#This Row],[Date]])</f>
        <v>4</v>
      </c>
      <c r="L1735" s="3">
        <f>DAY(Table1[[#This Row],[Date]])</f>
        <v>13</v>
      </c>
      <c r="M1735" s="3">
        <f>Table1[[#This Row],[Inventory Level]]/Table1[[#This Row],[Reorder Point]]</f>
        <v>1.3977777777777778</v>
      </c>
      <c r="N1735" s="3">
        <f>ROUND(Table1[[#This Row],[Turnover Ratio]],2)</f>
        <v>1.4</v>
      </c>
    </row>
    <row r="1736" spans="1:14" hidden="1" x14ac:dyDescent="0.25">
      <c r="A1736" t="s">
        <v>1595</v>
      </c>
      <c r="B1736" s="1">
        <v>45038</v>
      </c>
      <c r="C1736">
        <v>540</v>
      </c>
      <c r="D1736">
        <v>440</v>
      </c>
      <c r="E1736">
        <v>18</v>
      </c>
      <c r="F1736">
        <v>149</v>
      </c>
      <c r="G1736">
        <v>18</v>
      </c>
      <c r="H1736" t="s">
        <v>3950</v>
      </c>
      <c r="I1736">
        <f>YEAR(Table1[[#This Row],[Date]])</f>
        <v>2023</v>
      </c>
      <c r="J1736">
        <f>MONTH(Table1[[#This Row],[Date]])</f>
        <v>4</v>
      </c>
      <c r="K1736">
        <f>WEEKDAY(Table1[[#This Row],[Date]])</f>
        <v>7</v>
      </c>
      <c r="L1736" s="3">
        <f>DAY(Table1[[#This Row],[Date]])</f>
        <v>22</v>
      </c>
      <c r="M1736" s="3">
        <f>Table1[[#This Row],[Inventory Level]]/Table1[[#This Row],[Reorder Point]]</f>
        <v>1.2272727272727273</v>
      </c>
      <c r="N1736" s="3">
        <f>ROUND(Table1[[#This Row],[Turnover Ratio]],2)</f>
        <v>1.23</v>
      </c>
    </row>
    <row r="1737" spans="1:14" hidden="1" x14ac:dyDescent="0.25">
      <c r="A1737" t="s">
        <v>1596</v>
      </c>
      <c r="B1737" s="1">
        <v>45145</v>
      </c>
      <c r="C1737">
        <v>899</v>
      </c>
      <c r="D1737">
        <v>318</v>
      </c>
      <c r="E1737">
        <v>5</v>
      </c>
      <c r="F1737">
        <v>143</v>
      </c>
      <c r="G1737">
        <v>43</v>
      </c>
      <c r="H1737" t="s">
        <v>3950</v>
      </c>
      <c r="I1737">
        <f>YEAR(Table1[[#This Row],[Date]])</f>
        <v>2023</v>
      </c>
      <c r="J1737">
        <f>MONTH(Table1[[#This Row],[Date]])</f>
        <v>8</v>
      </c>
      <c r="K1737">
        <f>WEEKDAY(Table1[[#This Row],[Date]])</f>
        <v>2</v>
      </c>
      <c r="L1737" s="3">
        <f>DAY(Table1[[#This Row],[Date]])</f>
        <v>7</v>
      </c>
      <c r="M1737" s="3">
        <f>Table1[[#This Row],[Inventory Level]]/Table1[[#This Row],[Reorder Point]]</f>
        <v>2.8270440251572326</v>
      </c>
      <c r="N1737" s="3">
        <f>ROUND(Table1[[#This Row],[Turnover Ratio]],2)</f>
        <v>2.83</v>
      </c>
    </row>
    <row r="1738" spans="1:14" hidden="1" x14ac:dyDescent="0.25">
      <c r="A1738" t="s">
        <v>1597</v>
      </c>
      <c r="B1738" s="1">
        <v>45253</v>
      </c>
      <c r="C1738">
        <v>234</v>
      </c>
      <c r="D1738">
        <v>188</v>
      </c>
      <c r="E1738">
        <v>4</v>
      </c>
      <c r="F1738">
        <v>17</v>
      </c>
      <c r="G1738">
        <v>7</v>
      </c>
      <c r="H1738" t="s">
        <v>3950</v>
      </c>
      <c r="I1738">
        <f>YEAR(Table1[[#This Row],[Date]])</f>
        <v>2023</v>
      </c>
      <c r="J1738">
        <f>MONTH(Table1[[#This Row],[Date]])</f>
        <v>11</v>
      </c>
      <c r="K1738">
        <f>WEEKDAY(Table1[[#This Row],[Date]])</f>
        <v>5</v>
      </c>
      <c r="L1738" s="3">
        <f>DAY(Table1[[#This Row],[Date]])</f>
        <v>23</v>
      </c>
      <c r="M1738" s="3">
        <f>Table1[[#This Row],[Inventory Level]]/Table1[[#This Row],[Reorder Point]]</f>
        <v>1.2446808510638299</v>
      </c>
      <c r="N1738" s="3">
        <f>ROUND(Table1[[#This Row],[Turnover Ratio]],2)</f>
        <v>1.24</v>
      </c>
    </row>
    <row r="1739" spans="1:14" hidden="1" x14ac:dyDescent="0.25">
      <c r="A1739" t="s">
        <v>1598</v>
      </c>
      <c r="B1739" s="1">
        <v>45624</v>
      </c>
      <c r="C1739">
        <v>256</v>
      </c>
      <c r="D1739">
        <v>98</v>
      </c>
      <c r="E1739">
        <v>29</v>
      </c>
      <c r="F1739">
        <v>186</v>
      </c>
      <c r="G1739">
        <v>19</v>
      </c>
      <c r="H1739" t="s">
        <v>3950</v>
      </c>
      <c r="I1739">
        <f>YEAR(Table1[[#This Row],[Date]])</f>
        <v>2024</v>
      </c>
      <c r="J1739">
        <f>MONTH(Table1[[#This Row],[Date]])</f>
        <v>11</v>
      </c>
      <c r="K1739">
        <f>WEEKDAY(Table1[[#This Row],[Date]])</f>
        <v>5</v>
      </c>
      <c r="L1739" s="3">
        <f>DAY(Table1[[#This Row],[Date]])</f>
        <v>28</v>
      </c>
      <c r="M1739" s="3">
        <f>Table1[[#This Row],[Inventory Level]]/Table1[[#This Row],[Reorder Point]]</f>
        <v>2.6122448979591835</v>
      </c>
      <c r="N1739" s="3">
        <f>ROUND(Table1[[#This Row],[Turnover Ratio]],2)</f>
        <v>2.61</v>
      </c>
    </row>
    <row r="1740" spans="1:14" hidden="1" x14ac:dyDescent="0.25">
      <c r="A1740" t="s">
        <v>1599</v>
      </c>
      <c r="B1740" s="1">
        <v>45466</v>
      </c>
      <c r="C1740">
        <v>441</v>
      </c>
      <c r="D1740">
        <v>291</v>
      </c>
      <c r="E1740">
        <v>30</v>
      </c>
      <c r="F1740">
        <v>37</v>
      </c>
      <c r="G1740">
        <v>33</v>
      </c>
      <c r="H1740" t="s">
        <v>3950</v>
      </c>
      <c r="I1740">
        <f>YEAR(Table1[[#This Row],[Date]])</f>
        <v>2024</v>
      </c>
      <c r="J1740">
        <f>MONTH(Table1[[#This Row],[Date]])</f>
        <v>6</v>
      </c>
      <c r="K1740">
        <f>WEEKDAY(Table1[[#This Row],[Date]])</f>
        <v>1</v>
      </c>
      <c r="L1740" s="3">
        <f>DAY(Table1[[#This Row],[Date]])</f>
        <v>23</v>
      </c>
      <c r="M1740" s="3">
        <f>Table1[[#This Row],[Inventory Level]]/Table1[[#This Row],[Reorder Point]]</f>
        <v>1.5154639175257731</v>
      </c>
      <c r="N1740" s="3">
        <f>ROUND(Table1[[#This Row],[Turnover Ratio]],2)</f>
        <v>1.52</v>
      </c>
    </row>
    <row r="1741" spans="1:14" hidden="1" x14ac:dyDescent="0.25">
      <c r="A1741" t="s">
        <v>1600</v>
      </c>
      <c r="B1741" s="1">
        <v>45037</v>
      </c>
      <c r="C1741">
        <v>194</v>
      </c>
      <c r="D1741">
        <v>138</v>
      </c>
      <c r="E1741">
        <v>27</v>
      </c>
      <c r="F1741">
        <v>55</v>
      </c>
      <c r="G1741">
        <v>19</v>
      </c>
      <c r="H1741" t="s">
        <v>3951</v>
      </c>
      <c r="I1741">
        <f>YEAR(Table1[[#This Row],[Date]])</f>
        <v>2023</v>
      </c>
      <c r="J1741">
        <f>MONTH(Table1[[#This Row],[Date]])</f>
        <v>4</v>
      </c>
      <c r="K1741">
        <f>WEEKDAY(Table1[[#This Row],[Date]])</f>
        <v>6</v>
      </c>
      <c r="L1741" s="3">
        <f>DAY(Table1[[#This Row],[Date]])</f>
        <v>21</v>
      </c>
      <c r="M1741" s="3">
        <f>Table1[[#This Row],[Inventory Level]]/Table1[[#This Row],[Reorder Point]]</f>
        <v>1.4057971014492754</v>
      </c>
      <c r="N1741" s="3">
        <f>ROUND(Table1[[#This Row],[Turnover Ratio]],2)</f>
        <v>1.41</v>
      </c>
    </row>
    <row r="1742" spans="1:14" hidden="1" x14ac:dyDescent="0.25">
      <c r="A1742" t="s">
        <v>1601</v>
      </c>
      <c r="B1742" s="1">
        <v>45631</v>
      </c>
      <c r="C1742">
        <v>636</v>
      </c>
      <c r="D1742">
        <v>275</v>
      </c>
      <c r="E1742">
        <v>2</v>
      </c>
      <c r="F1742">
        <v>88</v>
      </c>
      <c r="G1742">
        <v>8</v>
      </c>
      <c r="H1742" t="s">
        <v>3951</v>
      </c>
      <c r="I1742">
        <f>YEAR(Table1[[#This Row],[Date]])</f>
        <v>2024</v>
      </c>
      <c r="J1742">
        <f>MONTH(Table1[[#This Row],[Date]])</f>
        <v>12</v>
      </c>
      <c r="K1742">
        <f>WEEKDAY(Table1[[#This Row],[Date]])</f>
        <v>5</v>
      </c>
      <c r="L1742" s="3">
        <f>DAY(Table1[[#This Row],[Date]])</f>
        <v>5</v>
      </c>
      <c r="M1742" s="3">
        <f>Table1[[#This Row],[Inventory Level]]/Table1[[#This Row],[Reorder Point]]</f>
        <v>2.3127272727272725</v>
      </c>
      <c r="N1742" s="3">
        <f>ROUND(Table1[[#This Row],[Turnover Ratio]],2)</f>
        <v>2.31</v>
      </c>
    </row>
    <row r="1743" spans="1:14" x14ac:dyDescent="0.25">
      <c r="A1743" t="s">
        <v>1602</v>
      </c>
      <c r="B1743" s="1">
        <v>44978</v>
      </c>
      <c r="C1743">
        <v>731</v>
      </c>
      <c r="D1743">
        <v>228</v>
      </c>
      <c r="E1743">
        <v>25</v>
      </c>
      <c r="F1743">
        <v>52</v>
      </c>
      <c r="G1743">
        <v>45</v>
      </c>
      <c r="H1743" t="s">
        <v>3949</v>
      </c>
      <c r="I1743">
        <f>YEAR(Table1[[#This Row],[Date]])</f>
        <v>2023</v>
      </c>
      <c r="J1743">
        <f>MONTH(Table1[[#This Row],[Date]])</f>
        <v>2</v>
      </c>
      <c r="K1743">
        <f>WEEKDAY(Table1[[#This Row],[Date]])</f>
        <v>3</v>
      </c>
      <c r="L1743" s="3">
        <f>DAY(Table1[[#This Row],[Date]])</f>
        <v>21</v>
      </c>
      <c r="M1743" s="3">
        <f>Table1[[#This Row],[Inventory Level]]/Table1[[#This Row],[Reorder Point]]</f>
        <v>3.2061403508771931</v>
      </c>
      <c r="N1743" s="3">
        <f>ROUND(Table1[[#This Row],[Turnover Ratio]],2)</f>
        <v>3.21</v>
      </c>
    </row>
    <row r="1744" spans="1:14" x14ac:dyDescent="0.25">
      <c r="A1744" t="s">
        <v>1603</v>
      </c>
      <c r="B1744" s="1">
        <v>45476</v>
      </c>
      <c r="C1744">
        <v>188</v>
      </c>
      <c r="D1744">
        <v>363</v>
      </c>
      <c r="E1744">
        <v>8</v>
      </c>
      <c r="F1744">
        <v>136</v>
      </c>
      <c r="G1744">
        <v>50</v>
      </c>
      <c r="H1744" t="s">
        <v>3949</v>
      </c>
      <c r="I1744">
        <f>YEAR(Table1[[#This Row],[Date]])</f>
        <v>2024</v>
      </c>
      <c r="J1744">
        <f>MONTH(Table1[[#This Row],[Date]])</f>
        <v>7</v>
      </c>
      <c r="K1744">
        <f>WEEKDAY(Table1[[#This Row],[Date]])</f>
        <v>4</v>
      </c>
      <c r="L1744" s="3">
        <f>DAY(Table1[[#This Row],[Date]])</f>
        <v>3</v>
      </c>
      <c r="M1744" s="3">
        <f>Table1[[#This Row],[Inventory Level]]/Table1[[#This Row],[Reorder Point]]</f>
        <v>0.51790633608815428</v>
      </c>
      <c r="N1744" s="3">
        <f>ROUND(Table1[[#This Row],[Turnover Ratio]],2)</f>
        <v>0.52</v>
      </c>
    </row>
    <row r="1745" spans="1:14" hidden="1" x14ac:dyDescent="0.25">
      <c r="A1745" t="s">
        <v>1604</v>
      </c>
      <c r="B1745" s="1">
        <v>45032</v>
      </c>
      <c r="C1745">
        <v>458</v>
      </c>
      <c r="D1745">
        <v>392</v>
      </c>
      <c r="E1745">
        <v>25</v>
      </c>
      <c r="F1745">
        <v>69</v>
      </c>
      <c r="G1745">
        <v>31</v>
      </c>
      <c r="H1745" t="s">
        <v>3950</v>
      </c>
      <c r="I1745">
        <f>YEAR(Table1[[#This Row],[Date]])</f>
        <v>2023</v>
      </c>
      <c r="J1745">
        <f>MONTH(Table1[[#This Row],[Date]])</f>
        <v>4</v>
      </c>
      <c r="K1745">
        <f>WEEKDAY(Table1[[#This Row],[Date]])</f>
        <v>1</v>
      </c>
      <c r="L1745" s="3">
        <f>DAY(Table1[[#This Row],[Date]])</f>
        <v>16</v>
      </c>
      <c r="M1745" s="3">
        <f>Table1[[#This Row],[Inventory Level]]/Table1[[#This Row],[Reorder Point]]</f>
        <v>1.1683673469387754</v>
      </c>
      <c r="N1745" s="3">
        <f>ROUND(Table1[[#This Row],[Turnover Ratio]],2)</f>
        <v>1.17</v>
      </c>
    </row>
    <row r="1746" spans="1:14" hidden="1" x14ac:dyDescent="0.25">
      <c r="A1746" t="s">
        <v>1605</v>
      </c>
      <c r="B1746" s="1">
        <v>45226</v>
      </c>
      <c r="C1746">
        <v>642</v>
      </c>
      <c r="D1746">
        <v>436</v>
      </c>
      <c r="E1746">
        <v>8</v>
      </c>
      <c r="F1746">
        <v>78</v>
      </c>
      <c r="G1746">
        <v>8</v>
      </c>
      <c r="H1746" t="s">
        <v>3951</v>
      </c>
      <c r="I1746">
        <f>YEAR(Table1[[#This Row],[Date]])</f>
        <v>2023</v>
      </c>
      <c r="J1746">
        <f>MONTH(Table1[[#This Row],[Date]])</f>
        <v>10</v>
      </c>
      <c r="K1746">
        <f>WEEKDAY(Table1[[#This Row],[Date]])</f>
        <v>6</v>
      </c>
      <c r="L1746" s="3">
        <f>DAY(Table1[[#This Row],[Date]])</f>
        <v>27</v>
      </c>
      <c r="M1746" s="3">
        <f>Table1[[#This Row],[Inventory Level]]/Table1[[#This Row],[Reorder Point]]</f>
        <v>1.4724770642201834</v>
      </c>
      <c r="N1746" s="3">
        <f>ROUND(Table1[[#This Row],[Turnover Ratio]],2)</f>
        <v>1.47</v>
      </c>
    </row>
    <row r="1747" spans="1:14" x14ac:dyDescent="0.25">
      <c r="A1747" t="s">
        <v>1606</v>
      </c>
      <c r="B1747" s="1">
        <v>45646</v>
      </c>
      <c r="C1747">
        <v>245</v>
      </c>
      <c r="D1747">
        <v>361</v>
      </c>
      <c r="E1747">
        <v>15</v>
      </c>
      <c r="F1747">
        <v>133</v>
      </c>
      <c r="G1747">
        <v>18</v>
      </c>
      <c r="H1747" t="s">
        <v>3949</v>
      </c>
      <c r="I1747">
        <f>YEAR(Table1[[#This Row],[Date]])</f>
        <v>2024</v>
      </c>
      <c r="J1747">
        <f>MONTH(Table1[[#This Row],[Date]])</f>
        <v>12</v>
      </c>
      <c r="K1747">
        <f>WEEKDAY(Table1[[#This Row],[Date]])</f>
        <v>6</v>
      </c>
      <c r="L1747" s="3">
        <f>DAY(Table1[[#This Row],[Date]])</f>
        <v>20</v>
      </c>
      <c r="M1747" s="3">
        <f>Table1[[#This Row],[Inventory Level]]/Table1[[#This Row],[Reorder Point]]</f>
        <v>0.67867036011080328</v>
      </c>
      <c r="N1747" s="3">
        <f>ROUND(Table1[[#This Row],[Turnover Ratio]],2)</f>
        <v>0.68</v>
      </c>
    </row>
    <row r="1748" spans="1:14" hidden="1" x14ac:dyDescent="0.25">
      <c r="A1748" t="s">
        <v>1607</v>
      </c>
      <c r="B1748" s="1">
        <v>45298</v>
      </c>
      <c r="C1748">
        <v>260</v>
      </c>
      <c r="D1748">
        <v>198</v>
      </c>
      <c r="E1748">
        <v>29</v>
      </c>
      <c r="F1748">
        <v>107</v>
      </c>
      <c r="G1748">
        <v>20</v>
      </c>
      <c r="H1748" t="s">
        <v>3950</v>
      </c>
      <c r="I1748">
        <f>YEAR(Table1[[#This Row],[Date]])</f>
        <v>2024</v>
      </c>
      <c r="J1748">
        <f>MONTH(Table1[[#This Row],[Date]])</f>
        <v>1</v>
      </c>
      <c r="K1748">
        <f>WEEKDAY(Table1[[#This Row],[Date]])</f>
        <v>1</v>
      </c>
      <c r="L1748" s="3">
        <f>DAY(Table1[[#This Row],[Date]])</f>
        <v>7</v>
      </c>
      <c r="M1748" s="3">
        <f>Table1[[#This Row],[Inventory Level]]/Table1[[#This Row],[Reorder Point]]</f>
        <v>1.3131313131313131</v>
      </c>
      <c r="N1748" s="3">
        <f>ROUND(Table1[[#This Row],[Turnover Ratio]],2)</f>
        <v>1.31</v>
      </c>
    </row>
    <row r="1749" spans="1:14" hidden="1" x14ac:dyDescent="0.25">
      <c r="A1749" t="s">
        <v>292</v>
      </c>
      <c r="B1749" s="1">
        <v>45088</v>
      </c>
      <c r="C1749">
        <v>934</v>
      </c>
      <c r="D1749">
        <v>399</v>
      </c>
      <c r="E1749">
        <v>9</v>
      </c>
      <c r="F1749">
        <v>172</v>
      </c>
      <c r="G1749">
        <v>20</v>
      </c>
      <c r="H1749" t="s">
        <v>3950</v>
      </c>
      <c r="I1749">
        <f>YEAR(Table1[[#This Row],[Date]])</f>
        <v>2023</v>
      </c>
      <c r="J1749">
        <f>MONTH(Table1[[#This Row],[Date]])</f>
        <v>6</v>
      </c>
      <c r="K1749">
        <f>WEEKDAY(Table1[[#This Row],[Date]])</f>
        <v>1</v>
      </c>
      <c r="L1749" s="3">
        <f>DAY(Table1[[#This Row],[Date]])</f>
        <v>11</v>
      </c>
      <c r="M1749" s="3">
        <f>Table1[[#This Row],[Inventory Level]]/Table1[[#This Row],[Reorder Point]]</f>
        <v>2.3408521303258145</v>
      </c>
      <c r="N1749" s="3">
        <f>ROUND(Table1[[#This Row],[Turnover Ratio]],2)</f>
        <v>2.34</v>
      </c>
    </row>
    <row r="1750" spans="1:14" hidden="1" x14ac:dyDescent="0.25">
      <c r="A1750" t="s">
        <v>1608</v>
      </c>
      <c r="B1750" s="1">
        <v>45345</v>
      </c>
      <c r="C1750">
        <v>915</v>
      </c>
      <c r="D1750">
        <v>204</v>
      </c>
      <c r="E1750">
        <v>18</v>
      </c>
      <c r="F1750">
        <v>81</v>
      </c>
      <c r="G1750">
        <v>24</v>
      </c>
      <c r="H1750" t="s">
        <v>3951</v>
      </c>
      <c r="I1750">
        <f>YEAR(Table1[[#This Row],[Date]])</f>
        <v>2024</v>
      </c>
      <c r="J1750">
        <f>MONTH(Table1[[#This Row],[Date]])</f>
        <v>2</v>
      </c>
      <c r="K1750">
        <f>WEEKDAY(Table1[[#This Row],[Date]])</f>
        <v>6</v>
      </c>
      <c r="L1750" s="3">
        <f>DAY(Table1[[#This Row],[Date]])</f>
        <v>23</v>
      </c>
      <c r="M1750" s="3">
        <f>Table1[[#This Row],[Inventory Level]]/Table1[[#This Row],[Reorder Point]]</f>
        <v>4.4852941176470589</v>
      </c>
      <c r="N1750" s="3">
        <f>ROUND(Table1[[#This Row],[Turnover Ratio]],2)</f>
        <v>4.49</v>
      </c>
    </row>
    <row r="1751" spans="1:14" hidden="1" x14ac:dyDescent="0.25">
      <c r="A1751" t="s">
        <v>1609</v>
      </c>
      <c r="B1751" s="1">
        <v>45121</v>
      </c>
      <c r="C1751">
        <v>552</v>
      </c>
      <c r="D1751">
        <v>292</v>
      </c>
      <c r="E1751">
        <v>13</v>
      </c>
      <c r="F1751">
        <v>171</v>
      </c>
      <c r="G1751">
        <v>7</v>
      </c>
      <c r="H1751" t="s">
        <v>3950</v>
      </c>
      <c r="I1751">
        <f>YEAR(Table1[[#This Row],[Date]])</f>
        <v>2023</v>
      </c>
      <c r="J1751">
        <f>MONTH(Table1[[#This Row],[Date]])</f>
        <v>7</v>
      </c>
      <c r="K1751">
        <f>WEEKDAY(Table1[[#This Row],[Date]])</f>
        <v>6</v>
      </c>
      <c r="L1751" s="3">
        <f>DAY(Table1[[#This Row],[Date]])</f>
        <v>14</v>
      </c>
      <c r="M1751" s="3">
        <f>Table1[[#This Row],[Inventory Level]]/Table1[[#This Row],[Reorder Point]]</f>
        <v>1.8904109589041096</v>
      </c>
      <c r="N1751" s="3">
        <f>ROUND(Table1[[#This Row],[Turnover Ratio]],2)</f>
        <v>1.89</v>
      </c>
    </row>
    <row r="1752" spans="1:14" hidden="1" x14ac:dyDescent="0.25">
      <c r="A1752" t="s">
        <v>1610</v>
      </c>
      <c r="B1752" s="1">
        <v>44975</v>
      </c>
      <c r="C1752">
        <v>869</v>
      </c>
      <c r="D1752">
        <v>202</v>
      </c>
      <c r="E1752">
        <v>24</v>
      </c>
      <c r="F1752">
        <v>43</v>
      </c>
      <c r="G1752">
        <v>18</v>
      </c>
      <c r="H1752" t="s">
        <v>3950</v>
      </c>
      <c r="I1752">
        <f>YEAR(Table1[[#This Row],[Date]])</f>
        <v>2023</v>
      </c>
      <c r="J1752">
        <f>MONTH(Table1[[#This Row],[Date]])</f>
        <v>2</v>
      </c>
      <c r="K1752">
        <f>WEEKDAY(Table1[[#This Row],[Date]])</f>
        <v>7</v>
      </c>
      <c r="L1752" s="3">
        <f>DAY(Table1[[#This Row],[Date]])</f>
        <v>18</v>
      </c>
      <c r="M1752" s="3">
        <f>Table1[[#This Row],[Inventory Level]]/Table1[[#This Row],[Reorder Point]]</f>
        <v>4.3019801980198018</v>
      </c>
      <c r="N1752" s="3">
        <f>ROUND(Table1[[#This Row],[Turnover Ratio]],2)</f>
        <v>4.3</v>
      </c>
    </row>
    <row r="1753" spans="1:14" x14ac:dyDescent="0.25">
      <c r="A1753" t="s">
        <v>1611</v>
      </c>
      <c r="B1753" s="1">
        <v>44981</v>
      </c>
      <c r="C1753">
        <v>348</v>
      </c>
      <c r="D1753">
        <v>485</v>
      </c>
      <c r="E1753">
        <v>20</v>
      </c>
      <c r="F1753">
        <v>69</v>
      </c>
      <c r="G1753">
        <v>18</v>
      </c>
      <c r="H1753" t="s">
        <v>3949</v>
      </c>
      <c r="I1753">
        <f>YEAR(Table1[[#This Row],[Date]])</f>
        <v>2023</v>
      </c>
      <c r="J1753">
        <f>MONTH(Table1[[#This Row],[Date]])</f>
        <v>2</v>
      </c>
      <c r="K1753">
        <f>WEEKDAY(Table1[[#This Row],[Date]])</f>
        <v>6</v>
      </c>
      <c r="L1753" s="3">
        <f>DAY(Table1[[#This Row],[Date]])</f>
        <v>24</v>
      </c>
      <c r="M1753" s="3">
        <f>Table1[[#This Row],[Inventory Level]]/Table1[[#This Row],[Reorder Point]]</f>
        <v>0.71752577319587629</v>
      </c>
      <c r="N1753" s="3">
        <f>ROUND(Table1[[#This Row],[Turnover Ratio]],2)</f>
        <v>0.72</v>
      </c>
    </row>
    <row r="1754" spans="1:14" x14ac:dyDescent="0.25">
      <c r="A1754" t="s">
        <v>42</v>
      </c>
      <c r="B1754" s="1">
        <v>45230</v>
      </c>
      <c r="C1754">
        <v>519</v>
      </c>
      <c r="D1754">
        <v>160</v>
      </c>
      <c r="E1754">
        <v>8</v>
      </c>
      <c r="F1754">
        <v>149</v>
      </c>
      <c r="G1754">
        <v>36</v>
      </c>
      <c r="H1754" t="s">
        <v>3949</v>
      </c>
      <c r="I1754">
        <f>YEAR(Table1[[#This Row],[Date]])</f>
        <v>2023</v>
      </c>
      <c r="J1754">
        <f>MONTH(Table1[[#This Row],[Date]])</f>
        <v>10</v>
      </c>
      <c r="K1754">
        <f>WEEKDAY(Table1[[#This Row],[Date]])</f>
        <v>3</v>
      </c>
      <c r="L1754" s="3">
        <f>DAY(Table1[[#This Row],[Date]])</f>
        <v>31</v>
      </c>
      <c r="M1754" s="3">
        <f>Table1[[#This Row],[Inventory Level]]/Table1[[#This Row],[Reorder Point]]</f>
        <v>3.2437499999999999</v>
      </c>
      <c r="N1754" s="3">
        <f>ROUND(Table1[[#This Row],[Turnover Ratio]],2)</f>
        <v>3.24</v>
      </c>
    </row>
    <row r="1755" spans="1:14" hidden="1" x14ac:dyDescent="0.25">
      <c r="A1755" t="s">
        <v>634</v>
      </c>
      <c r="B1755" s="1">
        <v>45288</v>
      </c>
      <c r="C1755">
        <v>924</v>
      </c>
      <c r="D1755">
        <v>101</v>
      </c>
      <c r="E1755">
        <v>29</v>
      </c>
      <c r="F1755">
        <v>113</v>
      </c>
      <c r="G1755">
        <v>50</v>
      </c>
      <c r="H1755" t="s">
        <v>3950</v>
      </c>
      <c r="I1755">
        <f>YEAR(Table1[[#This Row],[Date]])</f>
        <v>2023</v>
      </c>
      <c r="J1755">
        <f>MONTH(Table1[[#This Row],[Date]])</f>
        <v>12</v>
      </c>
      <c r="K1755">
        <f>WEEKDAY(Table1[[#This Row],[Date]])</f>
        <v>5</v>
      </c>
      <c r="L1755" s="3">
        <f>DAY(Table1[[#This Row],[Date]])</f>
        <v>28</v>
      </c>
      <c r="M1755" s="3">
        <f>Table1[[#This Row],[Inventory Level]]/Table1[[#This Row],[Reorder Point]]</f>
        <v>9.1485148514851478</v>
      </c>
      <c r="N1755" s="3">
        <f>ROUND(Table1[[#This Row],[Turnover Ratio]],2)</f>
        <v>9.15</v>
      </c>
    </row>
    <row r="1756" spans="1:14" hidden="1" x14ac:dyDescent="0.25">
      <c r="A1756" t="s">
        <v>53</v>
      </c>
      <c r="B1756" s="1">
        <v>45207</v>
      </c>
      <c r="C1756">
        <v>662</v>
      </c>
      <c r="D1756">
        <v>397</v>
      </c>
      <c r="E1756">
        <v>24</v>
      </c>
      <c r="F1756">
        <v>39</v>
      </c>
      <c r="G1756">
        <v>19</v>
      </c>
      <c r="H1756" t="s">
        <v>3951</v>
      </c>
      <c r="I1756">
        <f>YEAR(Table1[[#This Row],[Date]])</f>
        <v>2023</v>
      </c>
      <c r="J1756">
        <f>MONTH(Table1[[#This Row],[Date]])</f>
        <v>10</v>
      </c>
      <c r="K1756">
        <f>WEEKDAY(Table1[[#This Row],[Date]])</f>
        <v>1</v>
      </c>
      <c r="L1756" s="3">
        <f>DAY(Table1[[#This Row],[Date]])</f>
        <v>8</v>
      </c>
      <c r="M1756" s="3">
        <f>Table1[[#This Row],[Inventory Level]]/Table1[[#This Row],[Reorder Point]]</f>
        <v>1.6675062972292192</v>
      </c>
      <c r="N1756" s="3">
        <f>ROUND(Table1[[#This Row],[Turnover Ratio]],2)</f>
        <v>1.67</v>
      </c>
    </row>
    <row r="1757" spans="1:14" x14ac:dyDescent="0.25">
      <c r="A1757" t="s">
        <v>1612</v>
      </c>
      <c r="B1757" s="1">
        <v>45075</v>
      </c>
      <c r="C1757">
        <v>623</v>
      </c>
      <c r="D1757">
        <v>222</v>
      </c>
      <c r="E1757">
        <v>2</v>
      </c>
      <c r="F1757">
        <v>186</v>
      </c>
      <c r="G1757">
        <v>18</v>
      </c>
      <c r="H1757" t="s">
        <v>3949</v>
      </c>
      <c r="I1757">
        <f>YEAR(Table1[[#This Row],[Date]])</f>
        <v>2023</v>
      </c>
      <c r="J1757">
        <f>MONTH(Table1[[#This Row],[Date]])</f>
        <v>5</v>
      </c>
      <c r="K1757">
        <f>WEEKDAY(Table1[[#This Row],[Date]])</f>
        <v>2</v>
      </c>
      <c r="L1757" s="3">
        <f>DAY(Table1[[#This Row],[Date]])</f>
        <v>29</v>
      </c>
      <c r="M1757" s="3">
        <f>Table1[[#This Row],[Inventory Level]]/Table1[[#This Row],[Reorder Point]]</f>
        <v>2.8063063063063063</v>
      </c>
      <c r="N1757" s="3">
        <f>ROUND(Table1[[#This Row],[Turnover Ratio]],2)</f>
        <v>2.81</v>
      </c>
    </row>
    <row r="1758" spans="1:14" hidden="1" x14ac:dyDescent="0.25">
      <c r="A1758" t="s">
        <v>1613</v>
      </c>
      <c r="B1758" s="1">
        <v>45033</v>
      </c>
      <c r="C1758">
        <v>311</v>
      </c>
      <c r="D1758">
        <v>494</v>
      </c>
      <c r="E1758">
        <v>4</v>
      </c>
      <c r="F1758">
        <v>185</v>
      </c>
      <c r="G1758">
        <v>9</v>
      </c>
      <c r="H1758" t="s">
        <v>3951</v>
      </c>
      <c r="I1758">
        <f>YEAR(Table1[[#This Row],[Date]])</f>
        <v>2023</v>
      </c>
      <c r="J1758">
        <f>MONTH(Table1[[#This Row],[Date]])</f>
        <v>4</v>
      </c>
      <c r="K1758">
        <f>WEEKDAY(Table1[[#This Row],[Date]])</f>
        <v>2</v>
      </c>
      <c r="L1758" s="3">
        <f>DAY(Table1[[#This Row],[Date]])</f>
        <v>17</v>
      </c>
      <c r="M1758" s="3">
        <f>Table1[[#This Row],[Inventory Level]]/Table1[[#This Row],[Reorder Point]]</f>
        <v>0.62955465587044535</v>
      </c>
      <c r="N1758" s="3">
        <f>ROUND(Table1[[#This Row],[Turnover Ratio]],2)</f>
        <v>0.63</v>
      </c>
    </row>
    <row r="1759" spans="1:14" x14ac:dyDescent="0.25">
      <c r="A1759" t="s">
        <v>1455</v>
      </c>
      <c r="B1759" s="1">
        <v>45064</v>
      </c>
      <c r="C1759">
        <v>940</v>
      </c>
      <c r="D1759">
        <v>188</v>
      </c>
      <c r="E1759">
        <v>8</v>
      </c>
      <c r="F1759">
        <v>57</v>
      </c>
      <c r="G1759">
        <v>13</v>
      </c>
      <c r="H1759" t="s">
        <v>3949</v>
      </c>
      <c r="I1759">
        <f>YEAR(Table1[[#This Row],[Date]])</f>
        <v>2023</v>
      </c>
      <c r="J1759">
        <f>MONTH(Table1[[#This Row],[Date]])</f>
        <v>5</v>
      </c>
      <c r="K1759">
        <f>WEEKDAY(Table1[[#This Row],[Date]])</f>
        <v>5</v>
      </c>
      <c r="L1759" s="3">
        <f>DAY(Table1[[#This Row],[Date]])</f>
        <v>18</v>
      </c>
      <c r="M1759" s="3">
        <f>Table1[[#This Row],[Inventory Level]]/Table1[[#This Row],[Reorder Point]]</f>
        <v>5</v>
      </c>
      <c r="N1759" s="3">
        <f>ROUND(Table1[[#This Row],[Turnover Ratio]],2)</f>
        <v>5</v>
      </c>
    </row>
    <row r="1760" spans="1:14" hidden="1" x14ac:dyDescent="0.25">
      <c r="A1760" t="s">
        <v>1614</v>
      </c>
      <c r="B1760" s="1">
        <v>45156</v>
      </c>
      <c r="C1760">
        <v>923</v>
      </c>
      <c r="D1760">
        <v>448</v>
      </c>
      <c r="E1760">
        <v>9</v>
      </c>
      <c r="F1760">
        <v>34</v>
      </c>
      <c r="G1760">
        <v>13</v>
      </c>
      <c r="H1760" t="s">
        <v>3950</v>
      </c>
      <c r="I1760">
        <f>YEAR(Table1[[#This Row],[Date]])</f>
        <v>2023</v>
      </c>
      <c r="J1760">
        <f>MONTH(Table1[[#This Row],[Date]])</f>
        <v>8</v>
      </c>
      <c r="K1760">
        <f>WEEKDAY(Table1[[#This Row],[Date]])</f>
        <v>6</v>
      </c>
      <c r="L1760" s="3">
        <f>DAY(Table1[[#This Row],[Date]])</f>
        <v>18</v>
      </c>
      <c r="M1760" s="3">
        <f>Table1[[#This Row],[Inventory Level]]/Table1[[#This Row],[Reorder Point]]</f>
        <v>2.0602678571428572</v>
      </c>
      <c r="N1760" s="3">
        <f>ROUND(Table1[[#This Row],[Turnover Ratio]],2)</f>
        <v>2.06</v>
      </c>
    </row>
    <row r="1761" spans="1:14" x14ac:dyDescent="0.25">
      <c r="A1761" t="s">
        <v>124</v>
      </c>
      <c r="B1761" s="1">
        <v>45134</v>
      </c>
      <c r="C1761">
        <v>449</v>
      </c>
      <c r="D1761">
        <v>425</v>
      </c>
      <c r="E1761">
        <v>5</v>
      </c>
      <c r="F1761">
        <v>65</v>
      </c>
      <c r="G1761">
        <v>7</v>
      </c>
      <c r="H1761" t="s">
        <v>3949</v>
      </c>
      <c r="I1761">
        <f>YEAR(Table1[[#This Row],[Date]])</f>
        <v>2023</v>
      </c>
      <c r="J1761">
        <f>MONTH(Table1[[#This Row],[Date]])</f>
        <v>7</v>
      </c>
      <c r="K1761">
        <f>WEEKDAY(Table1[[#This Row],[Date]])</f>
        <v>5</v>
      </c>
      <c r="L1761" s="3">
        <f>DAY(Table1[[#This Row],[Date]])</f>
        <v>27</v>
      </c>
      <c r="M1761" s="3">
        <f>Table1[[#This Row],[Inventory Level]]/Table1[[#This Row],[Reorder Point]]</f>
        <v>1.0564705882352941</v>
      </c>
      <c r="N1761" s="3">
        <f>ROUND(Table1[[#This Row],[Turnover Ratio]],2)</f>
        <v>1.06</v>
      </c>
    </row>
    <row r="1762" spans="1:14" hidden="1" x14ac:dyDescent="0.25">
      <c r="A1762" t="s">
        <v>1615</v>
      </c>
      <c r="B1762" s="1">
        <v>45098</v>
      </c>
      <c r="C1762">
        <v>128</v>
      </c>
      <c r="D1762">
        <v>336</v>
      </c>
      <c r="E1762">
        <v>21</v>
      </c>
      <c r="F1762">
        <v>81</v>
      </c>
      <c r="G1762">
        <v>4</v>
      </c>
      <c r="H1762" t="s">
        <v>3950</v>
      </c>
      <c r="I1762">
        <f>YEAR(Table1[[#This Row],[Date]])</f>
        <v>2023</v>
      </c>
      <c r="J1762">
        <f>MONTH(Table1[[#This Row],[Date]])</f>
        <v>6</v>
      </c>
      <c r="K1762">
        <f>WEEKDAY(Table1[[#This Row],[Date]])</f>
        <v>4</v>
      </c>
      <c r="L1762" s="3">
        <f>DAY(Table1[[#This Row],[Date]])</f>
        <v>21</v>
      </c>
      <c r="M1762" s="3">
        <f>Table1[[#This Row],[Inventory Level]]/Table1[[#This Row],[Reorder Point]]</f>
        <v>0.38095238095238093</v>
      </c>
      <c r="N1762" s="3">
        <f>ROUND(Table1[[#This Row],[Turnover Ratio]],2)</f>
        <v>0.38</v>
      </c>
    </row>
    <row r="1763" spans="1:14" x14ac:dyDescent="0.25">
      <c r="A1763" t="s">
        <v>1616</v>
      </c>
      <c r="B1763" s="1">
        <v>45693</v>
      </c>
      <c r="C1763">
        <v>359</v>
      </c>
      <c r="D1763">
        <v>370</v>
      </c>
      <c r="E1763">
        <v>28</v>
      </c>
      <c r="F1763">
        <v>177</v>
      </c>
      <c r="G1763">
        <v>50</v>
      </c>
      <c r="H1763" t="s">
        <v>3949</v>
      </c>
      <c r="I1763">
        <f>YEAR(Table1[[#This Row],[Date]])</f>
        <v>2025</v>
      </c>
      <c r="J1763">
        <f>MONTH(Table1[[#This Row],[Date]])</f>
        <v>2</v>
      </c>
      <c r="K1763">
        <f>WEEKDAY(Table1[[#This Row],[Date]])</f>
        <v>4</v>
      </c>
      <c r="L1763" s="3">
        <f>DAY(Table1[[#This Row],[Date]])</f>
        <v>5</v>
      </c>
      <c r="M1763" s="3">
        <f>Table1[[#This Row],[Inventory Level]]/Table1[[#This Row],[Reorder Point]]</f>
        <v>0.97027027027027024</v>
      </c>
      <c r="N1763" s="3">
        <f>ROUND(Table1[[#This Row],[Turnover Ratio]],2)</f>
        <v>0.97</v>
      </c>
    </row>
    <row r="1764" spans="1:14" hidden="1" x14ac:dyDescent="0.25">
      <c r="A1764" t="s">
        <v>1617</v>
      </c>
      <c r="B1764" s="1">
        <v>45697</v>
      </c>
      <c r="C1764">
        <v>593</v>
      </c>
      <c r="D1764">
        <v>244</v>
      </c>
      <c r="E1764">
        <v>26</v>
      </c>
      <c r="F1764">
        <v>159</v>
      </c>
      <c r="G1764">
        <v>20</v>
      </c>
      <c r="H1764" t="s">
        <v>3950</v>
      </c>
      <c r="I1764">
        <f>YEAR(Table1[[#This Row],[Date]])</f>
        <v>2025</v>
      </c>
      <c r="J1764">
        <f>MONTH(Table1[[#This Row],[Date]])</f>
        <v>2</v>
      </c>
      <c r="K1764">
        <f>WEEKDAY(Table1[[#This Row],[Date]])</f>
        <v>1</v>
      </c>
      <c r="L1764" s="3">
        <f>DAY(Table1[[#This Row],[Date]])</f>
        <v>9</v>
      </c>
      <c r="M1764" s="3">
        <f>Table1[[#This Row],[Inventory Level]]/Table1[[#This Row],[Reorder Point]]</f>
        <v>2.430327868852459</v>
      </c>
      <c r="N1764" s="3">
        <f>ROUND(Table1[[#This Row],[Turnover Ratio]],2)</f>
        <v>2.4300000000000002</v>
      </c>
    </row>
    <row r="1765" spans="1:14" x14ac:dyDescent="0.25">
      <c r="A1765" t="s">
        <v>1618</v>
      </c>
      <c r="B1765" s="1">
        <v>45495</v>
      </c>
      <c r="C1765">
        <v>374</v>
      </c>
      <c r="D1765">
        <v>228</v>
      </c>
      <c r="E1765">
        <v>23</v>
      </c>
      <c r="F1765">
        <v>105</v>
      </c>
      <c r="G1765">
        <v>3</v>
      </c>
      <c r="H1765" t="s">
        <v>3949</v>
      </c>
      <c r="I1765">
        <f>YEAR(Table1[[#This Row],[Date]])</f>
        <v>2024</v>
      </c>
      <c r="J1765">
        <f>MONTH(Table1[[#This Row],[Date]])</f>
        <v>7</v>
      </c>
      <c r="K1765">
        <f>WEEKDAY(Table1[[#This Row],[Date]])</f>
        <v>2</v>
      </c>
      <c r="L1765" s="3">
        <f>DAY(Table1[[#This Row],[Date]])</f>
        <v>22</v>
      </c>
      <c r="M1765" s="3">
        <f>Table1[[#This Row],[Inventory Level]]/Table1[[#This Row],[Reorder Point]]</f>
        <v>1.6403508771929824</v>
      </c>
      <c r="N1765" s="3">
        <f>ROUND(Table1[[#This Row],[Turnover Ratio]],2)</f>
        <v>1.64</v>
      </c>
    </row>
    <row r="1766" spans="1:14" hidden="1" x14ac:dyDescent="0.25">
      <c r="A1766" t="s">
        <v>1619</v>
      </c>
      <c r="B1766" s="1">
        <v>45393</v>
      </c>
      <c r="C1766">
        <v>914</v>
      </c>
      <c r="D1766">
        <v>155</v>
      </c>
      <c r="E1766">
        <v>8</v>
      </c>
      <c r="F1766">
        <v>141</v>
      </c>
      <c r="G1766">
        <v>11</v>
      </c>
      <c r="H1766" t="s">
        <v>3950</v>
      </c>
      <c r="I1766">
        <f>YEAR(Table1[[#This Row],[Date]])</f>
        <v>2024</v>
      </c>
      <c r="J1766">
        <f>MONTH(Table1[[#This Row],[Date]])</f>
        <v>4</v>
      </c>
      <c r="K1766">
        <f>WEEKDAY(Table1[[#This Row],[Date]])</f>
        <v>5</v>
      </c>
      <c r="L1766" s="3">
        <f>DAY(Table1[[#This Row],[Date]])</f>
        <v>11</v>
      </c>
      <c r="M1766" s="3">
        <f>Table1[[#This Row],[Inventory Level]]/Table1[[#This Row],[Reorder Point]]</f>
        <v>5.8967741935483868</v>
      </c>
      <c r="N1766" s="3">
        <f>ROUND(Table1[[#This Row],[Turnover Ratio]],2)</f>
        <v>5.9</v>
      </c>
    </row>
    <row r="1767" spans="1:14" hidden="1" x14ac:dyDescent="0.25">
      <c r="A1767" t="s">
        <v>1620</v>
      </c>
      <c r="B1767" s="1">
        <v>45340</v>
      </c>
      <c r="C1767">
        <v>490</v>
      </c>
      <c r="D1767">
        <v>371</v>
      </c>
      <c r="E1767">
        <v>9</v>
      </c>
      <c r="F1767">
        <v>150</v>
      </c>
      <c r="G1767">
        <v>22</v>
      </c>
      <c r="H1767" t="s">
        <v>3950</v>
      </c>
      <c r="I1767">
        <f>YEAR(Table1[[#This Row],[Date]])</f>
        <v>2024</v>
      </c>
      <c r="J1767">
        <f>MONTH(Table1[[#This Row],[Date]])</f>
        <v>2</v>
      </c>
      <c r="K1767">
        <f>WEEKDAY(Table1[[#This Row],[Date]])</f>
        <v>1</v>
      </c>
      <c r="L1767" s="3">
        <f>DAY(Table1[[#This Row],[Date]])</f>
        <v>18</v>
      </c>
      <c r="M1767" s="3">
        <f>Table1[[#This Row],[Inventory Level]]/Table1[[#This Row],[Reorder Point]]</f>
        <v>1.320754716981132</v>
      </c>
      <c r="N1767" s="3">
        <f>ROUND(Table1[[#This Row],[Turnover Ratio]],2)</f>
        <v>1.32</v>
      </c>
    </row>
    <row r="1768" spans="1:14" hidden="1" x14ac:dyDescent="0.25">
      <c r="A1768" t="s">
        <v>1621</v>
      </c>
      <c r="B1768" s="1">
        <v>45671</v>
      </c>
      <c r="C1768">
        <v>729</v>
      </c>
      <c r="D1768">
        <v>102</v>
      </c>
      <c r="E1768">
        <v>13</v>
      </c>
      <c r="F1768">
        <v>139</v>
      </c>
      <c r="G1768">
        <v>26</v>
      </c>
      <c r="H1768" t="s">
        <v>3951</v>
      </c>
      <c r="I1768">
        <f>YEAR(Table1[[#This Row],[Date]])</f>
        <v>2025</v>
      </c>
      <c r="J1768">
        <f>MONTH(Table1[[#This Row],[Date]])</f>
        <v>1</v>
      </c>
      <c r="K1768">
        <f>WEEKDAY(Table1[[#This Row],[Date]])</f>
        <v>3</v>
      </c>
      <c r="L1768" s="3">
        <f>DAY(Table1[[#This Row],[Date]])</f>
        <v>14</v>
      </c>
      <c r="M1768" s="3">
        <f>Table1[[#This Row],[Inventory Level]]/Table1[[#This Row],[Reorder Point]]</f>
        <v>7.1470588235294121</v>
      </c>
      <c r="N1768" s="3">
        <f>ROUND(Table1[[#This Row],[Turnover Ratio]],2)</f>
        <v>7.15</v>
      </c>
    </row>
    <row r="1769" spans="1:14" x14ac:dyDescent="0.25">
      <c r="A1769" t="s">
        <v>1622</v>
      </c>
      <c r="B1769" s="1">
        <v>45672</v>
      </c>
      <c r="C1769">
        <v>163</v>
      </c>
      <c r="D1769">
        <v>202</v>
      </c>
      <c r="E1769">
        <v>29</v>
      </c>
      <c r="F1769">
        <v>142</v>
      </c>
      <c r="G1769">
        <v>15</v>
      </c>
      <c r="H1769" t="s">
        <v>3949</v>
      </c>
      <c r="I1769">
        <f>YEAR(Table1[[#This Row],[Date]])</f>
        <v>2025</v>
      </c>
      <c r="J1769">
        <f>MONTH(Table1[[#This Row],[Date]])</f>
        <v>1</v>
      </c>
      <c r="K1769">
        <f>WEEKDAY(Table1[[#This Row],[Date]])</f>
        <v>4</v>
      </c>
      <c r="L1769" s="3">
        <f>DAY(Table1[[#This Row],[Date]])</f>
        <v>15</v>
      </c>
      <c r="M1769" s="3">
        <f>Table1[[#This Row],[Inventory Level]]/Table1[[#This Row],[Reorder Point]]</f>
        <v>0.80693069306930698</v>
      </c>
      <c r="N1769" s="3">
        <f>ROUND(Table1[[#This Row],[Turnover Ratio]],2)</f>
        <v>0.81</v>
      </c>
    </row>
    <row r="1770" spans="1:14" hidden="1" x14ac:dyDescent="0.25">
      <c r="A1770" t="s">
        <v>1623</v>
      </c>
      <c r="B1770" s="1">
        <v>45457</v>
      </c>
      <c r="C1770">
        <v>931</v>
      </c>
      <c r="D1770">
        <v>265</v>
      </c>
      <c r="E1770">
        <v>15</v>
      </c>
      <c r="F1770">
        <v>8</v>
      </c>
      <c r="G1770">
        <v>41</v>
      </c>
      <c r="H1770" t="s">
        <v>3950</v>
      </c>
      <c r="I1770">
        <f>YEAR(Table1[[#This Row],[Date]])</f>
        <v>2024</v>
      </c>
      <c r="J1770">
        <f>MONTH(Table1[[#This Row],[Date]])</f>
        <v>6</v>
      </c>
      <c r="K1770">
        <f>WEEKDAY(Table1[[#This Row],[Date]])</f>
        <v>6</v>
      </c>
      <c r="L1770" s="3">
        <f>DAY(Table1[[#This Row],[Date]])</f>
        <v>14</v>
      </c>
      <c r="M1770" s="3">
        <f>Table1[[#This Row],[Inventory Level]]/Table1[[#This Row],[Reorder Point]]</f>
        <v>3.5132075471698112</v>
      </c>
      <c r="N1770" s="3">
        <f>ROUND(Table1[[#This Row],[Turnover Ratio]],2)</f>
        <v>3.51</v>
      </c>
    </row>
    <row r="1771" spans="1:14" hidden="1" x14ac:dyDescent="0.25">
      <c r="A1771" t="s">
        <v>1624</v>
      </c>
      <c r="B1771" s="1">
        <v>45355</v>
      </c>
      <c r="C1771">
        <v>198</v>
      </c>
      <c r="D1771">
        <v>60</v>
      </c>
      <c r="E1771">
        <v>21</v>
      </c>
      <c r="F1771">
        <v>65</v>
      </c>
      <c r="G1771">
        <v>37</v>
      </c>
      <c r="H1771" t="s">
        <v>3950</v>
      </c>
      <c r="I1771">
        <f>YEAR(Table1[[#This Row],[Date]])</f>
        <v>2024</v>
      </c>
      <c r="J1771">
        <f>MONTH(Table1[[#This Row],[Date]])</f>
        <v>3</v>
      </c>
      <c r="K1771">
        <f>WEEKDAY(Table1[[#This Row],[Date]])</f>
        <v>2</v>
      </c>
      <c r="L1771" s="3">
        <f>DAY(Table1[[#This Row],[Date]])</f>
        <v>4</v>
      </c>
      <c r="M1771" s="3">
        <f>Table1[[#This Row],[Inventory Level]]/Table1[[#This Row],[Reorder Point]]</f>
        <v>3.3</v>
      </c>
      <c r="N1771" s="3">
        <f>ROUND(Table1[[#This Row],[Turnover Ratio]],2)</f>
        <v>3.3</v>
      </c>
    </row>
    <row r="1772" spans="1:14" hidden="1" x14ac:dyDescent="0.25">
      <c r="A1772" t="s">
        <v>1625</v>
      </c>
      <c r="B1772" s="1">
        <v>45514</v>
      </c>
      <c r="C1772">
        <v>636</v>
      </c>
      <c r="D1772">
        <v>239</v>
      </c>
      <c r="E1772">
        <v>5</v>
      </c>
      <c r="F1772">
        <v>160</v>
      </c>
      <c r="G1772">
        <v>49</v>
      </c>
      <c r="H1772" t="s">
        <v>3950</v>
      </c>
      <c r="I1772">
        <f>YEAR(Table1[[#This Row],[Date]])</f>
        <v>2024</v>
      </c>
      <c r="J1772">
        <f>MONTH(Table1[[#This Row],[Date]])</f>
        <v>8</v>
      </c>
      <c r="K1772">
        <f>WEEKDAY(Table1[[#This Row],[Date]])</f>
        <v>7</v>
      </c>
      <c r="L1772" s="3">
        <f>DAY(Table1[[#This Row],[Date]])</f>
        <v>10</v>
      </c>
      <c r="M1772" s="3">
        <f>Table1[[#This Row],[Inventory Level]]/Table1[[#This Row],[Reorder Point]]</f>
        <v>2.6610878661087867</v>
      </c>
      <c r="N1772" s="3">
        <f>ROUND(Table1[[#This Row],[Turnover Ratio]],2)</f>
        <v>2.66</v>
      </c>
    </row>
    <row r="1773" spans="1:14" hidden="1" x14ac:dyDescent="0.25">
      <c r="A1773" t="s">
        <v>1626</v>
      </c>
      <c r="B1773" s="1">
        <v>45090</v>
      </c>
      <c r="C1773">
        <v>418</v>
      </c>
      <c r="D1773">
        <v>347</v>
      </c>
      <c r="E1773">
        <v>9</v>
      </c>
      <c r="F1773">
        <v>112</v>
      </c>
      <c r="G1773">
        <v>9</v>
      </c>
      <c r="H1773" t="s">
        <v>3950</v>
      </c>
      <c r="I1773">
        <f>YEAR(Table1[[#This Row],[Date]])</f>
        <v>2023</v>
      </c>
      <c r="J1773">
        <f>MONTH(Table1[[#This Row],[Date]])</f>
        <v>6</v>
      </c>
      <c r="K1773">
        <f>WEEKDAY(Table1[[#This Row],[Date]])</f>
        <v>3</v>
      </c>
      <c r="L1773" s="3">
        <f>DAY(Table1[[#This Row],[Date]])</f>
        <v>13</v>
      </c>
      <c r="M1773" s="3">
        <f>Table1[[#This Row],[Inventory Level]]/Table1[[#This Row],[Reorder Point]]</f>
        <v>1.2046109510086456</v>
      </c>
      <c r="N1773" s="3">
        <f>ROUND(Table1[[#This Row],[Turnover Ratio]],2)</f>
        <v>1.2</v>
      </c>
    </row>
    <row r="1774" spans="1:14" x14ac:dyDescent="0.25">
      <c r="A1774" t="s">
        <v>1385</v>
      </c>
      <c r="B1774" s="1">
        <v>45551</v>
      </c>
      <c r="C1774">
        <v>857</v>
      </c>
      <c r="D1774">
        <v>481</v>
      </c>
      <c r="E1774">
        <v>11</v>
      </c>
      <c r="F1774">
        <v>132</v>
      </c>
      <c r="G1774">
        <v>15</v>
      </c>
      <c r="H1774" t="s">
        <v>3949</v>
      </c>
      <c r="I1774">
        <f>YEAR(Table1[[#This Row],[Date]])</f>
        <v>2024</v>
      </c>
      <c r="J1774">
        <f>MONTH(Table1[[#This Row],[Date]])</f>
        <v>9</v>
      </c>
      <c r="K1774">
        <f>WEEKDAY(Table1[[#This Row],[Date]])</f>
        <v>2</v>
      </c>
      <c r="L1774" s="3">
        <f>DAY(Table1[[#This Row],[Date]])</f>
        <v>16</v>
      </c>
      <c r="M1774" s="3">
        <f>Table1[[#This Row],[Inventory Level]]/Table1[[#This Row],[Reorder Point]]</f>
        <v>1.7817047817047817</v>
      </c>
      <c r="N1774" s="3">
        <f>ROUND(Table1[[#This Row],[Turnover Ratio]],2)</f>
        <v>1.78</v>
      </c>
    </row>
    <row r="1775" spans="1:14" hidden="1" x14ac:dyDescent="0.25">
      <c r="A1775" t="s">
        <v>1627</v>
      </c>
      <c r="B1775" s="1">
        <v>45356</v>
      </c>
      <c r="C1775">
        <v>159</v>
      </c>
      <c r="D1775">
        <v>96</v>
      </c>
      <c r="E1775">
        <v>20</v>
      </c>
      <c r="F1775">
        <v>21</v>
      </c>
      <c r="G1775">
        <v>49</v>
      </c>
      <c r="H1775" t="s">
        <v>3951</v>
      </c>
      <c r="I1775">
        <f>YEAR(Table1[[#This Row],[Date]])</f>
        <v>2024</v>
      </c>
      <c r="J1775">
        <f>MONTH(Table1[[#This Row],[Date]])</f>
        <v>3</v>
      </c>
      <c r="K1775">
        <f>WEEKDAY(Table1[[#This Row],[Date]])</f>
        <v>3</v>
      </c>
      <c r="L1775" s="3">
        <f>DAY(Table1[[#This Row],[Date]])</f>
        <v>5</v>
      </c>
      <c r="M1775" s="3">
        <f>Table1[[#This Row],[Inventory Level]]/Table1[[#This Row],[Reorder Point]]</f>
        <v>1.65625</v>
      </c>
      <c r="N1775" s="3">
        <f>ROUND(Table1[[#This Row],[Turnover Ratio]],2)</f>
        <v>1.66</v>
      </c>
    </row>
    <row r="1776" spans="1:14" hidden="1" x14ac:dyDescent="0.25">
      <c r="A1776" t="s">
        <v>1628</v>
      </c>
      <c r="B1776" s="1">
        <v>45506</v>
      </c>
      <c r="C1776">
        <v>402</v>
      </c>
      <c r="D1776">
        <v>106</v>
      </c>
      <c r="E1776">
        <v>20</v>
      </c>
      <c r="F1776">
        <v>92</v>
      </c>
      <c r="G1776">
        <v>21</v>
      </c>
      <c r="H1776" t="s">
        <v>3950</v>
      </c>
      <c r="I1776">
        <f>YEAR(Table1[[#This Row],[Date]])</f>
        <v>2024</v>
      </c>
      <c r="J1776">
        <f>MONTH(Table1[[#This Row],[Date]])</f>
        <v>8</v>
      </c>
      <c r="K1776">
        <f>WEEKDAY(Table1[[#This Row],[Date]])</f>
        <v>6</v>
      </c>
      <c r="L1776" s="3">
        <f>DAY(Table1[[#This Row],[Date]])</f>
        <v>2</v>
      </c>
      <c r="M1776" s="3">
        <f>Table1[[#This Row],[Inventory Level]]/Table1[[#This Row],[Reorder Point]]</f>
        <v>3.7924528301886791</v>
      </c>
      <c r="N1776" s="3">
        <f>ROUND(Table1[[#This Row],[Turnover Ratio]],2)</f>
        <v>3.79</v>
      </c>
    </row>
    <row r="1777" spans="1:14" x14ac:dyDescent="0.25">
      <c r="A1777" t="s">
        <v>1629</v>
      </c>
      <c r="B1777" s="1">
        <v>45296</v>
      </c>
      <c r="C1777">
        <v>610</v>
      </c>
      <c r="D1777">
        <v>117</v>
      </c>
      <c r="E1777">
        <v>12</v>
      </c>
      <c r="F1777">
        <v>76</v>
      </c>
      <c r="G1777">
        <v>16</v>
      </c>
      <c r="H1777" t="s">
        <v>3949</v>
      </c>
      <c r="I1777">
        <f>YEAR(Table1[[#This Row],[Date]])</f>
        <v>2024</v>
      </c>
      <c r="J1777">
        <f>MONTH(Table1[[#This Row],[Date]])</f>
        <v>1</v>
      </c>
      <c r="K1777">
        <f>WEEKDAY(Table1[[#This Row],[Date]])</f>
        <v>6</v>
      </c>
      <c r="L1777" s="3">
        <f>DAY(Table1[[#This Row],[Date]])</f>
        <v>5</v>
      </c>
      <c r="M1777" s="3">
        <f>Table1[[#This Row],[Inventory Level]]/Table1[[#This Row],[Reorder Point]]</f>
        <v>5.2136752136752138</v>
      </c>
      <c r="N1777" s="3">
        <f>ROUND(Table1[[#This Row],[Turnover Ratio]],2)</f>
        <v>5.21</v>
      </c>
    </row>
    <row r="1778" spans="1:14" hidden="1" x14ac:dyDescent="0.25">
      <c r="A1778" t="s">
        <v>1630</v>
      </c>
      <c r="B1778" s="1">
        <v>45607</v>
      </c>
      <c r="C1778">
        <v>248</v>
      </c>
      <c r="D1778">
        <v>258</v>
      </c>
      <c r="E1778">
        <v>26</v>
      </c>
      <c r="F1778">
        <v>36</v>
      </c>
      <c r="G1778">
        <v>11</v>
      </c>
      <c r="H1778" t="s">
        <v>3950</v>
      </c>
      <c r="I1778">
        <f>YEAR(Table1[[#This Row],[Date]])</f>
        <v>2024</v>
      </c>
      <c r="J1778">
        <f>MONTH(Table1[[#This Row],[Date]])</f>
        <v>11</v>
      </c>
      <c r="K1778">
        <f>WEEKDAY(Table1[[#This Row],[Date]])</f>
        <v>2</v>
      </c>
      <c r="L1778" s="3">
        <f>DAY(Table1[[#This Row],[Date]])</f>
        <v>11</v>
      </c>
      <c r="M1778" s="3">
        <f>Table1[[#This Row],[Inventory Level]]/Table1[[#This Row],[Reorder Point]]</f>
        <v>0.96124031007751942</v>
      </c>
      <c r="N1778" s="3">
        <f>ROUND(Table1[[#This Row],[Turnover Ratio]],2)</f>
        <v>0.96</v>
      </c>
    </row>
    <row r="1779" spans="1:14" x14ac:dyDescent="0.25">
      <c r="A1779" t="s">
        <v>1631</v>
      </c>
      <c r="B1779" s="1">
        <v>45696</v>
      </c>
      <c r="C1779">
        <v>237</v>
      </c>
      <c r="D1779">
        <v>445</v>
      </c>
      <c r="E1779">
        <v>9</v>
      </c>
      <c r="F1779">
        <v>33</v>
      </c>
      <c r="G1779">
        <v>24</v>
      </c>
      <c r="H1779" t="s">
        <v>3949</v>
      </c>
      <c r="I1779">
        <f>YEAR(Table1[[#This Row],[Date]])</f>
        <v>2025</v>
      </c>
      <c r="J1779">
        <f>MONTH(Table1[[#This Row],[Date]])</f>
        <v>2</v>
      </c>
      <c r="K1779">
        <f>WEEKDAY(Table1[[#This Row],[Date]])</f>
        <v>7</v>
      </c>
      <c r="L1779" s="3">
        <f>DAY(Table1[[#This Row],[Date]])</f>
        <v>8</v>
      </c>
      <c r="M1779" s="3">
        <f>Table1[[#This Row],[Inventory Level]]/Table1[[#This Row],[Reorder Point]]</f>
        <v>0.53258426966292138</v>
      </c>
      <c r="N1779" s="3">
        <f>ROUND(Table1[[#This Row],[Turnover Ratio]],2)</f>
        <v>0.53</v>
      </c>
    </row>
    <row r="1780" spans="1:14" hidden="1" x14ac:dyDescent="0.25">
      <c r="A1780" t="s">
        <v>1632</v>
      </c>
      <c r="B1780" s="1">
        <v>45085</v>
      </c>
      <c r="C1780">
        <v>523</v>
      </c>
      <c r="D1780">
        <v>72</v>
      </c>
      <c r="E1780">
        <v>9</v>
      </c>
      <c r="F1780">
        <v>68</v>
      </c>
      <c r="G1780">
        <v>12</v>
      </c>
      <c r="H1780" t="s">
        <v>3950</v>
      </c>
      <c r="I1780">
        <f>YEAR(Table1[[#This Row],[Date]])</f>
        <v>2023</v>
      </c>
      <c r="J1780">
        <f>MONTH(Table1[[#This Row],[Date]])</f>
        <v>6</v>
      </c>
      <c r="K1780">
        <f>WEEKDAY(Table1[[#This Row],[Date]])</f>
        <v>5</v>
      </c>
      <c r="L1780" s="3">
        <f>DAY(Table1[[#This Row],[Date]])</f>
        <v>8</v>
      </c>
      <c r="M1780" s="3">
        <f>Table1[[#This Row],[Inventory Level]]/Table1[[#This Row],[Reorder Point]]</f>
        <v>7.2638888888888893</v>
      </c>
      <c r="N1780" s="3">
        <f>ROUND(Table1[[#This Row],[Turnover Ratio]],2)</f>
        <v>7.26</v>
      </c>
    </row>
    <row r="1781" spans="1:14" hidden="1" x14ac:dyDescent="0.25">
      <c r="A1781" t="s">
        <v>1633</v>
      </c>
      <c r="B1781" s="1">
        <v>45107</v>
      </c>
      <c r="C1781">
        <v>582</v>
      </c>
      <c r="D1781">
        <v>340</v>
      </c>
      <c r="E1781">
        <v>11</v>
      </c>
      <c r="F1781">
        <v>89</v>
      </c>
      <c r="G1781">
        <v>13</v>
      </c>
      <c r="H1781" t="s">
        <v>3950</v>
      </c>
      <c r="I1781">
        <f>YEAR(Table1[[#This Row],[Date]])</f>
        <v>2023</v>
      </c>
      <c r="J1781">
        <f>MONTH(Table1[[#This Row],[Date]])</f>
        <v>6</v>
      </c>
      <c r="K1781">
        <f>WEEKDAY(Table1[[#This Row],[Date]])</f>
        <v>6</v>
      </c>
      <c r="L1781" s="3">
        <f>DAY(Table1[[#This Row],[Date]])</f>
        <v>30</v>
      </c>
      <c r="M1781" s="3">
        <f>Table1[[#This Row],[Inventory Level]]/Table1[[#This Row],[Reorder Point]]</f>
        <v>1.7117647058823529</v>
      </c>
      <c r="N1781" s="3">
        <f>ROUND(Table1[[#This Row],[Turnover Ratio]],2)</f>
        <v>1.71</v>
      </c>
    </row>
    <row r="1782" spans="1:14" hidden="1" x14ac:dyDescent="0.25">
      <c r="A1782" t="s">
        <v>1634</v>
      </c>
      <c r="B1782" s="1">
        <v>45472</v>
      </c>
      <c r="C1782">
        <v>807</v>
      </c>
      <c r="D1782">
        <v>386</v>
      </c>
      <c r="E1782">
        <v>18</v>
      </c>
      <c r="F1782">
        <v>90</v>
      </c>
      <c r="G1782">
        <v>25</v>
      </c>
      <c r="H1782" t="s">
        <v>3950</v>
      </c>
      <c r="I1782">
        <f>YEAR(Table1[[#This Row],[Date]])</f>
        <v>2024</v>
      </c>
      <c r="J1782">
        <f>MONTH(Table1[[#This Row],[Date]])</f>
        <v>6</v>
      </c>
      <c r="K1782">
        <f>WEEKDAY(Table1[[#This Row],[Date]])</f>
        <v>7</v>
      </c>
      <c r="L1782" s="3">
        <f>DAY(Table1[[#This Row],[Date]])</f>
        <v>29</v>
      </c>
      <c r="M1782" s="3">
        <f>Table1[[#This Row],[Inventory Level]]/Table1[[#This Row],[Reorder Point]]</f>
        <v>2.0906735751295336</v>
      </c>
      <c r="N1782" s="3">
        <f>ROUND(Table1[[#This Row],[Turnover Ratio]],2)</f>
        <v>2.09</v>
      </c>
    </row>
    <row r="1783" spans="1:14" hidden="1" x14ac:dyDescent="0.25">
      <c r="A1783" t="s">
        <v>869</v>
      </c>
      <c r="B1783" s="1">
        <v>45223</v>
      </c>
      <c r="C1783">
        <v>642</v>
      </c>
      <c r="D1783">
        <v>397</v>
      </c>
      <c r="E1783">
        <v>8</v>
      </c>
      <c r="F1783">
        <v>50</v>
      </c>
      <c r="G1783">
        <v>47</v>
      </c>
      <c r="H1783" t="s">
        <v>3951</v>
      </c>
      <c r="I1783">
        <f>YEAR(Table1[[#This Row],[Date]])</f>
        <v>2023</v>
      </c>
      <c r="J1783">
        <f>MONTH(Table1[[#This Row],[Date]])</f>
        <v>10</v>
      </c>
      <c r="K1783">
        <f>WEEKDAY(Table1[[#This Row],[Date]])</f>
        <v>3</v>
      </c>
      <c r="L1783" s="3">
        <f>DAY(Table1[[#This Row],[Date]])</f>
        <v>24</v>
      </c>
      <c r="M1783" s="3">
        <f>Table1[[#This Row],[Inventory Level]]/Table1[[#This Row],[Reorder Point]]</f>
        <v>1.6171284634760705</v>
      </c>
      <c r="N1783" s="3">
        <f>ROUND(Table1[[#This Row],[Turnover Ratio]],2)</f>
        <v>1.62</v>
      </c>
    </row>
    <row r="1784" spans="1:14" hidden="1" x14ac:dyDescent="0.25">
      <c r="A1784" t="s">
        <v>1635</v>
      </c>
      <c r="B1784" s="1">
        <v>44998</v>
      </c>
      <c r="C1784">
        <v>819</v>
      </c>
      <c r="D1784">
        <v>185</v>
      </c>
      <c r="E1784">
        <v>17</v>
      </c>
      <c r="F1784">
        <v>189</v>
      </c>
      <c r="G1784">
        <v>16</v>
      </c>
      <c r="H1784" t="s">
        <v>3950</v>
      </c>
      <c r="I1784">
        <f>YEAR(Table1[[#This Row],[Date]])</f>
        <v>2023</v>
      </c>
      <c r="J1784">
        <f>MONTH(Table1[[#This Row],[Date]])</f>
        <v>3</v>
      </c>
      <c r="K1784">
        <f>WEEKDAY(Table1[[#This Row],[Date]])</f>
        <v>2</v>
      </c>
      <c r="L1784" s="3">
        <f>DAY(Table1[[#This Row],[Date]])</f>
        <v>13</v>
      </c>
      <c r="M1784" s="3">
        <f>Table1[[#This Row],[Inventory Level]]/Table1[[#This Row],[Reorder Point]]</f>
        <v>4.4270270270270267</v>
      </c>
      <c r="N1784" s="3">
        <f>ROUND(Table1[[#This Row],[Turnover Ratio]],2)</f>
        <v>4.43</v>
      </c>
    </row>
    <row r="1785" spans="1:14" hidden="1" x14ac:dyDescent="0.25">
      <c r="A1785" t="s">
        <v>1636</v>
      </c>
      <c r="B1785" s="1">
        <v>45035</v>
      </c>
      <c r="C1785">
        <v>482</v>
      </c>
      <c r="D1785">
        <v>482</v>
      </c>
      <c r="E1785">
        <v>5</v>
      </c>
      <c r="F1785">
        <v>70</v>
      </c>
      <c r="G1785">
        <v>7</v>
      </c>
      <c r="H1785" t="s">
        <v>3950</v>
      </c>
      <c r="I1785">
        <f>YEAR(Table1[[#This Row],[Date]])</f>
        <v>2023</v>
      </c>
      <c r="J1785">
        <f>MONTH(Table1[[#This Row],[Date]])</f>
        <v>4</v>
      </c>
      <c r="K1785">
        <f>WEEKDAY(Table1[[#This Row],[Date]])</f>
        <v>4</v>
      </c>
      <c r="L1785" s="3">
        <f>DAY(Table1[[#This Row],[Date]])</f>
        <v>19</v>
      </c>
      <c r="M1785" s="3">
        <f>Table1[[#This Row],[Inventory Level]]/Table1[[#This Row],[Reorder Point]]</f>
        <v>1</v>
      </c>
      <c r="N1785" s="3">
        <f>ROUND(Table1[[#This Row],[Turnover Ratio]],2)</f>
        <v>1</v>
      </c>
    </row>
    <row r="1786" spans="1:14" x14ac:dyDescent="0.25">
      <c r="A1786" t="s">
        <v>364</v>
      </c>
      <c r="B1786" s="1">
        <v>45500</v>
      </c>
      <c r="C1786">
        <v>217</v>
      </c>
      <c r="D1786">
        <v>417</v>
      </c>
      <c r="E1786">
        <v>13</v>
      </c>
      <c r="F1786">
        <v>58</v>
      </c>
      <c r="G1786">
        <v>33</v>
      </c>
      <c r="H1786" t="s">
        <v>3949</v>
      </c>
      <c r="I1786">
        <f>YEAR(Table1[[#This Row],[Date]])</f>
        <v>2024</v>
      </c>
      <c r="J1786">
        <f>MONTH(Table1[[#This Row],[Date]])</f>
        <v>7</v>
      </c>
      <c r="K1786">
        <f>WEEKDAY(Table1[[#This Row],[Date]])</f>
        <v>7</v>
      </c>
      <c r="L1786" s="3">
        <f>DAY(Table1[[#This Row],[Date]])</f>
        <v>27</v>
      </c>
      <c r="M1786" s="3">
        <f>Table1[[#This Row],[Inventory Level]]/Table1[[#This Row],[Reorder Point]]</f>
        <v>0.52038369304556353</v>
      </c>
      <c r="N1786" s="3">
        <f>ROUND(Table1[[#This Row],[Turnover Ratio]],2)</f>
        <v>0.52</v>
      </c>
    </row>
    <row r="1787" spans="1:14" x14ac:dyDescent="0.25">
      <c r="A1787" t="s">
        <v>1637</v>
      </c>
      <c r="B1787" s="1">
        <v>45601</v>
      </c>
      <c r="C1787">
        <v>173</v>
      </c>
      <c r="D1787">
        <v>318</v>
      </c>
      <c r="E1787">
        <v>21</v>
      </c>
      <c r="F1787">
        <v>17</v>
      </c>
      <c r="G1787">
        <v>39</v>
      </c>
      <c r="H1787" t="s">
        <v>3949</v>
      </c>
      <c r="I1787">
        <f>YEAR(Table1[[#This Row],[Date]])</f>
        <v>2024</v>
      </c>
      <c r="J1787">
        <f>MONTH(Table1[[#This Row],[Date]])</f>
        <v>11</v>
      </c>
      <c r="K1787">
        <f>WEEKDAY(Table1[[#This Row],[Date]])</f>
        <v>3</v>
      </c>
      <c r="L1787" s="3">
        <f>DAY(Table1[[#This Row],[Date]])</f>
        <v>5</v>
      </c>
      <c r="M1787" s="3">
        <f>Table1[[#This Row],[Inventory Level]]/Table1[[#This Row],[Reorder Point]]</f>
        <v>0.54402515723270439</v>
      </c>
      <c r="N1787" s="3">
        <f>ROUND(Table1[[#This Row],[Turnover Ratio]],2)</f>
        <v>0.54</v>
      </c>
    </row>
    <row r="1788" spans="1:14" x14ac:dyDescent="0.25">
      <c r="A1788" t="s">
        <v>1638</v>
      </c>
      <c r="B1788" s="1">
        <v>45410</v>
      </c>
      <c r="C1788">
        <v>422</v>
      </c>
      <c r="D1788">
        <v>464</v>
      </c>
      <c r="E1788">
        <v>15</v>
      </c>
      <c r="F1788">
        <v>142</v>
      </c>
      <c r="G1788">
        <v>25</v>
      </c>
      <c r="H1788" t="s">
        <v>3949</v>
      </c>
      <c r="I1788">
        <f>YEAR(Table1[[#This Row],[Date]])</f>
        <v>2024</v>
      </c>
      <c r="J1788">
        <f>MONTH(Table1[[#This Row],[Date]])</f>
        <v>4</v>
      </c>
      <c r="K1788">
        <f>WEEKDAY(Table1[[#This Row],[Date]])</f>
        <v>1</v>
      </c>
      <c r="L1788" s="3">
        <f>DAY(Table1[[#This Row],[Date]])</f>
        <v>28</v>
      </c>
      <c r="M1788" s="3">
        <f>Table1[[#This Row],[Inventory Level]]/Table1[[#This Row],[Reorder Point]]</f>
        <v>0.90948275862068961</v>
      </c>
      <c r="N1788" s="3">
        <f>ROUND(Table1[[#This Row],[Turnover Ratio]],2)</f>
        <v>0.91</v>
      </c>
    </row>
    <row r="1789" spans="1:14" hidden="1" x14ac:dyDescent="0.25">
      <c r="A1789" t="s">
        <v>1639</v>
      </c>
      <c r="B1789" s="1">
        <v>45040</v>
      </c>
      <c r="C1789">
        <v>494</v>
      </c>
      <c r="D1789">
        <v>424</v>
      </c>
      <c r="E1789">
        <v>30</v>
      </c>
      <c r="F1789">
        <v>12</v>
      </c>
      <c r="G1789">
        <v>29</v>
      </c>
      <c r="H1789" t="s">
        <v>3950</v>
      </c>
      <c r="I1789">
        <f>YEAR(Table1[[#This Row],[Date]])</f>
        <v>2023</v>
      </c>
      <c r="J1789">
        <f>MONTH(Table1[[#This Row],[Date]])</f>
        <v>4</v>
      </c>
      <c r="K1789">
        <f>WEEKDAY(Table1[[#This Row],[Date]])</f>
        <v>2</v>
      </c>
      <c r="L1789" s="3">
        <f>DAY(Table1[[#This Row],[Date]])</f>
        <v>24</v>
      </c>
      <c r="M1789" s="3">
        <f>Table1[[#This Row],[Inventory Level]]/Table1[[#This Row],[Reorder Point]]</f>
        <v>1.1650943396226414</v>
      </c>
      <c r="N1789" s="3">
        <f>ROUND(Table1[[#This Row],[Turnover Ratio]],2)</f>
        <v>1.17</v>
      </c>
    </row>
    <row r="1790" spans="1:14" hidden="1" x14ac:dyDescent="0.25">
      <c r="A1790" t="s">
        <v>42</v>
      </c>
      <c r="B1790" s="1">
        <v>45216</v>
      </c>
      <c r="C1790">
        <v>197</v>
      </c>
      <c r="D1790">
        <v>107</v>
      </c>
      <c r="E1790">
        <v>19</v>
      </c>
      <c r="F1790">
        <v>132</v>
      </c>
      <c r="G1790">
        <v>50</v>
      </c>
      <c r="H1790" t="s">
        <v>3951</v>
      </c>
      <c r="I1790">
        <f>YEAR(Table1[[#This Row],[Date]])</f>
        <v>2023</v>
      </c>
      <c r="J1790">
        <f>MONTH(Table1[[#This Row],[Date]])</f>
        <v>10</v>
      </c>
      <c r="K1790">
        <f>WEEKDAY(Table1[[#This Row],[Date]])</f>
        <v>3</v>
      </c>
      <c r="L1790" s="3">
        <f>DAY(Table1[[#This Row],[Date]])</f>
        <v>17</v>
      </c>
      <c r="M1790" s="3">
        <f>Table1[[#This Row],[Inventory Level]]/Table1[[#This Row],[Reorder Point]]</f>
        <v>1.8411214953271029</v>
      </c>
      <c r="N1790" s="3">
        <f>ROUND(Table1[[#This Row],[Turnover Ratio]],2)</f>
        <v>1.84</v>
      </c>
    </row>
    <row r="1791" spans="1:14" x14ac:dyDescent="0.25">
      <c r="A1791" t="s">
        <v>1640</v>
      </c>
      <c r="B1791" s="1">
        <v>45687</v>
      </c>
      <c r="C1791">
        <v>673</v>
      </c>
      <c r="D1791">
        <v>51</v>
      </c>
      <c r="E1791">
        <v>2</v>
      </c>
      <c r="F1791">
        <v>108</v>
      </c>
      <c r="G1791">
        <v>4</v>
      </c>
      <c r="H1791" t="s">
        <v>3949</v>
      </c>
      <c r="I1791">
        <f>YEAR(Table1[[#This Row],[Date]])</f>
        <v>2025</v>
      </c>
      <c r="J1791">
        <f>MONTH(Table1[[#This Row],[Date]])</f>
        <v>1</v>
      </c>
      <c r="K1791">
        <f>WEEKDAY(Table1[[#This Row],[Date]])</f>
        <v>5</v>
      </c>
      <c r="L1791" s="3">
        <f>DAY(Table1[[#This Row],[Date]])</f>
        <v>30</v>
      </c>
      <c r="M1791" s="3">
        <f>Table1[[#This Row],[Inventory Level]]/Table1[[#This Row],[Reorder Point]]</f>
        <v>13.196078431372548</v>
      </c>
      <c r="N1791" s="3">
        <f>ROUND(Table1[[#This Row],[Turnover Ratio]],2)</f>
        <v>13.2</v>
      </c>
    </row>
    <row r="1792" spans="1:14" hidden="1" x14ac:dyDescent="0.25">
      <c r="A1792" t="s">
        <v>1641</v>
      </c>
      <c r="B1792" s="1">
        <v>45555</v>
      </c>
      <c r="C1792">
        <v>871</v>
      </c>
      <c r="D1792">
        <v>233</v>
      </c>
      <c r="E1792">
        <v>8</v>
      </c>
      <c r="F1792">
        <v>199</v>
      </c>
      <c r="G1792">
        <v>19</v>
      </c>
      <c r="H1792" t="s">
        <v>3950</v>
      </c>
      <c r="I1792">
        <f>YEAR(Table1[[#This Row],[Date]])</f>
        <v>2024</v>
      </c>
      <c r="J1792">
        <f>MONTH(Table1[[#This Row],[Date]])</f>
        <v>9</v>
      </c>
      <c r="K1792">
        <f>WEEKDAY(Table1[[#This Row],[Date]])</f>
        <v>6</v>
      </c>
      <c r="L1792" s="3">
        <f>DAY(Table1[[#This Row],[Date]])</f>
        <v>20</v>
      </c>
      <c r="M1792" s="3">
        <f>Table1[[#This Row],[Inventory Level]]/Table1[[#This Row],[Reorder Point]]</f>
        <v>3.7381974248927037</v>
      </c>
      <c r="N1792" s="3">
        <f>ROUND(Table1[[#This Row],[Turnover Ratio]],2)</f>
        <v>3.74</v>
      </c>
    </row>
    <row r="1793" spans="1:14" hidden="1" x14ac:dyDescent="0.25">
      <c r="A1793" t="s">
        <v>1642</v>
      </c>
      <c r="B1793" s="1">
        <v>45393</v>
      </c>
      <c r="C1793">
        <v>610</v>
      </c>
      <c r="D1793">
        <v>292</v>
      </c>
      <c r="E1793">
        <v>5</v>
      </c>
      <c r="F1793">
        <v>86</v>
      </c>
      <c r="G1793">
        <v>31</v>
      </c>
      <c r="H1793" t="s">
        <v>3950</v>
      </c>
      <c r="I1793">
        <f>YEAR(Table1[[#This Row],[Date]])</f>
        <v>2024</v>
      </c>
      <c r="J1793">
        <f>MONTH(Table1[[#This Row],[Date]])</f>
        <v>4</v>
      </c>
      <c r="K1793">
        <f>WEEKDAY(Table1[[#This Row],[Date]])</f>
        <v>5</v>
      </c>
      <c r="L1793" s="3">
        <f>DAY(Table1[[#This Row],[Date]])</f>
        <v>11</v>
      </c>
      <c r="M1793" s="3">
        <f>Table1[[#This Row],[Inventory Level]]/Table1[[#This Row],[Reorder Point]]</f>
        <v>2.0890410958904111</v>
      </c>
      <c r="N1793" s="3">
        <f>ROUND(Table1[[#This Row],[Turnover Ratio]],2)</f>
        <v>2.09</v>
      </c>
    </row>
    <row r="1794" spans="1:14" hidden="1" x14ac:dyDescent="0.25">
      <c r="A1794" t="s">
        <v>1643</v>
      </c>
      <c r="B1794" s="1">
        <v>45365</v>
      </c>
      <c r="C1794">
        <v>479</v>
      </c>
      <c r="D1794">
        <v>390</v>
      </c>
      <c r="E1794">
        <v>22</v>
      </c>
      <c r="F1794">
        <v>69</v>
      </c>
      <c r="G1794">
        <v>23</v>
      </c>
      <c r="H1794" t="s">
        <v>3950</v>
      </c>
      <c r="I1794">
        <f>YEAR(Table1[[#This Row],[Date]])</f>
        <v>2024</v>
      </c>
      <c r="J1794">
        <f>MONTH(Table1[[#This Row],[Date]])</f>
        <v>3</v>
      </c>
      <c r="K1794">
        <f>WEEKDAY(Table1[[#This Row],[Date]])</f>
        <v>5</v>
      </c>
      <c r="L1794" s="3">
        <f>DAY(Table1[[#This Row],[Date]])</f>
        <v>14</v>
      </c>
      <c r="M1794" s="3">
        <f>Table1[[#This Row],[Inventory Level]]/Table1[[#This Row],[Reorder Point]]</f>
        <v>1.2282051282051283</v>
      </c>
      <c r="N1794" s="3">
        <f>ROUND(Table1[[#This Row],[Turnover Ratio]],2)</f>
        <v>1.23</v>
      </c>
    </row>
    <row r="1795" spans="1:14" hidden="1" x14ac:dyDescent="0.25">
      <c r="A1795" t="s">
        <v>1644</v>
      </c>
      <c r="B1795" s="1">
        <v>45128</v>
      </c>
      <c r="C1795">
        <v>951</v>
      </c>
      <c r="D1795">
        <v>478</v>
      </c>
      <c r="E1795">
        <v>3</v>
      </c>
      <c r="F1795">
        <v>172</v>
      </c>
      <c r="G1795">
        <v>40</v>
      </c>
      <c r="H1795" t="s">
        <v>3951</v>
      </c>
      <c r="I1795">
        <f>YEAR(Table1[[#This Row],[Date]])</f>
        <v>2023</v>
      </c>
      <c r="J1795">
        <f>MONTH(Table1[[#This Row],[Date]])</f>
        <v>7</v>
      </c>
      <c r="K1795">
        <f>WEEKDAY(Table1[[#This Row],[Date]])</f>
        <v>6</v>
      </c>
      <c r="L1795" s="3">
        <f>DAY(Table1[[#This Row],[Date]])</f>
        <v>21</v>
      </c>
      <c r="M1795" s="3">
        <f>Table1[[#This Row],[Inventory Level]]/Table1[[#This Row],[Reorder Point]]</f>
        <v>1.9895397489539748</v>
      </c>
      <c r="N1795" s="3">
        <f>ROUND(Table1[[#This Row],[Turnover Ratio]],2)</f>
        <v>1.99</v>
      </c>
    </row>
    <row r="1796" spans="1:14" hidden="1" x14ac:dyDescent="0.25">
      <c r="A1796" t="s">
        <v>1645</v>
      </c>
      <c r="B1796" s="1">
        <v>45072</v>
      </c>
      <c r="C1796">
        <v>148</v>
      </c>
      <c r="D1796">
        <v>148</v>
      </c>
      <c r="E1796">
        <v>5</v>
      </c>
      <c r="F1796">
        <v>38</v>
      </c>
      <c r="G1796">
        <v>2</v>
      </c>
      <c r="H1796" t="s">
        <v>3951</v>
      </c>
      <c r="I1796">
        <f>YEAR(Table1[[#This Row],[Date]])</f>
        <v>2023</v>
      </c>
      <c r="J1796">
        <f>MONTH(Table1[[#This Row],[Date]])</f>
        <v>5</v>
      </c>
      <c r="K1796">
        <f>WEEKDAY(Table1[[#This Row],[Date]])</f>
        <v>6</v>
      </c>
      <c r="L1796" s="3">
        <f>DAY(Table1[[#This Row],[Date]])</f>
        <v>26</v>
      </c>
      <c r="M1796" s="3">
        <f>Table1[[#This Row],[Inventory Level]]/Table1[[#This Row],[Reorder Point]]</f>
        <v>1</v>
      </c>
      <c r="N1796" s="3">
        <f>ROUND(Table1[[#This Row],[Turnover Ratio]],2)</f>
        <v>1</v>
      </c>
    </row>
    <row r="1797" spans="1:14" hidden="1" x14ac:dyDescent="0.25">
      <c r="A1797" t="s">
        <v>1646</v>
      </c>
      <c r="B1797" s="1">
        <v>45661</v>
      </c>
      <c r="C1797">
        <v>262</v>
      </c>
      <c r="D1797">
        <v>56</v>
      </c>
      <c r="E1797">
        <v>21</v>
      </c>
      <c r="F1797">
        <v>166</v>
      </c>
      <c r="G1797">
        <v>28</v>
      </c>
      <c r="H1797" t="s">
        <v>3950</v>
      </c>
      <c r="I1797">
        <f>YEAR(Table1[[#This Row],[Date]])</f>
        <v>2025</v>
      </c>
      <c r="J1797">
        <f>MONTH(Table1[[#This Row],[Date]])</f>
        <v>1</v>
      </c>
      <c r="K1797">
        <f>WEEKDAY(Table1[[#This Row],[Date]])</f>
        <v>7</v>
      </c>
      <c r="L1797" s="3">
        <f>DAY(Table1[[#This Row],[Date]])</f>
        <v>4</v>
      </c>
      <c r="M1797" s="3">
        <f>Table1[[#This Row],[Inventory Level]]/Table1[[#This Row],[Reorder Point]]</f>
        <v>4.6785714285714288</v>
      </c>
      <c r="N1797" s="3">
        <f>ROUND(Table1[[#This Row],[Turnover Ratio]],2)</f>
        <v>4.68</v>
      </c>
    </row>
    <row r="1798" spans="1:14" hidden="1" x14ac:dyDescent="0.25">
      <c r="A1798" t="s">
        <v>1647</v>
      </c>
      <c r="B1798" s="1">
        <v>45626</v>
      </c>
      <c r="C1798">
        <v>199</v>
      </c>
      <c r="D1798">
        <v>240</v>
      </c>
      <c r="E1798">
        <v>5</v>
      </c>
      <c r="F1798">
        <v>97</v>
      </c>
      <c r="G1798">
        <v>10</v>
      </c>
      <c r="H1798" t="s">
        <v>3951</v>
      </c>
      <c r="I1798">
        <f>YEAR(Table1[[#This Row],[Date]])</f>
        <v>2024</v>
      </c>
      <c r="J1798">
        <f>MONTH(Table1[[#This Row],[Date]])</f>
        <v>11</v>
      </c>
      <c r="K1798">
        <f>WEEKDAY(Table1[[#This Row],[Date]])</f>
        <v>7</v>
      </c>
      <c r="L1798" s="3">
        <f>DAY(Table1[[#This Row],[Date]])</f>
        <v>30</v>
      </c>
      <c r="M1798" s="3">
        <f>Table1[[#This Row],[Inventory Level]]/Table1[[#This Row],[Reorder Point]]</f>
        <v>0.82916666666666672</v>
      </c>
      <c r="N1798" s="3">
        <f>ROUND(Table1[[#This Row],[Turnover Ratio]],2)</f>
        <v>0.83</v>
      </c>
    </row>
    <row r="1799" spans="1:14" hidden="1" x14ac:dyDescent="0.25">
      <c r="A1799" t="s">
        <v>1576</v>
      </c>
      <c r="B1799" s="1">
        <v>45553</v>
      </c>
      <c r="C1799">
        <v>477</v>
      </c>
      <c r="D1799">
        <v>458</v>
      </c>
      <c r="E1799">
        <v>26</v>
      </c>
      <c r="F1799">
        <v>164</v>
      </c>
      <c r="G1799">
        <v>17</v>
      </c>
      <c r="H1799" t="s">
        <v>3950</v>
      </c>
      <c r="I1799">
        <f>YEAR(Table1[[#This Row],[Date]])</f>
        <v>2024</v>
      </c>
      <c r="J1799">
        <f>MONTH(Table1[[#This Row],[Date]])</f>
        <v>9</v>
      </c>
      <c r="K1799">
        <f>WEEKDAY(Table1[[#This Row],[Date]])</f>
        <v>4</v>
      </c>
      <c r="L1799" s="3">
        <f>DAY(Table1[[#This Row],[Date]])</f>
        <v>18</v>
      </c>
      <c r="M1799" s="3">
        <f>Table1[[#This Row],[Inventory Level]]/Table1[[#This Row],[Reorder Point]]</f>
        <v>1.0414847161572052</v>
      </c>
      <c r="N1799" s="3">
        <f>ROUND(Table1[[#This Row],[Turnover Ratio]],2)</f>
        <v>1.04</v>
      </c>
    </row>
    <row r="1800" spans="1:14" hidden="1" x14ac:dyDescent="0.25">
      <c r="A1800" t="s">
        <v>1648</v>
      </c>
      <c r="B1800" s="1">
        <v>45532</v>
      </c>
      <c r="C1800">
        <v>439</v>
      </c>
      <c r="D1800">
        <v>269</v>
      </c>
      <c r="E1800">
        <v>24</v>
      </c>
      <c r="F1800">
        <v>35</v>
      </c>
      <c r="G1800">
        <v>22</v>
      </c>
      <c r="H1800" t="s">
        <v>3951</v>
      </c>
      <c r="I1800">
        <f>YEAR(Table1[[#This Row],[Date]])</f>
        <v>2024</v>
      </c>
      <c r="J1800">
        <f>MONTH(Table1[[#This Row],[Date]])</f>
        <v>8</v>
      </c>
      <c r="K1800">
        <f>WEEKDAY(Table1[[#This Row],[Date]])</f>
        <v>4</v>
      </c>
      <c r="L1800" s="3">
        <f>DAY(Table1[[#This Row],[Date]])</f>
        <v>28</v>
      </c>
      <c r="M1800" s="3">
        <f>Table1[[#This Row],[Inventory Level]]/Table1[[#This Row],[Reorder Point]]</f>
        <v>1.6319702602230484</v>
      </c>
      <c r="N1800" s="3">
        <f>ROUND(Table1[[#This Row],[Turnover Ratio]],2)</f>
        <v>1.63</v>
      </c>
    </row>
    <row r="1801" spans="1:14" hidden="1" x14ac:dyDescent="0.25">
      <c r="A1801" t="s">
        <v>1649</v>
      </c>
      <c r="B1801" s="1">
        <v>45328</v>
      </c>
      <c r="C1801">
        <v>783</v>
      </c>
      <c r="D1801">
        <v>428</v>
      </c>
      <c r="E1801">
        <v>2</v>
      </c>
      <c r="F1801">
        <v>160</v>
      </c>
      <c r="G1801">
        <v>50</v>
      </c>
      <c r="H1801" t="s">
        <v>3950</v>
      </c>
      <c r="I1801">
        <f>YEAR(Table1[[#This Row],[Date]])</f>
        <v>2024</v>
      </c>
      <c r="J1801">
        <f>MONTH(Table1[[#This Row],[Date]])</f>
        <v>2</v>
      </c>
      <c r="K1801">
        <f>WEEKDAY(Table1[[#This Row],[Date]])</f>
        <v>3</v>
      </c>
      <c r="L1801" s="3">
        <f>DAY(Table1[[#This Row],[Date]])</f>
        <v>6</v>
      </c>
      <c r="M1801" s="3">
        <f>Table1[[#This Row],[Inventory Level]]/Table1[[#This Row],[Reorder Point]]</f>
        <v>1.8294392523364487</v>
      </c>
      <c r="N1801" s="3">
        <f>ROUND(Table1[[#This Row],[Turnover Ratio]],2)</f>
        <v>1.83</v>
      </c>
    </row>
    <row r="1802" spans="1:14" hidden="1" x14ac:dyDescent="0.25">
      <c r="A1802" t="s">
        <v>1650</v>
      </c>
      <c r="B1802" s="1">
        <v>45433</v>
      </c>
      <c r="C1802">
        <v>960</v>
      </c>
      <c r="D1802">
        <v>212</v>
      </c>
      <c r="E1802">
        <v>17</v>
      </c>
      <c r="F1802">
        <v>160</v>
      </c>
      <c r="G1802">
        <v>24</v>
      </c>
      <c r="H1802" t="s">
        <v>3950</v>
      </c>
      <c r="I1802">
        <f>YEAR(Table1[[#This Row],[Date]])</f>
        <v>2024</v>
      </c>
      <c r="J1802">
        <f>MONTH(Table1[[#This Row],[Date]])</f>
        <v>5</v>
      </c>
      <c r="K1802">
        <f>WEEKDAY(Table1[[#This Row],[Date]])</f>
        <v>3</v>
      </c>
      <c r="L1802" s="3">
        <f>DAY(Table1[[#This Row],[Date]])</f>
        <v>21</v>
      </c>
      <c r="M1802" s="3">
        <f>Table1[[#This Row],[Inventory Level]]/Table1[[#This Row],[Reorder Point]]</f>
        <v>4.5283018867924527</v>
      </c>
      <c r="N1802" s="3">
        <f>ROUND(Table1[[#This Row],[Turnover Ratio]],2)</f>
        <v>4.53</v>
      </c>
    </row>
    <row r="1803" spans="1:14" hidden="1" x14ac:dyDescent="0.25">
      <c r="A1803" t="s">
        <v>1651</v>
      </c>
      <c r="B1803" s="1">
        <v>45204</v>
      </c>
      <c r="C1803">
        <v>864</v>
      </c>
      <c r="D1803">
        <v>80</v>
      </c>
      <c r="E1803">
        <v>12</v>
      </c>
      <c r="F1803">
        <v>13</v>
      </c>
      <c r="G1803">
        <v>17</v>
      </c>
      <c r="H1803" t="s">
        <v>3951</v>
      </c>
      <c r="I1803">
        <f>YEAR(Table1[[#This Row],[Date]])</f>
        <v>2023</v>
      </c>
      <c r="J1803">
        <f>MONTH(Table1[[#This Row],[Date]])</f>
        <v>10</v>
      </c>
      <c r="K1803">
        <f>WEEKDAY(Table1[[#This Row],[Date]])</f>
        <v>5</v>
      </c>
      <c r="L1803" s="3">
        <f>DAY(Table1[[#This Row],[Date]])</f>
        <v>5</v>
      </c>
      <c r="M1803" s="3">
        <f>Table1[[#This Row],[Inventory Level]]/Table1[[#This Row],[Reorder Point]]</f>
        <v>10.8</v>
      </c>
      <c r="N1803" s="3">
        <f>ROUND(Table1[[#This Row],[Turnover Ratio]],2)</f>
        <v>10.8</v>
      </c>
    </row>
    <row r="1804" spans="1:14" hidden="1" x14ac:dyDescent="0.25">
      <c r="A1804" t="s">
        <v>1652</v>
      </c>
      <c r="B1804" s="1">
        <v>45003</v>
      </c>
      <c r="C1804">
        <v>856</v>
      </c>
      <c r="D1804">
        <v>250</v>
      </c>
      <c r="E1804">
        <v>5</v>
      </c>
      <c r="F1804">
        <v>153</v>
      </c>
      <c r="G1804">
        <v>37</v>
      </c>
      <c r="H1804" t="s">
        <v>3950</v>
      </c>
      <c r="I1804">
        <f>YEAR(Table1[[#This Row],[Date]])</f>
        <v>2023</v>
      </c>
      <c r="J1804">
        <f>MONTH(Table1[[#This Row],[Date]])</f>
        <v>3</v>
      </c>
      <c r="K1804">
        <f>WEEKDAY(Table1[[#This Row],[Date]])</f>
        <v>7</v>
      </c>
      <c r="L1804" s="3">
        <f>DAY(Table1[[#This Row],[Date]])</f>
        <v>18</v>
      </c>
      <c r="M1804" s="3">
        <f>Table1[[#This Row],[Inventory Level]]/Table1[[#This Row],[Reorder Point]]</f>
        <v>3.4239999999999999</v>
      </c>
      <c r="N1804" s="3">
        <f>ROUND(Table1[[#This Row],[Turnover Ratio]],2)</f>
        <v>3.42</v>
      </c>
    </row>
    <row r="1805" spans="1:14" hidden="1" x14ac:dyDescent="0.25">
      <c r="A1805" t="s">
        <v>1653</v>
      </c>
      <c r="B1805" s="1">
        <v>45453</v>
      </c>
      <c r="C1805">
        <v>874</v>
      </c>
      <c r="D1805">
        <v>307</v>
      </c>
      <c r="E1805">
        <v>14</v>
      </c>
      <c r="F1805">
        <v>65</v>
      </c>
      <c r="G1805">
        <v>13</v>
      </c>
      <c r="H1805" t="s">
        <v>3951</v>
      </c>
      <c r="I1805">
        <f>YEAR(Table1[[#This Row],[Date]])</f>
        <v>2024</v>
      </c>
      <c r="J1805">
        <f>MONTH(Table1[[#This Row],[Date]])</f>
        <v>6</v>
      </c>
      <c r="K1805">
        <f>WEEKDAY(Table1[[#This Row],[Date]])</f>
        <v>2</v>
      </c>
      <c r="L1805" s="3">
        <f>DAY(Table1[[#This Row],[Date]])</f>
        <v>10</v>
      </c>
      <c r="M1805" s="3">
        <f>Table1[[#This Row],[Inventory Level]]/Table1[[#This Row],[Reorder Point]]</f>
        <v>2.8469055374592833</v>
      </c>
      <c r="N1805" s="3">
        <f>ROUND(Table1[[#This Row],[Turnover Ratio]],2)</f>
        <v>2.85</v>
      </c>
    </row>
    <row r="1806" spans="1:14" x14ac:dyDescent="0.25">
      <c r="A1806" t="s">
        <v>1654</v>
      </c>
      <c r="B1806" s="1">
        <v>45208</v>
      </c>
      <c r="C1806">
        <v>782</v>
      </c>
      <c r="D1806">
        <v>433</v>
      </c>
      <c r="E1806">
        <v>16</v>
      </c>
      <c r="F1806">
        <v>79</v>
      </c>
      <c r="G1806">
        <v>41</v>
      </c>
      <c r="H1806" t="s">
        <v>3949</v>
      </c>
      <c r="I1806">
        <f>YEAR(Table1[[#This Row],[Date]])</f>
        <v>2023</v>
      </c>
      <c r="J1806">
        <f>MONTH(Table1[[#This Row],[Date]])</f>
        <v>10</v>
      </c>
      <c r="K1806">
        <f>WEEKDAY(Table1[[#This Row],[Date]])</f>
        <v>2</v>
      </c>
      <c r="L1806" s="3">
        <f>DAY(Table1[[#This Row],[Date]])</f>
        <v>9</v>
      </c>
      <c r="M1806" s="3">
        <f>Table1[[#This Row],[Inventory Level]]/Table1[[#This Row],[Reorder Point]]</f>
        <v>1.8060046189376444</v>
      </c>
      <c r="N1806" s="3">
        <f>ROUND(Table1[[#This Row],[Turnover Ratio]],2)</f>
        <v>1.81</v>
      </c>
    </row>
    <row r="1807" spans="1:14" hidden="1" x14ac:dyDescent="0.25">
      <c r="A1807" t="s">
        <v>1655</v>
      </c>
      <c r="B1807" s="1">
        <v>45602</v>
      </c>
      <c r="C1807">
        <v>863</v>
      </c>
      <c r="D1807">
        <v>477</v>
      </c>
      <c r="E1807">
        <v>16</v>
      </c>
      <c r="F1807">
        <v>82</v>
      </c>
      <c r="G1807">
        <v>10</v>
      </c>
      <c r="H1807" t="s">
        <v>3950</v>
      </c>
      <c r="I1807">
        <f>YEAR(Table1[[#This Row],[Date]])</f>
        <v>2024</v>
      </c>
      <c r="J1807">
        <f>MONTH(Table1[[#This Row],[Date]])</f>
        <v>11</v>
      </c>
      <c r="K1807">
        <f>WEEKDAY(Table1[[#This Row],[Date]])</f>
        <v>4</v>
      </c>
      <c r="L1807" s="3">
        <f>DAY(Table1[[#This Row],[Date]])</f>
        <v>6</v>
      </c>
      <c r="M1807" s="3">
        <f>Table1[[#This Row],[Inventory Level]]/Table1[[#This Row],[Reorder Point]]</f>
        <v>1.8092243186582808</v>
      </c>
      <c r="N1807" s="3">
        <f>ROUND(Table1[[#This Row],[Turnover Ratio]],2)</f>
        <v>1.81</v>
      </c>
    </row>
    <row r="1808" spans="1:14" hidden="1" x14ac:dyDescent="0.25">
      <c r="A1808" t="s">
        <v>1656</v>
      </c>
      <c r="B1808" s="1">
        <v>45535</v>
      </c>
      <c r="C1808">
        <v>595</v>
      </c>
      <c r="D1808">
        <v>116</v>
      </c>
      <c r="E1808">
        <v>1</v>
      </c>
      <c r="F1808">
        <v>168</v>
      </c>
      <c r="G1808">
        <v>14</v>
      </c>
      <c r="H1808" t="s">
        <v>3950</v>
      </c>
      <c r="I1808">
        <f>YEAR(Table1[[#This Row],[Date]])</f>
        <v>2024</v>
      </c>
      <c r="J1808">
        <f>MONTH(Table1[[#This Row],[Date]])</f>
        <v>8</v>
      </c>
      <c r="K1808">
        <f>WEEKDAY(Table1[[#This Row],[Date]])</f>
        <v>7</v>
      </c>
      <c r="L1808" s="3">
        <f>DAY(Table1[[#This Row],[Date]])</f>
        <v>31</v>
      </c>
      <c r="M1808" s="3">
        <f>Table1[[#This Row],[Inventory Level]]/Table1[[#This Row],[Reorder Point]]</f>
        <v>5.1293103448275863</v>
      </c>
      <c r="N1808" s="3">
        <f>ROUND(Table1[[#This Row],[Turnover Ratio]],2)</f>
        <v>5.13</v>
      </c>
    </row>
    <row r="1809" spans="1:14" x14ac:dyDescent="0.25">
      <c r="A1809" t="s">
        <v>1657</v>
      </c>
      <c r="B1809" s="1">
        <v>45113</v>
      </c>
      <c r="C1809">
        <v>999</v>
      </c>
      <c r="D1809">
        <v>456</v>
      </c>
      <c r="E1809">
        <v>14</v>
      </c>
      <c r="F1809">
        <v>121</v>
      </c>
      <c r="G1809">
        <v>32</v>
      </c>
      <c r="H1809" t="s">
        <v>3949</v>
      </c>
      <c r="I1809">
        <f>YEAR(Table1[[#This Row],[Date]])</f>
        <v>2023</v>
      </c>
      <c r="J1809">
        <f>MONTH(Table1[[#This Row],[Date]])</f>
        <v>7</v>
      </c>
      <c r="K1809">
        <f>WEEKDAY(Table1[[#This Row],[Date]])</f>
        <v>5</v>
      </c>
      <c r="L1809" s="3">
        <f>DAY(Table1[[#This Row],[Date]])</f>
        <v>6</v>
      </c>
      <c r="M1809" s="3">
        <f>Table1[[#This Row],[Inventory Level]]/Table1[[#This Row],[Reorder Point]]</f>
        <v>2.1907894736842106</v>
      </c>
      <c r="N1809" s="3">
        <f>ROUND(Table1[[#This Row],[Turnover Ratio]],2)</f>
        <v>2.19</v>
      </c>
    </row>
    <row r="1810" spans="1:14" x14ac:dyDescent="0.25">
      <c r="A1810" t="s">
        <v>1658</v>
      </c>
      <c r="B1810" s="1">
        <v>45039</v>
      </c>
      <c r="C1810">
        <v>189</v>
      </c>
      <c r="D1810">
        <v>342</v>
      </c>
      <c r="E1810">
        <v>29</v>
      </c>
      <c r="F1810">
        <v>45</v>
      </c>
      <c r="G1810">
        <v>35</v>
      </c>
      <c r="H1810" t="s">
        <v>3949</v>
      </c>
      <c r="I1810">
        <f>YEAR(Table1[[#This Row],[Date]])</f>
        <v>2023</v>
      </c>
      <c r="J1810">
        <f>MONTH(Table1[[#This Row],[Date]])</f>
        <v>4</v>
      </c>
      <c r="K1810">
        <f>WEEKDAY(Table1[[#This Row],[Date]])</f>
        <v>1</v>
      </c>
      <c r="L1810" s="3">
        <f>DAY(Table1[[#This Row],[Date]])</f>
        <v>23</v>
      </c>
      <c r="M1810" s="3">
        <f>Table1[[#This Row],[Inventory Level]]/Table1[[#This Row],[Reorder Point]]</f>
        <v>0.55263157894736847</v>
      </c>
      <c r="N1810" s="3">
        <f>ROUND(Table1[[#This Row],[Turnover Ratio]],2)</f>
        <v>0.55000000000000004</v>
      </c>
    </row>
    <row r="1811" spans="1:14" x14ac:dyDescent="0.25">
      <c r="A1811" t="s">
        <v>1659</v>
      </c>
      <c r="B1811" s="1">
        <v>45605</v>
      </c>
      <c r="C1811">
        <v>236</v>
      </c>
      <c r="D1811">
        <v>279</v>
      </c>
      <c r="E1811">
        <v>27</v>
      </c>
      <c r="F1811">
        <v>99</v>
      </c>
      <c r="G1811">
        <v>11</v>
      </c>
      <c r="H1811" t="s">
        <v>3949</v>
      </c>
      <c r="I1811">
        <f>YEAR(Table1[[#This Row],[Date]])</f>
        <v>2024</v>
      </c>
      <c r="J1811">
        <f>MONTH(Table1[[#This Row],[Date]])</f>
        <v>11</v>
      </c>
      <c r="K1811">
        <f>WEEKDAY(Table1[[#This Row],[Date]])</f>
        <v>7</v>
      </c>
      <c r="L1811" s="3">
        <f>DAY(Table1[[#This Row],[Date]])</f>
        <v>9</v>
      </c>
      <c r="M1811" s="3">
        <f>Table1[[#This Row],[Inventory Level]]/Table1[[#This Row],[Reorder Point]]</f>
        <v>0.84587813620071683</v>
      </c>
      <c r="N1811" s="3">
        <f>ROUND(Table1[[#This Row],[Turnover Ratio]],2)</f>
        <v>0.85</v>
      </c>
    </row>
    <row r="1812" spans="1:14" hidden="1" x14ac:dyDescent="0.25">
      <c r="A1812" t="s">
        <v>1660</v>
      </c>
      <c r="B1812" s="1">
        <v>45517</v>
      </c>
      <c r="C1812">
        <v>894</v>
      </c>
      <c r="D1812">
        <v>230</v>
      </c>
      <c r="E1812">
        <v>18</v>
      </c>
      <c r="F1812">
        <v>193</v>
      </c>
      <c r="G1812">
        <v>12</v>
      </c>
      <c r="H1812" t="s">
        <v>3951</v>
      </c>
      <c r="I1812">
        <f>YEAR(Table1[[#This Row],[Date]])</f>
        <v>2024</v>
      </c>
      <c r="J1812">
        <f>MONTH(Table1[[#This Row],[Date]])</f>
        <v>8</v>
      </c>
      <c r="K1812">
        <f>WEEKDAY(Table1[[#This Row],[Date]])</f>
        <v>3</v>
      </c>
      <c r="L1812" s="3">
        <f>DAY(Table1[[#This Row],[Date]])</f>
        <v>13</v>
      </c>
      <c r="M1812" s="3">
        <f>Table1[[#This Row],[Inventory Level]]/Table1[[#This Row],[Reorder Point]]</f>
        <v>3.8869565217391306</v>
      </c>
      <c r="N1812" s="3">
        <f>ROUND(Table1[[#This Row],[Turnover Ratio]],2)</f>
        <v>3.89</v>
      </c>
    </row>
    <row r="1813" spans="1:14" hidden="1" x14ac:dyDescent="0.25">
      <c r="A1813" t="s">
        <v>504</v>
      </c>
      <c r="B1813" s="1">
        <v>45075</v>
      </c>
      <c r="C1813">
        <v>232</v>
      </c>
      <c r="D1813">
        <v>121</v>
      </c>
      <c r="E1813">
        <v>19</v>
      </c>
      <c r="F1813">
        <v>98</v>
      </c>
      <c r="G1813">
        <v>3</v>
      </c>
      <c r="H1813" t="s">
        <v>3950</v>
      </c>
      <c r="I1813">
        <f>YEAR(Table1[[#This Row],[Date]])</f>
        <v>2023</v>
      </c>
      <c r="J1813">
        <f>MONTH(Table1[[#This Row],[Date]])</f>
        <v>5</v>
      </c>
      <c r="K1813">
        <f>WEEKDAY(Table1[[#This Row],[Date]])</f>
        <v>2</v>
      </c>
      <c r="L1813" s="3">
        <f>DAY(Table1[[#This Row],[Date]])</f>
        <v>29</v>
      </c>
      <c r="M1813" s="3">
        <f>Table1[[#This Row],[Inventory Level]]/Table1[[#This Row],[Reorder Point]]</f>
        <v>1.9173553719008265</v>
      </c>
      <c r="N1813" s="3">
        <f>ROUND(Table1[[#This Row],[Turnover Ratio]],2)</f>
        <v>1.92</v>
      </c>
    </row>
    <row r="1814" spans="1:14" hidden="1" x14ac:dyDescent="0.25">
      <c r="A1814" t="s">
        <v>1661</v>
      </c>
      <c r="B1814" s="1">
        <v>45349</v>
      </c>
      <c r="C1814">
        <v>709</v>
      </c>
      <c r="D1814">
        <v>63</v>
      </c>
      <c r="E1814">
        <v>1</v>
      </c>
      <c r="F1814">
        <v>140</v>
      </c>
      <c r="G1814">
        <v>12</v>
      </c>
      <c r="H1814" t="s">
        <v>3950</v>
      </c>
      <c r="I1814">
        <f>YEAR(Table1[[#This Row],[Date]])</f>
        <v>2024</v>
      </c>
      <c r="J1814">
        <f>MONTH(Table1[[#This Row],[Date]])</f>
        <v>2</v>
      </c>
      <c r="K1814">
        <f>WEEKDAY(Table1[[#This Row],[Date]])</f>
        <v>3</v>
      </c>
      <c r="L1814" s="3">
        <f>DAY(Table1[[#This Row],[Date]])</f>
        <v>27</v>
      </c>
      <c r="M1814" s="3">
        <f>Table1[[#This Row],[Inventory Level]]/Table1[[#This Row],[Reorder Point]]</f>
        <v>11.253968253968255</v>
      </c>
      <c r="N1814" s="3">
        <f>ROUND(Table1[[#This Row],[Turnover Ratio]],2)</f>
        <v>11.25</v>
      </c>
    </row>
    <row r="1815" spans="1:14" hidden="1" x14ac:dyDescent="0.25">
      <c r="A1815" t="s">
        <v>1662</v>
      </c>
      <c r="B1815" s="1">
        <v>45002</v>
      </c>
      <c r="C1815">
        <v>541</v>
      </c>
      <c r="D1815">
        <v>466</v>
      </c>
      <c r="E1815">
        <v>22</v>
      </c>
      <c r="F1815">
        <v>82</v>
      </c>
      <c r="G1815">
        <v>18</v>
      </c>
      <c r="H1815" t="s">
        <v>3950</v>
      </c>
      <c r="I1815">
        <f>YEAR(Table1[[#This Row],[Date]])</f>
        <v>2023</v>
      </c>
      <c r="J1815">
        <f>MONTH(Table1[[#This Row],[Date]])</f>
        <v>3</v>
      </c>
      <c r="K1815">
        <f>WEEKDAY(Table1[[#This Row],[Date]])</f>
        <v>6</v>
      </c>
      <c r="L1815" s="3">
        <f>DAY(Table1[[#This Row],[Date]])</f>
        <v>17</v>
      </c>
      <c r="M1815" s="3">
        <f>Table1[[#This Row],[Inventory Level]]/Table1[[#This Row],[Reorder Point]]</f>
        <v>1.1609442060085837</v>
      </c>
      <c r="N1815" s="3">
        <f>ROUND(Table1[[#This Row],[Turnover Ratio]],2)</f>
        <v>1.1599999999999999</v>
      </c>
    </row>
    <row r="1816" spans="1:14" hidden="1" x14ac:dyDescent="0.25">
      <c r="A1816" t="s">
        <v>252</v>
      </c>
      <c r="B1816" s="1">
        <v>45112</v>
      </c>
      <c r="C1816">
        <v>170</v>
      </c>
      <c r="D1816">
        <v>339</v>
      </c>
      <c r="E1816">
        <v>21</v>
      </c>
      <c r="F1816">
        <v>196</v>
      </c>
      <c r="G1816">
        <v>22</v>
      </c>
      <c r="H1816" t="s">
        <v>3950</v>
      </c>
      <c r="I1816">
        <f>YEAR(Table1[[#This Row],[Date]])</f>
        <v>2023</v>
      </c>
      <c r="J1816">
        <f>MONTH(Table1[[#This Row],[Date]])</f>
        <v>7</v>
      </c>
      <c r="K1816">
        <f>WEEKDAY(Table1[[#This Row],[Date]])</f>
        <v>4</v>
      </c>
      <c r="L1816" s="3">
        <f>DAY(Table1[[#This Row],[Date]])</f>
        <v>5</v>
      </c>
      <c r="M1816" s="3">
        <f>Table1[[#This Row],[Inventory Level]]/Table1[[#This Row],[Reorder Point]]</f>
        <v>0.50147492625368728</v>
      </c>
      <c r="N1816" s="3">
        <f>ROUND(Table1[[#This Row],[Turnover Ratio]],2)</f>
        <v>0.5</v>
      </c>
    </row>
    <row r="1817" spans="1:14" x14ac:dyDescent="0.25">
      <c r="A1817" t="s">
        <v>1663</v>
      </c>
      <c r="B1817" s="1">
        <v>45390</v>
      </c>
      <c r="C1817">
        <v>895</v>
      </c>
      <c r="D1817">
        <v>418</v>
      </c>
      <c r="E1817">
        <v>29</v>
      </c>
      <c r="F1817">
        <v>35</v>
      </c>
      <c r="G1817">
        <v>33</v>
      </c>
      <c r="H1817" t="s">
        <v>3949</v>
      </c>
      <c r="I1817">
        <f>YEAR(Table1[[#This Row],[Date]])</f>
        <v>2024</v>
      </c>
      <c r="J1817">
        <f>MONTH(Table1[[#This Row],[Date]])</f>
        <v>4</v>
      </c>
      <c r="K1817">
        <f>WEEKDAY(Table1[[#This Row],[Date]])</f>
        <v>2</v>
      </c>
      <c r="L1817" s="3">
        <f>DAY(Table1[[#This Row],[Date]])</f>
        <v>8</v>
      </c>
      <c r="M1817" s="3">
        <f>Table1[[#This Row],[Inventory Level]]/Table1[[#This Row],[Reorder Point]]</f>
        <v>2.1411483253588517</v>
      </c>
      <c r="N1817" s="3">
        <f>ROUND(Table1[[#This Row],[Turnover Ratio]],2)</f>
        <v>2.14</v>
      </c>
    </row>
    <row r="1818" spans="1:14" hidden="1" x14ac:dyDescent="0.25">
      <c r="A1818" t="s">
        <v>1664</v>
      </c>
      <c r="B1818" s="1">
        <v>45665</v>
      </c>
      <c r="C1818">
        <v>786</v>
      </c>
      <c r="D1818">
        <v>491</v>
      </c>
      <c r="E1818">
        <v>6</v>
      </c>
      <c r="F1818">
        <v>24</v>
      </c>
      <c r="G1818">
        <v>19</v>
      </c>
      <c r="H1818" t="s">
        <v>3950</v>
      </c>
      <c r="I1818">
        <f>YEAR(Table1[[#This Row],[Date]])</f>
        <v>2025</v>
      </c>
      <c r="J1818">
        <f>MONTH(Table1[[#This Row],[Date]])</f>
        <v>1</v>
      </c>
      <c r="K1818">
        <f>WEEKDAY(Table1[[#This Row],[Date]])</f>
        <v>4</v>
      </c>
      <c r="L1818" s="3">
        <f>DAY(Table1[[#This Row],[Date]])</f>
        <v>8</v>
      </c>
      <c r="M1818" s="3">
        <f>Table1[[#This Row],[Inventory Level]]/Table1[[#This Row],[Reorder Point]]</f>
        <v>1.6008146639511203</v>
      </c>
      <c r="N1818" s="3">
        <f>ROUND(Table1[[#This Row],[Turnover Ratio]],2)</f>
        <v>1.6</v>
      </c>
    </row>
    <row r="1819" spans="1:14" x14ac:dyDescent="0.25">
      <c r="A1819" t="s">
        <v>1665</v>
      </c>
      <c r="B1819" s="1">
        <v>45387</v>
      </c>
      <c r="C1819">
        <v>672</v>
      </c>
      <c r="D1819">
        <v>77</v>
      </c>
      <c r="E1819">
        <v>8</v>
      </c>
      <c r="F1819">
        <v>34</v>
      </c>
      <c r="G1819">
        <v>23</v>
      </c>
      <c r="H1819" t="s">
        <v>3949</v>
      </c>
      <c r="I1819">
        <f>YEAR(Table1[[#This Row],[Date]])</f>
        <v>2024</v>
      </c>
      <c r="J1819">
        <f>MONTH(Table1[[#This Row],[Date]])</f>
        <v>4</v>
      </c>
      <c r="K1819">
        <f>WEEKDAY(Table1[[#This Row],[Date]])</f>
        <v>6</v>
      </c>
      <c r="L1819" s="3">
        <f>DAY(Table1[[#This Row],[Date]])</f>
        <v>5</v>
      </c>
      <c r="M1819" s="3">
        <f>Table1[[#This Row],[Inventory Level]]/Table1[[#This Row],[Reorder Point]]</f>
        <v>8.7272727272727266</v>
      </c>
      <c r="N1819" s="3">
        <f>ROUND(Table1[[#This Row],[Turnover Ratio]],2)</f>
        <v>8.73</v>
      </c>
    </row>
    <row r="1820" spans="1:14" hidden="1" x14ac:dyDescent="0.25">
      <c r="A1820" t="s">
        <v>1666</v>
      </c>
      <c r="B1820" s="1">
        <v>45393</v>
      </c>
      <c r="C1820">
        <v>667</v>
      </c>
      <c r="D1820">
        <v>476</v>
      </c>
      <c r="E1820">
        <v>1</v>
      </c>
      <c r="F1820">
        <v>193</v>
      </c>
      <c r="G1820">
        <v>34</v>
      </c>
      <c r="H1820" t="s">
        <v>3950</v>
      </c>
      <c r="I1820">
        <f>YEAR(Table1[[#This Row],[Date]])</f>
        <v>2024</v>
      </c>
      <c r="J1820">
        <f>MONTH(Table1[[#This Row],[Date]])</f>
        <v>4</v>
      </c>
      <c r="K1820">
        <f>WEEKDAY(Table1[[#This Row],[Date]])</f>
        <v>5</v>
      </c>
      <c r="L1820" s="3">
        <f>DAY(Table1[[#This Row],[Date]])</f>
        <v>11</v>
      </c>
      <c r="M1820" s="3">
        <f>Table1[[#This Row],[Inventory Level]]/Table1[[#This Row],[Reorder Point]]</f>
        <v>1.4012605042016806</v>
      </c>
      <c r="N1820" s="3">
        <f>ROUND(Table1[[#This Row],[Turnover Ratio]],2)</f>
        <v>1.4</v>
      </c>
    </row>
    <row r="1821" spans="1:14" hidden="1" x14ac:dyDescent="0.25">
      <c r="A1821" t="s">
        <v>1667</v>
      </c>
      <c r="B1821" s="1">
        <v>45446</v>
      </c>
      <c r="C1821">
        <v>939</v>
      </c>
      <c r="D1821">
        <v>152</v>
      </c>
      <c r="E1821">
        <v>29</v>
      </c>
      <c r="F1821">
        <v>22</v>
      </c>
      <c r="G1821">
        <v>42</v>
      </c>
      <c r="H1821" t="s">
        <v>3951</v>
      </c>
      <c r="I1821">
        <f>YEAR(Table1[[#This Row],[Date]])</f>
        <v>2024</v>
      </c>
      <c r="J1821">
        <f>MONTH(Table1[[#This Row],[Date]])</f>
        <v>6</v>
      </c>
      <c r="K1821">
        <f>WEEKDAY(Table1[[#This Row],[Date]])</f>
        <v>2</v>
      </c>
      <c r="L1821" s="3">
        <f>DAY(Table1[[#This Row],[Date]])</f>
        <v>3</v>
      </c>
      <c r="M1821" s="3">
        <f>Table1[[#This Row],[Inventory Level]]/Table1[[#This Row],[Reorder Point]]</f>
        <v>6.1776315789473681</v>
      </c>
      <c r="N1821" s="3">
        <f>ROUND(Table1[[#This Row],[Turnover Ratio]],2)</f>
        <v>6.18</v>
      </c>
    </row>
    <row r="1822" spans="1:14" hidden="1" x14ac:dyDescent="0.25">
      <c r="A1822" t="s">
        <v>1668</v>
      </c>
      <c r="B1822" s="1">
        <v>45241</v>
      </c>
      <c r="C1822">
        <v>360</v>
      </c>
      <c r="D1822">
        <v>162</v>
      </c>
      <c r="E1822">
        <v>9</v>
      </c>
      <c r="F1822">
        <v>3</v>
      </c>
      <c r="G1822">
        <v>11</v>
      </c>
      <c r="H1822" t="s">
        <v>3951</v>
      </c>
      <c r="I1822">
        <f>YEAR(Table1[[#This Row],[Date]])</f>
        <v>2023</v>
      </c>
      <c r="J1822">
        <f>MONTH(Table1[[#This Row],[Date]])</f>
        <v>11</v>
      </c>
      <c r="K1822">
        <f>WEEKDAY(Table1[[#This Row],[Date]])</f>
        <v>7</v>
      </c>
      <c r="L1822" s="3">
        <f>DAY(Table1[[#This Row],[Date]])</f>
        <v>11</v>
      </c>
      <c r="M1822" s="3">
        <f>Table1[[#This Row],[Inventory Level]]/Table1[[#This Row],[Reorder Point]]</f>
        <v>2.2222222222222223</v>
      </c>
      <c r="N1822" s="3">
        <f>ROUND(Table1[[#This Row],[Turnover Ratio]],2)</f>
        <v>2.2200000000000002</v>
      </c>
    </row>
    <row r="1823" spans="1:14" hidden="1" x14ac:dyDescent="0.25">
      <c r="A1823" t="s">
        <v>1364</v>
      </c>
      <c r="B1823" s="1">
        <v>45698</v>
      </c>
      <c r="C1823">
        <v>895</v>
      </c>
      <c r="D1823">
        <v>438</v>
      </c>
      <c r="E1823">
        <v>11</v>
      </c>
      <c r="F1823">
        <v>46</v>
      </c>
      <c r="G1823">
        <v>28</v>
      </c>
      <c r="H1823" t="s">
        <v>3951</v>
      </c>
      <c r="I1823">
        <f>YEAR(Table1[[#This Row],[Date]])</f>
        <v>2025</v>
      </c>
      <c r="J1823">
        <f>MONTH(Table1[[#This Row],[Date]])</f>
        <v>2</v>
      </c>
      <c r="K1823">
        <f>WEEKDAY(Table1[[#This Row],[Date]])</f>
        <v>2</v>
      </c>
      <c r="L1823" s="3">
        <f>DAY(Table1[[#This Row],[Date]])</f>
        <v>10</v>
      </c>
      <c r="M1823" s="3">
        <f>Table1[[#This Row],[Inventory Level]]/Table1[[#This Row],[Reorder Point]]</f>
        <v>2.0433789954337898</v>
      </c>
      <c r="N1823" s="3">
        <f>ROUND(Table1[[#This Row],[Turnover Ratio]],2)</f>
        <v>2.04</v>
      </c>
    </row>
    <row r="1824" spans="1:14" x14ac:dyDescent="0.25">
      <c r="A1824" t="s">
        <v>1669</v>
      </c>
      <c r="B1824" s="1">
        <v>45603</v>
      </c>
      <c r="C1824">
        <v>962</v>
      </c>
      <c r="D1824">
        <v>160</v>
      </c>
      <c r="E1824">
        <v>8</v>
      </c>
      <c r="F1824">
        <v>200</v>
      </c>
      <c r="G1824">
        <v>10</v>
      </c>
      <c r="H1824" t="s">
        <v>3949</v>
      </c>
      <c r="I1824">
        <f>YEAR(Table1[[#This Row],[Date]])</f>
        <v>2024</v>
      </c>
      <c r="J1824">
        <f>MONTH(Table1[[#This Row],[Date]])</f>
        <v>11</v>
      </c>
      <c r="K1824">
        <f>WEEKDAY(Table1[[#This Row],[Date]])</f>
        <v>5</v>
      </c>
      <c r="L1824" s="3">
        <f>DAY(Table1[[#This Row],[Date]])</f>
        <v>7</v>
      </c>
      <c r="M1824" s="3">
        <f>Table1[[#This Row],[Inventory Level]]/Table1[[#This Row],[Reorder Point]]</f>
        <v>6.0125000000000002</v>
      </c>
      <c r="N1824" s="3">
        <f>ROUND(Table1[[#This Row],[Turnover Ratio]],2)</f>
        <v>6.01</v>
      </c>
    </row>
    <row r="1825" spans="1:14" x14ac:dyDescent="0.25">
      <c r="A1825" t="s">
        <v>1670</v>
      </c>
      <c r="B1825" s="1">
        <v>45110</v>
      </c>
      <c r="C1825">
        <v>657</v>
      </c>
      <c r="D1825">
        <v>371</v>
      </c>
      <c r="E1825">
        <v>8</v>
      </c>
      <c r="F1825">
        <v>53</v>
      </c>
      <c r="G1825">
        <v>7</v>
      </c>
      <c r="H1825" t="s">
        <v>3949</v>
      </c>
      <c r="I1825">
        <f>YEAR(Table1[[#This Row],[Date]])</f>
        <v>2023</v>
      </c>
      <c r="J1825">
        <f>MONTH(Table1[[#This Row],[Date]])</f>
        <v>7</v>
      </c>
      <c r="K1825">
        <f>WEEKDAY(Table1[[#This Row],[Date]])</f>
        <v>2</v>
      </c>
      <c r="L1825" s="3">
        <f>DAY(Table1[[#This Row],[Date]])</f>
        <v>3</v>
      </c>
      <c r="M1825" s="3">
        <f>Table1[[#This Row],[Inventory Level]]/Table1[[#This Row],[Reorder Point]]</f>
        <v>1.7708894878706198</v>
      </c>
      <c r="N1825" s="3">
        <f>ROUND(Table1[[#This Row],[Turnover Ratio]],2)</f>
        <v>1.77</v>
      </c>
    </row>
    <row r="1826" spans="1:14" hidden="1" x14ac:dyDescent="0.25">
      <c r="A1826" t="s">
        <v>1671</v>
      </c>
      <c r="B1826" s="1">
        <v>45303</v>
      </c>
      <c r="C1826">
        <v>752</v>
      </c>
      <c r="D1826">
        <v>260</v>
      </c>
      <c r="E1826">
        <v>7</v>
      </c>
      <c r="F1826">
        <v>103</v>
      </c>
      <c r="G1826">
        <v>25</v>
      </c>
      <c r="H1826" t="s">
        <v>3951</v>
      </c>
      <c r="I1826">
        <f>YEAR(Table1[[#This Row],[Date]])</f>
        <v>2024</v>
      </c>
      <c r="J1826">
        <f>MONTH(Table1[[#This Row],[Date]])</f>
        <v>1</v>
      </c>
      <c r="K1826">
        <f>WEEKDAY(Table1[[#This Row],[Date]])</f>
        <v>6</v>
      </c>
      <c r="L1826" s="3">
        <f>DAY(Table1[[#This Row],[Date]])</f>
        <v>12</v>
      </c>
      <c r="M1826" s="3">
        <f>Table1[[#This Row],[Inventory Level]]/Table1[[#This Row],[Reorder Point]]</f>
        <v>2.8923076923076922</v>
      </c>
      <c r="N1826" s="3">
        <f>ROUND(Table1[[#This Row],[Turnover Ratio]],2)</f>
        <v>2.89</v>
      </c>
    </row>
    <row r="1827" spans="1:14" hidden="1" x14ac:dyDescent="0.25">
      <c r="A1827" t="s">
        <v>1672</v>
      </c>
      <c r="B1827" s="1">
        <v>45163</v>
      </c>
      <c r="C1827">
        <v>336</v>
      </c>
      <c r="D1827">
        <v>244</v>
      </c>
      <c r="E1827">
        <v>25</v>
      </c>
      <c r="F1827">
        <v>46</v>
      </c>
      <c r="G1827">
        <v>24</v>
      </c>
      <c r="H1827" t="s">
        <v>3951</v>
      </c>
      <c r="I1827">
        <f>YEAR(Table1[[#This Row],[Date]])</f>
        <v>2023</v>
      </c>
      <c r="J1827">
        <f>MONTH(Table1[[#This Row],[Date]])</f>
        <v>8</v>
      </c>
      <c r="K1827">
        <f>WEEKDAY(Table1[[#This Row],[Date]])</f>
        <v>6</v>
      </c>
      <c r="L1827" s="3">
        <f>DAY(Table1[[#This Row],[Date]])</f>
        <v>25</v>
      </c>
      <c r="M1827" s="3">
        <f>Table1[[#This Row],[Inventory Level]]/Table1[[#This Row],[Reorder Point]]</f>
        <v>1.3770491803278688</v>
      </c>
      <c r="N1827" s="3">
        <f>ROUND(Table1[[#This Row],[Turnover Ratio]],2)</f>
        <v>1.38</v>
      </c>
    </row>
    <row r="1828" spans="1:14" x14ac:dyDescent="0.25">
      <c r="A1828" t="s">
        <v>1673</v>
      </c>
      <c r="B1828" s="1">
        <v>45429</v>
      </c>
      <c r="C1828">
        <v>310</v>
      </c>
      <c r="D1828">
        <v>495</v>
      </c>
      <c r="E1828">
        <v>5</v>
      </c>
      <c r="F1828">
        <v>53</v>
      </c>
      <c r="G1828">
        <v>13</v>
      </c>
      <c r="H1828" t="s">
        <v>3949</v>
      </c>
      <c r="I1828">
        <f>YEAR(Table1[[#This Row],[Date]])</f>
        <v>2024</v>
      </c>
      <c r="J1828">
        <f>MONTH(Table1[[#This Row],[Date]])</f>
        <v>5</v>
      </c>
      <c r="K1828">
        <f>WEEKDAY(Table1[[#This Row],[Date]])</f>
        <v>6</v>
      </c>
      <c r="L1828" s="3">
        <f>DAY(Table1[[#This Row],[Date]])</f>
        <v>17</v>
      </c>
      <c r="M1828" s="3">
        <f>Table1[[#This Row],[Inventory Level]]/Table1[[#This Row],[Reorder Point]]</f>
        <v>0.6262626262626263</v>
      </c>
      <c r="N1828" s="3">
        <f>ROUND(Table1[[#This Row],[Turnover Ratio]],2)</f>
        <v>0.63</v>
      </c>
    </row>
    <row r="1829" spans="1:14" x14ac:dyDescent="0.25">
      <c r="A1829" t="s">
        <v>1674</v>
      </c>
      <c r="B1829" s="1">
        <v>45519</v>
      </c>
      <c r="C1829">
        <v>663</v>
      </c>
      <c r="D1829">
        <v>166</v>
      </c>
      <c r="E1829">
        <v>11</v>
      </c>
      <c r="F1829">
        <v>128</v>
      </c>
      <c r="G1829">
        <v>34</v>
      </c>
      <c r="H1829" t="s">
        <v>3949</v>
      </c>
      <c r="I1829">
        <f>YEAR(Table1[[#This Row],[Date]])</f>
        <v>2024</v>
      </c>
      <c r="J1829">
        <f>MONTH(Table1[[#This Row],[Date]])</f>
        <v>8</v>
      </c>
      <c r="K1829">
        <f>WEEKDAY(Table1[[#This Row],[Date]])</f>
        <v>5</v>
      </c>
      <c r="L1829" s="3">
        <f>DAY(Table1[[#This Row],[Date]])</f>
        <v>15</v>
      </c>
      <c r="M1829" s="3">
        <f>Table1[[#This Row],[Inventory Level]]/Table1[[#This Row],[Reorder Point]]</f>
        <v>3.9939759036144578</v>
      </c>
      <c r="N1829" s="3">
        <f>ROUND(Table1[[#This Row],[Turnover Ratio]],2)</f>
        <v>3.99</v>
      </c>
    </row>
    <row r="1830" spans="1:14" x14ac:dyDescent="0.25">
      <c r="A1830" t="s">
        <v>1675</v>
      </c>
      <c r="B1830" s="1">
        <v>45402</v>
      </c>
      <c r="C1830">
        <v>870</v>
      </c>
      <c r="D1830">
        <v>471</v>
      </c>
      <c r="E1830">
        <v>15</v>
      </c>
      <c r="F1830">
        <v>73</v>
      </c>
      <c r="G1830">
        <v>48</v>
      </c>
      <c r="H1830" t="s">
        <v>3949</v>
      </c>
      <c r="I1830">
        <f>YEAR(Table1[[#This Row],[Date]])</f>
        <v>2024</v>
      </c>
      <c r="J1830">
        <f>MONTH(Table1[[#This Row],[Date]])</f>
        <v>4</v>
      </c>
      <c r="K1830">
        <f>WEEKDAY(Table1[[#This Row],[Date]])</f>
        <v>7</v>
      </c>
      <c r="L1830" s="3">
        <f>DAY(Table1[[#This Row],[Date]])</f>
        <v>20</v>
      </c>
      <c r="M1830" s="3">
        <f>Table1[[#This Row],[Inventory Level]]/Table1[[#This Row],[Reorder Point]]</f>
        <v>1.8471337579617835</v>
      </c>
      <c r="N1830" s="3">
        <f>ROUND(Table1[[#This Row],[Turnover Ratio]],2)</f>
        <v>1.85</v>
      </c>
    </row>
    <row r="1831" spans="1:14" hidden="1" x14ac:dyDescent="0.25">
      <c r="A1831" t="s">
        <v>1676</v>
      </c>
      <c r="B1831" s="1">
        <v>45594</v>
      </c>
      <c r="C1831">
        <v>327</v>
      </c>
      <c r="D1831">
        <v>61</v>
      </c>
      <c r="E1831">
        <v>30</v>
      </c>
      <c r="F1831">
        <v>108</v>
      </c>
      <c r="G1831">
        <v>40</v>
      </c>
      <c r="H1831" t="s">
        <v>3951</v>
      </c>
      <c r="I1831">
        <f>YEAR(Table1[[#This Row],[Date]])</f>
        <v>2024</v>
      </c>
      <c r="J1831">
        <f>MONTH(Table1[[#This Row],[Date]])</f>
        <v>10</v>
      </c>
      <c r="K1831">
        <f>WEEKDAY(Table1[[#This Row],[Date]])</f>
        <v>3</v>
      </c>
      <c r="L1831" s="3">
        <f>DAY(Table1[[#This Row],[Date]])</f>
        <v>29</v>
      </c>
      <c r="M1831" s="3">
        <f>Table1[[#This Row],[Inventory Level]]/Table1[[#This Row],[Reorder Point]]</f>
        <v>5.360655737704918</v>
      </c>
      <c r="N1831" s="3">
        <f>ROUND(Table1[[#This Row],[Turnover Ratio]],2)</f>
        <v>5.36</v>
      </c>
    </row>
    <row r="1832" spans="1:14" hidden="1" x14ac:dyDescent="0.25">
      <c r="A1832" t="s">
        <v>1677</v>
      </c>
      <c r="B1832" s="1">
        <v>45082</v>
      </c>
      <c r="C1832">
        <v>530</v>
      </c>
      <c r="D1832">
        <v>336</v>
      </c>
      <c r="E1832">
        <v>28</v>
      </c>
      <c r="F1832">
        <v>81</v>
      </c>
      <c r="G1832">
        <v>26</v>
      </c>
      <c r="H1832" t="s">
        <v>3950</v>
      </c>
      <c r="I1832">
        <f>YEAR(Table1[[#This Row],[Date]])</f>
        <v>2023</v>
      </c>
      <c r="J1832">
        <f>MONTH(Table1[[#This Row],[Date]])</f>
        <v>6</v>
      </c>
      <c r="K1832">
        <f>WEEKDAY(Table1[[#This Row],[Date]])</f>
        <v>2</v>
      </c>
      <c r="L1832" s="3">
        <f>DAY(Table1[[#This Row],[Date]])</f>
        <v>5</v>
      </c>
      <c r="M1832" s="3">
        <f>Table1[[#This Row],[Inventory Level]]/Table1[[#This Row],[Reorder Point]]</f>
        <v>1.5773809523809523</v>
      </c>
      <c r="N1832" s="3">
        <f>ROUND(Table1[[#This Row],[Turnover Ratio]],2)</f>
        <v>1.58</v>
      </c>
    </row>
    <row r="1833" spans="1:14" hidden="1" x14ac:dyDescent="0.25">
      <c r="A1833" t="s">
        <v>1678</v>
      </c>
      <c r="B1833" s="1">
        <v>45401</v>
      </c>
      <c r="C1833">
        <v>517</v>
      </c>
      <c r="D1833">
        <v>237</v>
      </c>
      <c r="E1833">
        <v>18</v>
      </c>
      <c r="F1833">
        <v>145</v>
      </c>
      <c r="G1833">
        <v>38</v>
      </c>
      <c r="H1833" t="s">
        <v>3950</v>
      </c>
      <c r="I1833">
        <f>YEAR(Table1[[#This Row],[Date]])</f>
        <v>2024</v>
      </c>
      <c r="J1833">
        <f>MONTH(Table1[[#This Row],[Date]])</f>
        <v>4</v>
      </c>
      <c r="K1833">
        <f>WEEKDAY(Table1[[#This Row],[Date]])</f>
        <v>6</v>
      </c>
      <c r="L1833" s="3">
        <f>DAY(Table1[[#This Row],[Date]])</f>
        <v>19</v>
      </c>
      <c r="M1833" s="3">
        <f>Table1[[#This Row],[Inventory Level]]/Table1[[#This Row],[Reorder Point]]</f>
        <v>2.1814345991561179</v>
      </c>
      <c r="N1833" s="3">
        <f>ROUND(Table1[[#This Row],[Turnover Ratio]],2)</f>
        <v>2.1800000000000002</v>
      </c>
    </row>
    <row r="1834" spans="1:14" hidden="1" x14ac:dyDescent="0.25">
      <c r="A1834" t="s">
        <v>1679</v>
      </c>
      <c r="B1834" s="1">
        <v>45105</v>
      </c>
      <c r="C1834">
        <v>826</v>
      </c>
      <c r="D1834">
        <v>362</v>
      </c>
      <c r="E1834">
        <v>17</v>
      </c>
      <c r="F1834">
        <v>155</v>
      </c>
      <c r="G1834">
        <v>22</v>
      </c>
      <c r="H1834" t="s">
        <v>3951</v>
      </c>
      <c r="I1834">
        <f>YEAR(Table1[[#This Row],[Date]])</f>
        <v>2023</v>
      </c>
      <c r="J1834">
        <f>MONTH(Table1[[#This Row],[Date]])</f>
        <v>6</v>
      </c>
      <c r="K1834">
        <f>WEEKDAY(Table1[[#This Row],[Date]])</f>
        <v>4</v>
      </c>
      <c r="L1834" s="3">
        <f>DAY(Table1[[#This Row],[Date]])</f>
        <v>28</v>
      </c>
      <c r="M1834" s="3">
        <f>Table1[[#This Row],[Inventory Level]]/Table1[[#This Row],[Reorder Point]]</f>
        <v>2.2817679558011048</v>
      </c>
      <c r="N1834" s="3">
        <f>ROUND(Table1[[#This Row],[Turnover Ratio]],2)</f>
        <v>2.2799999999999998</v>
      </c>
    </row>
    <row r="1835" spans="1:14" x14ac:dyDescent="0.25">
      <c r="A1835" t="s">
        <v>1680</v>
      </c>
      <c r="B1835" s="1">
        <v>45169</v>
      </c>
      <c r="C1835">
        <v>313</v>
      </c>
      <c r="D1835">
        <v>499</v>
      </c>
      <c r="E1835">
        <v>5</v>
      </c>
      <c r="F1835">
        <v>41</v>
      </c>
      <c r="G1835">
        <v>24</v>
      </c>
      <c r="H1835" t="s">
        <v>3949</v>
      </c>
      <c r="I1835">
        <f>YEAR(Table1[[#This Row],[Date]])</f>
        <v>2023</v>
      </c>
      <c r="J1835">
        <f>MONTH(Table1[[#This Row],[Date]])</f>
        <v>8</v>
      </c>
      <c r="K1835">
        <f>WEEKDAY(Table1[[#This Row],[Date]])</f>
        <v>5</v>
      </c>
      <c r="L1835" s="3">
        <f>DAY(Table1[[#This Row],[Date]])</f>
        <v>31</v>
      </c>
      <c r="M1835" s="3">
        <f>Table1[[#This Row],[Inventory Level]]/Table1[[#This Row],[Reorder Point]]</f>
        <v>0.62725450901803603</v>
      </c>
      <c r="N1835" s="3">
        <f>ROUND(Table1[[#This Row],[Turnover Ratio]],2)</f>
        <v>0.63</v>
      </c>
    </row>
    <row r="1836" spans="1:14" hidden="1" x14ac:dyDescent="0.25">
      <c r="A1836" t="s">
        <v>267</v>
      </c>
      <c r="B1836" s="1">
        <v>45647</v>
      </c>
      <c r="C1836">
        <v>617</v>
      </c>
      <c r="D1836">
        <v>236</v>
      </c>
      <c r="E1836">
        <v>23</v>
      </c>
      <c r="F1836">
        <v>184</v>
      </c>
      <c r="G1836">
        <v>1</v>
      </c>
      <c r="H1836" t="s">
        <v>3951</v>
      </c>
      <c r="I1836">
        <f>YEAR(Table1[[#This Row],[Date]])</f>
        <v>2024</v>
      </c>
      <c r="J1836">
        <f>MONTH(Table1[[#This Row],[Date]])</f>
        <v>12</v>
      </c>
      <c r="K1836">
        <f>WEEKDAY(Table1[[#This Row],[Date]])</f>
        <v>7</v>
      </c>
      <c r="L1836" s="3">
        <f>DAY(Table1[[#This Row],[Date]])</f>
        <v>21</v>
      </c>
      <c r="M1836" s="3">
        <f>Table1[[#This Row],[Inventory Level]]/Table1[[#This Row],[Reorder Point]]</f>
        <v>2.6144067796610169</v>
      </c>
      <c r="N1836" s="3">
        <f>ROUND(Table1[[#This Row],[Turnover Ratio]],2)</f>
        <v>2.61</v>
      </c>
    </row>
    <row r="1837" spans="1:14" hidden="1" x14ac:dyDescent="0.25">
      <c r="A1837" t="s">
        <v>1681</v>
      </c>
      <c r="B1837" s="1">
        <v>45067</v>
      </c>
      <c r="C1837">
        <v>917</v>
      </c>
      <c r="D1837">
        <v>315</v>
      </c>
      <c r="E1837">
        <v>2</v>
      </c>
      <c r="F1837">
        <v>12</v>
      </c>
      <c r="G1837">
        <v>5</v>
      </c>
      <c r="H1837" t="s">
        <v>3951</v>
      </c>
      <c r="I1837">
        <f>YEAR(Table1[[#This Row],[Date]])</f>
        <v>2023</v>
      </c>
      <c r="J1837">
        <f>MONTH(Table1[[#This Row],[Date]])</f>
        <v>5</v>
      </c>
      <c r="K1837">
        <f>WEEKDAY(Table1[[#This Row],[Date]])</f>
        <v>1</v>
      </c>
      <c r="L1837" s="3">
        <f>DAY(Table1[[#This Row],[Date]])</f>
        <v>21</v>
      </c>
      <c r="M1837" s="3">
        <f>Table1[[#This Row],[Inventory Level]]/Table1[[#This Row],[Reorder Point]]</f>
        <v>2.911111111111111</v>
      </c>
      <c r="N1837" s="3">
        <f>ROUND(Table1[[#This Row],[Turnover Ratio]],2)</f>
        <v>2.91</v>
      </c>
    </row>
    <row r="1838" spans="1:14" hidden="1" x14ac:dyDescent="0.25">
      <c r="A1838" t="s">
        <v>849</v>
      </c>
      <c r="B1838" s="1">
        <v>45161</v>
      </c>
      <c r="C1838">
        <v>330</v>
      </c>
      <c r="D1838">
        <v>302</v>
      </c>
      <c r="E1838">
        <v>6</v>
      </c>
      <c r="F1838">
        <v>162</v>
      </c>
      <c r="G1838">
        <v>7</v>
      </c>
      <c r="H1838" t="s">
        <v>3951</v>
      </c>
      <c r="I1838">
        <f>YEAR(Table1[[#This Row],[Date]])</f>
        <v>2023</v>
      </c>
      <c r="J1838">
        <f>MONTH(Table1[[#This Row],[Date]])</f>
        <v>8</v>
      </c>
      <c r="K1838">
        <f>WEEKDAY(Table1[[#This Row],[Date]])</f>
        <v>4</v>
      </c>
      <c r="L1838" s="3">
        <f>DAY(Table1[[#This Row],[Date]])</f>
        <v>23</v>
      </c>
      <c r="M1838" s="3">
        <f>Table1[[#This Row],[Inventory Level]]/Table1[[#This Row],[Reorder Point]]</f>
        <v>1.0927152317880795</v>
      </c>
      <c r="N1838" s="3">
        <f>ROUND(Table1[[#This Row],[Turnover Ratio]],2)</f>
        <v>1.0900000000000001</v>
      </c>
    </row>
    <row r="1839" spans="1:14" hidden="1" x14ac:dyDescent="0.25">
      <c r="A1839" t="s">
        <v>1682</v>
      </c>
      <c r="B1839" s="1">
        <v>45403</v>
      </c>
      <c r="C1839">
        <v>475</v>
      </c>
      <c r="D1839">
        <v>227</v>
      </c>
      <c r="E1839">
        <v>13</v>
      </c>
      <c r="F1839">
        <v>161</v>
      </c>
      <c r="G1839">
        <v>21</v>
      </c>
      <c r="H1839" t="s">
        <v>3951</v>
      </c>
      <c r="I1839">
        <f>YEAR(Table1[[#This Row],[Date]])</f>
        <v>2024</v>
      </c>
      <c r="J1839">
        <f>MONTH(Table1[[#This Row],[Date]])</f>
        <v>4</v>
      </c>
      <c r="K1839">
        <f>WEEKDAY(Table1[[#This Row],[Date]])</f>
        <v>1</v>
      </c>
      <c r="L1839" s="3">
        <f>DAY(Table1[[#This Row],[Date]])</f>
        <v>21</v>
      </c>
      <c r="M1839" s="3">
        <f>Table1[[#This Row],[Inventory Level]]/Table1[[#This Row],[Reorder Point]]</f>
        <v>2.0925110132158591</v>
      </c>
      <c r="N1839" s="3">
        <f>ROUND(Table1[[#This Row],[Turnover Ratio]],2)</f>
        <v>2.09</v>
      </c>
    </row>
    <row r="1840" spans="1:14" hidden="1" x14ac:dyDescent="0.25">
      <c r="A1840" t="s">
        <v>566</v>
      </c>
      <c r="B1840" s="1">
        <v>45459</v>
      </c>
      <c r="C1840">
        <v>303</v>
      </c>
      <c r="D1840">
        <v>290</v>
      </c>
      <c r="E1840">
        <v>30</v>
      </c>
      <c r="F1840">
        <v>6</v>
      </c>
      <c r="G1840">
        <v>43</v>
      </c>
      <c r="H1840" t="s">
        <v>3950</v>
      </c>
      <c r="I1840">
        <f>YEAR(Table1[[#This Row],[Date]])</f>
        <v>2024</v>
      </c>
      <c r="J1840">
        <f>MONTH(Table1[[#This Row],[Date]])</f>
        <v>6</v>
      </c>
      <c r="K1840">
        <f>WEEKDAY(Table1[[#This Row],[Date]])</f>
        <v>1</v>
      </c>
      <c r="L1840" s="3">
        <f>DAY(Table1[[#This Row],[Date]])</f>
        <v>16</v>
      </c>
      <c r="M1840" s="3">
        <f>Table1[[#This Row],[Inventory Level]]/Table1[[#This Row],[Reorder Point]]</f>
        <v>1.0448275862068965</v>
      </c>
      <c r="N1840" s="3">
        <f>ROUND(Table1[[#This Row],[Turnover Ratio]],2)</f>
        <v>1.04</v>
      </c>
    </row>
    <row r="1841" spans="1:14" hidden="1" x14ac:dyDescent="0.25">
      <c r="A1841" t="s">
        <v>1683</v>
      </c>
      <c r="B1841" s="1">
        <v>45400</v>
      </c>
      <c r="C1841">
        <v>230</v>
      </c>
      <c r="D1841">
        <v>72</v>
      </c>
      <c r="E1841">
        <v>29</v>
      </c>
      <c r="F1841">
        <v>165</v>
      </c>
      <c r="G1841">
        <v>20</v>
      </c>
      <c r="H1841" t="s">
        <v>3950</v>
      </c>
      <c r="I1841">
        <f>YEAR(Table1[[#This Row],[Date]])</f>
        <v>2024</v>
      </c>
      <c r="J1841">
        <f>MONTH(Table1[[#This Row],[Date]])</f>
        <v>4</v>
      </c>
      <c r="K1841">
        <f>WEEKDAY(Table1[[#This Row],[Date]])</f>
        <v>5</v>
      </c>
      <c r="L1841" s="3">
        <f>DAY(Table1[[#This Row],[Date]])</f>
        <v>18</v>
      </c>
      <c r="M1841" s="3">
        <f>Table1[[#This Row],[Inventory Level]]/Table1[[#This Row],[Reorder Point]]</f>
        <v>3.1944444444444446</v>
      </c>
      <c r="N1841" s="3">
        <f>ROUND(Table1[[#This Row],[Turnover Ratio]],2)</f>
        <v>3.19</v>
      </c>
    </row>
    <row r="1842" spans="1:14" hidden="1" x14ac:dyDescent="0.25">
      <c r="A1842" t="s">
        <v>1684</v>
      </c>
      <c r="B1842" s="1">
        <v>45440</v>
      </c>
      <c r="C1842">
        <v>757</v>
      </c>
      <c r="D1842">
        <v>196</v>
      </c>
      <c r="E1842">
        <v>6</v>
      </c>
      <c r="F1842">
        <v>184</v>
      </c>
      <c r="G1842">
        <v>34</v>
      </c>
      <c r="H1842" t="s">
        <v>3950</v>
      </c>
      <c r="I1842">
        <f>YEAR(Table1[[#This Row],[Date]])</f>
        <v>2024</v>
      </c>
      <c r="J1842">
        <f>MONTH(Table1[[#This Row],[Date]])</f>
        <v>5</v>
      </c>
      <c r="K1842">
        <f>WEEKDAY(Table1[[#This Row],[Date]])</f>
        <v>3</v>
      </c>
      <c r="L1842" s="3">
        <f>DAY(Table1[[#This Row],[Date]])</f>
        <v>28</v>
      </c>
      <c r="M1842" s="3">
        <f>Table1[[#This Row],[Inventory Level]]/Table1[[#This Row],[Reorder Point]]</f>
        <v>3.8622448979591835</v>
      </c>
      <c r="N1842" s="3">
        <f>ROUND(Table1[[#This Row],[Turnover Ratio]],2)</f>
        <v>3.86</v>
      </c>
    </row>
    <row r="1843" spans="1:14" x14ac:dyDescent="0.25">
      <c r="A1843" t="s">
        <v>1685</v>
      </c>
      <c r="B1843" s="1">
        <v>45654</v>
      </c>
      <c r="C1843">
        <v>901</v>
      </c>
      <c r="D1843">
        <v>312</v>
      </c>
      <c r="E1843">
        <v>17</v>
      </c>
      <c r="F1843">
        <v>142</v>
      </c>
      <c r="G1843">
        <v>17</v>
      </c>
      <c r="H1843" t="s">
        <v>3949</v>
      </c>
      <c r="I1843">
        <f>YEAR(Table1[[#This Row],[Date]])</f>
        <v>2024</v>
      </c>
      <c r="J1843">
        <f>MONTH(Table1[[#This Row],[Date]])</f>
        <v>12</v>
      </c>
      <c r="K1843">
        <f>WEEKDAY(Table1[[#This Row],[Date]])</f>
        <v>7</v>
      </c>
      <c r="L1843" s="3">
        <f>DAY(Table1[[#This Row],[Date]])</f>
        <v>28</v>
      </c>
      <c r="M1843" s="3">
        <f>Table1[[#This Row],[Inventory Level]]/Table1[[#This Row],[Reorder Point]]</f>
        <v>2.8878205128205128</v>
      </c>
      <c r="N1843" s="3">
        <f>ROUND(Table1[[#This Row],[Turnover Ratio]],2)</f>
        <v>2.89</v>
      </c>
    </row>
    <row r="1844" spans="1:14" x14ac:dyDescent="0.25">
      <c r="A1844" t="s">
        <v>1686</v>
      </c>
      <c r="B1844" s="1">
        <v>45343</v>
      </c>
      <c r="C1844">
        <v>278</v>
      </c>
      <c r="D1844">
        <v>58</v>
      </c>
      <c r="E1844">
        <v>15</v>
      </c>
      <c r="F1844">
        <v>22</v>
      </c>
      <c r="G1844">
        <v>32</v>
      </c>
      <c r="H1844" t="s">
        <v>3949</v>
      </c>
      <c r="I1844">
        <f>YEAR(Table1[[#This Row],[Date]])</f>
        <v>2024</v>
      </c>
      <c r="J1844">
        <f>MONTH(Table1[[#This Row],[Date]])</f>
        <v>2</v>
      </c>
      <c r="K1844">
        <f>WEEKDAY(Table1[[#This Row],[Date]])</f>
        <v>4</v>
      </c>
      <c r="L1844" s="3">
        <f>DAY(Table1[[#This Row],[Date]])</f>
        <v>21</v>
      </c>
      <c r="M1844" s="3">
        <f>Table1[[#This Row],[Inventory Level]]/Table1[[#This Row],[Reorder Point]]</f>
        <v>4.7931034482758621</v>
      </c>
      <c r="N1844" s="3">
        <f>ROUND(Table1[[#This Row],[Turnover Ratio]],2)</f>
        <v>4.79</v>
      </c>
    </row>
    <row r="1845" spans="1:14" x14ac:dyDescent="0.25">
      <c r="A1845" t="s">
        <v>1687</v>
      </c>
      <c r="B1845" s="1">
        <v>45545</v>
      </c>
      <c r="C1845">
        <v>116</v>
      </c>
      <c r="D1845">
        <v>175</v>
      </c>
      <c r="E1845">
        <v>28</v>
      </c>
      <c r="F1845">
        <v>116</v>
      </c>
      <c r="G1845">
        <v>16</v>
      </c>
      <c r="H1845" t="s">
        <v>3949</v>
      </c>
      <c r="I1845">
        <f>YEAR(Table1[[#This Row],[Date]])</f>
        <v>2024</v>
      </c>
      <c r="J1845">
        <f>MONTH(Table1[[#This Row],[Date]])</f>
        <v>9</v>
      </c>
      <c r="K1845">
        <f>WEEKDAY(Table1[[#This Row],[Date]])</f>
        <v>3</v>
      </c>
      <c r="L1845" s="3">
        <f>DAY(Table1[[#This Row],[Date]])</f>
        <v>10</v>
      </c>
      <c r="M1845" s="3">
        <f>Table1[[#This Row],[Inventory Level]]/Table1[[#This Row],[Reorder Point]]</f>
        <v>0.66285714285714281</v>
      </c>
      <c r="N1845" s="3">
        <f>ROUND(Table1[[#This Row],[Turnover Ratio]],2)</f>
        <v>0.66</v>
      </c>
    </row>
    <row r="1846" spans="1:14" x14ac:dyDescent="0.25">
      <c r="A1846" t="s">
        <v>1688</v>
      </c>
      <c r="B1846" s="1">
        <v>45526</v>
      </c>
      <c r="C1846">
        <v>778</v>
      </c>
      <c r="D1846">
        <v>343</v>
      </c>
      <c r="E1846">
        <v>30</v>
      </c>
      <c r="F1846">
        <v>179</v>
      </c>
      <c r="G1846">
        <v>50</v>
      </c>
      <c r="H1846" t="s">
        <v>3949</v>
      </c>
      <c r="I1846">
        <f>YEAR(Table1[[#This Row],[Date]])</f>
        <v>2024</v>
      </c>
      <c r="J1846">
        <f>MONTH(Table1[[#This Row],[Date]])</f>
        <v>8</v>
      </c>
      <c r="K1846">
        <f>WEEKDAY(Table1[[#This Row],[Date]])</f>
        <v>5</v>
      </c>
      <c r="L1846" s="3">
        <f>DAY(Table1[[#This Row],[Date]])</f>
        <v>22</v>
      </c>
      <c r="M1846" s="3">
        <f>Table1[[#This Row],[Inventory Level]]/Table1[[#This Row],[Reorder Point]]</f>
        <v>2.2682215743440235</v>
      </c>
      <c r="N1846" s="3">
        <f>ROUND(Table1[[#This Row],[Turnover Ratio]],2)</f>
        <v>2.27</v>
      </c>
    </row>
    <row r="1847" spans="1:14" hidden="1" x14ac:dyDescent="0.25">
      <c r="A1847" t="s">
        <v>1689</v>
      </c>
      <c r="B1847" s="1">
        <v>45001</v>
      </c>
      <c r="C1847">
        <v>123</v>
      </c>
      <c r="D1847">
        <v>83</v>
      </c>
      <c r="E1847">
        <v>7</v>
      </c>
      <c r="F1847">
        <v>93</v>
      </c>
      <c r="G1847">
        <v>26</v>
      </c>
      <c r="H1847" t="s">
        <v>3950</v>
      </c>
      <c r="I1847">
        <f>YEAR(Table1[[#This Row],[Date]])</f>
        <v>2023</v>
      </c>
      <c r="J1847">
        <f>MONTH(Table1[[#This Row],[Date]])</f>
        <v>3</v>
      </c>
      <c r="K1847">
        <f>WEEKDAY(Table1[[#This Row],[Date]])</f>
        <v>5</v>
      </c>
      <c r="L1847" s="3">
        <f>DAY(Table1[[#This Row],[Date]])</f>
        <v>16</v>
      </c>
      <c r="M1847" s="3">
        <f>Table1[[#This Row],[Inventory Level]]/Table1[[#This Row],[Reorder Point]]</f>
        <v>1.4819277108433735</v>
      </c>
      <c r="N1847" s="3">
        <f>ROUND(Table1[[#This Row],[Turnover Ratio]],2)</f>
        <v>1.48</v>
      </c>
    </row>
    <row r="1848" spans="1:14" hidden="1" x14ac:dyDescent="0.25">
      <c r="A1848" t="s">
        <v>1690</v>
      </c>
      <c r="B1848" s="1">
        <v>44999</v>
      </c>
      <c r="C1848">
        <v>821</v>
      </c>
      <c r="D1848">
        <v>308</v>
      </c>
      <c r="E1848">
        <v>9</v>
      </c>
      <c r="F1848">
        <v>165</v>
      </c>
      <c r="G1848">
        <v>40</v>
      </c>
      <c r="H1848" t="s">
        <v>3951</v>
      </c>
      <c r="I1848">
        <f>YEAR(Table1[[#This Row],[Date]])</f>
        <v>2023</v>
      </c>
      <c r="J1848">
        <f>MONTH(Table1[[#This Row],[Date]])</f>
        <v>3</v>
      </c>
      <c r="K1848">
        <f>WEEKDAY(Table1[[#This Row],[Date]])</f>
        <v>3</v>
      </c>
      <c r="L1848" s="3">
        <f>DAY(Table1[[#This Row],[Date]])</f>
        <v>14</v>
      </c>
      <c r="M1848" s="3">
        <f>Table1[[#This Row],[Inventory Level]]/Table1[[#This Row],[Reorder Point]]</f>
        <v>2.6655844155844157</v>
      </c>
      <c r="N1848" s="3">
        <f>ROUND(Table1[[#This Row],[Turnover Ratio]],2)</f>
        <v>2.67</v>
      </c>
    </row>
    <row r="1849" spans="1:14" hidden="1" x14ac:dyDescent="0.25">
      <c r="A1849" t="s">
        <v>1691</v>
      </c>
      <c r="B1849" s="1">
        <v>45400</v>
      </c>
      <c r="C1849">
        <v>612</v>
      </c>
      <c r="D1849">
        <v>105</v>
      </c>
      <c r="E1849">
        <v>7</v>
      </c>
      <c r="F1849">
        <v>58</v>
      </c>
      <c r="G1849">
        <v>39</v>
      </c>
      <c r="H1849" t="s">
        <v>3951</v>
      </c>
      <c r="I1849">
        <f>YEAR(Table1[[#This Row],[Date]])</f>
        <v>2024</v>
      </c>
      <c r="J1849">
        <f>MONTH(Table1[[#This Row],[Date]])</f>
        <v>4</v>
      </c>
      <c r="K1849">
        <f>WEEKDAY(Table1[[#This Row],[Date]])</f>
        <v>5</v>
      </c>
      <c r="L1849" s="3">
        <f>DAY(Table1[[#This Row],[Date]])</f>
        <v>18</v>
      </c>
      <c r="M1849" s="3">
        <f>Table1[[#This Row],[Inventory Level]]/Table1[[#This Row],[Reorder Point]]</f>
        <v>5.8285714285714283</v>
      </c>
      <c r="N1849" s="3">
        <f>ROUND(Table1[[#This Row],[Turnover Ratio]],2)</f>
        <v>5.83</v>
      </c>
    </row>
    <row r="1850" spans="1:14" hidden="1" x14ac:dyDescent="0.25">
      <c r="A1850" t="s">
        <v>1692</v>
      </c>
      <c r="B1850" s="1">
        <v>45644</v>
      </c>
      <c r="C1850">
        <v>643</v>
      </c>
      <c r="D1850">
        <v>271</v>
      </c>
      <c r="E1850">
        <v>6</v>
      </c>
      <c r="F1850">
        <v>71</v>
      </c>
      <c r="G1850">
        <v>45</v>
      </c>
      <c r="H1850" t="s">
        <v>3951</v>
      </c>
      <c r="I1850">
        <f>YEAR(Table1[[#This Row],[Date]])</f>
        <v>2024</v>
      </c>
      <c r="J1850">
        <f>MONTH(Table1[[#This Row],[Date]])</f>
        <v>12</v>
      </c>
      <c r="K1850">
        <f>WEEKDAY(Table1[[#This Row],[Date]])</f>
        <v>4</v>
      </c>
      <c r="L1850" s="3">
        <f>DAY(Table1[[#This Row],[Date]])</f>
        <v>18</v>
      </c>
      <c r="M1850" s="3">
        <f>Table1[[#This Row],[Inventory Level]]/Table1[[#This Row],[Reorder Point]]</f>
        <v>2.3726937269372694</v>
      </c>
      <c r="N1850" s="3">
        <f>ROUND(Table1[[#This Row],[Turnover Ratio]],2)</f>
        <v>2.37</v>
      </c>
    </row>
    <row r="1851" spans="1:14" x14ac:dyDescent="0.25">
      <c r="A1851" t="s">
        <v>103</v>
      </c>
      <c r="B1851" s="1">
        <v>45025</v>
      </c>
      <c r="C1851">
        <v>798</v>
      </c>
      <c r="D1851">
        <v>130</v>
      </c>
      <c r="E1851">
        <v>28</v>
      </c>
      <c r="F1851">
        <v>89</v>
      </c>
      <c r="G1851">
        <v>4</v>
      </c>
      <c r="H1851" t="s">
        <v>3949</v>
      </c>
      <c r="I1851">
        <f>YEAR(Table1[[#This Row],[Date]])</f>
        <v>2023</v>
      </c>
      <c r="J1851">
        <f>MONTH(Table1[[#This Row],[Date]])</f>
        <v>4</v>
      </c>
      <c r="K1851">
        <f>WEEKDAY(Table1[[#This Row],[Date]])</f>
        <v>1</v>
      </c>
      <c r="L1851" s="3">
        <f>DAY(Table1[[#This Row],[Date]])</f>
        <v>9</v>
      </c>
      <c r="M1851" s="3">
        <f>Table1[[#This Row],[Inventory Level]]/Table1[[#This Row],[Reorder Point]]</f>
        <v>6.1384615384615389</v>
      </c>
      <c r="N1851" s="3">
        <f>ROUND(Table1[[#This Row],[Turnover Ratio]],2)</f>
        <v>6.14</v>
      </c>
    </row>
    <row r="1852" spans="1:14" x14ac:dyDescent="0.25">
      <c r="A1852" t="s">
        <v>1533</v>
      </c>
      <c r="B1852" s="1">
        <v>45320</v>
      </c>
      <c r="C1852">
        <v>611</v>
      </c>
      <c r="D1852">
        <v>381</v>
      </c>
      <c r="E1852">
        <v>5</v>
      </c>
      <c r="F1852">
        <v>89</v>
      </c>
      <c r="G1852">
        <v>19</v>
      </c>
      <c r="H1852" t="s">
        <v>3949</v>
      </c>
      <c r="I1852">
        <f>YEAR(Table1[[#This Row],[Date]])</f>
        <v>2024</v>
      </c>
      <c r="J1852">
        <f>MONTH(Table1[[#This Row],[Date]])</f>
        <v>1</v>
      </c>
      <c r="K1852">
        <f>WEEKDAY(Table1[[#This Row],[Date]])</f>
        <v>2</v>
      </c>
      <c r="L1852" s="3">
        <f>DAY(Table1[[#This Row],[Date]])</f>
        <v>29</v>
      </c>
      <c r="M1852" s="3">
        <f>Table1[[#This Row],[Inventory Level]]/Table1[[#This Row],[Reorder Point]]</f>
        <v>1.6036745406824147</v>
      </c>
      <c r="N1852" s="3">
        <f>ROUND(Table1[[#This Row],[Turnover Ratio]],2)</f>
        <v>1.6</v>
      </c>
    </row>
    <row r="1853" spans="1:14" hidden="1" x14ac:dyDescent="0.25">
      <c r="A1853" t="s">
        <v>1693</v>
      </c>
      <c r="B1853" s="1">
        <v>45527</v>
      </c>
      <c r="C1853">
        <v>344</v>
      </c>
      <c r="D1853">
        <v>96</v>
      </c>
      <c r="E1853">
        <v>15</v>
      </c>
      <c r="F1853">
        <v>94</v>
      </c>
      <c r="G1853">
        <v>12</v>
      </c>
      <c r="H1853" t="s">
        <v>3951</v>
      </c>
      <c r="I1853">
        <f>YEAR(Table1[[#This Row],[Date]])</f>
        <v>2024</v>
      </c>
      <c r="J1853">
        <f>MONTH(Table1[[#This Row],[Date]])</f>
        <v>8</v>
      </c>
      <c r="K1853">
        <f>WEEKDAY(Table1[[#This Row],[Date]])</f>
        <v>6</v>
      </c>
      <c r="L1853" s="3">
        <f>DAY(Table1[[#This Row],[Date]])</f>
        <v>23</v>
      </c>
      <c r="M1853" s="3">
        <f>Table1[[#This Row],[Inventory Level]]/Table1[[#This Row],[Reorder Point]]</f>
        <v>3.5833333333333335</v>
      </c>
      <c r="N1853" s="3">
        <f>ROUND(Table1[[#This Row],[Turnover Ratio]],2)</f>
        <v>3.58</v>
      </c>
    </row>
    <row r="1854" spans="1:14" x14ac:dyDescent="0.25">
      <c r="A1854" t="s">
        <v>1694</v>
      </c>
      <c r="B1854" s="1">
        <v>45078</v>
      </c>
      <c r="C1854">
        <v>935</v>
      </c>
      <c r="D1854">
        <v>283</v>
      </c>
      <c r="E1854">
        <v>15</v>
      </c>
      <c r="F1854">
        <v>79</v>
      </c>
      <c r="G1854">
        <v>9</v>
      </c>
      <c r="H1854" t="s">
        <v>3949</v>
      </c>
      <c r="I1854">
        <f>YEAR(Table1[[#This Row],[Date]])</f>
        <v>2023</v>
      </c>
      <c r="J1854">
        <f>MONTH(Table1[[#This Row],[Date]])</f>
        <v>6</v>
      </c>
      <c r="K1854">
        <f>WEEKDAY(Table1[[#This Row],[Date]])</f>
        <v>5</v>
      </c>
      <c r="L1854" s="3">
        <f>DAY(Table1[[#This Row],[Date]])</f>
        <v>1</v>
      </c>
      <c r="M1854" s="3">
        <f>Table1[[#This Row],[Inventory Level]]/Table1[[#This Row],[Reorder Point]]</f>
        <v>3.3038869257950529</v>
      </c>
      <c r="N1854" s="3">
        <f>ROUND(Table1[[#This Row],[Turnover Ratio]],2)</f>
        <v>3.3</v>
      </c>
    </row>
    <row r="1855" spans="1:14" x14ac:dyDescent="0.25">
      <c r="A1855" t="s">
        <v>1695</v>
      </c>
      <c r="B1855" s="1">
        <v>45076</v>
      </c>
      <c r="C1855">
        <v>226</v>
      </c>
      <c r="D1855">
        <v>336</v>
      </c>
      <c r="E1855">
        <v>28</v>
      </c>
      <c r="F1855">
        <v>193</v>
      </c>
      <c r="G1855">
        <v>7</v>
      </c>
      <c r="H1855" t="s">
        <v>3949</v>
      </c>
      <c r="I1855">
        <f>YEAR(Table1[[#This Row],[Date]])</f>
        <v>2023</v>
      </c>
      <c r="J1855">
        <f>MONTH(Table1[[#This Row],[Date]])</f>
        <v>5</v>
      </c>
      <c r="K1855">
        <f>WEEKDAY(Table1[[#This Row],[Date]])</f>
        <v>3</v>
      </c>
      <c r="L1855" s="3">
        <f>DAY(Table1[[#This Row],[Date]])</f>
        <v>30</v>
      </c>
      <c r="M1855" s="3">
        <f>Table1[[#This Row],[Inventory Level]]/Table1[[#This Row],[Reorder Point]]</f>
        <v>0.67261904761904767</v>
      </c>
      <c r="N1855" s="3">
        <f>ROUND(Table1[[#This Row],[Turnover Ratio]],2)</f>
        <v>0.67</v>
      </c>
    </row>
    <row r="1856" spans="1:14" hidden="1" x14ac:dyDescent="0.25">
      <c r="A1856" t="s">
        <v>1696</v>
      </c>
      <c r="B1856" s="1">
        <v>45647</v>
      </c>
      <c r="C1856">
        <v>369</v>
      </c>
      <c r="D1856">
        <v>353</v>
      </c>
      <c r="E1856">
        <v>10</v>
      </c>
      <c r="F1856">
        <v>127</v>
      </c>
      <c r="G1856">
        <v>31</v>
      </c>
      <c r="H1856" t="s">
        <v>3951</v>
      </c>
      <c r="I1856">
        <f>YEAR(Table1[[#This Row],[Date]])</f>
        <v>2024</v>
      </c>
      <c r="J1856">
        <f>MONTH(Table1[[#This Row],[Date]])</f>
        <v>12</v>
      </c>
      <c r="K1856">
        <f>WEEKDAY(Table1[[#This Row],[Date]])</f>
        <v>7</v>
      </c>
      <c r="L1856" s="3">
        <f>DAY(Table1[[#This Row],[Date]])</f>
        <v>21</v>
      </c>
      <c r="M1856" s="3">
        <f>Table1[[#This Row],[Inventory Level]]/Table1[[#This Row],[Reorder Point]]</f>
        <v>1.0453257790368271</v>
      </c>
      <c r="N1856" s="3">
        <f>ROUND(Table1[[#This Row],[Turnover Ratio]],2)</f>
        <v>1.05</v>
      </c>
    </row>
    <row r="1857" spans="1:14" hidden="1" x14ac:dyDescent="0.25">
      <c r="A1857" t="s">
        <v>1697</v>
      </c>
      <c r="B1857" s="1">
        <v>45495</v>
      </c>
      <c r="C1857">
        <v>839</v>
      </c>
      <c r="D1857">
        <v>201</v>
      </c>
      <c r="E1857">
        <v>28</v>
      </c>
      <c r="F1857">
        <v>14</v>
      </c>
      <c r="G1857">
        <v>47</v>
      </c>
      <c r="H1857" t="s">
        <v>3950</v>
      </c>
      <c r="I1857">
        <f>YEAR(Table1[[#This Row],[Date]])</f>
        <v>2024</v>
      </c>
      <c r="J1857">
        <f>MONTH(Table1[[#This Row],[Date]])</f>
        <v>7</v>
      </c>
      <c r="K1857">
        <f>WEEKDAY(Table1[[#This Row],[Date]])</f>
        <v>2</v>
      </c>
      <c r="L1857" s="3">
        <f>DAY(Table1[[#This Row],[Date]])</f>
        <v>22</v>
      </c>
      <c r="M1857" s="3">
        <f>Table1[[#This Row],[Inventory Level]]/Table1[[#This Row],[Reorder Point]]</f>
        <v>4.1741293532338313</v>
      </c>
      <c r="N1857" s="3">
        <f>ROUND(Table1[[#This Row],[Turnover Ratio]],2)</f>
        <v>4.17</v>
      </c>
    </row>
    <row r="1858" spans="1:14" hidden="1" x14ac:dyDescent="0.25">
      <c r="A1858" t="s">
        <v>1698</v>
      </c>
      <c r="B1858" s="1">
        <v>45637</v>
      </c>
      <c r="C1858">
        <v>801</v>
      </c>
      <c r="D1858">
        <v>446</v>
      </c>
      <c r="E1858">
        <v>26</v>
      </c>
      <c r="F1858">
        <v>111</v>
      </c>
      <c r="G1858">
        <v>8</v>
      </c>
      <c r="H1858" t="s">
        <v>3951</v>
      </c>
      <c r="I1858">
        <f>YEAR(Table1[[#This Row],[Date]])</f>
        <v>2024</v>
      </c>
      <c r="J1858">
        <f>MONTH(Table1[[#This Row],[Date]])</f>
        <v>12</v>
      </c>
      <c r="K1858">
        <f>WEEKDAY(Table1[[#This Row],[Date]])</f>
        <v>4</v>
      </c>
      <c r="L1858" s="3">
        <f>DAY(Table1[[#This Row],[Date]])</f>
        <v>11</v>
      </c>
      <c r="M1858" s="3">
        <f>Table1[[#This Row],[Inventory Level]]/Table1[[#This Row],[Reorder Point]]</f>
        <v>1.7959641255605381</v>
      </c>
      <c r="N1858" s="3">
        <f>ROUND(Table1[[#This Row],[Turnover Ratio]],2)</f>
        <v>1.8</v>
      </c>
    </row>
    <row r="1859" spans="1:14" hidden="1" x14ac:dyDescent="0.25">
      <c r="A1859" t="s">
        <v>1699</v>
      </c>
      <c r="B1859" s="1">
        <v>45356</v>
      </c>
      <c r="C1859">
        <v>290</v>
      </c>
      <c r="D1859">
        <v>163</v>
      </c>
      <c r="E1859">
        <v>22</v>
      </c>
      <c r="F1859">
        <v>110</v>
      </c>
      <c r="G1859">
        <v>38</v>
      </c>
      <c r="H1859" t="s">
        <v>3950</v>
      </c>
      <c r="I1859">
        <f>YEAR(Table1[[#This Row],[Date]])</f>
        <v>2024</v>
      </c>
      <c r="J1859">
        <f>MONTH(Table1[[#This Row],[Date]])</f>
        <v>3</v>
      </c>
      <c r="K1859">
        <f>WEEKDAY(Table1[[#This Row],[Date]])</f>
        <v>3</v>
      </c>
      <c r="L1859" s="3">
        <f>DAY(Table1[[#This Row],[Date]])</f>
        <v>5</v>
      </c>
      <c r="M1859" s="3">
        <f>Table1[[#This Row],[Inventory Level]]/Table1[[#This Row],[Reorder Point]]</f>
        <v>1.7791411042944785</v>
      </c>
      <c r="N1859" s="3">
        <f>ROUND(Table1[[#This Row],[Turnover Ratio]],2)</f>
        <v>1.78</v>
      </c>
    </row>
    <row r="1860" spans="1:14" hidden="1" x14ac:dyDescent="0.25">
      <c r="A1860" t="s">
        <v>1563</v>
      </c>
      <c r="B1860" s="1">
        <v>45558</v>
      </c>
      <c r="C1860">
        <v>134</v>
      </c>
      <c r="D1860">
        <v>50</v>
      </c>
      <c r="E1860">
        <v>21</v>
      </c>
      <c r="F1860">
        <v>130</v>
      </c>
      <c r="G1860">
        <v>45</v>
      </c>
      <c r="H1860" t="s">
        <v>3951</v>
      </c>
      <c r="I1860">
        <f>YEAR(Table1[[#This Row],[Date]])</f>
        <v>2024</v>
      </c>
      <c r="J1860">
        <f>MONTH(Table1[[#This Row],[Date]])</f>
        <v>9</v>
      </c>
      <c r="K1860">
        <f>WEEKDAY(Table1[[#This Row],[Date]])</f>
        <v>2</v>
      </c>
      <c r="L1860" s="3">
        <f>DAY(Table1[[#This Row],[Date]])</f>
        <v>23</v>
      </c>
      <c r="M1860" s="3">
        <f>Table1[[#This Row],[Inventory Level]]/Table1[[#This Row],[Reorder Point]]</f>
        <v>2.68</v>
      </c>
      <c r="N1860" s="3">
        <f>ROUND(Table1[[#This Row],[Turnover Ratio]],2)</f>
        <v>2.68</v>
      </c>
    </row>
    <row r="1861" spans="1:14" hidden="1" x14ac:dyDescent="0.25">
      <c r="A1861" t="s">
        <v>1700</v>
      </c>
      <c r="B1861" s="1">
        <v>45344</v>
      </c>
      <c r="C1861">
        <v>702</v>
      </c>
      <c r="D1861">
        <v>85</v>
      </c>
      <c r="E1861">
        <v>12</v>
      </c>
      <c r="F1861">
        <v>46</v>
      </c>
      <c r="G1861">
        <v>39</v>
      </c>
      <c r="H1861" t="s">
        <v>3951</v>
      </c>
      <c r="I1861">
        <f>YEAR(Table1[[#This Row],[Date]])</f>
        <v>2024</v>
      </c>
      <c r="J1861">
        <f>MONTH(Table1[[#This Row],[Date]])</f>
        <v>2</v>
      </c>
      <c r="K1861">
        <f>WEEKDAY(Table1[[#This Row],[Date]])</f>
        <v>5</v>
      </c>
      <c r="L1861" s="3">
        <f>DAY(Table1[[#This Row],[Date]])</f>
        <v>22</v>
      </c>
      <c r="M1861" s="3">
        <f>Table1[[#This Row],[Inventory Level]]/Table1[[#This Row],[Reorder Point]]</f>
        <v>8.2588235294117656</v>
      </c>
      <c r="N1861" s="3">
        <f>ROUND(Table1[[#This Row],[Turnover Ratio]],2)</f>
        <v>8.26</v>
      </c>
    </row>
    <row r="1862" spans="1:14" hidden="1" x14ac:dyDescent="0.25">
      <c r="A1862" t="s">
        <v>710</v>
      </c>
      <c r="B1862" s="1">
        <v>45504</v>
      </c>
      <c r="C1862">
        <v>781</v>
      </c>
      <c r="D1862">
        <v>442</v>
      </c>
      <c r="E1862">
        <v>2</v>
      </c>
      <c r="F1862">
        <v>119</v>
      </c>
      <c r="G1862">
        <v>37</v>
      </c>
      <c r="H1862" t="s">
        <v>3950</v>
      </c>
      <c r="I1862">
        <f>YEAR(Table1[[#This Row],[Date]])</f>
        <v>2024</v>
      </c>
      <c r="J1862">
        <f>MONTH(Table1[[#This Row],[Date]])</f>
        <v>7</v>
      </c>
      <c r="K1862">
        <f>WEEKDAY(Table1[[#This Row],[Date]])</f>
        <v>4</v>
      </c>
      <c r="L1862" s="3">
        <f>DAY(Table1[[#This Row],[Date]])</f>
        <v>31</v>
      </c>
      <c r="M1862" s="3">
        <f>Table1[[#This Row],[Inventory Level]]/Table1[[#This Row],[Reorder Point]]</f>
        <v>1.7669683257918551</v>
      </c>
      <c r="N1862" s="3">
        <f>ROUND(Table1[[#This Row],[Turnover Ratio]],2)</f>
        <v>1.77</v>
      </c>
    </row>
    <row r="1863" spans="1:14" hidden="1" x14ac:dyDescent="0.25">
      <c r="A1863" t="s">
        <v>1701</v>
      </c>
      <c r="B1863" s="1">
        <v>45310</v>
      </c>
      <c r="C1863">
        <v>689</v>
      </c>
      <c r="D1863">
        <v>242</v>
      </c>
      <c r="E1863">
        <v>3</v>
      </c>
      <c r="F1863">
        <v>108</v>
      </c>
      <c r="G1863">
        <v>6</v>
      </c>
      <c r="H1863" t="s">
        <v>3950</v>
      </c>
      <c r="I1863">
        <f>YEAR(Table1[[#This Row],[Date]])</f>
        <v>2024</v>
      </c>
      <c r="J1863">
        <f>MONTH(Table1[[#This Row],[Date]])</f>
        <v>1</v>
      </c>
      <c r="K1863">
        <f>WEEKDAY(Table1[[#This Row],[Date]])</f>
        <v>6</v>
      </c>
      <c r="L1863" s="3">
        <f>DAY(Table1[[#This Row],[Date]])</f>
        <v>19</v>
      </c>
      <c r="M1863" s="3">
        <f>Table1[[#This Row],[Inventory Level]]/Table1[[#This Row],[Reorder Point]]</f>
        <v>2.8471074380165291</v>
      </c>
      <c r="N1863" s="3">
        <f>ROUND(Table1[[#This Row],[Turnover Ratio]],2)</f>
        <v>2.85</v>
      </c>
    </row>
    <row r="1864" spans="1:14" hidden="1" x14ac:dyDescent="0.25">
      <c r="A1864" t="s">
        <v>1702</v>
      </c>
      <c r="B1864" s="1">
        <v>45024</v>
      </c>
      <c r="C1864">
        <v>103</v>
      </c>
      <c r="D1864">
        <v>482</v>
      </c>
      <c r="E1864">
        <v>21</v>
      </c>
      <c r="F1864">
        <v>65</v>
      </c>
      <c r="G1864">
        <v>21</v>
      </c>
      <c r="H1864" t="s">
        <v>3950</v>
      </c>
      <c r="I1864">
        <f>YEAR(Table1[[#This Row],[Date]])</f>
        <v>2023</v>
      </c>
      <c r="J1864">
        <f>MONTH(Table1[[#This Row],[Date]])</f>
        <v>4</v>
      </c>
      <c r="K1864">
        <f>WEEKDAY(Table1[[#This Row],[Date]])</f>
        <v>7</v>
      </c>
      <c r="L1864" s="3">
        <f>DAY(Table1[[#This Row],[Date]])</f>
        <v>8</v>
      </c>
      <c r="M1864" s="3">
        <f>Table1[[#This Row],[Inventory Level]]/Table1[[#This Row],[Reorder Point]]</f>
        <v>0.21369294605809128</v>
      </c>
      <c r="N1864" s="3">
        <f>ROUND(Table1[[#This Row],[Turnover Ratio]],2)</f>
        <v>0.21</v>
      </c>
    </row>
    <row r="1865" spans="1:14" x14ac:dyDescent="0.25">
      <c r="A1865" t="s">
        <v>1703</v>
      </c>
      <c r="B1865" s="1">
        <v>45412</v>
      </c>
      <c r="C1865">
        <v>633</v>
      </c>
      <c r="D1865">
        <v>190</v>
      </c>
      <c r="E1865">
        <v>7</v>
      </c>
      <c r="F1865">
        <v>19</v>
      </c>
      <c r="G1865">
        <v>2</v>
      </c>
      <c r="H1865" t="s">
        <v>3949</v>
      </c>
      <c r="I1865">
        <f>YEAR(Table1[[#This Row],[Date]])</f>
        <v>2024</v>
      </c>
      <c r="J1865">
        <f>MONTH(Table1[[#This Row],[Date]])</f>
        <v>4</v>
      </c>
      <c r="K1865">
        <f>WEEKDAY(Table1[[#This Row],[Date]])</f>
        <v>3</v>
      </c>
      <c r="L1865" s="3">
        <f>DAY(Table1[[#This Row],[Date]])</f>
        <v>30</v>
      </c>
      <c r="M1865" s="3">
        <f>Table1[[#This Row],[Inventory Level]]/Table1[[#This Row],[Reorder Point]]</f>
        <v>3.331578947368421</v>
      </c>
      <c r="N1865" s="3">
        <f>ROUND(Table1[[#This Row],[Turnover Ratio]],2)</f>
        <v>3.33</v>
      </c>
    </row>
    <row r="1866" spans="1:14" hidden="1" x14ac:dyDescent="0.25">
      <c r="A1866" t="s">
        <v>1704</v>
      </c>
      <c r="B1866" s="1">
        <v>45370</v>
      </c>
      <c r="C1866">
        <v>778</v>
      </c>
      <c r="D1866">
        <v>272</v>
      </c>
      <c r="E1866">
        <v>4</v>
      </c>
      <c r="F1866">
        <v>61</v>
      </c>
      <c r="G1866">
        <v>25</v>
      </c>
      <c r="H1866" t="s">
        <v>3951</v>
      </c>
      <c r="I1866">
        <f>YEAR(Table1[[#This Row],[Date]])</f>
        <v>2024</v>
      </c>
      <c r="J1866">
        <f>MONTH(Table1[[#This Row],[Date]])</f>
        <v>3</v>
      </c>
      <c r="K1866">
        <f>WEEKDAY(Table1[[#This Row],[Date]])</f>
        <v>3</v>
      </c>
      <c r="L1866" s="3">
        <f>DAY(Table1[[#This Row],[Date]])</f>
        <v>19</v>
      </c>
      <c r="M1866" s="3">
        <f>Table1[[#This Row],[Inventory Level]]/Table1[[#This Row],[Reorder Point]]</f>
        <v>2.8602941176470589</v>
      </c>
      <c r="N1866" s="3">
        <f>ROUND(Table1[[#This Row],[Turnover Ratio]],2)</f>
        <v>2.86</v>
      </c>
    </row>
    <row r="1867" spans="1:14" x14ac:dyDescent="0.25">
      <c r="A1867" t="s">
        <v>1705</v>
      </c>
      <c r="B1867" s="1">
        <v>45573</v>
      </c>
      <c r="C1867">
        <v>417</v>
      </c>
      <c r="D1867">
        <v>99</v>
      </c>
      <c r="E1867">
        <v>18</v>
      </c>
      <c r="F1867">
        <v>130</v>
      </c>
      <c r="G1867">
        <v>23</v>
      </c>
      <c r="H1867" t="s">
        <v>3949</v>
      </c>
      <c r="I1867">
        <f>YEAR(Table1[[#This Row],[Date]])</f>
        <v>2024</v>
      </c>
      <c r="J1867">
        <f>MONTH(Table1[[#This Row],[Date]])</f>
        <v>10</v>
      </c>
      <c r="K1867">
        <f>WEEKDAY(Table1[[#This Row],[Date]])</f>
        <v>3</v>
      </c>
      <c r="L1867" s="3">
        <f>DAY(Table1[[#This Row],[Date]])</f>
        <v>8</v>
      </c>
      <c r="M1867" s="3">
        <f>Table1[[#This Row],[Inventory Level]]/Table1[[#This Row],[Reorder Point]]</f>
        <v>4.2121212121212119</v>
      </c>
      <c r="N1867" s="3">
        <f>ROUND(Table1[[#This Row],[Turnover Ratio]],2)</f>
        <v>4.21</v>
      </c>
    </row>
    <row r="1868" spans="1:14" hidden="1" x14ac:dyDescent="0.25">
      <c r="A1868" t="s">
        <v>1706</v>
      </c>
      <c r="B1868" s="1">
        <v>45004</v>
      </c>
      <c r="C1868">
        <v>742</v>
      </c>
      <c r="D1868">
        <v>210</v>
      </c>
      <c r="E1868">
        <v>25</v>
      </c>
      <c r="F1868">
        <v>39</v>
      </c>
      <c r="G1868">
        <v>36</v>
      </c>
      <c r="H1868" t="s">
        <v>3951</v>
      </c>
      <c r="I1868">
        <f>YEAR(Table1[[#This Row],[Date]])</f>
        <v>2023</v>
      </c>
      <c r="J1868">
        <f>MONTH(Table1[[#This Row],[Date]])</f>
        <v>3</v>
      </c>
      <c r="K1868">
        <f>WEEKDAY(Table1[[#This Row],[Date]])</f>
        <v>1</v>
      </c>
      <c r="L1868" s="3">
        <f>DAY(Table1[[#This Row],[Date]])</f>
        <v>19</v>
      </c>
      <c r="M1868" s="3">
        <f>Table1[[#This Row],[Inventory Level]]/Table1[[#This Row],[Reorder Point]]</f>
        <v>3.5333333333333332</v>
      </c>
      <c r="N1868" s="3">
        <f>ROUND(Table1[[#This Row],[Turnover Ratio]],2)</f>
        <v>3.53</v>
      </c>
    </row>
    <row r="1869" spans="1:14" x14ac:dyDescent="0.25">
      <c r="A1869" t="s">
        <v>1707</v>
      </c>
      <c r="B1869" s="1">
        <v>45125</v>
      </c>
      <c r="C1869">
        <v>531</v>
      </c>
      <c r="D1869">
        <v>314</v>
      </c>
      <c r="E1869">
        <v>8</v>
      </c>
      <c r="F1869">
        <v>75</v>
      </c>
      <c r="G1869">
        <v>42</v>
      </c>
      <c r="H1869" t="s">
        <v>3949</v>
      </c>
      <c r="I1869">
        <f>YEAR(Table1[[#This Row],[Date]])</f>
        <v>2023</v>
      </c>
      <c r="J1869">
        <f>MONTH(Table1[[#This Row],[Date]])</f>
        <v>7</v>
      </c>
      <c r="K1869">
        <f>WEEKDAY(Table1[[#This Row],[Date]])</f>
        <v>3</v>
      </c>
      <c r="L1869" s="3">
        <f>DAY(Table1[[#This Row],[Date]])</f>
        <v>18</v>
      </c>
      <c r="M1869" s="3">
        <f>Table1[[#This Row],[Inventory Level]]/Table1[[#This Row],[Reorder Point]]</f>
        <v>1.6910828025477707</v>
      </c>
      <c r="N1869" s="3">
        <f>ROUND(Table1[[#This Row],[Turnover Ratio]],2)</f>
        <v>1.69</v>
      </c>
    </row>
    <row r="1870" spans="1:14" hidden="1" x14ac:dyDescent="0.25">
      <c r="A1870" t="s">
        <v>1708</v>
      </c>
      <c r="B1870" s="1">
        <v>45164</v>
      </c>
      <c r="C1870">
        <v>480</v>
      </c>
      <c r="D1870">
        <v>69</v>
      </c>
      <c r="E1870">
        <v>14</v>
      </c>
      <c r="F1870">
        <v>43</v>
      </c>
      <c r="G1870">
        <v>33</v>
      </c>
      <c r="H1870" t="s">
        <v>3951</v>
      </c>
      <c r="I1870">
        <f>YEAR(Table1[[#This Row],[Date]])</f>
        <v>2023</v>
      </c>
      <c r="J1870">
        <f>MONTH(Table1[[#This Row],[Date]])</f>
        <v>8</v>
      </c>
      <c r="K1870">
        <f>WEEKDAY(Table1[[#This Row],[Date]])</f>
        <v>7</v>
      </c>
      <c r="L1870" s="3">
        <f>DAY(Table1[[#This Row],[Date]])</f>
        <v>26</v>
      </c>
      <c r="M1870" s="3">
        <f>Table1[[#This Row],[Inventory Level]]/Table1[[#This Row],[Reorder Point]]</f>
        <v>6.9565217391304346</v>
      </c>
      <c r="N1870" s="3">
        <f>ROUND(Table1[[#This Row],[Turnover Ratio]],2)</f>
        <v>6.96</v>
      </c>
    </row>
    <row r="1871" spans="1:14" hidden="1" x14ac:dyDescent="0.25">
      <c r="A1871" t="s">
        <v>1709</v>
      </c>
      <c r="B1871" s="1">
        <v>45515</v>
      </c>
      <c r="C1871">
        <v>897</v>
      </c>
      <c r="D1871">
        <v>211</v>
      </c>
      <c r="E1871">
        <v>25</v>
      </c>
      <c r="F1871">
        <v>68</v>
      </c>
      <c r="G1871">
        <v>18</v>
      </c>
      <c r="H1871" t="s">
        <v>3951</v>
      </c>
      <c r="I1871">
        <f>YEAR(Table1[[#This Row],[Date]])</f>
        <v>2024</v>
      </c>
      <c r="J1871">
        <f>MONTH(Table1[[#This Row],[Date]])</f>
        <v>8</v>
      </c>
      <c r="K1871">
        <f>WEEKDAY(Table1[[#This Row],[Date]])</f>
        <v>1</v>
      </c>
      <c r="L1871" s="3">
        <f>DAY(Table1[[#This Row],[Date]])</f>
        <v>11</v>
      </c>
      <c r="M1871" s="3">
        <f>Table1[[#This Row],[Inventory Level]]/Table1[[#This Row],[Reorder Point]]</f>
        <v>4.2511848341232223</v>
      </c>
      <c r="N1871" s="3">
        <f>ROUND(Table1[[#This Row],[Turnover Ratio]],2)</f>
        <v>4.25</v>
      </c>
    </row>
    <row r="1872" spans="1:14" hidden="1" x14ac:dyDescent="0.25">
      <c r="A1872" t="s">
        <v>1710</v>
      </c>
      <c r="B1872" s="1">
        <v>45323</v>
      </c>
      <c r="C1872">
        <v>716</v>
      </c>
      <c r="D1872">
        <v>88</v>
      </c>
      <c r="E1872">
        <v>1</v>
      </c>
      <c r="F1872">
        <v>23</v>
      </c>
      <c r="G1872">
        <v>48</v>
      </c>
      <c r="H1872" t="s">
        <v>3950</v>
      </c>
      <c r="I1872">
        <f>YEAR(Table1[[#This Row],[Date]])</f>
        <v>2024</v>
      </c>
      <c r="J1872">
        <f>MONTH(Table1[[#This Row],[Date]])</f>
        <v>2</v>
      </c>
      <c r="K1872">
        <f>WEEKDAY(Table1[[#This Row],[Date]])</f>
        <v>5</v>
      </c>
      <c r="L1872" s="3">
        <f>DAY(Table1[[#This Row],[Date]])</f>
        <v>1</v>
      </c>
      <c r="M1872" s="3">
        <f>Table1[[#This Row],[Inventory Level]]/Table1[[#This Row],[Reorder Point]]</f>
        <v>8.1363636363636367</v>
      </c>
      <c r="N1872" s="3">
        <f>ROUND(Table1[[#This Row],[Turnover Ratio]],2)</f>
        <v>8.14</v>
      </c>
    </row>
    <row r="1873" spans="1:14" hidden="1" x14ac:dyDescent="0.25">
      <c r="A1873" t="s">
        <v>1711</v>
      </c>
      <c r="B1873" s="1">
        <v>45219</v>
      </c>
      <c r="C1873">
        <v>910</v>
      </c>
      <c r="D1873">
        <v>152</v>
      </c>
      <c r="E1873">
        <v>19</v>
      </c>
      <c r="F1873">
        <v>85</v>
      </c>
      <c r="G1873">
        <v>47</v>
      </c>
      <c r="H1873" t="s">
        <v>3950</v>
      </c>
      <c r="I1873">
        <f>YEAR(Table1[[#This Row],[Date]])</f>
        <v>2023</v>
      </c>
      <c r="J1873">
        <f>MONTH(Table1[[#This Row],[Date]])</f>
        <v>10</v>
      </c>
      <c r="K1873">
        <f>WEEKDAY(Table1[[#This Row],[Date]])</f>
        <v>6</v>
      </c>
      <c r="L1873" s="3">
        <f>DAY(Table1[[#This Row],[Date]])</f>
        <v>20</v>
      </c>
      <c r="M1873" s="3">
        <f>Table1[[#This Row],[Inventory Level]]/Table1[[#This Row],[Reorder Point]]</f>
        <v>5.9868421052631575</v>
      </c>
      <c r="N1873" s="3">
        <f>ROUND(Table1[[#This Row],[Turnover Ratio]],2)</f>
        <v>5.99</v>
      </c>
    </row>
    <row r="1874" spans="1:14" x14ac:dyDescent="0.25">
      <c r="A1874" t="s">
        <v>1712</v>
      </c>
      <c r="B1874" s="1">
        <v>45564</v>
      </c>
      <c r="C1874">
        <v>694</v>
      </c>
      <c r="D1874">
        <v>111</v>
      </c>
      <c r="E1874">
        <v>14</v>
      </c>
      <c r="F1874">
        <v>135</v>
      </c>
      <c r="G1874">
        <v>36</v>
      </c>
      <c r="H1874" t="s">
        <v>3949</v>
      </c>
      <c r="I1874">
        <f>YEAR(Table1[[#This Row],[Date]])</f>
        <v>2024</v>
      </c>
      <c r="J1874">
        <f>MONTH(Table1[[#This Row],[Date]])</f>
        <v>9</v>
      </c>
      <c r="K1874">
        <f>WEEKDAY(Table1[[#This Row],[Date]])</f>
        <v>1</v>
      </c>
      <c r="L1874" s="3">
        <f>DAY(Table1[[#This Row],[Date]])</f>
        <v>29</v>
      </c>
      <c r="M1874" s="3">
        <f>Table1[[#This Row],[Inventory Level]]/Table1[[#This Row],[Reorder Point]]</f>
        <v>6.2522522522522523</v>
      </c>
      <c r="N1874" s="3">
        <f>ROUND(Table1[[#This Row],[Turnover Ratio]],2)</f>
        <v>6.25</v>
      </c>
    </row>
    <row r="1875" spans="1:14" hidden="1" x14ac:dyDescent="0.25">
      <c r="A1875" t="s">
        <v>1713</v>
      </c>
      <c r="B1875" s="1">
        <v>45130</v>
      </c>
      <c r="C1875">
        <v>521</v>
      </c>
      <c r="D1875">
        <v>371</v>
      </c>
      <c r="E1875">
        <v>26</v>
      </c>
      <c r="F1875">
        <v>15</v>
      </c>
      <c r="G1875">
        <v>4</v>
      </c>
      <c r="H1875" t="s">
        <v>3950</v>
      </c>
      <c r="I1875">
        <f>YEAR(Table1[[#This Row],[Date]])</f>
        <v>2023</v>
      </c>
      <c r="J1875">
        <f>MONTH(Table1[[#This Row],[Date]])</f>
        <v>7</v>
      </c>
      <c r="K1875">
        <f>WEEKDAY(Table1[[#This Row],[Date]])</f>
        <v>1</v>
      </c>
      <c r="L1875" s="3">
        <f>DAY(Table1[[#This Row],[Date]])</f>
        <v>23</v>
      </c>
      <c r="M1875" s="3">
        <f>Table1[[#This Row],[Inventory Level]]/Table1[[#This Row],[Reorder Point]]</f>
        <v>1.4043126684636118</v>
      </c>
      <c r="N1875" s="3">
        <f>ROUND(Table1[[#This Row],[Turnover Ratio]],2)</f>
        <v>1.4</v>
      </c>
    </row>
    <row r="1876" spans="1:14" hidden="1" x14ac:dyDescent="0.25">
      <c r="A1876" t="s">
        <v>1714</v>
      </c>
      <c r="B1876" s="1">
        <v>45243</v>
      </c>
      <c r="C1876">
        <v>373</v>
      </c>
      <c r="D1876">
        <v>445</v>
      </c>
      <c r="E1876">
        <v>1</v>
      </c>
      <c r="F1876">
        <v>122</v>
      </c>
      <c r="G1876">
        <v>31</v>
      </c>
      <c r="H1876" t="s">
        <v>3950</v>
      </c>
      <c r="I1876">
        <f>YEAR(Table1[[#This Row],[Date]])</f>
        <v>2023</v>
      </c>
      <c r="J1876">
        <f>MONTH(Table1[[#This Row],[Date]])</f>
        <v>11</v>
      </c>
      <c r="K1876">
        <f>WEEKDAY(Table1[[#This Row],[Date]])</f>
        <v>2</v>
      </c>
      <c r="L1876" s="3">
        <f>DAY(Table1[[#This Row],[Date]])</f>
        <v>13</v>
      </c>
      <c r="M1876" s="3">
        <f>Table1[[#This Row],[Inventory Level]]/Table1[[#This Row],[Reorder Point]]</f>
        <v>0.83820224719101122</v>
      </c>
      <c r="N1876" s="3">
        <f>ROUND(Table1[[#This Row],[Turnover Ratio]],2)</f>
        <v>0.84</v>
      </c>
    </row>
    <row r="1877" spans="1:14" hidden="1" x14ac:dyDescent="0.25">
      <c r="A1877" t="s">
        <v>1715</v>
      </c>
      <c r="B1877" s="1">
        <v>45076</v>
      </c>
      <c r="C1877">
        <v>601</v>
      </c>
      <c r="D1877">
        <v>274</v>
      </c>
      <c r="E1877">
        <v>11</v>
      </c>
      <c r="F1877">
        <v>60</v>
      </c>
      <c r="G1877">
        <v>3</v>
      </c>
      <c r="H1877" t="s">
        <v>3951</v>
      </c>
      <c r="I1877">
        <f>YEAR(Table1[[#This Row],[Date]])</f>
        <v>2023</v>
      </c>
      <c r="J1877">
        <f>MONTH(Table1[[#This Row],[Date]])</f>
        <v>5</v>
      </c>
      <c r="K1877">
        <f>WEEKDAY(Table1[[#This Row],[Date]])</f>
        <v>3</v>
      </c>
      <c r="L1877" s="3">
        <f>DAY(Table1[[#This Row],[Date]])</f>
        <v>30</v>
      </c>
      <c r="M1877" s="3">
        <f>Table1[[#This Row],[Inventory Level]]/Table1[[#This Row],[Reorder Point]]</f>
        <v>2.1934306569343067</v>
      </c>
      <c r="N1877" s="3">
        <f>ROUND(Table1[[#This Row],[Turnover Ratio]],2)</f>
        <v>2.19</v>
      </c>
    </row>
    <row r="1878" spans="1:14" hidden="1" x14ac:dyDescent="0.25">
      <c r="A1878" t="s">
        <v>633</v>
      </c>
      <c r="B1878" s="1">
        <v>45435</v>
      </c>
      <c r="C1878">
        <v>605</v>
      </c>
      <c r="D1878">
        <v>349</v>
      </c>
      <c r="E1878">
        <v>15</v>
      </c>
      <c r="F1878">
        <v>64</v>
      </c>
      <c r="G1878">
        <v>5</v>
      </c>
      <c r="H1878" t="s">
        <v>3950</v>
      </c>
      <c r="I1878">
        <f>YEAR(Table1[[#This Row],[Date]])</f>
        <v>2024</v>
      </c>
      <c r="J1878">
        <f>MONTH(Table1[[#This Row],[Date]])</f>
        <v>5</v>
      </c>
      <c r="K1878">
        <f>WEEKDAY(Table1[[#This Row],[Date]])</f>
        <v>5</v>
      </c>
      <c r="L1878" s="3">
        <f>DAY(Table1[[#This Row],[Date]])</f>
        <v>23</v>
      </c>
      <c r="M1878" s="3">
        <f>Table1[[#This Row],[Inventory Level]]/Table1[[#This Row],[Reorder Point]]</f>
        <v>1.7335243553008597</v>
      </c>
      <c r="N1878" s="3">
        <f>ROUND(Table1[[#This Row],[Turnover Ratio]],2)</f>
        <v>1.73</v>
      </c>
    </row>
    <row r="1879" spans="1:14" hidden="1" x14ac:dyDescent="0.25">
      <c r="A1879" t="s">
        <v>1130</v>
      </c>
      <c r="B1879" s="1">
        <v>45062</v>
      </c>
      <c r="C1879">
        <v>785</v>
      </c>
      <c r="D1879">
        <v>310</v>
      </c>
      <c r="E1879">
        <v>30</v>
      </c>
      <c r="F1879">
        <v>132</v>
      </c>
      <c r="G1879">
        <v>10</v>
      </c>
      <c r="H1879" t="s">
        <v>3950</v>
      </c>
      <c r="I1879">
        <f>YEAR(Table1[[#This Row],[Date]])</f>
        <v>2023</v>
      </c>
      <c r="J1879">
        <f>MONTH(Table1[[#This Row],[Date]])</f>
        <v>5</v>
      </c>
      <c r="K1879">
        <f>WEEKDAY(Table1[[#This Row],[Date]])</f>
        <v>3</v>
      </c>
      <c r="L1879" s="3">
        <f>DAY(Table1[[#This Row],[Date]])</f>
        <v>16</v>
      </c>
      <c r="M1879" s="3">
        <f>Table1[[#This Row],[Inventory Level]]/Table1[[#This Row],[Reorder Point]]</f>
        <v>2.532258064516129</v>
      </c>
      <c r="N1879" s="3">
        <f>ROUND(Table1[[#This Row],[Turnover Ratio]],2)</f>
        <v>2.5299999999999998</v>
      </c>
    </row>
    <row r="1880" spans="1:14" x14ac:dyDescent="0.25">
      <c r="A1880" t="s">
        <v>1158</v>
      </c>
      <c r="B1880" s="1">
        <v>45048</v>
      </c>
      <c r="C1880">
        <v>163</v>
      </c>
      <c r="D1880">
        <v>216</v>
      </c>
      <c r="E1880">
        <v>28</v>
      </c>
      <c r="F1880">
        <v>141</v>
      </c>
      <c r="G1880">
        <v>27</v>
      </c>
      <c r="H1880" t="s">
        <v>3949</v>
      </c>
      <c r="I1880">
        <f>YEAR(Table1[[#This Row],[Date]])</f>
        <v>2023</v>
      </c>
      <c r="J1880">
        <f>MONTH(Table1[[#This Row],[Date]])</f>
        <v>5</v>
      </c>
      <c r="K1880">
        <f>WEEKDAY(Table1[[#This Row],[Date]])</f>
        <v>3</v>
      </c>
      <c r="L1880" s="3">
        <f>DAY(Table1[[#This Row],[Date]])</f>
        <v>2</v>
      </c>
      <c r="M1880" s="3">
        <f>Table1[[#This Row],[Inventory Level]]/Table1[[#This Row],[Reorder Point]]</f>
        <v>0.75462962962962965</v>
      </c>
      <c r="N1880" s="3">
        <f>ROUND(Table1[[#This Row],[Turnover Ratio]],2)</f>
        <v>0.75</v>
      </c>
    </row>
    <row r="1881" spans="1:14" hidden="1" x14ac:dyDescent="0.25">
      <c r="A1881" t="s">
        <v>1716</v>
      </c>
      <c r="B1881" s="1">
        <v>45149</v>
      </c>
      <c r="C1881">
        <v>141</v>
      </c>
      <c r="D1881">
        <v>441</v>
      </c>
      <c r="E1881">
        <v>22</v>
      </c>
      <c r="F1881">
        <v>68</v>
      </c>
      <c r="G1881">
        <v>37</v>
      </c>
      <c r="H1881" t="s">
        <v>3951</v>
      </c>
      <c r="I1881">
        <f>YEAR(Table1[[#This Row],[Date]])</f>
        <v>2023</v>
      </c>
      <c r="J1881">
        <f>MONTH(Table1[[#This Row],[Date]])</f>
        <v>8</v>
      </c>
      <c r="K1881">
        <f>WEEKDAY(Table1[[#This Row],[Date]])</f>
        <v>6</v>
      </c>
      <c r="L1881" s="3">
        <f>DAY(Table1[[#This Row],[Date]])</f>
        <v>11</v>
      </c>
      <c r="M1881" s="3">
        <f>Table1[[#This Row],[Inventory Level]]/Table1[[#This Row],[Reorder Point]]</f>
        <v>0.31972789115646261</v>
      </c>
      <c r="N1881" s="3">
        <f>ROUND(Table1[[#This Row],[Turnover Ratio]],2)</f>
        <v>0.32</v>
      </c>
    </row>
    <row r="1882" spans="1:14" hidden="1" x14ac:dyDescent="0.25">
      <c r="A1882" t="s">
        <v>1717</v>
      </c>
      <c r="B1882" s="1">
        <v>45489</v>
      </c>
      <c r="C1882">
        <v>364</v>
      </c>
      <c r="D1882">
        <v>226</v>
      </c>
      <c r="E1882">
        <v>25</v>
      </c>
      <c r="F1882">
        <v>146</v>
      </c>
      <c r="G1882">
        <v>22</v>
      </c>
      <c r="H1882" t="s">
        <v>3951</v>
      </c>
      <c r="I1882">
        <f>YEAR(Table1[[#This Row],[Date]])</f>
        <v>2024</v>
      </c>
      <c r="J1882">
        <f>MONTH(Table1[[#This Row],[Date]])</f>
        <v>7</v>
      </c>
      <c r="K1882">
        <f>WEEKDAY(Table1[[#This Row],[Date]])</f>
        <v>3</v>
      </c>
      <c r="L1882" s="3">
        <f>DAY(Table1[[#This Row],[Date]])</f>
        <v>16</v>
      </c>
      <c r="M1882" s="3">
        <f>Table1[[#This Row],[Inventory Level]]/Table1[[#This Row],[Reorder Point]]</f>
        <v>1.6106194690265487</v>
      </c>
      <c r="N1882" s="3">
        <f>ROUND(Table1[[#This Row],[Turnover Ratio]],2)</f>
        <v>1.61</v>
      </c>
    </row>
    <row r="1883" spans="1:14" hidden="1" x14ac:dyDescent="0.25">
      <c r="A1883" t="s">
        <v>1718</v>
      </c>
      <c r="B1883" s="1">
        <v>45591</v>
      </c>
      <c r="C1883">
        <v>897</v>
      </c>
      <c r="D1883">
        <v>152</v>
      </c>
      <c r="E1883">
        <v>22</v>
      </c>
      <c r="F1883">
        <v>143</v>
      </c>
      <c r="G1883">
        <v>20</v>
      </c>
      <c r="H1883" t="s">
        <v>3951</v>
      </c>
      <c r="I1883">
        <f>YEAR(Table1[[#This Row],[Date]])</f>
        <v>2024</v>
      </c>
      <c r="J1883">
        <f>MONTH(Table1[[#This Row],[Date]])</f>
        <v>10</v>
      </c>
      <c r="K1883">
        <f>WEEKDAY(Table1[[#This Row],[Date]])</f>
        <v>7</v>
      </c>
      <c r="L1883" s="3">
        <f>DAY(Table1[[#This Row],[Date]])</f>
        <v>26</v>
      </c>
      <c r="M1883" s="3">
        <f>Table1[[#This Row],[Inventory Level]]/Table1[[#This Row],[Reorder Point]]</f>
        <v>5.9013157894736841</v>
      </c>
      <c r="N1883" s="3">
        <f>ROUND(Table1[[#This Row],[Turnover Ratio]],2)</f>
        <v>5.9</v>
      </c>
    </row>
    <row r="1884" spans="1:14" hidden="1" x14ac:dyDescent="0.25">
      <c r="A1884" t="s">
        <v>1541</v>
      </c>
      <c r="B1884" s="1">
        <v>45410</v>
      </c>
      <c r="C1884">
        <v>149</v>
      </c>
      <c r="D1884">
        <v>199</v>
      </c>
      <c r="E1884">
        <v>5</v>
      </c>
      <c r="F1884">
        <v>155</v>
      </c>
      <c r="G1884">
        <v>8</v>
      </c>
      <c r="H1884" t="s">
        <v>3951</v>
      </c>
      <c r="I1884">
        <f>YEAR(Table1[[#This Row],[Date]])</f>
        <v>2024</v>
      </c>
      <c r="J1884">
        <f>MONTH(Table1[[#This Row],[Date]])</f>
        <v>4</v>
      </c>
      <c r="K1884">
        <f>WEEKDAY(Table1[[#This Row],[Date]])</f>
        <v>1</v>
      </c>
      <c r="L1884" s="3">
        <f>DAY(Table1[[#This Row],[Date]])</f>
        <v>28</v>
      </c>
      <c r="M1884" s="3">
        <f>Table1[[#This Row],[Inventory Level]]/Table1[[#This Row],[Reorder Point]]</f>
        <v>0.74874371859296485</v>
      </c>
      <c r="N1884" s="3">
        <f>ROUND(Table1[[#This Row],[Turnover Ratio]],2)</f>
        <v>0.75</v>
      </c>
    </row>
    <row r="1885" spans="1:14" hidden="1" x14ac:dyDescent="0.25">
      <c r="A1885" t="s">
        <v>1719</v>
      </c>
      <c r="B1885" s="1">
        <v>45535</v>
      </c>
      <c r="C1885">
        <v>785</v>
      </c>
      <c r="D1885">
        <v>218</v>
      </c>
      <c r="E1885">
        <v>28</v>
      </c>
      <c r="F1885">
        <v>68</v>
      </c>
      <c r="G1885">
        <v>26</v>
      </c>
      <c r="H1885" t="s">
        <v>3950</v>
      </c>
      <c r="I1885">
        <f>YEAR(Table1[[#This Row],[Date]])</f>
        <v>2024</v>
      </c>
      <c r="J1885">
        <f>MONTH(Table1[[#This Row],[Date]])</f>
        <v>8</v>
      </c>
      <c r="K1885">
        <f>WEEKDAY(Table1[[#This Row],[Date]])</f>
        <v>7</v>
      </c>
      <c r="L1885" s="3">
        <f>DAY(Table1[[#This Row],[Date]])</f>
        <v>31</v>
      </c>
      <c r="M1885" s="3">
        <f>Table1[[#This Row],[Inventory Level]]/Table1[[#This Row],[Reorder Point]]</f>
        <v>3.6009174311926606</v>
      </c>
      <c r="N1885" s="3">
        <f>ROUND(Table1[[#This Row],[Turnover Ratio]],2)</f>
        <v>3.6</v>
      </c>
    </row>
    <row r="1886" spans="1:14" hidden="1" x14ac:dyDescent="0.25">
      <c r="A1886" t="s">
        <v>1720</v>
      </c>
      <c r="B1886" s="1">
        <v>45644</v>
      </c>
      <c r="C1886">
        <v>666</v>
      </c>
      <c r="D1886">
        <v>315</v>
      </c>
      <c r="E1886">
        <v>4</v>
      </c>
      <c r="F1886">
        <v>161</v>
      </c>
      <c r="G1886">
        <v>19</v>
      </c>
      <c r="H1886" t="s">
        <v>3951</v>
      </c>
      <c r="I1886">
        <f>YEAR(Table1[[#This Row],[Date]])</f>
        <v>2024</v>
      </c>
      <c r="J1886">
        <f>MONTH(Table1[[#This Row],[Date]])</f>
        <v>12</v>
      </c>
      <c r="K1886">
        <f>WEEKDAY(Table1[[#This Row],[Date]])</f>
        <v>4</v>
      </c>
      <c r="L1886" s="3">
        <f>DAY(Table1[[#This Row],[Date]])</f>
        <v>18</v>
      </c>
      <c r="M1886" s="3">
        <f>Table1[[#This Row],[Inventory Level]]/Table1[[#This Row],[Reorder Point]]</f>
        <v>2.1142857142857143</v>
      </c>
      <c r="N1886" s="3">
        <f>ROUND(Table1[[#This Row],[Turnover Ratio]],2)</f>
        <v>2.11</v>
      </c>
    </row>
    <row r="1887" spans="1:14" hidden="1" x14ac:dyDescent="0.25">
      <c r="A1887" t="s">
        <v>1721</v>
      </c>
      <c r="B1887" s="1">
        <v>45598</v>
      </c>
      <c r="C1887">
        <v>266</v>
      </c>
      <c r="D1887">
        <v>74</v>
      </c>
      <c r="E1887">
        <v>8</v>
      </c>
      <c r="F1887">
        <v>116</v>
      </c>
      <c r="G1887">
        <v>3</v>
      </c>
      <c r="H1887" t="s">
        <v>3950</v>
      </c>
      <c r="I1887">
        <f>YEAR(Table1[[#This Row],[Date]])</f>
        <v>2024</v>
      </c>
      <c r="J1887">
        <f>MONTH(Table1[[#This Row],[Date]])</f>
        <v>11</v>
      </c>
      <c r="K1887">
        <f>WEEKDAY(Table1[[#This Row],[Date]])</f>
        <v>7</v>
      </c>
      <c r="L1887" s="3">
        <f>DAY(Table1[[#This Row],[Date]])</f>
        <v>2</v>
      </c>
      <c r="M1887" s="3">
        <f>Table1[[#This Row],[Inventory Level]]/Table1[[#This Row],[Reorder Point]]</f>
        <v>3.5945945945945947</v>
      </c>
      <c r="N1887" s="3">
        <f>ROUND(Table1[[#This Row],[Turnover Ratio]],2)</f>
        <v>3.59</v>
      </c>
    </row>
    <row r="1888" spans="1:14" hidden="1" x14ac:dyDescent="0.25">
      <c r="A1888" t="s">
        <v>132</v>
      </c>
      <c r="B1888" s="1">
        <v>45174</v>
      </c>
      <c r="C1888">
        <v>145</v>
      </c>
      <c r="D1888">
        <v>402</v>
      </c>
      <c r="E1888">
        <v>23</v>
      </c>
      <c r="F1888">
        <v>94</v>
      </c>
      <c r="G1888">
        <v>38</v>
      </c>
      <c r="H1888" t="s">
        <v>3950</v>
      </c>
      <c r="I1888">
        <f>YEAR(Table1[[#This Row],[Date]])</f>
        <v>2023</v>
      </c>
      <c r="J1888">
        <f>MONTH(Table1[[#This Row],[Date]])</f>
        <v>9</v>
      </c>
      <c r="K1888">
        <f>WEEKDAY(Table1[[#This Row],[Date]])</f>
        <v>3</v>
      </c>
      <c r="L1888" s="3">
        <f>DAY(Table1[[#This Row],[Date]])</f>
        <v>5</v>
      </c>
      <c r="M1888" s="3">
        <f>Table1[[#This Row],[Inventory Level]]/Table1[[#This Row],[Reorder Point]]</f>
        <v>0.36069651741293535</v>
      </c>
      <c r="N1888" s="3">
        <f>ROUND(Table1[[#This Row],[Turnover Ratio]],2)</f>
        <v>0.36</v>
      </c>
    </row>
    <row r="1889" spans="1:14" x14ac:dyDescent="0.25">
      <c r="A1889" t="s">
        <v>1722</v>
      </c>
      <c r="B1889" s="1">
        <v>45052</v>
      </c>
      <c r="C1889">
        <v>863</v>
      </c>
      <c r="D1889">
        <v>86</v>
      </c>
      <c r="E1889">
        <v>22</v>
      </c>
      <c r="F1889">
        <v>13</v>
      </c>
      <c r="G1889">
        <v>44</v>
      </c>
      <c r="H1889" t="s">
        <v>3949</v>
      </c>
      <c r="I1889">
        <f>YEAR(Table1[[#This Row],[Date]])</f>
        <v>2023</v>
      </c>
      <c r="J1889">
        <f>MONTH(Table1[[#This Row],[Date]])</f>
        <v>5</v>
      </c>
      <c r="K1889">
        <f>WEEKDAY(Table1[[#This Row],[Date]])</f>
        <v>7</v>
      </c>
      <c r="L1889" s="3">
        <f>DAY(Table1[[#This Row],[Date]])</f>
        <v>6</v>
      </c>
      <c r="M1889" s="3">
        <f>Table1[[#This Row],[Inventory Level]]/Table1[[#This Row],[Reorder Point]]</f>
        <v>10.034883720930232</v>
      </c>
      <c r="N1889" s="3">
        <f>ROUND(Table1[[#This Row],[Turnover Ratio]],2)</f>
        <v>10.029999999999999</v>
      </c>
    </row>
    <row r="1890" spans="1:14" hidden="1" x14ac:dyDescent="0.25">
      <c r="A1890" t="s">
        <v>1723</v>
      </c>
      <c r="B1890" s="1">
        <v>45352</v>
      </c>
      <c r="C1890">
        <v>245</v>
      </c>
      <c r="D1890">
        <v>430</v>
      </c>
      <c r="E1890">
        <v>2</v>
      </c>
      <c r="F1890">
        <v>34</v>
      </c>
      <c r="G1890">
        <v>46</v>
      </c>
      <c r="H1890" t="s">
        <v>3951</v>
      </c>
      <c r="I1890">
        <f>YEAR(Table1[[#This Row],[Date]])</f>
        <v>2024</v>
      </c>
      <c r="J1890">
        <f>MONTH(Table1[[#This Row],[Date]])</f>
        <v>3</v>
      </c>
      <c r="K1890">
        <f>WEEKDAY(Table1[[#This Row],[Date]])</f>
        <v>6</v>
      </c>
      <c r="L1890" s="3">
        <f>DAY(Table1[[#This Row],[Date]])</f>
        <v>1</v>
      </c>
      <c r="M1890" s="3">
        <f>Table1[[#This Row],[Inventory Level]]/Table1[[#This Row],[Reorder Point]]</f>
        <v>0.56976744186046513</v>
      </c>
      <c r="N1890" s="3">
        <f>ROUND(Table1[[#This Row],[Turnover Ratio]],2)</f>
        <v>0.56999999999999995</v>
      </c>
    </row>
    <row r="1891" spans="1:14" hidden="1" x14ac:dyDescent="0.25">
      <c r="A1891" t="s">
        <v>1724</v>
      </c>
      <c r="B1891" s="1">
        <v>45553</v>
      </c>
      <c r="C1891">
        <v>828</v>
      </c>
      <c r="D1891">
        <v>213</v>
      </c>
      <c r="E1891">
        <v>14</v>
      </c>
      <c r="F1891">
        <v>120</v>
      </c>
      <c r="G1891">
        <v>8</v>
      </c>
      <c r="H1891" t="s">
        <v>3950</v>
      </c>
      <c r="I1891">
        <f>YEAR(Table1[[#This Row],[Date]])</f>
        <v>2024</v>
      </c>
      <c r="J1891">
        <f>MONTH(Table1[[#This Row],[Date]])</f>
        <v>9</v>
      </c>
      <c r="K1891">
        <f>WEEKDAY(Table1[[#This Row],[Date]])</f>
        <v>4</v>
      </c>
      <c r="L1891" s="3">
        <f>DAY(Table1[[#This Row],[Date]])</f>
        <v>18</v>
      </c>
      <c r="M1891" s="3">
        <f>Table1[[#This Row],[Inventory Level]]/Table1[[#This Row],[Reorder Point]]</f>
        <v>3.887323943661972</v>
      </c>
      <c r="N1891" s="3">
        <f>ROUND(Table1[[#This Row],[Turnover Ratio]],2)</f>
        <v>3.89</v>
      </c>
    </row>
    <row r="1892" spans="1:14" hidden="1" x14ac:dyDescent="0.25">
      <c r="A1892" t="s">
        <v>1725</v>
      </c>
      <c r="B1892" s="1">
        <v>45370</v>
      </c>
      <c r="C1892">
        <v>720</v>
      </c>
      <c r="D1892">
        <v>188</v>
      </c>
      <c r="E1892">
        <v>28</v>
      </c>
      <c r="F1892">
        <v>99</v>
      </c>
      <c r="G1892">
        <v>43</v>
      </c>
      <c r="H1892" t="s">
        <v>3950</v>
      </c>
      <c r="I1892">
        <f>YEAR(Table1[[#This Row],[Date]])</f>
        <v>2024</v>
      </c>
      <c r="J1892">
        <f>MONTH(Table1[[#This Row],[Date]])</f>
        <v>3</v>
      </c>
      <c r="K1892">
        <f>WEEKDAY(Table1[[#This Row],[Date]])</f>
        <v>3</v>
      </c>
      <c r="L1892" s="3">
        <f>DAY(Table1[[#This Row],[Date]])</f>
        <v>19</v>
      </c>
      <c r="M1892" s="3">
        <f>Table1[[#This Row],[Inventory Level]]/Table1[[#This Row],[Reorder Point]]</f>
        <v>3.8297872340425534</v>
      </c>
      <c r="N1892" s="3">
        <f>ROUND(Table1[[#This Row],[Turnover Ratio]],2)</f>
        <v>3.83</v>
      </c>
    </row>
    <row r="1893" spans="1:14" hidden="1" x14ac:dyDescent="0.25">
      <c r="A1893" t="s">
        <v>19</v>
      </c>
      <c r="B1893" s="1">
        <v>45399</v>
      </c>
      <c r="C1893">
        <v>476</v>
      </c>
      <c r="D1893">
        <v>211</v>
      </c>
      <c r="E1893">
        <v>5</v>
      </c>
      <c r="F1893">
        <v>87</v>
      </c>
      <c r="G1893">
        <v>50</v>
      </c>
      <c r="H1893" t="s">
        <v>3951</v>
      </c>
      <c r="I1893">
        <f>YEAR(Table1[[#This Row],[Date]])</f>
        <v>2024</v>
      </c>
      <c r="J1893">
        <f>MONTH(Table1[[#This Row],[Date]])</f>
        <v>4</v>
      </c>
      <c r="K1893">
        <f>WEEKDAY(Table1[[#This Row],[Date]])</f>
        <v>4</v>
      </c>
      <c r="L1893" s="3">
        <f>DAY(Table1[[#This Row],[Date]])</f>
        <v>17</v>
      </c>
      <c r="M1893" s="3">
        <f>Table1[[#This Row],[Inventory Level]]/Table1[[#This Row],[Reorder Point]]</f>
        <v>2.2559241706161139</v>
      </c>
      <c r="N1893" s="3">
        <f>ROUND(Table1[[#This Row],[Turnover Ratio]],2)</f>
        <v>2.2599999999999998</v>
      </c>
    </row>
    <row r="1894" spans="1:14" hidden="1" x14ac:dyDescent="0.25">
      <c r="A1894" t="s">
        <v>1726</v>
      </c>
      <c r="B1894" s="1">
        <v>45274</v>
      </c>
      <c r="C1894">
        <v>815</v>
      </c>
      <c r="D1894">
        <v>275</v>
      </c>
      <c r="E1894">
        <v>27</v>
      </c>
      <c r="F1894">
        <v>158</v>
      </c>
      <c r="G1894">
        <v>1</v>
      </c>
      <c r="H1894" t="s">
        <v>3950</v>
      </c>
      <c r="I1894">
        <f>YEAR(Table1[[#This Row],[Date]])</f>
        <v>2023</v>
      </c>
      <c r="J1894">
        <f>MONTH(Table1[[#This Row],[Date]])</f>
        <v>12</v>
      </c>
      <c r="K1894">
        <f>WEEKDAY(Table1[[#This Row],[Date]])</f>
        <v>5</v>
      </c>
      <c r="L1894" s="3">
        <f>DAY(Table1[[#This Row],[Date]])</f>
        <v>14</v>
      </c>
      <c r="M1894" s="3">
        <f>Table1[[#This Row],[Inventory Level]]/Table1[[#This Row],[Reorder Point]]</f>
        <v>2.9636363636363638</v>
      </c>
      <c r="N1894" s="3">
        <f>ROUND(Table1[[#This Row],[Turnover Ratio]],2)</f>
        <v>2.96</v>
      </c>
    </row>
    <row r="1895" spans="1:14" x14ac:dyDescent="0.25">
      <c r="A1895" t="s">
        <v>1727</v>
      </c>
      <c r="B1895" s="1">
        <v>45130</v>
      </c>
      <c r="C1895">
        <v>729</v>
      </c>
      <c r="D1895">
        <v>289</v>
      </c>
      <c r="E1895">
        <v>13</v>
      </c>
      <c r="F1895">
        <v>155</v>
      </c>
      <c r="G1895">
        <v>23</v>
      </c>
      <c r="H1895" t="s">
        <v>3949</v>
      </c>
      <c r="I1895">
        <f>YEAR(Table1[[#This Row],[Date]])</f>
        <v>2023</v>
      </c>
      <c r="J1895">
        <f>MONTH(Table1[[#This Row],[Date]])</f>
        <v>7</v>
      </c>
      <c r="K1895">
        <f>WEEKDAY(Table1[[#This Row],[Date]])</f>
        <v>1</v>
      </c>
      <c r="L1895" s="3">
        <f>DAY(Table1[[#This Row],[Date]])</f>
        <v>23</v>
      </c>
      <c r="M1895" s="3">
        <f>Table1[[#This Row],[Inventory Level]]/Table1[[#This Row],[Reorder Point]]</f>
        <v>2.5224913494809686</v>
      </c>
      <c r="N1895" s="3">
        <f>ROUND(Table1[[#This Row],[Turnover Ratio]],2)</f>
        <v>2.52</v>
      </c>
    </row>
    <row r="1896" spans="1:14" x14ac:dyDescent="0.25">
      <c r="A1896" t="s">
        <v>1728</v>
      </c>
      <c r="B1896" s="1">
        <v>45664</v>
      </c>
      <c r="C1896">
        <v>256</v>
      </c>
      <c r="D1896">
        <v>485</v>
      </c>
      <c r="E1896">
        <v>24</v>
      </c>
      <c r="F1896">
        <v>51</v>
      </c>
      <c r="G1896">
        <v>43</v>
      </c>
      <c r="H1896" t="s">
        <v>3949</v>
      </c>
      <c r="I1896">
        <f>YEAR(Table1[[#This Row],[Date]])</f>
        <v>2025</v>
      </c>
      <c r="J1896">
        <f>MONTH(Table1[[#This Row],[Date]])</f>
        <v>1</v>
      </c>
      <c r="K1896">
        <f>WEEKDAY(Table1[[#This Row],[Date]])</f>
        <v>3</v>
      </c>
      <c r="L1896" s="3">
        <f>DAY(Table1[[#This Row],[Date]])</f>
        <v>7</v>
      </c>
      <c r="M1896" s="3">
        <f>Table1[[#This Row],[Inventory Level]]/Table1[[#This Row],[Reorder Point]]</f>
        <v>0.52783505154639176</v>
      </c>
      <c r="N1896" s="3">
        <f>ROUND(Table1[[#This Row],[Turnover Ratio]],2)</f>
        <v>0.53</v>
      </c>
    </row>
    <row r="1897" spans="1:14" hidden="1" x14ac:dyDescent="0.25">
      <c r="A1897" t="s">
        <v>1729</v>
      </c>
      <c r="B1897" s="1">
        <v>45545</v>
      </c>
      <c r="C1897">
        <v>418</v>
      </c>
      <c r="D1897">
        <v>196</v>
      </c>
      <c r="E1897">
        <v>15</v>
      </c>
      <c r="F1897">
        <v>38</v>
      </c>
      <c r="G1897">
        <v>12</v>
      </c>
      <c r="H1897" t="s">
        <v>3951</v>
      </c>
      <c r="I1897">
        <f>YEAR(Table1[[#This Row],[Date]])</f>
        <v>2024</v>
      </c>
      <c r="J1897">
        <f>MONTH(Table1[[#This Row],[Date]])</f>
        <v>9</v>
      </c>
      <c r="K1897">
        <f>WEEKDAY(Table1[[#This Row],[Date]])</f>
        <v>3</v>
      </c>
      <c r="L1897" s="3">
        <f>DAY(Table1[[#This Row],[Date]])</f>
        <v>10</v>
      </c>
      <c r="M1897" s="3">
        <f>Table1[[#This Row],[Inventory Level]]/Table1[[#This Row],[Reorder Point]]</f>
        <v>2.1326530612244898</v>
      </c>
      <c r="N1897" s="3">
        <f>ROUND(Table1[[#This Row],[Turnover Ratio]],2)</f>
        <v>2.13</v>
      </c>
    </row>
    <row r="1898" spans="1:14" x14ac:dyDescent="0.25">
      <c r="A1898" t="s">
        <v>1730</v>
      </c>
      <c r="B1898" s="1">
        <v>45587</v>
      </c>
      <c r="C1898">
        <v>817</v>
      </c>
      <c r="D1898">
        <v>264</v>
      </c>
      <c r="E1898">
        <v>6</v>
      </c>
      <c r="F1898">
        <v>8</v>
      </c>
      <c r="G1898">
        <v>33</v>
      </c>
      <c r="H1898" t="s">
        <v>3949</v>
      </c>
      <c r="I1898">
        <f>YEAR(Table1[[#This Row],[Date]])</f>
        <v>2024</v>
      </c>
      <c r="J1898">
        <f>MONTH(Table1[[#This Row],[Date]])</f>
        <v>10</v>
      </c>
      <c r="K1898">
        <f>WEEKDAY(Table1[[#This Row],[Date]])</f>
        <v>3</v>
      </c>
      <c r="L1898" s="3">
        <f>DAY(Table1[[#This Row],[Date]])</f>
        <v>22</v>
      </c>
      <c r="M1898" s="3">
        <f>Table1[[#This Row],[Inventory Level]]/Table1[[#This Row],[Reorder Point]]</f>
        <v>3.0946969696969697</v>
      </c>
      <c r="N1898" s="3">
        <f>ROUND(Table1[[#This Row],[Turnover Ratio]],2)</f>
        <v>3.09</v>
      </c>
    </row>
    <row r="1899" spans="1:14" hidden="1" x14ac:dyDescent="0.25">
      <c r="A1899" t="s">
        <v>1731</v>
      </c>
      <c r="B1899" s="1">
        <v>45090</v>
      </c>
      <c r="C1899">
        <v>247</v>
      </c>
      <c r="D1899">
        <v>174</v>
      </c>
      <c r="E1899">
        <v>18</v>
      </c>
      <c r="F1899">
        <v>180</v>
      </c>
      <c r="G1899">
        <v>32</v>
      </c>
      <c r="H1899" t="s">
        <v>3950</v>
      </c>
      <c r="I1899">
        <f>YEAR(Table1[[#This Row],[Date]])</f>
        <v>2023</v>
      </c>
      <c r="J1899">
        <f>MONTH(Table1[[#This Row],[Date]])</f>
        <v>6</v>
      </c>
      <c r="K1899">
        <f>WEEKDAY(Table1[[#This Row],[Date]])</f>
        <v>3</v>
      </c>
      <c r="L1899" s="3">
        <f>DAY(Table1[[#This Row],[Date]])</f>
        <v>13</v>
      </c>
      <c r="M1899" s="3">
        <f>Table1[[#This Row],[Inventory Level]]/Table1[[#This Row],[Reorder Point]]</f>
        <v>1.4195402298850575</v>
      </c>
      <c r="N1899" s="3">
        <f>ROUND(Table1[[#This Row],[Turnover Ratio]],2)</f>
        <v>1.42</v>
      </c>
    </row>
    <row r="1900" spans="1:14" hidden="1" x14ac:dyDescent="0.25">
      <c r="A1900" t="s">
        <v>621</v>
      </c>
      <c r="B1900" s="1">
        <v>45177</v>
      </c>
      <c r="C1900">
        <v>498</v>
      </c>
      <c r="D1900">
        <v>475</v>
      </c>
      <c r="E1900">
        <v>20</v>
      </c>
      <c r="F1900">
        <v>30</v>
      </c>
      <c r="G1900">
        <v>28</v>
      </c>
      <c r="H1900" t="s">
        <v>3951</v>
      </c>
      <c r="I1900">
        <f>YEAR(Table1[[#This Row],[Date]])</f>
        <v>2023</v>
      </c>
      <c r="J1900">
        <f>MONTH(Table1[[#This Row],[Date]])</f>
        <v>9</v>
      </c>
      <c r="K1900">
        <f>WEEKDAY(Table1[[#This Row],[Date]])</f>
        <v>6</v>
      </c>
      <c r="L1900" s="3">
        <f>DAY(Table1[[#This Row],[Date]])</f>
        <v>8</v>
      </c>
      <c r="M1900" s="3">
        <f>Table1[[#This Row],[Inventory Level]]/Table1[[#This Row],[Reorder Point]]</f>
        <v>1.0484210526315789</v>
      </c>
      <c r="N1900" s="3">
        <f>ROUND(Table1[[#This Row],[Turnover Ratio]],2)</f>
        <v>1.05</v>
      </c>
    </row>
    <row r="1901" spans="1:14" hidden="1" x14ac:dyDescent="0.25">
      <c r="A1901" t="s">
        <v>1732</v>
      </c>
      <c r="B1901" s="1">
        <v>45083</v>
      </c>
      <c r="C1901">
        <v>766</v>
      </c>
      <c r="D1901">
        <v>424</v>
      </c>
      <c r="E1901">
        <v>9</v>
      </c>
      <c r="F1901">
        <v>187</v>
      </c>
      <c r="G1901">
        <v>19</v>
      </c>
      <c r="H1901" t="s">
        <v>3950</v>
      </c>
      <c r="I1901">
        <f>YEAR(Table1[[#This Row],[Date]])</f>
        <v>2023</v>
      </c>
      <c r="J1901">
        <f>MONTH(Table1[[#This Row],[Date]])</f>
        <v>6</v>
      </c>
      <c r="K1901">
        <f>WEEKDAY(Table1[[#This Row],[Date]])</f>
        <v>3</v>
      </c>
      <c r="L1901" s="3">
        <f>DAY(Table1[[#This Row],[Date]])</f>
        <v>6</v>
      </c>
      <c r="M1901" s="3">
        <f>Table1[[#This Row],[Inventory Level]]/Table1[[#This Row],[Reorder Point]]</f>
        <v>1.8066037735849056</v>
      </c>
      <c r="N1901" s="3">
        <f>ROUND(Table1[[#This Row],[Turnover Ratio]],2)</f>
        <v>1.81</v>
      </c>
    </row>
    <row r="1902" spans="1:14" hidden="1" x14ac:dyDescent="0.25">
      <c r="A1902" t="s">
        <v>1733</v>
      </c>
      <c r="B1902" s="1">
        <v>45290</v>
      </c>
      <c r="C1902">
        <v>521</v>
      </c>
      <c r="D1902">
        <v>411</v>
      </c>
      <c r="E1902">
        <v>10</v>
      </c>
      <c r="F1902">
        <v>167</v>
      </c>
      <c r="G1902">
        <v>6</v>
      </c>
      <c r="H1902" t="s">
        <v>3951</v>
      </c>
      <c r="I1902">
        <f>YEAR(Table1[[#This Row],[Date]])</f>
        <v>2023</v>
      </c>
      <c r="J1902">
        <f>MONTH(Table1[[#This Row],[Date]])</f>
        <v>12</v>
      </c>
      <c r="K1902">
        <f>WEEKDAY(Table1[[#This Row],[Date]])</f>
        <v>7</v>
      </c>
      <c r="L1902" s="3">
        <f>DAY(Table1[[#This Row],[Date]])</f>
        <v>30</v>
      </c>
      <c r="M1902" s="3">
        <f>Table1[[#This Row],[Inventory Level]]/Table1[[#This Row],[Reorder Point]]</f>
        <v>1.2676399026763989</v>
      </c>
      <c r="N1902" s="3">
        <f>ROUND(Table1[[#This Row],[Turnover Ratio]],2)</f>
        <v>1.27</v>
      </c>
    </row>
    <row r="1903" spans="1:14" hidden="1" x14ac:dyDescent="0.25">
      <c r="A1903" t="s">
        <v>1734</v>
      </c>
      <c r="B1903" s="1">
        <v>45232</v>
      </c>
      <c r="C1903">
        <v>223</v>
      </c>
      <c r="D1903">
        <v>165</v>
      </c>
      <c r="E1903">
        <v>9</v>
      </c>
      <c r="F1903">
        <v>7</v>
      </c>
      <c r="G1903">
        <v>9</v>
      </c>
      <c r="H1903" t="s">
        <v>3950</v>
      </c>
      <c r="I1903">
        <f>YEAR(Table1[[#This Row],[Date]])</f>
        <v>2023</v>
      </c>
      <c r="J1903">
        <f>MONTH(Table1[[#This Row],[Date]])</f>
        <v>11</v>
      </c>
      <c r="K1903">
        <f>WEEKDAY(Table1[[#This Row],[Date]])</f>
        <v>5</v>
      </c>
      <c r="L1903" s="3">
        <f>DAY(Table1[[#This Row],[Date]])</f>
        <v>2</v>
      </c>
      <c r="M1903" s="3">
        <f>Table1[[#This Row],[Inventory Level]]/Table1[[#This Row],[Reorder Point]]</f>
        <v>1.3515151515151516</v>
      </c>
      <c r="N1903" s="3">
        <f>ROUND(Table1[[#This Row],[Turnover Ratio]],2)</f>
        <v>1.35</v>
      </c>
    </row>
    <row r="1904" spans="1:14" hidden="1" x14ac:dyDescent="0.25">
      <c r="A1904" t="s">
        <v>1735</v>
      </c>
      <c r="B1904" s="1">
        <v>45390</v>
      </c>
      <c r="C1904">
        <v>215</v>
      </c>
      <c r="D1904">
        <v>177</v>
      </c>
      <c r="E1904">
        <v>11</v>
      </c>
      <c r="F1904">
        <v>176</v>
      </c>
      <c r="G1904">
        <v>21</v>
      </c>
      <c r="H1904" t="s">
        <v>3950</v>
      </c>
      <c r="I1904">
        <f>YEAR(Table1[[#This Row],[Date]])</f>
        <v>2024</v>
      </c>
      <c r="J1904">
        <f>MONTH(Table1[[#This Row],[Date]])</f>
        <v>4</v>
      </c>
      <c r="K1904">
        <f>WEEKDAY(Table1[[#This Row],[Date]])</f>
        <v>2</v>
      </c>
      <c r="L1904" s="3">
        <f>DAY(Table1[[#This Row],[Date]])</f>
        <v>8</v>
      </c>
      <c r="M1904" s="3">
        <f>Table1[[#This Row],[Inventory Level]]/Table1[[#This Row],[Reorder Point]]</f>
        <v>1.2146892655367232</v>
      </c>
      <c r="N1904" s="3">
        <f>ROUND(Table1[[#This Row],[Turnover Ratio]],2)</f>
        <v>1.21</v>
      </c>
    </row>
    <row r="1905" spans="1:14" hidden="1" x14ac:dyDescent="0.25">
      <c r="A1905" t="s">
        <v>76</v>
      </c>
      <c r="B1905" s="1">
        <v>45307</v>
      </c>
      <c r="C1905">
        <v>502</v>
      </c>
      <c r="D1905">
        <v>311</v>
      </c>
      <c r="E1905">
        <v>13</v>
      </c>
      <c r="F1905">
        <v>77</v>
      </c>
      <c r="G1905">
        <v>49</v>
      </c>
      <c r="H1905" t="s">
        <v>3950</v>
      </c>
      <c r="I1905">
        <f>YEAR(Table1[[#This Row],[Date]])</f>
        <v>2024</v>
      </c>
      <c r="J1905">
        <f>MONTH(Table1[[#This Row],[Date]])</f>
        <v>1</v>
      </c>
      <c r="K1905">
        <f>WEEKDAY(Table1[[#This Row],[Date]])</f>
        <v>3</v>
      </c>
      <c r="L1905" s="3">
        <f>DAY(Table1[[#This Row],[Date]])</f>
        <v>16</v>
      </c>
      <c r="M1905" s="3">
        <f>Table1[[#This Row],[Inventory Level]]/Table1[[#This Row],[Reorder Point]]</f>
        <v>1.6141479099678457</v>
      </c>
      <c r="N1905" s="3">
        <f>ROUND(Table1[[#This Row],[Turnover Ratio]],2)</f>
        <v>1.61</v>
      </c>
    </row>
    <row r="1906" spans="1:14" hidden="1" x14ac:dyDescent="0.25">
      <c r="A1906" t="s">
        <v>1736</v>
      </c>
      <c r="B1906" s="1">
        <v>45448</v>
      </c>
      <c r="C1906">
        <v>910</v>
      </c>
      <c r="D1906">
        <v>259</v>
      </c>
      <c r="E1906">
        <v>17</v>
      </c>
      <c r="F1906">
        <v>133</v>
      </c>
      <c r="G1906">
        <v>29</v>
      </c>
      <c r="H1906" t="s">
        <v>3950</v>
      </c>
      <c r="I1906">
        <f>YEAR(Table1[[#This Row],[Date]])</f>
        <v>2024</v>
      </c>
      <c r="J1906">
        <f>MONTH(Table1[[#This Row],[Date]])</f>
        <v>6</v>
      </c>
      <c r="K1906">
        <f>WEEKDAY(Table1[[#This Row],[Date]])</f>
        <v>4</v>
      </c>
      <c r="L1906" s="3">
        <f>DAY(Table1[[#This Row],[Date]])</f>
        <v>5</v>
      </c>
      <c r="M1906" s="3">
        <f>Table1[[#This Row],[Inventory Level]]/Table1[[#This Row],[Reorder Point]]</f>
        <v>3.5135135135135136</v>
      </c>
      <c r="N1906" s="3">
        <f>ROUND(Table1[[#This Row],[Turnover Ratio]],2)</f>
        <v>3.51</v>
      </c>
    </row>
    <row r="1907" spans="1:14" x14ac:dyDescent="0.25">
      <c r="A1907" t="s">
        <v>1737</v>
      </c>
      <c r="B1907" s="1">
        <v>45116</v>
      </c>
      <c r="C1907">
        <v>694</v>
      </c>
      <c r="D1907">
        <v>399</v>
      </c>
      <c r="E1907">
        <v>1</v>
      </c>
      <c r="F1907">
        <v>173</v>
      </c>
      <c r="G1907">
        <v>26</v>
      </c>
      <c r="H1907" t="s">
        <v>3949</v>
      </c>
      <c r="I1907">
        <f>YEAR(Table1[[#This Row],[Date]])</f>
        <v>2023</v>
      </c>
      <c r="J1907">
        <f>MONTH(Table1[[#This Row],[Date]])</f>
        <v>7</v>
      </c>
      <c r="K1907">
        <f>WEEKDAY(Table1[[#This Row],[Date]])</f>
        <v>1</v>
      </c>
      <c r="L1907" s="3">
        <f>DAY(Table1[[#This Row],[Date]])</f>
        <v>9</v>
      </c>
      <c r="M1907" s="3">
        <f>Table1[[#This Row],[Inventory Level]]/Table1[[#This Row],[Reorder Point]]</f>
        <v>1.7393483709273183</v>
      </c>
      <c r="N1907" s="3">
        <f>ROUND(Table1[[#This Row],[Turnover Ratio]],2)</f>
        <v>1.74</v>
      </c>
    </row>
    <row r="1908" spans="1:14" x14ac:dyDescent="0.25">
      <c r="A1908" t="s">
        <v>508</v>
      </c>
      <c r="B1908" s="1">
        <v>45419</v>
      </c>
      <c r="C1908">
        <v>352</v>
      </c>
      <c r="D1908">
        <v>99</v>
      </c>
      <c r="E1908">
        <v>17</v>
      </c>
      <c r="F1908">
        <v>139</v>
      </c>
      <c r="G1908">
        <v>1</v>
      </c>
      <c r="H1908" t="s">
        <v>3949</v>
      </c>
      <c r="I1908">
        <f>YEAR(Table1[[#This Row],[Date]])</f>
        <v>2024</v>
      </c>
      <c r="J1908">
        <f>MONTH(Table1[[#This Row],[Date]])</f>
        <v>5</v>
      </c>
      <c r="K1908">
        <f>WEEKDAY(Table1[[#This Row],[Date]])</f>
        <v>3</v>
      </c>
      <c r="L1908" s="3">
        <f>DAY(Table1[[#This Row],[Date]])</f>
        <v>7</v>
      </c>
      <c r="M1908" s="3">
        <f>Table1[[#This Row],[Inventory Level]]/Table1[[#This Row],[Reorder Point]]</f>
        <v>3.5555555555555554</v>
      </c>
      <c r="N1908" s="3">
        <f>ROUND(Table1[[#This Row],[Turnover Ratio]],2)</f>
        <v>3.56</v>
      </c>
    </row>
    <row r="1909" spans="1:14" x14ac:dyDescent="0.25">
      <c r="A1909" t="s">
        <v>1738</v>
      </c>
      <c r="B1909" s="1">
        <v>45227</v>
      </c>
      <c r="C1909">
        <v>813</v>
      </c>
      <c r="D1909">
        <v>376</v>
      </c>
      <c r="E1909">
        <v>8</v>
      </c>
      <c r="F1909">
        <v>177</v>
      </c>
      <c r="G1909">
        <v>26</v>
      </c>
      <c r="H1909" t="s">
        <v>3949</v>
      </c>
      <c r="I1909">
        <f>YEAR(Table1[[#This Row],[Date]])</f>
        <v>2023</v>
      </c>
      <c r="J1909">
        <f>MONTH(Table1[[#This Row],[Date]])</f>
        <v>10</v>
      </c>
      <c r="K1909">
        <f>WEEKDAY(Table1[[#This Row],[Date]])</f>
        <v>7</v>
      </c>
      <c r="L1909" s="3">
        <f>DAY(Table1[[#This Row],[Date]])</f>
        <v>28</v>
      </c>
      <c r="M1909" s="3">
        <f>Table1[[#This Row],[Inventory Level]]/Table1[[#This Row],[Reorder Point]]</f>
        <v>2.1622340425531914</v>
      </c>
      <c r="N1909" s="3">
        <f>ROUND(Table1[[#This Row],[Turnover Ratio]],2)</f>
        <v>2.16</v>
      </c>
    </row>
    <row r="1910" spans="1:14" hidden="1" x14ac:dyDescent="0.25">
      <c r="A1910" t="s">
        <v>1031</v>
      </c>
      <c r="B1910" s="1">
        <v>45422</v>
      </c>
      <c r="C1910">
        <v>265</v>
      </c>
      <c r="D1910">
        <v>404</v>
      </c>
      <c r="E1910">
        <v>27</v>
      </c>
      <c r="F1910">
        <v>40</v>
      </c>
      <c r="G1910">
        <v>16</v>
      </c>
      <c r="H1910" t="s">
        <v>3950</v>
      </c>
      <c r="I1910">
        <f>YEAR(Table1[[#This Row],[Date]])</f>
        <v>2024</v>
      </c>
      <c r="J1910">
        <f>MONTH(Table1[[#This Row],[Date]])</f>
        <v>5</v>
      </c>
      <c r="K1910">
        <f>WEEKDAY(Table1[[#This Row],[Date]])</f>
        <v>6</v>
      </c>
      <c r="L1910" s="3">
        <f>DAY(Table1[[#This Row],[Date]])</f>
        <v>10</v>
      </c>
      <c r="M1910" s="3">
        <f>Table1[[#This Row],[Inventory Level]]/Table1[[#This Row],[Reorder Point]]</f>
        <v>0.65594059405940597</v>
      </c>
      <c r="N1910" s="3">
        <f>ROUND(Table1[[#This Row],[Turnover Ratio]],2)</f>
        <v>0.66</v>
      </c>
    </row>
    <row r="1911" spans="1:14" x14ac:dyDescent="0.25">
      <c r="A1911" t="s">
        <v>1739</v>
      </c>
      <c r="B1911" s="1">
        <v>45158</v>
      </c>
      <c r="C1911">
        <v>580</v>
      </c>
      <c r="D1911">
        <v>282</v>
      </c>
      <c r="E1911">
        <v>26</v>
      </c>
      <c r="F1911">
        <v>36</v>
      </c>
      <c r="G1911">
        <v>33</v>
      </c>
      <c r="H1911" t="s">
        <v>3949</v>
      </c>
      <c r="I1911">
        <f>YEAR(Table1[[#This Row],[Date]])</f>
        <v>2023</v>
      </c>
      <c r="J1911">
        <f>MONTH(Table1[[#This Row],[Date]])</f>
        <v>8</v>
      </c>
      <c r="K1911">
        <f>WEEKDAY(Table1[[#This Row],[Date]])</f>
        <v>1</v>
      </c>
      <c r="L1911" s="3">
        <f>DAY(Table1[[#This Row],[Date]])</f>
        <v>20</v>
      </c>
      <c r="M1911" s="3">
        <f>Table1[[#This Row],[Inventory Level]]/Table1[[#This Row],[Reorder Point]]</f>
        <v>2.0567375886524824</v>
      </c>
      <c r="N1911" s="3">
        <f>ROUND(Table1[[#This Row],[Turnover Ratio]],2)</f>
        <v>2.06</v>
      </c>
    </row>
    <row r="1912" spans="1:14" hidden="1" x14ac:dyDescent="0.25">
      <c r="A1912" t="s">
        <v>1740</v>
      </c>
      <c r="B1912" s="1">
        <v>45388</v>
      </c>
      <c r="C1912">
        <v>181</v>
      </c>
      <c r="D1912">
        <v>73</v>
      </c>
      <c r="E1912">
        <v>27</v>
      </c>
      <c r="F1912">
        <v>112</v>
      </c>
      <c r="G1912">
        <v>14</v>
      </c>
      <c r="H1912" t="s">
        <v>3951</v>
      </c>
      <c r="I1912">
        <f>YEAR(Table1[[#This Row],[Date]])</f>
        <v>2024</v>
      </c>
      <c r="J1912">
        <f>MONTH(Table1[[#This Row],[Date]])</f>
        <v>4</v>
      </c>
      <c r="K1912">
        <f>WEEKDAY(Table1[[#This Row],[Date]])</f>
        <v>7</v>
      </c>
      <c r="L1912" s="3">
        <f>DAY(Table1[[#This Row],[Date]])</f>
        <v>6</v>
      </c>
      <c r="M1912" s="3">
        <f>Table1[[#This Row],[Inventory Level]]/Table1[[#This Row],[Reorder Point]]</f>
        <v>2.4794520547945207</v>
      </c>
      <c r="N1912" s="3">
        <f>ROUND(Table1[[#This Row],[Turnover Ratio]],2)</f>
        <v>2.48</v>
      </c>
    </row>
    <row r="1913" spans="1:14" x14ac:dyDescent="0.25">
      <c r="A1913" t="s">
        <v>1741</v>
      </c>
      <c r="B1913" s="1">
        <v>45113</v>
      </c>
      <c r="C1913">
        <v>869</v>
      </c>
      <c r="D1913">
        <v>156</v>
      </c>
      <c r="E1913">
        <v>26</v>
      </c>
      <c r="F1913">
        <v>99</v>
      </c>
      <c r="G1913">
        <v>17</v>
      </c>
      <c r="H1913" t="s">
        <v>3949</v>
      </c>
      <c r="I1913">
        <f>YEAR(Table1[[#This Row],[Date]])</f>
        <v>2023</v>
      </c>
      <c r="J1913">
        <f>MONTH(Table1[[#This Row],[Date]])</f>
        <v>7</v>
      </c>
      <c r="K1913">
        <f>WEEKDAY(Table1[[#This Row],[Date]])</f>
        <v>5</v>
      </c>
      <c r="L1913" s="3">
        <f>DAY(Table1[[#This Row],[Date]])</f>
        <v>6</v>
      </c>
      <c r="M1913" s="3">
        <f>Table1[[#This Row],[Inventory Level]]/Table1[[#This Row],[Reorder Point]]</f>
        <v>5.5705128205128203</v>
      </c>
      <c r="N1913" s="3">
        <f>ROUND(Table1[[#This Row],[Turnover Ratio]],2)</f>
        <v>5.57</v>
      </c>
    </row>
    <row r="1914" spans="1:14" hidden="1" x14ac:dyDescent="0.25">
      <c r="A1914" t="s">
        <v>1742</v>
      </c>
      <c r="B1914" s="1">
        <v>45405</v>
      </c>
      <c r="C1914">
        <v>637</v>
      </c>
      <c r="D1914">
        <v>253</v>
      </c>
      <c r="E1914">
        <v>11</v>
      </c>
      <c r="F1914">
        <v>114</v>
      </c>
      <c r="G1914">
        <v>27</v>
      </c>
      <c r="H1914" t="s">
        <v>3950</v>
      </c>
      <c r="I1914">
        <f>YEAR(Table1[[#This Row],[Date]])</f>
        <v>2024</v>
      </c>
      <c r="J1914">
        <f>MONTH(Table1[[#This Row],[Date]])</f>
        <v>4</v>
      </c>
      <c r="K1914">
        <f>WEEKDAY(Table1[[#This Row],[Date]])</f>
        <v>3</v>
      </c>
      <c r="L1914" s="3">
        <f>DAY(Table1[[#This Row],[Date]])</f>
        <v>23</v>
      </c>
      <c r="M1914" s="3">
        <f>Table1[[#This Row],[Inventory Level]]/Table1[[#This Row],[Reorder Point]]</f>
        <v>2.5177865612648223</v>
      </c>
      <c r="N1914" s="3">
        <f>ROUND(Table1[[#This Row],[Turnover Ratio]],2)</f>
        <v>2.52</v>
      </c>
    </row>
    <row r="1915" spans="1:14" hidden="1" x14ac:dyDescent="0.25">
      <c r="A1915" t="s">
        <v>1743</v>
      </c>
      <c r="B1915" s="1">
        <v>45492</v>
      </c>
      <c r="C1915">
        <v>738</v>
      </c>
      <c r="D1915">
        <v>292</v>
      </c>
      <c r="E1915">
        <v>8</v>
      </c>
      <c r="F1915">
        <v>112</v>
      </c>
      <c r="G1915">
        <v>4</v>
      </c>
      <c r="H1915" t="s">
        <v>3951</v>
      </c>
      <c r="I1915">
        <f>YEAR(Table1[[#This Row],[Date]])</f>
        <v>2024</v>
      </c>
      <c r="J1915">
        <f>MONTH(Table1[[#This Row],[Date]])</f>
        <v>7</v>
      </c>
      <c r="K1915">
        <f>WEEKDAY(Table1[[#This Row],[Date]])</f>
        <v>6</v>
      </c>
      <c r="L1915" s="3">
        <f>DAY(Table1[[#This Row],[Date]])</f>
        <v>19</v>
      </c>
      <c r="M1915" s="3">
        <f>Table1[[#This Row],[Inventory Level]]/Table1[[#This Row],[Reorder Point]]</f>
        <v>2.5273972602739727</v>
      </c>
      <c r="N1915" s="3">
        <f>ROUND(Table1[[#This Row],[Turnover Ratio]],2)</f>
        <v>2.5299999999999998</v>
      </c>
    </row>
    <row r="1916" spans="1:14" hidden="1" x14ac:dyDescent="0.25">
      <c r="A1916" t="s">
        <v>1744</v>
      </c>
      <c r="B1916" s="1">
        <v>45260</v>
      </c>
      <c r="C1916">
        <v>592</v>
      </c>
      <c r="D1916">
        <v>319</v>
      </c>
      <c r="E1916">
        <v>11</v>
      </c>
      <c r="F1916">
        <v>49</v>
      </c>
      <c r="G1916">
        <v>16</v>
      </c>
      <c r="H1916" t="s">
        <v>3951</v>
      </c>
      <c r="I1916">
        <f>YEAR(Table1[[#This Row],[Date]])</f>
        <v>2023</v>
      </c>
      <c r="J1916">
        <f>MONTH(Table1[[#This Row],[Date]])</f>
        <v>11</v>
      </c>
      <c r="K1916">
        <f>WEEKDAY(Table1[[#This Row],[Date]])</f>
        <v>5</v>
      </c>
      <c r="L1916" s="3">
        <f>DAY(Table1[[#This Row],[Date]])</f>
        <v>30</v>
      </c>
      <c r="M1916" s="3">
        <f>Table1[[#This Row],[Inventory Level]]/Table1[[#This Row],[Reorder Point]]</f>
        <v>1.8557993730407523</v>
      </c>
      <c r="N1916" s="3">
        <f>ROUND(Table1[[#This Row],[Turnover Ratio]],2)</f>
        <v>1.86</v>
      </c>
    </row>
    <row r="1917" spans="1:14" x14ac:dyDescent="0.25">
      <c r="A1917" t="s">
        <v>1745</v>
      </c>
      <c r="B1917" s="1">
        <v>45291</v>
      </c>
      <c r="C1917">
        <v>341</v>
      </c>
      <c r="D1917">
        <v>296</v>
      </c>
      <c r="E1917">
        <v>21</v>
      </c>
      <c r="F1917">
        <v>160</v>
      </c>
      <c r="G1917">
        <v>23</v>
      </c>
      <c r="H1917" t="s">
        <v>3949</v>
      </c>
      <c r="I1917">
        <f>YEAR(Table1[[#This Row],[Date]])</f>
        <v>2023</v>
      </c>
      <c r="J1917">
        <f>MONTH(Table1[[#This Row],[Date]])</f>
        <v>12</v>
      </c>
      <c r="K1917">
        <f>WEEKDAY(Table1[[#This Row],[Date]])</f>
        <v>1</v>
      </c>
      <c r="L1917" s="3">
        <f>DAY(Table1[[#This Row],[Date]])</f>
        <v>31</v>
      </c>
      <c r="M1917" s="3">
        <f>Table1[[#This Row],[Inventory Level]]/Table1[[#This Row],[Reorder Point]]</f>
        <v>1.152027027027027</v>
      </c>
      <c r="N1917" s="3">
        <f>ROUND(Table1[[#This Row],[Turnover Ratio]],2)</f>
        <v>1.1499999999999999</v>
      </c>
    </row>
    <row r="1918" spans="1:14" hidden="1" x14ac:dyDescent="0.25">
      <c r="A1918" t="s">
        <v>1746</v>
      </c>
      <c r="B1918" s="1">
        <v>45251</v>
      </c>
      <c r="C1918">
        <v>314</v>
      </c>
      <c r="D1918">
        <v>160</v>
      </c>
      <c r="E1918">
        <v>19</v>
      </c>
      <c r="F1918">
        <v>54</v>
      </c>
      <c r="G1918">
        <v>3</v>
      </c>
      <c r="H1918" t="s">
        <v>3950</v>
      </c>
      <c r="I1918">
        <f>YEAR(Table1[[#This Row],[Date]])</f>
        <v>2023</v>
      </c>
      <c r="J1918">
        <f>MONTH(Table1[[#This Row],[Date]])</f>
        <v>11</v>
      </c>
      <c r="K1918">
        <f>WEEKDAY(Table1[[#This Row],[Date]])</f>
        <v>3</v>
      </c>
      <c r="L1918" s="3">
        <f>DAY(Table1[[#This Row],[Date]])</f>
        <v>21</v>
      </c>
      <c r="M1918" s="3">
        <f>Table1[[#This Row],[Inventory Level]]/Table1[[#This Row],[Reorder Point]]</f>
        <v>1.9624999999999999</v>
      </c>
      <c r="N1918" s="3">
        <f>ROUND(Table1[[#This Row],[Turnover Ratio]],2)</f>
        <v>1.96</v>
      </c>
    </row>
    <row r="1919" spans="1:14" hidden="1" x14ac:dyDescent="0.25">
      <c r="A1919" t="s">
        <v>1747</v>
      </c>
      <c r="B1919" s="1">
        <v>45355</v>
      </c>
      <c r="C1919">
        <v>539</v>
      </c>
      <c r="D1919">
        <v>114</v>
      </c>
      <c r="E1919">
        <v>23</v>
      </c>
      <c r="F1919">
        <v>59</v>
      </c>
      <c r="G1919">
        <v>39</v>
      </c>
      <c r="H1919" t="s">
        <v>3951</v>
      </c>
      <c r="I1919">
        <f>YEAR(Table1[[#This Row],[Date]])</f>
        <v>2024</v>
      </c>
      <c r="J1919">
        <f>MONTH(Table1[[#This Row],[Date]])</f>
        <v>3</v>
      </c>
      <c r="K1919">
        <f>WEEKDAY(Table1[[#This Row],[Date]])</f>
        <v>2</v>
      </c>
      <c r="L1919" s="3">
        <f>DAY(Table1[[#This Row],[Date]])</f>
        <v>4</v>
      </c>
      <c r="M1919" s="3">
        <f>Table1[[#This Row],[Inventory Level]]/Table1[[#This Row],[Reorder Point]]</f>
        <v>4.7280701754385968</v>
      </c>
      <c r="N1919" s="3">
        <f>ROUND(Table1[[#This Row],[Turnover Ratio]],2)</f>
        <v>4.7300000000000004</v>
      </c>
    </row>
    <row r="1920" spans="1:14" hidden="1" x14ac:dyDescent="0.25">
      <c r="A1920" t="s">
        <v>1748</v>
      </c>
      <c r="B1920" s="1">
        <v>45291</v>
      </c>
      <c r="C1920">
        <v>952</v>
      </c>
      <c r="D1920">
        <v>204</v>
      </c>
      <c r="E1920">
        <v>30</v>
      </c>
      <c r="F1920">
        <v>17</v>
      </c>
      <c r="G1920">
        <v>13</v>
      </c>
      <c r="H1920" t="s">
        <v>3950</v>
      </c>
      <c r="I1920">
        <f>YEAR(Table1[[#This Row],[Date]])</f>
        <v>2023</v>
      </c>
      <c r="J1920">
        <f>MONTH(Table1[[#This Row],[Date]])</f>
        <v>12</v>
      </c>
      <c r="K1920">
        <f>WEEKDAY(Table1[[#This Row],[Date]])</f>
        <v>1</v>
      </c>
      <c r="L1920" s="3">
        <f>DAY(Table1[[#This Row],[Date]])</f>
        <v>31</v>
      </c>
      <c r="M1920" s="3">
        <f>Table1[[#This Row],[Inventory Level]]/Table1[[#This Row],[Reorder Point]]</f>
        <v>4.666666666666667</v>
      </c>
      <c r="N1920" s="3">
        <f>ROUND(Table1[[#This Row],[Turnover Ratio]],2)</f>
        <v>4.67</v>
      </c>
    </row>
    <row r="1921" spans="1:14" x14ac:dyDescent="0.25">
      <c r="A1921" t="s">
        <v>1749</v>
      </c>
      <c r="B1921" s="1">
        <v>45022</v>
      </c>
      <c r="C1921">
        <v>710</v>
      </c>
      <c r="D1921">
        <v>200</v>
      </c>
      <c r="E1921">
        <v>3</v>
      </c>
      <c r="F1921">
        <v>32</v>
      </c>
      <c r="G1921">
        <v>50</v>
      </c>
      <c r="H1921" t="s">
        <v>3949</v>
      </c>
      <c r="I1921">
        <f>YEAR(Table1[[#This Row],[Date]])</f>
        <v>2023</v>
      </c>
      <c r="J1921">
        <f>MONTH(Table1[[#This Row],[Date]])</f>
        <v>4</v>
      </c>
      <c r="K1921">
        <f>WEEKDAY(Table1[[#This Row],[Date]])</f>
        <v>5</v>
      </c>
      <c r="L1921" s="3">
        <f>DAY(Table1[[#This Row],[Date]])</f>
        <v>6</v>
      </c>
      <c r="M1921" s="3">
        <f>Table1[[#This Row],[Inventory Level]]/Table1[[#This Row],[Reorder Point]]</f>
        <v>3.55</v>
      </c>
      <c r="N1921" s="3">
        <f>ROUND(Table1[[#This Row],[Turnover Ratio]],2)</f>
        <v>3.55</v>
      </c>
    </row>
    <row r="1922" spans="1:14" x14ac:dyDescent="0.25">
      <c r="A1922" t="s">
        <v>1750</v>
      </c>
      <c r="B1922" s="1">
        <v>45638</v>
      </c>
      <c r="C1922">
        <v>102</v>
      </c>
      <c r="D1922">
        <v>312</v>
      </c>
      <c r="E1922">
        <v>6</v>
      </c>
      <c r="F1922">
        <v>32</v>
      </c>
      <c r="G1922">
        <v>50</v>
      </c>
      <c r="H1922" t="s">
        <v>3949</v>
      </c>
      <c r="I1922">
        <f>YEAR(Table1[[#This Row],[Date]])</f>
        <v>2024</v>
      </c>
      <c r="J1922">
        <f>MONTH(Table1[[#This Row],[Date]])</f>
        <v>12</v>
      </c>
      <c r="K1922">
        <f>WEEKDAY(Table1[[#This Row],[Date]])</f>
        <v>5</v>
      </c>
      <c r="L1922" s="3">
        <f>DAY(Table1[[#This Row],[Date]])</f>
        <v>12</v>
      </c>
      <c r="M1922" s="3">
        <f>Table1[[#This Row],[Inventory Level]]/Table1[[#This Row],[Reorder Point]]</f>
        <v>0.32692307692307693</v>
      </c>
      <c r="N1922" s="3">
        <f>ROUND(Table1[[#This Row],[Turnover Ratio]],2)</f>
        <v>0.33</v>
      </c>
    </row>
    <row r="1923" spans="1:14" hidden="1" x14ac:dyDescent="0.25">
      <c r="A1923" t="s">
        <v>1751</v>
      </c>
      <c r="B1923" s="1">
        <v>45515</v>
      </c>
      <c r="C1923">
        <v>523</v>
      </c>
      <c r="D1923">
        <v>437</v>
      </c>
      <c r="E1923">
        <v>21</v>
      </c>
      <c r="F1923">
        <v>182</v>
      </c>
      <c r="G1923">
        <v>17</v>
      </c>
      <c r="H1923" t="s">
        <v>3951</v>
      </c>
      <c r="I1923">
        <f>YEAR(Table1[[#This Row],[Date]])</f>
        <v>2024</v>
      </c>
      <c r="J1923">
        <f>MONTH(Table1[[#This Row],[Date]])</f>
        <v>8</v>
      </c>
      <c r="K1923">
        <f>WEEKDAY(Table1[[#This Row],[Date]])</f>
        <v>1</v>
      </c>
      <c r="L1923" s="3">
        <f>DAY(Table1[[#This Row],[Date]])</f>
        <v>11</v>
      </c>
      <c r="M1923" s="3">
        <f>Table1[[#This Row],[Inventory Level]]/Table1[[#This Row],[Reorder Point]]</f>
        <v>1.1967963386727689</v>
      </c>
      <c r="N1923" s="3">
        <f>ROUND(Table1[[#This Row],[Turnover Ratio]],2)</f>
        <v>1.2</v>
      </c>
    </row>
    <row r="1924" spans="1:14" x14ac:dyDescent="0.25">
      <c r="A1924" t="s">
        <v>1752</v>
      </c>
      <c r="B1924" s="1">
        <v>45359</v>
      </c>
      <c r="C1924">
        <v>988</v>
      </c>
      <c r="D1924">
        <v>239</v>
      </c>
      <c r="E1924">
        <v>20</v>
      </c>
      <c r="F1924">
        <v>165</v>
      </c>
      <c r="G1924">
        <v>18</v>
      </c>
      <c r="H1924" t="s">
        <v>3949</v>
      </c>
      <c r="I1924">
        <f>YEAR(Table1[[#This Row],[Date]])</f>
        <v>2024</v>
      </c>
      <c r="J1924">
        <f>MONTH(Table1[[#This Row],[Date]])</f>
        <v>3</v>
      </c>
      <c r="K1924">
        <f>WEEKDAY(Table1[[#This Row],[Date]])</f>
        <v>6</v>
      </c>
      <c r="L1924" s="3">
        <f>DAY(Table1[[#This Row],[Date]])</f>
        <v>8</v>
      </c>
      <c r="M1924" s="3">
        <f>Table1[[#This Row],[Inventory Level]]/Table1[[#This Row],[Reorder Point]]</f>
        <v>4.1338912133891217</v>
      </c>
      <c r="N1924" s="3">
        <f>ROUND(Table1[[#This Row],[Turnover Ratio]],2)</f>
        <v>4.13</v>
      </c>
    </row>
    <row r="1925" spans="1:14" hidden="1" x14ac:dyDescent="0.25">
      <c r="A1925" t="s">
        <v>1753</v>
      </c>
      <c r="B1925" s="1">
        <v>45147</v>
      </c>
      <c r="C1925">
        <v>500</v>
      </c>
      <c r="D1925">
        <v>468</v>
      </c>
      <c r="E1925">
        <v>17</v>
      </c>
      <c r="F1925">
        <v>152</v>
      </c>
      <c r="G1925">
        <v>40</v>
      </c>
      <c r="H1925" t="s">
        <v>3951</v>
      </c>
      <c r="I1925">
        <f>YEAR(Table1[[#This Row],[Date]])</f>
        <v>2023</v>
      </c>
      <c r="J1925">
        <f>MONTH(Table1[[#This Row],[Date]])</f>
        <v>8</v>
      </c>
      <c r="K1925">
        <f>WEEKDAY(Table1[[#This Row],[Date]])</f>
        <v>4</v>
      </c>
      <c r="L1925" s="3">
        <f>DAY(Table1[[#This Row],[Date]])</f>
        <v>9</v>
      </c>
      <c r="M1925" s="3">
        <f>Table1[[#This Row],[Inventory Level]]/Table1[[#This Row],[Reorder Point]]</f>
        <v>1.0683760683760684</v>
      </c>
      <c r="N1925" s="3">
        <f>ROUND(Table1[[#This Row],[Turnover Ratio]],2)</f>
        <v>1.07</v>
      </c>
    </row>
    <row r="1926" spans="1:14" x14ac:dyDescent="0.25">
      <c r="A1926" t="s">
        <v>31</v>
      </c>
      <c r="B1926" s="1">
        <v>45113</v>
      </c>
      <c r="C1926">
        <v>951</v>
      </c>
      <c r="D1926">
        <v>130</v>
      </c>
      <c r="E1926">
        <v>14</v>
      </c>
      <c r="F1926">
        <v>46</v>
      </c>
      <c r="G1926">
        <v>35</v>
      </c>
      <c r="H1926" t="s">
        <v>3949</v>
      </c>
      <c r="I1926">
        <f>YEAR(Table1[[#This Row],[Date]])</f>
        <v>2023</v>
      </c>
      <c r="J1926">
        <f>MONTH(Table1[[#This Row],[Date]])</f>
        <v>7</v>
      </c>
      <c r="K1926">
        <f>WEEKDAY(Table1[[#This Row],[Date]])</f>
        <v>5</v>
      </c>
      <c r="L1926" s="3">
        <f>DAY(Table1[[#This Row],[Date]])</f>
        <v>6</v>
      </c>
      <c r="M1926" s="3">
        <f>Table1[[#This Row],[Inventory Level]]/Table1[[#This Row],[Reorder Point]]</f>
        <v>7.3153846153846152</v>
      </c>
      <c r="N1926" s="3">
        <f>ROUND(Table1[[#This Row],[Turnover Ratio]],2)</f>
        <v>7.32</v>
      </c>
    </row>
    <row r="1927" spans="1:14" hidden="1" x14ac:dyDescent="0.25">
      <c r="A1927" t="s">
        <v>1754</v>
      </c>
      <c r="B1927" s="1">
        <v>45093</v>
      </c>
      <c r="C1927">
        <v>967</v>
      </c>
      <c r="D1927">
        <v>306</v>
      </c>
      <c r="E1927">
        <v>13</v>
      </c>
      <c r="F1927">
        <v>89</v>
      </c>
      <c r="G1927">
        <v>25</v>
      </c>
      <c r="H1927" t="s">
        <v>3950</v>
      </c>
      <c r="I1927">
        <f>YEAR(Table1[[#This Row],[Date]])</f>
        <v>2023</v>
      </c>
      <c r="J1927">
        <f>MONTH(Table1[[#This Row],[Date]])</f>
        <v>6</v>
      </c>
      <c r="K1927">
        <f>WEEKDAY(Table1[[#This Row],[Date]])</f>
        <v>6</v>
      </c>
      <c r="L1927" s="3">
        <f>DAY(Table1[[#This Row],[Date]])</f>
        <v>16</v>
      </c>
      <c r="M1927" s="3">
        <f>Table1[[#This Row],[Inventory Level]]/Table1[[#This Row],[Reorder Point]]</f>
        <v>3.1601307189542482</v>
      </c>
      <c r="N1927" s="3">
        <f>ROUND(Table1[[#This Row],[Turnover Ratio]],2)</f>
        <v>3.16</v>
      </c>
    </row>
    <row r="1928" spans="1:14" x14ac:dyDescent="0.25">
      <c r="A1928" t="s">
        <v>1755</v>
      </c>
      <c r="B1928" s="1">
        <v>45095</v>
      </c>
      <c r="C1928">
        <v>338</v>
      </c>
      <c r="D1928">
        <v>353</v>
      </c>
      <c r="E1928">
        <v>10</v>
      </c>
      <c r="F1928">
        <v>142</v>
      </c>
      <c r="G1928">
        <v>49</v>
      </c>
      <c r="H1928" t="s">
        <v>3949</v>
      </c>
      <c r="I1928">
        <f>YEAR(Table1[[#This Row],[Date]])</f>
        <v>2023</v>
      </c>
      <c r="J1928">
        <f>MONTH(Table1[[#This Row],[Date]])</f>
        <v>6</v>
      </c>
      <c r="K1928">
        <f>WEEKDAY(Table1[[#This Row],[Date]])</f>
        <v>1</v>
      </c>
      <c r="L1928" s="3">
        <f>DAY(Table1[[#This Row],[Date]])</f>
        <v>18</v>
      </c>
      <c r="M1928" s="3">
        <f>Table1[[#This Row],[Inventory Level]]/Table1[[#This Row],[Reorder Point]]</f>
        <v>0.95750708215297453</v>
      </c>
      <c r="N1928" s="3">
        <f>ROUND(Table1[[#This Row],[Turnover Ratio]],2)</f>
        <v>0.96</v>
      </c>
    </row>
    <row r="1929" spans="1:14" hidden="1" x14ac:dyDescent="0.25">
      <c r="A1929" t="s">
        <v>1756</v>
      </c>
      <c r="B1929" s="1">
        <v>45063</v>
      </c>
      <c r="C1929">
        <v>239</v>
      </c>
      <c r="D1929">
        <v>219</v>
      </c>
      <c r="E1929">
        <v>25</v>
      </c>
      <c r="F1929">
        <v>83</v>
      </c>
      <c r="G1929">
        <v>47</v>
      </c>
      <c r="H1929" t="s">
        <v>3951</v>
      </c>
      <c r="I1929">
        <f>YEAR(Table1[[#This Row],[Date]])</f>
        <v>2023</v>
      </c>
      <c r="J1929">
        <f>MONTH(Table1[[#This Row],[Date]])</f>
        <v>5</v>
      </c>
      <c r="K1929">
        <f>WEEKDAY(Table1[[#This Row],[Date]])</f>
        <v>4</v>
      </c>
      <c r="L1929" s="3">
        <f>DAY(Table1[[#This Row],[Date]])</f>
        <v>17</v>
      </c>
      <c r="M1929" s="3">
        <f>Table1[[#This Row],[Inventory Level]]/Table1[[#This Row],[Reorder Point]]</f>
        <v>1.091324200913242</v>
      </c>
      <c r="N1929" s="3">
        <f>ROUND(Table1[[#This Row],[Turnover Ratio]],2)</f>
        <v>1.0900000000000001</v>
      </c>
    </row>
    <row r="1930" spans="1:14" hidden="1" x14ac:dyDescent="0.25">
      <c r="A1930" t="s">
        <v>1757</v>
      </c>
      <c r="B1930" s="1">
        <v>45225</v>
      </c>
      <c r="C1930">
        <v>954</v>
      </c>
      <c r="D1930">
        <v>384</v>
      </c>
      <c r="E1930">
        <v>13</v>
      </c>
      <c r="F1930">
        <v>25</v>
      </c>
      <c r="G1930">
        <v>21</v>
      </c>
      <c r="H1930" t="s">
        <v>3951</v>
      </c>
      <c r="I1930">
        <f>YEAR(Table1[[#This Row],[Date]])</f>
        <v>2023</v>
      </c>
      <c r="J1930">
        <f>MONTH(Table1[[#This Row],[Date]])</f>
        <v>10</v>
      </c>
      <c r="K1930">
        <f>WEEKDAY(Table1[[#This Row],[Date]])</f>
        <v>5</v>
      </c>
      <c r="L1930" s="3">
        <f>DAY(Table1[[#This Row],[Date]])</f>
        <v>26</v>
      </c>
      <c r="M1930" s="3">
        <f>Table1[[#This Row],[Inventory Level]]/Table1[[#This Row],[Reorder Point]]</f>
        <v>2.484375</v>
      </c>
      <c r="N1930" s="3">
        <f>ROUND(Table1[[#This Row],[Turnover Ratio]],2)</f>
        <v>2.48</v>
      </c>
    </row>
    <row r="1931" spans="1:14" x14ac:dyDescent="0.25">
      <c r="A1931" t="s">
        <v>1758</v>
      </c>
      <c r="B1931" s="1">
        <v>45611</v>
      </c>
      <c r="C1931">
        <v>462</v>
      </c>
      <c r="D1931">
        <v>371</v>
      </c>
      <c r="E1931">
        <v>14</v>
      </c>
      <c r="F1931">
        <v>57</v>
      </c>
      <c r="G1931">
        <v>7</v>
      </c>
      <c r="H1931" t="s">
        <v>3949</v>
      </c>
      <c r="I1931">
        <f>YEAR(Table1[[#This Row],[Date]])</f>
        <v>2024</v>
      </c>
      <c r="J1931">
        <f>MONTH(Table1[[#This Row],[Date]])</f>
        <v>11</v>
      </c>
      <c r="K1931">
        <f>WEEKDAY(Table1[[#This Row],[Date]])</f>
        <v>6</v>
      </c>
      <c r="L1931" s="3">
        <f>DAY(Table1[[#This Row],[Date]])</f>
        <v>15</v>
      </c>
      <c r="M1931" s="3">
        <f>Table1[[#This Row],[Inventory Level]]/Table1[[#This Row],[Reorder Point]]</f>
        <v>1.2452830188679245</v>
      </c>
      <c r="N1931" s="3">
        <f>ROUND(Table1[[#This Row],[Turnover Ratio]],2)</f>
        <v>1.25</v>
      </c>
    </row>
    <row r="1932" spans="1:14" hidden="1" x14ac:dyDescent="0.25">
      <c r="A1932" t="s">
        <v>263</v>
      </c>
      <c r="B1932" s="1">
        <v>45082</v>
      </c>
      <c r="C1932">
        <v>916</v>
      </c>
      <c r="D1932">
        <v>434</v>
      </c>
      <c r="E1932">
        <v>14</v>
      </c>
      <c r="F1932">
        <v>179</v>
      </c>
      <c r="G1932">
        <v>10</v>
      </c>
      <c r="H1932" t="s">
        <v>3951</v>
      </c>
      <c r="I1932">
        <f>YEAR(Table1[[#This Row],[Date]])</f>
        <v>2023</v>
      </c>
      <c r="J1932">
        <f>MONTH(Table1[[#This Row],[Date]])</f>
        <v>6</v>
      </c>
      <c r="K1932">
        <f>WEEKDAY(Table1[[#This Row],[Date]])</f>
        <v>2</v>
      </c>
      <c r="L1932" s="3">
        <f>DAY(Table1[[#This Row],[Date]])</f>
        <v>5</v>
      </c>
      <c r="M1932" s="3">
        <f>Table1[[#This Row],[Inventory Level]]/Table1[[#This Row],[Reorder Point]]</f>
        <v>2.1105990783410138</v>
      </c>
      <c r="N1932" s="3">
        <f>ROUND(Table1[[#This Row],[Turnover Ratio]],2)</f>
        <v>2.11</v>
      </c>
    </row>
    <row r="1933" spans="1:14" hidden="1" x14ac:dyDescent="0.25">
      <c r="A1933" t="s">
        <v>1759</v>
      </c>
      <c r="B1933" s="1">
        <v>45079</v>
      </c>
      <c r="C1933">
        <v>569</v>
      </c>
      <c r="D1933">
        <v>281</v>
      </c>
      <c r="E1933">
        <v>13</v>
      </c>
      <c r="F1933">
        <v>49</v>
      </c>
      <c r="G1933">
        <v>18</v>
      </c>
      <c r="H1933" t="s">
        <v>3951</v>
      </c>
      <c r="I1933">
        <f>YEAR(Table1[[#This Row],[Date]])</f>
        <v>2023</v>
      </c>
      <c r="J1933">
        <f>MONTH(Table1[[#This Row],[Date]])</f>
        <v>6</v>
      </c>
      <c r="K1933">
        <f>WEEKDAY(Table1[[#This Row],[Date]])</f>
        <v>6</v>
      </c>
      <c r="L1933" s="3">
        <f>DAY(Table1[[#This Row],[Date]])</f>
        <v>2</v>
      </c>
      <c r="M1933" s="3">
        <f>Table1[[#This Row],[Inventory Level]]/Table1[[#This Row],[Reorder Point]]</f>
        <v>2.0249110320284696</v>
      </c>
      <c r="N1933" s="3">
        <f>ROUND(Table1[[#This Row],[Turnover Ratio]],2)</f>
        <v>2.02</v>
      </c>
    </row>
    <row r="1934" spans="1:14" hidden="1" x14ac:dyDescent="0.25">
      <c r="A1934" t="s">
        <v>1760</v>
      </c>
      <c r="B1934" s="1">
        <v>45280</v>
      </c>
      <c r="C1934">
        <v>931</v>
      </c>
      <c r="D1934">
        <v>464</v>
      </c>
      <c r="E1934">
        <v>19</v>
      </c>
      <c r="F1934">
        <v>45</v>
      </c>
      <c r="G1934">
        <v>49</v>
      </c>
      <c r="H1934" t="s">
        <v>3951</v>
      </c>
      <c r="I1934">
        <f>YEAR(Table1[[#This Row],[Date]])</f>
        <v>2023</v>
      </c>
      <c r="J1934">
        <f>MONTH(Table1[[#This Row],[Date]])</f>
        <v>12</v>
      </c>
      <c r="K1934">
        <f>WEEKDAY(Table1[[#This Row],[Date]])</f>
        <v>4</v>
      </c>
      <c r="L1934" s="3">
        <f>DAY(Table1[[#This Row],[Date]])</f>
        <v>20</v>
      </c>
      <c r="M1934" s="3">
        <f>Table1[[#This Row],[Inventory Level]]/Table1[[#This Row],[Reorder Point]]</f>
        <v>2.0064655172413794</v>
      </c>
      <c r="N1934" s="3">
        <f>ROUND(Table1[[#This Row],[Turnover Ratio]],2)</f>
        <v>2.0099999999999998</v>
      </c>
    </row>
    <row r="1935" spans="1:14" hidden="1" x14ac:dyDescent="0.25">
      <c r="A1935" t="s">
        <v>1761</v>
      </c>
      <c r="B1935" s="1">
        <v>45508</v>
      </c>
      <c r="C1935">
        <v>739</v>
      </c>
      <c r="D1935">
        <v>172</v>
      </c>
      <c r="E1935">
        <v>29</v>
      </c>
      <c r="F1935">
        <v>115</v>
      </c>
      <c r="G1935">
        <v>43</v>
      </c>
      <c r="H1935" t="s">
        <v>3950</v>
      </c>
      <c r="I1935">
        <f>YEAR(Table1[[#This Row],[Date]])</f>
        <v>2024</v>
      </c>
      <c r="J1935">
        <f>MONTH(Table1[[#This Row],[Date]])</f>
        <v>8</v>
      </c>
      <c r="K1935">
        <f>WEEKDAY(Table1[[#This Row],[Date]])</f>
        <v>1</v>
      </c>
      <c r="L1935" s="3">
        <f>DAY(Table1[[#This Row],[Date]])</f>
        <v>4</v>
      </c>
      <c r="M1935" s="3">
        <f>Table1[[#This Row],[Inventory Level]]/Table1[[#This Row],[Reorder Point]]</f>
        <v>4.2965116279069768</v>
      </c>
      <c r="N1935" s="3">
        <f>ROUND(Table1[[#This Row],[Turnover Ratio]],2)</f>
        <v>4.3</v>
      </c>
    </row>
    <row r="1936" spans="1:14" hidden="1" x14ac:dyDescent="0.25">
      <c r="A1936" t="s">
        <v>1704</v>
      </c>
      <c r="B1936" s="1">
        <v>45171</v>
      </c>
      <c r="C1936">
        <v>441</v>
      </c>
      <c r="D1936">
        <v>463</v>
      </c>
      <c r="E1936">
        <v>27</v>
      </c>
      <c r="F1936">
        <v>170</v>
      </c>
      <c r="G1936">
        <v>11</v>
      </c>
      <c r="H1936" t="s">
        <v>3950</v>
      </c>
      <c r="I1936">
        <f>YEAR(Table1[[#This Row],[Date]])</f>
        <v>2023</v>
      </c>
      <c r="J1936">
        <f>MONTH(Table1[[#This Row],[Date]])</f>
        <v>9</v>
      </c>
      <c r="K1936">
        <f>WEEKDAY(Table1[[#This Row],[Date]])</f>
        <v>7</v>
      </c>
      <c r="L1936" s="3">
        <f>DAY(Table1[[#This Row],[Date]])</f>
        <v>2</v>
      </c>
      <c r="M1936" s="3">
        <f>Table1[[#This Row],[Inventory Level]]/Table1[[#This Row],[Reorder Point]]</f>
        <v>0.95248380129589638</v>
      </c>
      <c r="N1936" s="3">
        <f>ROUND(Table1[[#This Row],[Turnover Ratio]],2)</f>
        <v>0.95</v>
      </c>
    </row>
    <row r="1937" spans="1:14" x14ac:dyDescent="0.25">
      <c r="A1937" t="s">
        <v>476</v>
      </c>
      <c r="B1937" s="1">
        <v>45565</v>
      </c>
      <c r="C1937">
        <v>937</v>
      </c>
      <c r="D1937">
        <v>358</v>
      </c>
      <c r="E1937">
        <v>1</v>
      </c>
      <c r="F1937">
        <v>55</v>
      </c>
      <c r="G1937">
        <v>4</v>
      </c>
      <c r="H1937" t="s">
        <v>3949</v>
      </c>
      <c r="I1937">
        <f>YEAR(Table1[[#This Row],[Date]])</f>
        <v>2024</v>
      </c>
      <c r="J1937">
        <f>MONTH(Table1[[#This Row],[Date]])</f>
        <v>9</v>
      </c>
      <c r="K1937">
        <f>WEEKDAY(Table1[[#This Row],[Date]])</f>
        <v>2</v>
      </c>
      <c r="L1937" s="3">
        <f>DAY(Table1[[#This Row],[Date]])</f>
        <v>30</v>
      </c>
      <c r="M1937" s="3">
        <f>Table1[[#This Row],[Inventory Level]]/Table1[[#This Row],[Reorder Point]]</f>
        <v>2.6173184357541901</v>
      </c>
      <c r="N1937" s="3">
        <f>ROUND(Table1[[#This Row],[Turnover Ratio]],2)</f>
        <v>2.62</v>
      </c>
    </row>
    <row r="1938" spans="1:14" hidden="1" x14ac:dyDescent="0.25">
      <c r="A1938" t="s">
        <v>1762</v>
      </c>
      <c r="B1938" s="1">
        <v>45589</v>
      </c>
      <c r="C1938">
        <v>398</v>
      </c>
      <c r="D1938">
        <v>144</v>
      </c>
      <c r="E1938">
        <v>12</v>
      </c>
      <c r="F1938">
        <v>33</v>
      </c>
      <c r="G1938">
        <v>38</v>
      </c>
      <c r="H1938" t="s">
        <v>3950</v>
      </c>
      <c r="I1938">
        <f>YEAR(Table1[[#This Row],[Date]])</f>
        <v>2024</v>
      </c>
      <c r="J1938">
        <f>MONTH(Table1[[#This Row],[Date]])</f>
        <v>10</v>
      </c>
      <c r="K1938">
        <f>WEEKDAY(Table1[[#This Row],[Date]])</f>
        <v>5</v>
      </c>
      <c r="L1938" s="3">
        <f>DAY(Table1[[#This Row],[Date]])</f>
        <v>24</v>
      </c>
      <c r="M1938" s="3">
        <f>Table1[[#This Row],[Inventory Level]]/Table1[[#This Row],[Reorder Point]]</f>
        <v>2.7638888888888888</v>
      </c>
      <c r="N1938" s="3">
        <f>ROUND(Table1[[#This Row],[Turnover Ratio]],2)</f>
        <v>2.76</v>
      </c>
    </row>
    <row r="1939" spans="1:14" x14ac:dyDescent="0.25">
      <c r="A1939" t="s">
        <v>1763</v>
      </c>
      <c r="B1939" s="1">
        <v>45160</v>
      </c>
      <c r="C1939">
        <v>997</v>
      </c>
      <c r="D1939">
        <v>192</v>
      </c>
      <c r="E1939">
        <v>10</v>
      </c>
      <c r="F1939">
        <v>176</v>
      </c>
      <c r="G1939">
        <v>33</v>
      </c>
      <c r="H1939" t="s">
        <v>3949</v>
      </c>
      <c r="I1939">
        <f>YEAR(Table1[[#This Row],[Date]])</f>
        <v>2023</v>
      </c>
      <c r="J1939">
        <f>MONTH(Table1[[#This Row],[Date]])</f>
        <v>8</v>
      </c>
      <c r="K1939">
        <f>WEEKDAY(Table1[[#This Row],[Date]])</f>
        <v>3</v>
      </c>
      <c r="L1939" s="3">
        <f>DAY(Table1[[#This Row],[Date]])</f>
        <v>22</v>
      </c>
      <c r="M1939" s="3">
        <f>Table1[[#This Row],[Inventory Level]]/Table1[[#This Row],[Reorder Point]]</f>
        <v>5.192708333333333</v>
      </c>
      <c r="N1939" s="3">
        <f>ROUND(Table1[[#This Row],[Turnover Ratio]],2)</f>
        <v>5.19</v>
      </c>
    </row>
    <row r="1940" spans="1:14" hidden="1" x14ac:dyDescent="0.25">
      <c r="A1940" t="s">
        <v>1764</v>
      </c>
      <c r="B1940" s="1">
        <v>45625</v>
      </c>
      <c r="C1940">
        <v>935</v>
      </c>
      <c r="D1940">
        <v>155</v>
      </c>
      <c r="E1940">
        <v>22</v>
      </c>
      <c r="F1940">
        <v>122</v>
      </c>
      <c r="G1940">
        <v>46</v>
      </c>
      <c r="H1940" t="s">
        <v>3951</v>
      </c>
      <c r="I1940">
        <f>YEAR(Table1[[#This Row],[Date]])</f>
        <v>2024</v>
      </c>
      <c r="J1940">
        <f>MONTH(Table1[[#This Row],[Date]])</f>
        <v>11</v>
      </c>
      <c r="K1940">
        <f>WEEKDAY(Table1[[#This Row],[Date]])</f>
        <v>6</v>
      </c>
      <c r="L1940" s="3">
        <f>DAY(Table1[[#This Row],[Date]])</f>
        <v>29</v>
      </c>
      <c r="M1940" s="3">
        <f>Table1[[#This Row],[Inventory Level]]/Table1[[#This Row],[Reorder Point]]</f>
        <v>6.032258064516129</v>
      </c>
      <c r="N1940" s="3">
        <f>ROUND(Table1[[#This Row],[Turnover Ratio]],2)</f>
        <v>6.03</v>
      </c>
    </row>
    <row r="1941" spans="1:14" hidden="1" x14ac:dyDescent="0.25">
      <c r="A1941" t="s">
        <v>1765</v>
      </c>
      <c r="B1941" s="1">
        <v>45162</v>
      </c>
      <c r="C1941">
        <v>340</v>
      </c>
      <c r="D1941">
        <v>115</v>
      </c>
      <c r="E1941">
        <v>30</v>
      </c>
      <c r="F1941">
        <v>165</v>
      </c>
      <c r="G1941">
        <v>16</v>
      </c>
      <c r="H1941" t="s">
        <v>3951</v>
      </c>
      <c r="I1941">
        <f>YEAR(Table1[[#This Row],[Date]])</f>
        <v>2023</v>
      </c>
      <c r="J1941">
        <f>MONTH(Table1[[#This Row],[Date]])</f>
        <v>8</v>
      </c>
      <c r="K1941">
        <f>WEEKDAY(Table1[[#This Row],[Date]])</f>
        <v>5</v>
      </c>
      <c r="L1941" s="3">
        <f>DAY(Table1[[#This Row],[Date]])</f>
        <v>24</v>
      </c>
      <c r="M1941" s="3">
        <f>Table1[[#This Row],[Inventory Level]]/Table1[[#This Row],[Reorder Point]]</f>
        <v>2.9565217391304346</v>
      </c>
      <c r="N1941" s="3">
        <f>ROUND(Table1[[#This Row],[Turnover Ratio]],2)</f>
        <v>2.96</v>
      </c>
    </row>
    <row r="1942" spans="1:14" x14ac:dyDescent="0.25">
      <c r="A1942" t="s">
        <v>1766</v>
      </c>
      <c r="B1942" s="1">
        <v>45551</v>
      </c>
      <c r="C1942">
        <v>329</v>
      </c>
      <c r="D1942">
        <v>403</v>
      </c>
      <c r="E1942">
        <v>25</v>
      </c>
      <c r="F1942">
        <v>165</v>
      </c>
      <c r="G1942">
        <v>24</v>
      </c>
      <c r="H1942" t="s">
        <v>3949</v>
      </c>
      <c r="I1942">
        <f>YEAR(Table1[[#This Row],[Date]])</f>
        <v>2024</v>
      </c>
      <c r="J1942">
        <f>MONTH(Table1[[#This Row],[Date]])</f>
        <v>9</v>
      </c>
      <c r="K1942">
        <f>WEEKDAY(Table1[[#This Row],[Date]])</f>
        <v>2</v>
      </c>
      <c r="L1942" s="3">
        <f>DAY(Table1[[#This Row],[Date]])</f>
        <v>16</v>
      </c>
      <c r="M1942" s="3">
        <f>Table1[[#This Row],[Inventory Level]]/Table1[[#This Row],[Reorder Point]]</f>
        <v>0.81637717121588094</v>
      </c>
      <c r="N1942" s="3">
        <f>ROUND(Table1[[#This Row],[Turnover Ratio]],2)</f>
        <v>0.82</v>
      </c>
    </row>
    <row r="1943" spans="1:14" x14ac:dyDescent="0.25">
      <c r="A1943" t="s">
        <v>1767</v>
      </c>
      <c r="B1943" s="1">
        <v>44987</v>
      </c>
      <c r="C1943">
        <v>685</v>
      </c>
      <c r="D1943">
        <v>240</v>
      </c>
      <c r="E1943">
        <v>3</v>
      </c>
      <c r="F1943">
        <v>13</v>
      </c>
      <c r="G1943">
        <v>42</v>
      </c>
      <c r="H1943" t="s">
        <v>3949</v>
      </c>
      <c r="I1943">
        <f>YEAR(Table1[[#This Row],[Date]])</f>
        <v>2023</v>
      </c>
      <c r="J1943">
        <f>MONTH(Table1[[#This Row],[Date]])</f>
        <v>3</v>
      </c>
      <c r="K1943">
        <f>WEEKDAY(Table1[[#This Row],[Date]])</f>
        <v>5</v>
      </c>
      <c r="L1943" s="3">
        <f>DAY(Table1[[#This Row],[Date]])</f>
        <v>2</v>
      </c>
      <c r="M1943" s="3">
        <f>Table1[[#This Row],[Inventory Level]]/Table1[[#This Row],[Reorder Point]]</f>
        <v>2.8541666666666665</v>
      </c>
      <c r="N1943" s="3">
        <f>ROUND(Table1[[#This Row],[Turnover Ratio]],2)</f>
        <v>2.85</v>
      </c>
    </row>
    <row r="1944" spans="1:14" hidden="1" x14ac:dyDescent="0.25">
      <c r="A1944" t="s">
        <v>1768</v>
      </c>
      <c r="B1944" s="1">
        <v>45067</v>
      </c>
      <c r="C1944">
        <v>812</v>
      </c>
      <c r="D1944">
        <v>321</v>
      </c>
      <c r="E1944">
        <v>28</v>
      </c>
      <c r="F1944">
        <v>48</v>
      </c>
      <c r="G1944">
        <v>17</v>
      </c>
      <c r="H1944" t="s">
        <v>3951</v>
      </c>
      <c r="I1944">
        <f>YEAR(Table1[[#This Row],[Date]])</f>
        <v>2023</v>
      </c>
      <c r="J1944">
        <f>MONTH(Table1[[#This Row],[Date]])</f>
        <v>5</v>
      </c>
      <c r="K1944">
        <f>WEEKDAY(Table1[[#This Row],[Date]])</f>
        <v>1</v>
      </c>
      <c r="L1944" s="3">
        <f>DAY(Table1[[#This Row],[Date]])</f>
        <v>21</v>
      </c>
      <c r="M1944" s="3">
        <f>Table1[[#This Row],[Inventory Level]]/Table1[[#This Row],[Reorder Point]]</f>
        <v>2.5295950155763238</v>
      </c>
      <c r="N1944" s="3">
        <f>ROUND(Table1[[#This Row],[Turnover Ratio]],2)</f>
        <v>2.5299999999999998</v>
      </c>
    </row>
    <row r="1945" spans="1:14" hidden="1" x14ac:dyDescent="0.25">
      <c r="A1945" t="s">
        <v>1769</v>
      </c>
      <c r="B1945" s="1">
        <v>45203</v>
      </c>
      <c r="C1945">
        <v>851</v>
      </c>
      <c r="D1945">
        <v>368</v>
      </c>
      <c r="E1945">
        <v>28</v>
      </c>
      <c r="F1945">
        <v>78</v>
      </c>
      <c r="G1945">
        <v>14</v>
      </c>
      <c r="H1945" t="s">
        <v>3950</v>
      </c>
      <c r="I1945">
        <f>YEAR(Table1[[#This Row],[Date]])</f>
        <v>2023</v>
      </c>
      <c r="J1945">
        <f>MONTH(Table1[[#This Row],[Date]])</f>
        <v>10</v>
      </c>
      <c r="K1945">
        <f>WEEKDAY(Table1[[#This Row],[Date]])</f>
        <v>4</v>
      </c>
      <c r="L1945" s="3">
        <f>DAY(Table1[[#This Row],[Date]])</f>
        <v>4</v>
      </c>
      <c r="M1945" s="3">
        <f>Table1[[#This Row],[Inventory Level]]/Table1[[#This Row],[Reorder Point]]</f>
        <v>2.3125</v>
      </c>
      <c r="N1945" s="3">
        <f>ROUND(Table1[[#This Row],[Turnover Ratio]],2)</f>
        <v>2.31</v>
      </c>
    </row>
    <row r="1946" spans="1:14" hidden="1" x14ac:dyDescent="0.25">
      <c r="A1946" t="s">
        <v>1770</v>
      </c>
      <c r="B1946" s="1">
        <v>45154</v>
      </c>
      <c r="C1946">
        <v>465</v>
      </c>
      <c r="D1946">
        <v>293</v>
      </c>
      <c r="E1946">
        <v>20</v>
      </c>
      <c r="F1946">
        <v>60</v>
      </c>
      <c r="G1946">
        <v>3</v>
      </c>
      <c r="H1946" t="s">
        <v>3951</v>
      </c>
      <c r="I1946">
        <f>YEAR(Table1[[#This Row],[Date]])</f>
        <v>2023</v>
      </c>
      <c r="J1946">
        <f>MONTH(Table1[[#This Row],[Date]])</f>
        <v>8</v>
      </c>
      <c r="K1946">
        <f>WEEKDAY(Table1[[#This Row],[Date]])</f>
        <v>4</v>
      </c>
      <c r="L1946" s="3">
        <f>DAY(Table1[[#This Row],[Date]])</f>
        <v>16</v>
      </c>
      <c r="M1946" s="3">
        <f>Table1[[#This Row],[Inventory Level]]/Table1[[#This Row],[Reorder Point]]</f>
        <v>1.5870307167235496</v>
      </c>
      <c r="N1946" s="3">
        <f>ROUND(Table1[[#This Row],[Turnover Ratio]],2)</f>
        <v>1.59</v>
      </c>
    </row>
    <row r="1947" spans="1:14" hidden="1" x14ac:dyDescent="0.25">
      <c r="A1947" t="s">
        <v>1771</v>
      </c>
      <c r="B1947" s="1">
        <v>45047</v>
      </c>
      <c r="C1947">
        <v>997</v>
      </c>
      <c r="D1947">
        <v>307</v>
      </c>
      <c r="E1947">
        <v>5</v>
      </c>
      <c r="F1947">
        <v>135</v>
      </c>
      <c r="G1947">
        <v>13</v>
      </c>
      <c r="H1947" t="s">
        <v>3950</v>
      </c>
      <c r="I1947">
        <f>YEAR(Table1[[#This Row],[Date]])</f>
        <v>2023</v>
      </c>
      <c r="J1947">
        <f>MONTH(Table1[[#This Row],[Date]])</f>
        <v>5</v>
      </c>
      <c r="K1947">
        <f>WEEKDAY(Table1[[#This Row],[Date]])</f>
        <v>2</v>
      </c>
      <c r="L1947" s="3">
        <f>DAY(Table1[[#This Row],[Date]])</f>
        <v>1</v>
      </c>
      <c r="M1947" s="3">
        <f>Table1[[#This Row],[Inventory Level]]/Table1[[#This Row],[Reorder Point]]</f>
        <v>3.2475570032573291</v>
      </c>
      <c r="N1947" s="3">
        <f>ROUND(Table1[[#This Row],[Turnover Ratio]],2)</f>
        <v>3.25</v>
      </c>
    </row>
    <row r="1948" spans="1:14" x14ac:dyDescent="0.25">
      <c r="A1948" t="s">
        <v>1772</v>
      </c>
      <c r="B1948" s="1">
        <v>45632</v>
      </c>
      <c r="C1948">
        <v>273</v>
      </c>
      <c r="D1948">
        <v>51</v>
      </c>
      <c r="E1948">
        <v>21</v>
      </c>
      <c r="F1948">
        <v>159</v>
      </c>
      <c r="G1948">
        <v>50</v>
      </c>
      <c r="H1948" t="s">
        <v>3949</v>
      </c>
      <c r="I1948">
        <f>YEAR(Table1[[#This Row],[Date]])</f>
        <v>2024</v>
      </c>
      <c r="J1948">
        <f>MONTH(Table1[[#This Row],[Date]])</f>
        <v>12</v>
      </c>
      <c r="K1948">
        <f>WEEKDAY(Table1[[#This Row],[Date]])</f>
        <v>6</v>
      </c>
      <c r="L1948" s="3">
        <f>DAY(Table1[[#This Row],[Date]])</f>
        <v>6</v>
      </c>
      <c r="M1948" s="3">
        <f>Table1[[#This Row],[Inventory Level]]/Table1[[#This Row],[Reorder Point]]</f>
        <v>5.3529411764705879</v>
      </c>
      <c r="N1948" s="3">
        <f>ROUND(Table1[[#This Row],[Turnover Ratio]],2)</f>
        <v>5.35</v>
      </c>
    </row>
    <row r="1949" spans="1:14" x14ac:dyDescent="0.25">
      <c r="A1949" t="s">
        <v>1474</v>
      </c>
      <c r="B1949" s="1">
        <v>45093</v>
      </c>
      <c r="C1949">
        <v>230</v>
      </c>
      <c r="D1949">
        <v>288</v>
      </c>
      <c r="E1949">
        <v>28</v>
      </c>
      <c r="F1949">
        <v>169</v>
      </c>
      <c r="G1949">
        <v>26</v>
      </c>
      <c r="H1949" t="s">
        <v>3949</v>
      </c>
      <c r="I1949">
        <f>YEAR(Table1[[#This Row],[Date]])</f>
        <v>2023</v>
      </c>
      <c r="J1949">
        <f>MONTH(Table1[[#This Row],[Date]])</f>
        <v>6</v>
      </c>
      <c r="K1949">
        <f>WEEKDAY(Table1[[#This Row],[Date]])</f>
        <v>6</v>
      </c>
      <c r="L1949" s="3">
        <f>DAY(Table1[[#This Row],[Date]])</f>
        <v>16</v>
      </c>
      <c r="M1949" s="3">
        <f>Table1[[#This Row],[Inventory Level]]/Table1[[#This Row],[Reorder Point]]</f>
        <v>0.79861111111111116</v>
      </c>
      <c r="N1949" s="3">
        <f>ROUND(Table1[[#This Row],[Turnover Ratio]],2)</f>
        <v>0.8</v>
      </c>
    </row>
    <row r="1950" spans="1:14" hidden="1" x14ac:dyDescent="0.25">
      <c r="A1950" t="s">
        <v>610</v>
      </c>
      <c r="B1950" s="1">
        <v>45229</v>
      </c>
      <c r="C1950">
        <v>404</v>
      </c>
      <c r="D1950">
        <v>75</v>
      </c>
      <c r="E1950">
        <v>23</v>
      </c>
      <c r="F1950">
        <v>120</v>
      </c>
      <c r="G1950">
        <v>35</v>
      </c>
      <c r="H1950" t="s">
        <v>3950</v>
      </c>
      <c r="I1950">
        <f>YEAR(Table1[[#This Row],[Date]])</f>
        <v>2023</v>
      </c>
      <c r="J1950">
        <f>MONTH(Table1[[#This Row],[Date]])</f>
        <v>10</v>
      </c>
      <c r="K1950">
        <f>WEEKDAY(Table1[[#This Row],[Date]])</f>
        <v>2</v>
      </c>
      <c r="L1950" s="3">
        <f>DAY(Table1[[#This Row],[Date]])</f>
        <v>30</v>
      </c>
      <c r="M1950" s="3">
        <f>Table1[[#This Row],[Inventory Level]]/Table1[[#This Row],[Reorder Point]]</f>
        <v>5.3866666666666667</v>
      </c>
      <c r="N1950" s="3">
        <f>ROUND(Table1[[#This Row],[Turnover Ratio]],2)</f>
        <v>5.39</v>
      </c>
    </row>
    <row r="1951" spans="1:14" hidden="1" x14ac:dyDescent="0.25">
      <c r="A1951" t="s">
        <v>1773</v>
      </c>
      <c r="B1951" s="1">
        <v>45480</v>
      </c>
      <c r="C1951">
        <v>126</v>
      </c>
      <c r="D1951">
        <v>482</v>
      </c>
      <c r="E1951">
        <v>4</v>
      </c>
      <c r="F1951">
        <v>106</v>
      </c>
      <c r="G1951">
        <v>33</v>
      </c>
      <c r="H1951" t="s">
        <v>3951</v>
      </c>
      <c r="I1951">
        <f>YEAR(Table1[[#This Row],[Date]])</f>
        <v>2024</v>
      </c>
      <c r="J1951">
        <f>MONTH(Table1[[#This Row],[Date]])</f>
        <v>7</v>
      </c>
      <c r="K1951">
        <f>WEEKDAY(Table1[[#This Row],[Date]])</f>
        <v>1</v>
      </c>
      <c r="L1951" s="3">
        <f>DAY(Table1[[#This Row],[Date]])</f>
        <v>7</v>
      </c>
      <c r="M1951" s="3">
        <f>Table1[[#This Row],[Inventory Level]]/Table1[[#This Row],[Reorder Point]]</f>
        <v>0.26141078838174275</v>
      </c>
      <c r="N1951" s="3">
        <f>ROUND(Table1[[#This Row],[Turnover Ratio]],2)</f>
        <v>0.26</v>
      </c>
    </row>
    <row r="1952" spans="1:14" x14ac:dyDescent="0.25">
      <c r="A1952" t="s">
        <v>1774</v>
      </c>
      <c r="B1952" s="1">
        <v>45520</v>
      </c>
      <c r="C1952">
        <v>955</v>
      </c>
      <c r="D1952">
        <v>413</v>
      </c>
      <c r="E1952">
        <v>6</v>
      </c>
      <c r="F1952">
        <v>117</v>
      </c>
      <c r="G1952">
        <v>13</v>
      </c>
      <c r="H1952" t="s">
        <v>3949</v>
      </c>
      <c r="I1952">
        <f>YEAR(Table1[[#This Row],[Date]])</f>
        <v>2024</v>
      </c>
      <c r="J1952">
        <f>MONTH(Table1[[#This Row],[Date]])</f>
        <v>8</v>
      </c>
      <c r="K1952">
        <f>WEEKDAY(Table1[[#This Row],[Date]])</f>
        <v>6</v>
      </c>
      <c r="L1952" s="3">
        <f>DAY(Table1[[#This Row],[Date]])</f>
        <v>16</v>
      </c>
      <c r="M1952" s="3">
        <f>Table1[[#This Row],[Inventory Level]]/Table1[[#This Row],[Reorder Point]]</f>
        <v>2.3123486682808716</v>
      </c>
      <c r="N1952" s="3">
        <f>ROUND(Table1[[#This Row],[Turnover Ratio]],2)</f>
        <v>2.31</v>
      </c>
    </row>
    <row r="1953" spans="1:14" hidden="1" x14ac:dyDescent="0.25">
      <c r="A1953" t="s">
        <v>1775</v>
      </c>
      <c r="B1953" s="1">
        <v>45235</v>
      </c>
      <c r="C1953">
        <v>415</v>
      </c>
      <c r="D1953">
        <v>461</v>
      </c>
      <c r="E1953">
        <v>28</v>
      </c>
      <c r="F1953">
        <v>183</v>
      </c>
      <c r="G1953">
        <v>7</v>
      </c>
      <c r="H1953" t="s">
        <v>3950</v>
      </c>
      <c r="I1953">
        <f>YEAR(Table1[[#This Row],[Date]])</f>
        <v>2023</v>
      </c>
      <c r="J1953">
        <f>MONTH(Table1[[#This Row],[Date]])</f>
        <v>11</v>
      </c>
      <c r="K1953">
        <f>WEEKDAY(Table1[[#This Row],[Date]])</f>
        <v>1</v>
      </c>
      <c r="L1953" s="3">
        <f>DAY(Table1[[#This Row],[Date]])</f>
        <v>5</v>
      </c>
      <c r="M1953" s="3">
        <f>Table1[[#This Row],[Inventory Level]]/Table1[[#This Row],[Reorder Point]]</f>
        <v>0.90021691973969631</v>
      </c>
      <c r="N1953" s="3">
        <f>ROUND(Table1[[#This Row],[Turnover Ratio]],2)</f>
        <v>0.9</v>
      </c>
    </row>
    <row r="1954" spans="1:14" x14ac:dyDescent="0.25">
      <c r="A1954" t="s">
        <v>1776</v>
      </c>
      <c r="B1954" s="1">
        <v>45222</v>
      </c>
      <c r="C1954">
        <v>435</v>
      </c>
      <c r="D1954">
        <v>468</v>
      </c>
      <c r="E1954">
        <v>10</v>
      </c>
      <c r="F1954">
        <v>136</v>
      </c>
      <c r="G1954">
        <v>12</v>
      </c>
      <c r="H1954" t="s">
        <v>3949</v>
      </c>
      <c r="I1954">
        <f>YEAR(Table1[[#This Row],[Date]])</f>
        <v>2023</v>
      </c>
      <c r="J1954">
        <f>MONTH(Table1[[#This Row],[Date]])</f>
        <v>10</v>
      </c>
      <c r="K1954">
        <f>WEEKDAY(Table1[[#This Row],[Date]])</f>
        <v>2</v>
      </c>
      <c r="L1954" s="3">
        <f>DAY(Table1[[#This Row],[Date]])</f>
        <v>23</v>
      </c>
      <c r="M1954" s="3">
        <f>Table1[[#This Row],[Inventory Level]]/Table1[[#This Row],[Reorder Point]]</f>
        <v>0.92948717948717952</v>
      </c>
      <c r="N1954" s="3">
        <f>ROUND(Table1[[#This Row],[Turnover Ratio]],2)</f>
        <v>0.93</v>
      </c>
    </row>
    <row r="1955" spans="1:14" hidden="1" x14ac:dyDescent="0.25">
      <c r="A1955" t="s">
        <v>858</v>
      </c>
      <c r="B1955" s="1">
        <v>45144</v>
      </c>
      <c r="C1955">
        <v>339</v>
      </c>
      <c r="D1955">
        <v>398</v>
      </c>
      <c r="E1955">
        <v>14</v>
      </c>
      <c r="F1955">
        <v>48</v>
      </c>
      <c r="G1955">
        <v>31</v>
      </c>
      <c r="H1955" t="s">
        <v>3950</v>
      </c>
      <c r="I1955">
        <f>YEAR(Table1[[#This Row],[Date]])</f>
        <v>2023</v>
      </c>
      <c r="J1955">
        <f>MONTH(Table1[[#This Row],[Date]])</f>
        <v>8</v>
      </c>
      <c r="K1955">
        <f>WEEKDAY(Table1[[#This Row],[Date]])</f>
        <v>1</v>
      </c>
      <c r="L1955" s="3">
        <f>DAY(Table1[[#This Row],[Date]])</f>
        <v>6</v>
      </c>
      <c r="M1955" s="3">
        <f>Table1[[#This Row],[Inventory Level]]/Table1[[#This Row],[Reorder Point]]</f>
        <v>0.85175879396984921</v>
      </c>
      <c r="N1955" s="3">
        <f>ROUND(Table1[[#This Row],[Turnover Ratio]],2)</f>
        <v>0.85</v>
      </c>
    </row>
    <row r="1956" spans="1:14" hidden="1" x14ac:dyDescent="0.25">
      <c r="A1956" t="s">
        <v>1777</v>
      </c>
      <c r="B1956" s="1">
        <v>45319</v>
      </c>
      <c r="C1956">
        <v>852</v>
      </c>
      <c r="D1956">
        <v>405</v>
      </c>
      <c r="E1956">
        <v>26</v>
      </c>
      <c r="F1956">
        <v>124</v>
      </c>
      <c r="G1956">
        <v>43</v>
      </c>
      <c r="H1956" t="s">
        <v>3951</v>
      </c>
      <c r="I1956">
        <f>YEAR(Table1[[#This Row],[Date]])</f>
        <v>2024</v>
      </c>
      <c r="J1956">
        <f>MONTH(Table1[[#This Row],[Date]])</f>
        <v>1</v>
      </c>
      <c r="K1956">
        <f>WEEKDAY(Table1[[#This Row],[Date]])</f>
        <v>1</v>
      </c>
      <c r="L1956" s="3">
        <f>DAY(Table1[[#This Row],[Date]])</f>
        <v>28</v>
      </c>
      <c r="M1956" s="3">
        <f>Table1[[#This Row],[Inventory Level]]/Table1[[#This Row],[Reorder Point]]</f>
        <v>2.1037037037037036</v>
      </c>
      <c r="N1956" s="3">
        <f>ROUND(Table1[[#This Row],[Turnover Ratio]],2)</f>
        <v>2.1</v>
      </c>
    </row>
    <row r="1957" spans="1:14" hidden="1" x14ac:dyDescent="0.25">
      <c r="A1957" t="s">
        <v>1778</v>
      </c>
      <c r="B1957" s="1">
        <v>45595</v>
      </c>
      <c r="C1957">
        <v>154</v>
      </c>
      <c r="D1957">
        <v>258</v>
      </c>
      <c r="E1957">
        <v>17</v>
      </c>
      <c r="F1957">
        <v>162</v>
      </c>
      <c r="G1957">
        <v>36</v>
      </c>
      <c r="H1957" t="s">
        <v>3951</v>
      </c>
      <c r="I1957">
        <f>YEAR(Table1[[#This Row],[Date]])</f>
        <v>2024</v>
      </c>
      <c r="J1957">
        <f>MONTH(Table1[[#This Row],[Date]])</f>
        <v>10</v>
      </c>
      <c r="K1957">
        <f>WEEKDAY(Table1[[#This Row],[Date]])</f>
        <v>4</v>
      </c>
      <c r="L1957" s="3">
        <f>DAY(Table1[[#This Row],[Date]])</f>
        <v>30</v>
      </c>
      <c r="M1957" s="3">
        <f>Table1[[#This Row],[Inventory Level]]/Table1[[#This Row],[Reorder Point]]</f>
        <v>0.5968992248062015</v>
      </c>
      <c r="N1957" s="3">
        <f>ROUND(Table1[[#This Row],[Turnover Ratio]],2)</f>
        <v>0.6</v>
      </c>
    </row>
    <row r="1958" spans="1:14" hidden="1" x14ac:dyDescent="0.25">
      <c r="A1958" t="s">
        <v>1779</v>
      </c>
      <c r="B1958" s="1">
        <v>45642</v>
      </c>
      <c r="C1958">
        <v>179</v>
      </c>
      <c r="D1958">
        <v>392</v>
      </c>
      <c r="E1958">
        <v>6</v>
      </c>
      <c r="F1958">
        <v>135</v>
      </c>
      <c r="G1958">
        <v>49</v>
      </c>
      <c r="H1958" t="s">
        <v>3950</v>
      </c>
      <c r="I1958">
        <f>YEAR(Table1[[#This Row],[Date]])</f>
        <v>2024</v>
      </c>
      <c r="J1958">
        <f>MONTH(Table1[[#This Row],[Date]])</f>
        <v>12</v>
      </c>
      <c r="K1958">
        <f>WEEKDAY(Table1[[#This Row],[Date]])</f>
        <v>2</v>
      </c>
      <c r="L1958" s="3">
        <f>DAY(Table1[[#This Row],[Date]])</f>
        <v>16</v>
      </c>
      <c r="M1958" s="3">
        <f>Table1[[#This Row],[Inventory Level]]/Table1[[#This Row],[Reorder Point]]</f>
        <v>0.45663265306122447</v>
      </c>
      <c r="N1958" s="3">
        <f>ROUND(Table1[[#This Row],[Turnover Ratio]],2)</f>
        <v>0.46</v>
      </c>
    </row>
    <row r="1959" spans="1:14" x14ac:dyDescent="0.25">
      <c r="A1959" t="s">
        <v>1780</v>
      </c>
      <c r="B1959" s="1">
        <v>45579</v>
      </c>
      <c r="C1959">
        <v>430</v>
      </c>
      <c r="D1959">
        <v>267</v>
      </c>
      <c r="E1959">
        <v>19</v>
      </c>
      <c r="F1959">
        <v>104</v>
      </c>
      <c r="G1959">
        <v>33</v>
      </c>
      <c r="H1959" t="s">
        <v>3949</v>
      </c>
      <c r="I1959">
        <f>YEAR(Table1[[#This Row],[Date]])</f>
        <v>2024</v>
      </c>
      <c r="J1959">
        <f>MONTH(Table1[[#This Row],[Date]])</f>
        <v>10</v>
      </c>
      <c r="K1959">
        <f>WEEKDAY(Table1[[#This Row],[Date]])</f>
        <v>2</v>
      </c>
      <c r="L1959" s="3">
        <f>DAY(Table1[[#This Row],[Date]])</f>
        <v>14</v>
      </c>
      <c r="M1959" s="3">
        <f>Table1[[#This Row],[Inventory Level]]/Table1[[#This Row],[Reorder Point]]</f>
        <v>1.6104868913857677</v>
      </c>
      <c r="N1959" s="3">
        <f>ROUND(Table1[[#This Row],[Turnover Ratio]],2)</f>
        <v>1.61</v>
      </c>
    </row>
    <row r="1960" spans="1:14" x14ac:dyDescent="0.25">
      <c r="A1960" t="s">
        <v>1781</v>
      </c>
      <c r="B1960" s="1">
        <v>44983</v>
      </c>
      <c r="C1960">
        <v>430</v>
      </c>
      <c r="D1960">
        <v>391</v>
      </c>
      <c r="E1960">
        <v>14</v>
      </c>
      <c r="F1960">
        <v>63</v>
      </c>
      <c r="G1960">
        <v>20</v>
      </c>
      <c r="H1960" t="s">
        <v>3949</v>
      </c>
      <c r="I1960">
        <f>YEAR(Table1[[#This Row],[Date]])</f>
        <v>2023</v>
      </c>
      <c r="J1960">
        <f>MONTH(Table1[[#This Row],[Date]])</f>
        <v>2</v>
      </c>
      <c r="K1960">
        <f>WEEKDAY(Table1[[#This Row],[Date]])</f>
        <v>1</v>
      </c>
      <c r="L1960" s="3">
        <f>DAY(Table1[[#This Row],[Date]])</f>
        <v>26</v>
      </c>
      <c r="M1960" s="3">
        <f>Table1[[#This Row],[Inventory Level]]/Table1[[#This Row],[Reorder Point]]</f>
        <v>1.0997442455242967</v>
      </c>
      <c r="N1960" s="3">
        <f>ROUND(Table1[[#This Row],[Turnover Ratio]],2)</f>
        <v>1.1000000000000001</v>
      </c>
    </row>
    <row r="1961" spans="1:14" hidden="1" x14ac:dyDescent="0.25">
      <c r="A1961" t="s">
        <v>1782</v>
      </c>
      <c r="B1961" s="1">
        <v>45652</v>
      </c>
      <c r="C1961">
        <v>685</v>
      </c>
      <c r="D1961">
        <v>146</v>
      </c>
      <c r="E1961">
        <v>29</v>
      </c>
      <c r="F1961">
        <v>173</v>
      </c>
      <c r="G1961">
        <v>43</v>
      </c>
      <c r="H1961" t="s">
        <v>3950</v>
      </c>
      <c r="I1961">
        <f>YEAR(Table1[[#This Row],[Date]])</f>
        <v>2024</v>
      </c>
      <c r="J1961">
        <f>MONTH(Table1[[#This Row],[Date]])</f>
        <v>12</v>
      </c>
      <c r="K1961">
        <f>WEEKDAY(Table1[[#This Row],[Date]])</f>
        <v>5</v>
      </c>
      <c r="L1961" s="3">
        <f>DAY(Table1[[#This Row],[Date]])</f>
        <v>26</v>
      </c>
      <c r="M1961" s="3">
        <f>Table1[[#This Row],[Inventory Level]]/Table1[[#This Row],[Reorder Point]]</f>
        <v>4.6917808219178081</v>
      </c>
      <c r="N1961" s="3">
        <f>ROUND(Table1[[#This Row],[Turnover Ratio]],2)</f>
        <v>4.6900000000000004</v>
      </c>
    </row>
    <row r="1962" spans="1:14" hidden="1" x14ac:dyDescent="0.25">
      <c r="A1962" t="s">
        <v>1783</v>
      </c>
      <c r="B1962" s="1">
        <v>45601</v>
      </c>
      <c r="C1962">
        <v>585</v>
      </c>
      <c r="D1962">
        <v>206</v>
      </c>
      <c r="E1962">
        <v>5</v>
      </c>
      <c r="F1962">
        <v>198</v>
      </c>
      <c r="G1962">
        <v>3</v>
      </c>
      <c r="H1962" t="s">
        <v>3951</v>
      </c>
      <c r="I1962">
        <f>YEAR(Table1[[#This Row],[Date]])</f>
        <v>2024</v>
      </c>
      <c r="J1962">
        <f>MONTH(Table1[[#This Row],[Date]])</f>
        <v>11</v>
      </c>
      <c r="K1962">
        <f>WEEKDAY(Table1[[#This Row],[Date]])</f>
        <v>3</v>
      </c>
      <c r="L1962" s="3">
        <f>DAY(Table1[[#This Row],[Date]])</f>
        <v>5</v>
      </c>
      <c r="M1962" s="3">
        <f>Table1[[#This Row],[Inventory Level]]/Table1[[#This Row],[Reorder Point]]</f>
        <v>2.8398058252427183</v>
      </c>
      <c r="N1962" s="3">
        <f>ROUND(Table1[[#This Row],[Turnover Ratio]],2)</f>
        <v>2.84</v>
      </c>
    </row>
    <row r="1963" spans="1:14" hidden="1" x14ac:dyDescent="0.25">
      <c r="A1963" t="s">
        <v>728</v>
      </c>
      <c r="B1963" s="1">
        <v>45127</v>
      </c>
      <c r="C1963">
        <v>134</v>
      </c>
      <c r="D1963">
        <v>331</v>
      </c>
      <c r="E1963">
        <v>14</v>
      </c>
      <c r="F1963">
        <v>38</v>
      </c>
      <c r="G1963">
        <v>16</v>
      </c>
      <c r="H1963" t="s">
        <v>3951</v>
      </c>
      <c r="I1963">
        <f>YEAR(Table1[[#This Row],[Date]])</f>
        <v>2023</v>
      </c>
      <c r="J1963">
        <f>MONTH(Table1[[#This Row],[Date]])</f>
        <v>7</v>
      </c>
      <c r="K1963">
        <f>WEEKDAY(Table1[[#This Row],[Date]])</f>
        <v>5</v>
      </c>
      <c r="L1963" s="3">
        <f>DAY(Table1[[#This Row],[Date]])</f>
        <v>20</v>
      </c>
      <c r="M1963" s="3">
        <f>Table1[[#This Row],[Inventory Level]]/Table1[[#This Row],[Reorder Point]]</f>
        <v>0.40483383685800606</v>
      </c>
      <c r="N1963" s="3">
        <f>ROUND(Table1[[#This Row],[Turnover Ratio]],2)</f>
        <v>0.4</v>
      </c>
    </row>
    <row r="1964" spans="1:14" hidden="1" x14ac:dyDescent="0.25">
      <c r="A1964" t="s">
        <v>1784</v>
      </c>
      <c r="B1964" s="1">
        <v>45538</v>
      </c>
      <c r="C1964">
        <v>947</v>
      </c>
      <c r="D1964">
        <v>362</v>
      </c>
      <c r="E1964">
        <v>24</v>
      </c>
      <c r="F1964">
        <v>135</v>
      </c>
      <c r="G1964">
        <v>29</v>
      </c>
      <c r="H1964" t="s">
        <v>3950</v>
      </c>
      <c r="I1964">
        <f>YEAR(Table1[[#This Row],[Date]])</f>
        <v>2024</v>
      </c>
      <c r="J1964">
        <f>MONTH(Table1[[#This Row],[Date]])</f>
        <v>9</v>
      </c>
      <c r="K1964">
        <f>WEEKDAY(Table1[[#This Row],[Date]])</f>
        <v>3</v>
      </c>
      <c r="L1964" s="3">
        <f>DAY(Table1[[#This Row],[Date]])</f>
        <v>3</v>
      </c>
      <c r="M1964" s="3">
        <f>Table1[[#This Row],[Inventory Level]]/Table1[[#This Row],[Reorder Point]]</f>
        <v>2.6160220994475138</v>
      </c>
      <c r="N1964" s="3">
        <f>ROUND(Table1[[#This Row],[Turnover Ratio]],2)</f>
        <v>2.62</v>
      </c>
    </row>
    <row r="1965" spans="1:14" hidden="1" x14ac:dyDescent="0.25">
      <c r="A1965" t="s">
        <v>770</v>
      </c>
      <c r="B1965" s="1">
        <v>45384</v>
      </c>
      <c r="C1965">
        <v>973</v>
      </c>
      <c r="D1965">
        <v>496</v>
      </c>
      <c r="E1965">
        <v>20</v>
      </c>
      <c r="F1965">
        <v>178</v>
      </c>
      <c r="G1965">
        <v>41</v>
      </c>
      <c r="H1965" t="s">
        <v>3951</v>
      </c>
      <c r="I1965">
        <f>YEAR(Table1[[#This Row],[Date]])</f>
        <v>2024</v>
      </c>
      <c r="J1965">
        <f>MONTH(Table1[[#This Row],[Date]])</f>
        <v>4</v>
      </c>
      <c r="K1965">
        <f>WEEKDAY(Table1[[#This Row],[Date]])</f>
        <v>3</v>
      </c>
      <c r="L1965" s="3">
        <f>DAY(Table1[[#This Row],[Date]])</f>
        <v>2</v>
      </c>
      <c r="M1965" s="3">
        <f>Table1[[#This Row],[Inventory Level]]/Table1[[#This Row],[Reorder Point]]</f>
        <v>1.9616935483870968</v>
      </c>
      <c r="N1965" s="3">
        <f>ROUND(Table1[[#This Row],[Turnover Ratio]],2)</f>
        <v>1.96</v>
      </c>
    </row>
    <row r="1966" spans="1:14" hidden="1" x14ac:dyDescent="0.25">
      <c r="A1966" t="s">
        <v>1785</v>
      </c>
      <c r="B1966" s="1">
        <v>45403</v>
      </c>
      <c r="C1966">
        <v>1000</v>
      </c>
      <c r="D1966">
        <v>217</v>
      </c>
      <c r="E1966">
        <v>24</v>
      </c>
      <c r="F1966">
        <v>126</v>
      </c>
      <c r="G1966">
        <v>10</v>
      </c>
      <c r="H1966" t="s">
        <v>3950</v>
      </c>
      <c r="I1966">
        <f>YEAR(Table1[[#This Row],[Date]])</f>
        <v>2024</v>
      </c>
      <c r="J1966">
        <f>MONTH(Table1[[#This Row],[Date]])</f>
        <v>4</v>
      </c>
      <c r="K1966">
        <f>WEEKDAY(Table1[[#This Row],[Date]])</f>
        <v>1</v>
      </c>
      <c r="L1966" s="3">
        <f>DAY(Table1[[#This Row],[Date]])</f>
        <v>21</v>
      </c>
      <c r="M1966" s="3">
        <f>Table1[[#This Row],[Inventory Level]]/Table1[[#This Row],[Reorder Point]]</f>
        <v>4.6082949308755756</v>
      </c>
      <c r="N1966" s="3">
        <f>ROUND(Table1[[#This Row],[Turnover Ratio]],2)</f>
        <v>4.6100000000000003</v>
      </c>
    </row>
    <row r="1967" spans="1:14" hidden="1" x14ac:dyDescent="0.25">
      <c r="A1967" t="s">
        <v>1786</v>
      </c>
      <c r="B1967" s="1">
        <v>45308</v>
      </c>
      <c r="C1967">
        <v>922</v>
      </c>
      <c r="D1967">
        <v>263</v>
      </c>
      <c r="E1967">
        <v>16</v>
      </c>
      <c r="F1967">
        <v>54</v>
      </c>
      <c r="G1967">
        <v>4</v>
      </c>
      <c r="H1967" t="s">
        <v>3950</v>
      </c>
      <c r="I1967">
        <f>YEAR(Table1[[#This Row],[Date]])</f>
        <v>2024</v>
      </c>
      <c r="J1967">
        <f>MONTH(Table1[[#This Row],[Date]])</f>
        <v>1</v>
      </c>
      <c r="K1967">
        <f>WEEKDAY(Table1[[#This Row],[Date]])</f>
        <v>4</v>
      </c>
      <c r="L1967" s="3">
        <f>DAY(Table1[[#This Row],[Date]])</f>
        <v>17</v>
      </c>
      <c r="M1967" s="3">
        <f>Table1[[#This Row],[Inventory Level]]/Table1[[#This Row],[Reorder Point]]</f>
        <v>3.5057034220532319</v>
      </c>
      <c r="N1967" s="3">
        <f>ROUND(Table1[[#This Row],[Turnover Ratio]],2)</f>
        <v>3.51</v>
      </c>
    </row>
    <row r="1968" spans="1:14" hidden="1" x14ac:dyDescent="0.25">
      <c r="A1968" t="s">
        <v>1787</v>
      </c>
      <c r="B1968" s="1">
        <v>45212</v>
      </c>
      <c r="C1968">
        <v>642</v>
      </c>
      <c r="D1968">
        <v>452</v>
      </c>
      <c r="E1968">
        <v>30</v>
      </c>
      <c r="F1968">
        <v>59</v>
      </c>
      <c r="G1968">
        <v>13</v>
      </c>
      <c r="H1968" t="s">
        <v>3951</v>
      </c>
      <c r="I1968">
        <f>YEAR(Table1[[#This Row],[Date]])</f>
        <v>2023</v>
      </c>
      <c r="J1968">
        <f>MONTH(Table1[[#This Row],[Date]])</f>
        <v>10</v>
      </c>
      <c r="K1968">
        <f>WEEKDAY(Table1[[#This Row],[Date]])</f>
        <v>6</v>
      </c>
      <c r="L1968" s="3">
        <f>DAY(Table1[[#This Row],[Date]])</f>
        <v>13</v>
      </c>
      <c r="M1968" s="3">
        <f>Table1[[#This Row],[Inventory Level]]/Table1[[#This Row],[Reorder Point]]</f>
        <v>1.4203539823008851</v>
      </c>
      <c r="N1968" s="3">
        <f>ROUND(Table1[[#This Row],[Turnover Ratio]],2)</f>
        <v>1.42</v>
      </c>
    </row>
    <row r="1969" spans="1:14" hidden="1" x14ac:dyDescent="0.25">
      <c r="A1969" t="s">
        <v>1788</v>
      </c>
      <c r="B1969" s="1">
        <v>45668</v>
      </c>
      <c r="C1969">
        <v>294</v>
      </c>
      <c r="D1969">
        <v>107</v>
      </c>
      <c r="E1969">
        <v>30</v>
      </c>
      <c r="F1969">
        <v>36</v>
      </c>
      <c r="G1969">
        <v>38</v>
      </c>
      <c r="H1969" t="s">
        <v>3951</v>
      </c>
      <c r="I1969">
        <f>YEAR(Table1[[#This Row],[Date]])</f>
        <v>2025</v>
      </c>
      <c r="J1969">
        <f>MONTH(Table1[[#This Row],[Date]])</f>
        <v>1</v>
      </c>
      <c r="K1969">
        <f>WEEKDAY(Table1[[#This Row],[Date]])</f>
        <v>7</v>
      </c>
      <c r="L1969" s="3">
        <f>DAY(Table1[[#This Row],[Date]])</f>
        <v>11</v>
      </c>
      <c r="M1969" s="3">
        <f>Table1[[#This Row],[Inventory Level]]/Table1[[#This Row],[Reorder Point]]</f>
        <v>2.7476635514018692</v>
      </c>
      <c r="N1969" s="3">
        <f>ROUND(Table1[[#This Row],[Turnover Ratio]],2)</f>
        <v>2.75</v>
      </c>
    </row>
    <row r="1970" spans="1:14" x14ac:dyDescent="0.25">
      <c r="A1970" t="s">
        <v>1789</v>
      </c>
      <c r="B1970" s="1">
        <v>45580</v>
      </c>
      <c r="C1970">
        <v>163</v>
      </c>
      <c r="D1970">
        <v>186</v>
      </c>
      <c r="E1970">
        <v>25</v>
      </c>
      <c r="F1970">
        <v>6</v>
      </c>
      <c r="G1970">
        <v>39</v>
      </c>
      <c r="H1970" t="s">
        <v>3949</v>
      </c>
      <c r="I1970">
        <f>YEAR(Table1[[#This Row],[Date]])</f>
        <v>2024</v>
      </c>
      <c r="J1970">
        <f>MONTH(Table1[[#This Row],[Date]])</f>
        <v>10</v>
      </c>
      <c r="K1970">
        <f>WEEKDAY(Table1[[#This Row],[Date]])</f>
        <v>3</v>
      </c>
      <c r="L1970" s="3">
        <f>DAY(Table1[[#This Row],[Date]])</f>
        <v>15</v>
      </c>
      <c r="M1970" s="3">
        <f>Table1[[#This Row],[Inventory Level]]/Table1[[#This Row],[Reorder Point]]</f>
        <v>0.87634408602150538</v>
      </c>
      <c r="N1970" s="3">
        <f>ROUND(Table1[[#This Row],[Turnover Ratio]],2)</f>
        <v>0.88</v>
      </c>
    </row>
    <row r="1971" spans="1:14" x14ac:dyDescent="0.25">
      <c r="A1971" t="s">
        <v>1790</v>
      </c>
      <c r="B1971" s="1">
        <v>45601</v>
      </c>
      <c r="C1971">
        <v>182</v>
      </c>
      <c r="D1971">
        <v>207</v>
      </c>
      <c r="E1971">
        <v>14</v>
      </c>
      <c r="F1971">
        <v>162</v>
      </c>
      <c r="G1971">
        <v>25</v>
      </c>
      <c r="H1971" t="s">
        <v>3949</v>
      </c>
      <c r="I1971">
        <f>YEAR(Table1[[#This Row],[Date]])</f>
        <v>2024</v>
      </c>
      <c r="J1971">
        <f>MONTH(Table1[[#This Row],[Date]])</f>
        <v>11</v>
      </c>
      <c r="K1971">
        <f>WEEKDAY(Table1[[#This Row],[Date]])</f>
        <v>3</v>
      </c>
      <c r="L1971" s="3">
        <f>DAY(Table1[[#This Row],[Date]])</f>
        <v>5</v>
      </c>
      <c r="M1971" s="3">
        <f>Table1[[#This Row],[Inventory Level]]/Table1[[#This Row],[Reorder Point]]</f>
        <v>0.87922705314009664</v>
      </c>
      <c r="N1971" s="3">
        <f>ROUND(Table1[[#This Row],[Turnover Ratio]],2)</f>
        <v>0.88</v>
      </c>
    </row>
    <row r="1972" spans="1:14" hidden="1" x14ac:dyDescent="0.25">
      <c r="A1972" t="s">
        <v>1791</v>
      </c>
      <c r="B1972" s="1">
        <v>45128</v>
      </c>
      <c r="C1972">
        <v>596</v>
      </c>
      <c r="D1972">
        <v>457</v>
      </c>
      <c r="E1972">
        <v>8</v>
      </c>
      <c r="F1972">
        <v>150</v>
      </c>
      <c r="G1972">
        <v>3</v>
      </c>
      <c r="H1972" t="s">
        <v>3951</v>
      </c>
      <c r="I1972">
        <f>YEAR(Table1[[#This Row],[Date]])</f>
        <v>2023</v>
      </c>
      <c r="J1972">
        <f>MONTH(Table1[[#This Row],[Date]])</f>
        <v>7</v>
      </c>
      <c r="K1972">
        <f>WEEKDAY(Table1[[#This Row],[Date]])</f>
        <v>6</v>
      </c>
      <c r="L1972" s="3">
        <f>DAY(Table1[[#This Row],[Date]])</f>
        <v>21</v>
      </c>
      <c r="M1972" s="3">
        <f>Table1[[#This Row],[Inventory Level]]/Table1[[#This Row],[Reorder Point]]</f>
        <v>1.3041575492341357</v>
      </c>
      <c r="N1972" s="3">
        <f>ROUND(Table1[[#This Row],[Turnover Ratio]],2)</f>
        <v>1.3</v>
      </c>
    </row>
    <row r="1973" spans="1:14" hidden="1" x14ac:dyDescent="0.25">
      <c r="A1973" t="s">
        <v>880</v>
      </c>
      <c r="B1973" s="1">
        <v>45227</v>
      </c>
      <c r="C1973">
        <v>218</v>
      </c>
      <c r="D1973">
        <v>467</v>
      </c>
      <c r="E1973">
        <v>16</v>
      </c>
      <c r="F1973">
        <v>33</v>
      </c>
      <c r="G1973">
        <v>43</v>
      </c>
      <c r="H1973" t="s">
        <v>3951</v>
      </c>
      <c r="I1973">
        <f>YEAR(Table1[[#This Row],[Date]])</f>
        <v>2023</v>
      </c>
      <c r="J1973">
        <f>MONTH(Table1[[#This Row],[Date]])</f>
        <v>10</v>
      </c>
      <c r="K1973">
        <f>WEEKDAY(Table1[[#This Row],[Date]])</f>
        <v>7</v>
      </c>
      <c r="L1973" s="3">
        <f>DAY(Table1[[#This Row],[Date]])</f>
        <v>28</v>
      </c>
      <c r="M1973" s="3">
        <f>Table1[[#This Row],[Inventory Level]]/Table1[[#This Row],[Reorder Point]]</f>
        <v>0.46680942184154178</v>
      </c>
      <c r="N1973" s="3">
        <f>ROUND(Table1[[#This Row],[Turnover Ratio]],2)</f>
        <v>0.47</v>
      </c>
    </row>
    <row r="1974" spans="1:14" hidden="1" x14ac:dyDescent="0.25">
      <c r="A1974" t="s">
        <v>1792</v>
      </c>
      <c r="B1974" s="1">
        <v>45551</v>
      </c>
      <c r="C1974">
        <v>271</v>
      </c>
      <c r="D1974">
        <v>383</v>
      </c>
      <c r="E1974">
        <v>29</v>
      </c>
      <c r="F1974">
        <v>193</v>
      </c>
      <c r="G1974">
        <v>10</v>
      </c>
      <c r="H1974" t="s">
        <v>3951</v>
      </c>
      <c r="I1974">
        <f>YEAR(Table1[[#This Row],[Date]])</f>
        <v>2024</v>
      </c>
      <c r="J1974">
        <f>MONTH(Table1[[#This Row],[Date]])</f>
        <v>9</v>
      </c>
      <c r="K1974">
        <f>WEEKDAY(Table1[[#This Row],[Date]])</f>
        <v>2</v>
      </c>
      <c r="L1974" s="3">
        <f>DAY(Table1[[#This Row],[Date]])</f>
        <v>16</v>
      </c>
      <c r="M1974" s="3">
        <f>Table1[[#This Row],[Inventory Level]]/Table1[[#This Row],[Reorder Point]]</f>
        <v>0.70757180156657962</v>
      </c>
      <c r="N1974" s="3">
        <f>ROUND(Table1[[#This Row],[Turnover Ratio]],2)</f>
        <v>0.71</v>
      </c>
    </row>
    <row r="1975" spans="1:14" hidden="1" x14ac:dyDescent="0.25">
      <c r="A1975" t="s">
        <v>1793</v>
      </c>
      <c r="B1975" s="1">
        <v>45586</v>
      </c>
      <c r="C1975">
        <v>445</v>
      </c>
      <c r="D1975">
        <v>214</v>
      </c>
      <c r="E1975">
        <v>10</v>
      </c>
      <c r="F1975">
        <v>106</v>
      </c>
      <c r="G1975">
        <v>30</v>
      </c>
      <c r="H1975" t="s">
        <v>3951</v>
      </c>
      <c r="I1975">
        <f>YEAR(Table1[[#This Row],[Date]])</f>
        <v>2024</v>
      </c>
      <c r="J1975">
        <f>MONTH(Table1[[#This Row],[Date]])</f>
        <v>10</v>
      </c>
      <c r="K1975">
        <f>WEEKDAY(Table1[[#This Row],[Date]])</f>
        <v>2</v>
      </c>
      <c r="L1975" s="3">
        <f>DAY(Table1[[#This Row],[Date]])</f>
        <v>21</v>
      </c>
      <c r="M1975" s="3">
        <f>Table1[[#This Row],[Inventory Level]]/Table1[[#This Row],[Reorder Point]]</f>
        <v>2.0794392523364484</v>
      </c>
      <c r="N1975" s="3">
        <f>ROUND(Table1[[#This Row],[Turnover Ratio]],2)</f>
        <v>2.08</v>
      </c>
    </row>
    <row r="1976" spans="1:14" hidden="1" x14ac:dyDescent="0.25">
      <c r="A1976" t="s">
        <v>1794</v>
      </c>
      <c r="B1976" s="1">
        <v>45461</v>
      </c>
      <c r="C1976">
        <v>584</v>
      </c>
      <c r="D1976">
        <v>401</v>
      </c>
      <c r="E1976">
        <v>22</v>
      </c>
      <c r="F1976">
        <v>98</v>
      </c>
      <c r="G1976">
        <v>36</v>
      </c>
      <c r="H1976" t="s">
        <v>3950</v>
      </c>
      <c r="I1976">
        <f>YEAR(Table1[[#This Row],[Date]])</f>
        <v>2024</v>
      </c>
      <c r="J1976">
        <f>MONTH(Table1[[#This Row],[Date]])</f>
        <v>6</v>
      </c>
      <c r="K1976">
        <f>WEEKDAY(Table1[[#This Row],[Date]])</f>
        <v>3</v>
      </c>
      <c r="L1976" s="3">
        <f>DAY(Table1[[#This Row],[Date]])</f>
        <v>18</v>
      </c>
      <c r="M1976" s="3">
        <f>Table1[[#This Row],[Inventory Level]]/Table1[[#This Row],[Reorder Point]]</f>
        <v>1.4563591022443891</v>
      </c>
      <c r="N1976" s="3">
        <f>ROUND(Table1[[#This Row],[Turnover Ratio]],2)</f>
        <v>1.46</v>
      </c>
    </row>
    <row r="1977" spans="1:14" hidden="1" x14ac:dyDescent="0.25">
      <c r="A1977" t="s">
        <v>1795</v>
      </c>
      <c r="B1977" s="1">
        <v>45028</v>
      </c>
      <c r="C1977">
        <v>487</v>
      </c>
      <c r="D1977">
        <v>392</v>
      </c>
      <c r="E1977">
        <v>25</v>
      </c>
      <c r="F1977">
        <v>129</v>
      </c>
      <c r="G1977">
        <v>39</v>
      </c>
      <c r="H1977" t="s">
        <v>3951</v>
      </c>
      <c r="I1977">
        <f>YEAR(Table1[[#This Row],[Date]])</f>
        <v>2023</v>
      </c>
      <c r="J1977">
        <f>MONTH(Table1[[#This Row],[Date]])</f>
        <v>4</v>
      </c>
      <c r="K1977">
        <f>WEEKDAY(Table1[[#This Row],[Date]])</f>
        <v>4</v>
      </c>
      <c r="L1977" s="3">
        <f>DAY(Table1[[#This Row],[Date]])</f>
        <v>12</v>
      </c>
      <c r="M1977" s="3">
        <f>Table1[[#This Row],[Inventory Level]]/Table1[[#This Row],[Reorder Point]]</f>
        <v>1.2423469387755102</v>
      </c>
      <c r="N1977" s="3">
        <f>ROUND(Table1[[#This Row],[Turnover Ratio]],2)</f>
        <v>1.24</v>
      </c>
    </row>
    <row r="1978" spans="1:14" hidden="1" x14ac:dyDescent="0.25">
      <c r="A1978" t="s">
        <v>1517</v>
      </c>
      <c r="B1978" s="1">
        <v>45609</v>
      </c>
      <c r="C1978">
        <v>658</v>
      </c>
      <c r="D1978">
        <v>458</v>
      </c>
      <c r="E1978">
        <v>1</v>
      </c>
      <c r="F1978">
        <v>95</v>
      </c>
      <c r="G1978">
        <v>4</v>
      </c>
      <c r="H1978" t="s">
        <v>3950</v>
      </c>
      <c r="I1978">
        <f>YEAR(Table1[[#This Row],[Date]])</f>
        <v>2024</v>
      </c>
      <c r="J1978">
        <f>MONTH(Table1[[#This Row],[Date]])</f>
        <v>11</v>
      </c>
      <c r="K1978">
        <f>WEEKDAY(Table1[[#This Row],[Date]])</f>
        <v>4</v>
      </c>
      <c r="L1978" s="3">
        <f>DAY(Table1[[#This Row],[Date]])</f>
        <v>13</v>
      </c>
      <c r="M1978" s="3">
        <f>Table1[[#This Row],[Inventory Level]]/Table1[[#This Row],[Reorder Point]]</f>
        <v>1.4366812227074235</v>
      </c>
      <c r="N1978" s="3">
        <f>ROUND(Table1[[#This Row],[Turnover Ratio]],2)</f>
        <v>1.44</v>
      </c>
    </row>
    <row r="1979" spans="1:14" hidden="1" x14ac:dyDescent="0.25">
      <c r="A1979" t="s">
        <v>1186</v>
      </c>
      <c r="B1979" s="1">
        <v>45226</v>
      </c>
      <c r="C1979">
        <v>418</v>
      </c>
      <c r="D1979">
        <v>122</v>
      </c>
      <c r="E1979">
        <v>8</v>
      </c>
      <c r="F1979">
        <v>85</v>
      </c>
      <c r="G1979">
        <v>15</v>
      </c>
      <c r="H1979" t="s">
        <v>3950</v>
      </c>
      <c r="I1979">
        <f>YEAR(Table1[[#This Row],[Date]])</f>
        <v>2023</v>
      </c>
      <c r="J1979">
        <f>MONTH(Table1[[#This Row],[Date]])</f>
        <v>10</v>
      </c>
      <c r="K1979">
        <f>WEEKDAY(Table1[[#This Row],[Date]])</f>
        <v>6</v>
      </c>
      <c r="L1979" s="3">
        <f>DAY(Table1[[#This Row],[Date]])</f>
        <v>27</v>
      </c>
      <c r="M1979" s="3">
        <f>Table1[[#This Row],[Inventory Level]]/Table1[[#This Row],[Reorder Point]]</f>
        <v>3.4262295081967213</v>
      </c>
      <c r="N1979" s="3">
        <f>ROUND(Table1[[#This Row],[Turnover Ratio]],2)</f>
        <v>3.43</v>
      </c>
    </row>
    <row r="1980" spans="1:14" hidden="1" x14ac:dyDescent="0.25">
      <c r="A1980" t="s">
        <v>1796</v>
      </c>
      <c r="B1980" s="1">
        <v>45401</v>
      </c>
      <c r="C1980">
        <v>342</v>
      </c>
      <c r="D1980">
        <v>348</v>
      </c>
      <c r="E1980">
        <v>15</v>
      </c>
      <c r="F1980">
        <v>186</v>
      </c>
      <c r="G1980">
        <v>39</v>
      </c>
      <c r="H1980" t="s">
        <v>3950</v>
      </c>
      <c r="I1980">
        <f>YEAR(Table1[[#This Row],[Date]])</f>
        <v>2024</v>
      </c>
      <c r="J1980">
        <f>MONTH(Table1[[#This Row],[Date]])</f>
        <v>4</v>
      </c>
      <c r="K1980">
        <f>WEEKDAY(Table1[[#This Row],[Date]])</f>
        <v>6</v>
      </c>
      <c r="L1980" s="3">
        <f>DAY(Table1[[#This Row],[Date]])</f>
        <v>19</v>
      </c>
      <c r="M1980" s="3">
        <f>Table1[[#This Row],[Inventory Level]]/Table1[[#This Row],[Reorder Point]]</f>
        <v>0.98275862068965514</v>
      </c>
      <c r="N1980" s="3">
        <f>ROUND(Table1[[#This Row],[Turnover Ratio]],2)</f>
        <v>0.98</v>
      </c>
    </row>
    <row r="1981" spans="1:14" hidden="1" x14ac:dyDescent="0.25">
      <c r="A1981" t="s">
        <v>1418</v>
      </c>
      <c r="B1981" s="1">
        <v>45199</v>
      </c>
      <c r="C1981">
        <v>370</v>
      </c>
      <c r="D1981">
        <v>323</v>
      </c>
      <c r="E1981">
        <v>30</v>
      </c>
      <c r="F1981">
        <v>142</v>
      </c>
      <c r="G1981">
        <v>32</v>
      </c>
      <c r="H1981" t="s">
        <v>3951</v>
      </c>
      <c r="I1981">
        <f>YEAR(Table1[[#This Row],[Date]])</f>
        <v>2023</v>
      </c>
      <c r="J1981">
        <f>MONTH(Table1[[#This Row],[Date]])</f>
        <v>9</v>
      </c>
      <c r="K1981">
        <f>WEEKDAY(Table1[[#This Row],[Date]])</f>
        <v>7</v>
      </c>
      <c r="L1981" s="3">
        <f>DAY(Table1[[#This Row],[Date]])</f>
        <v>30</v>
      </c>
      <c r="M1981" s="3">
        <f>Table1[[#This Row],[Inventory Level]]/Table1[[#This Row],[Reorder Point]]</f>
        <v>1.1455108359133126</v>
      </c>
      <c r="N1981" s="3">
        <f>ROUND(Table1[[#This Row],[Turnover Ratio]],2)</f>
        <v>1.1499999999999999</v>
      </c>
    </row>
    <row r="1982" spans="1:14" hidden="1" x14ac:dyDescent="0.25">
      <c r="A1982" t="s">
        <v>1797</v>
      </c>
      <c r="B1982" s="1">
        <v>45616</v>
      </c>
      <c r="C1982">
        <v>860</v>
      </c>
      <c r="D1982">
        <v>455</v>
      </c>
      <c r="E1982">
        <v>13</v>
      </c>
      <c r="F1982">
        <v>2</v>
      </c>
      <c r="G1982">
        <v>20</v>
      </c>
      <c r="H1982" t="s">
        <v>3951</v>
      </c>
      <c r="I1982">
        <f>YEAR(Table1[[#This Row],[Date]])</f>
        <v>2024</v>
      </c>
      <c r="J1982">
        <f>MONTH(Table1[[#This Row],[Date]])</f>
        <v>11</v>
      </c>
      <c r="K1982">
        <f>WEEKDAY(Table1[[#This Row],[Date]])</f>
        <v>4</v>
      </c>
      <c r="L1982" s="3">
        <f>DAY(Table1[[#This Row],[Date]])</f>
        <v>20</v>
      </c>
      <c r="M1982" s="3">
        <f>Table1[[#This Row],[Inventory Level]]/Table1[[#This Row],[Reorder Point]]</f>
        <v>1.8901098901098901</v>
      </c>
      <c r="N1982" s="3">
        <f>ROUND(Table1[[#This Row],[Turnover Ratio]],2)</f>
        <v>1.89</v>
      </c>
    </row>
    <row r="1983" spans="1:14" hidden="1" x14ac:dyDescent="0.25">
      <c r="A1983" t="s">
        <v>1205</v>
      </c>
      <c r="B1983" s="1">
        <v>45091</v>
      </c>
      <c r="C1983">
        <v>455</v>
      </c>
      <c r="D1983">
        <v>449</v>
      </c>
      <c r="E1983">
        <v>28</v>
      </c>
      <c r="F1983">
        <v>170</v>
      </c>
      <c r="G1983">
        <v>36</v>
      </c>
      <c r="H1983" t="s">
        <v>3951</v>
      </c>
      <c r="I1983">
        <f>YEAR(Table1[[#This Row],[Date]])</f>
        <v>2023</v>
      </c>
      <c r="J1983">
        <f>MONTH(Table1[[#This Row],[Date]])</f>
        <v>6</v>
      </c>
      <c r="K1983">
        <f>WEEKDAY(Table1[[#This Row],[Date]])</f>
        <v>4</v>
      </c>
      <c r="L1983" s="3">
        <f>DAY(Table1[[#This Row],[Date]])</f>
        <v>14</v>
      </c>
      <c r="M1983" s="3">
        <f>Table1[[#This Row],[Inventory Level]]/Table1[[#This Row],[Reorder Point]]</f>
        <v>1.0133630289532294</v>
      </c>
      <c r="N1983" s="3">
        <f>ROUND(Table1[[#This Row],[Turnover Ratio]],2)</f>
        <v>1.01</v>
      </c>
    </row>
    <row r="1984" spans="1:14" x14ac:dyDescent="0.25">
      <c r="A1984" t="s">
        <v>1798</v>
      </c>
      <c r="B1984" s="1">
        <v>45453</v>
      </c>
      <c r="C1984">
        <v>772</v>
      </c>
      <c r="D1984">
        <v>488</v>
      </c>
      <c r="E1984">
        <v>22</v>
      </c>
      <c r="F1984">
        <v>195</v>
      </c>
      <c r="G1984">
        <v>42</v>
      </c>
      <c r="H1984" t="s">
        <v>3949</v>
      </c>
      <c r="I1984">
        <f>YEAR(Table1[[#This Row],[Date]])</f>
        <v>2024</v>
      </c>
      <c r="J1984">
        <f>MONTH(Table1[[#This Row],[Date]])</f>
        <v>6</v>
      </c>
      <c r="K1984">
        <f>WEEKDAY(Table1[[#This Row],[Date]])</f>
        <v>2</v>
      </c>
      <c r="L1984" s="3">
        <f>DAY(Table1[[#This Row],[Date]])</f>
        <v>10</v>
      </c>
      <c r="M1984" s="3">
        <f>Table1[[#This Row],[Inventory Level]]/Table1[[#This Row],[Reorder Point]]</f>
        <v>1.5819672131147542</v>
      </c>
      <c r="N1984" s="3">
        <f>ROUND(Table1[[#This Row],[Turnover Ratio]],2)</f>
        <v>1.58</v>
      </c>
    </row>
    <row r="1985" spans="1:14" hidden="1" x14ac:dyDescent="0.25">
      <c r="A1985" t="s">
        <v>1799</v>
      </c>
      <c r="B1985" s="1">
        <v>45507</v>
      </c>
      <c r="C1985">
        <v>571</v>
      </c>
      <c r="D1985">
        <v>430</v>
      </c>
      <c r="E1985">
        <v>6</v>
      </c>
      <c r="F1985">
        <v>181</v>
      </c>
      <c r="G1985">
        <v>14</v>
      </c>
      <c r="H1985" t="s">
        <v>3951</v>
      </c>
      <c r="I1985">
        <f>YEAR(Table1[[#This Row],[Date]])</f>
        <v>2024</v>
      </c>
      <c r="J1985">
        <f>MONTH(Table1[[#This Row],[Date]])</f>
        <v>8</v>
      </c>
      <c r="K1985">
        <f>WEEKDAY(Table1[[#This Row],[Date]])</f>
        <v>7</v>
      </c>
      <c r="L1985" s="3">
        <f>DAY(Table1[[#This Row],[Date]])</f>
        <v>3</v>
      </c>
      <c r="M1985" s="3">
        <f>Table1[[#This Row],[Inventory Level]]/Table1[[#This Row],[Reorder Point]]</f>
        <v>1.327906976744186</v>
      </c>
      <c r="N1985" s="3">
        <f>ROUND(Table1[[#This Row],[Turnover Ratio]],2)</f>
        <v>1.33</v>
      </c>
    </row>
    <row r="1986" spans="1:14" x14ac:dyDescent="0.25">
      <c r="A1986" t="s">
        <v>1800</v>
      </c>
      <c r="B1986" s="1">
        <v>45681</v>
      </c>
      <c r="C1986">
        <v>857</v>
      </c>
      <c r="D1986">
        <v>246</v>
      </c>
      <c r="E1986">
        <v>26</v>
      </c>
      <c r="F1986">
        <v>43</v>
      </c>
      <c r="G1986">
        <v>19</v>
      </c>
      <c r="H1986" t="s">
        <v>3949</v>
      </c>
      <c r="I1986">
        <f>YEAR(Table1[[#This Row],[Date]])</f>
        <v>2025</v>
      </c>
      <c r="J1986">
        <f>MONTH(Table1[[#This Row],[Date]])</f>
        <v>1</v>
      </c>
      <c r="K1986">
        <f>WEEKDAY(Table1[[#This Row],[Date]])</f>
        <v>6</v>
      </c>
      <c r="L1986" s="3">
        <f>DAY(Table1[[#This Row],[Date]])</f>
        <v>24</v>
      </c>
      <c r="M1986" s="3">
        <f>Table1[[#This Row],[Inventory Level]]/Table1[[#This Row],[Reorder Point]]</f>
        <v>3.4837398373983741</v>
      </c>
      <c r="N1986" s="3">
        <f>ROUND(Table1[[#This Row],[Turnover Ratio]],2)</f>
        <v>3.48</v>
      </c>
    </row>
    <row r="1987" spans="1:14" x14ac:dyDescent="0.25">
      <c r="A1987" t="s">
        <v>1801</v>
      </c>
      <c r="B1987" s="1">
        <v>45517</v>
      </c>
      <c r="C1987">
        <v>377</v>
      </c>
      <c r="D1987">
        <v>196</v>
      </c>
      <c r="E1987">
        <v>15</v>
      </c>
      <c r="F1987">
        <v>191</v>
      </c>
      <c r="G1987">
        <v>11</v>
      </c>
      <c r="H1987" t="s">
        <v>3949</v>
      </c>
      <c r="I1987">
        <f>YEAR(Table1[[#This Row],[Date]])</f>
        <v>2024</v>
      </c>
      <c r="J1987">
        <f>MONTH(Table1[[#This Row],[Date]])</f>
        <v>8</v>
      </c>
      <c r="K1987">
        <f>WEEKDAY(Table1[[#This Row],[Date]])</f>
        <v>3</v>
      </c>
      <c r="L1987" s="3">
        <f>DAY(Table1[[#This Row],[Date]])</f>
        <v>13</v>
      </c>
      <c r="M1987" s="3">
        <f>Table1[[#This Row],[Inventory Level]]/Table1[[#This Row],[Reorder Point]]</f>
        <v>1.9234693877551021</v>
      </c>
      <c r="N1987" s="3">
        <f>ROUND(Table1[[#This Row],[Turnover Ratio]],2)</f>
        <v>1.92</v>
      </c>
    </row>
    <row r="1988" spans="1:14" x14ac:dyDescent="0.25">
      <c r="A1988" t="s">
        <v>1218</v>
      </c>
      <c r="B1988" s="1">
        <v>45362</v>
      </c>
      <c r="C1988">
        <v>284</v>
      </c>
      <c r="D1988">
        <v>339</v>
      </c>
      <c r="E1988">
        <v>24</v>
      </c>
      <c r="F1988">
        <v>174</v>
      </c>
      <c r="G1988">
        <v>2</v>
      </c>
      <c r="H1988" t="s">
        <v>3949</v>
      </c>
      <c r="I1988">
        <f>YEAR(Table1[[#This Row],[Date]])</f>
        <v>2024</v>
      </c>
      <c r="J1988">
        <f>MONTH(Table1[[#This Row],[Date]])</f>
        <v>3</v>
      </c>
      <c r="K1988">
        <f>WEEKDAY(Table1[[#This Row],[Date]])</f>
        <v>2</v>
      </c>
      <c r="L1988" s="3">
        <f>DAY(Table1[[#This Row],[Date]])</f>
        <v>11</v>
      </c>
      <c r="M1988" s="3">
        <f>Table1[[#This Row],[Inventory Level]]/Table1[[#This Row],[Reorder Point]]</f>
        <v>0.83775811209439532</v>
      </c>
      <c r="N1988" s="3">
        <f>ROUND(Table1[[#This Row],[Turnover Ratio]],2)</f>
        <v>0.84</v>
      </c>
    </row>
    <row r="1989" spans="1:14" hidden="1" x14ac:dyDescent="0.25">
      <c r="A1989" t="s">
        <v>1802</v>
      </c>
      <c r="B1989" s="1">
        <v>45576</v>
      </c>
      <c r="C1989">
        <v>182</v>
      </c>
      <c r="D1989">
        <v>376</v>
      </c>
      <c r="E1989">
        <v>30</v>
      </c>
      <c r="F1989">
        <v>16</v>
      </c>
      <c r="G1989">
        <v>47</v>
      </c>
      <c r="H1989" t="s">
        <v>3951</v>
      </c>
      <c r="I1989">
        <f>YEAR(Table1[[#This Row],[Date]])</f>
        <v>2024</v>
      </c>
      <c r="J1989">
        <f>MONTH(Table1[[#This Row],[Date]])</f>
        <v>10</v>
      </c>
      <c r="K1989">
        <f>WEEKDAY(Table1[[#This Row],[Date]])</f>
        <v>6</v>
      </c>
      <c r="L1989" s="3">
        <f>DAY(Table1[[#This Row],[Date]])</f>
        <v>11</v>
      </c>
      <c r="M1989" s="3">
        <f>Table1[[#This Row],[Inventory Level]]/Table1[[#This Row],[Reorder Point]]</f>
        <v>0.48404255319148937</v>
      </c>
      <c r="N1989" s="3">
        <f>ROUND(Table1[[#This Row],[Turnover Ratio]],2)</f>
        <v>0.48</v>
      </c>
    </row>
    <row r="1990" spans="1:14" hidden="1" x14ac:dyDescent="0.25">
      <c r="A1990" t="s">
        <v>1803</v>
      </c>
      <c r="B1990" s="1">
        <v>45589</v>
      </c>
      <c r="C1990">
        <v>315</v>
      </c>
      <c r="D1990">
        <v>425</v>
      </c>
      <c r="E1990">
        <v>19</v>
      </c>
      <c r="F1990">
        <v>158</v>
      </c>
      <c r="G1990">
        <v>12</v>
      </c>
      <c r="H1990" t="s">
        <v>3950</v>
      </c>
      <c r="I1990">
        <f>YEAR(Table1[[#This Row],[Date]])</f>
        <v>2024</v>
      </c>
      <c r="J1990">
        <f>MONTH(Table1[[#This Row],[Date]])</f>
        <v>10</v>
      </c>
      <c r="K1990">
        <f>WEEKDAY(Table1[[#This Row],[Date]])</f>
        <v>5</v>
      </c>
      <c r="L1990" s="3">
        <f>DAY(Table1[[#This Row],[Date]])</f>
        <v>24</v>
      </c>
      <c r="M1990" s="3">
        <f>Table1[[#This Row],[Inventory Level]]/Table1[[#This Row],[Reorder Point]]</f>
        <v>0.74117647058823533</v>
      </c>
      <c r="N1990" s="3">
        <f>ROUND(Table1[[#This Row],[Turnover Ratio]],2)</f>
        <v>0.74</v>
      </c>
    </row>
    <row r="1991" spans="1:14" hidden="1" x14ac:dyDescent="0.25">
      <c r="A1991" t="s">
        <v>1804</v>
      </c>
      <c r="B1991" s="1">
        <v>45411</v>
      </c>
      <c r="C1991">
        <v>880</v>
      </c>
      <c r="D1991">
        <v>357</v>
      </c>
      <c r="E1991">
        <v>2</v>
      </c>
      <c r="F1991">
        <v>47</v>
      </c>
      <c r="G1991">
        <v>44</v>
      </c>
      <c r="H1991" t="s">
        <v>3950</v>
      </c>
      <c r="I1991">
        <f>YEAR(Table1[[#This Row],[Date]])</f>
        <v>2024</v>
      </c>
      <c r="J1991">
        <f>MONTH(Table1[[#This Row],[Date]])</f>
        <v>4</v>
      </c>
      <c r="K1991">
        <f>WEEKDAY(Table1[[#This Row],[Date]])</f>
        <v>2</v>
      </c>
      <c r="L1991" s="3">
        <f>DAY(Table1[[#This Row],[Date]])</f>
        <v>29</v>
      </c>
      <c r="M1991" s="3">
        <f>Table1[[#This Row],[Inventory Level]]/Table1[[#This Row],[Reorder Point]]</f>
        <v>2.4649859943977592</v>
      </c>
      <c r="N1991" s="3">
        <f>ROUND(Table1[[#This Row],[Turnover Ratio]],2)</f>
        <v>2.46</v>
      </c>
    </row>
    <row r="1992" spans="1:14" x14ac:dyDescent="0.25">
      <c r="A1992" t="s">
        <v>1805</v>
      </c>
      <c r="B1992" s="1">
        <v>45123</v>
      </c>
      <c r="C1992">
        <v>860</v>
      </c>
      <c r="D1992">
        <v>428</v>
      </c>
      <c r="E1992">
        <v>5</v>
      </c>
      <c r="F1992">
        <v>113</v>
      </c>
      <c r="G1992">
        <v>37</v>
      </c>
      <c r="H1992" t="s">
        <v>3949</v>
      </c>
      <c r="I1992">
        <f>YEAR(Table1[[#This Row],[Date]])</f>
        <v>2023</v>
      </c>
      <c r="J1992">
        <f>MONTH(Table1[[#This Row],[Date]])</f>
        <v>7</v>
      </c>
      <c r="K1992">
        <f>WEEKDAY(Table1[[#This Row],[Date]])</f>
        <v>1</v>
      </c>
      <c r="L1992" s="3">
        <f>DAY(Table1[[#This Row],[Date]])</f>
        <v>16</v>
      </c>
      <c r="M1992" s="3">
        <f>Table1[[#This Row],[Inventory Level]]/Table1[[#This Row],[Reorder Point]]</f>
        <v>2.0093457943925235</v>
      </c>
      <c r="N1992" s="3">
        <f>ROUND(Table1[[#This Row],[Turnover Ratio]],2)</f>
        <v>2.0099999999999998</v>
      </c>
    </row>
    <row r="1993" spans="1:14" hidden="1" x14ac:dyDescent="0.25">
      <c r="A1993" t="s">
        <v>1567</v>
      </c>
      <c r="B1993" s="1">
        <v>45174</v>
      </c>
      <c r="C1993">
        <v>472</v>
      </c>
      <c r="D1993">
        <v>85</v>
      </c>
      <c r="E1993">
        <v>14</v>
      </c>
      <c r="F1993">
        <v>5</v>
      </c>
      <c r="G1993">
        <v>32</v>
      </c>
      <c r="H1993" t="s">
        <v>3951</v>
      </c>
      <c r="I1993">
        <f>YEAR(Table1[[#This Row],[Date]])</f>
        <v>2023</v>
      </c>
      <c r="J1993">
        <f>MONTH(Table1[[#This Row],[Date]])</f>
        <v>9</v>
      </c>
      <c r="K1993">
        <f>WEEKDAY(Table1[[#This Row],[Date]])</f>
        <v>3</v>
      </c>
      <c r="L1993" s="3">
        <f>DAY(Table1[[#This Row],[Date]])</f>
        <v>5</v>
      </c>
      <c r="M1993" s="3">
        <f>Table1[[#This Row],[Inventory Level]]/Table1[[#This Row],[Reorder Point]]</f>
        <v>5.552941176470588</v>
      </c>
      <c r="N1993" s="3">
        <f>ROUND(Table1[[#This Row],[Turnover Ratio]],2)</f>
        <v>5.55</v>
      </c>
    </row>
    <row r="1994" spans="1:14" hidden="1" x14ac:dyDescent="0.25">
      <c r="A1994" t="s">
        <v>1806</v>
      </c>
      <c r="B1994" s="1">
        <v>45102</v>
      </c>
      <c r="C1994">
        <v>516</v>
      </c>
      <c r="D1994">
        <v>468</v>
      </c>
      <c r="E1994">
        <v>8</v>
      </c>
      <c r="F1994">
        <v>65</v>
      </c>
      <c r="G1994">
        <v>15</v>
      </c>
      <c r="H1994" t="s">
        <v>3950</v>
      </c>
      <c r="I1994">
        <f>YEAR(Table1[[#This Row],[Date]])</f>
        <v>2023</v>
      </c>
      <c r="J1994">
        <f>MONTH(Table1[[#This Row],[Date]])</f>
        <v>6</v>
      </c>
      <c r="K1994">
        <f>WEEKDAY(Table1[[#This Row],[Date]])</f>
        <v>1</v>
      </c>
      <c r="L1994" s="3">
        <f>DAY(Table1[[#This Row],[Date]])</f>
        <v>25</v>
      </c>
      <c r="M1994" s="3">
        <f>Table1[[#This Row],[Inventory Level]]/Table1[[#This Row],[Reorder Point]]</f>
        <v>1.1025641025641026</v>
      </c>
      <c r="N1994" s="3">
        <f>ROUND(Table1[[#This Row],[Turnover Ratio]],2)</f>
        <v>1.1000000000000001</v>
      </c>
    </row>
    <row r="1995" spans="1:14" x14ac:dyDescent="0.25">
      <c r="A1995" t="s">
        <v>1807</v>
      </c>
      <c r="B1995" s="1">
        <v>45311</v>
      </c>
      <c r="C1995">
        <v>128</v>
      </c>
      <c r="D1995">
        <v>446</v>
      </c>
      <c r="E1995">
        <v>25</v>
      </c>
      <c r="F1995">
        <v>115</v>
      </c>
      <c r="G1995">
        <v>19</v>
      </c>
      <c r="H1995" t="s">
        <v>3949</v>
      </c>
      <c r="I1995">
        <f>YEAR(Table1[[#This Row],[Date]])</f>
        <v>2024</v>
      </c>
      <c r="J1995">
        <f>MONTH(Table1[[#This Row],[Date]])</f>
        <v>1</v>
      </c>
      <c r="K1995">
        <f>WEEKDAY(Table1[[#This Row],[Date]])</f>
        <v>7</v>
      </c>
      <c r="L1995" s="3">
        <f>DAY(Table1[[#This Row],[Date]])</f>
        <v>20</v>
      </c>
      <c r="M1995" s="3">
        <f>Table1[[#This Row],[Inventory Level]]/Table1[[#This Row],[Reorder Point]]</f>
        <v>0.28699551569506726</v>
      </c>
      <c r="N1995" s="3">
        <f>ROUND(Table1[[#This Row],[Turnover Ratio]],2)</f>
        <v>0.28999999999999998</v>
      </c>
    </row>
    <row r="1996" spans="1:14" hidden="1" x14ac:dyDescent="0.25">
      <c r="A1996" t="s">
        <v>1604</v>
      </c>
      <c r="B1996" s="1">
        <v>45470</v>
      </c>
      <c r="C1996">
        <v>554</v>
      </c>
      <c r="D1996">
        <v>225</v>
      </c>
      <c r="E1996">
        <v>3</v>
      </c>
      <c r="F1996">
        <v>21</v>
      </c>
      <c r="G1996">
        <v>43</v>
      </c>
      <c r="H1996" t="s">
        <v>3950</v>
      </c>
      <c r="I1996">
        <f>YEAR(Table1[[#This Row],[Date]])</f>
        <v>2024</v>
      </c>
      <c r="J1996">
        <f>MONTH(Table1[[#This Row],[Date]])</f>
        <v>6</v>
      </c>
      <c r="K1996">
        <f>WEEKDAY(Table1[[#This Row],[Date]])</f>
        <v>5</v>
      </c>
      <c r="L1996" s="3">
        <f>DAY(Table1[[#This Row],[Date]])</f>
        <v>27</v>
      </c>
      <c r="M1996" s="3">
        <f>Table1[[#This Row],[Inventory Level]]/Table1[[#This Row],[Reorder Point]]</f>
        <v>2.4622222222222221</v>
      </c>
      <c r="N1996" s="3">
        <f>ROUND(Table1[[#This Row],[Turnover Ratio]],2)</f>
        <v>2.46</v>
      </c>
    </row>
    <row r="1997" spans="1:14" x14ac:dyDescent="0.25">
      <c r="A1997" t="s">
        <v>648</v>
      </c>
      <c r="B1997" s="1">
        <v>45403</v>
      </c>
      <c r="C1997">
        <v>437</v>
      </c>
      <c r="D1997">
        <v>275</v>
      </c>
      <c r="E1997">
        <v>15</v>
      </c>
      <c r="F1997">
        <v>162</v>
      </c>
      <c r="G1997">
        <v>27</v>
      </c>
      <c r="H1997" t="s">
        <v>3949</v>
      </c>
      <c r="I1997">
        <f>YEAR(Table1[[#This Row],[Date]])</f>
        <v>2024</v>
      </c>
      <c r="J1997">
        <f>MONTH(Table1[[#This Row],[Date]])</f>
        <v>4</v>
      </c>
      <c r="K1997">
        <f>WEEKDAY(Table1[[#This Row],[Date]])</f>
        <v>1</v>
      </c>
      <c r="L1997" s="3">
        <f>DAY(Table1[[#This Row],[Date]])</f>
        <v>21</v>
      </c>
      <c r="M1997" s="3">
        <f>Table1[[#This Row],[Inventory Level]]/Table1[[#This Row],[Reorder Point]]</f>
        <v>1.5890909090909091</v>
      </c>
      <c r="N1997" s="3">
        <f>ROUND(Table1[[#This Row],[Turnover Ratio]],2)</f>
        <v>1.59</v>
      </c>
    </row>
    <row r="1998" spans="1:14" hidden="1" x14ac:dyDescent="0.25">
      <c r="A1998" t="s">
        <v>1808</v>
      </c>
      <c r="B1998" s="1">
        <v>45648</v>
      </c>
      <c r="C1998">
        <v>853</v>
      </c>
      <c r="D1998">
        <v>106</v>
      </c>
      <c r="E1998">
        <v>25</v>
      </c>
      <c r="F1998">
        <v>15</v>
      </c>
      <c r="G1998">
        <v>27</v>
      </c>
      <c r="H1998" t="s">
        <v>3951</v>
      </c>
      <c r="I1998">
        <f>YEAR(Table1[[#This Row],[Date]])</f>
        <v>2024</v>
      </c>
      <c r="J1998">
        <f>MONTH(Table1[[#This Row],[Date]])</f>
        <v>12</v>
      </c>
      <c r="K1998">
        <f>WEEKDAY(Table1[[#This Row],[Date]])</f>
        <v>1</v>
      </c>
      <c r="L1998" s="3">
        <f>DAY(Table1[[#This Row],[Date]])</f>
        <v>22</v>
      </c>
      <c r="M1998" s="3">
        <f>Table1[[#This Row],[Inventory Level]]/Table1[[#This Row],[Reorder Point]]</f>
        <v>8.0471698113207548</v>
      </c>
      <c r="N1998" s="3">
        <f>ROUND(Table1[[#This Row],[Turnover Ratio]],2)</f>
        <v>8.0500000000000007</v>
      </c>
    </row>
    <row r="1999" spans="1:14" hidden="1" x14ac:dyDescent="0.25">
      <c r="A1999" t="s">
        <v>22</v>
      </c>
      <c r="B1999" s="1">
        <v>45294</v>
      </c>
      <c r="C1999">
        <v>341</v>
      </c>
      <c r="D1999">
        <v>338</v>
      </c>
      <c r="E1999">
        <v>16</v>
      </c>
      <c r="F1999">
        <v>109</v>
      </c>
      <c r="G1999">
        <v>33</v>
      </c>
      <c r="H1999" t="s">
        <v>3950</v>
      </c>
      <c r="I1999">
        <f>YEAR(Table1[[#This Row],[Date]])</f>
        <v>2024</v>
      </c>
      <c r="J1999">
        <f>MONTH(Table1[[#This Row],[Date]])</f>
        <v>1</v>
      </c>
      <c r="K1999">
        <f>WEEKDAY(Table1[[#This Row],[Date]])</f>
        <v>4</v>
      </c>
      <c r="L1999" s="3">
        <f>DAY(Table1[[#This Row],[Date]])</f>
        <v>3</v>
      </c>
      <c r="M1999" s="3">
        <f>Table1[[#This Row],[Inventory Level]]/Table1[[#This Row],[Reorder Point]]</f>
        <v>1.0088757396449703</v>
      </c>
      <c r="N1999" s="3">
        <f>ROUND(Table1[[#This Row],[Turnover Ratio]],2)</f>
        <v>1.01</v>
      </c>
    </row>
    <row r="2000" spans="1:14" x14ac:dyDescent="0.25">
      <c r="A2000" t="s">
        <v>1809</v>
      </c>
      <c r="B2000" s="1">
        <v>45147</v>
      </c>
      <c r="C2000">
        <v>536</v>
      </c>
      <c r="D2000">
        <v>479</v>
      </c>
      <c r="E2000">
        <v>13</v>
      </c>
      <c r="F2000">
        <v>117</v>
      </c>
      <c r="G2000">
        <v>34</v>
      </c>
      <c r="H2000" t="s">
        <v>3949</v>
      </c>
      <c r="I2000">
        <f>YEAR(Table1[[#This Row],[Date]])</f>
        <v>2023</v>
      </c>
      <c r="J2000">
        <f>MONTH(Table1[[#This Row],[Date]])</f>
        <v>8</v>
      </c>
      <c r="K2000">
        <f>WEEKDAY(Table1[[#This Row],[Date]])</f>
        <v>4</v>
      </c>
      <c r="L2000" s="3">
        <f>DAY(Table1[[#This Row],[Date]])</f>
        <v>9</v>
      </c>
      <c r="M2000" s="3">
        <f>Table1[[#This Row],[Inventory Level]]/Table1[[#This Row],[Reorder Point]]</f>
        <v>1.1189979123173277</v>
      </c>
      <c r="N2000" s="3">
        <f>ROUND(Table1[[#This Row],[Turnover Ratio]],2)</f>
        <v>1.1200000000000001</v>
      </c>
    </row>
    <row r="2001" spans="1:14" x14ac:dyDescent="0.25">
      <c r="A2001" t="s">
        <v>1810</v>
      </c>
      <c r="B2001" s="1">
        <v>45144</v>
      </c>
      <c r="C2001">
        <v>781</v>
      </c>
      <c r="D2001">
        <v>166</v>
      </c>
      <c r="E2001">
        <v>15</v>
      </c>
      <c r="F2001">
        <v>168</v>
      </c>
      <c r="G2001">
        <v>45</v>
      </c>
      <c r="H2001" t="s">
        <v>3949</v>
      </c>
      <c r="I2001">
        <f>YEAR(Table1[[#This Row],[Date]])</f>
        <v>2023</v>
      </c>
      <c r="J2001">
        <f>MONTH(Table1[[#This Row],[Date]])</f>
        <v>8</v>
      </c>
      <c r="K2001">
        <f>WEEKDAY(Table1[[#This Row],[Date]])</f>
        <v>1</v>
      </c>
      <c r="L2001" s="3">
        <f>DAY(Table1[[#This Row],[Date]])</f>
        <v>6</v>
      </c>
      <c r="M2001" s="3">
        <f>Table1[[#This Row],[Inventory Level]]/Table1[[#This Row],[Reorder Point]]</f>
        <v>4.7048192771084336</v>
      </c>
      <c r="N2001" s="3">
        <f>ROUND(Table1[[#This Row],[Turnover Ratio]],2)</f>
        <v>4.7</v>
      </c>
    </row>
    <row r="2002" spans="1:14" x14ac:dyDescent="0.25">
      <c r="A2002" t="s">
        <v>663</v>
      </c>
      <c r="B2002" s="1">
        <v>45295</v>
      </c>
      <c r="C2002">
        <v>909</v>
      </c>
      <c r="D2002">
        <v>488</v>
      </c>
      <c r="E2002">
        <v>1</v>
      </c>
      <c r="F2002">
        <v>37</v>
      </c>
      <c r="G2002">
        <v>27</v>
      </c>
      <c r="H2002" t="s">
        <v>3949</v>
      </c>
      <c r="I2002">
        <f>YEAR(Table1[[#This Row],[Date]])</f>
        <v>2024</v>
      </c>
      <c r="J2002">
        <f>MONTH(Table1[[#This Row],[Date]])</f>
        <v>1</v>
      </c>
      <c r="K2002">
        <f>WEEKDAY(Table1[[#This Row],[Date]])</f>
        <v>5</v>
      </c>
      <c r="L2002" s="3">
        <f>DAY(Table1[[#This Row],[Date]])</f>
        <v>4</v>
      </c>
      <c r="M2002" s="3">
        <f>Table1[[#This Row],[Inventory Level]]/Table1[[#This Row],[Reorder Point]]</f>
        <v>1.8627049180327868</v>
      </c>
      <c r="N2002" s="3">
        <f>ROUND(Table1[[#This Row],[Turnover Ratio]],2)</f>
        <v>1.86</v>
      </c>
    </row>
    <row r="2003" spans="1:14" hidden="1" x14ac:dyDescent="0.25">
      <c r="A2003" t="s">
        <v>1811</v>
      </c>
      <c r="B2003" s="1">
        <v>45007</v>
      </c>
      <c r="C2003">
        <v>547</v>
      </c>
      <c r="D2003">
        <v>311</v>
      </c>
      <c r="E2003">
        <v>6</v>
      </c>
      <c r="F2003">
        <v>177</v>
      </c>
      <c r="G2003">
        <v>35</v>
      </c>
      <c r="H2003" t="s">
        <v>3950</v>
      </c>
      <c r="I2003">
        <f>YEAR(Table1[[#This Row],[Date]])</f>
        <v>2023</v>
      </c>
      <c r="J2003">
        <f>MONTH(Table1[[#This Row],[Date]])</f>
        <v>3</v>
      </c>
      <c r="K2003">
        <f>WEEKDAY(Table1[[#This Row],[Date]])</f>
        <v>4</v>
      </c>
      <c r="L2003" s="3">
        <f>DAY(Table1[[#This Row],[Date]])</f>
        <v>22</v>
      </c>
      <c r="M2003" s="3">
        <f>Table1[[#This Row],[Inventory Level]]/Table1[[#This Row],[Reorder Point]]</f>
        <v>1.7588424437299035</v>
      </c>
      <c r="N2003" s="3">
        <f>ROUND(Table1[[#This Row],[Turnover Ratio]],2)</f>
        <v>1.76</v>
      </c>
    </row>
    <row r="2004" spans="1:14" hidden="1" x14ac:dyDescent="0.25">
      <c r="A2004" t="s">
        <v>1812</v>
      </c>
      <c r="B2004" s="1">
        <v>45603</v>
      </c>
      <c r="C2004">
        <v>596</v>
      </c>
      <c r="D2004">
        <v>389</v>
      </c>
      <c r="E2004">
        <v>18</v>
      </c>
      <c r="F2004">
        <v>30</v>
      </c>
      <c r="G2004">
        <v>4</v>
      </c>
      <c r="H2004" t="s">
        <v>3950</v>
      </c>
      <c r="I2004">
        <f>YEAR(Table1[[#This Row],[Date]])</f>
        <v>2024</v>
      </c>
      <c r="J2004">
        <f>MONTH(Table1[[#This Row],[Date]])</f>
        <v>11</v>
      </c>
      <c r="K2004">
        <f>WEEKDAY(Table1[[#This Row],[Date]])</f>
        <v>5</v>
      </c>
      <c r="L2004" s="3">
        <f>DAY(Table1[[#This Row],[Date]])</f>
        <v>7</v>
      </c>
      <c r="M2004" s="3">
        <f>Table1[[#This Row],[Inventory Level]]/Table1[[#This Row],[Reorder Point]]</f>
        <v>1.532133676092545</v>
      </c>
      <c r="N2004" s="3">
        <f>ROUND(Table1[[#This Row],[Turnover Ratio]],2)</f>
        <v>1.53</v>
      </c>
    </row>
    <row r="2005" spans="1:14" hidden="1" x14ac:dyDescent="0.25">
      <c r="A2005" t="s">
        <v>1813</v>
      </c>
      <c r="B2005" s="1">
        <v>45371</v>
      </c>
      <c r="C2005">
        <v>668</v>
      </c>
      <c r="D2005">
        <v>382</v>
      </c>
      <c r="E2005">
        <v>5</v>
      </c>
      <c r="F2005">
        <v>59</v>
      </c>
      <c r="G2005">
        <v>20</v>
      </c>
      <c r="H2005" t="s">
        <v>3950</v>
      </c>
      <c r="I2005">
        <f>YEAR(Table1[[#This Row],[Date]])</f>
        <v>2024</v>
      </c>
      <c r="J2005">
        <f>MONTH(Table1[[#This Row],[Date]])</f>
        <v>3</v>
      </c>
      <c r="K2005">
        <f>WEEKDAY(Table1[[#This Row],[Date]])</f>
        <v>4</v>
      </c>
      <c r="L2005" s="3">
        <f>DAY(Table1[[#This Row],[Date]])</f>
        <v>20</v>
      </c>
      <c r="M2005" s="3">
        <f>Table1[[#This Row],[Inventory Level]]/Table1[[#This Row],[Reorder Point]]</f>
        <v>1.7486910994764397</v>
      </c>
      <c r="N2005" s="3">
        <f>ROUND(Table1[[#This Row],[Turnover Ratio]],2)</f>
        <v>1.75</v>
      </c>
    </row>
    <row r="2006" spans="1:14" hidden="1" x14ac:dyDescent="0.25">
      <c r="A2006" t="s">
        <v>1814</v>
      </c>
      <c r="B2006" s="1">
        <v>45016</v>
      </c>
      <c r="C2006">
        <v>307</v>
      </c>
      <c r="D2006">
        <v>97</v>
      </c>
      <c r="E2006">
        <v>9</v>
      </c>
      <c r="F2006">
        <v>71</v>
      </c>
      <c r="G2006">
        <v>7</v>
      </c>
      <c r="H2006" t="s">
        <v>3950</v>
      </c>
      <c r="I2006">
        <f>YEAR(Table1[[#This Row],[Date]])</f>
        <v>2023</v>
      </c>
      <c r="J2006">
        <f>MONTH(Table1[[#This Row],[Date]])</f>
        <v>3</v>
      </c>
      <c r="K2006">
        <f>WEEKDAY(Table1[[#This Row],[Date]])</f>
        <v>6</v>
      </c>
      <c r="L2006" s="3">
        <f>DAY(Table1[[#This Row],[Date]])</f>
        <v>31</v>
      </c>
      <c r="M2006" s="3">
        <f>Table1[[#This Row],[Inventory Level]]/Table1[[#This Row],[Reorder Point]]</f>
        <v>3.1649484536082473</v>
      </c>
      <c r="N2006" s="3">
        <f>ROUND(Table1[[#This Row],[Turnover Ratio]],2)</f>
        <v>3.16</v>
      </c>
    </row>
    <row r="2007" spans="1:14" hidden="1" x14ac:dyDescent="0.25">
      <c r="A2007" t="s">
        <v>1815</v>
      </c>
      <c r="B2007" s="1">
        <v>45058</v>
      </c>
      <c r="C2007">
        <v>204</v>
      </c>
      <c r="D2007">
        <v>272</v>
      </c>
      <c r="E2007">
        <v>17</v>
      </c>
      <c r="F2007">
        <v>83</v>
      </c>
      <c r="G2007">
        <v>3</v>
      </c>
      <c r="H2007" t="s">
        <v>3950</v>
      </c>
      <c r="I2007">
        <f>YEAR(Table1[[#This Row],[Date]])</f>
        <v>2023</v>
      </c>
      <c r="J2007">
        <f>MONTH(Table1[[#This Row],[Date]])</f>
        <v>5</v>
      </c>
      <c r="K2007">
        <f>WEEKDAY(Table1[[#This Row],[Date]])</f>
        <v>6</v>
      </c>
      <c r="L2007" s="3">
        <f>DAY(Table1[[#This Row],[Date]])</f>
        <v>12</v>
      </c>
      <c r="M2007" s="3">
        <f>Table1[[#This Row],[Inventory Level]]/Table1[[#This Row],[Reorder Point]]</f>
        <v>0.75</v>
      </c>
      <c r="N2007" s="3">
        <f>ROUND(Table1[[#This Row],[Turnover Ratio]],2)</f>
        <v>0.75</v>
      </c>
    </row>
    <row r="2008" spans="1:14" x14ac:dyDescent="0.25">
      <c r="A2008" t="s">
        <v>1816</v>
      </c>
      <c r="B2008" s="1">
        <v>45139</v>
      </c>
      <c r="C2008">
        <v>164</v>
      </c>
      <c r="D2008">
        <v>316</v>
      </c>
      <c r="E2008">
        <v>4</v>
      </c>
      <c r="F2008">
        <v>169</v>
      </c>
      <c r="G2008">
        <v>19</v>
      </c>
      <c r="H2008" t="s">
        <v>3949</v>
      </c>
      <c r="I2008">
        <f>YEAR(Table1[[#This Row],[Date]])</f>
        <v>2023</v>
      </c>
      <c r="J2008">
        <f>MONTH(Table1[[#This Row],[Date]])</f>
        <v>8</v>
      </c>
      <c r="K2008">
        <f>WEEKDAY(Table1[[#This Row],[Date]])</f>
        <v>3</v>
      </c>
      <c r="L2008" s="3">
        <f>DAY(Table1[[#This Row],[Date]])</f>
        <v>1</v>
      </c>
      <c r="M2008" s="3">
        <f>Table1[[#This Row],[Inventory Level]]/Table1[[#This Row],[Reorder Point]]</f>
        <v>0.51898734177215189</v>
      </c>
      <c r="N2008" s="3">
        <f>ROUND(Table1[[#This Row],[Turnover Ratio]],2)</f>
        <v>0.52</v>
      </c>
    </row>
    <row r="2009" spans="1:14" x14ac:dyDescent="0.25">
      <c r="A2009" t="s">
        <v>1490</v>
      </c>
      <c r="B2009" s="1">
        <v>45195</v>
      </c>
      <c r="C2009">
        <v>503</v>
      </c>
      <c r="D2009">
        <v>99</v>
      </c>
      <c r="E2009">
        <v>22</v>
      </c>
      <c r="F2009">
        <v>107</v>
      </c>
      <c r="G2009">
        <v>13</v>
      </c>
      <c r="H2009" t="s">
        <v>3949</v>
      </c>
      <c r="I2009">
        <f>YEAR(Table1[[#This Row],[Date]])</f>
        <v>2023</v>
      </c>
      <c r="J2009">
        <f>MONTH(Table1[[#This Row],[Date]])</f>
        <v>9</v>
      </c>
      <c r="K2009">
        <f>WEEKDAY(Table1[[#This Row],[Date]])</f>
        <v>3</v>
      </c>
      <c r="L2009" s="3">
        <f>DAY(Table1[[#This Row],[Date]])</f>
        <v>26</v>
      </c>
      <c r="M2009" s="3">
        <f>Table1[[#This Row],[Inventory Level]]/Table1[[#This Row],[Reorder Point]]</f>
        <v>5.0808080808080804</v>
      </c>
      <c r="N2009" s="3">
        <f>ROUND(Table1[[#This Row],[Turnover Ratio]],2)</f>
        <v>5.08</v>
      </c>
    </row>
    <row r="2010" spans="1:14" hidden="1" x14ac:dyDescent="0.25">
      <c r="A2010" t="s">
        <v>1817</v>
      </c>
      <c r="B2010" s="1">
        <v>45497</v>
      </c>
      <c r="C2010">
        <v>965</v>
      </c>
      <c r="D2010">
        <v>327</v>
      </c>
      <c r="E2010">
        <v>1</v>
      </c>
      <c r="F2010">
        <v>59</v>
      </c>
      <c r="G2010">
        <v>3</v>
      </c>
      <c r="H2010" t="s">
        <v>3950</v>
      </c>
      <c r="I2010">
        <f>YEAR(Table1[[#This Row],[Date]])</f>
        <v>2024</v>
      </c>
      <c r="J2010">
        <f>MONTH(Table1[[#This Row],[Date]])</f>
        <v>7</v>
      </c>
      <c r="K2010">
        <f>WEEKDAY(Table1[[#This Row],[Date]])</f>
        <v>4</v>
      </c>
      <c r="L2010" s="3">
        <f>DAY(Table1[[#This Row],[Date]])</f>
        <v>24</v>
      </c>
      <c r="M2010" s="3">
        <f>Table1[[#This Row],[Inventory Level]]/Table1[[#This Row],[Reorder Point]]</f>
        <v>2.9510703363914375</v>
      </c>
      <c r="N2010" s="3">
        <f>ROUND(Table1[[#This Row],[Turnover Ratio]],2)</f>
        <v>2.95</v>
      </c>
    </row>
    <row r="2011" spans="1:14" hidden="1" x14ac:dyDescent="0.25">
      <c r="A2011" t="s">
        <v>1818</v>
      </c>
      <c r="B2011" s="1">
        <v>45157</v>
      </c>
      <c r="C2011">
        <v>359</v>
      </c>
      <c r="D2011">
        <v>465</v>
      </c>
      <c r="E2011">
        <v>11</v>
      </c>
      <c r="F2011">
        <v>104</v>
      </c>
      <c r="G2011">
        <v>34</v>
      </c>
      <c r="H2011" t="s">
        <v>3951</v>
      </c>
      <c r="I2011">
        <f>YEAR(Table1[[#This Row],[Date]])</f>
        <v>2023</v>
      </c>
      <c r="J2011">
        <f>MONTH(Table1[[#This Row],[Date]])</f>
        <v>8</v>
      </c>
      <c r="K2011">
        <f>WEEKDAY(Table1[[#This Row],[Date]])</f>
        <v>7</v>
      </c>
      <c r="L2011" s="3">
        <f>DAY(Table1[[#This Row],[Date]])</f>
        <v>19</v>
      </c>
      <c r="M2011" s="3">
        <f>Table1[[#This Row],[Inventory Level]]/Table1[[#This Row],[Reorder Point]]</f>
        <v>0.77204301075268822</v>
      </c>
      <c r="N2011" s="3">
        <f>ROUND(Table1[[#This Row],[Turnover Ratio]],2)</f>
        <v>0.77</v>
      </c>
    </row>
    <row r="2012" spans="1:14" hidden="1" x14ac:dyDescent="0.25">
      <c r="A2012" t="s">
        <v>1819</v>
      </c>
      <c r="B2012" s="1">
        <v>45170</v>
      </c>
      <c r="C2012">
        <v>414</v>
      </c>
      <c r="D2012">
        <v>241</v>
      </c>
      <c r="E2012">
        <v>19</v>
      </c>
      <c r="F2012">
        <v>26</v>
      </c>
      <c r="G2012">
        <v>9</v>
      </c>
      <c r="H2012" t="s">
        <v>3951</v>
      </c>
      <c r="I2012">
        <f>YEAR(Table1[[#This Row],[Date]])</f>
        <v>2023</v>
      </c>
      <c r="J2012">
        <f>MONTH(Table1[[#This Row],[Date]])</f>
        <v>9</v>
      </c>
      <c r="K2012">
        <f>WEEKDAY(Table1[[#This Row],[Date]])</f>
        <v>6</v>
      </c>
      <c r="L2012" s="3">
        <f>DAY(Table1[[#This Row],[Date]])</f>
        <v>1</v>
      </c>
      <c r="M2012" s="3">
        <f>Table1[[#This Row],[Inventory Level]]/Table1[[#This Row],[Reorder Point]]</f>
        <v>1.7178423236514522</v>
      </c>
      <c r="N2012" s="3">
        <f>ROUND(Table1[[#This Row],[Turnover Ratio]],2)</f>
        <v>1.72</v>
      </c>
    </row>
    <row r="2013" spans="1:14" x14ac:dyDescent="0.25">
      <c r="A2013" t="s">
        <v>1132</v>
      </c>
      <c r="B2013" s="1">
        <v>45054</v>
      </c>
      <c r="C2013">
        <v>869</v>
      </c>
      <c r="D2013">
        <v>99</v>
      </c>
      <c r="E2013">
        <v>22</v>
      </c>
      <c r="F2013">
        <v>170</v>
      </c>
      <c r="G2013">
        <v>22</v>
      </c>
      <c r="H2013" t="s">
        <v>3949</v>
      </c>
      <c r="I2013">
        <f>YEAR(Table1[[#This Row],[Date]])</f>
        <v>2023</v>
      </c>
      <c r="J2013">
        <f>MONTH(Table1[[#This Row],[Date]])</f>
        <v>5</v>
      </c>
      <c r="K2013">
        <f>WEEKDAY(Table1[[#This Row],[Date]])</f>
        <v>2</v>
      </c>
      <c r="L2013" s="3">
        <f>DAY(Table1[[#This Row],[Date]])</f>
        <v>8</v>
      </c>
      <c r="M2013" s="3">
        <f>Table1[[#This Row],[Inventory Level]]/Table1[[#This Row],[Reorder Point]]</f>
        <v>8.7777777777777786</v>
      </c>
      <c r="N2013" s="3">
        <f>ROUND(Table1[[#This Row],[Turnover Ratio]],2)</f>
        <v>8.7799999999999994</v>
      </c>
    </row>
    <row r="2014" spans="1:14" hidden="1" x14ac:dyDescent="0.25">
      <c r="A2014" t="s">
        <v>1820</v>
      </c>
      <c r="B2014" s="1">
        <v>45684</v>
      </c>
      <c r="C2014">
        <v>640</v>
      </c>
      <c r="D2014">
        <v>173</v>
      </c>
      <c r="E2014">
        <v>6</v>
      </c>
      <c r="F2014">
        <v>189</v>
      </c>
      <c r="G2014">
        <v>43</v>
      </c>
      <c r="H2014" t="s">
        <v>3950</v>
      </c>
      <c r="I2014">
        <f>YEAR(Table1[[#This Row],[Date]])</f>
        <v>2025</v>
      </c>
      <c r="J2014">
        <f>MONTH(Table1[[#This Row],[Date]])</f>
        <v>1</v>
      </c>
      <c r="K2014">
        <f>WEEKDAY(Table1[[#This Row],[Date]])</f>
        <v>2</v>
      </c>
      <c r="L2014" s="3">
        <f>DAY(Table1[[#This Row],[Date]])</f>
        <v>27</v>
      </c>
      <c r="M2014" s="3">
        <f>Table1[[#This Row],[Inventory Level]]/Table1[[#This Row],[Reorder Point]]</f>
        <v>3.699421965317919</v>
      </c>
      <c r="N2014" s="3">
        <f>ROUND(Table1[[#This Row],[Turnover Ratio]],2)</f>
        <v>3.7</v>
      </c>
    </row>
    <row r="2015" spans="1:14" hidden="1" x14ac:dyDescent="0.25">
      <c r="A2015" t="s">
        <v>1821</v>
      </c>
      <c r="B2015" s="1">
        <v>45648</v>
      </c>
      <c r="C2015">
        <v>864</v>
      </c>
      <c r="D2015">
        <v>297</v>
      </c>
      <c r="E2015">
        <v>3</v>
      </c>
      <c r="F2015">
        <v>117</v>
      </c>
      <c r="G2015">
        <v>18</v>
      </c>
      <c r="H2015" t="s">
        <v>3951</v>
      </c>
      <c r="I2015">
        <f>YEAR(Table1[[#This Row],[Date]])</f>
        <v>2024</v>
      </c>
      <c r="J2015">
        <f>MONTH(Table1[[#This Row],[Date]])</f>
        <v>12</v>
      </c>
      <c r="K2015">
        <f>WEEKDAY(Table1[[#This Row],[Date]])</f>
        <v>1</v>
      </c>
      <c r="L2015" s="3">
        <f>DAY(Table1[[#This Row],[Date]])</f>
        <v>22</v>
      </c>
      <c r="M2015" s="3">
        <f>Table1[[#This Row],[Inventory Level]]/Table1[[#This Row],[Reorder Point]]</f>
        <v>2.9090909090909092</v>
      </c>
      <c r="N2015" s="3">
        <f>ROUND(Table1[[#This Row],[Turnover Ratio]],2)</f>
        <v>2.91</v>
      </c>
    </row>
    <row r="2016" spans="1:14" x14ac:dyDescent="0.25">
      <c r="A2016" t="s">
        <v>1822</v>
      </c>
      <c r="B2016" s="1">
        <v>45186</v>
      </c>
      <c r="C2016">
        <v>907</v>
      </c>
      <c r="D2016">
        <v>425</v>
      </c>
      <c r="E2016">
        <v>22</v>
      </c>
      <c r="F2016">
        <v>154</v>
      </c>
      <c r="G2016">
        <v>35</v>
      </c>
      <c r="H2016" t="s">
        <v>3949</v>
      </c>
      <c r="I2016">
        <f>YEAR(Table1[[#This Row],[Date]])</f>
        <v>2023</v>
      </c>
      <c r="J2016">
        <f>MONTH(Table1[[#This Row],[Date]])</f>
        <v>9</v>
      </c>
      <c r="K2016">
        <f>WEEKDAY(Table1[[#This Row],[Date]])</f>
        <v>1</v>
      </c>
      <c r="L2016" s="3">
        <f>DAY(Table1[[#This Row],[Date]])</f>
        <v>17</v>
      </c>
      <c r="M2016" s="3">
        <f>Table1[[#This Row],[Inventory Level]]/Table1[[#This Row],[Reorder Point]]</f>
        <v>2.1341176470588237</v>
      </c>
      <c r="N2016" s="3">
        <f>ROUND(Table1[[#This Row],[Turnover Ratio]],2)</f>
        <v>2.13</v>
      </c>
    </row>
    <row r="2017" spans="1:14" hidden="1" x14ac:dyDescent="0.25">
      <c r="A2017" t="s">
        <v>1823</v>
      </c>
      <c r="B2017" s="1">
        <v>45590</v>
      </c>
      <c r="C2017">
        <v>150</v>
      </c>
      <c r="D2017">
        <v>170</v>
      </c>
      <c r="E2017">
        <v>4</v>
      </c>
      <c r="F2017">
        <v>27</v>
      </c>
      <c r="G2017">
        <v>13</v>
      </c>
      <c r="H2017" t="s">
        <v>3951</v>
      </c>
      <c r="I2017">
        <f>YEAR(Table1[[#This Row],[Date]])</f>
        <v>2024</v>
      </c>
      <c r="J2017">
        <f>MONTH(Table1[[#This Row],[Date]])</f>
        <v>10</v>
      </c>
      <c r="K2017">
        <f>WEEKDAY(Table1[[#This Row],[Date]])</f>
        <v>6</v>
      </c>
      <c r="L2017" s="3">
        <f>DAY(Table1[[#This Row],[Date]])</f>
        <v>25</v>
      </c>
      <c r="M2017" s="3">
        <f>Table1[[#This Row],[Inventory Level]]/Table1[[#This Row],[Reorder Point]]</f>
        <v>0.88235294117647056</v>
      </c>
      <c r="N2017" s="3">
        <f>ROUND(Table1[[#This Row],[Turnover Ratio]],2)</f>
        <v>0.88</v>
      </c>
    </row>
    <row r="2018" spans="1:14" hidden="1" x14ac:dyDescent="0.25">
      <c r="A2018" t="s">
        <v>1824</v>
      </c>
      <c r="B2018" s="1">
        <v>45343</v>
      </c>
      <c r="C2018">
        <v>822</v>
      </c>
      <c r="D2018">
        <v>271</v>
      </c>
      <c r="E2018">
        <v>11</v>
      </c>
      <c r="F2018">
        <v>21</v>
      </c>
      <c r="G2018">
        <v>34</v>
      </c>
      <c r="H2018" t="s">
        <v>3950</v>
      </c>
      <c r="I2018">
        <f>YEAR(Table1[[#This Row],[Date]])</f>
        <v>2024</v>
      </c>
      <c r="J2018">
        <f>MONTH(Table1[[#This Row],[Date]])</f>
        <v>2</v>
      </c>
      <c r="K2018">
        <f>WEEKDAY(Table1[[#This Row],[Date]])</f>
        <v>4</v>
      </c>
      <c r="L2018" s="3">
        <f>DAY(Table1[[#This Row],[Date]])</f>
        <v>21</v>
      </c>
      <c r="M2018" s="3">
        <f>Table1[[#This Row],[Inventory Level]]/Table1[[#This Row],[Reorder Point]]</f>
        <v>3.0332103321033212</v>
      </c>
      <c r="N2018" s="3">
        <f>ROUND(Table1[[#This Row],[Turnover Ratio]],2)</f>
        <v>3.03</v>
      </c>
    </row>
    <row r="2019" spans="1:14" hidden="1" x14ac:dyDescent="0.25">
      <c r="A2019" t="s">
        <v>1825</v>
      </c>
      <c r="B2019" s="1">
        <v>45426</v>
      </c>
      <c r="C2019">
        <v>468</v>
      </c>
      <c r="D2019">
        <v>120</v>
      </c>
      <c r="E2019">
        <v>10</v>
      </c>
      <c r="F2019">
        <v>17</v>
      </c>
      <c r="G2019">
        <v>41</v>
      </c>
      <c r="H2019" t="s">
        <v>3950</v>
      </c>
      <c r="I2019">
        <f>YEAR(Table1[[#This Row],[Date]])</f>
        <v>2024</v>
      </c>
      <c r="J2019">
        <f>MONTH(Table1[[#This Row],[Date]])</f>
        <v>5</v>
      </c>
      <c r="K2019">
        <f>WEEKDAY(Table1[[#This Row],[Date]])</f>
        <v>3</v>
      </c>
      <c r="L2019" s="3">
        <f>DAY(Table1[[#This Row],[Date]])</f>
        <v>14</v>
      </c>
      <c r="M2019" s="3">
        <f>Table1[[#This Row],[Inventory Level]]/Table1[[#This Row],[Reorder Point]]</f>
        <v>3.9</v>
      </c>
      <c r="N2019" s="3">
        <f>ROUND(Table1[[#This Row],[Turnover Ratio]],2)</f>
        <v>3.9</v>
      </c>
    </row>
    <row r="2020" spans="1:14" x14ac:dyDescent="0.25">
      <c r="A2020" t="s">
        <v>1826</v>
      </c>
      <c r="B2020" s="1">
        <v>45093</v>
      </c>
      <c r="C2020">
        <v>926</v>
      </c>
      <c r="D2020">
        <v>197</v>
      </c>
      <c r="E2020">
        <v>15</v>
      </c>
      <c r="F2020">
        <v>200</v>
      </c>
      <c r="G2020">
        <v>33</v>
      </c>
      <c r="H2020" t="s">
        <v>3949</v>
      </c>
      <c r="I2020">
        <f>YEAR(Table1[[#This Row],[Date]])</f>
        <v>2023</v>
      </c>
      <c r="J2020">
        <f>MONTH(Table1[[#This Row],[Date]])</f>
        <v>6</v>
      </c>
      <c r="K2020">
        <f>WEEKDAY(Table1[[#This Row],[Date]])</f>
        <v>6</v>
      </c>
      <c r="L2020" s="3">
        <f>DAY(Table1[[#This Row],[Date]])</f>
        <v>16</v>
      </c>
      <c r="M2020" s="3">
        <f>Table1[[#This Row],[Inventory Level]]/Table1[[#This Row],[Reorder Point]]</f>
        <v>4.7005076142131976</v>
      </c>
      <c r="N2020" s="3">
        <f>ROUND(Table1[[#This Row],[Turnover Ratio]],2)</f>
        <v>4.7</v>
      </c>
    </row>
    <row r="2021" spans="1:14" hidden="1" x14ac:dyDescent="0.25">
      <c r="A2021" t="s">
        <v>1827</v>
      </c>
      <c r="B2021" s="1">
        <v>45549</v>
      </c>
      <c r="C2021">
        <v>609</v>
      </c>
      <c r="D2021">
        <v>103</v>
      </c>
      <c r="E2021">
        <v>21</v>
      </c>
      <c r="F2021">
        <v>85</v>
      </c>
      <c r="G2021">
        <v>11</v>
      </c>
      <c r="H2021" t="s">
        <v>3951</v>
      </c>
      <c r="I2021">
        <f>YEAR(Table1[[#This Row],[Date]])</f>
        <v>2024</v>
      </c>
      <c r="J2021">
        <f>MONTH(Table1[[#This Row],[Date]])</f>
        <v>9</v>
      </c>
      <c r="K2021">
        <f>WEEKDAY(Table1[[#This Row],[Date]])</f>
        <v>7</v>
      </c>
      <c r="L2021" s="3">
        <f>DAY(Table1[[#This Row],[Date]])</f>
        <v>14</v>
      </c>
      <c r="M2021" s="3">
        <f>Table1[[#This Row],[Inventory Level]]/Table1[[#This Row],[Reorder Point]]</f>
        <v>5.9126213592233006</v>
      </c>
      <c r="N2021" s="3">
        <f>ROUND(Table1[[#This Row],[Turnover Ratio]],2)</f>
        <v>5.91</v>
      </c>
    </row>
    <row r="2022" spans="1:14" hidden="1" x14ac:dyDescent="0.25">
      <c r="A2022" t="s">
        <v>1146</v>
      </c>
      <c r="B2022" s="1">
        <v>45614</v>
      </c>
      <c r="C2022">
        <v>406</v>
      </c>
      <c r="D2022">
        <v>240</v>
      </c>
      <c r="E2022">
        <v>23</v>
      </c>
      <c r="F2022">
        <v>135</v>
      </c>
      <c r="G2022">
        <v>49</v>
      </c>
      <c r="H2022" t="s">
        <v>3951</v>
      </c>
      <c r="I2022">
        <f>YEAR(Table1[[#This Row],[Date]])</f>
        <v>2024</v>
      </c>
      <c r="J2022">
        <f>MONTH(Table1[[#This Row],[Date]])</f>
        <v>11</v>
      </c>
      <c r="K2022">
        <f>WEEKDAY(Table1[[#This Row],[Date]])</f>
        <v>2</v>
      </c>
      <c r="L2022" s="3">
        <f>DAY(Table1[[#This Row],[Date]])</f>
        <v>18</v>
      </c>
      <c r="M2022" s="3">
        <f>Table1[[#This Row],[Inventory Level]]/Table1[[#This Row],[Reorder Point]]</f>
        <v>1.6916666666666667</v>
      </c>
      <c r="N2022" s="3">
        <f>ROUND(Table1[[#This Row],[Turnover Ratio]],2)</f>
        <v>1.69</v>
      </c>
    </row>
    <row r="2023" spans="1:14" x14ac:dyDescent="0.25">
      <c r="A2023" t="s">
        <v>1828</v>
      </c>
      <c r="B2023" s="1">
        <v>45567</v>
      </c>
      <c r="C2023">
        <v>197</v>
      </c>
      <c r="D2023">
        <v>232</v>
      </c>
      <c r="E2023">
        <v>18</v>
      </c>
      <c r="F2023">
        <v>101</v>
      </c>
      <c r="G2023">
        <v>32</v>
      </c>
      <c r="H2023" t="s">
        <v>3949</v>
      </c>
      <c r="I2023">
        <f>YEAR(Table1[[#This Row],[Date]])</f>
        <v>2024</v>
      </c>
      <c r="J2023">
        <f>MONTH(Table1[[#This Row],[Date]])</f>
        <v>10</v>
      </c>
      <c r="K2023">
        <f>WEEKDAY(Table1[[#This Row],[Date]])</f>
        <v>4</v>
      </c>
      <c r="L2023" s="3">
        <f>DAY(Table1[[#This Row],[Date]])</f>
        <v>2</v>
      </c>
      <c r="M2023" s="3">
        <f>Table1[[#This Row],[Inventory Level]]/Table1[[#This Row],[Reorder Point]]</f>
        <v>0.84913793103448276</v>
      </c>
      <c r="N2023" s="3">
        <f>ROUND(Table1[[#This Row],[Turnover Ratio]],2)</f>
        <v>0.85</v>
      </c>
    </row>
    <row r="2024" spans="1:14" x14ac:dyDescent="0.25">
      <c r="A2024" t="s">
        <v>1829</v>
      </c>
      <c r="B2024" s="1">
        <v>45558</v>
      </c>
      <c r="C2024">
        <v>661</v>
      </c>
      <c r="D2024">
        <v>313</v>
      </c>
      <c r="E2024">
        <v>23</v>
      </c>
      <c r="F2024">
        <v>20</v>
      </c>
      <c r="G2024">
        <v>20</v>
      </c>
      <c r="H2024" t="s">
        <v>3949</v>
      </c>
      <c r="I2024">
        <f>YEAR(Table1[[#This Row],[Date]])</f>
        <v>2024</v>
      </c>
      <c r="J2024">
        <f>MONTH(Table1[[#This Row],[Date]])</f>
        <v>9</v>
      </c>
      <c r="K2024">
        <f>WEEKDAY(Table1[[#This Row],[Date]])</f>
        <v>2</v>
      </c>
      <c r="L2024" s="3">
        <f>DAY(Table1[[#This Row],[Date]])</f>
        <v>23</v>
      </c>
      <c r="M2024" s="3">
        <f>Table1[[#This Row],[Inventory Level]]/Table1[[#This Row],[Reorder Point]]</f>
        <v>2.1118210862619806</v>
      </c>
      <c r="N2024" s="3">
        <f>ROUND(Table1[[#This Row],[Turnover Ratio]],2)</f>
        <v>2.11</v>
      </c>
    </row>
    <row r="2025" spans="1:14" hidden="1" x14ac:dyDescent="0.25">
      <c r="A2025" t="s">
        <v>1374</v>
      </c>
      <c r="B2025" s="1">
        <v>45496</v>
      </c>
      <c r="C2025">
        <v>522</v>
      </c>
      <c r="D2025">
        <v>373</v>
      </c>
      <c r="E2025">
        <v>23</v>
      </c>
      <c r="F2025">
        <v>121</v>
      </c>
      <c r="G2025">
        <v>5</v>
      </c>
      <c r="H2025" t="s">
        <v>3950</v>
      </c>
      <c r="I2025">
        <f>YEAR(Table1[[#This Row],[Date]])</f>
        <v>2024</v>
      </c>
      <c r="J2025">
        <f>MONTH(Table1[[#This Row],[Date]])</f>
        <v>7</v>
      </c>
      <c r="K2025">
        <f>WEEKDAY(Table1[[#This Row],[Date]])</f>
        <v>3</v>
      </c>
      <c r="L2025" s="3">
        <f>DAY(Table1[[#This Row],[Date]])</f>
        <v>23</v>
      </c>
      <c r="M2025" s="3">
        <f>Table1[[#This Row],[Inventory Level]]/Table1[[#This Row],[Reorder Point]]</f>
        <v>1.3994638069705094</v>
      </c>
      <c r="N2025" s="3">
        <f>ROUND(Table1[[#This Row],[Turnover Ratio]],2)</f>
        <v>1.4</v>
      </c>
    </row>
    <row r="2026" spans="1:14" hidden="1" x14ac:dyDescent="0.25">
      <c r="A2026" t="s">
        <v>1830</v>
      </c>
      <c r="B2026" s="1">
        <v>45672</v>
      </c>
      <c r="C2026">
        <v>138</v>
      </c>
      <c r="D2026">
        <v>340</v>
      </c>
      <c r="E2026">
        <v>18</v>
      </c>
      <c r="F2026">
        <v>116</v>
      </c>
      <c r="G2026">
        <v>15</v>
      </c>
      <c r="H2026" t="s">
        <v>3950</v>
      </c>
      <c r="I2026">
        <f>YEAR(Table1[[#This Row],[Date]])</f>
        <v>2025</v>
      </c>
      <c r="J2026">
        <f>MONTH(Table1[[#This Row],[Date]])</f>
        <v>1</v>
      </c>
      <c r="K2026">
        <f>WEEKDAY(Table1[[#This Row],[Date]])</f>
        <v>4</v>
      </c>
      <c r="L2026" s="3">
        <f>DAY(Table1[[#This Row],[Date]])</f>
        <v>15</v>
      </c>
      <c r="M2026" s="3">
        <f>Table1[[#This Row],[Inventory Level]]/Table1[[#This Row],[Reorder Point]]</f>
        <v>0.40588235294117647</v>
      </c>
      <c r="N2026" s="3">
        <f>ROUND(Table1[[#This Row],[Turnover Ratio]],2)</f>
        <v>0.41</v>
      </c>
    </row>
    <row r="2027" spans="1:14" x14ac:dyDescent="0.25">
      <c r="A2027" t="s">
        <v>1831</v>
      </c>
      <c r="B2027" s="1">
        <v>45139</v>
      </c>
      <c r="C2027">
        <v>178</v>
      </c>
      <c r="D2027">
        <v>55</v>
      </c>
      <c r="E2027">
        <v>25</v>
      </c>
      <c r="F2027">
        <v>92</v>
      </c>
      <c r="G2027">
        <v>4</v>
      </c>
      <c r="H2027" t="s">
        <v>3949</v>
      </c>
      <c r="I2027">
        <f>YEAR(Table1[[#This Row],[Date]])</f>
        <v>2023</v>
      </c>
      <c r="J2027">
        <f>MONTH(Table1[[#This Row],[Date]])</f>
        <v>8</v>
      </c>
      <c r="K2027">
        <f>WEEKDAY(Table1[[#This Row],[Date]])</f>
        <v>3</v>
      </c>
      <c r="L2027" s="3">
        <f>DAY(Table1[[#This Row],[Date]])</f>
        <v>1</v>
      </c>
      <c r="M2027" s="3">
        <f>Table1[[#This Row],[Inventory Level]]/Table1[[#This Row],[Reorder Point]]</f>
        <v>3.2363636363636363</v>
      </c>
      <c r="N2027" s="3">
        <f>ROUND(Table1[[#This Row],[Turnover Ratio]],2)</f>
        <v>3.24</v>
      </c>
    </row>
    <row r="2028" spans="1:14" hidden="1" x14ac:dyDescent="0.25">
      <c r="A2028" t="s">
        <v>714</v>
      </c>
      <c r="B2028" s="1">
        <v>45079</v>
      </c>
      <c r="C2028">
        <v>288</v>
      </c>
      <c r="D2028">
        <v>255</v>
      </c>
      <c r="E2028">
        <v>21</v>
      </c>
      <c r="F2028">
        <v>74</v>
      </c>
      <c r="G2028">
        <v>1</v>
      </c>
      <c r="H2028" t="s">
        <v>3951</v>
      </c>
      <c r="I2028">
        <f>YEAR(Table1[[#This Row],[Date]])</f>
        <v>2023</v>
      </c>
      <c r="J2028">
        <f>MONTH(Table1[[#This Row],[Date]])</f>
        <v>6</v>
      </c>
      <c r="K2028">
        <f>WEEKDAY(Table1[[#This Row],[Date]])</f>
        <v>6</v>
      </c>
      <c r="L2028" s="3">
        <f>DAY(Table1[[#This Row],[Date]])</f>
        <v>2</v>
      </c>
      <c r="M2028" s="3">
        <f>Table1[[#This Row],[Inventory Level]]/Table1[[#This Row],[Reorder Point]]</f>
        <v>1.1294117647058823</v>
      </c>
      <c r="N2028" s="3">
        <f>ROUND(Table1[[#This Row],[Turnover Ratio]],2)</f>
        <v>1.1299999999999999</v>
      </c>
    </row>
    <row r="2029" spans="1:14" hidden="1" x14ac:dyDescent="0.25">
      <c r="A2029" t="s">
        <v>1832</v>
      </c>
      <c r="B2029" s="1">
        <v>45568</v>
      </c>
      <c r="C2029">
        <v>245</v>
      </c>
      <c r="D2029">
        <v>417</v>
      </c>
      <c r="E2029">
        <v>4</v>
      </c>
      <c r="F2029">
        <v>127</v>
      </c>
      <c r="G2029">
        <v>41</v>
      </c>
      <c r="H2029" t="s">
        <v>3950</v>
      </c>
      <c r="I2029">
        <f>YEAR(Table1[[#This Row],[Date]])</f>
        <v>2024</v>
      </c>
      <c r="J2029">
        <f>MONTH(Table1[[#This Row],[Date]])</f>
        <v>10</v>
      </c>
      <c r="K2029">
        <f>WEEKDAY(Table1[[#This Row],[Date]])</f>
        <v>5</v>
      </c>
      <c r="L2029" s="3">
        <f>DAY(Table1[[#This Row],[Date]])</f>
        <v>3</v>
      </c>
      <c r="M2029" s="3">
        <f>Table1[[#This Row],[Inventory Level]]/Table1[[#This Row],[Reorder Point]]</f>
        <v>0.58752997601918466</v>
      </c>
      <c r="N2029" s="3">
        <f>ROUND(Table1[[#This Row],[Turnover Ratio]],2)</f>
        <v>0.59</v>
      </c>
    </row>
    <row r="2030" spans="1:14" hidden="1" x14ac:dyDescent="0.25">
      <c r="A2030" t="s">
        <v>740</v>
      </c>
      <c r="B2030" s="1">
        <v>45585</v>
      </c>
      <c r="C2030">
        <v>649</v>
      </c>
      <c r="D2030">
        <v>104</v>
      </c>
      <c r="E2030">
        <v>25</v>
      </c>
      <c r="F2030">
        <v>187</v>
      </c>
      <c r="G2030">
        <v>44</v>
      </c>
      <c r="H2030" t="s">
        <v>3951</v>
      </c>
      <c r="I2030">
        <f>YEAR(Table1[[#This Row],[Date]])</f>
        <v>2024</v>
      </c>
      <c r="J2030">
        <f>MONTH(Table1[[#This Row],[Date]])</f>
        <v>10</v>
      </c>
      <c r="K2030">
        <f>WEEKDAY(Table1[[#This Row],[Date]])</f>
        <v>1</v>
      </c>
      <c r="L2030" s="3">
        <f>DAY(Table1[[#This Row],[Date]])</f>
        <v>20</v>
      </c>
      <c r="M2030" s="3">
        <f>Table1[[#This Row],[Inventory Level]]/Table1[[#This Row],[Reorder Point]]</f>
        <v>6.240384615384615</v>
      </c>
      <c r="N2030" s="3">
        <f>ROUND(Table1[[#This Row],[Turnover Ratio]],2)</f>
        <v>6.24</v>
      </c>
    </row>
    <row r="2031" spans="1:14" hidden="1" x14ac:dyDescent="0.25">
      <c r="A2031" t="s">
        <v>1249</v>
      </c>
      <c r="B2031" s="1">
        <v>45161</v>
      </c>
      <c r="C2031">
        <v>780</v>
      </c>
      <c r="D2031">
        <v>228</v>
      </c>
      <c r="E2031">
        <v>3</v>
      </c>
      <c r="F2031">
        <v>4</v>
      </c>
      <c r="G2031">
        <v>26</v>
      </c>
      <c r="H2031" t="s">
        <v>3951</v>
      </c>
      <c r="I2031">
        <f>YEAR(Table1[[#This Row],[Date]])</f>
        <v>2023</v>
      </c>
      <c r="J2031">
        <f>MONTH(Table1[[#This Row],[Date]])</f>
        <v>8</v>
      </c>
      <c r="K2031">
        <f>WEEKDAY(Table1[[#This Row],[Date]])</f>
        <v>4</v>
      </c>
      <c r="L2031" s="3">
        <f>DAY(Table1[[#This Row],[Date]])</f>
        <v>23</v>
      </c>
      <c r="M2031" s="3">
        <f>Table1[[#This Row],[Inventory Level]]/Table1[[#This Row],[Reorder Point]]</f>
        <v>3.4210526315789473</v>
      </c>
      <c r="N2031" s="3">
        <f>ROUND(Table1[[#This Row],[Turnover Ratio]],2)</f>
        <v>3.42</v>
      </c>
    </row>
    <row r="2032" spans="1:14" x14ac:dyDescent="0.25">
      <c r="A2032" t="s">
        <v>1833</v>
      </c>
      <c r="B2032" s="1">
        <v>45566</v>
      </c>
      <c r="C2032">
        <v>426</v>
      </c>
      <c r="D2032">
        <v>93</v>
      </c>
      <c r="E2032">
        <v>4</v>
      </c>
      <c r="F2032">
        <v>148</v>
      </c>
      <c r="G2032">
        <v>38</v>
      </c>
      <c r="H2032" t="s">
        <v>3949</v>
      </c>
      <c r="I2032">
        <f>YEAR(Table1[[#This Row],[Date]])</f>
        <v>2024</v>
      </c>
      <c r="J2032">
        <f>MONTH(Table1[[#This Row],[Date]])</f>
        <v>10</v>
      </c>
      <c r="K2032">
        <f>WEEKDAY(Table1[[#This Row],[Date]])</f>
        <v>3</v>
      </c>
      <c r="L2032" s="3">
        <f>DAY(Table1[[#This Row],[Date]])</f>
        <v>1</v>
      </c>
      <c r="M2032" s="3">
        <f>Table1[[#This Row],[Inventory Level]]/Table1[[#This Row],[Reorder Point]]</f>
        <v>4.580645161290323</v>
      </c>
      <c r="N2032" s="3">
        <f>ROUND(Table1[[#This Row],[Turnover Ratio]],2)</f>
        <v>4.58</v>
      </c>
    </row>
    <row r="2033" spans="1:14" x14ac:dyDescent="0.25">
      <c r="A2033" t="s">
        <v>1834</v>
      </c>
      <c r="B2033" s="1">
        <v>45629</v>
      </c>
      <c r="C2033">
        <v>952</v>
      </c>
      <c r="D2033">
        <v>362</v>
      </c>
      <c r="E2033">
        <v>17</v>
      </c>
      <c r="F2033">
        <v>3</v>
      </c>
      <c r="G2033">
        <v>37</v>
      </c>
      <c r="H2033" t="s">
        <v>3949</v>
      </c>
      <c r="I2033">
        <f>YEAR(Table1[[#This Row],[Date]])</f>
        <v>2024</v>
      </c>
      <c r="J2033">
        <f>MONTH(Table1[[#This Row],[Date]])</f>
        <v>12</v>
      </c>
      <c r="K2033">
        <f>WEEKDAY(Table1[[#This Row],[Date]])</f>
        <v>3</v>
      </c>
      <c r="L2033" s="3">
        <f>DAY(Table1[[#This Row],[Date]])</f>
        <v>3</v>
      </c>
      <c r="M2033" s="3">
        <f>Table1[[#This Row],[Inventory Level]]/Table1[[#This Row],[Reorder Point]]</f>
        <v>2.6298342541436464</v>
      </c>
      <c r="N2033" s="3">
        <f>ROUND(Table1[[#This Row],[Turnover Ratio]],2)</f>
        <v>2.63</v>
      </c>
    </row>
    <row r="2034" spans="1:14" hidden="1" x14ac:dyDescent="0.25">
      <c r="A2034" t="s">
        <v>1835</v>
      </c>
      <c r="B2034" s="1">
        <v>45632</v>
      </c>
      <c r="C2034">
        <v>766</v>
      </c>
      <c r="D2034">
        <v>121</v>
      </c>
      <c r="E2034">
        <v>11</v>
      </c>
      <c r="F2034">
        <v>163</v>
      </c>
      <c r="G2034">
        <v>3</v>
      </c>
      <c r="H2034" t="s">
        <v>3951</v>
      </c>
      <c r="I2034">
        <f>YEAR(Table1[[#This Row],[Date]])</f>
        <v>2024</v>
      </c>
      <c r="J2034">
        <f>MONTH(Table1[[#This Row],[Date]])</f>
        <v>12</v>
      </c>
      <c r="K2034">
        <f>WEEKDAY(Table1[[#This Row],[Date]])</f>
        <v>6</v>
      </c>
      <c r="L2034" s="3">
        <f>DAY(Table1[[#This Row],[Date]])</f>
        <v>6</v>
      </c>
      <c r="M2034" s="3">
        <f>Table1[[#This Row],[Inventory Level]]/Table1[[#This Row],[Reorder Point]]</f>
        <v>6.330578512396694</v>
      </c>
      <c r="N2034" s="3">
        <f>ROUND(Table1[[#This Row],[Turnover Ratio]],2)</f>
        <v>6.33</v>
      </c>
    </row>
    <row r="2035" spans="1:14" x14ac:dyDescent="0.25">
      <c r="A2035" t="s">
        <v>104</v>
      </c>
      <c r="B2035" s="1">
        <v>45194</v>
      </c>
      <c r="C2035">
        <v>541</v>
      </c>
      <c r="D2035">
        <v>158</v>
      </c>
      <c r="E2035">
        <v>9</v>
      </c>
      <c r="F2035">
        <v>71</v>
      </c>
      <c r="G2035">
        <v>46</v>
      </c>
      <c r="H2035" t="s">
        <v>3949</v>
      </c>
      <c r="I2035">
        <f>YEAR(Table1[[#This Row],[Date]])</f>
        <v>2023</v>
      </c>
      <c r="J2035">
        <f>MONTH(Table1[[#This Row],[Date]])</f>
        <v>9</v>
      </c>
      <c r="K2035">
        <f>WEEKDAY(Table1[[#This Row],[Date]])</f>
        <v>2</v>
      </c>
      <c r="L2035" s="3">
        <f>DAY(Table1[[#This Row],[Date]])</f>
        <v>25</v>
      </c>
      <c r="M2035" s="3">
        <f>Table1[[#This Row],[Inventory Level]]/Table1[[#This Row],[Reorder Point]]</f>
        <v>3.4240506329113924</v>
      </c>
      <c r="N2035" s="3">
        <f>ROUND(Table1[[#This Row],[Turnover Ratio]],2)</f>
        <v>3.42</v>
      </c>
    </row>
    <row r="2036" spans="1:14" hidden="1" x14ac:dyDescent="0.25">
      <c r="A2036" t="s">
        <v>1836</v>
      </c>
      <c r="B2036" s="1">
        <v>45049</v>
      </c>
      <c r="C2036">
        <v>601</v>
      </c>
      <c r="D2036">
        <v>236</v>
      </c>
      <c r="E2036">
        <v>2</v>
      </c>
      <c r="F2036">
        <v>81</v>
      </c>
      <c r="G2036">
        <v>20</v>
      </c>
      <c r="H2036" t="s">
        <v>3950</v>
      </c>
      <c r="I2036">
        <f>YEAR(Table1[[#This Row],[Date]])</f>
        <v>2023</v>
      </c>
      <c r="J2036">
        <f>MONTH(Table1[[#This Row],[Date]])</f>
        <v>5</v>
      </c>
      <c r="K2036">
        <f>WEEKDAY(Table1[[#This Row],[Date]])</f>
        <v>4</v>
      </c>
      <c r="L2036" s="3">
        <f>DAY(Table1[[#This Row],[Date]])</f>
        <v>3</v>
      </c>
      <c r="M2036" s="3">
        <f>Table1[[#This Row],[Inventory Level]]/Table1[[#This Row],[Reorder Point]]</f>
        <v>2.5466101694915255</v>
      </c>
      <c r="N2036" s="3">
        <f>ROUND(Table1[[#This Row],[Turnover Ratio]],2)</f>
        <v>2.5499999999999998</v>
      </c>
    </row>
    <row r="2037" spans="1:14" hidden="1" x14ac:dyDescent="0.25">
      <c r="A2037" t="s">
        <v>1758</v>
      </c>
      <c r="B2037" s="1">
        <v>45340</v>
      </c>
      <c r="C2037">
        <v>476</v>
      </c>
      <c r="D2037">
        <v>322</v>
      </c>
      <c r="E2037">
        <v>23</v>
      </c>
      <c r="F2037">
        <v>170</v>
      </c>
      <c r="G2037">
        <v>36</v>
      </c>
      <c r="H2037" t="s">
        <v>3950</v>
      </c>
      <c r="I2037">
        <f>YEAR(Table1[[#This Row],[Date]])</f>
        <v>2024</v>
      </c>
      <c r="J2037">
        <f>MONTH(Table1[[#This Row],[Date]])</f>
        <v>2</v>
      </c>
      <c r="K2037">
        <f>WEEKDAY(Table1[[#This Row],[Date]])</f>
        <v>1</v>
      </c>
      <c r="L2037" s="3">
        <f>DAY(Table1[[#This Row],[Date]])</f>
        <v>18</v>
      </c>
      <c r="M2037" s="3">
        <f>Table1[[#This Row],[Inventory Level]]/Table1[[#This Row],[Reorder Point]]</f>
        <v>1.4782608695652173</v>
      </c>
      <c r="N2037" s="3">
        <f>ROUND(Table1[[#This Row],[Turnover Ratio]],2)</f>
        <v>1.48</v>
      </c>
    </row>
    <row r="2038" spans="1:14" hidden="1" x14ac:dyDescent="0.25">
      <c r="A2038" t="s">
        <v>1837</v>
      </c>
      <c r="B2038" s="1">
        <v>45524</v>
      </c>
      <c r="C2038">
        <v>255</v>
      </c>
      <c r="D2038">
        <v>335</v>
      </c>
      <c r="E2038">
        <v>7</v>
      </c>
      <c r="F2038">
        <v>88</v>
      </c>
      <c r="G2038">
        <v>21</v>
      </c>
      <c r="H2038" t="s">
        <v>3951</v>
      </c>
      <c r="I2038">
        <f>YEAR(Table1[[#This Row],[Date]])</f>
        <v>2024</v>
      </c>
      <c r="J2038">
        <f>MONTH(Table1[[#This Row],[Date]])</f>
        <v>8</v>
      </c>
      <c r="K2038">
        <f>WEEKDAY(Table1[[#This Row],[Date]])</f>
        <v>3</v>
      </c>
      <c r="L2038" s="3">
        <f>DAY(Table1[[#This Row],[Date]])</f>
        <v>20</v>
      </c>
      <c r="M2038" s="3">
        <f>Table1[[#This Row],[Inventory Level]]/Table1[[#This Row],[Reorder Point]]</f>
        <v>0.76119402985074625</v>
      </c>
      <c r="N2038" s="3">
        <f>ROUND(Table1[[#This Row],[Turnover Ratio]],2)</f>
        <v>0.76</v>
      </c>
    </row>
    <row r="2039" spans="1:14" x14ac:dyDescent="0.25">
      <c r="A2039" t="s">
        <v>1838</v>
      </c>
      <c r="B2039" s="1">
        <v>45650</v>
      </c>
      <c r="C2039">
        <v>389</v>
      </c>
      <c r="D2039">
        <v>491</v>
      </c>
      <c r="E2039">
        <v>7</v>
      </c>
      <c r="F2039">
        <v>96</v>
      </c>
      <c r="G2039">
        <v>7</v>
      </c>
      <c r="H2039" t="s">
        <v>3949</v>
      </c>
      <c r="I2039">
        <f>YEAR(Table1[[#This Row],[Date]])</f>
        <v>2024</v>
      </c>
      <c r="J2039">
        <f>MONTH(Table1[[#This Row],[Date]])</f>
        <v>12</v>
      </c>
      <c r="K2039">
        <f>WEEKDAY(Table1[[#This Row],[Date]])</f>
        <v>3</v>
      </c>
      <c r="L2039" s="3">
        <f>DAY(Table1[[#This Row],[Date]])</f>
        <v>24</v>
      </c>
      <c r="M2039" s="3">
        <f>Table1[[#This Row],[Inventory Level]]/Table1[[#This Row],[Reorder Point]]</f>
        <v>0.79226069246435848</v>
      </c>
      <c r="N2039" s="3">
        <f>ROUND(Table1[[#This Row],[Turnover Ratio]],2)</f>
        <v>0.79</v>
      </c>
    </row>
    <row r="2040" spans="1:14" x14ac:dyDescent="0.25">
      <c r="A2040" t="s">
        <v>1839</v>
      </c>
      <c r="B2040" s="1">
        <v>45303</v>
      </c>
      <c r="C2040">
        <v>687</v>
      </c>
      <c r="D2040">
        <v>177</v>
      </c>
      <c r="E2040">
        <v>9</v>
      </c>
      <c r="F2040">
        <v>54</v>
      </c>
      <c r="G2040">
        <v>28</v>
      </c>
      <c r="H2040" t="s">
        <v>3949</v>
      </c>
      <c r="I2040">
        <f>YEAR(Table1[[#This Row],[Date]])</f>
        <v>2024</v>
      </c>
      <c r="J2040">
        <f>MONTH(Table1[[#This Row],[Date]])</f>
        <v>1</v>
      </c>
      <c r="K2040">
        <f>WEEKDAY(Table1[[#This Row],[Date]])</f>
        <v>6</v>
      </c>
      <c r="L2040" s="3">
        <f>DAY(Table1[[#This Row],[Date]])</f>
        <v>12</v>
      </c>
      <c r="M2040" s="3">
        <f>Table1[[#This Row],[Inventory Level]]/Table1[[#This Row],[Reorder Point]]</f>
        <v>3.8813559322033897</v>
      </c>
      <c r="N2040" s="3">
        <f>ROUND(Table1[[#This Row],[Turnover Ratio]],2)</f>
        <v>3.88</v>
      </c>
    </row>
    <row r="2041" spans="1:14" hidden="1" x14ac:dyDescent="0.25">
      <c r="A2041" t="s">
        <v>1840</v>
      </c>
      <c r="B2041" s="1">
        <v>45660</v>
      </c>
      <c r="C2041">
        <v>327</v>
      </c>
      <c r="D2041">
        <v>182</v>
      </c>
      <c r="E2041">
        <v>25</v>
      </c>
      <c r="F2041">
        <v>176</v>
      </c>
      <c r="G2041">
        <v>8</v>
      </c>
      <c r="H2041" t="s">
        <v>3950</v>
      </c>
      <c r="I2041">
        <f>YEAR(Table1[[#This Row],[Date]])</f>
        <v>2025</v>
      </c>
      <c r="J2041">
        <f>MONTH(Table1[[#This Row],[Date]])</f>
        <v>1</v>
      </c>
      <c r="K2041">
        <f>WEEKDAY(Table1[[#This Row],[Date]])</f>
        <v>6</v>
      </c>
      <c r="L2041" s="3">
        <f>DAY(Table1[[#This Row],[Date]])</f>
        <v>3</v>
      </c>
      <c r="M2041" s="3">
        <f>Table1[[#This Row],[Inventory Level]]/Table1[[#This Row],[Reorder Point]]</f>
        <v>1.7967032967032968</v>
      </c>
      <c r="N2041" s="3">
        <f>ROUND(Table1[[#This Row],[Turnover Ratio]],2)</f>
        <v>1.8</v>
      </c>
    </row>
    <row r="2042" spans="1:14" x14ac:dyDescent="0.25">
      <c r="A2042" t="s">
        <v>1789</v>
      </c>
      <c r="B2042" s="1">
        <v>45189</v>
      </c>
      <c r="C2042">
        <v>754</v>
      </c>
      <c r="D2042">
        <v>282</v>
      </c>
      <c r="E2042">
        <v>9</v>
      </c>
      <c r="F2042">
        <v>120</v>
      </c>
      <c r="G2042">
        <v>3</v>
      </c>
      <c r="H2042" t="s">
        <v>3949</v>
      </c>
      <c r="I2042">
        <f>YEAR(Table1[[#This Row],[Date]])</f>
        <v>2023</v>
      </c>
      <c r="J2042">
        <f>MONTH(Table1[[#This Row],[Date]])</f>
        <v>9</v>
      </c>
      <c r="K2042">
        <f>WEEKDAY(Table1[[#This Row],[Date]])</f>
        <v>4</v>
      </c>
      <c r="L2042" s="3">
        <f>DAY(Table1[[#This Row],[Date]])</f>
        <v>20</v>
      </c>
      <c r="M2042" s="3">
        <f>Table1[[#This Row],[Inventory Level]]/Table1[[#This Row],[Reorder Point]]</f>
        <v>2.6737588652482271</v>
      </c>
      <c r="N2042" s="3">
        <f>ROUND(Table1[[#This Row],[Turnover Ratio]],2)</f>
        <v>2.67</v>
      </c>
    </row>
    <row r="2043" spans="1:14" hidden="1" x14ac:dyDescent="0.25">
      <c r="A2043" t="s">
        <v>1841</v>
      </c>
      <c r="B2043" s="1">
        <v>45327</v>
      </c>
      <c r="C2043">
        <v>665</v>
      </c>
      <c r="D2043">
        <v>258</v>
      </c>
      <c r="E2043">
        <v>23</v>
      </c>
      <c r="F2043">
        <v>148</v>
      </c>
      <c r="G2043">
        <v>27</v>
      </c>
      <c r="H2043" t="s">
        <v>3951</v>
      </c>
      <c r="I2043">
        <f>YEAR(Table1[[#This Row],[Date]])</f>
        <v>2024</v>
      </c>
      <c r="J2043">
        <f>MONTH(Table1[[#This Row],[Date]])</f>
        <v>2</v>
      </c>
      <c r="K2043">
        <f>WEEKDAY(Table1[[#This Row],[Date]])</f>
        <v>2</v>
      </c>
      <c r="L2043" s="3">
        <f>DAY(Table1[[#This Row],[Date]])</f>
        <v>5</v>
      </c>
      <c r="M2043" s="3">
        <f>Table1[[#This Row],[Inventory Level]]/Table1[[#This Row],[Reorder Point]]</f>
        <v>2.5775193798449614</v>
      </c>
      <c r="N2043" s="3">
        <f>ROUND(Table1[[#This Row],[Turnover Ratio]],2)</f>
        <v>2.58</v>
      </c>
    </row>
    <row r="2044" spans="1:14" hidden="1" x14ac:dyDescent="0.25">
      <c r="A2044" t="s">
        <v>1842</v>
      </c>
      <c r="B2044" s="1">
        <v>45202</v>
      </c>
      <c r="C2044">
        <v>927</v>
      </c>
      <c r="D2044">
        <v>191</v>
      </c>
      <c r="E2044">
        <v>6</v>
      </c>
      <c r="F2044">
        <v>154</v>
      </c>
      <c r="G2044">
        <v>5</v>
      </c>
      <c r="H2044" t="s">
        <v>3950</v>
      </c>
      <c r="I2044">
        <f>YEAR(Table1[[#This Row],[Date]])</f>
        <v>2023</v>
      </c>
      <c r="J2044">
        <f>MONTH(Table1[[#This Row],[Date]])</f>
        <v>10</v>
      </c>
      <c r="K2044">
        <f>WEEKDAY(Table1[[#This Row],[Date]])</f>
        <v>3</v>
      </c>
      <c r="L2044" s="3">
        <f>DAY(Table1[[#This Row],[Date]])</f>
        <v>3</v>
      </c>
      <c r="M2044" s="3">
        <f>Table1[[#This Row],[Inventory Level]]/Table1[[#This Row],[Reorder Point]]</f>
        <v>4.8534031413612562</v>
      </c>
      <c r="N2044" s="3">
        <f>ROUND(Table1[[#This Row],[Turnover Ratio]],2)</f>
        <v>4.8499999999999996</v>
      </c>
    </row>
    <row r="2045" spans="1:14" hidden="1" x14ac:dyDescent="0.25">
      <c r="A2045" t="s">
        <v>1675</v>
      </c>
      <c r="B2045" s="1">
        <v>45342</v>
      </c>
      <c r="C2045">
        <v>104</v>
      </c>
      <c r="D2045">
        <v>265</v>
      </c>
      <c r="E2045">
        <v>28</v>
      </c>
      <c r="F2045">
        <v>148</v>
      </c>
      <c r="G2045">
        <v>38</v>
      </c>
      <c r="H2045" t="s">
        <v>3951</v>
      </c>
      <c r="I2045">
        <f>YEAR(Table1[[#This Row],[Date]])</f>
        <v>2024</v>
      </c>
      <c r="J2045">
        <f>MONTH(Table1[[#This Row],[Date]])</f>
        <v>2</v>
      </c>
      <c r="K2045">
        <f>WEEKDAY(Table1[[#This Row],[Date]])</f>
        <v>3</v>
      </c>
      <c r="L2045" s="3">
        <f>DAY(Table1[[#This Row],[Date]])</f>
        <v>20</v>
      </c>
      <c r="M2045" s="3">
        <f>Table1[[#This Row],[Inventory Level]]/Table1[[#This Row],[Reorder Point]]</f>
        <v>0.39245283018867927</v>
      </c>
      <c r="N2045" s="3">
        <f>ROUND(Table1[[#This Row],[Turnover Ratio]],2)</f>
        <v>0.39</v>
      </c>
    </row>
    <row r="2046" spans="1:14" hidden="1" x14ac:dyDescent="0.25">
      <c r="A2046" t="s">
        <v>1843</v>
      </c>
      <c r="B2046" s="1">
        <v>45678</v>
      </c>
      <c r="C2046">
        <v>115</v>
      </c>
      <c r="D2046">
        <v>333</v>
      </c>
      <c r="E2046">
        <v>25</v>
      </c>
      <c r="F2046">
        <v>32</v>
      </c>
      <c r="G2046">
        <v>13</v>
      </c>
      <c r="H2046" t="s">
        <v>3951</v>
      </c>
      <c r="I2046">
        <f>YEAR(Table1[[#This Row],[Date]])</f>
        <v>2025</v>
      </c>
      <c r="J2046">
        <f>MONTH(Table1[[#This Row],[Date]])</f>
        <v>1</v>
      </c>
      <c r="K2046">
        <f>WEEKDAY(Table1[[#This Row],[Date]])</f>
        <v>3</v>
      </c>
      <c r="L2046" s="3">
        <f>DAY(Table1[[#This Row],[Date]])</f>
        <v>21</v>
      </c>
      <c r="M2046" s="3">
        <f>Table1[[#This Row],[Inventory Level]]/Table1[[#This Row],[Reorder Point]]</f>
        <v>0.34534534534534533</v>
      </c>
      <c r="N2046" s="3">
        <f>ROUND(Table1[[#This Row],[Turnover Ratio]],2)</f>
        <v>0.35</v>
      </c>
    </row>
    <row r="2047" spans="1:14" x14ac:dyDescent="0.25">
      <c r="A2047" t="s">
        <v>1546</v>
      </c>
      <c r="B2047" s="1">
        <v>45043</v>
      </c>
      <c r="C2047">
        <v>941</v>
      </c>
      <c r="D2047">
        <v>251</v>
      </c>
      <c r="E2047">
        <v>10</v>
      </c>
      <c r="F2047">
        <v>50</v>
      </c>
      <c r="G2047">
        <v>43</v>
      </c>
      <c r="H2047" t="s">
        <v>3949</v>
      </c>
      <c r="I2047">
        <f>YEAR(Table1[[#This Row],[Date]])</f>
        <v>2023</v>
      </c>
      <c r="J2047">
        <f>MONTH(Table1[[#This Row],[Date]])</f>
        <v>4</v>
      </c>
      <c r="K2047">
        <f>WEEKDAY(Table1[[#This Row],[Date]])</f>
        <v>5</v>
      </c>
      <c r="L2047" s="3">
        <f>DAY(Table1[[#This Row],[Date]])</f>
        <v>27</v>
      </c>
      <c r="M2047" s="3">
        <f>Table1[[#This Row],[Inventory Level]]/Table1[[#This Row],[Reorder Point]]</f>
        <v>3.7490039840637448</v>
      </c>
      <c r="N2047" s="3">
        <f>ROUND(Table1[[#This Row],[Turnover Ratio]],2)</f>
        <v>3.75</v>
      </c>
    </row>
    <row r="2048" spans="1:14" hidden="1" x14ac:dyDescent="0.25">
      <c r="A2048" t="s">
        <v>291</v>
      </c>
      <c r="B2048" s="1">
        <v>45478</v>
      </c>
      <c r="C2048">
        <v>677</v>
      </c>
      <c r="D2048">
        <v>269</v>
      </c>
      <c r="E2048">
        <v>12</v>
      </c>
      <c r="F2048">
        <v>83</v>
      </c>
      <c r="G2048">
        <v>24</v>
      </c>
      <c r="H2048" t="s">
        <v>3950</v>
      </c>
      <c r="I2048">
        <f>YEAR(Table1[[#This Row],[Date]])</f>
        <v>2024</v>
      </c>
      <c r="J2048">
        <f>MONTH(Table1[[#This Row],[Date]])</f>
        <v>7</v>
      </c>
      <c r="K2048">
        <f>WEEKDAY(Table1[[#This Row],[Date]])</f>
        <v>6</v>
      </c>
      <c r="L2048" s="3">
        <f>DAY(Table1[[#This Row],[Date]])</f>
        <v>5</v>
      </c>
      <c r="M2048" s="3">
        <f>Table1[[#This Row],[Inventory Level]]/Table1[[#This Row],[Reorder Point]]</f>
        <v>2.516728624535316</v>
      </c>
      <c r="N2048" s="3">
        <f>ROUND(Table1[[#This Row],[Turnover Ratio]],2)</f>
        <v>2.52</v>
      </c>
    </row>
    <row r="2049" spans="1:14" x14ac:dyDescent="0.25">
      <c r="A2049" t="s">
        <v>1844</v>
      </c>
      <c r="B2049" s="1">
        <v>45666</v>
      </c>
      <c r="C2049">
        <v>177</v>
      </c>
      <c r="D2049">
        <v>123</v>
      </c>
      <c r="E2049">
        <v>10</v>
      </c>
      <c r="F2049">
        <v>185</v>
      </c>
      <c r="G2049">
        <v>31</v>
      </c>
      <c r="H2049" t="s">
        <v>3949</v>
      </c>
      <c r="I2049">
        <f>YEAR(Table1[[#This Row],[Date]])</f>
        <v>2025</v>
      </c>
      <c r="J2049">
        <f>MONTH(Table1[[#This Row],[Date]])</f>
        <v>1</v>
      </c>
      <c r="K2049">
        <f>WEEKDAY(Table1[[#This Row],[Date]])</f>
        <v>5</v>
      </c>
      <c r="L2049" s="3">
        <f>DAY(Table1[[#This Row],[Date]])</f>
        <v>9</v>
      </c>
      <c r="M2049" s="3">
        <f>Table1[[#This Row],[Inventory Level]]/Table1[[#This Row],[Reorder Point]]</f>
        <v>1.4390243902439024</v>
      </c>
      <c r="N2049" s="3">
        <f>ROUND(Table1[[#This Row],[Turnover Ratio]],2)</f>
        <v>1.44</v>
      </c>
    </row>
    <row r="2050" spans="1:14" hidden="1" x14ac:dyDescent="0.25">
      <c r="A2050" t="s">
        <v>1845</v>
      </c>
      <c r="B2050" s="1">
        <v>45274</v>
      </c>
      <c r="C2050">
        <v>262</v>
      </c>
      <c r="D2050">
        <v>390</v>
      </c>
      <c r="E2050">
        <v>16</v>
      </c>
      <c r="F2050">
        <v>140</v>
      </c>
      <c r="G2050">
        <v>12</v>
      </c>
      <c r="H2050" t="s">
        <v>3950</v>
      </c>
      <c r="I2050">
        <f>YEAR(Table1[[#This Row],[Date]])</f>
        <v>2023</v>
      </c>
      <c r="J2050">
        <f>MONTH(Table1[[#This Row],[Date]])</f>
        <v>12</v>
      </c>
      <c r="K2050">
        <f>WEEKDAY(Table1[[#This Row],[Date]])</f>
        <v>5</v>
      </c>
      <c r="L2050" s="3">
        <f>DAY(Table1[[#This Row],[Date]])</f>
        <v>14</v>
      </c>
      <c r="M2050" s="3">
        <f>Table1[[#This Row],[Inventory Level]]/Table1[[#This Row],[Reorder Point]]</f>
        <v>0.67179487179487174</v>
      </c>
      <c r="N2050" s="3">
        <f>ROUND(Table1[[#This Row],[Turnover Ratio]],2)</f>
        <v>0.67</v>
      </c>
    </row>
    <row r="2051" spans="1:14" hidden="1" x14ac:dyDescent="0.25">
      <c r="A2051" t="s">
        <v>1846</v>
      </c>
      <c r="B2051" s="1">
        <v>45065</v>
      </c>
      <c r="C2051">
        <v>350</v>
      </c>
      <c r="D2051">
        <v>359</v>
      </c>
      <c r="E2051">
        <v>22</v>
      </c>
      <c r="F2051">
        <v>8</v>
      </c>
      <c r="G2051">
        <v>17</v>
      </c>
      <c r="H2051" t="s">
        <v>3951</v>
      </c>
      <c r="I2051">
        <f>YEAR(Table1[[#This Row],[Date]])</f>
        <v>2023</v>
      </c>
      <c r="J2051">
        <f>MONTH(Table1[[#This Row],[Date]])</f>
        <v>5</v>
      </c>
      <c r="K2051">
        <f>WEEKDAY(Table1[[#This Row],[Date]])</f>
        <v>6</v>
      </c>
      <c r="L2051" s="3">
        <f>DAY(Table1[[#This Row],[Date]])</f>
        <v>19</v>
      </c>
      <c r="M2051" s="3">
        <f>Table1[[#This Row],[Inventory Level]]/Table1[[#This Row],[Reorder Point]]</f>
        <v>0.97493036211699169</v>
      </c>
      <c r="N2051" s="3">
        <f>ROUND(Table1[[#This Row],[Turnover Ratio]],2)</f>
        <v>0.97</v>
      </c>
    </row>
    <row r="2052" spans="1:14" hidden="1" x14ac:dyDescent="0.25">
      <c r="A2052" t="s">
        <v>1847</v>
      </c>
      <c r="B2052" s="1">
        <v>45310</v>
      </c>
      <c r="C2052">
        <v>724</v>
      </c>
      <c r="D2052">
        <v>172</v>
      </c>
      <c r="E2052">
        <v>16</v>
      </c>
      <c r="F2052">
        <v>57</v>
      </c>
      <c r="G2052">
        <v>12</v>
      </c>
      <c r="H2052" t="s">
        <v>3951</v>
      </c>
      <c r="I2052">
        <f>YEAR(Table1[[#This Row],[Date]])</f>
        <v>2024</v>
      </c>
      <c r="J2052">
        <f>MONTH(Table1[[#This Row],[Date]])</f>
        <v>1</v>
      </c>
      <c r="K2052">
        <f>WEEKDAY(Table1[[#This Row],[Date]])</f>
        <v>6</v>
      </c>
      <c r="L2052" s="3">
        <f>DAY(Table1[[#This Row],[Date]])</f>
        <v>19</v>
      </c>
      <c r="M2052" s="3">
        <f>Table1[[#This Row],[Inventory Level]]/Table1[[#This Row],[Reorder Point]]</f>
        <v>4.2093023255813957</v>
      </c>
      <c r="N2052" s="3">
        <f>ROUND(Table1[[#This Row],[Turnover Ratio]],2)</f>
        <v>4.21</v>
      </c>
    </row>
    <row r="2053" spans="1:14" hidden="1" x14ac:dyDescent="0.25">
      <c r="A2053" t="s">
        <v>1848</v>
      </c>
      <c r="B2053" s="1">
        <v>45147</v>
      </c>
      <c r="C2053">
        <v>352</v>
      </c>
      <c r="D2053">
        <v>83</v>
      </c>
      <c r="E2053">
        <v>3</v>
      </c>
      <c r="F2053">
        <v>191</v>
      </c>
      <c r="G2053">
        <v>28</v>
      </c>
      <c r="H2053" t="s">
        <v>3950</v>
      </c>
      <c r="I2053">
        <f>YEAR(Table1[[#This Row],[Date]])</f>
        <v>2023</v>
      </c>
      <c r="J2053">
        <f>MONTH(Table1[[#This Row],[Date]])</f>
        <v>8</v>
      </c>
      <c r="K2053">
        <f>WEEKDAY(Table1[[#This Row],[Date]])</f>
        <v>4</v>
      </c>
      <c r="L2053" s="3">
        <f>DAY(Table1[[#This Row],[Date]])</f>
        <v>9</v>
      </c>
      <c r="M2053" s="3">
        <f>Table1[[#This Row],[Inventory Level]]/Table1[[#This Row],[Reorder Point]]</f>
        <v>4.2409638554216871</v>
      </c>
      <c r="N2053" s="3">
        <f>ROUND(Table1[[#This Row],[Turnover Ratio]],2)</f>
        <v>4.24</v>
      </c>
    </row>
    <row r="2054" spans="1:14" hidden="1" x14ac:dyDescent="0.25">
      <c r="A2054" t="s">
        <v>1849</v>
      </c>
      <c r="B2054" s="1">
        <v>45646</v>
      </c>
      <c r="C2054">
        <v>312</v>
      </c>
      <c r="D2054">
        <v>406</v>
      </c>
      <c r="E2054">
        <v>27</v>
      </c>
      <c r="F2054">
        <v>84</v>
      </c>
      <c r="G2054">
        <v>25</v>
      </c>
      <c r="H2054" t="s">
        <v>3951</v>
      </c>
      <c r="I2054">
        <f>YEAR(Table1[[#This Row],[Date]])</f>
        <v>2024</v>
      </c>
      <c r="J2054">
        <f>MONTH(Table1[[#This Row],[Date]])</f>
        <v>12</v>
      </c>
      <c r="K2054">
        <f>WEEKDAY(Table1[[#This Row],[Date]])</f>
        <v>6</v>
      </c>
      <c r="L2054" s="3">
        <f>DAY(Table1[[#This Row],[Date]])</f>
        <v>20</v>
      </c>
      <c r="M2054" s="3">
        <f>Table1[[#This Row],[Inventory Level]]/Table1[[#This Row],[Reorder Point]]</f>
        <v>0.76847290640394084</v>
      </c>
      <c r="N2054" s="3">
        <f>ROUND(Table1[[#This Row],[Turnover Ratio]],2)</f>
        <v>0.77</v>
      </c>
    </row>
    <row r="2055" spans="1:14" hidden="1" x14ac:dyDescent="0.25">
      <c r="A2055" t="s">
        <v>1850</v>
      </c>
      <c r="B2055" s="1">
        <v>45259</v>
      </c>
      <c r="C2055">
        <v>433</v>
      </c>
      <c r="D2055">
        <v>427</v>
      </c>
      <c r="E2055">
        <v>30</v>
      </c>
      <c r="F2055">
        <v>31</v>
      </c>
      <c r="G2055">
        <v>10</v>
      </c>
      <c r="H2055" t="s">
        <v>3951</v>
      </c>
      <c r="I2055">
        <f>YEAR(Table1[[#This Row],[Date]])</f>
        <v>2023</v>
      </c>
      <c r="J2055">
        <f>MONTH(Table1[[#This Row],[Date]])</f>
        <v>11</v>
      </c>
      <c r="K2055">
        <f>WEEKDAY(Table1[[#This Row],[Date]])</f>
        <v>4</v>
      </c>
      <c r="L2055" s="3">
        <f>DAY(Table1[[#This Row],[Date]])</f>
        <v>29</v>
      </c>
      <c r="M2055" s="3">
        <f>Table1[[#This Row],[Inventory Level]]/Table1[[#This Row],[Reorder Point]]</f>
        <v>1.0140515222482436</v>
      </c>
      <c r="N2055" s="3">
        <f>ROUND(Table1[[#This Row],[Turnover Ratio]],2)</f>
        <v>1.01</v>
      </c>
    </row>
    <row r="2056" spans="1:14" x14ac:dyDescent="0.25">
      <c r="A2056" t="s">
        <v>794</v>
      </c>
      <c r="B2056" s="1">
        <v>45400</v>
      </c>
      <c r="C2056">
        <v>753</v>
      </c>
      <c r="D2056">
        <v>183</v>
      </c>
      <c r="E2056">
        <v>20</v>
      </c>
      <c r="F2056">
        <v>68</v>
      </c>
      <c r="G2056">
        <v>36</v>
      </c>
      <c r="H2056" t="s">
        <v>3949</v>
      </c>
      <c r="I2056">
        <f>YEAR(Table1[[#This Row],[Date]])</f>
        <v>2024</v>
      </c>
      <c r="J2056">
        <f>MONTH(Table1[[#This Row],[Date]])</f>
        <v>4</v>
      </c>
      <c r="K2056">
        <f>WEEKDAY(Table1[[#This Row],[Date]])</f>
        <v>5</v>
      </c>
      <c r="L2056" s="3">
        <f>DAY(Table1[[#This Row],[Date]])</f>
        <v>18</v>
      </c>
      <c r="M2056" s="3">
        <f>Table1[[#This Row],[Inventory Level]]/Table1[[#This Row],[Reorder Point]]</f>
        <v>4.1147540983606561</v>
      </c>
      <c r="N2056" s="3">
        <f>ROUND(Table1[[#This Row],[Turnover Ratio]],2)</f>
        <v>4.1100000000000003</v>
      </c>
    </row>
    <row r="2057" spans="1:14" x14ac:dyDescent="0.25">
      <c r="A2057" t="s">
        <v>592</v>
      </c>
      <c r="B2057" s="1">
        <v>45236</v>
      </c>
      <c r="C2057">
        <v>978</v>
      </c>
      <c r="D2057">
        <v>159</v>
      </c>
      <c r="E2057">
        <v>14</v>
      </c>
      <c r="F2057">
        <v>194</v>
      </c>
      <c r="G2057">
        <v>28</v>
      </c>
      <c r="H2057" t="s">
        <v>3949</v>
      </c>
      <c r="I2057">
        <f>YEAR(Table1[[#This Row],[Date]])</f>
        <v>2023</v>
      </c>
      <c r="J2057">
        <f>MONTH(Table1[[#This Row],[Date]])</f>
        <v>11</v>
      </c>
      <c r="K2057">
        <f>WEEKDAY(Table1[[#This Row],[Date]])</f>
        <v>2</v>
      </c>
      <c r="L2057" s="3">
        <f>DAY(Table1[[#This Row],[Date]])</f>
        <v>6</v>
      </c>
      <c r="M2057" s="3">
        <f>Table1[[#This Row],[Inventory Level]]/Table1[[#This Row],[Reorder Point]]</f>
        <v>6.1509433962264151</v>
      </c>
      <c r="N2057" s="3">
        <f>ROUND(Table1[[#This Row],[Turnover Ratio]],2)</f>
        <v>6.15</v>
      </c>
    </row>
    <row r="2058" spans="1:14" x14ac:dyDescent="0.25">
      <c r="A2058" t="s">
        <v>1851</v>
      </c>
      <c r="B2058" s="1">
        <v>45330</v>
      </c>
      <c r="C2058">
        <v>414</v>
      </c>
      <c r="D2058">
        <v>142</v>
      </c>
      <c r="E2058">
        <v>14</v>
      </c>
      <c r="F2058">
        <v>59</v>
      </c>
      <c r="G2058">
        <v>30</v>
      </c>
      <c r="H2058" t="s">
        <v>3949</v>
      </c>
      <c r="I2058">
        <f>YEAR(Table1[[#This Row],[Date]])</f>
        <v>2024</v>
      </c>
      <c r="J2058">
        <f>MONTH(Table1[[#This Row],[Date]])</f>
        <v>2</v>
      </c>
      <c r="K2058">
        <f>WEEKDAY(Table1[[#This Row],[Date]])</f>
        <v>5</v>
      </c>
      <c r="L2058" s="3">
        <f>DAY(Table1[[#This Row],[Date]])</f>
        <v>8</v>
      </c>
      <c r="M2058" s="3">
        <f>Table1[[#This Row],[Inventory Level]]/Table1[[#This Row],[Reorder Point]]</f>
        <v>2.915492957746479</v>
      </c>
      <c r="N2058" s="3">
        <f>ROUND(Table1[[#This Row],[Turnover Ratio]],2)</f>
        <v>2.92</v>
      </c>
    </row>
    <row r="2059" spans="1:14" hidden="1" x14ac:dyDescent="0.25">
      <c r="A2059" t="s">
        <v>1778</v>
      </c>
      <c r="B2059" s="1">
        <v>45394</v>
      </c>
      <c r="C2059">
        <v>704</v>
      </c>
      <c r="D2059">
        <v>108</v>
      </c>
      <c r="E2059">
        <v>18</v>
      </c>
      <c r="F2059">
        <v>42</v>
      </c>
      <c r="G2059">
        <v>14</v>
      </c>
      <c r="H2059" t="s">
        <v>3950</v>
      </c>
      <c r="I2059">
        <f>YEAR(Table1[[#This Row],[Date]])</f>
        <v>2024</v>
      </c>
      <c r="J2059">
        <f>MONTH(Table1[[#This Row],[Date]])</f>
        <v>4</v>
      </c>
      <c r="K2059">
        <f>WEEKDAY(Table1[[#This Row],[Date]])</f>
        <v>6</v>
      </c>
      <c r="L2059" s="3">
        <f>DAY(Table1[[#This Row],[Date]])</f>
        <v>12</v>
      </c>
      <c r="M2059" s="3">
        <f>Table1[[#This Row],[Inventory Level]]/Table1[[#This Row],[Reorder Point]]</f>
        <v>6.5185185185185182</v>
      </c>
      <c r="N2059" s="3">
        <f>ROUND(Table1[[#This Row],[Turnover Ratio]],2)</f>
        <v>6.52</v>
      </c>
    </row>
    <row r="2060" spans="1:14" hidden="1" x14ac:dyDescent="0.25">
      <c r="A2060" t="s">
        <v>1852</v>
      </c>
      <c r="B2060" s="1">
        <v>45108</v>
      </c>
      <c r="C2060">
        <v>553</v>
      </c>
      <c r="D2060">
        <v>412</v>
      </c>
      <c r="E2060">
        <v>20</v>
      </c>
      <c r="F2060">
        <v>1</v>
      </c>
      <c r="G2060">
        <v>28</v>
      </c>
      <c r="H2060" t="s">
        <v>3950</v>
      </c>
      <c r="I2060">
        <f>YEAR(Table1[[#This Row],[Date]])</f>
        <v>2023</v>
      </c>
      <c r="J2060">
        <f>MONTH(Table1[[#This Row],[Date]])</f>
        <v>7</v>
      </c>
      <c r="K2060">
        <f>WEEKDAY(Table1[[#This Row],[Date]])</f>
        <v>7</v>
      </c>
      <c r="L2060" s="3">
        <f>DAY(Table1[[#This Row],[Date]])</f>
        <v>1</v>
      </c>
      <c r="M2060" s="3">
        <f>Table1[[#This Row],[Inventory Level]]/Table1[[#This Row],[Reorder Point]]</f>
        <v>1.3422330097087378</v>
      </c>
      <c r="N2060" s="3">
        <f>ROUND(Table1[[#This Row],[Turnover Ratio]],2)</f>
        <v>1.34</v>
      </c>
    </row>
    <row r="2061" spans="1:14" hidden="1" x14ac:dyDescent="0.25">
      <c r="A2061" t="s">
        <v>1853</v>
      </c>
      <c r="B2061" s="1">
        <v>45511</v>
      </c>
      <c r="C2061">
        <v>793</v>
      </c>
      <c r="D2061">
        <v>178</v>
      </c>
      <c r="E2061">
        <v>26</v>
      </c>
      <c r="F2061">
        <v>157</v>
      </c>
      <c r="G2061">
        <v>32</v>
      </c>
      <c r="H2061" t="s">
        <v>3950</v>
      </c>
      <c r="I2061">
        <f>YEAR(Table1[[#This Row],[Date]])</f>
        <v>2024</v>
      </c>
      <c r="J2061">
        <f>MONTH(Table1[[#This Row],[Date]])</f>
        <v>8</v>
      </c>
      <c r="K2061">
        <f>WEEKDAY(Table1[[#This Row],[Date]])</f>
        <v>4</v>
      </c>
      <c r="L2061" s="3">
        <f>DAY(Table1[[#This Row],[Date]])</f>
        <v>7</v>
      </c>
      <c r="M2061" s="3">
        <f>Table1[[#This Row],[Inventory Level]]/Table1[[#This Row],[Reorder Point]]</f>
        <v>4.4550561797752808</v>
      </c>
      <c r="N2061" s="3">
        <f>ROUND(Table1[[#This Row],[Turnover Ratio]],2)</f>
        <v>4.46</v>
      </c>
    </row>
    <row r="2062" spans="1:14" hidden="1" x14ac:dyDescent="0.25">
      <c r="A2062" t="s">
        <v>1854</v>
      </c>
      <c r="B2062" s="1">
        <v>45192</v>
      </c>
      <c r="C2062">
        <v>517</v>
      </c>
      <c r="D2062">
        <v>479</v>
      </c>
      <c r="E2062">
        <v>14</v>
      </c>
      <c r="F2062">
        <v>24</v>
      </c>
      <c r="G2062">
        <v>24</v>
      </c>
      <c r="H2062" t="s">
        <v>3951</v>
      </c>
      <c r="I2062">
        <f>YEAR(Table1[[#This Row],[Date]])</f>
        <v>2023</v>
      </c>
      <c r="J2062">
        <f>MONTH(Table1[[#This Row],[Date]])</f>
        <v>9</v>
      </c>
      <c r="K2062">
        <f>WEEKDAY(Table1[[#This Row],[Date]])</f>
        <v>7</v>
      </c>
      <c r="L2062" s="3">
        <f>DAY(Table1[[#This Row],[Date]])</f>
        <v>23</v>
      </c>
      <c r="M2062" s="3">
        <f>Table1[[#This Row],[Inventory Level]]/Table1[[#This Row],[Reorder Point]]</f>
        <v>1.0793319415448852</v>
      </c>
      <c r="N2062" s="3">
        <f>ROUND(Table1[[#This Row],[Turnover Ratio]],2)</f>
        <v>1.08</v>
      </c>
    </row>
    <row r="2063" spans="1:14" x14ac:dyDescent="0.25">
      <c r="A2063" t="s">
        <v>1188</v>
      </c>
      <c r="B2063" s="1">
        <v>45047</v>
      </c>
      <c r="C2063">
        <v>550</v>
      </c>
      <c r="D2063">
        <v>208</v>
      </c>
      <c r="E2063">
        <v>23</v>
      </c>
      <c r="F2063">
        <v>1</v>
      </c>
      <c r="G2063">
        <v>9</v>
      </c>
      <c r="H2063" t="s">
        <v>3949</v>
      </c>
      <c r="I2063">
        <f>YEAR(Table1[[#This Row],[Date]])</f>
        <v>2023</v>
      </c>
      <c r="J2063">
        <f>MONTH(Table1[[#This Row],[Date]])</f>
        <v>5</v>
      </c>
      <c r="K2063">
        <f>WEEKDAY(Table1[[#This Row],[Date]])</f>
        <v>2</v>
      </c>
      <c r="L2063" s="3">
        <f>DAY(Table1[[#This Row],[Date]])</f>
        <v>1</v>
      </c>
      <c r="M2063" s="3">
        <f>Table1[[#This Row],[Inventory Level]]/Table1[[#This Row],[Reorder Point]]</f>
        <v>2.6442307692307692</v>
      </c>
      <c r="N2063" s="3">
        <f>ROUND(Table1[[#This Row],[Turnover Ratio]],2)</f>
        <v>2.64</v>
      </c>
    </row>
    <row r="2064" spans="1:14" hidden="1" x14ac:dyDescent="0.25">
      <c r="A2064" t="s">
        <v>1855</v>
      </c>
      <c r="B2064" s="1">
        <v>45373</v>
      </c>
      <c r="C2064">
        <v>290</v>
      </c>
      <c r="D2064">
        <v>145</v>
      </c>
      <c r="E2064">
        <v>22</v>
      </c>
      <c r="F2064">
        <v>84</v>
      </c>
      <c r="G2064">
        <v>32</v>
      </c>
      <c r="H2064" t="s">
        <v>3950</v>
      </c>
      <c r="I2064">
        <f>YEAR(Table1[[#This Row],[Date]])</f>
        <v>2024</v>
      </c>
      <c r="J2064">
        <f>MONTH(Table1[[#This Row],[Date]])</f>
        <v>3</v>
      </c>
      <c r="K2064">
        <f>WEEKDAY(Table1[[#This Row],[Date]])</f>
        <v>6</v>
      </c>
      <c r="L2064" s="3">
        <f>DAY(Table1[[#This Row],[Date]])</f>
        <v>22</v>
      </c>
      <c r="M2064" s="3">
        <f>Table1[[#This Row],[Inventory Level]]/Table1[[#This Row],[Reorder Point]]</f>
        <v>2</v>
      </c>
      <c r="N2064" s="3">
        <f>ROUND(Table1[[#This Row],[Turnover Ratio]],2)</f>
        <v>2</v>
      </c>
    </row>
    <row r="2065" spans="1:14" hidden="1" x14ac:dyDescent="0.25">
      <c r="A2065" t="s">
        <v>1856</v>
      </c>
      <c r="B2065" s="1">
        <v>45224</v>
      </c>
      <c r="C2065">
        <v>817</v>
      </c>
      <c r="D2065">
        <v>150</v>
      </c>
      <c r="E2065">
        <v>9</v>
      </c>
      <c r="F2065">
        <v>102</v>
      </c>
      <c r="G2065">
        <v>5</v>
      </c>
      <c r="H2065" t="s">
        <v>3950</v>
      </c>
      <c r="I2065">
        <f>YEAR(Table1[[#This Row],[Date]])</f>
        <v>2023</v>
      </c>
      <c r="J2065">
        <f>MONTH(Table1[[#This Row],[Date]])</f>
        <v>10</v>
      </c>
      <c r="K2065">
        <f>WEEKDAY(Table1[[#This Row],[Date]])</f>
        <v>4</v>
      </c>
      <c r="L2065" s="3">
        <f>DAY(Table1[[#This Row],[Date]])</f>
        <v>25</v>
      </c>
      <c r="M2065" s="3">
        <f>Table1[[#This Row],[Inventory Level]]/Table1[[#This Row],[Reorder Point]]</f>
        <v>5.4466666666666663</v>
      </c>
      <c r="N2065" s="3">
        <f>ROUND(Table1[[#This Row],[Turnover Ratio]],2)</f>
        <v>5.45</v>
      </c>
    </row>
    <row r="2066" spans="1:14" hidden="1" x14ac:dyDescent="0.25">
      <c r="A2066" t="s">
        <v>589</v>
      </c>
      <c r="B2066" s="1">
        <v>45313</v>
      </c>
      <c r="C2066">
        <v>489</v>
      </c>
      <c r="D2066">
        <v>435</v>
      </c>
      <c r="E2066">
        <v>28</v>
      </c>
      <c r="F2066">
        <v>151</v>
      </c>
      <c r="G2066">
        <v>11</v>
      </c>
      <c r="H2066" t="s">
        <v>3951</v>
      </c>
      <c r="I2066">
        <f>YEAR(Table1[[#This Row],[Date]])</f>
        <v>2024</v>
      </c>
      <c r="J2066">
        <f>MONTH(Table1[[#This Row],[Date]])</f>
        <v>1</v>
      </c>
      <c r="K2066">
        <f>WEEKDAY(Table1[[#This Row],[Date]])</f>
        <v>2</v>
      </c>
      <c r="L2066" s="3">
        <f>DAY(Table1[[#This Row],[Date]])</f>
        <v>22</v>
      </c>
      <c r="M2066" s="3">
        <f>Table1[[#This Row],[Inventory Level]]/Table1[[#This Row],[Reorder Point]]</f>
        <v>1.1241379310344828</v>
      </c>
      <c r="N2066" s="3">
        <f>ROUND(Table1[[#This Row],[Turnover Ratio]],2)</f>
        <v>1.1200000000000001</v>
      </c>
    </row>
    <row r="2067" spans="1:14" hidden="1" x14ac:dyDescent="0.25">
      <c r="A2067" t="s">
        <v>1857</v>
      </c>
      <c r="B2067" s="1">
        <v>45151</v>
      </c>
      <c r="C2067">
        <v>407</v>
      </c>
      <c r="D2067">
        <v>357</v>
      </c>
      <c r="E2067">
        <v>20</v>
      </c>
      <c r="F2067">
        <v>155</v>
      </c>
      <c r="G2067">
        <v>26</v>
      </c>
      <c r="H2067" t="s">
        <v>3950</v>
      </c>
      <c r="I2067">
        <f>YEAR(Table1[[#This Row],[Date]])</f>
        <v>2023</v>
      </c>
      <c r="J2067">
        <f>MONTH(Table1[[#This Row],[Date]])</f>
        <v>8</v>
      </c>
      <c r="K2067">
        <f>WEEKDAY(Table1[[#This Row],[Date]])</f>
        <v>1</v>
      </c>
      <c r="L2067" s="3">
        <f>DAY(Table1[[#This Row],[Date]])</f>
        <v>13</v>
      </c>
      <c r="M2067" s="3">
        <f>Table1[[#This Row],[Inventory Level]]/Table1[[#This Row],[Reorder Point]]</f>
        <v>1.1400560224089635</v>
      </c>
      <c r="N2067" s="3">
        <f>ROUND(Table1[[#This Row],[Turnover Ratio]],2)</f>
        <v>1.1399999999999999</v>
      </c>
    </row>
    <row r="2068" spans="1:14" hidden="1" x14ac:dyDescent="0.25">
      <c r="A2068" t="s">
        <v>1858</v>
      </c>
      <c r="B2068" s="1">
        <v>45424</v>
      </c>
      <c r="C2068">
        <v>789</v>
      </c>
      <c r="D2068">
        <v>268</v>
      </c>
      <c r="E2068">
        <v>17</v>
      </c>
      <c r="F2068">
        <v>69</v>
      </c>
      <c r="G2068">
        <v>21</v>
      </c>
      <c r="H2068" t="s">
        <v>3951</v>
      </c>
      <c r="I2068">
        <f>YEAR(Table1[[#This Row],[Date]])</f>
        <v>2024</v>
      </c>
      <c r="J2068">
        <f>MONTH(Table1[[#This Row],[Date]])</f>
        <v>5</v>
      </c>
      <c r="K2068">
        <f>WEEKDAY(Table1[[#This Row],[Date]])</f>
        <v>1</v>
      </c>
      <c r="L2068" s="3">
        <f>DAY(Table1[[#This Row],[Date]])</f>
        <v>12</v>
      </c>
      <c r="M2068" s="3">
        <f>Table1[[#This Row],[Inventory Level]]/Table1[[#This Row],[Reorder Point]]</f>
        <v>2.9440298507462686</v>
      </c>
      <c r="N2068" s="3">
        <f>ROUND(Table1[[#This Row],[Turnover Ratio]],2)</f>
        <v>2.94</v>
      </c>
    </row>
    <row r="2069" spans="1:14" hidden="1" x14ac:dyDescent="0.25">
      <c r="A2069" t="s">
        <v>1859</v>
      </c>
      <c r="B2069" s="1">
        <v>45698</v>
      </c>
      <c r="C2069">
        <v>166</v>
      </c>
      <c r="D2069">
        <v>210</v>
      </c>
      <c r="E2069">
        <v>7</v>
      </c>
      <c r="F2069">
        <v>39</v>
      </c>
      <c r="G2069">
        <v>6</v>
      </c>
      <c r="H2069" t="s">
        <v>3950</v>
      </c>
      <c r="I2069">
        <f>YEAR(Table1[[#This Row],[Date]])</f>
        <v>2025</v>
      </c>
      <c r="J2069">
        <f>MONTH(Table1[[#This Row],[Date]])</f>
        <v>2</v>
      </c>
      <c r="K2069">
        <f>WEEKDAY(Table1[[#This Row],[Date]])</f>
        <v>2</v>
      </c>
      <c r="L2069" s="3">
        <f>DAY(Table1[[#This Row],[Date]])</f>
        <v>10</v>
      </c>
      <c r="M2069" s="3">
        <f>Table1[[#This Row],[Inventory Level]]/Table1[[#This Row],[Reorder Point]]</f>
        <v>0.79047619047619044</v>
      </c>
      <c r="N2069" s="3">
        <f>ROUND(Table1[[#This Row],[Turnover Ratio]],2)</f>
        <v>0.79</v>
      </c>
    </row>
    <row r="2070" spans="1:14" hidden="1" x14ac:dyDescent="0.25">
      <c r="A2070" t="s">
        <v>1860</v>
      </c>
      <c r="B2070" s="1">
        <v>45567</v>
      </c>
      <c r="C2070">
        <v>919</v>
      </c>
      <c r="D2070">
        <v>232</v>
      </c>
      <c r="E2070">
        <v>29</v>
      </c>
      <c r="F2070">
        <v>144</v>
      </c>
      <c r="G2070">
        <v>31</v>
      </c>
      <c r="H2070" t="s">
        <v>3951</v>
      </c>
      <c r="I2070">
        <f>YEAR(Table1[[#This Row],[Date]])</f>
        <v>2024</v>
      </c>
      <c r="J2070">
        <f>MONTH(Table1[[#This Row],[Date]])</f>
        <v>10</v>
      </c>
      <c r="K2070">
        <f>WEEKDAY(Table1[[#This Row],[Date]])</f>
        <v>4</v>
      </c>
      <c r="L2070" s="3">
        <f>DAY(Table1[[#This Row],[Date]])</f>
        <v>2</v>
      </c>
      <c r="M2070" s="3">
        <f>Table1[[#This Row],[Inventory Level]]/Table1[[#This Row],[Reorder Point]]</f>
        <v>3.9612068965517242</v>
      </c>
      <c r="N2070" s="3">
        <f>ROUND(Table1[[#This Row],[Turnover Ratio]],2)</f>
        <v>3.96</v>
      </c>
    </row>
    <row r="2071" spans="1:14" x14ac:dyDescent="0.25">
      <c r="A2071" t="s">
        <v>1363</v>
      </c>
      <c r="B2071" s="1">
        <v>45279</v>
      </c>
      <c r="C2071">
        <v>245</v>
      </c>
      <c r="D2071">
        <v>64</v>
      </c>
      <c r="E2071">
        <v>28</v>
      </c>
      <c r="F2071">
        <v>171</v>
      </c>
      <c r="G2071">
        <v>10</v>
      </c>
      <c r="H2071" t="s">
        <v>3949</v>
      </c>
      <c r="I2071">
        <f>YEAR(Table1[[#This Row],[Date]])</f>
        <v>2023</v>
      </c>
      <c r="J2071">
        <f>MONTH(Table1[[#This Row],[Date]])</f>
        <v>12</v>
      </c>
      <c r="K2071">
        <f>WEEKDAY(Table1[[#This Row],[Date]])</f>
        <v>3</v>
      </c>
      <c r="L2071" s="3">
        <f>DAY(Table1[[#This Row],[Date]])</f>
        <v>19</v>
      </c>
      <c r="M2071" s="3">
        <f>Table1[[#This Row],[Inventory Level]]/Table1[[#This Row],[Reorder Point]]</f>
        <v>3.828125</v>
      </c>
      <c r="N2071" s="3">
        <f>ROUND(Table1[[#This Row],[Turnover Ratio]],2)</f>
        <v>3.83</v>
      </c>
    </row>
    <row r="2072" spans="1:14" x14ac:dyDescent="0.25">
      <c r="A2072" t="s">
        <v>1861</v>
      </c>
      <c r="B2072" s="1">
        <v>45246</v>
      </c>
      <c r="C2072">
        <v>269</v>
      </c>
      <c r="D2072">
        <v>310</v>
      </c>
      <c r="E2072">
        <v>8</v>
      </c>
      <c r="F2072">
        <v>42</v>
      </c>
      <c r="G2072">
        <v>11</v>
      </c>
      <c r="H2072" t="s">
        <v>3949</v>
      </c>
      <c r="I2072">
        <f>YEAR(Table1[[#This Row],[Date]])</f>
        <v>2023</v>
      </c>
      <c r="J2072">
        <f>MONTH(Table1[[#This Row],[Date]])</f>
        <v>11</v>
      </c>
      <c r="K2072">
        <f>WEEKDAY(Table1[[#This Row],[Date]])</f>
        <v>5</v>
      </c>
      <c r="L2072" s="3">
        <f>DAY(Table1[[#This Row],[Date]])</f>
        <v>16</v>
      </c>
      <c r="M2072" s="3">
        <f>Table1[[#This Row],[Inventory Level]]/Table1[[#This Row],[Reorder Point]]</f>
        <v>0.86774193548387102</v>
      </c>
      <c r="N2072" s="3">
        <f>ROUND(Table1[[#This Row],[Turnover Ratio]],2)</f>
        <v>0.87</v>
      </c>
    </row>
    <row r="2073" spans="1:14" hidden="1" x14ac:dyDescent="0.25">
      <c r="A2073" t="s">
        <v>311</v>
      </c>
      <c r="B2073" s="1">
        <v>45484</v>
      </c>
      <c r="C2073">
        <v>258</v>
      </c>
      <c r="D2073">
        <v>233</v>
      </c>
      <c r="E2073">
        <v>28</v>
      </c>
      <c r="F2073">
        <v>154</v>
      </c>
      <c r="G2073">
        <v>2</v>
      </c>
      <c r="H2073" t="s">
        <v>3950</v>
      </c>
      <c r="I2073">
        <f>YEAR(Table1[[#This Row],[Date]])</f>
        <v>2024</v>
      </c>
      <c r="J2073">
        <f>MONTH(Table1[[#This Row],[Date]])</f>
        <v>7</v>
      </c>
      <c r="K2073">
        <f>WEEKDAY(Table1[[#This Row],[Date]])</f>
        <v>5</v>
      </c>
      <c r="L2073" s="3">
        <f>DAY(Table1[[#This Row],[Date]])</f>
        <v>11</v>
      </c>
      <c r="M2073" s="3">
        <f>Table1[[#This Row],[Inventory Level]]/Table1[[#This Row],[Reorder Point]]</f>
        <v>1.1072961373390557</v>
      </c>
      <c r="N2073" s="3">
        <f>ROUND(Table1[[#This Row],[Turnover Ratio]],2)</f>
        <v>1.1100000000000001</v>
      </c>
    </row>
    <row r="2074" spans="1:14" hidden="1" x14ac:dyDescent="0.25">
      <c r="A2074" t="s">
        <v>1862</v>
      </c>
      <c r="B2074" s="1">
        <v>45061</v>
      </c>
      <c r="C2074">
        <v>926</v>
      </c>
      <c r="D2074">
        <v>100</v>
      </c>
      <c r="E2074">
        <v>30</v>
      </c>
      <c r="F2074">
        <v>120</v>
      </c>
      <c r="G2074">
        <v>4</v>
      </c>
      <c r="H2074" t="s">
        <v>3950</v>
      </c>
      <c r="I2074">
        <f>YEAR(Table1[[#This Row],[Date]])</f>
        <v>2023</v>
      </c>
      <c r="J2074">
        <f>MONTH(Table1[[#This Row],[Date]])</f>
        <v>5</v>
      </c>
      <c r="K2074">
        <f>WEEKDAY(Table1[[#This Row],[Date]])</f>
        <v>2</v>
      </c>
      <c r="L2074" s="3">
        <f>DAY(Table1[[#This Row],[Date]])</f>
        <v>15</v>
      </c>
      <c r="M2074" s="3">
        <f>Table1[[#This Row],[Inventory Level]]/Table1[[#This Row],[Reorder Point]]</f>
        <v>9.26</v>
      </c>
      <c r="N2074" s="3">
        <f>ROUND(Table1[[#This Row],[Turnover Ratio]],2)</f>
        <v>9.26</v>
      </c>
    </row>
    <row r="2075" spans="1:14" hidden="1" x14ac:dyDescent="0.25">
      <c r="A2075" t="s">
        <v>1863</v>
      </c>
      <c r="B2075" s="1">
        <v>45115</v>
      </c>
      <c r="C2075">
        <v>697</v>
      </c>
      <c r="D2075">
        <v>75</v>
      </c>
      <c r="E2075">
        <v>12</v>
      </c>
      <c r="F2075">
        <v>191</v>
      </c>
      <c r="G2075">
        <v>12</v>
      </c>
      <c r="H2075" t="s">
        <v>3950</v>
      </c>
      <c r="I2075">
        <f>YEAR(Table1[[#This Row],[Date]])</f>
        <v>2023</v>
      </c>
      <c r="J2075">
        <f>MONTH(Table1[[#This Row],[Date]])</f>
        <v>7</v>
      </c>
      <c r="K2075">
        <f>WEEKDAY(Table1[[#This Row],[Date]])</f>
        <v>7</v>
      </c>
      <c r="L2075" s="3">
        <f>DAY(Table1[[#This Row],[Date]])</f>
        <v>8</v>
      </c>
      <c r="M2075" s="3">
        <f>Table1[[#This Row],[Inventory Level]]/Table1[[#This Row],[Reorder Point]]</f>
        <v>9.293333333333333</v>
      </c>
      <c r="N2075" s="3">
        <f>ROUND(Table1[[#This Row],[Turnover Ratio]],2)</f>
        <v>9.2899999999999991</v>
      </c>
    </row>
    <row r="2076" spans="1:14" x14ac:dyDescent="0.25">
      <c r="A2076" t="s">
        <v>1864</v>
      </c>
      <c r="B2076" s="1">
        <v>45605</v>
      </c>
      <c r="C2076">
        <v>833</v>
      </c>
      <c r="D2076">
        <v>345</v>
      </c>
      <c r="E2076">
        <v>22</v>
      </c>
      <c r="F2076">
        <v>24</v>
      </c>
      <c r="G2076">
        <v>32</v>
      </c>
      <c r="H2076" t="s">
        <v>3949</v>
      </c>
      <c r="I2076">
        <f>YEAR(Table1[[#This Row],[Date]])</f>
        <v>2024</v>
      </c>
      <c r="J2076">
        <f>MONTH(Table1[[#This Row],[Date]])</f>
        <v>11</v>
      </c>
      <c r="K2076">
        <f>WEEKDAY(Table1[[#This Row],[Date]])</f>
        <v>7</v>
      </c>
      <c r="L2076" s="3">
        <f>DAY(Table1[[#This Row],[Date]])</f>
        <v>9</v>
      </c>
      <c r="M2076" s="3">
        <f>Table1[[#This Row],[Inventory Level]]/Table1[[#This Row],[Reorder Point]]</f>
        <v>2.4144927536231884</v>
      </c>
      <c r="N2076" s="3">
        <f>ROUND(Table1[[#This Row],[Turnover Ratio]],2)</f>
        <v>2.41</v>
      </c>
    </row>
    <row r="2077" spans="1:14" hidden="1" x14ac:dyDescent="0.25">
      <c r="A2077" t="s">
        <v>1314</v>
      </c>
      <c r="B2077" s="1">
        <v>45334</v>
      </c>
      <c r="C2077">
        <v>133</v>
      </c>
      <c r="D2077">
        <v>323</v>
      </c>
      <c r="E2077">
        <v>6</v>
      </c>
      <c r="F2077">
        <v>165</v>
      </c>
      <c r="G2077">
        <v>49</v>
      </c>
      <c r="H2077" t="s">
        <v>3951</v>
      </c>
      <c r="I2077">
        <f>YEAR(Table1[[#This Row],[Date]])</f>
        <v>2024</v>
      </c>
      <c r="J2077">
        <f>MONTH(Table1[[#This Row],[Date]])</f>
        <v>2</v>
      </c>
      <c r="K2077">
        <f>WEEKDAY(Table1[[#This Row],[Date]])</f>
        <v>2</v>
      </c>
      <c r="L2077" s="3">
        <f>DAY(Table1[[#This Row],[Date]])</f>
        <v>12</v>
      </c>
      <c r="M2077" s="3">
        <f>Table1[[#This Row],[Inventory Level]]/Table1[[#This Row],[Reorder Point]]</f>
        <v>0.41176470588235292</v>
      </c>
      <c r="N2077" s="3">
        <f>ROUND(Table1[[#This Row],[Turnover Ratio]],2)</f>
        <v>0.41</v>
      </c>
    </row>
    <row r="2078" spans="1:14" hidden="1" x14ac:dyDescent="0.25">
      <c r="A2078" t="s">
        <v>1865</v>
      </c>
      <c r="B2078" s="1">
        <v>45605</v>
      </c>
      <c r="C2078">
        <v>653</v>
      </c>
      <c r="D2078">
        <v>312</v>
      </c>
      <c r="E2078">
        <v>23</v>
      </c>
      <c r="F2078">
        <v>79</v>
      </c>
      <c r="G2078">
        <v>18</v>
      </c>
      <c r="H2078" t="s">
        <v>3951</v>
      </c>
      <c r="I2078">
        <f>YEAR(Table1[[#This Row],[Date]])</f>
        <v>2024</v>
      </c>
      <c r="J2078">
        <f>MONTH(Table1[[#This Row],[Date]])</f>
        <v>11</v>
      </c>
      <c r="K2078">
        <f>WEEKDAY(Table1[[#This Row],[Date]])</f>
        <v>7</v>
      </c>
      <c r="L2078" s="3">
        <f>DAY(Table1[[#This Row],[Date]])</f>
        <v>9</v>
      </c>
      <c r="M2078" s="3">
        <f>Table1[[#This Row],[Inventory Level]]/Table1[[#This Row],[Reorder Point]]</f>
        <v>2.0929487179487181</v>
      </c>
      <c r="N2078" s="3">
        <f>ROUND(Table1[[#This Row],[Turnover Ratio]],2)</f>
        <v>2.09</v>
      </c>
    </row>
    <row r="2079" spans="1:14" hidden="1" x14ac:dyDescent="0.25">
      <c r="A2079" t="s">
        <v>1866</v>
      </c>
      <c r="B2079" s="1">
        <v>45005</v>
      </c>
      <c r="C2079">
        <v>206</v>
      </c>
      <c r="D2079">
        <v>234</v>
      </c>
      <c r="E2079">
        <v>1</v>
      </c>
      <c r="F2079">
        <v>67</v>
      </c>
      <c r="G2079">
        <v>1</v>
      </c>
      <c r="H2079" t="s">
        <v>3951</v>
      </c>
      <c r="I2079">
        <f>YEAR(Table1[[#This Row],[Date]])</f>
        <v>2023</v>
      </c>
      <c r="J2079">
        <f>MONTH(Table1[[#This Row],[Date]])</f>
        <v>3</v>
      </c>
      <c r="K2079">
        <f>WEEKDAY(Table1[[#This Row],[Date]])</f>
        <v>2</v>
      </c>
      <c r="L2079" s="3">
        <f>DAY(Table1[[#This Row],[Date]])</f>
        <v>20</v>
      </c>
      <c r="M2079" s="3">
        <f>Table1[[#This Row],[Inventory Level]]/Table1[[#This Row],[Reorder Point]]</f>
        <v>0.88034188034188032</v>
      </c>
      <c r="N2079" s="3">
        <f>ROUND(Table1[[#This Row],[Turnover Ratio]],2)</f>
        <v>0.88</v>
      </c>
    </row>
    <row r="2080" spans="1:14" x14ac:dyDescent="0.25">
      <c r="A2080" t="s">
        <v>1867</v>
      </c>
      <c r="B2080" s="1">
        <v>45125</v>
      </c>
      <c r="C2080">
        <v>402</v>
      </c>
      <c r="D2080">
        <v>282</v>
      </c>
      <c r="E2080">
        <v>4</v>
      </c>
      <c r="F2080">
        <v>124</v>
      </c>
      <c r="G2080">
        <v>19</v>
      </c>
      <c r="H2080" t="s">
        <v>3949</v>
      </c>
      <c r="I2080">
        <f>YEAR(Table1[[#This Row],[Date]])</f>
        <v>2023</v>
      </c>
      <c r="J2080">
        <f>MONTH(Table1[[#This Row],[Date]])</f>
        <v>7</v>
      </c>
      <c r="K2080">
        <f>WEEKDAY(Table1[[#This Row],[Date]])</f>
        <v>3</v>
      </c>
      <c r="L2080" s="3">
        <f>DAY(Table1[[#This Row],[Date]])</f>
        <v>18</v>
      </c>
      <c r="M2080" s="3">
        <f>Table1[[#This Row],[Inventory Level]]/Table1[[#This Row],[Reorder Point]]</f>
        <v>1.425531914893617</v>
      </c>
      <c r="N2080" s="3">
        <f>ROUND(Table1[[#This Row],[Turnover Ratio]],2)</f>
        <v>1.43</v>
      </c>
    </row>
    <row r="2081" spans="1:14" hidden="1" x14ac:dyDescent="0.25">
      <c r="A2081" t="s">
        <v>1868</v>
      </c>
      <c r="B2081" s="1">
        <v>45596</v>
      </c>
      <c r="C2081">
        <v>926</v>
      </c>
      <c r="D2081">
        <v>445</v>
      </c>
      <c r="E2081">
        <v>14</v>
      </c>
      <c r="F2081">
        <v>157</v>
      </c>
      <c r="G2081">
        <v>34</v>
      </c>
      <c r="H2081" t="s">
        <v>3950</v>
      </c>
      <c r="I2081">
        <f>YEAR(Table1[[#This Row],[Date]])</f>
        <v>2024</v>
      </c>
      <c r="J2081">
        <f>MONTH(Table1[[#This Row],[Date]])</f>
        <v>10</v>
      </c>
      <c r="K2081">
        <f>WEEKDAY(Table1[[#This Row],[Date]])</f>
        <v>5</v>
      </c>
      <c r="L2081" s="3">
        <f>DAY(Table1[[#This Row],[Date]])</f>
        <v>31</v>
      </c>
      <c r="M2081" s="3">
        <f>Table1[[#This Row],[Inventory Level]]/Table1[[#This Row],[Reorder Point]]</f>
        <v>2.0808988764044942</v>
      </c>
      <c r="N2081" s="3">
        <f>ROUND(Table1[[#This Row],[Turnover Ratio]],2)</f>
        <v>2.08</v>
      </c>
    </row>
    <row r="2082" spans="1:14" hidden="1" x14ac:dyDescent="0.25">
      <c r="A2082" t="s">
        <v>417</v>
      </c>
      <c r="B2082" s="1">
        <v>45390</v>
      </c>
      <c r="C2082">
        <v>964</v>
      </c>
      <c r="D2082">
        <v>370</v>
      </c>
      <c r="E2082">
        <v>23</v>
      </c>
      <c r="F2082">
        <v>25</v>
      </c>
      <c r="G2082">
        <v>16</v>
      </c>
      <c r="H2082" t="s">
        <v>3951</v>
      </c>
      <c r="I2082">
        <f>YEAR(Table1[[#This Row],[Date]])</f>
        <v>2024</v>
      </c>
      <c r="J2082">
        <f>MONTH(Table1[[#This Row],[Date]])</f>
        <v>4</v>
      </c>
      <c r="K2082">
        <f>WEEKDAY(Table1[[#This Row],[Date]])</f>
        <v>2</v>
      </c>
      <c r="L2082" s="3">
        <f>DAY(Table1[[#This Row],[Date]])</f>
        <v>8</v>
      </c>
      <c r="M2082" s="3">
        <f>Table1[[#This Row],[Inventory Level]]/Table1[[#This Row],[Reorder Point]]</f>
        <v>2.6054054054054054</v>
      </c>
      <c r="N2082" s="3">
        <f>ROUND(Table1[[#This Row],[Turnover Ratio]],2)</f>
        <v>2.61</v>
      </c>
    </row>
    <row r="2083" spans="1:14" x14ac:dyDescent="0.25">
      <c r="A2083" t="s">
        <v>1869</v>
      </c>
      <c r="B2083" s="1">
        <v>45126</v>
      </c>
      <c r="C2083">
        <v>838</v>
      </c>
      <c r="D2083">
        <v>444</v>
      </c>
      <c r="E2083">
        <v>1</v>
      </c>
      <c r="F2083">
        <v>192</v>
      </c>
      <c r="G2083">
        <v>3</v>
      </c>
      <c r="H2083" t="s">
        <v>3949</v>
      </c>
      <c r="I2083">
        <f>YEAR(Table1[[#This Row],[Date]])</f>
        <v>2023</v>
      </c>
      <c r="J2083">
        <f>MONTH(Table1[[#This Row],[Date]])</f>
        <v>7</v>
      </c>
      <c r="K2083">
        <f>WEEKDAY(Table1[[#This Row],[Date]])</f>
        <v>4</v>
      </c>
      <c r="L2083" s="3">
        <f>DAY(Table1[[#This Row],[Date]])</f>
        <v>19</v>
      </c>
      <c r="M2083" s="3">
        <f>Table1[[#This Row],[Inventory Level]]/Table1[[#This Row],[Reorder Point]]</f>
        <v>1.8873873873873874</v>
      </c>
      <c r="N2083" s="3">
        <f>ROUND(Table1[[#This Row],[Turnover Ratio]],2)</f>
        <v>1.89</v>
      </c>
    </row>
    <row r="2084" spans="1:14" x14ac:dyDescent="0.25">
      <c r="A2084" t="s">
        <v>1870</v>
      </c>
      <c r="B2084" s="1">
        <v>45230</v>
      </c>
      <c r="C2084">
        <v>667</v>
      </c>
      <c r="D2084">
        <v>385</v>
      </c>
      <c r="E2084">
        <v>12</v>
      </c>
      <c r="F2084">
        <v>28</v>
      </c>
      <c r="G2084">
        <v>32</v>
      </c>
      <c r="H2084" t="s">
        <v>3949</v>
      </c>
      <c r="I2084">
        <f>YEAR(Table1[[#This Row],[Date]])</f>
        <v>2023</v>
      </c>
      <c r="J2084">
        <f>MONTH(Table1[[#This Row],[Date]])</f>
        <v>10</v>
      </c>
      <c r="K2084">
        <f>WEEKDAY(Table1[[#This Row],[Date]])</f>
        <v>3</v>
      </c>
      <c r="L2084" s="3">
        <f>DAY(Table1[[#This Row],[Date]])</f>
        <v>31</v>
      </c>
      <c r="M2084" s="3">
        <f>Table1[[#This Row],[Inventory Level]]/Table1[[#This Row],[Reorder Point]]</f>
        <v>1.7324675324675325</v>
      </c>
      <c r="N2084" s="3">
        <f>ROUND(Table1[[#This Row],[Turnover Ratio]],2)</f>
        <v>1.73</v>
      </c>
    </row>
    <row r="2085" spans="1:14" x14ac:dyDescent="0.25">
      <c r="A2085" t="s">
        <v>1871</v>
      </c>
      <c r="B2085" s="1">
        <v>45097</v>
      </c>
      <c r="C2085">
        <v>603</v>
      </c>
      <c r="D2085">
        <v>102</v>
      </c>
      <c r="E2085">
        <v>6</v>
      </c>
      <c r="F2085">
        <v>66</v>
      </c>
      <c r="G2085">
        <v>24</v>
      </c>
      <c r="H2085" t="s">
        <v>3949</v>
      </c>
      <c r="I2085">
        <f>YEAR(Table1[[#This Row],[Date]])</f>
        <v>2023</v>
      </c>
      <c r="J2085">
        <f>MONTH(Table1[[#This Row],[Date]])</f>
        <v>6</v>
      </c>
      <c r="K2085">
        <f>WEEKDAY(Table1[[#This Row],[Date]])</f>
        <v>3</v>
      </c>
      <c r="L2085" s="3">
        <f>DAY(Table1[[#This Row],[Date]])</f>
        <v>20</v>
      </c>
      <c r="M2085" s="3">
        <f>Table1[[#This Row],[Inventory Level]]/Table1[[#This Row],[Reorder Point]]</f>
        <v>5.9117647058823533</v>
      </c>
      <c r="N2085" s="3">
        <f>ROUND(Table1[[#This Row],[Turnover Ratio]],2)</f>
        <v>5.91</v>
      </c>
    </row>
    <row r="2086" spans="1:14" hidden="1" x14ac:dyDescent="0.25">
      <c r="A2086" t="s">
        <v>1872</v>
      </c>
      <c r="B2086" s="1">
        <v>45255</v>
      </c>
      <c r="C2086">
        <v>477</v>
      </c>
      <c r="D2086">
        <v>402</v>
      </c>
      <c r="E2086">
        <v>22</v>
      </c>
      <c r="F2086">
        <v>117</v>
      </c>
      <c r="G2086">
        <v>49</v>
      </c>
      <c r="H2086" t="s">
        <v>3950</v>
      </c>
      <c r="I2086">
        <f>YEAR(Table1[[#This Row],[Date]])</f>
        <v>2023</v>
      </c>
      <c r="J2086">
        <f>MONTH(Table1[[#This Row],[Date]])</f>
        <v>11</v>
      </c>
      <c r="K2086">
        <f>WEEKDAY(Table1[[#This Row],[Date]])</f>
        <v>7</v>
      </c>
      <c r="L2086" s="3">
        <f>DAY(Table1[[#This Row],[Date]])</f>
        <v>25</v>
      </c>
      <c r="M2086" s="3">
        <f>Table1[[#This Row],[Inventory Level]]/Table1[[#This Row],[Reorder Point]]</f>
        <v>1.1865671641791045</v>
      </c>
      <c r="N2086" s="3">
        <f>ROUND(Table1[[#This Row],[Turnover Ratio]],2)</f>
        <v>1.19</v>
      </c>
    </row>
    <row r="2087" spans="1:14" hidden="1" x14ac:dyDescent="0.25">
      <c r="A2087" t="s">
        <v>1873</v>
      </c>
      <c r="B2087" s="1">
        <v>45378</v>
      </c>
      <c r="C2087">
        <v>679</v>
      </c>
      <c r="D2087">
        <v>252</v>
      </c>
      <c r="E2087">
        <v>26</v>
      </c>
      <c r="F2087">
        <v>149</v>
      </c>
      <c r="G2087">
        <v>8</v>
      </c>
      <c r="H2087" t="s">
        <v>3950</v>
      </c>
      <c r="I2087">
        <f>YEAR(Table1[[#This Row],[Date]])</f>
        <v>2024</v>
      </c>
      <c r="J2087">
        <f>MONTH(Table1[[#This Row],[Date]])</f>
        <v>3</v>
      </c>
      <c r="K2087">
        <f>WEEKDAY(Table1[[#This Row],[Date]])</f>
        <v>4</v>
      </c>
      <c r="L2087" s="3">
        <f>DAY(Table1[[#This Row],[Date]])</f>
        <v>27</v>
      </c>
      <c r="M2087" s="3">
        <f>Table1[[#This Row],[Inventory Level]]/Table1[[#This Row],[Reorder Point]]</f>
        <v>2.6944444444444446</v>
      </c>
      <c r="N2087" s="3">
        <f>ROUND(Table1[[#This Row],[Turnover Ratio]],2)</f>
        <v>2.69</v>
      </c>
    </row>
    <row r="2088" spans="1:14" hidden="1" x14ac:dyDescent="0.25">
      <c r="A2088" t="s">
        <v>1874</v>
      </c>
      <c r="B2088" s="1">
        <v>45447</v>
      </c>
      <c r="C2088">
        <v>773</v>
      </c>
      <c r="D2088">
        <v>314</v>
      </c>
      <c r="E2088">
        <v>26</v>
      </c>
      <c r="F2088">
        <v>153</v>
      </c>
      <c r="G2088">
        <v>45</v>
      </c>
      <c r="H2088" t="s">
        <v>3951</v>
      </c>
      <c r="I2088">
        <f>YEAR(Table1[[#This Row],[Date]])</f>
        <v>2024</v>
      </c>
      <c r="J2088">
        <f>MONTH(Table1[[#This Row],[Date]])</f>
        <v>6</v>
      </c>
      <c r="K2088">
        <f>WEEKDAY(Table1[[#This Row],[Date]])</f>
        <v>3</v>
      </c>
      <c r="L2088" s="3">
        <f>DAY(Table1[[#This Row],[Date]])</f>
        <v>4</v>
      </c>
      <c r="M2088" s="3">
        <f>Table1[[#This Row],[Inventory Level]]/Table1[[#This Row],[Reorder Point]]</f>
        <v>2.4617834394904459</v>
      </c>
      <c r="N2088" s="3">
        <f>ROUND(Table1[[#This Row],[Turnover Ratio]],2)</f>
        <v>2.46</v>
      </c>
    </row>
    <row r="2089" spans="1:14" x14ac:dyDescent="0.25">
      <c r="A2089" t="s">
        <v>1754</v>
      </c>
      <c r="B2089" s="1">
        <v>45462</v>
      </c>
      <c r="C2089">
        <v>821</v>
      </c>
      <c r="D2089">
        <v>162</v>
      </c>
      <c r="E2089">
        <v>13</v>
      </c>
      <c r="F2089">
        <v>180</v>
      </c>
      <c r="G2089">
        <v>2</v>
      </c>
      <c r="H2089" t="s">
        <v>3949</v>
      </c>
      <c r="I2089">
        <f>YEAR(Table1[[#This Row],[Date]])</f>
        <v>2024</v>
      </c>
      <c r="J2089">
        <f>MONTH(Table1[[#This Row],[Date]])</f>
        <v>6</v>
      </c>
      <c r="K2089">
        <f>WEEKDAY(Table1[[#This Row],[Date]])</f>
        <v>4</v>
      </c>
      <c r="L2089" s="3">
        <f>DAY(Table1[[#This Row],[Date]])</f>
        <v>19</v>
      </c>
      <c r="M2089" s="3">
        <f>Table1[[#This Row],[Inventory Level]]/Table1[[#This Row],[Reorder Point]]</f>
        <v>5.0679012345679011</v>
      </c>
      <c r="N2089" s="3">
        <f>ROUND(Table1[[#This Row],[Turnover Ratio]],2)</f>
        <v>5.07</v>
      </c>
    </row>
    <row r="2090" spans="1:14" hidden="1" x14ac:dyDescent="0.25">
      <c r="A2090" t="s">
        <v>1875</v>
      </c>
      <c r="B2090" s="1">
        <v>45243</v>
      </c>
      <c r="C2090">
        <v>271</v>
      </c>
      <c r="D2090">
        <v>201</v>
      </c>
      <c r="E2090">
        <v>30</v>
      </c>
      <c r="F2090">
        <v>185</v>
      </c>
      <c r="G2090">
        <v>36</v>
      </c>
      <c r="H2090" t="s">
        <v>3950</v>
      </c>
      <c r="I2090">
        <f>YEAR(Table1[[#This Row],[Date]])</f>
        <v>2023</v>
      </c>
      <c r="J2090">
        <f>MONTH(Table1[[#This Row],[Date]])</f>
        <v>11</v>
      </c>
      <c r="K2090">
        <f>WEEKDAY(Table1[[#This Row],[Date]])</f>
        <v>2</v>
      </c>
      <c r="L2090" s="3">
        <f>DAY(Table1[[#This Row],[Date]])</f>
        <v>13</v>
      </c>
      <c r="M2090" s="3">
        <f>Table1[[#This Row],[Inventory Level]]/Table1[[#This Row],[Reorder Point]]</f>
        <v>1.3482587064676617</v>
      </c>
      <c r="N2090" s="3">
        <f>ROUND(Table1[[#This Row],[Turnover Ratio]],2)</f>
        <v>1.35</v>
      </c>
    </row>
    <row r="2091" spans="1:14" hidden="1" x14ac:dyDescent="0.25">
      <c r="A2091" t="s">
        <v>1876</v>
      </c>
      <c r="B2091" s="1">
        <v>45227</v>
      </c>
      <c r="C2091">
        <v>342</v>
      </c>
      <c r="D2091">
        <v>300</v>
      </c>
      <c r="E2091">
        <v>11</v>
      </c>
      <c r="F2091">
        <v>148</v>
      </c>
      <c r="G2091">
        <v>8</v>
      </c>
      <c r="H2091" t="s">
        <v>3950</v>
      </c>
      <c r="I2091">
        <f>YEAR(Table1[[#This Row],[Date]])</f>
        <v>2023</v>
      </c>
      <c r="J2091">
        <f>MONTH(Table1[[#This Row],[Date]])</f>
        <v>10</v>
      </c>
      <c r="K2091">
        <f>WEEKDAY(Table1[[#This Row],[Date]])</f>
        <v>7</v>
      </c>
      <c r="L2091" s="3">
        <f>DAY(Table1[[#This Row],[Date]])</f>
        <v>28</v>
      </c>
      <c r="M2091" s="3">
        <f>Table1[[#This Row],[Inventory Level]]/Table1[[#This Row],[Reorder Point]]</f>
        <v>1.1399999999999999</v>
      </c>
      <c r="N2091" s="3">
        <f>ROUND(Table1[[#This Row],[Turnover Ratio]],2)</f>
        <v>1.1399999999999999</v>
      </c>
    </row>
    <row r="2092" spans="1:14" hidden="1" x14ac:dyDescent="0.25">
      <c r="A2092" t="s">
        <v>1877</v>
      </c>
      <c r="B2092" s="1">
        <v>45568</v>
      </c>
      <c r="C2092">
        <v>458</v>
      </c>
      <c r="D2092">
        <v>57</v>
      </c>
      <c r="E2092">
        <v>4</v>
      </c>
      <c r="F2092">
        <v>22</v>
      </c>
      <c r="G2092">
        <v>49</v>
      </c>
      <c r="H2092" t="s">
        <v>3950</v>
      </c>
      <c r="I2092">
        <f>YEAR(Table1[[#This Row],[Date]])</f>
        <v>2024</v>
      </c>
      <c r="J2092">
        <f>MONTH(Table1[[#This Row],[Date]])</f>
        <v>10</v>
      </c>
      <c r="K2092">
        <f>WEEKDAY(Table1[[#This Row],[Date]])</f>
        <v>5</v>
      </c>
      <c r="L2092" s="3">
        <f>DAY(Table1[[#This Row],[Date]])</f>
        <v>3</v>
      </c>
      <c r="M2092" s="3">
        <f>Table1[[#This Row],[Inventory Level]]/Table1[[#This Row],[Reorder Point]]</f>
        <v>8.0350877192982448</v>
      </c>
      <c r="N2092" s="3">
        <f>ROUND(Table1[[#This Row],[Turnover Ratio]],2)</f>
        <v>8.0399999999999991</v>
      </c>
    </row>
    <row r="2093" spans="1:14" hidden="1" x14ac:dyDescent="0.25">
      <c r="A2093" t="s">
        <v>1878</v>
      </c>
      <c r="B2093" s="1">
        <v>45258</v>
      </c>
      <c r="C2093">
        <v>822</v>
      </c>
      <c r="D2093">
        <v>212</v>
      </c>
      <c r="E2093">
        <v>21</v>
      </c>
      <c r="F2093">
        <v>156</v>
      </c>
      <c r="G2093">
        <v>20</v>
      </c>
      <c r="H2093" t="s">
        <v>3951</v>
      </c>
      <c r="I2093">
        <f>YEAR(Table1[[#This Row],[Date]])</f>
        <v>2023</v>
      </c>
      <c r="J2093">
        <f>MONTH(Table1[[#This Row],[Date]])</f>
        <v>11</v>
      </c>
      <c r="K2093">
        <f>WEEKDAY(Table1[[#This Row],[Date]])</f>
        <v>3</v>
      </c>
      <c r="L2093" s="3">
        <f>DAY(Table1[[#This Row],[Date]])</f>
        <v>28</v>
      </c>
      <c r="M2093" s="3">
        <f>Table1[[#This Row],[Inventory Level]]/Table1[[#This Row],[Reorder Point]]</f>
        <v>3.8773584905660377</v>
      </c>
      <c r="N2093" s="3">
        <f>ROUND(Table1[[#This Row],[Turnover Ratio]],2)</f>
        <v>3.88</v>
      </c>
    </row>
    <row r="2094" spans="1:14" hidden="1" x14ac:dyDescent="0.25">
      <c r="A2094" t="s">
        <v>1879</v>
      </c>
      <c r="B2094" s="1">
        <v>45372</v>
      </c>
      <c r="C2094">
        <v>751</v>
      </c>
      <c r="D2094">
        <v>244</v>
      </c>
      <c r="E2094">
        <v>4</v>
      </c>
      <c r="F2094">
        <v>48</v>
      </c>
      <c r="G2094">
        <v>43</v>
      </c>
      <c r="H2094" t="s">
        <v>3951</v>
      </c>
      <c r="I2094">
        <f>YEAR(Table1[[#This Row],[Date]])</f>
        <v>2024</v>
      </c>
      <c r="J2094">
        <f>MONTH(Table1[[#This Row],[Date]])</f>
        <v>3</v>
      </c>
      <c r="K2094">
        <f>WEEKDAY(Table1[[#This Row],[Date]])</f>
        <v>5</v>
      </c>
      <c r="L2094" s="3">
        <f>DAY(Table1[[#This Row],[Date]])</f>
        <v>21</v>
      </c>
      <c r="M2094" s="3">
        <f>Table1[[#This Row],[Inventory Level]]/Table1[[#This Row],[Reorder Point]]</f>
        <v>3.0778688524590163</v>
      </c>
      <c r="N2094" s="3">
        <f>ROUND(Table1[[#This Row],[Turnover Ratio]],2)</f>
        <v>3.08</v>
      </c>
    </row>
    <row r="2095" spans="1:14" hidden="1" x14ac:dyDescent="0.25">
      <c r="A2095" t="s">
        <v>1880</v>
      </c>
      <c r="B2095" s="1">
        <v>45084</v>
      </c>
      <c r="C2095">
        <v>646</v>
      </c>
      <c r="D2095">
        <v>199</v>
      </c>
      <c r="E2095">
        <v>1</v>
      </c>
      <c r="F2095">
        <v>96</v>
      </c>
      <c r="G2095">
        <v>8</v>
      </c>
      <c r="H2095" t="s">
        <v>3950</v>
      </c>
      <c r="I2095">
        <f>YEAR(Table1[[#This Row],[Date]])</f>
        <v>2023</v>
      </c>
      <c r="J2095">
        <f>MONTH(Table1[[#This Row],[Date]])</f>
        <v>6</v>
      </c>
      <c r="K2095">
        <f>WEEKDAY(Table1[[#This Row],[Date]])</f>
        <v>4</v>
      </c>
      <c r="L2095" s="3">
        <f>DAY(Table1[[#This Row],[Date]])</f>
        <v>7</v>
      </c>
      <c r="M2095" s="3">
        <f>Table1[[#This Row],[Inventory Level]]/Table1[[#This Row],[Reorder Point]]</f>
        <v>3.2462311557788945</v>
      </c>
      <c r="N2095" s="3">
        <f>ROUND(Table1[[#This Row],[Turnover Ratio]],2)</f>
        <v>3.25</v>
      </c>
    </row>
    <row r="2096" spans="1:14" x14ac:dyDescent="0.25">
      <c r="A2096" t="s">
        <v>1881</v>
      </c>
      <c r="B2096" s="1">
        <v>45685</v>
      </c>
      <c r="C2096">
        <v>668</v>
      </c>
      <c r="D2096">
        <v>224</v>
      </c>
      <c r="E2096">
        <v>19</v>
      </c>
      <c r="F2096">
        <v>67</v>
      </c>
      <c r="G2096">
        <v>6</v>
      </c>
      <c r="H2096" t="s">
        <v>3949</v>
      </c>
      <c r="I2096">
        <f>YEAR(Table1[[#This Row],[Date]])</f>
        <v>2025</v>
      </c>
      <c r="J2096">
        <f>MONTH(Table1[[#This Row],[Date]])</f>
        <v>1</v>
      </c>
      <c r="K2096">
        <f>WEEKDAY(Table1[[#This Row],[Date]])</f>
        <v>3</v>
      </c>
      <c r="L2096" s="3">
        <f>DAY(Table1[[#This Row],[Date]])</f>
        <v>28</v>
      </c>
      <c r="M2096" s="3">
        <f>Table1[[#This Row],[Inventory Level]]/Table1[[#This Row],[Reorder Point]]</f>
        <v>2.9821428571428572</v>
      </c>
      <c r="N2096" s="3">
        <f>ROUND(Table1[[#This Row],[Turnover Ratio]],2)</f>
        <v>2.98</v>
      </c>
    </row>
    <row r="2097" spans="1:14" x14ac:dyDescent="0.25">
      <c r="A2097" t="s">
        <v>1882</v>
      </c>
      <c r="B2097" s="1">
        <v>45138</v>
      </c>
      <c r="C2097">
        <v>145</v>
      </c>
      <c r="D2097">
        <v>140</v>
      </c>
      <c r="E2097">
        <v>16</v>
      </c>
      <c r="F2097">
        <v>40</v>
      </c>
      <c r="G2097">
        <v>19</v>
      </c>
      <c r="H2097" t="s">
        <v>3949</v>
      </c>
      <c r="I2097">
        <f>YEAR(Table1[[#This Row],[Date]])</f>
        <v>2023</v>
      </c>
      <c r="J2097">
        <f>MONTH(Table1[[#This Row],[Date]])</f>
        <v>7</v>
      </c>
      <c r="K2097">
        <f>WEEKDAY(Table1[[#This Row],[Date]])</f>
        <v>2</v>
      </c>
      <c r="L2097" s="3">
        <f>DAY(Table1[[#This Row],[Date]])</f>
        <v>31</v>
      </c>
      <c r="M2097" s="3">
        <f>Table1[[#This Row],[Inventory Level]]/Table1[[#This Row],[Reorder Point]]</f>
        <v>1.0357142857142858</v>
      </c>
      <c r="N2097" s="3">
        <f>ROUND(Table1[[#This Row],[Turnover Ratio]],2)</f>
        <v>1.04</v>
      </c>
    </row>
    <row r="2098" spans="1:14" x14ac:dyDescent="0.25">
      <c r="A2098" t="s">
        <v>1883</v>
      </c>
      <c r="B2098" s="1">
        <v>45690</v>
      </c>
      <c r="C2098">
        <v>572</v>
      </c>
      <c r="D2098">
        <v>163</v>
      </c>
      <c r="E2098">
        <v>3</v>
      </c>
      <c r="F2098">
        <v>190</v>
      </c>
      <c r="G2098">
        <v>26</v>
      </c>
      <c r="H2098" t="s">
        <v>3949</v>
      </c>
      <c r="I2098">
        <f>YEAR(Table1[[#This Row],[Date]])</f>
        <v>2025</v>
      </c>
      <c r="J2098">
        <f>MONTH(Table1[[#This Row],[Date]])</f>
        <v>2</v>
      </c>
      <c r="K2098">
        <f>WEEKDAY(Table1[[#This Row],[Date]])</f>
        <v>1</v>
      </c>
      <c r="L2098" s="3">
        <f>DAY(Table1[[#This Row],[Date]])</f>
        <v>2</v>
      </c>
      <c r="M2098" s="3">
        <f>Table1[[#This Row],[Inventory Level]]/Table1[[#This Row],[Reorder Point]]</f>
        <v>3.5092024539877302</v>
      </c>
      <c r="N2098" s="3">
        <f>ROUND(Table1[[#This Row],[Turnover Ratio]],2)</f>
        <v>3.51</v>
      </c>
    </row>
    <row r="2099" spans="1:14" hidden="1" x14ac:dyDescent="0.25">
      <c r="A2099" t="s">
        <v>669</v>
      </c>
      <c r="B2099" s="1">
        <v>45184</v>
      </c>
      <c r="C2099">
        <v>436</v>
      </c>
      <c r="D2099">
        <v>111</v>
      </c>
      <c r="E2099">
        <v>11</v>
      </c>
      <c r="F2099">
        <v>150</v>
      </c>
      <c r="G2099">
        <v>3</v>
      </c>
      <c r="H2099" t="s">
        <v>3951</v>
      </c>
      <c r="I2099">
        <f>YEAR(Table1[[#This Row],[Date]])</f>
        <v>2023</v>
      </c>
      <c r="J2099">
        <f>MONTH(Table1[[#This Row],[Date]])</f>
        <v>9</v>
      </c>
      <c r="K2099">
        <f>WEEKDAY(Table1[[#This Row],[Date]])</f>
        <v>6</v>
      </c>
      <c r="L2099" s="3">
        <f>DAY(Table1[[#This Row],[Date]])</f>
        <v>15</v>
      </c>
      <c r="M2099" s="3">
        <f>Table1[[#This Row],[Inventory Level]]/Table1[[#This Row],[Reorder Point]]</f>
        <v>3.9279279279279278</v>
      </c>
      <c r="N2099" s="3">
        <f>ROUND(Table1[[#This Row],[Turnover Ratio]],2)</f>
        <v>3.93</v>
      </c>
    </row>
    <row r="2100" spans="1:14" hidden="1" x14ac:dyDescent="0.25">
      <c r="A2100" t="s">
        <v>1884</v>
      </c>
      <c r="B2100" s="1">
        <v>45486</v>
      </c>
      <c r="C2100">
        <v>821</v>
      </c>
      <c r="D2100">
        <v>168</v>
      </c>
      <c r="E2100">
        <v>9</v>
      </c>
      <c r="F2100">
        <v>66</v>
      </c>
      <c r="G2100">
        <v>32</v>
      </c>
      <c r="H2100" t="s">
        <v>3950</v>
      </c>
      <c r="I2100">
        <f>YEAR(Table1[[#This Row],[Date]])</f>
        <v>2024</v>
      </c>
      <c r="J2100">
        <f>MONTH(Table1[[#This Row],[Date]])</f>
        <v>7</v>
      </c>
      <c r="K2100">
        <f>WEEKDAY(Table1[[#This Row],[Date]])</f>
        <v>7</v>
      </c>
      <c r="L2100" s="3">
        <f>DAY(Table1[[#This Row],[Date]])</f>
        <v>13</v>
      </c>
      <c r="M2100" s="3">
        <f>Table1[[#This Row],[Inventory Level]]/Table1[[#This Row],[Reorder Point]]</f>
        <v>4.8869047619047619</v>
      </c>
      <c r="N2100" s="3">
        <f>ROUND(Table1[[#This Row],[Turnover Ratio]],2)</f>
        <v>4.8899999999999997</v>
      </c>
    </row>
    <row r="2101" spans="1:14" hidden="1" x14ac:dyDescent="0.25">
      <c r="A2101" t="s">
        <v>1885</v>
      </c>
      <c r="B2101" s="1">
        <v>45569</v>
      </c>
      <c r="C2101">
        <v>796</v>
      </c>
      <c r="D2101">
        <v>231</v>
      </c>
      <c r="E2101">
        <v>25</v>
      </c>
      <c r="F2101">
        <v>140</v>
      </c>
      <c r="G2101">
        <v>29</v>
      </c>
      <c r="H2101" t="s">
        <v>3950</v>
      </c>
      <c r="I2101">
        <f>YEAR(Table1[[#This Row],[Date]])</f>
        <v>2024</v>
      </c>
      <c r="J2101">
        <f>MONTH(Table1[[#This Row],[Date]])</f>
        <v>10</v>
      </c>
      <c r="K2101">
        <f>WEEKDAY(Table1[[#This Row],[Date]])</f>
        <v>6</v>
      </c>
      <c r="L2101" s="3">
        <f>DAY(Table1[[#This Row],[Date]])</f>
        <v>4</v>
      </c>
      <c r="M2101" s="3">
        <f>Table1[[#This Row],[Inventory Level]]/Table1[[#This Row],[Reorder Point]]</f>
        <v>3.445887445887446</v>
      </c>
      <c r="N2101" s="3">
        <f>ROUND(Table1[[#This Row],[Turnover Ratio]],2)</f>
        <v>3.45</v>
      </c>
    </row>
    <row r="2102" spans="1:14" hidden="1" x14ac:dyDescent="0.25">
      <c r="A2102" t="s">
        <v>1886</v>
      </c>
      <c r="B2102" s="1">
        <v>45100</v>
      </c>
      <c r="C2102">
        <v>608</v>
      </c>
      <c r="D2102">
        <v>500</v>
      </c>
      <c r="E2102">
        <v>2</v>
      </c>
      <c r="F2102">
        <v>108</v>
      </c>
      <c r="G2102">
        <v>24</v>
      </c>
      <c r="H2102" t="s">
        <v>3951</v>
      </c>
      <c r="I2102">
        <f>YEAR(Table1[[#This Row],[Date]])</f>
        <v>2023</v>
      </c>
      <c r="J2102">
        <f>MONTH(Table1[[#This Row],[Date]])</f>
        <v>6</v>
      </c>
      <c r="K2102">
        <f>WEEKDAY(Table1[[#This Row],[Date]])</f>
        <v>6</v>
      </c>
      <c r="L2102" s="3">
        <f>DAY(Table1[[#This Row],[Date]])</f>
        <v>23</v>
      </c>
      <c r="M2102" s="3">
        <f>Table1[[#This Row],[Inventory Level]]/Table1[[#This Row],[Reorder Point]]</f>
        <v>1.216</v>
      </c>
      <c r="N2102" s="3">
        <f>ROUND(Table1[[#This Row],[Turnover Ratio]],2)</f>
        <v>1.22</v>
      </c>
    </row>
    <row r="2103" spans="1:14" x14ac:dyDescent="0.25">
      <c r="A2103" t="s">
        <v>856</v>
      </c>
      <c r="B2103" s="1">
        <v>45445</v>
      </c>
      <c r="C2103">
        <v>435</v>
      </c>
      <c r="D2103">
        <v>180</v>
      </c>
      <c r="E2103">
        <v>20</v>
      </c>
      <c r="F2103">
        <v>56</v>
      </c>
      <c r="G2103">
        <v>26</v>
      </c>
      <c r="H2103" t="s">
        <v>3949</v>
      </c>
      <c r="I2103">
        <f>YEAR(Table1[[#This Row],[Date]])</f>
        <v>2024</v>
      </c>
      <c r="J2103">
        <f>MONTH(Table1[[#This Row],[Date]])</f>
        <v>6</v>
      </c>
      <c r="K2103">
        <f>WEEKDAY(Table1[[#This Row],[Date]])</f>
        <v>1</v>
      </c>
      <c r="L2103" s="3">
        <f>DAY(Table1[[#This Row],[Date]])</f>
        <v>2</v>
      </c>
      <c r="M2103" s="3">
        <f>Table1[[#This Row],[Inventory Level]]/Table1[[#This Row],[Reorder Point]]</f>
        <v>2.4166666666666665</v>
      </c>
      <c r="N2103" s="3">
        <f>ROUND(Table1[[#This Row],[Turnover Ratio]],2)</f>
        <v>2.42</v>
      </c>
    </row>
    <row r="2104" spans="1:14" hidden="1" x14ac:dyDescent="0.25">
      <c r="A2104" t="s">
        <v>1887</v>
      </c>
      <c r="B2104" s="1">
        <v>45072</v>
      </c>
      <c r="C2104">
        <v>789</v>
      </c>
      <c r="D2104">
        <v>405</v>
      </c>
      <c r="E2104">
        <v>8</v>
      </c>
      <c r="F2104">
        <v>112</v>
      </c>
      <c r="G2104">
        <v>16</v>
      </c>
      <c r="H2104" t="s">
        <v>3950</v>
      </c>
      <c r="I2104">
        <f>YEAR(Table1[[#This Row],[Date]])</f>
        <v>2023</v>
      </c>
      <c r="J2104">
        <f>MONTH(Table1[[#This Row],[Date]])</f>
        <v>5</v>
      </c>
      <c r="K2104">
        <f>WEEKDAY(Table1[[#This Row],[Date]])</f>
        <v>6</v>
      </c>
      <c r="L2104" s="3">
        <f>DAY(Table1[[#This Row],[Date]])</f>
        <v>26</v>
      </c>
      <c r="M2104" s="3">
        <f>Table1[[#This Row],[Inventory Level]]/Table1[[#This Row],[Reorder Point]]</f>
        <v>1.9481481481481482</v>
      </c>
      <c r="N2104" s="3">
        <f>ROUND(Table1[[#This Row],[Turnover Ratio]],2)</f>
        <v>1.95</v>
      </c>
    </row>
    <row r="2105" spans="1:14" hidden="1" x14ac:dyDescent="0.25">
      <c r="A2105" t="s">
        <v>1508</v>
      </c>
      <c r="B2105" s="1">
        <v>45625</v>
      </c>
      <c r="C2105">
        <v>401</v>
      </c>
      <c r="D2105">
        <v>70</v>
      </c>
      <c r="E2105">
        <v>1</v>
      </c>
      <c r="F2105">
        <v>87</v>
      </c>
      <c r="G2105">
        <v>19</v>
      </c>
      <c r="H2105" t="s">
        <v>3950</v>
      </c>
      <c r="I2105">
        <f>YEAR(Table1[[#This Row],[Date]])</f>
        <v>2024</v>
      </c>
      <c r="J2105">
        <f>MONTH(Table1[[#This Row],[Date]])</f>
        <v>11</v>
      </c>
      <c r="K2105">
        <f>WEEKDAY(Table1[[#This Row],[Date]])</f>
        <v>6</v>
      </c>
      <c r="L2105" s="3">
        <f>DAY(Table1[[#This Row],[Date]])</f>
        <v>29</v>
      </c>
      <c r="M2105" s="3">
        <f>Table1[[#This Row],[Inventory Level]]/Table1[[#This Row],[Reorder Point]]</f>
        <v>5.7285714285714286</v>
      </c>
      <c r="N2105" s="3">
        <f>ROUND(Table1[[#This Row],[Turnover Ratio]],2)</f>
        <v>5.73</v>
      </c>
    </row>
    <row r="2106" spans="1:14" x14ac:dyDescent="0.25">
      <c r="A2106" t="s">
        <v>1888</v>
      </c>
      <c r="B2106" s="1">
        <v>45586</v>
      </c>
      <c r="C2106">
        <v>536</v>
      </c>
      <c r="D2106">
        <v>297</v>
      </c>
      <c r="E2106">
        <v>21</v>
      </c>
      <c r="F2106">
        <v>44</v>
      </c>
      <c r="G2106">
        <v>8</v>
      </c>
      <c r="H2106" t="s">
        <v>3949</v>
      </c>
      <c r="I2106">
        <f>YEAR(Table1[[#This Row],[Date]])</f>
        <v>2024</v>
      </c>
      <c r="J2106">
        <f>MONTH(Table1[[#This Row],[Date]])</f>
        <v>10</v>
      </c>
      <c r="K2106">
        <f>WEEKDAY(Table1[[#This Row],[Date]])</f>
        <v>2</v>
      </c>
      <c r="L2106" s="3">
        <f>DAY(Table1[[#This Row],[Date]])</f>
        <v>21</v>
      </c>
      <c r="M2106" s="3">
        <f>Table1[[#This Row],[Inventory Level]]/Table1[[#This Row],[Reorder Point]]</f>
        <v>1.8047138047138047</v>
      </c>
      <c r="N2106" s="3">
        <f>ROUND(Table1[[#This Row],[Turnover Ratio]],2)</f>
        <v>1.8</v>
      </c>
    </row>
    <row r="2107" spans="1:14" x14ac:dyDescent="0.25">
      <c r="A2107" t="s">
        <v>1889</v>
      </c>
      <c r="B2107" s="1">
        <v>45201</v>
      </c>
      <c r="C2107">
        <v>266</v>
      </c>
      <c r="D2107">
        <v>173</v>
      </c>
      <c r="E2107">
        <v>5</v>
      </c>
      <c r="F2107">
        <v>55</v>
      </c>
      <c r="G2107">
        <v>15</v>
      </c>
      <c r="H2107" t="s">
        <v>3949</v>
      </c>
      <c r="I2107">
        <f>YEAR(Table1[[#This Row],[Date]])</f>
        <v>2023</v>
      </c>
      <c r="J2107">
        <f>MONTH(Table1[[#This Row],[Date]])</f>
        <v>10</v>
      </c>
      <c r="K2107">
        <f>WEEKDAY(Table1[[#This Row],[Date]])</f>
        <v>2</v>
      </c>
      <c r="L2107" s="3">
        <f>DAY(Table1[[#This Row],[Date]])</f>
        <v>2</v>
      </c>
      <c r="M2107" s="3">
        <f>Table1[[#This Row],[Inventory Level]]/Table1[[#This Row],[Reorder Point]]</f>
        <v>1.5375722543352601</v>
      </c>
      <c r="N2107" s="3">
        <f>ROUND(Table1[[#This Row],[Turnover Ratio]],2)</f>
        <v>1.54</v>
      </c>
    </row>
    <row r="2108" spans="1:14" hidden="1" x14ac:dyDescent="0.25">
      <c r="A2108" t="s">
        <v>1890</v>
      </c>
      <c r="B2108" s="1">
        <v>45342</v>
      </c>
      <c r="C2108">
        <v>714</v>
      </c>
      <c r="D2108">
        <v>272</v>
      </c>
      <c r="E2108">
        <v>28</v>
      </c>
      <c r="F2108">
        <v>25</v>
      </c>
      <c r="G2108">
        <v>10</v>
      </c>
      <c r="H2108" t="s">
        <v>3951</v>
      </c>
      <c r="I2108">
        <f>YEAR(Table1[[#This Row],[Date]])</f>
        <v>2024</v>
      </c>
      <c r="J2108">
        <f>MONTH(Table1[[#This Row],[Date]])</f>
        <v>2</v>
      </c>
      <c r="K2108">
        <f>WEEKDAY(Table1[[#This Row],[Date]])</f>
        <v>3</v>
      </c>
      <c r="L2108" s="3">
        <f>DAY(Table1[[#This Row],[Date]])</f>
        <v>20</v>
      </c>
      <c r="M2108" s="3">
        <f>Table1[[#This Row],[Inventory Level]]/Table1[[#This Row],[Reorder Point]]</f>
        <v>2.625</v>
      </c>
      <c r="N2108" s="3">
        <f>ROUND(Table1[[#This Row],[Turnover Ratio]],2)</f>
        <v>2.63</v>
      </c>
    </row>
    <row r="2109" spans="1:14" x14ac:dyDescent="0.25">
      <c r="A2109" t="s">
        <v>1891</v>
      </c>
      <c r="B2109" s="1">
        <v>45166</v>
      </c>
      <c r="C2109">
        <v>238</v>
      </c>
      <c r="D2109">
        <v>291</v>
      </c>
      <c r="E2109">
        <v>15</v>
      </c>
      <c r="F2109">
        <v>91</v>
      </c>
      <c r="G2109">
        <v>41</v>
      </c>
      <c r="H2109" t="s">
        <v>3949</v>
      </c>
      <c r="I2109">
        <f>YEAR(Table1[[#This Row],[Date]])</f>
        <v>2023</v>
      </c>
      <c r="J2109">
        <f>MONTH(Table1[[#This Row],[Date]])</f>
        <v>8</v>
      </c>
      <c r="K2109">
        <f>WEEKDAY(Table1[[#This Row],[Date]])</f>
        <v>2</v>
      </c>
      <c r="L2109" s="3">
        <f>DAY(Table1[[#This Row],[Date]])</f>
        <v>28</v>
      </c>
      <c r="M2109" s="3">
        <f>Table1[[#This Row],[Inventory Level]]/Table1[[#This Row],[Reorder Point]]</f>
        <v>0.81786941580756012</v>
      </c>
      <c r="N2109" s="3">
        <f>ROUND(Table1[[#This Row],[Turnover Ratio]],2)</f>
        <v>0.82</v>
      </c>
    </row>
    <row r="2110" spans="1:14" hidden="1" x14ac:dyDescent="0.25">
      <c r="A2110" t="s">
        <v>1892</v>
      </c>
      <c r="B2110" s="1">
        <v>45119</v>
      </c>
      <c r="C2110">
        <v>159</v>
      </c>
      <c r="D2110">
        <v>412</v>
      </c>
      <c r="E2110">
        <v>10</v>
      </c>
      <c r="F2110">
        <v>78</v>
      </c>
      <c r="G2110">
        <v>20</v>
      </c>
      <c r="H2110" t="s">
        <v>3950</v>
      </c>
      <c r="I2110">
        <f>YEAR(Table1[[#This Row],[Date]])</f>
        <v>2023</v>
      </c>
      <c r="J2110">
        <f>MONTH(Table1[[#This Row],[Date]])</f>
        <v>7</v>
      </c>
      <c r="K2110">
        <f>WEEKDAY(Table1[[#This Row],[Date]])</f>
        <v>4</v>
      </c>
      <c r="L2110" s="3">
        <f>DAY(Table1[[#This Row],[Date]])</f>
        <v>12</v>
      </c>
      <c r="M2110" s="3">
        <f>Table1[[#This Row],[Inventory Level]]/Table1[[#This Row],[Reorder Point]]</f>
        <v>0.38592233009708737</v>
      </c>
      <c r="N2110" s="3">
        <f>ROUND(Table1[[#This Row],[Turnover Ratio]],2)</f>
        <v>0.39</v>
      </c>
    </row>
    <row r="2111" spans="1:14" hidden="1" x14ac:dyDescent="0.25">
      <c r="A2111" t="s">
        <v>1893</v>
      </c>
      <c r="B2111" s="1">
        <v>45024</v>
      </c>
      <c r="C2111">
        <v>628</v>
      </c>
      <c r="D2111">
        <v>97</v>
      </c>
      <c r="E2111">
        <v>30</v>
      </c>
      <c r="F2111">
        <v>35</v>
      </c>
      <c r="G2111">
        <v>48</v>
      </c>
      <c r="H2111" t="s">
        <v>3950</v>
      </c>
      <c r="I2111">
        <f>YEAR(Table1[[#This Row],[Date]])</f>
        <v>2023</v>
      </c>
      <c r="J2111">
        <f>MONTH(Table1[[#This Row],[Date]])</f>
        <v>4</v>
      </c>
      <c r="K2111">
        <f>WEEKDAY(Table1[[#This Row],[Date]])</f>
        <v>7</v>
      </c>
      <c r="L2111" s="3">
        <f>DAY(Table1[[#This Row],[Date]])</f>
        <v>8</v>
      </c>
      <c r="M2111" s="3">
        <f>Table1[[#This Row],[Inventory Level]]/Table1[[#This Row],[Reorder Point]]</f>
        <v>6.4742268041237114</v>
      </c>
      <c r="N2111" s="3">
        <f>ROUND(Table1[[#This Row],[Turnover Ratio]],2)</f>
        <v>6.47</v>
      </c>
    </row>
    <row r="2112" spans="1:14" x14ac:dyDescent="0.25">
      <c r="A2112" t="s">
        <v>1894</v>
      </c>
      <c r="B2112" s="1">
        <v>45457</v>
      </c>
      <c r="C2112">
        <v>455</v>
      </c>
      <c r="D2112">
        <v>401</v>
      </c>
      <c r="E2112">
        <v>14</v>
      </c>
      <c r="F2112">
        <v>121</v>
      </c>
      <c r="G2112">
        <v>2</v>
      </c>
      <c r="H2112" t="s">
        <v>3949</v>
      </c>
      <c r="I2112">
        <f>YEAR(Table1[[#This Row],[Date]])</f>
        <v>2024</v>
      </c>
      <c r="J2112">
        <f>MONTH(Table1[[#This Row],[Date]])</f>
        <v>6</v>
      </c>
      <c r="K2112">
        <f>WEEKDAY(Table1[[#This Row],[Date]])</f>
        <v>6</v>
      </c>
      <c r="L2112" s="3">
        <f>DAY(Table1[[#This Row],[Date]])</f>
        <v>14</v>
      </c>
      <c r="M2112" s="3">
        <f>Table1[[#This Row],[Inventory Level]]/Table1[[#This Row],[Reorder Point]]</f>
        <v>1.1346633416458853</v>
      </c>
      <c r="N2112" s="3">
        <f>ROUND(Table1[[#This Row],[Turnover Ratio]],2)</f>
        <v>1.1299999999999999</v>
      </c>
    </row>
    <row r="2113" spans="1:14" x14ac:dyDescent="0.25">
      <c r="A2113" t="s">
        <v>1895</v>
      </c>
      <c r="B2113" s="1">
        <v>45361</v>
      </c>
      <c r="C2113">
        <v>142</v>
      </c>
      <c r="D2113">
        <v>157</v>
      </c>
      <c r="E2113">
        <v>5</v>
      </c>
      <c r="F2113">
        <v>129</v>
      </c>
      <c r="G2113">
        <v>44</v>
      </c>
      <c r="H2113" t="s">
        <v>3949</v>
      </c>
      <c r="I2113">
        <f>YEAR(Table1[[#This Row],[Date]])</f>
        <v>2024</v>
      </c>
      <c r="J2113">
        <f>MONTH(Table1[[#This Row],[Date]])</f>
        <v>3</v>
      </c>
      <c r="K2113">
        <f>WEEKDAY(Table1[[#This Row],[Date]])</f>
        <v>1</v>
      </c>
      <c r="L2113" s="3">
        <f>DAY(Table1[[#This Row],[Date]])</f>
        <v>10</v>
      </c>
      <c r="M2113" s="3">
        <f>Table1[[#This Row],[Inventory Level]]/Table1[[#This Row],[Reorder Point]]</f>
        <v>0.90445859872611467</v>
      </c>
      <c r="N2113" s="3">
        <f>ROUND(Table1[[#This Row],[Turnover Ratio]],2)</f>
        <v>0.9</v>
      </c>
    </row>
    <row r="2114" spans="1:14" hidden="1" x14ac:dyDescent="0.25">
      <c r="A2114" t="s">
        <v>1896</v>
      </c>
      <c r="B2114" s="1">
        <v>45185</v>
      </c>
      <c r="C2114">
        <v>100</v>
      </c>
      <c r="D2114">
        <v>63</v>
      </c>
      <c r="E2114">
        <v>26</v>
      </c>
      <c r="F2114">
        <v>100</v>
      </c>
      <c r="G2114">
        <v>38</v>
      </c>
      <c r="H2114" t="s">
        <v>3950</v>
      </c>
      <c r="I2114">
        <f>YEAR(Table1[[#This Row],[Date]])</f>
        <v>2023</v>
      </c>
      <c r="J2114">
        <f>MONTH(Table1[[#This Row],[Date]])</f>
        <v>9</v>
      </c>
      <c r="K2114">
        <f>WEEKDAY(Table1[[#This Row],[Date]])</f>
        <v>7</v>
      </c>
      <c r="L2114" s="3">
        <f>DAY(Table1[[#This Row],[Date]])</f>
        <v>16</v>
      </c>
      <c r="M2114" s="3">
        <f>Table1[[#This Row],[Inventory Level]]/Table1[[#This Row],[Reorder Point]]</f>
        <v>1.5873015873015872</v>
      </c>
      <c r="N2114" s="3">
        <f>ROUND(Table1[[#This Row],[Turnover Ratio]],2)</f>
        <v>1.59</v>
      </c>
    </row>
    <row r="2115" spans="1:14" hidden="1" x14ac:dyDescent="0.25">
      <c r="A2115" t="s">
        <v>1897</v>
      </c>
      <c r="B2115" s="1">
        <v>45307</v>
      </c>
      <c r="C2115">
        <v>360</v>
      </c>
      <c r="D2115">
        <v>492</v>
      </c>
      <c r="E2115">
        <v>5</v>
      </c>
      <c r="F2115">
        <v>150</v>
      </c>
      <c r="G2115">
        <v>34</v>
      </c>
      <c r="H2115" t="s">
        <v>3951</v>
      </c>
      <c r="I2115">
        <f>YEAR(Table1[[#This Row],[Date]])</f>
        <v>2024</v>
      </c>
      <c r="J2115">
        <f>MONTH(Table1[[#This Row],[Date]])</f>
        <v>1</v>
      </c>
      <c r="K2115">
        <f>WEEKDAY(Table1[[#This Row],[Date]])</f>
        <v>3</v>
      </c>
      <c r="L2115" s="3">
        <f>DAY(Table1[[#This Row],[Date]])</f>
        <v>16</v>
      </c>
      <c r="M2115" s="3">
        <f>Table1[[#This Row],[Inventory Level]]/Table1[[#This Row],[Reorder Point]]</f>
        <v>0.73170731707317072</v>
      </c>
      <c r="N2115" s="3">
        <f>ROUND(Table1[[#This Row],[Turnover Ratio]],2)</f>
        <v>0.73</v>
      </c>
    </row>
    <row r="2116" spans="1:14" hidden="1" x14ac:dyDescent="0.25">
      <c r="A2116" t="s">
        <v>1898</v>
      </c>
      <c r="B2116" s="1">
        <v>45240</v>
      </c>
      <c r="C2116">
        <v>731</v>
      </c>
      <c r="D2116">
        <v>273</v>
      </c>
      <c r="E2116">
        <v>10</v>
      </c>
      <c r="F2116">
        <v>16</v>
      </c>
      <c r="G2116">
        <v>17</v>
      </c>
      <c r="H2116" t="s">
        <v>3951</v>
      </c>
      <c r="I2116">
        <f>YEAR(Table1[[#This Row],[Date]])</f>
        <v>2023</v>
      </c>
      <c r="J2116">
        <f>MONTH(Table1[[#This Row],[Date]])</f>
        <v>11</v>
      </c>
      <c r="K2116">
        <f>WEEKDAY(Table1[[#This Row],[Date]])</f>
        <v>6</v>
      </c>
      <c r="L2116" s="3">
        <f>DAY(Table1[[#This Row],[Date]])</f>
        <v>10</v>
      </c>
      <c r="M2116" s="3">
        <f>Table1[[#This Row],[Inventory Level]]/Table1[[#This Row],[Reorder Point]]</f>
        <v>2.6776556776556775</v>
      </c>
      <c r="N2116" s="3">
        <f>ROUND(Table1[[#This Row],[Turnover Ratio]],2)</f>
        <v>2.68</v>
      </c>
    </row>
    <row r="2117" spans="1:14" hidden="1" x14ac:dyDescent="0.25">
      <c r="A2117" t="s">
        <v>1899</v>
      </c>
      <c r="B2117" s="1">
        <v>45088</v>
      </c>
      <c r="C2117">
        <v>492</v>
      </c>
      <c r="D2117">
        <v>163</v>
      </c>
      <c r="E2117">
        <v>16</v>
      </c>
      <c r="F2117">
        <v>106</v>
      </c>
      <c r="G2117">
        <v>20</v>
      </c>
      <c r="H2117" t="s">
        <v>3951</v>
      </c>
      <c r="I2117">
        <f>YEAR(Table1[[#This Row],[Date]])</f>
        <v>2023</v>
      </c>
      <c r="J2117">
        <f>MONTH(Table1[[#This Row],[Date]])</f>
        <v>6</v>
      </c>
      <c r="K2117">
        <f>WEEKDAY(Table1[[#This Row],[Date]])</f>
        <v>1</v>
      </c>
      <c r="L2117" s="3">
        <f>DAY(Table1[[#This Row],[Date]])</f>
        <v>11</v>
      </c>
      <c r="M2117" s="3">
        <f>Table1[[#This Row],[Inventory Level]]/Table1[[#This Row],[Reorder Point]]</f>
        <v>3.01840490797546</v>
      </c>
      <c r="N2117" s="3">
        <f>ROUND(Table1[[#This Row],[Turnover Ratio]],2)</f>
        <v>3.02</v>
      </c>
    </row>
    <row r="2118" spans="1:14" hidden="1" x14ac:dyDescent="0.25">
      <c r="A2118" t="s">
        <v>1900</v>
      </c>
      <c r="B2118" s="1">
        <v>45161</v>
      </c>
      <c r="C2118">
        <v>710</v>
      </c>
      <c r="D2118">
        <v>316</v>
      </c>
      <c r="E2118">
        <v>30</v>
      </c>
      <c r="F2118">
        <v>158</v>
      </c>
      <c r="G2118">
        <v>50</v>
      </c>
      <c r="H2118" t="s">
        <v>3950</v>
      </c>
      <c r="I2118">
        <f>YEAR(Table1[[#This Row],[Date]])</f>
        <v>2023</v>
      </c>
      <c r="J2118">
        <f>MONTH(Table1[[#This Row],[Date]])</f>
        <v>8</v>
      </c>
      <c r="K2118">
        <f>WEEKDAY(Table1[[#This Row],[Date]])</f>
        <v>4</v>
      </c>
      <c r="L2118" s="3">
        <f>DAY(Table1[[#This Row],[Date]])</f>
        <v>23</v>
      </c>
      <c r="M2118" s="3">
        <f>Table1[[#This Row],[Inventory Level]]/Table1[[#This Row],[Reorder Point]]</f>
        <v>2.2468354430379747</v>
      </c>
      <c r="N2118" s="3">
        <f>ROUND(Table1[[#This Row],[Turnover Ratio]],2)</f>
        <v>2.25</v>
      </c>
    </row>
    <row r="2119" spans="1:14" hidden="1" x14ac:dyDescent="0.25">
      <c r="A2119" t="s">
        <v>1901</v>
      </c>
      <c r="B2119" s="1">
        <v>45234</v>
      </c>
      <c r="C2119">
        <v>495</v>
      </c>
      <c r="D2119">
        <v>415</v>
      </c>
      <c r="E2119">
        <v>20</v>
      </c>
      <c r="F2119">
        <v>181</v>
      </c>
      <c r="G2119">
        <v>4</v>
      </c>
      <c r="H2119" t="s">
        <v>3950</v>
      </c>
      <c r="I2119">
        <f>YEAR(Table1[[#This Row],[Date]])</f>
        <v>2023</v>
      </c>
      <c r="J2119">
        <f>MONTH(Table1[[#This Row],[Date]])</f>
        <v>11</v>
      </c>
      <c r="K2119">
        <f>WEEKDAY(Table1[[#This Row],[Date]])</f>
        <v>7</v>
      </c>
      <c r="L2119" s="3">
        <f>DAY(Table1[[#This Row],[Date]])</f>
        <v>4</v>
      </c>
      <c r="M2119" s="3">
        <f>Table1[[#This Row],[Inventory Level]]/Table1[[#This Row],[Reorder Point]]</f>
        <v>1.1927710843373494</v>
      </c>
      <c r="N2119" s="3">
        <f>ROUND(Table1[[#This Row],[Turnover Ratio]],2)</f>
        <v>1.19</v>
      </c>
    </row>
    <row r="2120" spans="1:14" x14ac:dyDescent="0.25">
      <c r="A2120" t="s">
        <v>1902</v>
      </c>
      <c r="B2120" s="1">
        <v>45217</v>
      </c>
      <c r="C2120">
        <v>520</v>
      </c>
      <c r="D2120">
        <v>355</v>
      </c>
      <c r="E2120">
        <v>14</v>
      </c>
      <c r="F2120">
        <v>88</v>
      </c>
      <c r="G2120">
        <v>5</v>
      </c>
      <c r="H2120" t="s">
        <v>3949</v>
      </c>
      <c r="I2120">
        <f>YEAR(Table1[[#This Row],[Date]])</f>
        <v>2023</v>
      </c>
      <c r="J2120">
        <f>MONTH(Table1[[#This Row],[Date]])</f>
        <v>10</v>
      </c>
      <c r="K2120">
        <f>WEEKDAY(Table1[[#This Row],[Date]])</f>
        <v>4</v>
      </c>
      <c r="L2120" s="3">
        <f>DAY(Table1[[#This Row],[Date]])</f>
        <v>18</v>
      </c>
      <c r="M2120" s="3">
        <f>Table1[[#This Row],[Inventory Level]]/Table1[[#This Row],[Reorder Point]]</f>
        <v>1.4647887323943662</v>
      </c>
      <c r="N2120" s="3">
        <f>ROUND(Table1[[#This Row],[Turnover Ratio]],2)</f>
        <v>1.46</v>
      </c>
    </row>
    <row r="2121" spans="1:14" hidden="1" x14ac:dyDescent="0.25">
      <c r="A2121" t="s">
        <v>1667</v>
      </c>
      <c r="B2121" s="1">
        <v>45497</v>
      </c>
      <c r="C2121">
        <v>939</v>
      </c>
      <c r="D2121">
        <v>466</v>
      </c>
      <c r="E2121">
        <v>12</v>
      </c>
      <c r="F2121">
        <v>181</v>
      </c>
      <c r="G2121">
        <v>8</v>
      </c>
      <c r="H2121" t="s">
        <v>3951</v>
      </c>
      <c r="I2121">
        <f>YEAR(Table1[[#This Row],[Date]])</f>
        <v>2024</v>
      </c>
      <c r="J2121">
        <f>MONTH(Table1[[#This Row],[Date]])</f>
        <v>7</v>
      </c>
      <c r="K2121">
        <f>WEEKDAY(Table1[[#This Row],[Date]])</f>
        <v>4</v>
      </c>
      <c r="L2121" s="3">
        <f>DAY(Table1[[#This Row],[Date]])</f>
        <v>24</v>
      </c>
      <c r="M2121" s="3">
        <f>Table1[[#This Row],[Inventory Level]]/Table1[[#This Row],[Reorder Point]]</f>
        <v>2.015021459227468</v>
      </c>
      <c r="N2121" s="3">
        <f>ROUND(Table1[[#This Row],[Turnover Ratio]],2)</f>
        <v>2.02</v>
      </c>
    </row>
    <row r="2122" spans="1:14" hidden="1" x14ac:dyDescent="0.25">
      <c r="A2122" t="s">
        <v>1903</v>
      </c>
      <c r="B2122" s="1">
        <v>45685</v>
      </c>
      <c r="C2122">
        <v>538</v>
      </c>
      <c r="D2122">
        <v>464</v>
      </c>
      <c r="E2122">
        <v>23</v>
      </c>
      <c r="F2122">
        <v>76</v>
      </c>
      <c r="G2122">
        <v>37</v>
      </c>
      <c r="H2122" t="s">
        <v>3951</v>
      </c>
      <c r="I2122">
        <f>YEAR(Table1[[#This Row],[Date]])</f>
        <v>2025</v>
      </c>
      <c r="J2122">
        <f>MONTH(Table1[[#This Row],[Date]])</f>
        <v>1</v>
      </c>
      <c r="K2122">
        <f>WEEKDAY(Table1[[#This Row],[Date]])</f>
        <v>3</v>
      </c>
      <c r="L2122" s="3">
        <f>DAY(Table1[[#This Row],[Date]])</f>
        <v>28</v>
      </c>
      <c r="M2122" s="3">
        <f>Table1[[#This Row],[Inventory Level]]/Table1[[#This Row],[Reorder Point]]</f>
        <v>1.1594827586206897</v>
      </c>
      <c r="N2122" s="3">
        <f>ROUND(Table1[[#This Row],[Turnover Ratio]],2)</f>
        <v>1.1599999999999999</v>
      </c>
    </row>
    <row r="2123" spans="1:14" x14ac:dyDescent="0.25">
      <c r="A2123" t="s">
        <v>1904</v>
      </c>
      <c r="B2123" s="1">
        <v>45655</v>
      </c>
      <c r="C2123">
        <v>392</v>
      </c>
      <c r="D2123">
        <v>276</v>
      </c>
      <c r="E2123">
        <v>15</v>
      </c>
      <c r="F2123">
        <v>188</v>
      </c>
      <c r="G2123">
        <v>48</v>
      </c>
      <c r="H2123" t="s">
        <v>3949</v>
      </c>
      <c r="I2123">
        <f>YEAR(Table1[[#This Row],[Date]])</f>
        <v>2024</v>
      </c>
      <c r="J2123">
        <f>MONTH(Table1[[#This Row],[Date]])</f>
        <v>12</v>
      </c>
      <c r="K2123">
        <f>WEEKDAY(Table1[[#This Row],[Date]])</f>
        <v>1</v>
      </c>
      <c r="L2123" s="3">
        <f>DAY(Table1[[#This Row],[Date]])</f>
        <v>29</v>
      </c>
      <c r="M2123" s="3">
        <f>Table1[[#This Row],[Inventory Level]]/Table1[[#This Row],[Reorder Point]]</f>
        <v>1.4202898550724639</v>
      </c>
      <c r="N2123" s="3">
        <f>ROUND(Table1[[#This Row],[Turnover Ratio]],2)</f>
        <v>1.42</v>
      </c>
    </row>
    <row r="2124" spans="1:14" x14ac:dyDescent="0.25">
      <c r="A2124" t="s">
        <v>560</v>
      </c>
      <c r="B2124" s="1">
        <v>45375</v>
      </c>
      <c r="C2124">
        <v>430</v>
      </c>
      <c r="D2124">
        <v>464</v>
      </c>
      <c r="E2124">
        <v>7</v>
      </c>
      <c r="F2124">
        <v>38</v>
      </c>
      <c r="G2124">
        <v>33</v>
      </c>
      <c r="H2124" t="s">
        <v>3949</v>
      </c>
      <c r="I2124">
        <f>YEAR(Table1[[#This Row],[Date]])</f>
        <v>2024</v>
      </c>
      <c r="J2124">
        <f>MONTH(Table1[[#This Row],[Date]])</f>
        <v>3</v>
      </c>
      <c r="K2124">
        <f>WEEKDAY(Table1[[#This Row],[Date]])</f>
        <v>1</v>
      </c>
      <c r="L2124" s="3">
        <f>DAY(Table1[[#This Row],[Date]])</f>
        <v>24</v>
      </c>
      <c r="M2124" s="3">
        <f>Table1[[#This Row],[Inventory Level]]/Table1[[#This Row],[Reorder Point]]</f>
        <v>0.92672413793103448</v>
      </c>
      <c r="N2124" s="3">
        <f>ROUND(Table1[[#This Row],[Turnover Ratio]],2)</f>
        <v>0.93</v>
      </c>
    </row>
    <row r="2125" spans="1:14" hidden="1" x14ac:dyDescent="0.25">
      <c r="A2125" t="s">
        <v>1905</v>
      </c>
      <c r="B2125" s="1">
        <v>45651</v>
      </c>
      <c r="C2125">
        <v>137</v>
      </c>
      <c r="D2125">
        <v>377</v>
      </c>
      <c r="E2125">
        <v>28</v>
      </c>
      <c r="F2125">
        <v>150</v>
      </c>
      <c r="G2125">
        <v>6</v>
      </c>
      <c r="H2125" t="s">
        <v>3950</v>
      </c>
      <c r="I2125">
        <f>YEAR(Table1[[#This Row],[Date]])</f>
        <v>2024</v>
      </c>
      <c r="J2125">
        <f>MONTH(Table1[[#This Row],[Date]])</f>
        <v>12</v>
      </c>
      <c r="K2125">
        <f>WEEKDAY(Table1[[#This Row],[Date]])</f>
        <v>4</v>
      </c>
      <c r="L2125" s="3">
        <f>DAY(Table1[[#This Row],[Date]])</f>
        <v>25</v>
      </c>
      <c r="M2125" s="3">
        <f>Table1[[#This Row],[Inventory Level]]/Table1[[#This Row],[Reorder Point]]</f>
        <v>0.36339522546419101</v>
      </c>
      <c r="N2125" s="3">
        <f>ROUND(Table1[[#This Row],[Turnover Ratio]],2)</f>
        <v>0.36</v>
      </c>
    </row>
    <row r="2126" spans="1:14" hidden="1" x14ac:dyDescent="0.25">
      <c r="A2126" t="s">
        <v>1906</v>
      </c>
      <c r="B2126" s="1">
        <v>44976</v>
      </c>
      <c r="C2126">
        <v>622</v>
      </c>
      <c r="D2126">
        <v>185</v>
      </c>
      <c r="E2126">
        <v>27</v>
      </c>
      <c r="F2126">
        <v>116</v>
      </c>
      <c r="G2126">
        <v>4</v>
      </c>
      <c r="H2126" t="s">
        <v>3951</v>
      </c>
      <c r="I2126">
        <f>YEAR(Table1[[#This Row],[Date]])</f>
        <v>2023</v>
      </c>
      <c r="J2126">
        <f>MONTH(Table1[[#This Row],[Date]])</f>
        <v>2</v>
      </c>
      <c r="K2126">
        <f>WEEKDAY(Table1[[#This Row],[Date]])</f>
        <v>1</v>
      </c>
      <c r="L2126" s="3">
        <f>DAY(Table1[[#This Row],[Date]])</f>
        <v>19</v>
      </c>
      <c r="M2126" s="3">
        <f>Table1[[#This Row],[Inventory Level]]/Table1[[#This Row],[Reorder Point]]</f>
        <v>3.362162162162162</v>
      </c>
      <c r="N2126" s="3">
        <f>ROUND(Table1[[#This Row],[Turnover Ratio]],2)</f>
        <v>3.36</v>
      </c>
    </row>
    <row r="2127" spans="1:14" hidden="1" x14ac:dyDescent="0.25">
      <c r="A2127" t="s">
        <v>1907</v>
      </c>
      <c r="B2127" s="1">
        <v>45270</v>
      </c>
      <c r="C2127">
        <v>113</v>
      </c>
      <c r="D2127">
        <v>82</v>
      </c>
      <c r="E2127">
        <v>16</v>
      </c>
      <c r="F2127">
        <v>161</v>
      </c>
      <c r="G2127">
        <v>42</v>
      </c>
      <c r="H2127" t="s">
        <v>3951</v>
      </c>
      <c r="I2127">
        <f>YEAR(Table1[[#This Row],[Date]])</f>
        <v>2023</v>
      </c>
      <c r="J2127">
        <f>MONTH(Table1[[#This Row],[Date]])</f>
        <v>12</v>
      </c>
      <c r="K2127">
        <f>WEEKDAY(Table1[[#This Row],[Date]])</f>
        <v>1</v>
      </c>
      <c r="L2127" s="3">
        <f>DAY(Table1[[#This Row],[Date]])</f>
        <v>10</v>
      </c>
      <c r="M2127" s="3">
        <f>Table1[[#This Row],[Inventory Level]]/Table1[[#This Row],[Reorder Point]]</f>
        <v>1.3780487804878048</v>
      </c>
      <c r="N2127" s="3">
        <f>ROUND(Table1[[#This Row],[Turnover Ratio]],2)</f>
        <v>1.38</v>
      </c>
    </row>
    <row r="2128" spans="1:14" hidden="1" x14ac:dyDescent="0.25">
      <c r="A2128" t="s">
        <v>1908</v>
      </c>
      <c r="B2128" s="1">
        <v>45619</v>
      </c>
      <c r="C2128">
        <v>554</v>
      </c>
      <c r="D2128">
        <v>102</v>
      </c>
      <c r="E2128">
        <v>12</v>
      </c>
      <c r="F2128">
        <v>100</v>
      </c>
      <c r="G2128">
        <v>2</v>
      </c>
      <c r="H2128" t="s">
        <v>3951</v>
      </c>
      <c r="I2128">
        <f>YEAR(Table1[[#This Row],[Date]])</f>
        <v>2024</v>
      </c>
      <c r="J2128">
        <f>MONTH(Table1[[#This Row],[Date]])</f>
        <v>11</v>
      </c>
      <c r="K2128">
        <f>WEEKDAY(Table1[[#This Row],[Date]])</f>
        <v>7</v>
      </c>
      <c r="L2128" s="3">
        <f>DAY(Table1[[#This Row],[Date]])</f>
        <v>23</v>
      </c>
      <c r="M2128" s="3">
        <f>Table1[[#This Row],[Inventory Level]]/Table1[[#This Row],[Reorder Point]]</f>
        <v>5.4313725490196081</v>
      </c>
      <c r="N2128" s="3">
        <f>ROUND(Table1[[#This Row],[Turnover Ratio]],2)</f>
        <v>5.43</v>
      </c>
    </row>
    <row r="2129" spans="1:14" x14ac:dyDescent="0.25">
      <c r="A2129" t="s">
        <v>502</v>
      </c>
      <c r="B2129" s="1">
        <v>45186</v>
      </c>
      <c r="C2129">
        <v>929</v>
      </c>
      <c r="D2129">
        <v>382</v>
      </c>
      <c r="E2129">
        <v>5</v>
      </c>
      <c r="F2129">
        <v>115</v>
      </c>
      <c r="G2129">
        <v>50</v>
      </c>
      <c r="H2129" t="s">
        <v>3949</v>
      </c>
      <c r="I2129">
        <f>YEAR(Table1[[#This Row],[Date]])</f>
        <v>2023</v>
      </c>
      <c r="J2129">
        <f>MONTH(Table1[[#This Row],[Date]])</f>
        <v>9</v>
      </c>
      <c r="K2129">
        <f>WEEKDAY(Table1[[#This Row],[Date]])</f>
        <v>1</v>
      </c>
      <c r="L2129" s="3">
        <f>DAY(Table1[[#This Row],[Date]])</f>
        <v>17</v>
      </c>
      <c r="M2129" s="3">
        <f>Table1[[#This Row],[Inventory Level]]/Table1[[#This Row],[Reorder Point]]</f>
        <v>2.4319371727748691</v>
      </c>
      <c r="N2129" s="3">
        <f>ROUND(Table1[[#This Row],[Turnover Ratio]],2)</f>
        <v>2.4300000000000002</v>
      </c>
    </row>
    <row r="2130" spans="1:14" x14ac:dyDescent="0.25">
      <c r="A2130" t="s">
        <v>1909</v>
      </c>
      <c r="B2130" s="1">
        <v>45666</v>
      </c>
      <c r="C2130">
        <v>443</v>
      </c>
      <c r="D2130">
        <v>390</v>
      </c>
      <c r="E2130">
        <v>12</v>
      </c>
      <c r="F2130">
        <v>109</v>
      </c>
      <c r="G2130">
        <v>1</v>
      </c>
      <c r="H2130" t="s">
        <v>3949</v>
      </c>
      <c r="I2130">
        <f>YEAR(Table1[[#This Row],[Date]])</f>
        <v>2025</v>
      </c>
      <c r="J2130">
        <f>MONTH(Table1[[#This Row],[Date]])</f>
        <v>1</v>
      </c>
      <c r="K2130">
        <f>WEEKDAY(Table1[[#This Row],[Date]])</f>
        <v>5</v>
      </c>
      <c r="L2130" s="3">
        <f>DAY(Table1[[#This Row],[Date]])</f>
        <v>9</v>
      </c>
      <c r="M2130" s="3">
        <f>Table1[[#This Row],[Inventory Level]]/Table1[[#This Row],[Reorder Point]]</f>
        <v>1.1358974358974359</v>
      </c>
      <c r="N2130" s="3">
        <f>ROUND(Table1[[#This Row],[Turnover Ratio]],2)</f>
        <v>1.1399999999999999</v>
      </c>
    </row>
    <row r="2131" spans="1:14" hidden="1" x14ac:dyDescent="0.25">
      <c r="A2131" t="s">
        <v>1910</v>
      </c>
      <c r="B2131" s="1">
        <v>45591</v>
      </c>
      <c r="C2131">
        <v>390</v>
      </c>
      <c r="D2131">
        <v>204</v>
      </c>
      <c r="E2131">
        <v>18</v>
      </c>
      <c r="F2131">
        <v>122</v>
      </c>
      <c r="G2131">
        <v>36</v>
      </c>
      <c r="H2131" t="s">
        <v>3951</v>
      </c>
      <c r="I2131">
        <f>YEAR(Table1[[#This Row],[Date]])</f>
        <v>2024</v>
      </c>
      <c r="J2131">
        <f>MONTH(Table1[[#This Row],[Date]])</f>
        <v>10</v>
      </c>
      <c r="K2131">
        <f>WEEKDAY(Table1[[#This Row],[Date]])</f>
        <v>7</v>
      </c>
      <c r="L2131" s="3">
        <f>DAY(Table1[[#This Row],[Date]])</f>
        <v>26</v>
      </c>
      <c r="M2131" s="3">
        <f>Table1[[#This Row],[Inventory Level]]/Table1[[#This Row],[Reorder Point]]</f>
        <v>1.911764705882353</v>
      </c>
      <c r="N2131" s="3">
        <f>ROUND(Table1[[#This Row],[Turnover Ratio]],2)</f>
        <v>1.91</v>
      </c>
    </row>
    <row r="2132" spans="1:14" hidden="1" x14ac:dyDescent="0.25">
      <c r="A2132" t="s">
        <v>1911</v>
      </c>
      <c r="B2132" s="1">
        <v>45268</v>
      </c>
      <c r="C2132">
        <v>268</v>
      </c>
      <c r="D2132">
        <v>258</v>
      </c>
      <c r="E2132">
        <v>24</v>
      </c>
      <c r="F2132">
        <v>37</v>
      </c>
      <c r="G2132">
        <v>4</v>
      </c>
      <c r="H2132" t="s">
        <v>3951</v>
      </c>
      <c r="I2132">
        <f>YEAR(Table1[[#This Row],[Date]])</f>
        <v>2023</v>
      </c>
      <c r="J2132">
        <f>MONTH(Table1[[#This Row],[Date]])</f>
        <v>12</v>
      </c>
      <c r="K2132">
        <f>WEEKDAY(Table1[[#This Row],[Date]])</f>
        <v>6</v>
      </c>
      <c r="L2132" s="3">
        <f>DAY(Table1[[#This Row],[Date]])</f>
        <v>8</v>
      </c>
      <c r="M2132" s="3">
        <f>Table1[[#This Row],[Inventory Level]]/Table1[[#This Row],[Reorder Point]]</f>
        <v>1.0387596899224807</v>
      </c>
      <c r="N2132" s="3">
        <f>ROUND(Table1[[#This Row],[Turnover Ratio]],2)</f>
        <v>1.04</v>
      </c>
    </row>
    <row r="2133" spans="1:14" x14ac:dyDescent="0.25">
      <c r="A2133" t="s">
        <v>1912</v>
      </c>
      <c r="B2133" s="1">
        <v>45533</v>
      </c>
      <c r="C2133">
        <v>801</v>
      </c>
      <c r="D2133">
        <v>452</v>
      </c>
      <c r="E2133">
        <v>21</v>
      </c>
      <c r="F2133">
        <v>22</v>
      </c>
      <c r="G2133">
        <v>30</v>
      </c>
      <c r="H2133" t="s">
        <v>3949</v>
      </c>
      <c r="I2133">
        <f>YEAR(Table1[[#This Row],[Date]])</f>
        <v>2024</v>
      </c>
      <c r="J2133">
        <f>MONTH(Table1[[#This Row],[Date]])</f>
        <v>8</v>
      </c>
      <c r="K2133">
        <f>WEEKDAY(Table1[[#This Row],[Date]])</f>
        <v>5</v>
      </c>
      <c r="L2133" s="3">
        <f>DAY(Table1[[#This Row],[Date]])</f>
        <v>29</v>
      </c>
      <c r="M2133" s="3">
        <f>Table1[[#This Row],[Inventory Level]]/Table1[[#This Row],[Reorder Point]]</f>
        <v>1.7721238938053097</v>
      </c>
      <c r="N2133" s="3">
        <f>ROUND(Table1[[#This Row],[Turnover Ratio]],2)</f>
        <v>1.77</v>
      </c>
    </row>
    <row r="2134" spans="1:14" x14ac:dyDescent="0.25">
      <c r="A2134" t="s">
        <v>1913</v>
      </c>
      <c r="B2134" s="1">
        <v>45007</v>
      </c>
      <c r="C2134">
        <v>519</v>
      </c>
      <c r="D2134">
        <v>485</v>
      </c>
      <c r="E2134">
        <v>16</v>
      </c>
      <c r="F2134">
        <v>94</v>
      </c>
      <c r="G2134">
        <v>32</v>
      </c>
      <c r="H2134" t="s">
        <v>3949</v>
      </c>
      <c r="I2134">
        <f>YEAR(Table1[[#This Row],[Date]])</f>
        <v>2023</v>
      </c>
      <c r="J2134">
        <f>MONTH(Table1[[#This Row],[Date]])</f>
        <v>3</v>
      </c>
      <c r="K2134">
        <f>WEEKDAY(Table1[[#This Row],[Date]])</f>
        <v>4</v>
      </c>
      <c r="L2134" s="3">
        <f>DAY(Table1[[#This Row],[Date]])</f>
        <v>22</v>
      </c>
      <c r="M2134" s="3">
        <f>Table1[[#This Row],[Inventory Level]]/Table1[[#This Row],[Reorder Point]]</f>
        <v>1.0701030927835051</v>
      </c>
      <c r="N2134" s="3">
        <f>ROUND(Table1[[#This Row],[Turnover Ratio]],2)</f>
        <v>1.07</v>
      </c>
    </row>
    <row r="2135" spans="1:14" hidden="1" x14ac:dyDescent="0.25">
      <c r="A2135" t="s">
        <v>1914</v>
      </c>
      <c r="B2135" s="1">
        <v>44978</v>
      </c>
      <c r="C2135">
        <v>929</v>
      </c>
      <c r="D2135">
        <v>364</v>
      </c>
      <c r="E2135">
        <v>14</v>
      </c>
      <c r="F2135">
        <v>83</v>
      </c>
      <c r="G2135">
        <v>46</v>
      </c>
      <c r="H2135" t="s">
        <v>3951</v>
      </c>
      <c r="I2135">
        <f>YEAR(Table1[[#This Row],[Date]])</f>
        <v>2023</v>
      </c>
      <c r="J2135">
        <f>MONTH(Table1[[#This Row],[Date]])</f>
        <v>2</v>
      </c>
      <c r="K2135">
        <f>WEEKDAY(Table1[[#This Row],[Date]])</f>
        <v>3</v>
      </c>
      <c r="L2135" s="3">
        <f>DAY(Table1[[#This Row],[Date]])</f>
        <v>21</v>
      </c>
      <c r="M2135" s="3">
        <f>Table1[[#This Row],[Inventory Level]]/Table1[[#This Row],[Reorder Point]]</f>
        <v>2.552197802197802</v>
      </c>
      <c r="N2135" s="3">
        <f>ROUND(Table1[[#This Row],[Turnover Ratio]],2)</f>
        <v>2.5499999999999998</v>
      </c>
    </row>
    <row r="2136" spans="1:14" x14ac:dyDescent="0.25">
      <c r="A2136" t="s">
        <v>1915</v>
      </c>
      <c r="B2136" s="1">
        <v>45033</v>
      </c>
      <c r="C2136">
        <v>216</v>
      </c>
      <c r="D2136">
        <v>251</v>
      </c>
      <c r="E2136">
        <v>20</v>
      </c>
      <c r="F2136">
        <v>83</v>
      </c>
      <c r="G2136">
        <v>23</v>
      </c>
      <c r="H2136" t="s">
        <v>3949</v>
      </c>
      <c r="I2136">
        <f>YEAR(Table1[[#This Row],[Date]])</f>
        <v>2023</v>
      </c>
      <c r="J2136">
        <f>MONTH(Table1[[#This Row],[Date]])</f>
        <v>4</v>
      </c>
      <c r="K2136">
        <f>WEEKDAY(Table1[[#This Row],[Date]])</f>
        <v>2</v>
      </c>
      <c r="L2136" s="3">
        <f>DAY(Table1[[#This Row],[Date]])</f>
        <v>17</v>
      </c>
      <c r="M2136" s="3">
        <f>Table1[[#This Row],[Inventory Level]]/Table1[[#This Row],[Reorder Point]]</f>
        <v>0.8605577689243028</v>
      </c>
      <c r="N2136" s="3">
        <f>ROUND(Table1[[#This Row],[Turnover Ratio]],2)</f>
        <v>0.86</v>
      </c>
    </row>
    <row r="2137" spans="1:14" x14ac:dyDescent="0.25">
      <c r="A2137" t="s">
        <v>1916</v>
      </c>
      <c r="B2137" s="1">
        <v>45241</v>
      </c>
      <c r="C2137">
        <v>298</v>
      </c>
      <c r="D2137">
        <v>107</v>
      </c>
      <c r="E2137">
        <v>4</v>
      </c>
      <c r="F2137">
        <v>84</v>
      </c>
      <c r="G2137">
        <v>21</v>
      </c>
      <c r="H2137" t="s">
        <v>3949</v>
      </c>
      <c r="I2137">
        <f>YEAR(Table1[[#This Row],[Date]])</f>
        <v>2023</v>
      </c>
      <c r="J2137">
        <f>MONTH(Table1[[#This Row],[Date]])</f>
        <v>11</v>
      </c>
      <c r="K2137">
        <f>WEEKDAY(Table1[[#This Row],[Date]])</f>
        <v>7</v>
      </c>
      <c r="L2137" s="3">
        <f>DAY(Table1[[#This Row],[Date]])</f>
        <v>11</v>
      </c>
      <c r="M2137" s="3">
        <f>Table1[[#This Row],[Inventory Level]]/Table1[[#This Row],[Reorder Point]]</f>
        <v>2.7850467289719627</v>
      </c>
      <c r="N2137" s="3">
        <f>ROUND(Table1[[#This Row],[Turnover Ratio]],2)</f>
        <v>2.79</v>
      </c>
    </row>
    <row r="2138" spans="1:14" hidden="1" x14ac:dyDescent="0.25">
      <c r="A2138" t="s">
        <v>1917</v>
      </c>
      <c r="B2138" s="1">
        <v>45624</v>
      </c>
      <c r="C2138">
        <v>999</v>
      </c>
      <c r="D2138">
        <v>368</v>
      </c>
      <c r="E2138">
        <v>8</v>
      </c>
      <c r="F2138">
        <v>149</v>
      </c>
      <c r="G2138">
        <v>12</v>
      </c>
      <c r="H2138" t="s">
        <v>3950</v>
      </c>
      <c r="I2138">
        <f>YEAR(Table1[[#This Row],[Date]])</f>
        <v>2024</v>
      </c>
      <c r="J2138">
        <f>MONTH(Table1[[#This Row],[Date]])</f>
        <v>11</v>
      </c>
      <c r="K2138">
        <f>WEEKDAY(Table1[[#This Row],[Date]])</f>
        <v>5</v>
      </c>
      <c r="L2138" s="3">
        <f>DAY(Table1[[#This Row],[Date]])</f>
        <v>28</v>
      </c>
      <c r="M2138" s="3">
        <f>Table1[[#This Row],[Inventory Level]]/Table1[[#This Row],[Reorder Point]]</f>
        <v>2.714673913043478</v>
      </c>
      <c r="N2138" s="3">
        <f>ROUND(Table1[[#This Row],[Turnover Ratio]],2)</f>
        <v>2.71</v>
      </c>
    </row>
    <row r="2139" spans="1:14" hidden="1" x14ac:dyDescent="0.25">
      <c r="A2139" t="s">
        <v>1918</v>
      </c>
      <c r="B2139" s="1">
        <v>45227</v>
      </c>
      <c r="C2139">
        <v>352</v>
      </c>
      <c r="D2139">
        <v>447</v>
      </c>
      <c r="E2139">
        <v>22</v>
      </c>
      <c r="F2139">
        <v>194</v>
      </c>
      <c r="G2139">
        <v>14</v>
      </c>
      <c r="H2139" t="s">
        <v>3950</v>
      </c>
      <c r="I2139">
        <f>YEAR(Table1[[#This Row],[Date]])</f>
        <v>2023</v>
      </c>
      <c r="J2139">
        <f>MONTH(Table1[[#This Row],[Date]])</f>
        <v>10</v>
      </c>
      <c r="K2139">
        <f>WEEKDAY(Table1[[#This Row],[Date]])</f>
        <v>7</v>
      </c>
      <c r="L2139" s="3">
        <f>DAY(Table1[[#This Row],[Date]])</f>
        <v>28</v>
      </c>
      <c r="M2139" s="3">
        <f>Table1[[#This Row],[Inventory Level]]/Table1[[#This Row],[Reorder Point]]</f>
        <v>0.78747203579418346</v>
      </c>
      <c r="N2139" s="3">
        <f>ROUND(Table1[[#This Row],[Turnover Ratio]],2)</f>
        <v>0.79</v>
      </c>
    </row>
    <row r="2140" spans="1:14" hidden="1" x14ac:dyDescent="0.25">
      <c r="A2140" t="s">
        <v>1919</v>
      </c>
      <c r="B2140" s="1">
        <v>45683</v>
      </c>
      <c r="C2140">
        <v>418</v>
      </c>
      <c r="D2140">
        <v>60</v>
      </c>
      <c r="E2140">
        <v>8</v>
      </c>
      <c r="F2140">
        <v>11</v>
      </c>
      <c r="G2140">
        <v>9</v>
      </c>
      <c r="H2140" t="s">
        <v>3951</v>
      </c>
      <c r="I2140">
        <f>YEAR(Table1[[#This Row],[Date]])</f>
        <v>2025</v>
      </c>
      <c r="J2140">
        <f>MONTH(Table1[[#This Row],[Date]])</f>
        <v>1</v>
      </c>
      <c r="K2140">
        <f>WEEKDAY(Table1[[#This Row],[Date]])</f>
        <v>1</v>
      </c>
      <c r="L2140" s="3">
        <f>DAY(Table1[[#This Row],[Date]])</f>
        <v>26</v>
      </c>
      <c r="M2140" s="3">
        <f>Table1[[#This Row],[Inventory Level]]/Table1[[#This Row],[Reorder Point]]</f>
        <v>6.9666666666666668</v>
      </c>
      <c r="N2140" s="3">
        <f>ROUND(Table1[[#This Row],[Turnover Ratio]],2)</f>
        <v>6.97</v>
      </c>
    </row>
    <row r="2141" spans="1:14" hidden="1" x14ac:dyDescent="0.25">
      <c r="A2141" t="s">
        <v>1920</v>
      </c>
      <c r="B2141" s="1">
        <v>45199</v>
      </c>
      <c r="C2141">
        <v>187</v>
      </c>
      <c r="D2141">
        <v>103</v>
      </c>
      <c r="E2141">
        <v>8</v>
      </c>
      <c r="F2141">
        <v>78</v>
      </c>
      <c r="G2141">
        <v>2</v>
      </c>
      <c r="H2141" t="s">
        <v>3951</v>
      </c>
      <c r="I2141">
        <f>YEAR(Table1[[#This Row],[Date]])</f>
        <v>2023</v>
      </c>
      <c r="J2141">
        <f>MONTH(Table1[[#This Row],[Date]])</f>
        <v>9</v>
      </c>
      <c r="K2141">
        <f>WEEKDAY(Table1[[#This Row],[Date]])</f>
        <v>7</v>
      </c>
      <c r="L2141" s="3">
        <f>DAY(Table1[[#This Row],[Date]])</f>
        <v>30</v>
      </c>
      <c r="M2141" s="3">
        <f>Table1[[#This Row],[Inventory Level]]/Table1[[#This Row],[Reorder Point]]</f>
        <v>1.8155339805825244</v>
      </c>
      <c r="N2141" s="3">
        <f>ROUND(Table1[[#This Row],[Turnover Ratio]],2)</f>
        <v>1.82</v>
      </c>
    </row>
    <row r="2142" spans="1:14" hidden="1" x14ac:dyDescent="0.25">
      <c r="A2142" t="s">
        <v>1921</v>
      </c>
      <c r="B2142" s="1">
        <v>45670</v>
      </c>
      <c r="C2142">
        <v>847</v>
      </c>
      <c r="D2142">
        <v>332</v>
      </c>
      <c r="E2142">
        <v>15</v>
      </c>
      <c r="F2142">
        <v>185</v>
      </c>
      <c r="G2142">
        <v>2</v>
      </c>
      <c r="H2142" t="s">
        <v>3950</v>
      </c>
      <c r="I2142">
        <f>YEAR(Table1[[#This Row],[Date]])</f>
        <v>2025</v>
      </c>
      <c r="J2142">
        <f>MONTH(Table1[[#This Row],[Date]])</f>
        <v>1</v>
      </c>
      <c r="K2142">
        <f>WEEKDAY(Table1[[#This Row],[Date]])</f>
        <v>2</v>
      </c>
      <c r="L2142" s="3">
        <f>DAY(Table1[[#This Row],[Date]])</f>
        <v>13</v>
      </c>
      <c r="M2142" s="3">
        <f>Table1[[#This Row],[Inventory Level]]/Table1[[#This Row],[Reorder Point]]</f>
        <v>2.5512048192771086</v>
      </c>
      <c r="N2142" s="3">
        <f>ROUND(Table1[[#This Row],[Turnover Ratio]],2)</f>
        <v>2.5499999999999998</v>
      </c>
    </row>
    <row r="2143" spans="1:14" hidden="1" x14ac:dyDescent="0.25">
      <c r="A2143" t="s">
        <v>1922</v>
      </c>
      <c r="B2143" s="1">
        <v>45602</v>
      </c>
      <c r="C2143">
        <v>344</v>
      </c>
      <c r="D2143">
        <v>461</v>
      </c>
      <c r="E2143">
        <v>22</v>
      </c>
      <c r="F2143">
        <v>166</v>
      </c>
      <c r="G2143">
        <v>32</v>
      </c>
      <c r="H2143" t="s">
        <v>3951</v>
      </c>
      <c r="I2143">
        <f>YEAR(Table1[[#This Row],[Date]])</f>
        <v>2024</v>
      </c>
      <c r="J2143">
        <f>MONTH(Table1[[#This Row],[Date]])</f>
        <v>11</v>
      </c>
      <c r="K2143">
        <f>WEEKDAY(Table1[[#This Row],[Date]])</f>
        <v>4</v>
      </c>
      <c r="L2143" s="3">
        <f>DAY(Table1[[#This Row],[Date]])</f>
        <v>6</v>
      </c>
      <c r="M2143" s="3">
        <f>Table1[[#This Row],[Inventory Level]]/Table1[[#This Row],[Reorder Point]]</f>
        <v>0.74620390455531449</v>
      </c>
      <c r="N2143" s="3">
        <f>ROUND(Table1[[#This Row],[Turnover Ratio]],2)</f>
        <v>0.75</v>
      </c>
    </row>
    <row r="2144" spans="1:14" hidden="1" x14ac:dyDescent="0.25">
      <c r="A2144" t="s">
        <v>1923</v>
      </c>
      <c r="B2144" s="1">
        <v>45045</v>
      </c>
      <c r="C2144">
        <v>137</v>
      </c>
      <c r="D2144">
        <v>108</v>
      </c>
      <c r="E2144">
        <v>19</v>
      </c>
      <c r="F2144">
        <v>64</v>
      </c>
      <c r="G2144">
        <v>27</v>
      </c>
      <c r="H2144" t="s">
        <v>3951</v>
      </c>
      <c r="I2144">
        <f>YEAR(Table1[[#This Row],[Date]])</f>
        <v>2023</v>
      </c>
      <c r="J2144">
        <f>MONTH(Table1[[#This Row],[Date]])</f>
        <v>4</v>
      </c>
      <c r="K2144">
        <f>WEEKDAY(Table1[[#This Row],[Date]])</f>
        <v>7</v>
      </c>
      <c r="L2144" s="3">
        <f>DAY(Table1[[#This Row],[Date]])</f>
        <v>29</v>
      </c>
      <c r="M2144" s="3">
        <f>Table1[[#This Row],[Inventory Level]]/Table1[[#This Row],[Reorder Point]]</f>
        <v>1.2685185185185186</v>
      </c>
      <c r="N2144" s="3">
        <f>ROUND(Table1[[#This Row],[Turnover Ratio]],2)</f>
        <v>1.27</v>
      </c>
    </row>
    <row r="2145" spans="1:14" x14ac:dyDescent="0.25">
      <c r="A2145" t="s">
        <v>1924</v>
      </c>
      <c r="B2145" s="1">
        <v>45439</v>
      </c>
      <c r="C2145">
        <v>264</v>
      </c>
      <c r="D2145">
        <v>200</v>
      </c>
      <c r="E2145">
        <v>28</v>
      </c>
      <c r="F2145">
        <v>54</v>
      </c>
      <c r="G2145">
        <v>27</v>
      </c>
      <c r="H2145" t="s">
        <v>3949</v>
      </c>
      <c r="I2145">
        <f>YEAR(Table1[[#This Row],[Date]])</f>
        <v>2024</v>
      </c>
      <c r="J2145">
        <f>MONTH(Table1[[#This Row],[Date]])</f>
        <v>5</v>
      </c>
      <c r="K2145">
        <f>WEEKDAY(Table1[[#This Row],[Date]])</f>
        <v>2</v>
      </c>
      <c r="L2145" s="3">
        <f>DAY(Table1[[#This Row],[Date]])</f>
        <v>27</v>
      </c>
      <c r="M2145" s="3">
        <f>Table1[[#This Row],[Inventory Level]]/Table1[[#This Row],[Reorder Point]]</f>
        <v>1.32</v>
      </c>
      <c r="N2145" s="3">
        <f>ROUND(Table1[[#This Row],[Turnover Ratio]],2)</f>
        <v>1.32</v>
      </c>
    </row>
    <row r="2146" spans="1:14" x14ac:dyDescent="0.25">
      <c r="A2146" t="s">
        <v>1925</v>
      </c>
      <c r="B2146" s="1">
        <v>45541</v>
      </c>
      <c r="C2146">
        <v>183</v>
      </c>
      <c r="D2146">
        <v>400</v>
      </c>
      <c r="E2146">
        <v>10</v>
      </c>
      <c r="F2146">
        <v>112</v>
      </c>
      <c r="G2146">
        <v>48</v>
      </c>
      <c r="H2146" t="s">
        <v>3949</v>
      </c>
      <c r="I2146">
        <f>YEAR(Table1[[#This Row],[Date]])</f>
        <v>2024</v>
      </c>
      <c r="J2146">
        <f>MONTH(Table1[[#This Row],[Date]])</f>
        <v>9</v>
      </c>
      <c r="K2146">
        <f>WEEKDAY(Table1[[#This Row],[Date]])</f>
        <v>6</v>
      </c>
      <c r="L2146" s="3">
        <f>DAY(Table1[[#This Row],[Date]])</f>
        <v>6</v>
      </c>
      <c r="M2146" s="3">
        <f>Table1[[#This Row],[Inventory Level]]/Table1[[#This Row],[Reorder Point]]</f>
        <v>0.45750000000000002</v>
      </c>
      <c r="N2146" s="3">
        <f>ROUND(Table1[[#This Row],[Turnover Ratio]],2)</f>
        <v>0.46</v>
      </c>
    </row>
    <row r="2147" spans="1:14" hidden="1" x14ac:dyDescent="0.25">
      <c r="A2147" t="s">
        <v>1926</v>
      </c>
      <c r="B2147" s="1">
        <v>45616</v>
      </c>
      <c r="C2147">
        <v>184</v>
      </c>
      <c r="D2147">
        <v>341</v>
      </c>
      <c r="E2147">
        <v>7</v>
      </c>
      <c r="F2147">
        <v>151</v>
      </c>
      <c r="G2147">
        <v>4</v>
      </c>
      <c r="H2147" t="s">
        <v>3950</v>
      </c>
      <c r="I2147">
        <f>YEAR(Table1[[#This Row],[Date]])</f>
        <v>2024</v>
      </c>
      <c r="J2147">
        <f>MONTH(Table1[[#This Row],[Date]])</f>
        <v>11</v>
      </c>
      <c r="K2147">
        <f>WEEKDAY(Table1[[#This Row],[Date]])</f>
        <v>4</v>
      </c>
      <c r="L2147" s="3">
        <f>DAY(Table1[[#This Row],[Date]])</f>
        <v>20</v>
      </c>
      <c r="M2147" s="3">
        <f>Table1[[#This Row],[Inventory Level]]/Table1[[#This Row],[Reorder Point]]</f>
        <v>0.53958944281524923</v>
      </c>
      <c r="N2147" s="3">
        <f>ROUND(Table1[[#This Row],[Turnover Ratio]],2)</f>
        <v>0.54</v>
      </c>
    </row>
    <row r="2148" spans="1:14" x14ac:dyDescent="0.25">
      <c r="A2148" t="s">
        <v>1927</v>
      </c>
      <c r="B2148" s="1">
        <v>45451</v>
      </c>
      <c r="C2148">
        <v>941</v>
      </c>
      <c r="D2148">
        <v>384</v>
      </c>
      <c r="E2148">
        <v>19</v>
      </c>
      <c r="F2148">
        <v>177</v>
      </c>
      <c r="G2148">
        <v>11</v>
      </c>
      <c r="H2148" t="s">
        <v>3949</v>
      </c>
      <c r="I2148">
        <f>YEAR(Table1[[#This Row],[Date]])</f>
        <v>2024</v>
      </c>
      <c r="J2148">
        <f>MONTH(Table1[[#This Row],[Date]])</f>
        <v>6</v>
      </c>
      <c r="K2148">
        <f>WEEKDAY(Table1[[#This Row],[Date]])</f>
        <v>7</v>
      </c>
      <c r="L2148" s="3">
        <f>DAY(Table1[[#This Row],[Date]])</f>
        <v>8</v>
      </c>
      <c r="M2148" s="3">
        <f>Table1[[#This Row],[Inventory Level]]/Table1[[#This Row],[Reorder Point]]</f>
        <v>2.4505208333333335</v>
      </c>
      <c r="N2148" s="3">
        <f>ROUND(Table1[[#This Row],[Turnover Ratio]],2)</f>
        <v>2.4500000000000002</v>
      </c>
    </row>
    <row r="2149" spans="1:14" x14ac:dyDescent="0.25">
      <c r="A2149" t="s">
        <v>1928</v>
      </c>
      <c r="B2149" s="1">
        <v>45517</v>
      </c>
      <c r="C2149">
        <v>914</v>
      </c>
      <c r="D2149">
        <v>454</v>
      </c>
      <c r="E2149">
        <v>24</v>
      </c>
      <c r="F2149">
        <v>41</v>
      </c>
      <c r="G2149">
        <v>30</v>
      </c>
      <c r="H2149" t="s">
        <v>3949</v>
      </c>
      <c r="I2149">
        <f>YEAR(Table1[[#This Row],[Date]])</f>
        <v>2024</v>
      </c>
      <c r="J2149">
        <f>MONTH(Table1[[#This Row],[Date]])</f>
        <v>8</v>
      </c>
      <c r="K2149">
        <f>WEEKDAY(Table1[[#This Row],[Date]])</f>
        <v>3</v>
      </c>
      <c r="L2149" s="3">
        <f>DAY(Table1[[#This Row],[Date]])</f>
        <v>13</v>
      </c>
      <c r="M2149" s="3">
        <f>Table1[[#This Row],[Inventory Level]]/Table1[[#This Row],[Reorder Point]]</f>
        <v>2.0132158590308369</v>
      </c>
      <c r="N2149" s="3">
        <f>ROUND(Table1[[#This Row],[Turnover Ratio]],2)</f>
        <v>2.0099999999999998</v>
      </c>
    </row>
    <row r="2150" spans="1:14" x14ac:dyDescent="0.25">
      <c r="A2150" t="s">
        <v>1929</v>
      </c>
      <c r="B2150" s="1">
        <v>45395</v>
      </c>
      <c r="C2150">
        <v>749</v>
      </c>
      <c r="D2150">
        <v>343</v>
      </c>
      <c r="E2150">
        <v>21</v>
      </c>
      <c r="F2150">
        <v>84</v>
      </c>
      <c r="G2150">
        <v>44</v>
      </c>
      <c r="H2150" t="s">
        <v>3949</v>
      </c>
      <c r="I2150">
        <f>YEAR(Table1[[#This Row],[Date]])</f>
        <v>2024</v>
      </c>
      <c r="J2150">
        <f>MONTH(Table1[[#This Row],[Date]])</f>
        <v>4</v>
      </c>
      <c r="K2150">
        <f>WEEKDAY(Table1[[#This Row],[Date]])</f>
        <v>7</v>
      </c>
      <c r="L2150" s="3">
        <f>DAY(Table1[[#This Row],[Date]])</f>
        <v>13</v>
      </c>
      <c r="M2150" s="3">
        <f>Table1[[#This Row],[Inventory Level]]/Table1[[#This Row],[Reorder Point]]</f>
        <v>2.1836734693877551</v>
      </c>
      <c r="N2150" s="3">
        <f>ROUND(Table1[[#This Row],[Turnover Ratio]],2)</f>
        <v>2.1800000000000002</v>
      </c>
    </row>
    <row r="2151" spans="1:14" x14ac:dyDescent="0.25">
      <c r="A2151" t="s">
        <v>1930</v>
      </c>
      <c r="B2151" s="1">
        <v>45247</v>
      </c>
      <c r="C2151">
        <v>355</v>
      </c>
      <c r="D2151">
        <v>266</v>
      </c>
      <c r="E2151">
        <v>3</v>
      </c>
      <c r="F2151">
        <v>86</v>
      </c>
      <c r="G2151">
        <v>1</v>
      </c>
      <c r="H2151" t="s">
        <v>3949</v>
      </c>
      <c r="I2151">
        <f>YEAR(Table1[[#This Row],[Date]])</f>
        <v>2023</v>
      </c>
      <c r="J2151">
        <f>MONTH(Table1[[#This Row],[Date]])</f>
        <v>11</v>
      </c>
      <c r="K2151">
        <f>WEEKDAY(Table1[[#This Row],[Date]])</f>
        <v>6</v>
      </c>
      <c r="L2151" s="3">
        <f>DAY(Table1[[#This Row],[Date]])</f>
        <v>17</v>
      </c>
      <c r="M2151" s="3">
        <f>Table1[[#This Row],[Inventory Level]]/Table1[[#This Row],[Reorder Point]]</f>
        <v>1.3345864661654134</v>
      </c>
      <c r="N2151" s="3">
        <f>ROUND(Table1[[#This Row],[Turnover Ratio]],2)</f>
        <v>1.33</v>
      </c>
    </row>
    <row r="2152" spans="1:14" x14ac:dyDescent="0.25">
      <c r="A2152" t="s">
        <v>1931</v>
      </c>
      <c r="B2152" s="1">
        <v>44993</v>
      </c>
      <c r="C2152">
        <v>869</v>
      </c>
      <c r="D2152">
        <v>245</v>
      </c>
      <c r="E2152">
        <v>8</v>
      </c>
      <c r="F2152">
        <v>121</v>
      </c>
      <c r="G2152">
        <v>37</v>
      </c>
      <c r="H2152" t="s">
        <v>3949</v>
      </c>
      <c r="I2152">
        <f>YEAR(Table1[[#This Row],[Date]])</f>
        <v>2023</v>
      </c>
      <c r="J2152">
        <f>MONTH(Table1[[#This Row],[Date]])</f>
        <v>3</v>
      </c>
      <c r="K2152">
        <f>WEEKDAY(Table1[[#This Row],[Date]])</f>
        <v>4</v>
      </c>
      <c r="L2152" s="3">
        <f>DAY(Table1[[#This Row],[Date]])</f>
        <v>8</v>
      </c>
      <c r="M2152" s="3">
        <f>Table1[[#This Row],[Inventory Level]]/Table1[[#This Row],[Reorder Point]]</f>
        <v>3.546938775510204</v>
      </c>
      <c r="N2152" s="3">
        <f>ROUND(Table1[[#This Row],[Turnover Ratio]],2)</f>
        <v>3.55</v>
      </c>
    </row>
    <row r="2153" spans="1:14" hidden="1" x14ac:dyDescent="0.25">
      <c r="A2153" t="s">
        <v>1932</v>
      </c>
      <c r="B2153" s="1">
        <v>45312</v>
      </c>
      <c r="C2153">
        <v>709</v>
      </c>
      <c r="D2153">
        <v>206</v>
      </c>
      <c r="E2153">
        <v>24</v>
      </c>
      <c r="F2153">
        <v>56</v>
      </c>
      <c r="G2153">
        <v>9</v>
      </c>
      <c r="H2153" t="s">
        <v>3950</v>
      </c>
      <c r="I2153">
        <f>YEAR(Table1[[#This Row],[Date]])</f>
        <v>2024</v>
      </c>
      <c r="J2153">
        <f>MONTH(Table1[[#This Row],[Date]])</f>
        <v>1</v>
      </c>
      <c r="K2153">
        <f>WEEKDAY(Table1[[#This Row],[Date]])</f>
        <v>1</v>
      </c>
      <c r="L2153" s="3">
        <f>DAY(Table1[[#This Row],[Date]])</f>
        <v>21</v>
      </c>
      <c r="M2153" s="3">
        <f>Table1[[#This Row],[Inventory Level]]/Table1[[#This Row],[Reorder Point]]</f>
        <v>3.441747572815534</v>
      </c>
      <c r="N2153" s="3">
        <f>ROUND(Table1[[#This Row],[Turnover Ratio]],2)</f>
        <v>3.44</v>
      </c>
    </row>
    <row r="2154" spans="1:14" hidden="1" x14ac:dyDescent="0.25">
      <c r="A2154" t="s">
        <v>1933</v>
      </c>
      <c r="B2154" s="1">
        <v>45325</v>
      </c>
      <c r="C2154">
        <v>521</v>
      </c>
      <c r="D2154">
        <v>231</v>
      </c>
      <c r="E2154">
        <v>10</v>
      </c>
      <c r="F2154">
        <v>14</v>
      </c>
      <c r="G2154">
        <v>40</v>
      </c>
      <c r="H2154" t="s">
        <v>3950</v>
      </c>
      <c r="I2154">
        <f>YEAR(Table1[[#This Row],[Date]])</f>
        <v>2024</v>
      </c>
      <c r="J2154">
        <f>MONTH(Table1[[#This Row],[Date]])</f>
        <v>2</v>
      </c>
      <c r="K2154">
        <f>WEEKDAY(Table1[[#This Row],[Date]])</f>
        <v>7</v>
      </c>
      <c r="L2154" s="3">
        <f>DAY(Table1[[#This Row],[Date]])</f>
        <v>3</v>
      </c>
      <c r="M2154" s="3">
        <f>Table1[[#This Row],[Inventory Level]]/Table1[[#This Row],[Reorder Point]]</f>
        <v>2.2554112554112553</v>
      </c>
      <c r="N2154" s="3">
        <f>ROUND(Table1[[#This Row],[Turnover Ratio]],2)</f>
        <v>2.2599999999999998</v>
      </c>
    </row>
    <row r="2155" spans="1:14" hidden="1" x14ac:dyDescent="0.25">
      <c r="A2155" t="s">
        <v>1385</v>
      </c>
      <c r="B2155" s="1">
        <v>45153</v>
      </c>
      <c r="C2155">
        <v>779</v>
      </c>
      <c r="D2155">
        <v>197</v>
      </c>
      <c r="E2155">
        <v>28</v>
      </c>
      <c r="F2155">
        <v>40</v>
      </c>
      <c r="G2155">
        <v>5</v>
      </c>
      <c r="H2155" t="s">
        <v>3951</v>
      </c>
      <c r="I2155">
        <f>YEAR(Table1[[#This Row],[Date]])</f>
        <v>2023</v>
      </c>
      <c r="J2155">
        <f>MONTH(Table1[[#This Row],[Date]])</f>
        <v>8</v>
      </c>
      <c r="K2155">
        <f>WEEKDAY(Table1[[#This Row],[Date]])</f>
        <v>3</v>
      </c>
      <c r="L2155" s="3">
        <f>DAY(Table1[[#This Row],[Date]])</f>
        <v>15</v>
      </c>
      <c r="M2155" s="3">
        <f>Table1[[#This Row],[Inventory Level]]/Table1[[#This Row],[Reorder Point]]</f>
        <v>3.9543147208121829</v>
      </c>
      <c r="N2155" s="3">
        <f>ROUND(Table1[[#This Row],[Turnover Ratio]],2)</f>
        <v>3.95</v>
      </c>
    </row>
    <row r="2156" spans="1:14" hidden="1" x14ac:dyDescent="0.25">
      <c r="A2156" t="s">
        <v>1934</v>
      </c>
      <c r="B2156" s="1">
        <v>45416</v>
      </c>
      <c r="C2156">
        <v>383</v>
      </c>
      <c r="D2156">
        <v>342</v>
      </c>
      <c r="E2156">
        <v>1</v>
      </c>
      <c r="F2156">
        <v>148</v>
      </c>
      <c r="G2156">
        <v>11</v>
      </c>
      <c r="H2156" t="s">
        <v>3951</v>
      </c>
      <c r="I2156">
        <f>YEAR(Table1[[#This Row],[Date]])</f>
        <v>2024</v>
      </c>
      <c r="J2156">
        <f>MONTH(Table1[[#This Row],[Date]])</f>
        <v>5</v>
      </c>
      <c r="K2156">
        <f>WEEKDAY(Table1[[#This Row],[Date]])</f>
        <v>7</v>
      </c>
      <c r="L2156" s="3">
        <f>DAY(Table1[[#This Row],[Date]])</f>
        <v>4</v>
      </c>
      <c r="M2156" s="3">
        <f>Table1[[#This Row],[Inventory Level]]/Table1[[#This Row],[Reorder Point]]</f>
        <v>1.1198830409356726</v>
      </c>
      <c r="N2156" s="3">
        <f>ROUND(Table1[[#This Row],[Turnover Ratio]],2)</f>
        <v>1.1200000000000001</v>
      </c>
    </row>
    <row r="2157" spans="1:14" x14ac:dyDescent="0.25">
      <c r="A2157" t="s">
        <v>1935</v>
      </c>
      <c r="B2157" s="1">
        <v>45666</v>
      </c>
      <c r="C2157">
        <v>153</v>
      </c>
      <c r="D2157">
        <v>385</v>
      </c>
      <c r="E2157">
        <v>4</v>
      </c>
      <c r="F2157">
        <v>188</v>
      </c>
      <c r="G2157">
        <v>47</v>
      </c>
      <c r="H2157" t="s">
        <v>3949</v>
      </c>
      <c r="I2157">
        <f>YEAR(Table1[[#This Row],[Date]])</f>
        <v>2025</v>
      </c>
      <c r="J2157">
        <f>MONTH(Table1[[#This Row],[Date]])</f>
        <v>1</v>
      </c>
      <c r="K2157">
        <f>WEEKDAY(Table1[[#This Row],[Date]])</f>
        <v>5</v>
      </c>
      <c r="L2157" s="3">
        <f>DAY(Table1[[#This Row],[Date]])</f>
        <v>9</v>
      </c>
      <c r="M2157" s="3">
        <f>Table1[[#This Row],[Inventory Level]]/Table1[[#This Row],[Reorder Point]]</f>
        <v>0.39740259740259742</v>
      </c>
      <c r="N2157" s="3">
        <f>ROUND(Table1[[#This Row],[Turnover Ratio]],2)</f>
        <v>0.4</v>
      </c>
    </row>
    <row r="2158" spans="1:14" x14ac:dyDescent="0.25">
      <c r="A2158" t="s">
        <v>722</v>
      </c>
      <c r="B2158" s="1">
        <v>45275</v>
      </c>
      <c r="C2158">
        <v>652</v>
      </c>
      <c r="D2158">
        <v>358</v>
      </c>
      <c r="E2158">
        <v>20</v>
      </c>
      <c r="F2158">
        <v>31</v>
      </c>
      <c r="G2158">
        <v>23</v>
      </c>
      <c r="H2158" t="s">
        <v>3949</v>
      </c>
      <c r="I2158">
        <f>YEAR(Table1[[#This Row],[Date]])</f>
        <v>2023</v>
      </c>
      <c r="J2158">
        <f>MONTH(Table1[[#This Row],[Date]])</f>
        <v>12</v>
      </c>
      <c r="K2158">
        <f>WEEKDAY(Table1[[#This Row],[Date]])</f>
        <v>6</v>
      </c>
      <c r="L2158" s="3">
        <f>DAY(Table1[[#This Row],[Date]])</f>
        <v>15</v>
      </c>
      <c r="M2158" s="3">
        <f>Table1[[#This Row],[Inventory Level]]/Table1[[#This Row],[Reorder Point]]</f>
        <v>1.8212290502793296</v>
      </c>
      <c r="N2158" s="3">
        <f>ROUND(Table1[[#This Row],[Turnover Ratio]],2)</f>
        <v>1.82</v>
      </c>
    </row>
    <row r="2159" spans="1:14" hidden="1" x14ac:dyDescent="0.25">
      <c r="A2159" t="s">
        <v>1936</v>
      </c>
      <c r="B2159" s="1">
        <v>44978</v>
      </c>
      <c r="C2159">
        <v>795</v>
      </c>
      <c r="D2159">
        <v>247</v>
      </c>
      <c r="E2159">
        <v>12</v>
      </c>
      <c r="F2159">
        <v>152</v>
      </c>
      <c r="G2159">
        <v>5</v>
      </c>
      <c r="H2159" t="s">
        <v>3951</v>
      </c>
      <c r="I2159">
        <f>YEAR(Table1[[#This Row],[Date]])</f>
        <v>2023</v>
      </c>
      <c r="J2159">
        <f>MONTH(Table1[[#This Row],[Date]])</f>
        <v>2</v>
      </c>
      <c r="K2159">
        <f>WEEKDAY(Table1[[#This Row],[Date]])</f>
        <v>3</v>
      </c>
      <c r="L2159" s="3">
        <f>DAY(Table1[[#This Row],[Date]])</f>
        <v>21</v>
      </c>
      <c r="M2159" s="3">
        <f>Table1[[#This Row],[Inventory Level]]/Table1[[#This Row],[Reorder Point]]</f>
        <v>3.2186234817813766</v>
      </c>
      <c r="N2159" s="3">
        <f>ROUND(Table1[[#This Row],[Turnover Ratio]],2)</f>
        <v>3.22</v>
      </c>
    </row>
    <row r="2160" spans="1:14" hidden="1" x14ac:dyDescent="0.25">
      <c r="A2160" t="s">
        <v>257</v>
      </c>
      <c r="B2160" s="1">
        <v>45475</v>
      </c>
      <c r="C2160">
        <v>957</v>
      </c>
      <c r="D2160">
        <v>306</v>
      </c>
      <c r="E2160">
        <v>14</v>
      </c>
      <c r="F2160">
        <v>69</v>
      </c>
      <c r="G2160">
        <v>34</v>
      </c>
      <c r="H2160" t="s">
        <v>3951</v>
      </c>
      <c r="I2160">
        <f>YEAR(Table1[[#This Row],[Date]])</f>
        <v>2024</v>
      </c>
      <c r="J2160">
        <f>MONTH(Table1[[#This Row],[Date]])</f>
        <v>7</v>
      </c>
      <c r="K2160">
        <f>WEEKDAY(Table1[[#This Row],[Date]])</f>
        <v>3</v>
      </c>
      <c r="L2160" s="3">
        <f>DAY(Table1[[#This Row],[Date]])</f>
        <v>2</v>
      </c>
      <c r="M2160" s="3">
        <f>Table1[[#This Row],[Inventory Level]]/Table1[[#This Row],[Reorder Point]]</f>
        <v>3.1274509803921569</v>
      </c>
      <c r="N2160" s="3">
        <f>ROUND(Table1[[#This Row],[Turnover Ratio]],2)</f>
        <v>3.13</v>
      </c>
    </row>
    <row r="2161" spans="1:14" x14ac:dyDescent="0.25">
      <c r="A2161" t="s">
        <v>1937</v>
      </c>
      <c r="B2161" s="1">
        <v>45238</v>
      </c>
      <c r="C2161">
        <v>211</v>
      </c>
      <c r="D2161">
        <v>114</v>
      </c>
      <c r="E2161">
        <v>23</v>
      </c>
      <c r="F2161">
        <v>199</v>
      </c>
      <c r="G2161">
        <v>6</v>
      </c>
      <c r="H2161" t="s">
        <v>3949</v>
      </c>
      <c r="I2161">
        <f>YEAR(Table1[[#This Row],[Date]])</f>
        <v>2023</v>
      </c>
      <c r="J2161">
        <f>MONTH(Table1[[#This Row],[Date]])</f>
        <v>11</v>
      </c>
      <c r="K2161">
        <f>WEEKDAY(Table1[[#This Row],[Date]])</f>
        <v>4</v>
      </c>
      <c r="L2161" s="3">
        <f>DAY(Table1[[#This Row],[Date]])</f>
        <v>8</v>
      </c>
      <c r="M2161" s="3">
        <f>Table1[[#This Row],[Inventory Level]]/Table1[[#This Row],[Reorder Point]]</f>
        <v>1.8508771929824561</v>
      </c>
      <c r="N2161" s="3">
        <f>ROUND(Table1[[#This Row],[Turnover Ratio]],2)</f>
        <v>1.85</v>
      </c>
    </row>
    <row r="2162" spans="1:14" x14ac:dyDescent="0.25">
      <c r="A2162" t="s">
        <v>1938</v>
      </c>
      <c r="B2162" s="1">
        <v>45314</v>
      </c>
      <c r="C2162">
        <v>266</v>
      </c>
      <c r="D2162">
        <v>387</v>
      </c>
      <c r="E2162">
        <v>18</v>
      </c>
      <c r="F2162">
        <v>27</v>
      </c>
      <c r="G2162">
        <v>9</v>
      </c>
      <c r="H2162" t="s">
        <v>3949</v>
      </c>
      <c r="I2162">
        <f>YEAR(Table1[[#This Row],[Date]])</f>
        <v>2024</v>
      </c>
      <c r="J2162">
        <f>MONTH(Table1[[#This Row],[Date]])</f>
        <v>1</v>
      </c>
      <c r="K2162">
        <f>WEEKDAY(Table1[[#This Row],[Date]])</f>
        <v>3</v>
      </c>
      <c r="L2162" s="3">
        <f>DAY(Table1[[#This Row],[Date]])</f>
        <v>23</v>
      </c>
      <c r="M2162" s="3">
        <f>Table1[[#This Row],[Inventory Level]]/Table1[[#This Row],[Reorder Point]]</f>
        <v>0.6873385012919897</v>
      </c>
      <c r="N2162" s="3">
        <f>ROUND(Table1[[#This Row],[Turnover Ratio]],2)</f>
        <v>0.69</v>
      </c>
    </row>
    <row r="2163" spans="1:14" x14ac:dyDescent="0.25">
      <c r="A2163" t="s">
        <v>1939</v>
      </c>
      <c r="B2163" s="1">
        <v>45336</v>
      </c>
      <c r="C2163">
        <v>277</v>
      </c>
      <c r="D2163">
        <v>287</v>
      </c>
      <c r="E2163">
        <v>15</v>
      </c>
      <c r="F2163">
        <v>39</v>
      </c>
      <c r="G2163">
        <v>12</v>
      </c>
      <c r="H2163" t="s">
        <v>3949</v>
      </c>
      <c r="I2163">
        <f>YEAR(Table1[[#This Row],[Date]])</f>
        <v>2024</v>
      </c>
      <c r="J2163">
        <f>MONTH(Table1[[#This Row],[Date]])</f>
        <v>2</v>
      </c>
      <c r="K2163">
        <f>WEEKDAY(Table1[[#This Row],[Date]])</f>
        <v>4</v>
      </c>
      <c r="L2163" s="3">
        <f>DAY(Table1[[#This Row],[Date]])</f>
        <v>14</v>
      </c>
      <c r="M2163" s="3">
        <f>Table1[[#This Row],[Inventory Level]]/Table1[[#This Row],[Reorder Point]]</f>
        <v>0.96515679442508706</v>
      </c>
      <c r="N2163" s="3">
        <f>ROUND(Table1[[#This Row],[Turnover Ratio]],2)</f>
        <v>0.97</v>
      </c>
    </row>
    <row r="2164" spans="1:14" hidden="1" x14ac:dyDescent="0.25">
      <c r="A2164" t="s">
        <v>1940</v>
      </c>
      <c r="B2164" s="1">
        <v>45465</v>
      </c>
      <c r="C2164">
        <v>739</v>
      </c>
      <c r="D2164">
        <v>146</v>
      </c>
      <c r="E2164">
        <v>10</v>
      </c>
      <c r="F2164">
        <v>138</v>
      </c>
      <c r="G2164">
        <v>27</v>
      </c>
      <c r="H2164" t="s">
        <v>3951</v>
      </c>
      <c r="I2164">
        <f>YEAR(Table1[[#This Row],[Date]])</f>
        <v>2024</v>
      </c>
      <c r="J2164">
        <f>MONTH(Table1[[#This Row],[Date]])</f>
        <v>6</v>
      </c>
      <c r="K2164">
        <f>WEEKDAY(Table1[[#This Row],[Date]])</f>
        <v>7</v>
      </c>
      <c r="L2164" s="3">
        <f>DAY(Table1[[#This Row],[Date]])</f>
        <v>22</v>
      </c>
      <c r="M2164" s="3">
        <f>Table1[[#This Row],[Inventory Level]]/Table1[[#This Row],[Reorder Point]]</f>
        <v>5.0616438356164384</v>
      </c>
      <c r="N2164" s="3">
        <f>ROUND(Table1[[#This Row],[Turnover Ratio]],2)</f>
        <v>5.0599999999999996</v>
      </c>
    </row>
    <row r="2165" spans="1:14" x14ac:dyDescent="0.25">
      <c r="A2165" t="s">
        <v>1706</v>
      </c>
      <c r="B2165" s="1">
        <v>45262</v>
      </c>
      <c r="C2165">
        <v>894</v>
      </c>
      <c r="D2165">
        <v>341</v>
      </c>
      <c r="E2165">
        <v>17</v>
      </c>
      <c r="F2165">
        <v>124</v>
      </c>
      <c r="G2165">
        <v>6</v>
      </c>
      <c r="H2165" t="s">
        <v>3949</v>
      </c>
      <c r="I2165">
        <f>YEAR(Table1[[#This Row],[Date]])</f>
        <v>2023</v>
      </c>
      <c r="J2165">
        <f>MONTH(Table1[[#This Row],[Date]])</f>
        <v>12</v>
      </c>
      <c r="K2165">
        <f>WEEKDAY(Table1[[#This Row],[Date]])</f>
        <v>7</v>
      </c>
      <c r="L2165" s="3">
        <f>DAY(Table1[[#This Row],[Date]])</f>
        <v>2</v>
      </c>
      <c r="M2165" s="3">
        <f>Table1[[#This Row],[Inventory Level]]/Table1[[#This Row],[Reorder Point]]</f>
        <v>2.6217008797653958</v>
      </c>
      <c r="N2165" s="3">
        <f>ROUND(Table1[[#This Row],[Turnover Ratio]],2)</f>
        <v>2.62</v>
      </c>
    </row>
    <row r="2166" spans="1:14" hidden="1" x14ac:dyDescent="0.25">
      <c r="A2166" t="s">
        <v>1941</v>
      </c>
      <c r="B2166" s="1">
        <v>45429</v>
      </c>
      <c r="C2166">
        <v>504</v>
      </c>
      <c r="D2166">
        <v>399</v>
      </c>
      <c r="E2166">
        <v>16</v>
      </c>
      <c r="F2166">
        <v>118</v>
      </c>
      <c r="G2166">
        <v>14</v>
      </c>
      <c r="H2166" t="s">
        <v>3951</v>
      </c>
      <c r="I2166">
        <f>YEAR(Table1[[#This Row],[Date]])</f>
        <v>2024</v>
      </c>
      <c r="J2166">
        <f>MONTH(Table1[[#This Row],[Date]])</f>
        <v>5</v>
      </c>
      <c r="K2166">
        <f>WEEKDAY(Table1[[#This Row],[Date]])</f>
        <v>6</v>
      </c>
      <c r="L2166" s="3">
        <f>DAY(Table1[[#This Row],[Date]])</f>
        <v>17</v>
      </c>
      <c r="M2166" s="3">
        <f>Table1[[#This Row],[Inventory Level]]/Table1[[#This Row],[Reorder Point]]</f>
        <v>1.263157894736842</v>
      </c>
      <c r="N2166" s="3">
        <f>ROUND(Table1[[#This Row],[Turnover Ratio]],2)</f>
        <v>1.26</v>
      </c>
    </row>
    <row r="2167" spans="1:14" hidden="1" x14ac:dyDescent="0.25">
      <c r="A2167" t="s">
        <v>1942</v>
      </c>
      <c r="B2167" s="1">
        <v>45696</v>
      </c>
      <c r="C2167">
        <v>455</v>
      </c>
      <c r="D2167">
        <v>322</v>
      </c>
      <c r="E2167">
        <v>11</v>
      </c>
      <c r="F2167">
        <v>135</v>
      </c>
      <c r="G2167">
        <v>47</v>
      </c>
      <c r="H2167" t="s">
        <v>3950</v>
      </c>
      <c r="I2167">
        <f>YEAR(Table1[[#This Row],[Date]])</f>
        <v>2025</v>
      </c>
      <c r="J2167">
        <f>MONTH(Table1[[#This Row],[Date]])</f>
        <v>2</v>
      </c>
      <c r="K2167">
        <f>WEEKDAY(Table1[[#This Row],[Date]])</f>
        <v>7</v>
      </c>
      <c r="L2167" s="3">
        <f>DAY(Table1[[#This Row],[Date]])</f>
        <v>8</v>
      </c>
      <c r="M2167" s="3">
        <f>Table1[[#This Row],[Inventory Level]]/Table1[[#This Row],[Reorder Point]]</f>
        <v>1.4130434782608696</v>
      </c>
      <c r="N2167" s="3">
        <f>ROUND(Table1[[#This Row],[Turnover Ratio]],2)</f>
        <v>1.41</v>
      </c>
    </row>
    <row r="2168" spans="1:14" x14ac:dyDescent="0.25">
      <c r="A2168" t="s">
        <v>1943</v>
      </c>
      <c r="B2168" s="1">
        <v>45134</v>
      </c>
      <c r="C2168">
        <v>376</v>
      </c>
      <c r="D2168">
        <v>366</v>
      </c>
      <c r="E2168">
        <v>17</v>
      </c>
      <c r="F2168">
        <v>13</v>
      </c>
      <c r="G2168">
        <v>28</v>
      </c>
      <c r="H2168" t="s">
        <v>3949</v>
      </c>
      <c r="I2168">
        <f>YEAR(Table1[[#This Row],[Date]])</f>
        <v>2023</v>
      </c>
      <c r="J2168">
        <f>MONTH(Table1[[#This Row],[Date]])</f>
        <v>7</v>
      </c>
      <c r="K2168">
        <f>WEEKDAY(Table1[[#This Row],[Date]])</f>
        <v>5</v>
      </c>
      <c r="L2168" s="3">
        <f>DAY(Table1[[#This Row],[Date]])</f>
        <v>27</v>
      </c>
      <c r="M2168" s="3">
        <f>Table1[[#This Row],[Inventory Level]]/Table1[[#This Row],[Reorder Point]]</f>
        <v>1.0273224043715847</v>
      </c>
      <c r="N2168" s="3">
        <f>ROUND(Table1[[#This Row],[Turnover Ratio]],2)</f>
        <v>1.03</v>
      </c>
    </row>
    <row r="2169" spans="1:14" hidden="1" x14ac:dyDescent="0.25">
      <c r="A2169" t="s">
        <v>1944</v>
      </c>
      <c r="B2169" s="1">
        <v>45342</v>
      </c>
      <c r="C2169">
        <v>287</v>
      </c>
      <c r="D2169">
        <v>60</v>
      </c>
      <c r="E2169">
        <v>24</v>
      </c>
      <c r="F2169">
        <v>9</v>
      </c>
      <c r="G2169">
        <v>5</v>
      </c>
      <c r="H2169" t="s">
        <v>3950</v>
      </c>
      <c r="I2169">
        <f>YEAR(Table1[[#This Row],[Date]])</f>
        <v>2024</v>
      </c>
      <c r="J2169">
        <f>MONTH(Table1[[#This Row],[Date]])</f>
        <v>2</v>
      </c>
      <c r="K2169">
        <f>WEEKDAY(Table1[[#This Row],[Date]])</f>
        <v>3</v>
      </c>
      <c r="L2169" s="3">
        <f>DAY(Table1[[#This Row],[Date]])</f>
        <v>20</v>
      </c>
      <c r="M2169" s="3">
        <f>Table1[[#This Row],[Inventory Level]]/Table1[[#This Row],[Reorder Point]]</f>
        <v>4.7833333333333332</v>
      </c>
      <c r="N2169" s="3">
        <f>ROUND(Table1[[#This Row],[Turnover Ratio]],2)</f>
        <v>4.78</v>
      </c>
    </row>
    <row r="2170" spans="1:14" hidden="1" x14ac:dyDescent="0.25">
      <c r="A2170" t="s">
        <v>1945</v>
      </c>
      <c r="B2170" s="1">
        <v>45521</v>
      </c>
      <c r="C2170">
        <v>766</v>
      </c>
      <c r="D2170">
        <v>251</v>
      </c>
      <c r="E2170">
        <v>28</v>
      </c>
      <c r="F2170">
        <v>189</v>
      </c>
      <c r="G2170">
        <v>13</v>
      </c>
      <c r="H2170" t="s">
        <v>3950</v>
      </c>
      <c r="I2170">
        <f>YEAR(Table1[[#This Row],[Date]])</f>
        <v>2024</v>
      </c>
      <c r="J2170">
        <f>MONTH(Table1[[#This Row],[Date]])</f>
        <v>8</v>
      </c>
      <c r="K2170">
        <f>WEEKDAY(Table1[[#This Row],[Date]])</f>
        <v>7</v>
      </c>
      <c r="L2170" s="3">
        <f>DAY(Table1[[#This Row],[Date]])</f>
        <v>17</v>
      </c>
      <c r="M2170" s="3">
        <f>Table1[[#This Row],[Inventory Level]]/Table1[[#This Row],[Reorder Point]]</f>
        <v>3.0517928286852589</v>
      </c>
      <c r="N2170" s="3">
        <f>ROUND(Table1[[#This Row],[Turnover Ratio]],2)</f>
        <v>3.05</v>
      </c>
    </row>
    <row r="2171" spans="1:14" hidden="1" x14ac:dyDescent="0.25">
      <c r="A2171" t="s">
        <v>1946</v>
      </c>
      <c r="B2171" s="1">
        <v>45000</v>
      </c>
      <c r="C2171">
        <v>648</v>
      </c>
      <c r="D2171">
        <v>105</v>
      </c>
      <c r="E2171">
        <v>15</v>
      </c>
      <c r="F2171">
        <v>64</v>
      </c>
      <c r="G2171">
        <v>18</v>
      </c>
      <c r="H2171" t="s">
        <v>3951</v>
      </c>
      <c r="I2171">
        <f>YEAR(Table1[[#This Row],[Date]])</f>
        <v>2023</v>
      </c>
      <c r="J2171">
        <f>MONTH(Table1[[#This Row],[Date]])</f>
        <v>3</v>
      </c>
      <c r="K2171">
        <f>WEEKDAY(Table1[[#This Row],[Date]])</f>
        <v>4</v>
      </c>
      <c r="L2171" s="3">
        <f>DAY(Table1[[#This Row],[Date]])</f>
        <v>15</v>
      </c>
      <c r="M2171" s="3">
        <f>Table1[[#This Row],[Inventory Level]]/Table1[[#This Row],[Reorder Point]]</f>
        <v>6.1714285714285717</v>
      </c>
      <c r="N2171" s="3">
        <f>ROUND(Table1[[#This Row],[Turnover Ratio]],2)</f>
        <v>6.17</v>
      </c>
    </row>
    <row r="2172" spans="1:14" hidden="1" x14ac:dyDescent="0.25">
      <c r="A2172" t="s">
        <v>1947</v>
      </c>
      <c r="B2172" s="1">
        <v>45224</v>
      </c>
      <c r="C2172">
        <v>493</v>
      </c>
      <c r="D2172">
        <v>76</v>
      </c>
      <c r="E2172">
        <v>9</v>
      </c>
      <c r="F2172">
        <v>139</v>
      </c>
      <c r="G2172">
        <v>12</v>
      </c>
      <c r="H2172" t="s">
        <v>3951</v>
      </c>
      <c r="I2172">
        <f>YEAR(Table1[[#This Row],[Date]])</f>
        <v>2023</v>
      </c>
      <c r="J2172">
        <f>MONTH(Table1[[#This Row],[Date]])</f>
        <v>10</v>
      </c>
      <c r="K2172">
        <f>WEEKDAY(Table1[[#This Row],[Date]])</f>
        <v>4</v>
      </c>
      <c r="L2172" s="3">
        <f>DAY(Table1[[#This Row],[Date]])</f>
        <v>25</v>
      </c>
      <c r="M2172" s="3">
        <f>Table1[[#This Row],[Inventory Level]]/Table1[[#This Row],[Reorder Point]]</f>
        <v>6.4868421052631575</v>
      </c>
      <c r="N2172" s="3">
        <f>ROUND(Table1[[#This Row],[Turnover Ratio]],2)</f>
        <v>6.49</v>
      </c>
    </row>
    <row r="2173" spans="1:14" x14ac:dyDescent="0.25">
      <c r="A2173" t="s">
        <v>168</v>
      </c>
      <c r="B2173" s="1">
        <v>45092</v>
      </c>
      <c r="C2173">
        <v>446</v>
      </c>
      <c r="D2173">
        <v>139</v>
      </c>
      <c r="E2173">
        <v>17</v>
      </c>
      <c r="F2173">
        <v>33</v>
      </c>
      <c r="G2173">
        <v>13</v>
      </c>
      <c r="H2173" t="s">
        <v>3949</v>
      </c>
      <c r="I2173">
        <f>YEAR(Table1[[#This Row],[Date]])</f>
        <v>2023</v>
      </c>
      <c r="J2173">
        <f>MONTH(Table1[[#This Row],[Date]])</f>
        <v>6</v>
      </c>
      <c r="K2173">
        <f>WEEKDAY(Table1[[#This Row],[Date]])</f>
        <v>5</v>
      </c>
      <c r="L2173" s="3">
        <f>DAY(Table1[[#This Row],[Date]])</f>
        <v>15</v>
      </c>
      <c r="M2173" s="3">
        <f>Table1[[#This Row],[Inventory Level]]/Table1[[#This Row],[Reorder Point]]</f>
        <v>3.2086330935251799</v>
      </c>
      <c r="N2173" s="3">
        <f>ROUND(Table1[[#This Row],[Turnover Ratio]],2)</f>
        <v>3.21</v>
      </c>
    </row>
    <row r="2174" spans="1:14" x14ac:dyDescent="0.25">
      <c r="A2174" t="s">
        <v>1948</v>
      </c>
      <c r="B2174" s="1">
        <v>45433</v>
      </c>
      <c r="C2174">
        <v>248</v>
      </c>
      <c r="D2174">
        <v>475</v>
      </c>
      <c r="E2174">
        <v>2</v>
      </c>
      <c r="F2174">
        <v>195</v>
      </c>
      <c r="G2174">
        <v>45</v>
      </c>
      <c r="H2174" t="s">
        <v>3949</v>
      </c>
      <c r="I2174">
        <f>YEAR(Table1[[#This Row],[Date]])</f>
        <v>2024</v>
      </c>
      <c r="J2174">
        <f>MONTH(Table1[[#This Row],[Date]])</f>
        <v>5</v>
      </c>
      <c r="K2174">
        <f>WEEKDAY(Table1[[#This Row],[Date]])</f>
        <v>3</v>
      </c>
      <c r="L2174" s="3">
        <f>DAY(Table1[[#This Row],[Date]])</f>
        <v>21</v>
      </c>
      <c r="M2174" s="3">
        <f>Table1[[#This Row],[Inventory Level]]/Table1[[#This Row],[Reorder Point]]</f>
        <v>0.52210526315789474</v>
      </c>
      <c r="N2174" s="3">
        <f>ROUND(Table1[[#This Row],[Turnover Ratio]],2)</f>
        <v>0.52</v>
      </c>
    </row>
    <row r="2175" spans="1:14" x14ac:dyDescent="0.25">
      <c r="A2175" t="s">
        <v>1949</v>
      </c>
      <c r="B2175" s="1">
        <v>45169</v>
      </c>
      <c r="C2175">
        <v>353</v>
      </c>
      <c r="D2175">
        <v>161</v>
      </c>
      <c r="E2175">
        <v>5</v>
      </c>
      <c r="F2175">
        <v>129</v>
      </c>
      <c r="G2175">
        <v>11</v>
      </c>
      <c r="H2175" t="s">
        <v>3949</v>
      </c>
      <c r="I2175">
        <f>YEAR(Table1[[#This Row],[Date]])</f>
        <v>2023</v>
      </c>
      <c r="J2175">
        <f>MONTH(Table1[[#This Row],[Date]])</f>
        <v>8</v>
      </c>
      <c r="K2175">
        <f>WEEKDAY(Table1[[#This Row],[Date]])</f>
        <v>5</v>
      </c>
      <c r="L2175" s="3">
        <f>DAY(Table1[[#This Row],[Date]])</f>
        <v>31</v>
      </c>
      <c r="M2175" s="3">
        <f>Table1[[#This Row],[Inventory Level]]/Table1[[#This Row],[Reorder Point]]</f>
        <v>2.1925465838509317</v>
      </c>
      <c r="N2175" s="3">
        <f>ROUND(Table1[[#This Row],[Turnover Ratio]],2)</f>
        <v>2.19</v>
      </c>
    </row>
    <row r="2176" spans="1:14" hidden="1" x14ac:dyDescent="0.25">
      <c r="A2176" t="s">
        <v>1950</v>
      </c>
      <c r="B2176" s="1">
        <v>45449</v>
      </c>
      <c r="C2176">
        <v>713</v>
      </c>
      <c r="D2176">
        <v>221</v>
      </c>
      <c r="E2176">
        <v>2</v>
      </c>
      <c r="F2176">
        <v>115</v>
      </c>
      <c r="G2176">
        <v>32</v>
      </c>
      <c r="H2176" t="s">
        <v>3950</v>
      </c>
      <c r="I2176">
        <f>YEAR(Table1[[#This Row],[Date]])</f>
        <v>2024</v>
      </c>
      <c r="J2176">
        <f>MONTH(Table1[[#This Row],[Date]])</f>
        <v>6</v>
      </c>
      <c r="K2176">
        <f>WEEKDAY(Table1[[#This Row],[Date]])</f>
        <v>5</v>
      </c>
      <c r="L2176" s="3">
        <f>DAY(Table1[[#This Row],[Date]])</f>
        <v>6</v>
      </c>
      <c r="M2176" s="3">
        <f>Table1[[#This Row],[Inventory Level]]/Table1[[#This Row],[Reorder Point]]</f>
        <v>3.2262443438914028</v>
      </c>
      <c r="N2176" s="3">
        <f>ROUND(Table1[[#This Row],[Turnover Ratio]],2)</f>
        <v>3.23</v>
      </c>
    </row>
    <row r="2177" spans="1:14" hidden="1" x14ac:dyDescent="0.25">
      <c r="A2177" t="s">
        <v>1951</v>
      </c>
      <c r="B2177" s="1">
        <v>45327</v>
      </c>
      <c r="C2177">
        <v>539</v>
      </c>
      <c r="D2177">
        <v>80</v>
      </c>
      <c r="E2177">
        <v>24</v>
      </c>
      <c r="F2177">
        <v>37</v>
      </c>
      <c r="G2177">
        <v>22</v>
      </c>
      <c r="H2177" t="s">
        <v>3951</v>
      </c>
      <c r="I2177">
        <f>YEAR(Table1[[#This Row],[Date]])</f>
        <v>2024</v>
      </c>
      <c r="J2177">
        <f>MONTH(Table1[[#This Row],[Date]])</f>
        <v>2</v>
      </c>
      <c r="K2177">
        <f>WEEKDAY(Table1[[#This Row],[Date]])</f>
        <v>2</v>
      </c>
      <c r="L2177" s="3">
        <f>DAY(Table1[[#This Row],[Date]])</f>
        <v>5</v>
      </c>
      <c r="M2177" s="3">
        <f>Table1[[#This Row],[Inventory Level]]/Table1[[#This Row],[Reorder Point]]</f>
        <v>6.7374999999999998</v>
      </c>
      <c r="N2177" s="3">
        <f>ROUND(Table1[[#This Row],[Turnover Ratio]],2)</f>
        <v>6.74</v>
      </c>
    </row>
    <row r="2178" spans="1:14" hidden="1" x14ac:dyDescent="0.25">
      <c r="A2178" t="s">
        <v>1557</v>
      </c>
      <c r="B2178" s="1">
        <v>45191</v>
      </c>
      <c r="C2178">
        <v>737</v>
      </c>
      <c r="D2178">
        <v>61</v>
      </c>
      <c r="E2178">
        <v>19</v>
      </c>
      <c r="F2178">
        <v>198</v>
      </c>
      <c r="G2178">
        <v>12</v>
      </c>
      <c r="H2178" t="s">
        <v>3951</v>
      </c>
      <c r="I2178">
        <f>YEAR(Table1[[#This Row],[Date]])</f>
        <v>2023</v>
      </c>
      <c r="J2178">
        <f>MONTH(Table1[[#This Row],[Date]])</f>
        <v>9</v>
      </c>
      <c r="K2178">
        <f>WEEKDAY(Table1[[#This Row],[Date]])</f>
        <v>6</v>
      </c>
      <c r="L2178" s="3">
        <f>DAY(Table1[[#This Row],[Date]])</f>
        <v>22</v>
      </c>
      <c r="M2178" s="3">
        <f>Table1[[#This Row],[Inventory Level]]/Table1[[#This Row],[Reorder Point]]</f>
        <v>12.081967213114755</v>
      </c>
      <c r="N2178" s="3">
        <f>ROUND(Table1[[#This Row],[Turnover Ratio]],2)</f>
        <v>12.08</v>
      </c>
    </row>
    <row r="2179" spans="1:14" hidden="1" x14ac:dyDescent="0.25">
      <c r="A2179" t="s">
        <v>1952</v>
      </c>
      <c r="B2179" s="1">
        <v>45432</v>
      </c>
      <c r="C2179">
        <v>535</v>
      </c>
      <c r="D2179">
        <v>327</v>
      </c>
      <c r="E2179">
        <v>26</v>
      </c>
      <c r="F2179">
        <v>81</v>
      </c>
      <c r="G2179">
        <v>39</v>
      </c>
      <c r="H2179" t="s">
        <v>3950</v>
      </c>
      <c r="I2179">
        <f>YEAR(Table1[[#This Row],[Date]])</f>
        <v>2024</v>
      </c>
      <c r="J2179">
        <f>MONTH(Table1[[#This Row],[Date]])</f>
        <v>5</v>
      </c>
      <c r="K2179">
        <f>WEEKDAY(Table1[[#This Row],[Date]])</f>
        <v>2</v>
      </c>
      <c r="L2179" s="3">
        <f>DAY(Table1[[#This Row],[Date]])</f>
        <v>20</v>
      </c>
      <c r="M2179" s="3">
        <f>Table1[[#This Row],[Inventory Level]]/Table1[[#This Row],[Reorder Point]]</f>
        <v>1.6360856269113151</v>
      </c>
      <c r="N2179" s="3">
        <f>ROUND(Table1[[#This Row],[Turnover Ratio]],2)</f>
        <v>1.64</v>
      </c>
    </row>
    <row r="2180" spans="1:14" hidden="1" x14ac:dyDescent="0.25">
      <c r="A2180" t="s">
        <v>1211</v>
      </c>
      <c r="B2180" s="1">
        <v>45632</v>
      </c>
      <c r="C2180">
        <v>314</v>
      </c>
      <c r="D2180">
        <v>296</v>
      </c>
      <c r="E2180">
        <v>4</v>
      </c>
      <c r="F2180">
        <v>121</v>
      </c>
      <c r="G2180">
        <v>16</v>
      </c>
      <c r="H2180" t="s">
        <v>3950</v>
      </c>
      <c r="I2180">
        <f>YEAR(Table1[[#This Row],[Date]])</f>
        <v>2024</v>
      </c>
      <c r="J2180">
        <f>MONTH(Table1[[#This Row],[Date]])</f>
        <v>12</v>
      </c>
      <c r="K2180">
        <f>WEEKDAY(Table1[[#This Row],[Date]])</f>
        <v>6</v>
      </c>
      <c r="L2180" s="3">
        <f>DAY(Table1[[#This Row],[Date]])</f>
        <v>6</v>
      </c>
      <c r="M2180" s="3">
        <f>Table1[[#This Row],[Inventory Level]]/Table1[[#This Row],[Reorder Point]]</f>
        <v>1.0608108108108107</v>
      </c>
      <c r="N2180" s="3">
        <f>ROUND(Table1[[#This Row],[Turnover Ratio]],2)</f>
        <v>1.06</v>
      </c>
    </row>
    <row r="2181" spans="1:14" x14ac:dyDescent="0.25">
      <c r="A2181" t="s">
        <v>1953</v>
      </c>
      <c r="B2181" s="1">
        <v>45641</v>
      </c>
      <c r="C2181">
        <v>343</v>
      </c>
      <c r="D2181">
        <v>321</v>
      </c>
      <c r="E2181">
        <v>1</v>
      </c>
      <c r="F2181">
        <v>15</v>
      </c>
      <c r="G2181">
        <v>44</v>
      </c>
      <c r="H2181" t="s">
        <v>3949</v>
      </c>
      <c r="I2181">
        <f>YEAR(Table1[[#This Row],[Date]])</f>
        <v>2024</v>
      </c>
      <c r="J2181">
        <f>MONTH(Table1[[#This Row],[Date]])</f>
        <v>12</v>
      </c>
      <c r="K2181">
        <f>WEEKDAY(Table1[[#This Row],[Date]])</f>
        <v>1</v>
      </c>
      <c r="L2181" s="3">
        <f>DAY(Table1[[#This Row],[Date]])</f>
        <v>15</v>
      </c>
      <c r="M2181" s="3">
        <f>Table1[[#This Row],[Inventory Level]]/Table1[[#This Row],[Reorder Point]]</f>
        <v>1.0685358255451713</v>
      </c>
      <c r="N2181" s="3">
        <f>ROUND(Table1[[#This Row],[Turnover Ratio]],2)</f>
        <v>1.07</v>
      </c>
    </row>
    <row r="2182" spans="1:14" hidden="1" x14ac:dyDescent="0.25">
      <c r="A2182" t="s">
        <v>1097</v>
      </c>
      <c r="B2182" s="1">
        <v>44983</v>
      </c>
      <c r="C2182">
        <v>843</v>
      </c>
      <c r="D2182">
        <v>437</v>
      </c>
      <c r="E2182">
        <v>29</v>
      </c>
      <c r="F2182">
        <v>73</v>
      </c>
      <c r="G2182">
        <v>12</v>
      </c>
      <c r="H2182" t="s">
        <v>3950</v>
      </c>
      <c r="I2182">
        <f>YEAR(Table1[[#This Row],[Date]])</f>
        <v>2023</v>
      </c>
      <c r="J2182">
        <f>MONTH(Table1[[#This Row],[Date]])</f>
        <v>2</v>
      </c>
      <c r="K2182">
        <f>WEEKDAY(Table1[[#This Row],[Date]])</f>
        <v>1</v>
      </c>
      <c r="L2182" s="3">
        <f>DAY(Table1[[#This Row],[Date]])</f>
        <v>26</v>
      </c>
      <c r="M2182" s="3">
        <f>Table1[[#This Row],[Inventory Level]]/Table1[[#This Row],[Reorder Point]]</f>
        <v>1.9290617848970251</v>
      </c>
      <c r="N2182" s="3">
        <f>ROUND(Table1[[#This Row],[Turnover Ratio]],2)</f>
        <v>1.93</v>
      </c>
    </row>
    <row r="2183" spans="1:14" x14ac:dyDescent="0.25">
      <c r="A2183" t="s">
        <v>1954</v>
      </c>
      <c r="B2183" s="1">
        <v>45617</v>
      </c>
      <c r="C2183">
        <v>803</v>
      </c>
      <c r="D2183">
        <v>295</v>
      </c>
      <c r="E2183">
        <v>13</v>
      </c>
      <c r="F2183">
        <v>184</v>
      </c>
      <c r="G2183">
        <v>2</v>
      </c>
      <c r="H2183" t="s">
        <v>3949</v>
      </c>
      <c r="I2183">
        <f>YEAR(Table1[[#This Row],[Date]])</f>
        <v>2024</v>
      </c>
      <c r="J2183">
        <f>MONTH(Table1[[#This Row],[Date]])</f>
        <v>11</v>
      </c>
      <c r="K2183">
        <f>WEEKDAY(Table1[[#This Row],[Date]])</f>
        <v>5</v>
      </c>
      <c r="L2183" s="3">
        <f>DAY(Table1[[#This Row],[Date]])</f>
        <v>21</v>
      </c>
      <c r="M2183" s="3">
        <f>Table1[[#This Row],[Inventory Level]]/Table1[[#This Row],[Reorder Point]]</f>
        <v>2.7220338983050847</v>
      </c>
      <c r="N2183" s="3">
        <f>ROUND(Table1[[#This Row],[Turnover Ratio]],2)</f>
        <v>2.72</v>
      </c>
    </row>
    <row r="2184" spans="1:14" x14ac:dyDescent="0.25">
      <c r="A2184" t="s">
        <v>1955</v>
      </c>
      <c r="B2184" s="1">
        <v>45042</v>
      </c>
      <c r="C2184">
        <v>224</v>
      </c>
      <c r="D2184">
        <v>250</v>
      </c>
      <c r="E2184">
        <v>16</v>
      </c>
      <c r="F2184">
        <v>40</v>
      </c>
      <c r="G2184">
        <v>23</v>
      </c>
      <c r="H2184" t="s">
        <v>3949</v>
      </c>
      <c r="I2184">
        <f>YEAR(Table1[[#This Row],[Date]])</f>
        <v>2023</v>
      </c>
      <c r="J2184">
        <f>MONTH(Table1[[#This Row],[Date]])</f>
        <v>4</v>
      </c>
      <c r="K2184">
        <f>WEEKDAY(Table1[[#This Row],[Date]])</f>
        <v>4</v>
      </c>
      <c r="L2184" s="3">
        <f>DAY(Table1[[#This Row],[Date]])</f>
        <v>26</v>
      </c>
      <c r="M2184" s="3">
        <f>Table1[[#This Row],[Inventory Level]]/Table1[[#This Row],[Reorder Point]]</f>
        <v>0.89600000000000002</v>
      </c>
      <c r="N2184" s="3">
        <f>ROUND(Table1[[#This Row],[Turnover Ratio]],2)</f>
        <v>0.9</v>
      </c>
    </row>
    <row r="2185" spans="1:14" x14ac:dyDescent="0.25">
      <c r="A2185" t="s">
        <v>1956</v>
      </c>
      <c r="B2185" s="1">
        <v>45534</v>
      </c>
      <c r="C2185">
        <v>874</v>
      </c>
      <c r="D2185">
        <v>265</v>
      </c>
      <c r="E2185">
        <v>5</v>
      </c>
      <c r="F2185">
        <v>148</v>
      </c>
      <c r="G2185">
        <v>30</v>
      </c>
      <c r="H2185" t="s">
        <v>3949</v>
      </c>
      <c r="I2185">
        <f>YEAR(Table1[[#This Row],[Date]])</f>
        <v>2024</v>
      </c>
      <c r="J2185">
        <f>MONTH(Table1[[#This Row],[Date]])</f>
        <v>8</v>
      </c>
      <c r="K2185">
        <f>WEEKDAY(Table1[[#This Row],[Date]])</f>
        <v>6</v>
      </c>
      <c r="L2185" s="3">
        <f>DAY(Table1[[#This Row],[Date]])</f>
        <v>30</v>
      </c>
      <c r="M2185" s="3">
        <f>Table1[[#This Row],[Inventory Level]]/Table1[[#This Row],[Reorder Point]]</f>
        <v>3.29811320754717</v>
      </c>
      <c r="N2185" s="3">
        <f>ROUND(Table1[[#This Row],[Turnover Ratio]],2)</f>
        <v>3.3</v>
      </c>
    </row>
    <row r="2186" spans="1:14" hidden="1" x14ac:dyDescent="0.25">
      <c r="A2186" t="s">
        <v>1957</v>
      </c>
      <c r="B2186" s="1">
        <v>45675</v>
      </c>
      <c r="C2186">
        <v>243</v>
      </c>
      <c r="D2186">
        <v>241</v>
      </c>
      <c r="E2186">
        <v>14</v>
      </c>
      <c r="F2186">
        <v>178</v>
      </c>
      <c r="G2186">
        <v>20</v>
      </c>
      <c r="H2186" t="s">
        <v>3950</v>
      </c>
      <c r="I2186">
        <f>YEAR(Table1[[#This Row],[Date]])</f>
        <v>2025</v>
      </c>
      <c r="J2186">
        <f>MONTH(Table1[[#This Row],[Date]])</f>
        <v>1</v>
      </c>
      <c r="K2186">
        <f>WEEKDAY(Table1[[#This Row],[Date]])</f>
        <v>7</v>
      </c>
      <c r="L2186" s="3">
        <f>DAY(Table1[[#This Row],[Date]])</f>
        <v>18</v>
      </c>
      <c r="M2186" s="3">
        <f>Table1[[#This Row],[Inventory Level]]/Table1[[#This Row],[Reorder Point]]</f>
        <v>1.008298755186722</v>
      </c>
      <c r="N2186" s="3">
        <f>ROUND(Table1[[#This Row],[Turnover Ratio]],2)</f>
        <v>1.01</v>
      </c>
    </row>
    <row r="2187" spans="1:14" x14ac:dyDescent="0.25">
      <c r="A2187" t="s">
        <v>1958</v>
      </c>
      <c r="B2187" s="1">
        <v>45563</v>
      </c>
      <c r="C2187">
        <v>751</v>
      </c>
      <c r="D2187">
        <v>412</v>
      </c>
      <c r="E2187">
        <v>22</v>
      </c>
      <c r="F2187">
        <v>178</v>
      </c>
      <c r="G2187">
        <v>8</v>
      </c>
      <c r="H2187" t="s">
        <v>3949</v>
      </c>
      <c r="I2187">
        <f>YEAR(Table1[[#This Row],[Date]])</f>
        <v>2024</v>
      </c>
      <c r="J2187">
        <f>MONTH(Table1[[#This Row],[Date]])</f>
        <v>9</v>
      </c>
      <c r="K2187">
        <f>WEEKDAY(Table1[[#This Row],[Date]])</f>
        <v>7</v>
      </c>
      <c r="L2187" s="3">
        <f>DAY(Table1[[#This Row],[Date]])</f>
        <v>28</v>
      </c>
      <c r="M2187" s="3">
        <f>Table1[[#This Row],[Inventory Level]]/Table1[[#This Row],[Reorder Point]]</f>
        <v>1.8228155339805825</v>
      </c>
      <c r="N2187" s="3">
        <f>ROUND(Table1[[#This Row],[Turnover Ratio]],2)</f>
        <v>1.82</v>
      </c>
    </row>
    <row r="2188" spans="1:14" hidden="1" x14ac:dyDescent="0.25">
      <c r="A2188" t="s">
        <v>1959</v>
      </c>
      <c r="B2188" s="1">
        <v>45253</v>
      </c>
      <c r="C2188">
        <v>726</v>
      </c>
      <c r="D2188">
        <v>89</v>
      </c>
      <c r="E2188">
        <v>29</v>
      </c>
      <c r="F2188">
        <v>54</v>
      </c>
      <c r="G2188">
        <v>40</v>
      </c>
      <c r="H2188" t="s">
        <v>3950</v>
      </c>
      <c r="I2188">
        <f>YEAR(Table1[[#This Row],[Date]])</f>
        <v>2023</v>
      </c>
      <c r="J2188">
        <f>MONTH(Table1[[#This Row],[Date]])</f>
        <v>11</v>
      </c>
      <c r="K2188">
        <f>WEEKDAY(Table1[[#This Row],[Date]])</f>
        <v>5</v>
      </c>
      <c r="L2188" s="3">
        <f>DAY(Table1[[#This Row],[Date]])</f>
        <v>23</v>
      </c>
      <c r="M2188" s="3">
        <f>Table1[[#This Row],[Inventory Level]]/Table1[[#This Row],[Reorder Point]]</f>
        <v>8.1573033707865168</v>
      </c>
      <c r="N2188" s="3">
        <f>ROUND(Table1[[#This Row],[Turnover Ratio]],2)</f>
        <v>8.16</v>
      </c>
    </row>
    <row r="2189" spans="1:14" hidden="1" x14ac:dyDescent="0.25">
      <c r="A2189" t="s">
        <v>1960</v>
      </c>
      <c r="B2189" s="1">
        <v>45071</v>
      </c>
      <c r="C2189">
        <v>941</v>
      </c>
      <c r="D2189">
        <v>496</v>
      </c>
      <c r="E2189">
        <v>28</v>
      </c>
      <c r="F2189">
        <v>134</v>
      </c>
      <c r="G2189">
        <v>36</v>
      </c>
      <c r="H2189" t="s">
        <v>3950</v>
      </c>
      <c r="I2189">
        <f>YEAR(Table1[[#This Row],[Date]])</f>
        <v>2023</v>
      </c>
      <c r="J2189">
        <f>MONTH(Table1[[#This Row],[Date]])</f>
        <v>5</v>
      </c>
      <c r="K2189">
        <f>WEEKDAY(Table1[[#This Row],[Date]])</f>
        <v>5</v>
      </c>
      <c r="L2189" s="3">
        <f>DAY(Table1[[#This Row],[Date]])</f>
        <v>25</v>
      </c>
      <c r="M2189" s="3">
        <f>Table1[[#This Row],[Inventory Level]]/Table1[[#This Row],[Reorder Point]]</f>
        <v>1.8971774193548387</v>
      </c>
      <c r="N2189" s="3">
        <f>ROUND(Table1[[#This Row],[Turnover Ratio]],2)</f>
        <v>1.9</v>
      </c>
    </row>
    <row r="2190" spans="1:14" hidden="1" x14ac:dyDescent="0.25">
      <c r="A2190" t="s">
        <v>1961</v>
      </c>
      <c r="B2190" s="1">
        <v>45655</v>
      </c>
      <c r="C2190">
        <v>569</v>
      </c>
      <c r="D2190">
        <v>230</v>
      </c>
      <c r="E2190">
        <v>11</v>
      </c>
      <c r="F2190">
        <v>19</v>
      </c>
      <c r="G2190">
        <v>1</v>
      </c>
      <c r="H2190" t="s">
        <v>3951</v>
      </c>
      <c r="I2190">
        <f>YEAR(Table1[[#This Row],[Date]])</f>
        <v>2024</v>
      </c>
      <c r="J2190">
        <f>MONTH(Table1[[#This Row],[Date]])</f>
        <v>12</v>
      </c>
      <c r="K2190">
        <f>WEEKDAY(Table1[[#This Row],[Date]])</f>
        <v>1</v>
      </c>
      <c r="L2190" s="3">
        <f>DAY(Table1[[#This Row],[Date]])</f>
        <v>29</v>
      </c>
      <c r="M2190" s="3">
        <f>Table1[[#This Row],[Inventory Level]]/Table1[[#This Row],[Reorder Point]]</f>
        <v>2.473913043478261</v>
      </c>
      <c r="N2190" s="3">
        <f>ROUND(Table1[[#This Row],[Turnover Ratio]],2)</f>
        <v>2.4700000000000002</v>
      </c>
    </row>
    <row r="2191" spans="1:14" hidden="1" x14ac:dyDescent="0.25">
      <c r="A2191" t="s">
        <v>1881</v>
      </c>
      <c r="B2191" s="1">
        <v>44997</v>
      </c>
      <c r="C2191">
        <v>871</v>
      </c>
      <c r="D2191">
        <v>154</v>
      </c>
      <c r="E2191">
        <v>23</v>
      </c>
      <c r="F2191">
        <v>54</v>
      </c>
      <c r="G2191">
        <v>1</v>
      </c>
      <c r="H2191" t="s">
        <v>3950</v>
      </c>
      <c r="I2191">
        <f>YEAR(Table1[[#This Row],[Date]])</f>
        <v>2023</v>
      </c>
      <c r="J2191">
        <f>MONTH(Table1[[#This Row],[Date]])</f>
        <v>3</v>
      </c>
      <c r="K2191">
        <f>WEEKDAY(Table1[[#This Row],[Date]])</f>
        <v>1</v>
      </c>
      <c r="L2191" s="3">
        <f>DAY(Table1[[#This Row],[Date]])</f>
        <v>12</v>
      </c>
      <c r="M2191" s="3">
        <f>Table1[[#This Row],[Inventory Level]]/Table1[[#This Row],[Reorder Point]]</f>
        <v>5.6558441558441555</v>
      </c>
      <c r="N2191" s="3">
        <f>ROUND(Table1[[#This Row],[Turnover Ratio]],2)</f>
        <v>5.66</v>
      </c>
    </row>
    <row r="2192" spans="1:14" hidden="1" x14ac:dyDescent="0.25">
      <c r="A2192" t="s">
        <v>1962</v>
      </c>
      <c r="B2192" s="1">
        <v>45249</v>
      </c>
      <c r="C2192">
        <v>459</v>
      </c>
      <c r="D2192">
        <v>460</v>
      </c>
      <c r="E2192">
        <v>18</v>
      </c>
      <c r="F2192">
        <v>137</v>
      </c>
      <c r="G2192">
        <v>20</v>
      </c>
      <c r="H2192" t="s">
        <v>3951</v>
      </c>
      <c r="I2192">
        <f>YEAR(Table1[[#This Row],[Date]])</f>
        <v>2023</v>
      </c>
      <c r="J2192">
        <f>MONTH(Table1[[#This Row],[Date]])</f>
        <v>11</v>
      </c>
      <c r="K2192">
        <f>WEEKDAY(Table1[[#This Row],[Date]])</f>
        <v>1</v>
      </c>
      <c r="L2192" s="3">
        <f>DAY(Table1[[#This Row],[Date]])</f>
        <v>19</v>
      </c>
      <c r="M2192" s="3">
        <f>Table1[[#This Row],[Inventory Level]]/Table1[[#This Row],[Reorder Point]]</f>
        <v>0.99782608695652175</v>
      </c>
      <c r="N2192" s="3">
        <f>ROUND(Table1[[#This Row],[Turnover Ratio]],2)</f>
        <v>1</v>
      </c>
    </row>
    <row r="2193" spans="1:14" hidden="1" x14ac:dyDescent="0.25">
      <c r="A2193" t="s">
        <v>1963</v>
      </c>
      <c r="B2193" s="1">
        <v>45325</v>
      </c>
      <c r="C2193">
        <v>343</v>
      </c>
      <c r="D2193">
        <v>99</v>
      </c>
      <c r="E2193">
        <v>9</v>
      </c>
      <c r="F2193">
        <v>134</v>
      </c>
      <c r="G2193">
        <v>13</v>
      </c>
      <c r="H2193" t="s">
        <v>3951</v>
      </c>
      <c r="I2193">
        <f>YEAR(Table1[[#This Row],[Date]])</f>
        <v>2024</v>
      </c>
      <c r="J2193">
        <f>MONTH(Table1[[#This Row],[Date]])</f>
        <v>2</v>
      </c>
      <c r="K2193">
        <f>WEEKDAY(Table1[[#This Row],[Date]])</f>
        <v>7</v>
      </c>
      <c r="L2193" s="3">
        <f>DAY(Table1[[#This Row],[Date]])</f>
        <v>3</v>
      </c>
      <c r="M2193" s="3">
        <f>Table1[[#This Row],[Inventory Level]]/Table1[[#This Row],[Reorder Point]]</f>
        <v>3.4646464646464645</v>
      </c>
      <c r="N2193" s="3">
        <f>ROUND(Table1[[#This Row],[Turnover Ratio]],2)</f>
        <v>3.46</v>
      </c>
    </row>
    <row r="2194" spans="1:14" hidden="1" x14ac:dyDescent="0.25">
      <c r="A2194" t="s">
        <v>1964</v>
      </c>
      <c r="B2194" s="1">
        <v>45426</v>
      </c>
      <c r="C2194">
        <v>193</v>
      </c>
      <c r="D2194">
        <v>255</v>
      </c>
      <c r="E2194">
        <v>6</v>
      </c>
      <c r="F2194">
        <v>17</v>
      </c>
      <c r="G2194">
        <v>6</v>
      </c>
      <c r="H2194" t="s">
        <v>3950</v>
      </c>
      <c r="I2194">
        <f>YEAR(Table1[[#This Row],[Date]])</f>
        <v>2024</v>
      </c>
      <c r="J2194">
        <f>MONTH(Table1[[#This Row],[Date]])</f>
        <v>5</v>
      </c>
      <c r="K2194">
        <f>WEEKDAY(Table1[[#This Row],[Date]])</f>
        <v>3</v>
      </c>
      <c r="L2194" s="3">
        <f>DAY(Table1[[#This Row],[Date]])</f>
        <v>14</v>
      </c>
      <c r="M2194" s="3">
        <f>Table1[[#This Row],[Inventory Level]]/Table1[[#This Row],[Reorder Point]]</f>
        <v>0.75686274509803919</v>
      </c>
      <c r="N2194" s="3">
        <f>ROUND(Table1[[#This Row],[Turnover Ratio]],2)</f>
        <v>0.76</v>
      </c>
    </row>
    <row r="2195" spans="1:14" x14ac:dyDescent="0.25">
      <c r="A2195" t="s">
        <v>1186</v>
      </c>
      <c r="B2195" s="1">
        <v>45269</v>
      </c>
      <c r="C2195">
        <v>762</v>
      </c>
      <c r="D2195">
        <v>428</v>
      </c>
      <c r="E2195">
        <v>18</v>
      </c>
      <c r="F2195">
        <v>55</v>
      </c>
      <c r="G2195">
        <v>7</v>
      </c>
      <c r="H2195" t="s">
        <v>3949</v>
      </c>
      <c r="I2195">
        <f>YEAR(Table1[[#This Row],[Date]])</f>
        <v>2023</v>
      </c>
      <c r="J2195">
        <f>MONTH(Table1[[#This Row],[Date]])</f>
        <v>12</v>
      </c>
      <c r="K2195">
        <f>WEEKDAY(Table1[[#This Row],[Date]])</f>
        <v>7</v>
      </c>
      <c r="L2195" s="3">
        <f>DAY(Table1[[#This Row],[Date]])</f>
        <v>9</v>
      </c>
      <c r="M2195" s="3">
        <f>Table1[[#This Row],[Inventory Level]]/Table1[[#This Row],[Reorder Point]]</f>
        <v>1.780373831775701</v>
      </c>
      <c r="N2195" s="3">
        <f>ROUND(Table1[[#This Row],[Turnover Ratio]],2)</f>
        <v>1.78</v>
      </c>
    </row>
    <row r="2196" spans="1:14" hidden="1" x14ac:dyDescent="0.25">
      <c r="A2196" t="s">
        <v>1876</v>
      </c>
      <c r="B2196" s="1">
        <v>45337</v>
      </c>
      <c r="C2196">
        <v>801</v>
      </c>
      <c r="D2196">
        <v>497</v>
      </c>
      <c r="E2196">
        <v>26</v>
      </c>
      <c r="F2196">
        <v>146</v>
      </c>
      <c r="G2196">
        <v>47</v>
      </c>
      <c r="H2196" t="s">
        <v>3951</v>
      </c>
      <c r="I2196">
        <f>YEAR(Table1[[#This Row],[Date]])</f>
        <v>2024</v>
      </c>
      <c r="J2196">
        <f>MONTH(Table1[[#This Row],[Date]])</f>
        <v>2</v>
      </c>
      <c r="K2196">
        <f>WEEKDAY(Table1[[#This Row],[Date]])</f>
        <v>5</v>
      </c>
      <c r="L2196" s="3">
        <f>DAY(Table1[[#This Row],[Date]])</f>
        <v>15</v>
      </c>
      <c r="M2196" s="3">
        <f>Table1[[#This Row],[Inventory Level]]/Table1[[#This Row],[Reorder Point]]</f>
        <v>1.6116700201207244</v>
      </c>
      <c r="N2196" s="3">
        <f>ROUND(Table1[[#This Row],[Turnover Ratio]],2)</f>
        <v>1.61</v>
      </c>
    </row>
    <row r="2197" spans="1:14" x14ac:dyDescent="0.25">
      <c r="A2197" t="s">
        <v>1965</v>
      </c>
      <c r="B2197" s="1">
        <v>45255</v>
      </c>
      <c r="C2197">
        <v>988</v>
      </c>
      <c r="D2197">
        <v>104</v>
      </c>
      <c r="E2197">
        <v>11</v>
      </c>
      <c r="F2197">
        <v>40</v>
      </c>
      <c r="G2197">
        <v>28</v>
      </c>
      <c r="H2197" t="s">
        <v>3949</v>
      </c>
      <c r="I2197">
        <f>YEAR(Table1[[#This Row],[Date]])</f>
        <v>2023</v>
      </c>
      <c r="J2197">
        <f>MONTH(Table1[[#This Row],[Date]])</f>
        <v>11</v>
      </c>
      <c r="K2197">
        <f>WEEKDAY(Table1[[#This Row],[Date]])</f>
        <v>7</v>
      </c>
      <c r="L2197" s="3">
        <f>DAY(Table1[[#This Row],[Date]])</f>
        <v>25</v>
      </c>
      <c r="M2197" s="3">
        <f>Table1[[#This Row],[Inventory Level]]/Table1[[#This Row],[Reorder Point]]</f>
        <v>9.5</v>
      </c>
      <c r="N2197" s="3">
        <f>ROUND(Table1[[#This Row],[Turnover Ratio]],2)</f>
        <v>9.5</v>
      </c>
    </row>
    <row r="2198" spans="1:14" hidden="1" x14ac:dyDescent="0.25">
      <c r="A2198" t="s">
        <v>1432</v>
      </c>
      <c r="B2198" s="1">
        <v>45124</v>
      </c>
      <c r="C2198">
        <v>841</v>
      </c>
      <c r="D2198">
        <v>232</v>
      </c>
      <c r="E2198">
        <v>11</v>
      </c>
      <c r="F2198">
        <v>63</v>
      </c>
      <c r="G2198">
        <v>29</v>
      </c>
      <c r="H2198" t="s">
        <v>3951</v>
      </c>
      <c r="I2198">
        <f>YEAR(Table1[[#This Row],[Date]])</f>
        <v>2023</v>
      </c>
      <c r="J2198">
        <f>MONTH(Table1[[#This Row],[Date]])</f>
        <v>7</v>
      </c>
      <c r="K2198">
        <f>WEEKDAY(Table1[[#This Row],[Date]])</f>
        <v>2</v>
      </c>
      <c r="L2198" s="3">
        <f>DAY(Table1[[#This Row],[Date]])</f>
        <v>17</v>
      </c>
      <c r="M2198" s="3">
        <f>Table1[[#This Row],[Inventory Level]]/Table1[[#This Row],[Reorder Point]]</f>
        <v>3.625</v>
      </c>
      <c r="N2198" s="3">
        <f>ROUND(Table1[[#This Row],[Turnover Ratio]],2)</f>
        <v>3.63</v>
      </c>
    </row>
    <row r="2199" spans="1:14" hidden="1" x14ac:dyDescent="0.25">
      <c r="A2199" t="s">
        <v>1966</v>
      </c>
      <c r="B2199" s="1">
        <v>45163</v>
      </c>
      <c r="C2199">
        <v>671</v>
      </c>
      <c r="D2199">
        <v>439</v>
      </c>
      <c r="E2199">
        <v>8</v>
      </c>
      <c r="F2199">
        <v>104</v>
      </c>
      <c r="G2199">
        <v>9</v>
      </c>
      <c r="H2199" t="s">
        <v>3950</v>
      </c>
      <c r="I2199">
        <f>YEAR(Table1[[#This Row],[Date]])</f>
        <v>2023</v>
      </c>
      <c r="J2199">
        <f>MONTH(Table1[[#This Row],[Date]])</f>
        <v>8</v>
      </c>
      <c r="K2199">
        <f>WEEKDAY(Table1[[#This Row],[Date]])</f>
        <v>6</v>
      </c>
      <c r="L2199" s="3">
        <f>DAY(Table1[[#This Row],[Date]])</f>
        <v>25</v>
      </c>
      <c r="M2199" s="3">
        <f>Table1[[#This Row],[Inventory Level]]/Table1[[#This Row],[Reorder Point]]</f>
        <v>1.5284738041002277</v>
      </c>
      <c r="N2199" s="3">
        <f>ROUND(Table1[[#This Row],[Turnover Ratio]],2)</f>
        <v>1.53</v>
      </c>
    </row>
    <row r="2200" spans="1:14" x14ac:dyDescent="0.25">
      <c r="A2200" t="s">
        <v>1967</v>
      </c>
      <c r="B2200" s="1">
        <v>45066</v>
      </c>
      <c r="C2200">
        <v>328</v>
      </c>
      <c r="D2200">
        <v>391</v>
      </c>
      <c r="E2200">
        <v>8</v>
      </c>
      <c r="F2200">
        <v>85</v>
      </c>
      <c r="G2200">
        <v>31</v>
      </c>
      <c r="H2200" t="s">
        <v>3949</v>
      </c>
      <c r="I2200">
        <f>YEAR(Table1[[#This Row],[Date]])</f>
        <v>2023</v>
      </c>
      <c r="J2200">
        <f>MONTH(Table1[[#This Row],[Date]])</f>
        <v>5</v>
      </c>
      <c r="K2200">
        <f>WEEKDAY(Table1[[#This Row],[Date]])</f>
        <v>7</v>
      </c>
      <c r="L2200" s="3">
        <f>DAY(Table1[[#This Row],[Date]])</f>
        <v>20</v>
      </c>
      <c r="M2200" s="3">
        <f>Table1[[#This Row],[Inventory Level]]/Table1[[#This Row],[Reorder Point]]</f>
        <v>0.83887468030690537</v>
      </c>
      <c r="N2200" s="3">
        <f>ROUND(Table1[[#This Row],[Turnover Ratio]],2)</f>
        <v>0.84</v>
      </c>
    </row>
    <row r="2201" spans="1:14" hidden="1" x14ac:dyDescent="0.25">
      <c r="A2201" t="s">
        <v>1968</v>
      </c>
      <c r="B2201" s="1">
        <v>45603</v>
      </c>
      <c r="C2201">
        <v>867</v>
      </c>
      <c r="D2201">
        <v>444</v>
      </c>
      <c r="E2201">
        <v>1</v>
      </c>
      <c r="F2201">
        <v>68</v>
      </c>
      <c r="G2201">
        <v>44</v>
      </c>
      <c r="H2201" t="s">
        <v>3950</v>
      </c>
      <c r="I2201">
        <f>YEAR(Table1[[#This Row],[Date]])</f>
        <v>2024</v>
      </c>
      <c r="J2201">
        <f>MONTH(Table1[[#This Row],[Date]])</f>
        <v>11</v>
      </c>
      <c r="K2201">
        <f>WEEKDAY(Table1[[#This Row],[Date]])</f>
        <v>5</v>
      </c>
      <c r="L2201" s="3">
        <f>DAY(Table1[[#This Row],[Date]])</f>
        <v>7</v>
      </c>
      <c r="M2201" s="3">
        <f>Table1[[#This Row],[Inventory Level]]/Table1[[#This Row],[Reorder Point]]</f>
        <v>1.9527027027027026</v>
      </c>
      <c r="N2201" s="3">
        <f>ROUND(Table1[[#This Row],[Turnover Ratio]],2)</f>
        <v>1.95</v>
      </c>
    </row>
    <row r="2202" spans="1:14" x14ac:dyDescent="0.25">
      <c r="A2202" t="s">
        <v>1969</v>
      </c>
      <c r="B2202" s="1">
        <v>45420</v>
      </c>
      <c r="C2202">
        <v>224</v>
      </c>
      <c r="D2202">
        <v>452</v>
      </c>
      <c r="E2202">
        <v>16</v>
      </c>
      <c r="F2202">
        <v>198</v>
      </c>
      <c r="G2202">
        <v>10</v>
      </c>
      <c r="H2202" t="s">
        <v>3949</v>
      </c>
      <c r="I2202">
        <f>YEAR(Table1[[#This Row],[Date]])</f>
        <v>2024</v>
      </c>
      <c r="J2202">
        <f>MONTH(Table1[[#This Row],[Date]])</f>
        <v>5</v>
      </c>
      <c r="K2202">
        <f>WEEKDAY(Table1[[#This Row],[Date]])</f>
        <v>4</v>
      </c>
      <c r="L2202" s="3">
        <f>DAY(Table1[[#This Row],[Date]])</f>
        <v>8</v>
      </c>
      <c r="M2202" s="3">
        <f>Table1[[#This Row],[Inventory Level]]/Table1[[#This Row],[Reorder Point]]</f>
        <v>0.49557522123893805</v>
      </c>
      <c r="N2202" s="3">
        <f>ROUND(Table1[[#This Row],[Turnover Ratio]],2)</f>
        <v>0.5</v>
      </c>
    </row>
    <row r="2203" spans="1:14" x14ac:dyDescent="0.25">
      <c r="A2203" t="s">
        <v>1970</v>
      </c>
      <c r="B2203" s="1">
        <v>45624</v>
      </c>
      <c r="C2203">
        <v>706</v>
      </c>
      <c r="D2203">
        <v>153</v>
      </c>
      <c r="E2203">
        <v>25</v>
      </c>
      <c r="F2203">
        <v>114</v>
      </c>
      <c r="G2203">
        <v>1</v>
      </c>
      <c r="H2203" t="s">
        <v>3949</v>
      </c>
      <c r="I2203">
        <f>YEAR(Table1[[#This Row],[Date]])</f>
        <v>2024</v>
      </c>
      <c r="J2203">
        <f>MONTH(Table1[[#This Row],[Date]])</f>
        <v>11</v>
      </c>
      <c r="K2203">
        <f>WEEKDAY(Table1[[#This Row],[Date]])</f>
        <v>5</v>
      </c>
      <c r="L2203" s="3">
        <f>DAY(Table1[[#This Row],[Date]])</f>
        <v>28</v>
      </c>
      <c r="M2203" s="3">
        <f>Table1[[#This Row],[Inventory Level]]/Table1[[#This Row],[Reorder Point]]</f>
        <v>4.6143790849673199</v>
      </c>
      <c r="N2203" s="3">
        <f>ROUND(Table1[[#This Row],[Turnover Ratio]],2)</f>
        <v>4.6100000000000003</v>
      </c>
    </row>
    <row r="2204" spans="1:14" hidden="1" x14ac:dyDescent="0.25">
      <c r="A2204" t="s">
        <v>1971</v>
      </c>
      <c r="B2204" s="1">
        <v>44992</v>
      </c>
      <c r="C2204">
        <v>748</v>
      </c>
      <c r="D2204">
        <v>474</v>
      </c>
      <c r="E2204">
        <v>28</v>
      </c>
      <c r="F2204">
        <v>4</v>
      </c>
      <c r="G2204">
        <v>23</v>
      </c>
      <c r="H2204" t="s">
        <v>3951</v>
      </c>
      <c r="I2204">
        <f>YEAR(Table1[[#This Row],[Date]])</f>
        <v>2023</v>
      </c>
      <c r="J2204">
        <f>MONTH(Table1[[#This Row],[Date]])</f>
        <v>3</v>
      </c>
      <c r="K2204">
        <f>WEEKDAY(Table1[[#This Row],[Date]])</f>
        <v>3</v>
      </c>
      <c r="L2204" s="3">
        <f>DAY(Table1[[#This Row],[Date]])</f>
        <v>7</v>
      </c>
      <c r="M2204" s="3">
        <f>Table1[[#This Row],[Inventory Level]]/Table1[[#This Row],[Reorder Point]]</f>
        <v>1.5780590717299579</v>
      </c>
      <c r="N2204" s="3">
        <f>ROUND(Table1[[#This Row],[Turnover Ratio]],2)</f>
        <v>1.58</v>
      </c>
    </row>
    <row r="2205" spans="1:14" hidden="1" x14ac:dyDescent="0.25">
      <c r="A2205" t="s">
        <v>1972</v>
      </c>
      <c r="B2205" s="1">
        <v>45412</v>
      </c>
      <c r="C2205">
        <v>242</v>
      </c>
      <c r="D2205">
        <v>259</v>
      </c>
      <c r="E2205">
        <v>12</v>
      </c>
      <c r="F2205">
        <v>27</v>
      </c>
      <c r="G2205">
        <v>12</v>
      </c>
      <c r="H2205" t="s">
        <v>3951</v>
      </c>
      <c r="I2205">
        <f>YEAR(Table1[[#This Row],[Date]])</f>
        <v>2024</v>
      </c>
      <c r="J2205">
        <f>MONTH(Table1[[#This Row],[Date]])</f>
        <v>4</v>
      </c>
      <c r="K2205">
        <f>WEEKDAY(Table1[[#This Row],[Date]])</f>
        <v>3</v>
      </c>
      <c r="L2205" s="3">
        <f>DAY(Table1[[#This Row],[Date]])</f>
        <v>30</v>
      </c>
      <c r="M2205" s="3">
        <f>Table1[[#This Row],[Inventory Level]]/Table1[[#This Row],[Reorder Point]]</f>
        <v>0.93436293436293438</v>
      </c>
      <c r="N2205" s="3">
        <f>ROUND(Table1[[#This Row],[Turnover Ratio]],2)</f>
        <v>0.93</v>
      </c>
    </row>
    <row r="2206" spans="1:14" x14ac:dyDescent="0.25">
      <c r="A2206" t="s">
        <v>1973</v>
      </c>
      <c r="B2206" s="1">
        <v>45092</v>
      </c>
      <c r="C2206">
        <v>868</v>
      </c>
      <c r="D2206">
        <v>132</v>
      </c>
      <c r="E2206">
        <v>3</v>
      </c>
      <c r="F2206">
        <v>34</v>
      </c>
      <c r="G2206">
        <v>12</v>
      </c>
      <c r="H2206" t="s">
        <v>3949</v>
      </c>
      <c r="I2206">
        <f>YEAR(Table1[[#This Row],[Date]])</f>
        <v>2023</v>
      </c>
      <c r="J2206">
        <f>MONTH(Table1[[#This Row],[Date]])</f>
        <v>6</v>
      </c>
      <c r="K2206">
        <f>WEEKDAY(Table1[[#This Row],[Date]])</f>
        <v>5</v>
      </c>
      <c r="L2206" s="3">
        <f>DAY(Table1[[#This Row],[Date]])</f>
        <v>15</v>
      </c>
      <c r="M2206" s="3">
        <f>Table1[[#This Row],[Inventory Level]]/Table1[[#This Row],[Reorder Point]]</f>
        <v>6.5757575757575761</v>
      </c>
      <c r="N2206" s="3">
        <f>ROUND(Table1[[#This Row],[Turnover Ratio]],2)</f>
        <v>6.58</v>
      </c>
    </row>
    <row r="2207" spans="1:14" hidden="1" x14ac:dyDescent="0.25">
      <c r="A2207" t="s">
        <v>1974</v>
      </c>
      <c r="B2207" s="1">
        <v>45194</v>
      </c>
      <c r="C2207">
        <v>537</v>
      </c>
      <c r="D2207">
        <v>254</v>
      </c>
      <c r="E2207">
        <v>20</v>
      </c>
      <c r="F2207">
        <v>111</v>
      </c>
      <c r="G2207">
        <v>9</v>
      </c>
      <c r="H2207" t="s">
        <v>3951</v>
      </c>
      <c r="I2207">
        <f>YEAR(Table1[[#This Row],[Date]])</f>
        <v>2023</v>
      </c>
      <c r="J2207">
        <f>MONTH(Table1[[#This Row],[Date]])</f>
        <v>9</v>
      </c>
      <c r="K2207">
        <f>WEEKDAY(Table1[[#This Row],[Date]])</f>
        <v>2</v>
      </c>
      <c r="L2207" s="3">
        <f>DAY(Table1[[#This Row],[Date]])</f>
        <v>25</v>
      </c>
      <c r="M2207" s="3">
        <f>Table1[[#This Row],[Inventory Level]]/Table1[[#This Row],[Reorder Point]]</f>
        <v>2.1141732283464565</v>
      </c>
      <c r="N2207" s="3">
        <f>ROUND(Table1[[#This Row],[Turnover Ratio]],2)</f>
        <v>2.11</v>
      </c>
    </row>
    <row r="2208" spans="1:14" hidden="1" x14ac:dyDescent="0.25">
      <c r="A2208" t="s">
        <v>1975</v>
      </c>
      <c r="B2208" s="1">
        <v>45036</v>
      </c>
      <c r="C2208">
        <v>132</v>
      </c>
      <c r="D2208">
        <v>131</v>
      </c>
      <c r="E2208">
        <v>26</v>
      </c>
      <c r="F2208">
        <v>41</v>
      </c>
      <c r="G2208">
        <v>50</v>
      </c>
      <c r="H2208" t="s">
        <v>3950</v>
      </c>
      <c r="I2208">
        <f>YEAR(Table1[[#This Row],[Date]])</f>
        <v>2023</v>
      </c>
      <c r="J2208">
        <f>MONTH(Table1[[#This Row],[Date]])</f>
        <v>4</v>
      </c>
      <c r="K2208">
        <f>WEEKDAY(Table1[[#This Row],[Date]])</f>
        <v>5</v>
      </c>
      <c r="L2208" s="3">
        <f>DAY(Table1[[#This Row],[Date]])</f>
        <v>20</v>
      </c>
      <c r="M2208" s="3">
        <f>Table1[[#This Row],[Inventory Level]]/Table1[[#This Row],[Reorder Point]]</f>
        <v>1.0076335877862594</v>
      </c>
      <c r="N2208" s="3">
        <f>ROUND(Table1[[#This Row],[Turnover Ratio]],2)</f>
        <v>1.01</v>
      </c>
    </row>
    <row r="2209" spans="1:14" x14ac:dyDescent="0.25">
      <c r="A2209" t="s">
        <v>1976</v>
      </c>
      <c r="B2209" s="1">
        <v>45429</v>
      </c>
      <c r="C2209">
        <v>733</v>
      </c>
      <c r="D2209">
        <v>145</v>
      </c>
      <c r="E2209">
        <v>29</v>
      </c>
      <c r="F2209">
        <v>174</v>
      </c>
      <c r="G2209">
        <v>3</v>
      </c>
      <c r="H2209" t="s">
        <v>3949</v>
      </c>
      <c r="I2209">
        <f>YEAR(Table1[[#This Row],[Date]])</f>
        <v>2024</v>
      </c>
      <c r="J2209">
        <f>MONTH(Table1[[#This Row],[Date]])</f>
        <v>5</v>
      </c>
      <c r="K2209">
        <f>WEEKDAY(Table1[[#This Row],[Date]])</f>
        <v>6</v>
      </c>
      <c r="L2209" s="3">
        <f>DAY(Table1[[#This Row],[Date]])</f>
        <v>17</v>
      </c>
      <c r="M2209" s="3">
        <f>Table1[[#This Row],[Inventory Level]]/Table1[[#This Row],[Reorder Point]]</f>
        <v>5.0551724137931036</v>
      </c>
      <c r="N2209" s="3">
        <f>ROUND(Table1[[#This Row],[Turnover Ratio]],2)</f>
        <v>5.0599999999999996</v>
      </c>
    </row>
    <row r="2210" spans="1:14" x14ac:dyDescent="0.25">
      <c r="A2210" t="s">
        <v>1977</v>
      </c>
      <c r="B2210" s="1">
        <v>44975</v>
      </c>
      <c r="C2210">
        <v>888</v>
      </c>
      <c r="D2210">
        <v>476</v>
      </c>
      <c r="E2210">
        <v>23</v>
      </c>
      <c r="F2210">
        <v>146</v>
      </c>
      <c r="G2210">
        <v>29</v>
      </c>
      <c r="H2210" t="s">
        <v>3949</v>
      </c>
      <c r="I2210">
        <f>YEAR(Table1[[#This Row],[Date]])</f>
        <v>2023</v>
      </c>
      <c r="J2210">
        <f>MONTH(Table1[[#This Row],[Date]])</f>
        <v>2</v>
      </c>
      <c r="K2210">
        <f>WEEKDAY(Table1[[#This Row],[Date]])</f>
        <v>7</v>
      </c>
      <c r="L2210" s="3">
        <f>DAY(Table1[[#This Row],[Date]])</f>
        <v>18</v>
      </c>
      <c r="M2210" s="3">
        <f>Table1[[#This Row],[Inventory Level]]/Table1[[#This Row],[Reorder Point]]</f>
        <v>1.865546218487395</v>
      </c>
      <c r="N2210" s="3">
        <f>ROUND(Table1[[#This Row],[Turnover Ratio]],2)</f>
        <v>1.87</v>
      </c>
    </row>
    <row r="2211" spans="1:14" hidden="1" x14ac:dyDescent="0.25">
      <c r="A2211" t="s">
        <v>765</v>
      </c>
      <c r="B2211" s="1">
        <v>45469</v>
      </c>
      <c r="C2211">
        <v>303</v>
      </c>
      <c r="D2211">
        <v>82</v>
      </c>
      <c r="E2211">
        <v>4</v>
      </c>
      <c r="F2211">
        <v>59</v>
      </c>
      <c r="G2211">
        <v>6</v>
      </c>
      <c r="H2211" t="s">
        <v>3951</v>
      </c>
      <c r="I2211">
        <f>YEAR(Table1[[#This Row],[Date]])</f>
        <v>2024</v>
      </c>
      <c r="J2211">
        <f>MONTH(Table1[[#This Row],[Date]])</f>
        <v>6</v>
      </c>
      <c r="K2211">
        <f>WEEKDAY(Table1[[#This Row],[Date]])</f>
        <v>4</v>
      </c>
      <c r="L2211" s="3">
        <f>DAY(Table1[[#This Row],[Date]])</f>
        <v>26</v>
      </c>
      <c r="M2211" s="3">
        <f>Table1[[#This Row],[Inventory Level]]/Table1[[#This Row],[Reorder Point]]</f>
        <v>3.6951219512195124</v>
      </c>
      <c r="N2211" s="3">
        <f>ROUND(Table1[[#This Row],[Turnover Ratio]],2)</f>
        <v>3.7</v>
      </c>
    </row>
    <row r="2212" spans="1:14" hidden="1" x14ac:dyDescent="0.25">
      <c r="A2212" t="s">
        <v>1978</v>
      </c>
      <c r="B2212" s="1">
        <v>45147</v>
      </c>
      <c r="C2212">
        <v>307</v>
      </c>
      <c r="D2212">
        <v>194</v>
      </c>
      <c r="E2212">
        <v>6</v>
      </c>
      <c r="F2212">
        <v>42</v>
      </c>
      <c r="G2212">
        <v>35</v>
      </c>
      <c r="H2212" t="s">
        <v>3951</v>
      </c>
      <c r="I2212">
        <f>YEAR(Table1[[#This Row],[Date]])</f>
        <v>2023</v>
      </c>
      <c r="J2212">
        <f>MONTH(Table1[[#This Row],[Date]])</f>
        <v>8</v>
      </c>
      <c r="K2212">
        <f>WEEKDAY(Table1[[#This Row],[Date]])</f>
        <v>4</v>
      </c>
      <c r="L2212" s="3">
        <f>DAY(Table1[[#This Row],[Date]])</f>
        <v>9</v>
      </c>
      <c r="M2212" s="3">
        <f>Table1[[#This Row],[Inventory Level]]/Table1[[#This Row],[Reorder Point]]</f>
        <v>1.5824742268041236</v>
      </c>
      <c r="N2212" s="3">
        <f>ROUND(Table1[[#This Row],[Turnover Ratio]],2)</f>
        <v>1.58</v>
      </c>
    </row>
    <row r="2213" spans="1:14" hidden="1" x14ac:dyDescent="0.25">
      <c r="A2213" t="s">
        <v>1979</v>
      </c>
      <c r="B2213" s="1">
        <v>45423</v>
      </c>
      <c r="C2213">
        <v>357</v>
      </c>
      <c r="D2213">
        <v>232</v>
      </c>
      <c r="E2213">
        <v>26</v>
      </c>
      <c r="F2213">
        <v>142</v>
      </c>
      <c r="G2213">
        <v>20</v>
      </c>
      <c r="H2213" t="s">
        <v>3951</v>
      </c>
      <c r="I2213">
        <f>YEAR(Table1[[#This Row],[Date]])</f>
        <v>2024</v>
      </c>
      <c r="J2213">
        <f>MONTH(Table1[[#This Row],[Date]])</f>
        <v>5</v>
      </c>
      <c r="K2213">
        <f>WEEKDAY(Table1[[#This Row],[Date]])</f>
        <v>7</v>
      </c>
      <c r="L2213" s="3">
        <f>DAY(Table1[[#This Row],[Date]])</f>
        <v>11</v>
      </c>
      <c r="M2213" s="3">
        <f>Table1[[#This Row],[Inventory Level]]/Table1[[#This Row],[Reorder Point]]</f>
        <v>1.5387931034482758</v>
      </c>
      <c r="N2213" s="3">
        <f>ROUND(Table1[[#This Row],[Turnover Ratio]],2)</f>
        <v>1.54</v>
      </c>
    </row>
    <row r="2214" spans="1:14" hidden="1" x14ac:dyDescent="0.25">
      <c r="A2214" t="s">
        <v>1980</v>
      </c>
      <c r="B2214" s="1">
        <v>45641</v>
      </c>
      <c r="C2214">
        <v>531</v>
      </c>
      <c r="D2214">
        <v>161</v>
      </c>
      <c r="E2214">
        <v>8</v>
      </c>
      <c r="F2214">
        <v>87</v>
      </c>
      <c r="G2214">
        <v>31</v>
      </c>
      <c r="H2214" t="s">
        <v>3951</v>
      </c>
      <c r="I2214">
        <f>YEAR(Table1[[#This Row],[Date]])</f>
        <v>2024</v>
      </c>
      <c r="J2214">
        <f>MONTH(Table1[[#This Row],[Date]])</f>
        <v>12</v>
      </c>
      <c r="K2214">
        <f>WEEKDAY(Table1[[#This Row],[Date]])</f>
        <v>1</v>
      </c>
      <c r="L2214" s="3">
        <f>DAY(Table1[[#This Row],[Date]])</f>
        <v>15</v>
      </c>
      <c r="M2214" s="3">
        <f>Table1[[#This Row],[Inventory Level]]/Table1[[#This Row],[Reorder Point]]</f>
        <v>3.298136645962733</v>
      </c>
      <c r="N2214" s="3">
        <f>ROUND(Table1[[#This Row],[Turnover Ratio]],2)</f>
        <v>3.3</v>
      </c>
    </row>
    <row r="2215" spans="1:14" x14ac:dyDescent="0.25">
      <c r="A2215" t="s">
        <v>1981</v>
      </c>
      <c r="B2215" s="1">
        <v>45542</v>
      </c>
      <c r="C2215">
        <v>569</v>
      </c>
      <c r="D2215">
        <v>390</v>
      </c>
      <c r="E2215">
        <v>20</v>
      </c>
      <c r="F2215">
        <v>108</v>
      </c>
      <c r="G2215">
        <v>50</v>
      </c>
      <c r="H2215" t="s">
        <v>3949</v>
      </c>
      <c r="I2215">
        <f>YEAR(Table1[[#This Row],[Date]])</f>
        <v>2024</v>
      </c>
      <c r="J2215">
        <f>MONTH(Table1[[#This Row],[Date]])</f>
        <v>9</v>
      </c>
      <c r="K2215">
        <f>WEEKDAY(Table1[[#This Row],[Date]])</f>
        <v>7</v>
      </c>
      <c r="L2215" s="3">
        <f>DAY(Table1[[#This Row],[Date]])</f>
        <v>7</v>
      </c>
      <c r="M2215" s="3">
        <f>Table1[[#This Row],[Inventory Level]]/Table1[[#This Row],[Reorder Point]]</f>
        <v>1.4589743589743589</v>
      </c>
      <c r="N2215" s="3">
        <f>ROUND(Table1[[#This Row],[Turnover Ratio]],2)</f>
        <v>1.46</v>
      </c>
    </row>
    <row r="2216" spans="1:14" x14ac:dyDescent="0.25">
      <c r="A2216" t="s">
        <v>1982</v>
      </c>
      <c r="B2216" s="1">
        <v>45512</v>
      </c>
      <c r="C2216">
        <v>912</v>
      </c>
      <c r="D2216">
        <v>370</v>
      </c>
      <c r="E2216">
        <v>10</v>
      </c>
      <c r="F2216">
        <v>121</v>
      </c>
      <c r="G2216">
        <v>34</v>
      </c>
      <c r="H2216" t="s">
        <v>3949</v>
      </c>
      <c r="I2216">
        <f>YEAR(Table1[[#This Row],[Date]])</f>
        <v>2024</v>
      </c>
      <c r="J2216">
        <f>MONTH(Table1[[#This Row],[Date]])</f>
        <v>8</v>
      </c>
      <c r="K2216">
        <f>WEEKDAY(Table1[[#This Row],[Date]])</f>
        <v>5</v>
      </c>
      <c r="L2216" s="3">
        <f>DAY(Table1[[#This Row],[Date]])</f>
        <v>8</v>
      </c>
      <c r="M2216" s="3">
        <f>Table1[[#This Row],[Inventory Level]]/Table1[[#This Row],[Reorder Point]]</f>
        <v>2.464864864864865</v>
      </c>
      <c r="N2216" s="3">
        <f>ROUND(Table1[[#This Row],[Turnover Ratio]],2)</f>
        <v>2.46</v>
      </c>
    </row>
    <row r="2217" spans="1:14" x14ac:dyDescent="0.25">
      <c r="A2217" t="s">
        <v>1983</v>
      </c>
      <c r="B2217" s="1">
        <v>45073</v>
      </c>
      <c r="C2217">
        <v>714</v>
      </c>
      <c r="D2217">
        <v>308</v>
      </c>
      <c r="E2217">
        <v>28</v>
      </c>
      <c r="F2217">
        <v>56</v>
      </c>
      <c r="G2217">
        <v>6</v>
      </c>
      <c r="H2217" t="s">
        <v>3949</v>
      </c>
      <c r="I2217">
        <f>YEAR(Table1[[#This Row],[Date]])</f>
        <v>2023</v>
      </c>
      <c r="J2217">
        <f>MONTH(Table1[[#This Row],[Date]])</f>
        <v>5</v>
      </c>
      <c r="K2217">
        <f>WEEKDAY(Table1[[#This Row],[Date]])</f>
        <v>7</v>
      </c>
      <c r="L2217" s="3">
        <f>DAY(Table1[[#This Row],[Date]])</f>
        <v>27</v>
      </c>
      <c r="M2217" s="3">
        <f>Table1[[#This Row],[Inventory Level]]/Table1[[#This Row],[Reorder Point]]</f>
        <v>2.3181818181818183</v>
      </c>
      <c r="N2217" s="3">
        <f>ROUND(Table1[[#This Row],[Turnover Ratio]],2)</f>
        <v>2.3199999999999998</v>
      </c>
    </row>
    <row r="2218" spans="1:14" hidden="1" x14ac:dyDescent="0.25">
      <c r="A2218" t="s">
        <v>1984</v>
      </c>
      <c r="B2218" s="1">
        <v>44986</v>
      </c>
      <c r="C2218">
        <v>818</v>
      </c>
      <c r="D2218">
        <v>364</v>
      </c>
      <c r="E2218">
        <v>17</v>
      </c>
      <c r="F2218">
        <v>25</v>
      </c>
      <c r="G2218">
        <v>35</v>
      </c>
      <c r="H2218" t="s">
        <v>3950</v>
      </c>
      <c r="I2218">
        <f>YEAR(Table1[[#This Row],[Date]])</f>
        <v>2023</v>
      </c>
      <c r="J2218">
        <f>MONTH(Table1[[#This Row],[Date]])</f>
        <v>3</v>
      </c>
      <c r="K2218">
        <f>WEEKDAY(Table1[[#This Row],[Date]])</f>
        <v>4</v>
      </c>
      <c r="L2218" s="3">
        <f>DAY(Table1[[#This Row],[Date]])</f>
        <v>1</v>
      </c>
      <c r="M2218" s="3">
        <f>Table1[[#This Row],[Inventory Level]]/Table1[[#This Row],[Reorder Point]]</f>
        <v>2.2472527472527473</v>
      </c>
      <c r="N2218" s="3">
        <f>ROUND(Table1[[#This Row],[Turnover Ratio]],2)</f>
        <v>2.25</v>
      </c>
    </row>
    <row r="2219" spans="1:14" hidden="1" x14ac:dyDescent="0.25">
      <c r="A2219" t="s">
        <v>1985</v>
      </c>
      <c r="B2219" s="1">
        <v>45336</v>
      </c>
      <c r="C2219">
        <v>228</v>
      </c>
      <c r="D2219">
        <v>151</v>
      </c>
      <c r="E2219">
        <v>11</v>
      </c>
      <c r="F2219">
        <v>42</v>
      </c>
      <c r="G2219">
        <v>4</v>
      </c>
      <c r="H2219" t="s">
        <v>3951</v>
      </c>
      <c r="I2219">
        <f>YEAR(Table1[[#This Row],[Date]])</f>
        <v>2024</v>
      </c>
      <c r="J2219">
        <f>MONTH(Table1[[#This Row],[Date]])</f>
        <v>2</v>
      </c>
      <c r="K2219">
        <f>WEEKDAY(Table1[[#This Row],[Date]])</f>
        <v>4</v>
      </c>
      <c r="L2219" s="3">
        <f>DAY(Table1[[#This Row],[Date]])</f>
        <v>14</v>
      </c>
      <c r="M2219" s="3">
        <f>Table1[[#This Row],[Inventory Level]]/Table1[[#This Row],[Reorder Point]]</f>
        <v>1.509933774834437</v>
      </c>
      <c r="N2219" s="3">
        <f>ROUND(Table1[[#This Row],[Turnover Ratio]],2)</f>
        <v>1.51</v>
      </c>
    </row>
    <row r="2220" spans="1:14" hidden="1" x14ac:dyDescent="0.25">
      <c r="A2220" t="s">
        <v>1986</v>
      </c>
      <c r="B2220" s="1">
        <v>45677</v>
      </c>
      <c r="C2220">
        <v>961</v>
      </c>
      <c r="D2220">
        <v>201</v>
      </c>
      <c r="E2220">
        <v>9</v>
      </c>
      <c r="F2220">
        <v>2</v>
      </c>
      <c r="G2220">
        <v>34</v>
      </c>
      <c r="H2220" t="s">
        <v>3951</v>
      </c>
      <c r="I2220">
        <f>YEAR(Table1[[#This Row],[Date]])</f>
        <v>2025</v>
      </c>
      <c r="J2220">
        <f>MONTH(Table1[[#This Row],[Date]])</f>
        <v>1</v>
      </c>
      <c r="K2220">
        <f>WEEKDAY(Table1[[#This Row],[Date]])</f>
        <v>2</v>
      </c>
      <c r="L2220" s="3">
        <f>DAY(Table1[[#This Row],[Date]])</f>
        <v>20</v>
      </c>
      <c r="M2220" s="3">
        <f>Table1[[#This Row],[Inventory Level]]/Table1[[#This Row],[Reorder Point]]</f>
        <v>4.7810945273631837</v>
      </c>
      <c r="N2220" s="3">
        <f>ROUND(Table1[[#This Row],[Turnover Ratio]],2)</f>
        <v>4.78</v>
      </c>
    </row>
    <row r="2221" spans="1:14" hidden="1" x14ac:dyDescent="0.25">
      <c r="A2221" t="s">
        <v>1987</v>
      </c>
      <c r="B2221" s="1">
        <v>45325</v>
      </c>
      <c r="C2221">
        <v>817</v>
      </c>
      <c r="D2221">
        <v>138</v>
      </c>
      <c r="E2221">
        <v>16</v>
      </c>
      <c r="F2221">
        <v>181</v>
      </c>
      <c r="G2221">
        <v>14</v>
      </c>
      <c r="H2221" t="s">
        <v>3951</v>
      </c>
      <c r="I2221">
        <f>YEAR(Table1[[#This Row],[Date]])</f>
        <v>2024</v>
      </c>
      <c r="J2221">
        <f>MONTH(Table1[[#This Row],[Date]])</f>
        <v>2</v>
      </c>
      <c r="K2221">
        <f>WEEKDAY(Table1[[#This Row],[Date]])</f>
        <v>7</v>
      </c>
      <c r="L2221" s="3">
        <f>DAY(Table1[[#This Row],[Date]])</f>
        <v>3</v>
      </c>
      <c r="M2221" s="3">
        <f>Table1[[#This Row],[Inventory Level]]/Table1[[#This Row],[Reorder Point]]</f>
        <v>5.9202898550724639</v>
      </c>
      <c r="N2221" s="3">
        <f>ROUND(Table1[[#This Row],[Turnover Ratio]],2)</f>
        <v>5.92</v>
      </c>
    </row>
    <row r="2222" spans="1:14" x14ac:dyDescent="0.25">
      <c r="A2222" t="s">
        <v>1988</v>
      </c>
      <c r="B2222" s="1">
        <v>45559</v>
      </c>
      <c r="C2222">
        <v>974</v>
      </c>
      <c r="D2222">
        <v>457</v>
      </c>
      <c r="E2222">
        <v>14</v>
      </c>
      <c r="F2222">
        <v>138</v>
      </c>
      <c r="G2222">
        <v>26</v>
      </c>
      <c r="H2222" t="s">
        <v>3949</v>
      </c>
      <c r="I2222">
        <f>YEAR(Table1[[#This Row],[Date]])</f>
        <v>2024</v>
      </c>
      <c r="J2222">
        <f>MONTH(Table1[[#This Row],[Date]])</f>
        <v>9</v>
      </c>
      <c r="K2222">
        <f>WEEKDAY(Table1[[#This Row],[Date]])</f>
        <v>3</v>
      </c>
      <c r="L2222" s="3">
        <f>DAY(Table1[[#This Row],[Date]])</f>
        <v>24</v>
      </c>
      <c r="M2222" s="3">
        <f>Table1[[#This Row],[Inventory Level]]/Table1[[#This Row],[Reorder Point]]</f>
        <v>2.1312910284463893</v>
      </c>
      <c r="N2222" s="3">
        <f>ROUND(Table1[[#This Row],[Turnover Ratio]],2)</f>
        <v>2.13</v>
      </c>
    </row>
    <row r="2223" spans="1:14" hidden="1" x14ac:dyDescent="0.25">
      <c r="A2223" t="s">
        <v>1989</v>
      </c>
      <c r="B2223" s="1">
        <v>45019</v>
      </c>
      <c r="C2223">
        <v>990</v>
      </c>
      <c r="D2223">
        <v>142</v>
      </c>
      <c r="E2223">
        <v>10</v>
      </c>
      <c r="F2223">
        <v>165</v>
      </c>
      <c r="G2223">
        <v>42</v>
      </c>
      <c r="H2223" t="s">
        <v>3951</v>
      </c>
      <c r="I2223">
        <f>YEAR(Table1[[#This Row],[Date]])</f>
        <v>2023</v>
      </c>
      <c r="J2223">
        <f>MONTH(Table1[[#This Row],[Date]])</f>
        <v>4</v>
      </c>
      <c r="K2223">
        <f>WEEKDAY(Table1[[#This Row],[Date]])</f>
        <v>2</v>
      </c>
      <c r="L2223" s="3">
        <f>DAY(Table1[[#This Row],[Date]])</f>
        <v>3</v>
      </c>
      <c r="M2223" s="3">
        <f>Table1[[#This Row],[Inventory Level]]/Table1[[#This Row],[Reorder Point]]</f>
        <v>6.971830985915493</v>
      </c>
      <c r="N2223" s="3">
        <f>ROUND(Table1[[#This Row],[Turnover Ratio]],2)</f>
        <v>6.97</v>
      </c>
    </row>
    <row r="2224" spans="1:14" hidden="1" x14ac:dyDescent="0.25">
      <c r="A2224" t="s">
        <v>1990</v>
      </c>
      <c r="B2224" s="1">
        <v>45433</v>
      </c>
      <c r="C2224">
        <v>357</v>
      </c>
      <c r="D2224">
        <v>397</v>
      </c>
      <c r="E2224">
        <v>17</v>
      </c>
      <c r="F2224">
        <v>130</v>
      </c>
      <c r="G2224">
        <v>8</v>
      </c>
      <c r="H2224" t="s">
        <v>3950</v>
      </c>
      <c r="I2224">
        <f>YEAR(Table1[[#This Row],[Date]])</f>
        <v>2024</v>
      </c>
      <c r="J2224">
        <f>MONTH(Table1[[#This Row],[Date]])</f>
        <v>5</v>
      </c>
      <c r="K2224">
        <f>WEEKDAY(Table1[[#This Row],[Date]])</f>
        <v>3</v>
      </c>
      <c r="L2224" s="3">
        <f>DAY(Table1[[#This Row],[Date]])</f>
        <v>21</v>
      </c>
      <c r="M2224" s="3">
        <f>Table1[[#This Row],[Inventory Level]]/Table1[[#This Row],[Reorder Point]]</f>
        <v>0.89924433249370272</v>
      </c>
      <c r="N2224" s="3">
        <f>ROUND(Table1[[#This Row],[Turnover Ratio]],2)</f>
        <v>0.9</v>
      </c>
    </row>
    <row r="2225" spans="1:14" hidden="1" x14ac:dyDescent="0.25">
      <c r="A2225" t="s">
        <v>1991</v>
      </c>
      <c r="B2225" s="1">
        <v>45055</v>
      </c>
      <c r="C2225">
        <v>189</v>
      </c>
      <c r="D2225">
        <v>307</v>
      </c>
      <c r="E2225">
        <v>5</v>
      </c>
      <c r="F2225">
        <v>50</v>
      </c>
      <c r="G2225">
        <v>44</v>
      </c>
      <c r="H2225" t="s">
        <v>3950</v>
      </c>
      <c r="I2225">
        <f>YEAR(Table1[[#This Row],[Date]])</f>
        <v>2023</v>
      </c>
      <c r="J2225">
        <f>MONTH(Table1[[#This Row],[Date]])</f>
        <v>5</v>
      </c>
      <c r="K2225">
        <f>WEEKDAY(Table1[[#This Row],[Date]])</f>
        <v>3</v>
      </c>
      <c r="L2225" s="3">
        <f>DAY(Table1[[#This Row],[Date]])</f>
        <v>9</v>
      </c>
      <c r="M2225" s="3">
        <f>Table1[[#This Row],[Inventory Level]]/Table1[[#This Row],[Reorder Point]]</f>
        <v>0.61563517915309451</v>
      </c>
      <c r="N2225" s="3">
        <f>ROUND(Table1[[#This Row],[Turnover Ratio]],2)</f>
        <v>0.62</v>
      </c>
    </row>
    <row r="2226" spans="1:14" hidden="1" x14ac:dyDescent="0.25">
      <c r="A2226" t="s">
        <v>1992</v>
      </c>
      <c r="B2226" s="1">
        <v>45666</v>
      </c>
      <c r="C2226">
        <v>639</v>
      </c>
      <c r="D2226">
        <v>456</v>
      </c>
      <c r="E2226">
        <v>1</v>
      </c>
      <c r="F2226">
        <v>43</v>
      </c>
      <c r="G2226">
        <v>16</v>
      </c>
      <c r="H2226" t="s">
        <v>3951</v>
      </c>
      <c r="I2226">
        <f>YEAR(Table1[[#This Row],[Date]])</f>
        <v>2025</v>
      </c>
      <c r="J2226">
        <f>MONTH(Table1[[#This Row],[Date]])</f>
        <v>1</v>
      </c>
      <c r="K2226">
        <f>WEEKDAY(Table1[[#This Row],[Date]])</f>
        <v>5</v>
      </c>
      <c r="L2226" s="3">
        <f>DAY(Table1[[#This Row],[Date]])</f>
        <v>9</v>
      </c>
      <c r="M2226" s="3">
        <f>Table1[[#This Row],[Inventory Level]]/Table1[[#This Row],[Reorder Point]]</f>
        <v>1.4013157894736843</v>
      </c>
      <c r="N2226" s="3">
        <f>ROUND(Table1[[#This Row],[Turnover Ratio]],2)</f>
        <v>1.4</v>
      </c>
    </row>
    <row r="2227" spans="1:14" hidden="1" x14ac:dyDescent="0.25">
      <c r="A2227" t="s">
        <v>1993</v>
      </c>
      <c r="B2227" s="1">
        <v>45578</v>
      </c>
      <c r="C2227">
        <v>960</v>
      </c>
      <c r="D2227">
        <v>286</v>
      </c>
      <c r="E2227">
        <v>13</v>
      </c>
      <c r="F2227">
        <v>184</v>
      </c>
      <c r="G2227">
        <v>33</v>
      </c>
      <c r="H2227" t="s">
        <v>3951</v>
      </c>
      <c r="I2227">
        <f>YEAR(Table1[[#This Row],[Date]])</f>
        <v>2024</v>
      </c>
      <c r="J2227">
        <f>MONTH(Table1[[#This Row],[Date]])</f>
        <v>10</v>
      </c>
      <c r="K2227">
        <f>WEEKDAY(Table1[[#This Row],[Date]])</f>
        <v>1</v>
      </c>
      <c r="L2227" s="3">
        <f>DAY(Table1[[#This Row],[Date]])</f>
        <v>13</v>
      </c>
      <c r="M2227" s="3">
        <f>Table1[[#This Row],[Inventory Level]]/Table1[[#This Row],[Reorder Point]]</f>
        <v>3.3566433566433567</v>
      </c>
      <c r="N2227" s="3">
        <f>ROUND(Table1[[#This Row],[Turnover Ratio]],2)</f>
        <v>3.36</v>
      </c>
    </row>
    <row r="2228" spans="1:14" hidden="1" x14ac:dyDescent="0.25">
      <c r="A2228" t="s">
        <v>1994</v>
      </c>
      <c r="B2228" s="1">
        <v>45215</v>
      </c>
      <c r="C2228">
        <v>424</v>
      </c>
      <c r="D2228">
        <v>431</v>
      </c>
      <c r="E2228">
        <v>6</v>
      </c>
      <c r="F2228">
        <v>33</v>
      </c>
      <c r="G2228">
        <v>29</v>
      </c>
      <c r="H2228" t="s">
        <v>3950</v>
      </c>
      <c r="I2228">
        <f>YEAR(Table1[[#This Row],[Date]])</f>
        <v>2023</v>
      </c>
      <c r="J2228">
        <f>MONTH(Table1[[#This Row],[Date]])</f>
        <v>10</v>
      </c>
      <c r="K2228">
        <f>WEEKDAY(Table1[[#This Row],[Date]])</f>
        <v>2</v>
      </c>
      <c r="L2228" s="3">
        <f>DAY(Table1[[#This Row],[Date]])</f>
        <v>16</v>
      </c>
      <c r="M2228" s="3">
        <f>Table1[[#This Row],[Inventory Level]]/Table1[[#This Row],[Reorder Point]]</f>
        <v>0.98375870069605564</v>
      </c>
      <c r="N2228" s="3">
        <f>ROUND(Table1[[#This Row],[Turnover Ratio]],2)</f>
        <v>0.98</v>
      </c>
    </row>
    <row r="2229" spans="1:14" hidden="1" x14ac:dyDescent="0.25">
      <c r="A2229" t="s">
        <v>1995</v>
      </c>
      <c r="B2229" s="1">
        <v>45696</v>
      </c>
      <c r="C2229">
        <v>641</v>
      </c>
      <c r="D2229">
        <v>410</v>
      </c>
      <c r="E2229">
        <v>27</v>
      </c>
      <c r="F2229">
        <v>197</v>
      </c>
      <c r="G2229">
        <v>12</v>
      </c>
      <c r="H2229" t="s">
        <v>3950</v>
      </c>
      <c r="I2229">
        <f>YEAR(Table1[[#This Row],[Date]])</f>
        <v>2025</v>
      </c>
      <c r="J2229">
        <f>MONTH(Table1[[#This Row],[Date]])</f>
        <v>2</v>
      </c>
      <c r="K2229">
        <f>WEEKDAY(Table1[[#This Row],[Date]])</f>
        <v>7</v>
      </c>
      <c r="L2229" s="3">
        <f>DAY(Table1[[#This Row],[Date]])</f>
        <v>8</v>
      </c>
      <c r="M2229" s="3">
        <f>Table1[[#This Row],[Inventory Level]]/Table1[[#This Row],[Reorder Point]]</f>
        <v>1.5634146341463415</v>
      </c>
      <c r="N2229" s="3">
        <f>ROUND(Table1[[#This Row],[Turnover Ratio]],2)</f>
        <v>1.56</v>
      </c>
    </row>
    <row r="2230" spans="1:14" hidden="1" x14ac:dyDescent="0.25">
      <c r="A2230" t="s">
        <v>1996</v>
      </c>
      <c r="B2230" s="1">
        <v>45311</v>
      </c>
      <c r="C2230">
        <v>227</v>
      </c>
      <c r="D2230">
        <v>358</v>
      </c>
      <c r="E2230">
        <v>5</v>
      </c>
      <c r="F2230">
        <v>174</v>
      </c>
      <c r="G2230">
        <v>28</v>
      </c>
      <c r="H2230" t="s">
        <v>3951</v>
      </c>
      <c r="I2230">
        <f>YEAR(Table1[[#This Row],[Date]])</f>
        <v>2024</v>
      </c>
      <c r="J2230">
        <f>MONTH(Table1[[#This Row],[Date]])</f>
        <v>1</v>
      </c>
      <c r="K2230">
        <f>WEEKDAY(Table1[[#This Row],[Date]])</f>
        <v>7</v>
      </c>
      <c r="L2230" s="3">
        <f>DAY(Table1[[#This Row],[Date]])</f>
        <v>20</v>
      </c>
      <c r="M2230" s="3">
        <f>Table1[[#This Row],[Inventory Level]]/Table1[[#This Row],[Reorder Point]]</f>
        <v>0.63407821229050276</v>
      </c>
      <c r="N2230" s="3">
        <f>ROUND(Table1[[#This Row],[Turnover Ratio]],2)</f>
        <v>0.63</v>
      </c>
    </row>
    <row r="2231" spans="1:14" hidden="1" x14ac:dyDescent="0.25">
      <c r="A2231" t="s">
        <v>1997</v>
      </c>
      <c r="B2231" s="1">
        <v>45639</v>
      </c>
      <c r="C2231">
        <v>750</v>
      </c>
      <c r="D2231">
        <v>70</v>
      </c>
      <c r="E2231">
        <v>27</v>
      </c>
      <c r="F2231">
        <v>147</v>
      </c>
      <c r="G2231">
        <v>7</v>
      </c>
      <c r="H2231" t="s">
        <v>3951</v>
      </c>
      <c r="I2231">
        <f>YEAR(Table1[[#This Row],[Date]])</f>
        <v>2024</v>
      </c>
      <c r="J2231">
        <f>MONTH(Table1[[#This Row],[Date]])</f>
        <v>12</v>
      </c>
      <c r="K2231">
        <f>WEEKDAY(Table1[[#This Row],[Date]])</f>
        <v>6</v>
      </c>
      <c r="L2231" s="3">
        <f>DAY(Table1[[#This Row],[Date]])</f>
        <v>13</v>
      </c>
      <c r="M2231" s="3">
        <f>Table1[[#This Row],[Inventory Level]]/Table1[[#This Row],[Reorder Point]]</f>
        <v>10.714285714285714</v>
      </c>
      <c r="N2231" s="3">
        <f>ROUND(Table1[[#This Row],[Turnover Ratio]],2)</f>
        <v>10.71</v>
      </c>
    </row>
    <row r="2232" spans="1:14" hidden="1" x14ac:dyDescent="0.25">
      <c r="A2232" t="s">
        <v>511</v>
      </c>
      <c r="B2232" s="1">
        <v>45664</v>
      </c>
      <c r="C2232">
        <v>331</v>
      </c>
      <c r="D2232">
        <v>152</v>
      </c>
      <c r="E2232">
        <v>7</v>
      </c>
      <c r="F2232">
        <v>45</v>
      </c>
      <c r="G2232">
        <v>50</v>
      </c>
      <c r="H2232" t="s">
        <v>3950</v>
      </c>
      <c r="I2232">
        <f>YEAR(Table1[[#This Row],[Date]])</f>
        <v>2025</v>
      </c>
      <c r="J2232">
        <f>MONTH(Table1[[#This Row],[Date]])</f>
        <v>1</v>
      </c>
      <c r="K2232">
        <f>WEEKDAY(Table1[[#This Row],[Date]])</f>
        <v>3</v>
      </c>
      <c r="L2232" s="3">
        <f>DAY(Table1[[#This Row],[Date]])</f>
        <v>7</v>
      </c>
      <c r="M2232" s="3">
        <f>Table1[[#This Row],[Inventory Level]]/Table1[[#This Row],[Reorder Point]]</f>
        <v>2.1776315789473686</v>
      </c>
      <c r="N2232" s="3">
        <f>ROUND(Table1[[#This Row],[Turnover Ratio]],2)</f>
        <v>2.1800000000000002</v>
      </c>
    </row>
    <row r="2233" spans="1:14" hidden="1" x14ac:dyDescent="0.25">
      <c r="A2233" t="s">
        <v>1998</v>
      </c>
      <c r="B2233" s="1">
        <v>44980</v>
      </c>
      <c r="C2233">
        <v>980</v>
      </c>
      <c r="D2233">
        <v>208</v>
      </c>
      <c r="E2233">
        <v>9</v>
      </c>
      <c r="F2233">
        <v>13</v>
      </c>
      <c r="G2233">
        <v>30</v>
      </c>
      <c r="H2233" t="s">
        <v>3951</v>
      </c>
      <c r="I2233">
        <f>YEAR(Table1[[#This Row],[Date]])</f>
        <v>2023</v>
      </c>
      <c r="J2233">
        <f>MONTH(Table1[[#This Row],[Date]])</f>
        <v>2</v>
      </c>
      <c r="K2233">
        <f>WEEKDAY(Table1[[#This Row],[Date]])</f>
        <v>5</v>
      </c>
      <c r="L2233" s="3">
        <f>DAY(Table1[[#This Row],[Date]])</f>
        <v>23</v>
      </c>
      <c r="M2233" s="3">
        <f>Table1[[#This Row],[Inventory Level]]/Table1[[#This Row],[Reorder Point]]</f>
        <v>4.7115384615384617</v>
      </c>
      <c r="N2233" s="3">
        <f>ROUND(Table1[[#This Row],[Turnover Ratio]],2)</f>
        <v>4.71</v>
      </c>
    </row>
    <row r="2234" spans="1:14" hidden="1" x14ac:dyDescent="0.25">
      <c r="A2234" t="s">
        <v>1999</v>
      </c>
      <c r="B2234" s="1">
        <v>45653</v>
      </c>
      <c r="C2234">
        <v>803</v>
      </c>
      <c r="D2234">
        <v>494</v>
      </c>
      <c r="E2234">
        <v>12</v>
      </c>
      <c r="F2234">
        <v>141</v>
      </c>
      <c r="G2234">
        <v>20</v>
      </c>
      <c r="H2234" t="s">
        <v>3951</v>
      </c>
      <c r="I2234">
        <f>YEAR(Table1[[#This Row],[Date]])</f>
        <v>2024</v>
      </c>
      <c r="J2234">
        <f>MONTH(Table1[[#This Row],[Date]])</f>
        <v>12</v>
      </c>
      <c r="K2234">
        <f>WEEKDAY(Table1[[#This Row],[Date]])</f>
        <v>6</v>
      </c>
      <c r="L2234" s="3">
        <f>DAY(Table1[[#This Row],[Date]])</f>
        <v>27</v>
      </c>
      <c r="M2234" s="3">
        <f>Table1[[#This Row],[Inventory Level]]/Table1[[#This Row],[Reorder Point]]</f>
        <v>1.6255060728744939</v>
      </c>
      <c r="N2234" s="3">
        <f>ROUND(Table1[[#This Row],[Turnover Ratio]],2)</f>
        <v>1.63</v>
      </c>
    </row>
    <row r="2235" spans="1:14" hidden="1" x14ac:dyDescent="0.25">
      <c r="A2235" t="s">
        <v>2000</v>
      </c>
      <c r="B2235" s="1">
        <v>45418</v>
      </c>
      <c r="C2235">
        <v>849</v>
      </c>
      <c r="D2235">
        <v>220</v>
      </c>
      <c r="E2235">
        <v>8</v>
      </c>
      <c r="F2235">
        <v>16</v>
      </c>
      <c r="G2235">
        <v>11</v>
      </c>
      <c r="H2235" t="s">
        <v>3951</v>
      </c>
      <c r="I2235">
        <f>YEAR(Table1[[#This Row],[Date]])</f>
        <v>2024</v>
      </c>
      <c r="J2235">
        <f>MONTH(Table1[[#This Row],[Date]])</f>
        <v>5</v>
      </c>
      <c r="K2235">
        <f>WEEKDAY(Table1[[#This Row],[Date]])</f>
        <v>2</v>
      </c>
      <c r="L2235" s="3">
        <f>DAY(Table1[[#This Row],[Date]])</f>
        <v>6</v>
      </c>
      <c r="M2235" s="3">
        <f>Table1[[#This Row],[Inventory Level]]/Table1[[#This Row],[Reorder Point]]</f>
        <v>3.8590909090909089</v>
      </c>
      <c r="N2235" s="3">
        <f>ROUND(Table1[[#This Row],[Turnover Ratio]],2)</f>
        <v>3.86</v>
      </c>
    </row>
    <row r="2236" spans="1:14" x14ac:dyDescent="0.25">
      <c r="A2236" t="s">
        <v>1310</v>
      </c>
      <c r="B2236" s="1">
        <v>45473</v>
      </c>
      <c r="C2236">
        <v>753</v>
      </c>
      <c r="D2236">
        <v>98</v>
      </c>
      <c r="E2236">
        <v>16</v>
      </c>
      <c r="F2236">
        <v>22</v>
      </c>
      <c r="G2236">
        <v>41</v>
      </c>
      <c r="H2236" t="s">
        <v>3949</v>
      </c>
      <c r="I2236">
        <f>YEAR(Table1[[#This Row],[Date]])</f>
        <v>2024</v>
      </c>
      <c r="J2236">
        <f>MONTH(Table1[[#This Row],[Date]])</f>
        <v>6</v>
      </c>
      <c r="K2236">
        <f>WEEKDAY(Table1[[#This Row],[Date]])</f>
        <v>1</v>
      </c>
      <c r="L2236" s="3">
        <f>DAY(Table1[[#This Row],[Date]])</f>
        <v>30</v>
      </c>
      <c r="M2236" s="3">
        <f>Table1[[#This Row],[Inventory Level]]/Table1[[#This Row],[Reorder Point]]</f>
        <v>7.6836734693877551</v>
      </c>
      <c r="N2236" s="3">
        <f>ROUND(Table1[[#This Row],[Turnover Ratio]],2)</f>
        <v>7.68</v>
      </c>
    </row>
    <row r="2237" spans="1:14" hidden="1" x14ac:dyDescent="0.25">
      <c r="A2237" t="s">
        <v>2001</v>
      </c>
      <c r="B2237" s="1">
        <v>45592</v>
      </c>
      <c r="C2237">
        <v>156</v>
      </c>
      <c r="D2237">
        <v>177</v>
      </c>
      <c r="E2237">
        <v>16</v>
      </c>
      <c r="F2237">
        <v>69</v>
      </c>
      <c r="G2237">
        <v>43</v>
      </c>
      <c r="H2237" t="s">
        <v>3951</v>
      </c>
      <c r="I2237">
        <f>YEAR(Table1[[#This Row],[Date]])</f>
        <v>2024</v>
      </c>
      <c r="J2237">
        <f>MONTH(Table1[[#This Row],[Date]])</f>
        <v>10</v>
      </c>
      <c r="K2237">
        <f>WEEKDAY(Table1[[#This Row],[Date]])</f>
        <v>1</v>
      </c>
      <c r="L2237" s="3">
        <f>DAY(Table1[[#This Row],[Date]])</f>
        <v>27</v>
      </c>
      <c r="M2237" s="3">
        <f>Table1[[#This Row],[Inventory Level]]/Table1[[#This Row],[Reorder Point]]</f>
        <v>0.88135593220338981</v>
      </c>
      <c r="N2237" s="3">
        <f>ROUND(Table1[[#This Row],[Turnover Ratio]],2)</f>
        <v>0.88</v>
      </c>
    </row>
    <row r="2238" spans="1:14" hidden="1" x14ac:dyDescent="0.25">
      <c r="A2238" t="s">
        <v>2002</v>
      </c>
      <c r="B2238" s="1">
        <v>45666</v>
      </c>
      <c r="C2238">
        <v>913</v>
      </c>
      <c r="D2238">
        <v>149</v>
      </c>
      <c r="E2238">
        <v>5</v>
      </c>
      <c r="F2238">
        <v>85</v>
      </c>
      <c r="G2238">
        <v>34</v>
      </c>
      <c r="H2238" t="s">
        <v>3951</v>
      </c>
      <c r="I2238">
        <f>YEAR(Table1[[#This Row],[Date]])</f>
        <v>2025</v>
      </c>
      <c r="J2238">
        <f>MONTH(Table1[[#This Row],[Date]])</f>
        <v>1</v>
      </c>
      <c r="K2238">
        <f>WEEKDAY(Table1[[#This Row],[Date]])</f>
        <v>5</v>
      </c>
      <c r="L2238" s="3">
        <f>DAY(Table1[[#This Row],[Date]])</f>
        <v>9</v>
      </c>
      <c r="M2238" s="3">
        <f>Table1[[#This Row],[Inventory Level]]/Table1[[#This Row],[Reorder Point]]</f>
        <v>6.1275167785234901</v>
      </c>
      <c r="N2238" s="3">
        <f>ROUND(Table1[[#This Row],[Turnover Ratio]],2)</f>
        <v>6.13</v>
      </c>
    </row>
    <row r="2239" spans="1:14" hidden="1" x14ac:dyDescent="0.25">
      <c r="A2239" t="s">
        <v>2003</v>
      </c>
      <c r="B2239" s="1">
        <v>45504</v>
      </c>
      <c r="C2239">
        <v>955</v>
      </c>
      <c r="D2239">
        <v>178</v>
      </c>
      <c r="E2239">
        <v>26</v>
      </c>
      <c r="F2239">
        <v>187</v>
      </c>
      <c r="G2239">
        <v>23</v>
      </c>
      <c r="H2239" t="s">
        <v>3950</v>
      </c>
      <c r="I2239">
        <f>YEAR(Table1[[#This Row],[Date]])</f>
        <v>2024</v>
      </c>
      <c r="J2239">
        <f>MONTH(Table1[[#This Row],[Date]])</f>
        <v>7</v>
      </c>
      <c r="K2239">
        <f>WEEKDAY(Table1[[#This Row],[Date]])</f>
        <v>4</v>
      </c>
      <c r="L2239" s="3">
        <f>DAY(Table1[[#This Row],[Date]])</f>
        <v>31</v>
      </c>
      <c r="M2239" s="3">
        <f>Table1[[#This Row],[Inventory Level]]/Table1[[#This Row],[Reorder Point]]</f>
        <v>5.3651685393258424</v>
      </c>
      <c r="N2239" s="3">
        <f>ROUND(Table1[[#This Row],[Turnover Ratio]],2)</f>
        <v>5.37</v>
      </c>
    </row>
    <row r="2240" spans="1:14" hidden="1" x14ac:dyDescent="0.25">
      <c r="A2240" t="s">
        <v>2004</v>
      </c>
      <c r="B2240" s="1">
        <v>45285</v>
      </c>
      <c r="C2240">
        <v>387</v>
      </c>
      <c r="D2240">
        <v>247</v>
      </c>
      <c r="E2240">
        <v>26</v>
      </c>
      <c r="F2240">
        <v>52</v>
      </c>
      <c r="G2240">
        <v>36</v>
      </c>
      <c r="H2240" t="s">
        <v>3950</v>
      </c>
      <c r="I2240">
        <f>YEAR(Table1[[#This Row],[Date]])</f>
        <v>2023</v>
      </c>
      <c r="J2240">
        <f>MONTH(Table1[[#This Row],[Date]])</f>
        <v>12</v>
      </c>
      <c r="K2240">
        <f>WEEKDAY(Table1[[#This Row],[Date]])</f>
        <v>2</v>
      </c>
      <c r="L2240" s="3">
        <f>DAY(Table1[[#This Row],[Date]])</f>
        <v>25</v>
      </c>
      <c r="M2240" s="3">
        <f>Table1[[#This Row],[Inventory Level]]/Table1[[#This Row],[Reorder Point]]</f>
        <v>1.5668016194331984</v>
      </c>
      <c r="N2240" s="3">
        <f>ROUND(Table1[[#This Row],[Turnover Ratio]],2)</f>
        <v>1.57</v>
      </c>
    </row>
    <row r="2241" spans="1:14" hidden="1" x14ac:dyDescent="0.25">
      <c r="A2241" t="s">
        <v>154</v>
      </c>
      <c r="B2241" s="1">
        <v>45412</v>
      </c>
      <c r="C2241">
        <v>496</v>
      </c>
      <c r="D2241">
        <v>181</v>
      </c>
      <c r="E2241">
        <v>1</v>
      </c>
      <c r="F2241">
        <v>54</v>
      </c>
      <c r="G2241">
        <v>15</v>
      </c>
      <c r="H2241" t="s">
        <v>3950</v>
      </c>
      <c r="I2241">
        <f>YEAR(Table1[[#This Row],[Date]])</f>
        <v>2024</v>
      </c>
      <c r="J2241">
        <f>MONTH(Table1[[#This Row],[Date]])</f>
        <v>4</v>
      </c>
      <c r="K2241">
        <f>WEEKDAY(Table1[[#This Row],[Date]])</f>
        <v>3</v>
      </c>
      <c r="L2241" s="3">
        <f>DAY(Table1[[#This Row],[Date]])</f>
        <v>30</v>
      </c>
      <c r="M2241" s="3">
        <f>Table1[[#This Row],[Inventory Level]]/Table1[[#This Row],[Reorder Point]]</f>
        <v>2.7403314917127073</v>
      </c>
      <c r="N2241" s="3">
        <f>ROUND(Table1[[#This Row],[Turnover Ratio]],2)</f>
        <v>2.74</v>
      </c>
    </row>
    <row r="2242" spans="1:14" x14ac:dyDescent="0.25">
      <c r="A2242" t="s">
        <v>2005</v>
      </c>
      <c r="B2242" s="1">
        <v>45088</v>
      </c>
      <c r="C2242">
        <v>719</v>
      </c>
      <c r="D2242">
        <v>125</v>
      </c>
      <c r="E2242">
        <v>22</v>
      </c>
      <c r="F2242">
        <v>165</v>
      </c>
      <c r="G2242">
        <v>22</v>
      </c>
      <c r="H2242" t="s">
        <v>3949</v>
      </c>
      <c r="I2242">
        <f>YEAR(Table1[[#This Row],[Date]])</f>
        <v>2023</v>
      </c>
      <c r="J2242">
        <f>MONTH(Table1[[#This Row],[Date]])</f>
        <v>6</v>
      </c>
      <c r="K2242">
        <f>WEEKDAY(Table1[[#This Row],[Date]])</f>
        <v>1</v>
      </c>
      <c r="L2242" s="3">
        <f>DAY(Table1[[#This Row],[Date]])</f>
        <v>11</v>
      </c>
      <c r="M2242" s="3">
        <f>Table1[[#This Row],[Inventory Level]]/Table1[[#This Row],[Reorder Point]]</f>
        <v>5.7519999999999998</v>
      </c>
      <c r="N2242" s="3">
        <f>ROUND(Table1[[#This Row],[Turnover Ratio]],2)</f>
        <v>5.75</v>
      </c>
    </row>
    <row r="2243" spans="1:14" x14ac:dyDescent="0.25">
      <c r="A2243" t="s">
        <v>1919</v>
      </c>
      <c r="B2243" s="1">
        <v>45125</v>
      </c>
      <c r="C2243">
        <v>275</v>
      </c>
      <c r="D2243">
        <v>266</v>
      </c>
      <c r="E2243">
        <v>13</v>
      </c>
      <c r="F2243">
        <v>199</v>
      </c>
      <c r="G2243">
        <v>12</v>
      </c>
      <c r="H2243" t="s">
        <v>3949</v>
      </c>
      <c r="I2243">
        <f>YEAR(Table1[[#This Row],[Date]])</f>
        <v>2023</v>
      </c>
      <c r="J2243">
        <f>MONTH(Table1[[#This Row],[Date]])</f>
        <v>7</v>
      </c>
      <c r="K2243">
        <f>WEEKDAY(Table1[[#This Row],[Date]])</f>
        <v>3</v>
      </c>
      <c r="L2243" s="3">
        <f>DAY(Table1[[#This Row],[Date]])</f>
        <v>18</v>
      </c>
      <c r="M2243" s="3">
        <f>Table1[[#This Row],[Inventory Level]]/Table1[[#This Row],[Reorder Point]]</f>
        <v>1.0338345864661653</v>
      </c>
      <c r="N2243" s="3">
        <f>ROUND(Table1[[#This Row],[Turnover Ratio]],2)</f>
        <v>1.03</v>
      </c>
    </row>
    <row r="2244" spans="1:14" x14ac:dyDescent="0.25">
      <c r="A2244" t="s">
        <v>2006</v>
      </c>
      <c r="B2244" s="1">
        <v>45161</v>
      </c>
      <c r="C2244">
        <v>743</v>
      </c>
      <c r="D2244">
        <v>335</v>
      </c>
      <c r="E2244">
        <v>23</v>
      </c>
      <c r="F2244">
        <v>39</v>
      </c>
      <c r="G2244">
        <v>49</v>
      </c>
      <c r="H2244" t="s">
        <v>3949</v>
      </c>
      <c r="I2244">
        <f>YEAR(Table1[[#This Row],[Date]])</f>
        <v>2023</v>
      </c>
      <c r="J2244">
        <f>MONTH(Table1[[#This Row],[Date]])</f>
        <v>8</v>
      </c>
      <c r="K2244">
        <f>WEEKDAY(Table1[[#This Row],[Date]])</f>
        <v>4</v>
      </c>
      <c r="L2244" s="3">
        <f>DAY(Table1[[#This Row],[Date]])</f>
        <v>23</v>
      </c>
      <c r="M2244" s="3">
        <f>Table1[[#This Row],[Inventory Level]]/Table1[[#This Row],[Reorder Point]]</f>
        <v>2.2179104477611942</v>
      </c>
      <c r="N2244" s="3">
        <f>ROUND(Table1[[#This Row],[Turnover Ratio]],2)</f>
        <v>2.2200000000000002</v>
      </c>
    </row>
    <row r="2245" spans="1:14" x14ac:dyDescent="0.25">
      <c r="A2245" t="s">
        <v>2007</v>
      </c>
      <c r="B2245" s="1">
        <v>45301</v>
      </c>
      <c r="C2245">
        <v>374</v>
      </c>
      <c r="D2245">
        <v>261</v>
      </c>
      <c r="E2245">
        <v>7</v>
      </c>
      <c r="F2245">
        <v>117</v>
      </c>
      <c r="G2245">
        <v>40</v>
      </c>
      <c r="H2245" t="s">
        <v>3949</v>
      </c>
      <c r="I2245">
        <f>YEAR(Table1[[#This Row],[Date]])</f>
        <v>2024</v>
      </c>
      <c r="J2245">
        <f>MONTH(Table1[[#This Row],[Date]])</f>
        <v>1</v>
      </c>
      <c r="K2245">
        <f>WEEKDAY(Table1[[#This Row],[Date]])</f>
        <v>4</v>
      </c>
      <c r="L2245" s="3">
        <f>DAY(Table1[[#This Row],[Date]])</f>
        <v>10</v>
      </c>
      <c r="M2245" s="3">
        <f>Table1[[#This Row],[Inventory Level]]/Table1[[#This Row],[Reorder Point]]</f>
        <v>1.4329501915708813</v>
      </c>
      <c r="N2245" s="3">
        <f>ROUND(Table1[[#This Row],[Turnover Ratio]],2)</f>
        <v>1.43</v>
      </c>
    </row>
    <row r="2246" spans="1:14" hidden="1" x14ac:dyDescent="0.25">
      <c r="A2246" t="s">
        <v>951</v>
      </c>
      <c r="B2246" s="1">
        <v>45478</v>
      </c>
      <c r="C2246">
        <v>960</v>
      </c>
      <c r="D2246">
        <v>340</v>
      </c>
      <c r="E2246">
        <v>6</v>
      </c>
      <c r="F2246">
        <v>4</v>
      </c>
      <c r="G2246">
        <v>4</v>
      </c>
      <c r="H2246" t="s">
        <v>3951</v>
      </c>
      <c r="I2246">
        <f>YEAR(Table1[[#This Row],[Date]])</f>
        <v>2024</v>
      </c>
      <c r="J2246">
        <f>MONTH(Table1[[#This Row],[Date]])</f>
        <v>7</v>
      </c>
      <c r="K2246">
        <f>WEEKDAY(Table1[[#This Row],[Date]])</f>
        <v>6</v>
      </c>
      <c r="L2246" s="3">
        <f>DAY(Table1[[#This Row],[Date]])</f>
        <v>5</v>
      </c>
      <c r="M2246" s="3">
        <f>Table1[[#This Row],[Inventory Level]]/Table1[[#This Row],[Reorder Point]]</f>
        <v>2.8235294117647061</v>
      </c>
      <c r="N2246" s="3">
        <f>ROUND(Table1[[#This Row],[Turnover Ratio]],2)</f>
        <v>2.82</v>
      </c>
    </row>
    <row r="2247" spans="1:14" hidden="1" x14ac:dyDescent="0.25">
      <c r="A2247" t="s">
        <v>2008</v>
      </c>
      <c r="B2247" s="1">
        <v>45509</v>
      </c>
      <c r="C2247">
        <v>291</v>
      </c>
      <c r="D2247">
        <v>162</v>
      </c>
      <c r="E2247">
        <v>20</v>
      </c>
      <c r="F2247">
        <v>126</v>
      </c>
      <c r="G2247">
        <v>23</v>
      </c>
      <c r="H2247" t="s">
        <v>3951</v>
      </c>
      <c r="I2247">
        <f>YEAR(Table1[[#This Row],[Date]])</f>
        <v>2024</v>
      </c>
      <c r="J2247">
        <f>MONTH(Table1[[#This Row],[Date]])</f>
        <v>8</v>
      </c>
      <c r="K2247">
        <f>WEEKDAY(Table1[[#This Row],[Date]])</f>
        <v>2</v>
      </c>
      <c r="L2247" s="3">
        <f>DAY(Table1[[#This Row],[Date]])</f>
        <v>5</v>
      </c>
      <c r="M2247" s="3">
        <f>Table1[[#This Row],[Inventory Level]]/Table1[[#This Row],[Reorder Point]]</f>
        <v>1.7962962962962963</v>
      </c>
      <c r="N2247" s="3">
        <f>ROUND(Table1[[#This Row],[Turnover Ratio]],2)</f>
        <v>1.8</v>
      </c>
    </row>
    <row r="2248" spans="1:14" hidden="1" x14ac:dyDescent="0.25">
      <c r="A2248" t="s">
        <v>2009</v>
      </c>
      <c r="B2248" s="1">
        <v>45496</v>
      </c>
      <c r="C2248">
        <v>645</v>
      </c>
      <c r="D2248">
        <v>209</v>
      </c>
      <c r="E2248">
        <v>28</v>
      </c>
      <c r="F2248">
        <v>23</v>
      </c>
      <c r="G2248">
        <v>11</v>
      </c>
      <c r="H2248" t="s">
        <v>3951</v>
      </c>
      <c r="I2248">
        <f>YEAR(Table1[[#This Row],[Date]])</f>
        <v>2024</v>
      </c>
      <c r="J2248">
        <f>MONTH(Table1[[#This Row],[Date]])</f>
        <v>7</v>
      </c>
      <c r="K2248">
        <f>WEEKDAY(Table1[[#This Row],[Date]])</f>
        <v>3</v>
      </c>
      <c r="L2248" s="3">
        <f>DAY(Table1[[#This Row],[Date]])</f>
        <v>23</v>
      </c>
      <c r="M2248" s="3">
        <f>Table1[[#This Row],[Inventory Level]]/Table1[[#This Row],[Reorder Point]]</f>
        <v>3.0861244019138754</v>
      </c>
      <c r="N2248" s="3">
        <f>ROUND(Table1[[#This Row],[Turnover Ratio]],2)</f>
        <v>3.09</v>
      </c>
    </row>
    <row r="2249" spans="1:14" x14ac:dyDescent="0.25">
      <c r="A2249" t="s">
        <v>2010</v>
      </c>
      <c r="B2249" s="1">
        <v>45190</v>
      </c>
      <c r="C2249">
        <v>189</v>
      </c>
      <c r="D2249">
        <v>323</v>
      </c>
      <c r="E2249">
        <v>13</v>
      </c>
      <c r="F2249">
        <v>127</v>
      </c>
      <c r="G2249">
        <v>16</v>
      </c>
      <c r="H2249" t="s">
        <v>3949</v>
      </c>
      <c r="I2249">
        <f>YEAR(Table1[[#This Row],[Date]])</f>
        <v>2023</v>
      </c>
      <c r="J2249">
        <f>MONTH(Table1[[#This Row],[Date]])</f>
        <v>9</v>
      </c>
      <c r="K2249">
        <f>WEEKDAY(Table1[[#This Row],[Date]])</f>
        <v>5</v>
      </c>
      <c r="L2249" s="3">
        <f>DAY(Table1[[#This Row],[Date]])</f>
        <v>21</v>
      </c>
      <c r="M2249" s="3">
        <f>Table1[[#This Row],[Inventory Level]]/Table1[[#This Row],[Reorder Point]]</f>
        <v>0.5851393188854489</v>
      </c>
      <c r="N2249" s="3">
        <f>ROUND(Table1[[#This Row],[Turnover Ratio]],2)</f>
        <v>0.59</v>
      </c>
    </row>
    <row r="2250" spans="1:14" hidden="1" x14ac:dyDescent="0.25">
      <c r="A2250" t="s">
        <v>2011</v>
      </c>
      <c r="B2250" s="1">
        <v>45523</v>
      </c>
      <c r="C2250">
        <v>590</v>
      </c>
      <c r="D2250">
        <v>168</v>
      </c>
      <c r="E2250">
        <v>5</v>
      </c>
      <c r="F2250">
        <v>176</v>
      </c>
      <c r="G2250">
        <v>13</v>
      </c>
      <c r="H2250" t="s">
        <v>3950</v>
      </c>
      <c r="I2250">
        <f>YEAR(Table1[[#This Row],[Date]])</f>
        <v>2024</v>
      </c>
      <c r="J2250">
        <f>MONTH(Table1[[#This Row],[Date]])</f>
        <v>8</v>
      </c>
      <c r="K2250">
        <f>WEEKDAY(Table1[[#This Row],[Date]])</f>
        <v>2</v>
      </c>
      <c r="L2250" s="3">
        <f>DAY(Table1[[#This Row],[Date]])</f>
        <v>19</v>
      </c>
      <c r="M2250" s="3">
        <f>Table1[[#This Row],[Inventory Level]]/Table1[[#This Row],[Reorder Point]]</f>
        <v>3.5119047619047619</v>
      </c>
      <c r="N2250" s="3">
        <f>ROUND(Table1[[#This Row],[Turnover Ratio]],2)</f>
        <v>3.51</v>
      </c>
    </row>
    <row r="2251" spans="1:14" hidden="1" x14ac:dyDescent="0.25">
      <c r="A2251" t="s">
        <v>2012</v>
      </c>
      <c r="B2251" s="1">
        <v>45413</v>
      </c>
      <c r="C2251">
        <v>833</v>
      </c>
      <c r="D2251">
        <v>331</v>
      </c>
      <c r="E2251">
        <v>24</v>
      </c>
      <c r="F2251">
        <v>162</v>
      </c>
      <c r="G2251">
        <v>26</v>
      </c>
      <c r="H2251" t="s">
        <v>3950</v>
      </c>
      <c r="I2251">
        <f>YEAR(Table1[[#This Row],[Date]])</f>
        <v>2024</v>
      </c>
      <c r="J2251">
        <f>MONTH(Table1[[#This Row],[Date]])</f>
        <v>5</v>
      </c>
      <c r="K2251">
        <f>WEEKDAY(Table1[[#This Row],[Date]])</f>
        <v>4</v>
      </c>
      <c r="L2251" s="3">
        <f>DAY(Table1[[#This Row],[Date]])</f>
        <v>1</v>
      </c>
      <c r="M2251" s="3">
        <f>Table1[[#This Row],[Inventory Level]]/Table1[[#This Row],[Reorder Point]]</f>
        <v>2.5166163141993958</v>
      </c>
      <c r="N2251" s="3">
        <f>ROUND(Table1[[#This Row],[Turnover Ratio]],2)</f>
        <v>2.52</v>
      </c>
    </row>
    <row r="2252" spans="1:14" hidden="1" x14ac:dyDescent="0.25">
      <c r="A2252" t="s">
        <v>2013</v>
      </c>
      <c r="B2252" s="1">
        <v>45181</v>
      </c>
      <c r="C2252">
        <v>510</v>
      </c>
      <c r="D2252">
        <v>478</v>
      </c>
      <c r="E2252">
        <v>26</v>
      </c>
      <c r="F2252">
        <v>173</v>
      </c>
      <c r="G2252">
        <v>2</v>
      </c>
      <c r="H2252" t="s">
        <v>3951</v>
      </c>
      <c r="I2252">
        <f>YEAR(Table1[[#This Row],[Date]])</f>
        <v>2023</v>
      </c>
      <c r="J2252">
        <f>MONTH(Table1[[#This Row],[Date]])</f>
        <v>9</v>
      </c>
      <c r="K2252">
        <f>WEEKDAY(Table1[[#This Row],[Date]])</f>
        <v>3</v>
      </c>
      <c r="L2252" s="3">
        <f>DAY(Table1[[#This Row],[Date]])</f>
        <v>12</v>
      </c>
      <c r="M2252" s="3">
        <f>Table1[[#This Row],[Inventory Level]]/Table1[[#This Row],[Reorder Point]]</f>
        <v>1.0669456066945606</v>
      </c>
      <c r="N2252" s="3">
        <f>ROUND(Table1[[#This Row],[Turnover Ratio]],2)</f>
        <v>1.07</v>
      </c>
    </row>
    <row r="2253" spans="1:14" x14ac:dyDescent="0.25">
      <c r="A2253" t="s">
        <v>2014</v>
      </c>
      <c r="B2253" s="1">
        <v>45050</v>
      </c>
      <c r="C2253">
        <v>844</v>
      </c>
      <c r="D2253">
        <v>83</v>
      </c>
      <c r="E2253">
        <v>16</v>
      </c>
      <c r="F2253">
        <v>162</v>
      </c>
      <c r="G2253">
        <v>41</v>
      </c>
      <c r="H2253" t="s">
        <v>3949</v>
      </c>
      <c r="I2253">
        <f>YEAR(Table1[[#This Row],[Date]])</f>
        <v>2023</v>
      </c>
      <c r="J2253">
        <f>MONTH(Table1[[#This Row],[Date]])</f>
        <v>5</v>
      </c>
      <c r="K2253">
        <f>WEEKDAY(Table1[[#This Row],[Date]])</f>
        <v>5</v>
      </c>
      <c r="L2253" s="3">
        <f>DAY(Table1[[#This Row],[Date]])</f>
        <v>4</v>
      </c>
      <c r="M2253" s="3">
        <f>Table1[[#This Row],[Inventory Level]]/Table1[[#This Row],[Reorder Point]]</f>
        <v>10.168674698795181</v>
      </c>
      <c r="N2253" s="3">
        <f>ROUND(Table1[[#This Row],[Turnover Ratio]],2)</f>
        <v>10.17</v>
      </c>
    </row>
    <row r="2254" spans="1:14" x14ac:dyDescent="0.25">
      <c r="A2254" t="s">
        <v>2015</v>
      </c>
      <c r="B2254" s="1">
        <v>45685</v>
      </c>
      <c r="C2254">
        <v>383</v>
      </c>
      <c r="D2254">
        <v>362</v>
      </c>
      <c r="E2254">
        <v>18</v>
      </c>
      <c r="F2254">
        <v>84</v>
      </c>
      <c r="G2254">
        <v>42</v>
      </c>
      <c r="H2254" t="s">
        <v>3949</v>
      </c>
      <c r="I2254">
        <f>YEAR(Table1[[#This Row],[Date]])</f>
        <v>2025</v>
      </c>
      <c r="J2254">
        <f>MONTH(Table1[[#This Row],[Date]])</f>
        <v>1</v>
      </c>
      <c r="K2254">
        <f>WEEKDAY(Table1[[#This Row],[Date]])</f>
        <v>3</v>
      </c>
      <c r="L2254" s="3">
        <f>DAY(Table1[[#This Row],[Date]])</f>
        <v>28</v>
      </c>
      <c r="M2254" s="3">
        <f>Table1[[#This Row],[Inventory Level]]/Table1[[#This Row],[Reorder Point]]</f>
        <v>1.0580110497237569</v>
      </c>
      <c r="N2254" s="3">
        <f>ROUND(Table1[[#This Row],[Turnover Ratio]],2)</f>
        <v>1.06</v>
      </c>
    </row>
    <row r="2255" spans="1:14" x14ac:dyDescent="0.25">
      <c r="A2255" t="s">
        <v>2016</v>
      </c>
      <c r="B2255" s="1">
        <v>45372</v>
      </c>
      <c r="C2255">
        <v>960</v>
      </c>
      <c r="D2255">
        <v>220</v>
      </c>
      <c r="E2255">
        <v>29</v>
      </c>
      <c r="F2255">
        <v>1</v>
      </c>
      <c r="G2255">
        <v>29</v>
      </c>
      <c r="H2255" t="s">
        <v>3949</v>
      </c>
      <c r="I2255">
        <f>YEAR(Table1[[#This Row],[Date]])</f>
        <v>2024</v>
      </c>
      <c r="J2255">
        <f>MONTH(Table1[[#This Row],[Date]])</f>
        <v>3</v>
      </c>
      <c r="K2255">
        <f>WEEKDAY(Table1[[#This Row],[Date]])</f>
        <v>5</v>
      </c>
      <c r="L2255" s="3">
        <f>DAY(Table1[[#This Row],[Date]])</f>
        <v>21</v>
      </c>
      <c r="M2255" s="3">
        <f>Table1[[#This Row],[Inventory Level]]/Table1[[#This Row],[Reorder Point]]</f>
        <v>4.3636363636363633</v>
      </c>
      <c r="N2255" s="3">
        <f>ROUND(Table1[[#This Row],[Turnover Ratio]],2)</f>
        <v>4.3600000000000003</v>
      </c>
    </row>
    <row r="2256" spans="1:14" hidden="1" x14ac:dyDescent="0.25">
      <c r="A2256" t="s">
        <v>1125</v>
      </c>
      <c r="B2256" s="1">
        <v>45674</v>
      </c>
      <c r="C2256">
        <v>272</v>
      </c>
      <c r="D2256">
        <v>145</v>
      </c>
      <c r="E2256">
        <v>26</v>
      </c>
      <c r="F2256">
        <v>22</v>
      </c>
      <c r="G2256">
        <v>45</v>
      </c>
      <c r="H2256" t="s">
        <v>3951</v>
      </c>
      <c r="I2256">
        <f>YEAR(Table1[[#This Row],[Date]])</f>
        <v>2025</v>
      </c>
      <c r="J2256">
        <f>MONTH(Table1[[#This Row],[Date]])</f>
        <v>1</v>
      </c>
      <c r="K2256">
        <f>WEEKDAY(Table1[[#This Row],[Date]])</f>
        <v>6</v>
      </c>
      <c r="L2256" s="3">
        <f>DAY(Table1[[#This Row],[Date]])</f>
        <v>17</v>
      </c>
      <c r="M2256" s="3">
        <f>Table1[[#This Row],[Inventory Level]]/Table1[[#This Row],[Reorder Point]]</f>
        <v>1.8758620689655172</v>
      </c>
      <c r="N2256" s="3">
        <f>ROUND(Table1[[#This Row],[Turnover Ratio]],2)</f>
        <v>1.88</v>
      </c>
    </row>
    <row r="2257" spans="1:14" hidden="1" x14ac:dyDescent="0.25">
      <c r="A2257" t="s">
        <v>2017</v>
      </c>
      <c r="B2257" s="1">
        <v>45289</v>
      </c>
      <c r="C2257">
        <v>360</v>
      </c>
      <c r="D2257">
        <v>191</v>
      </c>
      <c r="E2257">
        <v>10</v>
      </c>
      <c r="F2257">
        <v>42</v>
      </c>
      <c r="G2257">
        <v>16</v>
      </c>
      <c r="H2257" t="s">
        <v>3950</v>
      </c>
      <c r="I2257">
        <f>YEAR(Table1[[#This Row],[Date]])</f>
        <v>2023</v>
      </c>
      <c r="J2257">
        <f>MONTH(Table1[[#This Row],[Date]])</f>
        <v>12</v>
      </c>
      <c r="K2257">
        <f>WEEKDAY(Table1[[#This Row],[Date]])</f>
        <v>6</v>
      </c>
      <c r="L2257" s="3">
        <f>DAY(Table1[[#This Row],[Date]])</f>
        <v>29</v>
      </c>
      <c r="M2257" s="3">
        <f>Table1[[#This Row],[Inventory Level]]/Table1[[#This Row],[Reorder Point]]</f>
        <v>1.8848167539267016</v>
      </c>
      <c r="N2257" s="3">
        <f>ROUND(Table1[[#This Row],[Turnover Ratio]],2)</f>
        <v>1.88</v>
      </c>
    </row>
    <row r="2258" spans="1:14" hidden="1" x14ac:dyDescent="0.25">
      <c r="A2258" t="s">
        <v>2018</v>
      </c>
      <c r="B2258" s="1">
        <v>45497</v>
      </c>
      <c r="C2258">
        <v>538</v>
      </c>
      <c r="D2258">
        <v>371</v>
      </c>
      <c r="E2258">
        <v>20</v>
      </c>
      <c r="F2258">
        <v>93</v>
      </c>
      <c r="G2258">
        <v>31</v>
      </c>
      <c r="H2258" t="s">
        <v>3951</v>
      </c>
      <c r="I2258">
        <f>YEAR(Table1[[#This Row],[Date]])</f>
        <v>2024</v>
      </c>
      <c r="J2258">
        <f>MONTH(Table1[[#This Row],[Date]])</f>
        <v>7</v>
      </c>
      <c r="K2258">
        <f>WEEKDAY(Table1[[#This Row],[Date]])</f>
        <v>4</v>
      </c>
      <c r="L2258" s="3">
        <f>DAY(Table1[[#This Row],[Date]])</f>
        <v>24</v>
      </c>
      <c r="M2258" s="3">
        <f>Table1[[#This Row],[Inventory Level]]/Table1[[#This Row],[Reorder Point]]</f>
        <v>1.4501347708894878</v>
      </c>
      <c r="N2258" s="3">
        <f>ROUND(Table1[[#This Row],[Turnover Ratio]],2)</f>
        <v>1.45</v>
      </c>
    </row>
    <row r="2259" spans="1:14" hidden="1" x14ac:dyDescent="0.25">
      <c r="A2259" t="s">
        <v>2019</v>
      </c>
      <c r="B2259" s="1">
        <v>45064</v>
      </c>
      <c r="C2259">
        <v>121</v>
      </c>
      <c r="D2259">
        <v>446</v>
      </c>
      <c r="E2259">
        <v>12</v>
      </c>
      <c r="F2259">
        <v>192</v>
      </c>
      <c r="G2259">
        <v>43</v>
      </c>
      <c r="H2259" t="s">
        <v>3951</v>
      </c>
      <c r="I2259">
        <f>YEAR(Table1[[#This Row],[Date]])</f>
        <v>2023</v>
      </c>
      <c r="J2259">
        <f>MONTH(Table1[[#This Row],[Date]])</f>
        <v>5</v>
      </c>
      <c r="K2259">
        <f>WEEKDAY(Table1[[#This Row],[Date]])</f>
        <v>5</v>
      </c>
      <c r="L2259" s="3">
        <f>DAY(Table1[[#This Row],[Date]])</f>
        <v>18</v>
      </c>
      <c r="M2259" s="3">
        <f>Table1[[#This Row],[Inventory Level]]/Table1[[#This Row],[Reorder Point]]</f>
        <v>0.27130044843049328</v>
      </c>
      <c r="N2259" s="3">
        <f>ROUND(Table1[[#This Row],[Turnover Ratio]],2)</f>
        <v>0.27</v>
      </c>
    </row>
    <row r="2260" spans="1:14" hidden="1" x14ac:dyDescent="0.25">
      <c r="A2260" t="s">
        <v>2020</v>
      </c>
      <c r="B2260" s="1">
        <v>45616</v>
      </c>
      <c r="C2260">
        <v>747</v>
      </c>
      <c r="D2260">
        <v>289</v>
      </c>
      <c r="E2260">
        <v>20</v>
      </c>
      <c r="F2260">
        <v>189</v>
      </c>
      <c r="G2260">
        <v>27</v>
      </c>
      <c r="H2260" t="s">
        <v>3951</v>
      </c>
      <c r="I2260">
        <f>YEAR(Table1[[#This Row],[Date]])</f>
        <v>2024</v>
      </c>
      <c r="J2260">
        <f>MONTH(Table1[[#This Row],[Date]])</f>
        <v>11</v>
      </c>
      <c r="K2260">
        <f>WEEKDAY(Table1[[#This Row],[Date]])</f>
        <v>4</v>
      </c>
      <c r="L2260" s="3">
        <f>DAY(Table1[[#This Row],[Date]])</f>
        <v>20</v>
      </c>
      <c r="M2260" s="3">
        <f>Table1[[#This Row],[Inventory Level]]/Table1[[#This Row],[Reorder Point]]</f>
        <v>2.5847750865051902</v>
      </c>
      <c r="N2260" s="3">
        <f>ROUND(Table1[[#This Row],[Turnover Ratio]],2)</f>
        <v>2.58</v>
      </c>
    </row>
    <row r="2261" spans="1:14" hidden="1" x14ac:dyDescent="0.25">
      <c r="A2261" t="s">
        <v>2021</v>
      </c>
      <c r="B2261" s="1">
        <v>45315</v>
      </c>
      <c r="C2261">
        <v>639</v>
      </c>
      <c r="D2261">
        <v>276</v>
      </c>
      <c r="E2261">
        <v>13</v>
      </c>
      <c r="F2261">
        <v>173</v>
      </c>
      <c r="G2261">
        <v>14</v>
      </c>
      <c r="H2261" t="s">
        <v>3950</v>
      </c>
      <c r="I2261">
        <f>YEAR(Table1[[#This Row],[Date]])</f>
        <v>2024</v>
      </c>
      <c r="J2261">
        <f>MONTH(Table1[[#This Row],[Date]])</f>
        <v>1</v>
      </c>
      <c r="K2261">
        <f>WEEKDAY(Table1[[#This Row],[Date]])</f>
        <v>4</v>
      </c>
      <c r="L2261" s="3">
        <f>DAY(Table1[[#This Row],[Date]])</f>
        <v>24</v>
      </c>
      <c r="M2261" s="3">
        <f>Table1[[#This Row],[Inventory Level]]/Table1[[#This Row],[Reorder Point]]</f>
        <v>2.3152173913043477</v>
      </c>
      <c r="N2261" s="3">
        <f>ROUND(Table1[[#This Row],[Turnover Ratio]],2)</f>
        <v>2.3199999999999998</v>
      </c>
    </row>
    <row r="2262" spans="1:14" hidden="1" x14ac:dyDescent="0.25">
      <c r="A2262" t="s">
        <v>2022</v>
      </c>
      <c r="B2262" s="1">
        <v>45051</v>
      </c>
      <c r="C2262">
        <v>871</v>
      </c>
      <c r="D2262">
        <v>185</v>
      </c>
      <c r="E2262">
        <v>6</v>
      </c>
      <c r="F2262">
        <v>29</v>
      </c>
      <c r="G2262">
        <v>29</v>
      </c>
      <c r="H2262" t="s">
        <v>3951</v>
      </c>
      <c r="I2262">
        <f>YEAR(Table1[[#This Row],[Date]])</f>
        <v>2023</v>
      </c>
      <c r="J2262">
        <f>MONTH(Table1[[#This Row],[Date]])</f>
        <v>5</v>
      </c>
      <c r="K2262">
        <f>WEEKDAY(Table1[[#This Row],[Date]])</f>
        <v>6</v>
      </c>
      <c r="L2262" s="3">
        <f>DAY(Table1[[#This Row],[Date]])</f>
        <v>5</v>
      </c>
      <c r="M2262" s="3">
        <f>Table1[[#This Row],[Inventory Level]]/Table1[[#This Row],[Reorder Point]]</f>
        <v>4.7081081081081084</v>
      </c>
      <c r="N2262" s="3">
        <f>ROUND(Table1[[#This Row],[Turnover Ratio]],2)</f>
        <v>4.71</v>
      </c>
    </row>
    <row r="2263" spans="1:14" x14ac:dyDescent="0.25">
      <c r="A2263" t="s">
        <v>2023</v>
      </c>
      <c r="B2263" s="1">
        <v>45415</v>
      </c>
      <c r="C2263">
        <v>747</v>
      </c>
      <c r="D2263">
        <v>73</v>
      </c>
      <c r="E2263">
        <v>23</v>
      </c>
      <c r="F2263">
        <v>75</v>
      </c>
      <c r="G2263">
        <v>20</v>
      </c>
      <c r="H2263" t="s">
        <v>3949</v>
      </c>
      <c r="I2263">
        <f>YEAR(Table1[[#This Row],[Date]])</f>
        <v>2024</v>
      </c>
      <c r="J2263">
        <f>MONTH(Table1[[#This Row],[Date]])</f>
        <v>5</v>
      </c>
      <c r="K2263">
        <f>WEEKDAY(Table1[[#This Row],[Date]])</f>
        <v>6</v>
      </c>
      <c r="L2263" s="3">
        <f>DAY(Table1[[#This Row],[Date]])</f>
        <v>3</v>
      </c>
      <c r="M2263" s="3">
        <f>Table1[[#This Row],[Inventory Level]]/Table1[[#This Row],[Reorder Point]]</f>
        <v>10.232876712328768</v>
      </c>
      <c r="N2263" s="3">
        <f>ROUND(Table1[[#This Row],[Turnover Ratio]],2)</f>
        <v>10.23</v>
      </c>
    </row>
    <row r="2264" spans="1:14" x14ac:dyDescent="0.25">
      <c r="A2264" t="s">
        <v>2024</v>
      </c>
      <c r="B2264" s="1">
        <v>45135</v>
      </c>
      <c r="C2264">
        <v>812</v>
      </c>
      <c r="D2264">
        <v>234</v>
      </c>
      <c r="E2264">
        <v>7</v>
      </c>
      <c r="F2264">
        <v>154</v>
      </c>
      <c r="G2264">
        <v>38</v>
      </c>
      <c r="H2264" t="s">
        <v>3949</v>
      </c>
      <c r="I2264">
        <f>YEAR(Table1[[#This Row],[Date]])</f>
        <v>2023</v>
      </c>
      <c r="J2264">
        <f>MONTH(Table1[[#This Row],[Date]])</f>
        <v>7</v>
      </c>
      <c r="K2264">
        <f>WEEKDAY(Table1[[#This Row],[Date]])</f>
        <v>6</v>
      </c>
      <c r="L2264" s="3">
        <f>DAY(Table1[[#This Row],[Date]])</f>
        <v>28</v>
      </c>
      <c r="M2264" s="3">
        <f>Table1[[#This Row],[Inventory Level]]/Table1[[#This Row],[Reorder Point]]</f>
        <v>3.4700854700854702</v>
      </c>
      <c r="N2264" s="3">
        <f>ROUND(Table1[[#This Row],[Turnover Ratio]],2)</f>
        <v>3.47</v>
      </c>
    </row>
    <row r="2265" spans="1:14" hidden="1" x14ac:dyDescent="0.25">
      <c r="A2265" t="s">
        <v>2025</v>
      </c>
      <c r="B2265" s="1">
        <v>45198</v>
      </c>
      <c r="C2265">
        <v>448</v>
      </c>
      <c r="D2265">
        <v>276</v>
      </c>
      <c r="E2265">
        <v>10</v>
      </c>
      <c r="F2265">
        <v>185</v>
      </c>
      <c r="G2265">
        <v>3</v>
      </c>
      <c r="H2265" t="s">
        <v>3951</v>
      </c>
      <c r="I2265">
        <f>YEAR(Table1[[#This Row],[Date]])</f>
        <v>2023</v>
      </c>
      <c r="J2265">
        <f>MONTH(Table1[[#This Row],[Date]])</f>
        <v>9</v>
      </c>
      <c r="K2265">
        <f>WEEKDAY(Table1[[#This Row],[Date]])</f>
        <v>6</v>
      </c>
      <c r="L2265" s="3">
        <f>DAY(Table1[[#This Row],[Date]])</f>
        <v>29</v>
      </c>
      <c r="M2265" s="3">
        <f>Table1[[#This Row],[Inventory Level]]/Table1[[#This Row],[Reorder Point]]</f>
        <v>1.6231884057971016</v>
      </c>
      <c r="N2265" s="3">
        <f>ROUND(Table1[[#This Row],[Turnover Ratio]],2)</f>
        <v>1.62</v>
      </c>
    </row>
    <row r="2266" spans="1:14" hidden="1" x14ac:dyDescent="0.25">
      <c r="A2266" t="s">
        <v>2026</v>
      </c>
      <c r="B2266" s="1">
        <v>45423</v>
      </c>
      <c r="C2266">
        <v>575</v>
      </c>
      <c r="D2266">
        <v>432</v>
      </c>
      <c r="E2266">
        <v>19</v>
      </c>
      <c r="F2266">
        <v>180</v>
      </c>
      <c r="G2266">
        <v>22</v>
      </c>
      <c r="H2266" t="s">
        <v>3951</v>
      </c>
      <c r="I2266">
        <f>YEAR(Table1[[#This Row],[Date]])</f>
        <v>2024</v>
      </c>
      <c r="J2266">
        <f>MONTH(Table1[[#This Row],[Date]])</f>
        <v>5</v>
      </c>
      <c r="K2266">
        <f>WEEKDAY(Table1[[#This Row],[Date]])</f>
        <v>7</v>
      </c>
      <c r="L2266" s="3">
        <f>DAY(Table1[[#This Row],[Date]])</f>
        <v>11</v>
      </c>
      <c r="M2266" s="3">
        <f>Table1[[#This Row],[Inventory Level]]/Table1[[#This Row],[Reorder Point]]</f>
        <v>1.3310185185185186</v>
      </c>
      <c r="N2266" s="3">
        <f>ROUND(Table1[[#This Row],[Turnover Ratio]],2)</f>
        <v>1.33</v>
      </c>
    </row>
    <row r="2267" spans="1:14" hidden="1" x14ac:dyDescent="0.25">
      <c r="A2267" t="s">
        <v>2027</v>
      </c>
      <c r="B2267" s="1">
        <v>45153</v>
      </c>
      <c r="C2267">
        <v>707</v>
      </c>
      <c r="D2267">
        <v>420</v>
      </c>
      <c r="E2267">
        <v>3</v>
      </c>
      <c r="F2267">
        <v>91</v>
      </c>
      <c r="G2267">
        <v>15</v>
      </c>
      <c r="H2267" t="s">
        <v>3950</v>
      </c>
      <c r="I2267">
        <f>YEAR(Table1[[#This Row],[Date]])</f>
        <v>2023</v>
      </c>
      <c r="J2267">
        <f>MONTH(Table1[[#This Row],[Date]])</f>
        <v>8</v>
      </c>
      <c r="K2267">
        <f>WEEKDAY(Table1[[#This Row],[Date]])</f>
        <v>3</v>
      </c>
      <c r="L2267" s="3">
        <f>DAY(Table1[[#This Row],[Date]])</f>
        <v>15</v>
      </c>
      <c r="M2267" s="3">
        <f>Table1[[#This Row],[Inventory Level]]/Table1[[#This Row],[Reorder Point]]</f>
        <v>1.6833333333333333</v>
      </c>
      <c r="N2267" s="3">
        <f>ROUND(Table1[[#This Row],[Turnover Ratio]],2)</f>
        <v>1.68</v>
      </c>
    </row>
    <row r="2268" spans="1:14" x14ac:dyDescent="0.25">
      <c r="A2268" t="s">
        <v>2028</v>
      </c>
      <c r="B2268" s="1">
        <v>45324</v>
      </c>
      <c r="C2268">
        <v>792</v>
      </c>
      <c r="D2268">
        <v>119</v>
      </c>
      <c r="E2268">
        <v>4</v>
      </c>
      <c r="F2268">
        <v>60</v>
      </c>
      <c r="G2268">
        <v>17</v>
      </c>
      <c r="H2268" t="s">
        <v>3949</v>
      </c>
      <c r="I2268">
        <f>YEAR(Table1[[#This Row],[Date]])</f>
        <v>2024</v>
      </c>
      <c r="J2268">
        <f>MONTH(Table1[[#This Row],[Date]])</f>
        <v>2</v>
      </c>
      <c r="K2268">
        <f>WEEKDAY(Table1[[#This Row],[Date]])</f>
        <v>6</v>
      </c>
      <c r="L2268" s="3">
        <f>DAY(Table1[[#This Row],[Date]])</f>
        <v>2</v>
      </c>
      <c r="M2268" s="3">
        <f>Table1[[#This Row],[Inventory Level]]/Table1[[#This Row],[Reorder Point]]</f>
        <v>6.6554621848739499</v>
      </c>
      <c r="N2268" s="3">
        <f>ROUND(Table1[[#This Row],[Turnover Ratio]],2)</f>
        <v>6.66</v>
      </c>
    </row>
    <row r="2269" spans="1:14" x14ac:dyDescent="0.25">
      <c r="A2269" t="s">
        <v>2029</v>
      </c>
      <c r="B2269" s="1">
        <v>45064</v>
      </c>
      <c r="C2269">
        <v>987</v>
      </c>
      <c r="D2269">
        <v>331</v>
      </c>
      <c r="E2269">
        <v>9</v>
      </c>
      <c r="F2269">
        <v>38</v>
      </c>
      <c r="G2269">
        <v>41</v>
      </c>
      <c r="H2269" t="s">
        <v>3949</v>
      </c>
      <c r="I2269">
        <f>YEAR(Table1[[#This Row],[Date]])</f>
        <v>2023</v>
      </c>
      <c r="J2269">
        <f>MONTH(Table1[[#This Row],[Date]])</f>
        <v>5</v>
      </c>
      <c r="K2269">
        <f>WEEKDAY(Table1[[#This Row],[Date]])</f>
        <v>5</v>
      </c>
      <c r="L2269" s="3">
        <f>DAY(Table1[[#This Row],[Date]])</f>
        <v>18</v>
      </c>
      <c r="M2269" s="3">
        <f>Table1[[#This Row],[Inventory Level]]/Table1[[#This Row],[Reorder Point]]</f>
        <v>2.9818731117824773</v>
      </c>
      <c r="N2269" s="3">
        <f>ROUND(Table1[[#This Row],[Turnover Ratio]],2)</f>
        <v>2.98</v>
      </c>
    </row>
    <row r="2270" spans="1:14" hidden="1" x14ac:dyDescent="0.25">
      <c r="A2270" t="s">
        <v>2030</v>
      </c>
      <c r="B2270" s="1">
        <v>45078</v>
      </c>
      <c r="C2270">
        <v>651</v>
      </c>
      <c r="D2270">
        <v>366</v>
      </c>
      <c r="E2270">
        <v>4</v>
      </c>
      <c r="F2270">
        <v>156</v>
      </c>
      <c r="G2270">
        <v>14</v>
      </c>
      <c r="H2270" t="s">
        <v>3951</v>
      </c>
      <c r="I2270">
        <f>YEAR(Table1[[#This Row],[Date]])</f>
        <v>2023</v>
      </c>
      <c r="J2270">
        <f>MONTH(Table1[[#This Row],[Date]])</f>
        <v>6</v>
      </c>
      <c r="K2270">
        <f>WEEKDAY(Table1[[#This Row],[Date]])</f>
        <v>5</v>
      </c>
      <c r="L2270" s="3">
        <f>DAY(Table1[[#This Row],[Date]])</f>
        <v>1</v>
      </c>
      <c r="M2270" s="3">
        <f>Table1[[#This Row],[Inventory Level]]/Table1[[#This Row],[Reorder Point]]</f>
        <v>1.778688524590164</v>
      </c>
      <c r="N2270" s="3">
        <f>ROUND(Table1[[#This Row],[Turnover Ratio]],2)</f>
        <v>1.78</v>
      </c>
    </row>
    <row r="2271" spans="1:14" x14ac:dyDescent="0.25">
      <c r="A2271" t="s">
        <v>2031</v>
      </c>
      <c r="B2271" s="1">
        <v>45198</v>
      </c>
      <c r="C2271">
        <v>377</v>
      </c>
      <c r="D2271">
        <v>473</v>
      </c>
      <c r="E2271">
        <v>5</v>
      </c>
      <c r="F2271">
        <v>90</v>
      </c>
      <c r="G2271">
        <v>3</v>
      </c>
      <c r="H2271" t="s">
        <v>3949</v>
      </c>
      <c r="I2271">
        <f>YEAR(Table1[[#This Row],[Date]])</f>
        <v>2023</v>
      </c>
      <c r="J2271">
        <f>MONTH(Table1[[#This Row],[Date]])</f>
        <v>9</v>
      </c>
      <c r="K2271">
        <f>WEEKDAY(Table1[[#This Row],[Date]])</f>
        <v>6</v>
      </c>
      <c r="L2271" s="3">
        <f>DAY(Table1[[#This Row],[Date]])</f>
        <v>29</v>
      </c>
      <c r="M2271" s="3">
        <f>Table1[[#This Row],[Inventory Level]]/Table1[[#This Row],[Reorder Point]]</f>
        <v>0.79704016913319242</v>
      </c>
      <c r="N2271" s="3">
        <f>ROUND(Table1[[#This Row],[Turnover Ratio]],2)</f>
        <v>0.8</v>
      </c>
    </row>
    <row r="2272" spans="1:14" hidden="1" x14ac:dyDescent="0.25">
      <c r="A2272" t="s">
        <v>32</v>
      </c>
      <c r="B2272" s="1">
        <v>45000</v>
      </c>
      <c r="C2272">
        <v>600</v>
      </c>
      <c r="D2272">
        <v>368</v>
      </c>
      <c r="E2272">
        <v>2</v>
      </c>
      <c r="F2272">
        <v>94</v>
      </c>
      <c r="G2272">
        <v>12</v>
      </c>
      <c r="H2272" t="s">
        <v>3951</v>
      </c>
      <c r="I2272">
        <f>YEAR(Table1[[#This Row],[Date]])</f>
        <v>2023</v>
      </c>
      <c r="J2272">
        <f>MONTH(Table1[[#This Row],[Date]])</f>
        <v>3</v>
      </c>
      <c r="K2272">
        <f>WEEKDAY(Table1[[#This Row],[Date]])</f>
        <v>4</v>
      </c>
      <c r="L2272" s="3">
        <f>DAY(Table1[[#This Row],[Date]])</f>
        <v>15</v>
      </c>
      <c r="M2272" s="3">
        <f>Table1[[#This Row],[Inventory Level]]/Table1[[#This Row],[Reorder Point]]</f>
        <v>1.6304347826086956</v>
      </c>
      <c r="N2272" s="3">
        <f>ROUND(Table1[[#This Row],[Turnover Ratio]],2)</f>
        <v>1.63</v>
      </c>
    </row>
    <row r="2273" spans="1:14" hidden="1" x14ac:dyDescent="0.25">
      <c r="A2273" t="s">
        <v>2032</v>
      </c>
      <c r="B2273" s="1">
        <v>45485</v>
      </c>
      <c r="C2273">
        <v>886</v>
      </c>
      <c r="D2273">
        <v>124</v>
      </c>
      <c r="E2273">
        <v>23</v>
      </c>
      <c r="F2273">
        <v>43</v>
      </c>
      <c r="G2273">
        <v>3</v>
      </c>
      <c r="H2273" t="s">
        <v>3951</v>
      </c>
      <c r="I2273">
        <f>YEAR(Table1[[#This Row],[Date]])</f>
        <v>2024</v>
      </c>
      <c r="J2273">
        <f>MONTH(Table1[[#This Row],[Date]])</f>
        <v>7</v>
      </c>
      <c r="K2273">
        <f>WEEKDAY(Table1[[#This Row],[Date]])</f>
        <v>6</v>
      </c>
      <c r="L2273" s="3">
        <f>DAY(Table1[[#This Row],[Date]])</f>
        <v>12</v>
      </c>
      <c r="M2273" s="3">
        <f>Table1[[#This Row],[Inventory Level]]/Table1[[#This Row],[Reorder Point]]</f>
        <v>7.145161290322581</v>
      </c>
      <c r="N2273" s="3">
        <f>ROUND(Table1[[#This Row],[Turnover Ratio]],2)</f>
        <v>7.15</v>
      </c>
    </row>
    <row r="2274" spans="1:14" hidden="1" x14ac:dyDescent="0.25">
      <c r="A2274" t="s">
        <v>102</v>
      </c>
      <c r="B2274" s="1">
        <v>45664</v>
      </c>
      <c r="C2274">
        <v>915</v>
      </c>
      <c r="D2274">
        <v>221</v>
      </c>
      <c r="E2274">
        <v>8</v>
      </c>
      <c r="F2274">
        <v>141</v>
      </c>
      <c r="G2274">
        <v>2</v>
      </c>
      <c r="H2274" t="s">
        <v>3951</v>
      </c>
      <c r="I2274">
        <f>YEAR(Table1[[#This Row],[Date]])</f>
        <v>2025</v>
      </c>
      <c r="J2274">
        <f>MONTH(Table1[[#This Row],[Date]])</f>
        <v>1</v>
      </c>
      <c r="K2274">
        <f>WEEKDAY(Table1[[#This Row],[Date]])</f>
        <v>3</v>
      </c>
      <c r="L2274" s="3">
        <f>DAY(Table1[[#This Row],[Date]])</f>
        <v>7</v>
      </c>
      <c r="M2274" s="3">
        <f>Table1[[#This Row],[Inventory Level]]/Table1[[#This Row],[Reorder Point]]</f>
        <v>4.1402714932126701</v>
      </c>
      <c r="N2274" s="3">
        <f>ROUND(Table1[[#This Row],[Turnover Ratio]],2)</f>
        <v>4.1399999999999997</v>
      </c>
    </row>
    <row r="2275" spans="1:14" hidden="1" x14ac:dyDescent="0.25">
      <c r="A2275" t="s">
        <v>2033</v>
      </c>
      <c r="B2275" s="1">
        <v>45672</v>
      </c>
      <c r="C2275">
        <v>827</v>
      </c>
      <c r="D2275">
        <v>500</v>
      </c>
      <c r="E2275">
        <v>21</v>
      </c>
      <c r="F2275">
        <v>9</v>
      </c>
      <c r="G2275">
        <v>32</v>
      </c>
      <c r="H2275" t="s">
        <v>3950</v>
      </c>
      <c r="I2275">
        <f>YEAR(Table1[[#This Row],[Date]])</f>
        <v>2025</v>
      </c>
      <c r="J2275">
        <f>MONTH(Table1[[#This Row],[Date]])</f>
        <v>1</v>
      </c>
      <c r="K2275">
        <f>WEEKDAY(Table1[[#This Row],[Date]])</f>
        <v>4</v>
      </c>
      <c r="L2275" s="3">
        <f>DAY(Table1[[#This Row],[Date]])</f>
        <v>15</v>
      </c>
      <c r="M2275" s="3">
        <f>Table1[[#This Row],[Inventory Level]]/Table1[[#This Row],[Reorder Point]]</f>
        <v>1.6539999999999999</v>
      </c>
      <c r="N2275" s="3">
        <f>ROUND(Table1[[#This Row],[Turnover Ratio]],2)</f>
        <v>1.65</v>
      </c>
    </row>
    <row r="2276" spans="1:14" hidden="1" x14ac:dyDescent="0.25">
      <c r="A2276" t="s">
        <v>2034</v>
      </c>
      <c r="B2276" s="1">
        <v>45197</v>
      </c>
      <c r="C2276">
        <v>885</v>
      </c>
      <c r="D2276">
        <v>147</v>
      </c>
      <c r="E2276">
        <v>16</v>
      </c>
      <c r="F2276">
        <v>87</v>
      </c>
      <c r="G2276">
        <v>18</v>
      </c>
      <c r="H2276" t="s">
        <v>3951</v>
      </c>
      <c r="I2276">
        <f>YEAR(Table1[[#This Row],[Date]])</f>
        <v>2023</v>
      </c>
      <c r="J2276">
        <f>MONTH(Table1[[#This Row],[Date]])</f>
        <v>9</v>
      </c>
      <c r="K2276">
        <f>WEEKDAY(Table1[[#This Row],[Date]])</f>
        <v>5</v>
      </c>
      <c r="L2276" s="3">
        <f>DAY(Table1[[#This Row],[Date]])</f>
        <v>28</v>
      </c>
      <c r="M2276" s="3">
        <f>Table1[[#This Row],[Inventory Level]]/Table1[[#This Row],[Reorder Point]]</f>
        <v>6.0204081632653059</v>
      </c>
      <c r="N2276" s="3">
        <f>ROUND(Table1[[#This Row],[Turnover Ratio]],2)</f>
        <v>6.02</v>
      </c>
    </row>
    <row r="2277" spans="1:14" x14ac:dyDescent="0.25">
      <c r="A2277" t="s">
        <v>2035</v>
      </c>
      <c r="B2277" s="1">
        <v>45310</v>
      </c>
      <c r="C2277">
        <v>970</v>
      </c>
      <c r="D2277">
        <v>61</v>
      </c>
      <c r="E2277">
        <v>20</v>
      </c>
      <c r="F2277">
        <v>108</v>
      </c>
      <c r="G2277">
        <v>23</v>
      </c>
      <c r="H2277" t="s">
        <v>3949</v>
      </c>
      <c r="I2277">
        <f>YEAR(Table1[[#This Row],[Date]])</f>
        <v>2024</v>
      </c>
      <c r="J2277">
        <f>MONTH(Table1[[#This Row],[Date]])</f>
        <v>1</v>
      </c>
      <c r="K2277">
        <f>WEEKDAY(Table1[[#This Row],[Date]])</f>
        <v>6</v>
      </c>
      <c r="L2277" s="3">
        <f>DAY(Table1[[#This Row],[Date]])</f>
        <v>19</v>
      </c>
      <c r="M2277" s="3">
        <f>Table1[[#This Row],[Inventory Level]]/Table1[[#This Row],[Reorder Point]]</f>
        <v>15.901639344262295</v>
      </c>
      <c r="N2277" s="3">
        <f>ROUND(Table1[[#This Row],[Turnover Ratio]],2)</f>
        <v>15.9</v>
      </c>
    </row>
    <row r="2278" spans="1:14" hidden="1" x14ac:dyDescent="0.25">
      <c r="A2278" t="s">
        <v>2036</v>
      </c>
      <c r="B2278" s="1">
        <v>45585</v>
      </c>
      <c r="C2278">
        <v>858</v>
      </c>
      <c r="D2278">
        <v>366</v>
      </c>
      <c r="E2278">
        <v>30</v>
      </c>
      <c r="F2278">
        <v>151</v>
      </c>
      <c r="G2278">
        <v>28</v>
      </c>
      <c r="H2278" t="s">
        <v>3950</v>
      </c>
      <c r="I2278">
        <f>YEAR(Table1[[#This Row],[Date]])</f>
        <v>2024</v>
      </c>
      <c r="J2278">
        <f>MONTH(Table1[[#This Row],[Date]])</f>
        <v>10</v>
      </c>
      <c r="K2278">
        <f>WEEKDAY(Table1[[#This Row],[Date]])</f>
        <v>1</v>
      </c>
      <c r="L2278" s="3">
        <f>DAY(Table1[[#This Row],[Date]])</f>
        <v>20</v>
      </c>
      <c r="M2278" s="3">
        <f>Table1[[#This Row],[Inventory Level]]/Table1[[#This Row],[Reorder Point]]</f>
        <v>2.3442622950819674</v>
      </c>
      <c r="N2278" s="3">
        <f>ROUND(Table1[[#This Row],[Turnover Ratio]],2)</f>
        <v>2.34</v>
      </c>
    </row>
    <row r="2279" spans="1:14" x14ac:dyDescent="0.25">
      <c r="A2279" t="s">
        <v>2037</v>
      </c>
      <c r="B2279" s="1">
        <v>45417</v>
      </c>
      <c r="C2279">
        <v>384</v>
      </c>
      <c r="D2279">
        <v>65</v>
      </c>
      <c r="E2279">
        <v>21</v>
      </c>
      <c r="F2279">
        <v>186</v>
      </c>
      <c r="G2279">
        <v>27</v>
      </c>
      <c r="H2279" t="s">
        <v>3949</v>
      </c>
      <c r="I2279">
        <f>YEAR(Table1[[#This Row],[Date]])</f>
        <v>2024</v>
      </c>
      <c r="J2279">
        <f>MONTH(Table1[[#This Row],[Date]])</f>
        <v>5</v>
      </c>
      <c r="K2279">
        <f>WEEKDAY(Table1[[#This Row],[Date]])</f>
        <v>1</v>
      </c>
      <c r="L2279" s="3">
        <f>DAY(Table1[[#This Row],[Date]])</f>
        <v>5</v>
      </c>
      <c r="M2279" s="3">
        <f>Table1[[#This Row],[Inventory Level]]/Table1[[#This Row],[Reorder Point]]</f>
        <v>5.907692307692308</v>
      </c>
      <c r="N2279" s="3">
        <f>ROUND(Table1[[#This Row],[Turnover Ratio]],2)</f>
        <v>5.91</v>
      </c>
    </row>
    <row r="2280" spans="1:14" hidden="1" x14ac:dyDescent="0.25">
      <c r="A2280" t="s">
        <v>2038</v>
      </c>
      <c r="B2280" s="1">
        <v>45554</v>
      </c>
      <c r="C2280">
        <v>860</v>
      </c>
      <c r="D2280">
        <v>357</v>
      </c>
      <c r="E2280">
        <v>30</v>
      </c>
      <c r="F2280">
        <v>23</v>
      </c>
      <c r="G2280">
        <v>16</v>
      </c>
      <c r="H2280" t="s">
        <v>3950</v>
      </c>
      <c r="I2280">
        <f>YEAR(Table1[[#This Row],[Date]])</f>
        <v>2024</v>
      </c>
      <c r="J2280">
        <f>MONTH(Table1[[#This Row],[Date]])</f>
        <v>9</v>
      </c>
      <c r="K2280">
        <f>WEEKDAY(Table1[[#This Row],[Date]])</f>
        <v>5</v>
      </c>
      <c r="L2280" s="3">
        <f>DAY(Table1[[#This Row],[Date]])</f>
        <v>19</v>
      </c>
      <c r="M2280" s="3">
        <f>Table1[[#This Row],[Inventory Level]]/Table1[[#This Row],[Reorder Point]]</f>
        <v>2.4089635854341735</v>
      </c>
      <c r="N2280" s="3">
        <f>ROUND(Table1[[#This Row],[Turnover Ratio]],2)</f>
        <v>2.41</v>
      </c>
    </row>
    <row r="2281" spans="1:14" hidden="1" x14ac:dyDescent="0.25">
      <c r="A2281" t="s">
        <v>2039</v>
      </c>
      <c r="B2281" s="1">
        <v>44987</v>
      </c>
      <c r="C2281">
        <v>986</v>
      </c>
      <c r="D2281">
        <v>133</v>
      </c>
      <c r="E2281">
        <v>29</v>
      </c>
      <c r="F2281">
        <v>113</v>
      </c>
      <c r="G2281">
        <v>20</v>
      </c>
      <c r="H2281" t="s">
        <v>3951</v>
      </c>
      <c r="I2281">
        <f>YEAR(Table1[[#This Row],[Date]])</f>
        <v>2023</v>
      </c>
      <c r="J2281">
        <f>MONTH(Table1[[#This Row],[Date]])</f>
        <v>3</v>
      </c>
      <c r="K2281">
        <f>WEEKDAY(Table1[[#This Row],[Date]])</f>
        <v>5</v>
      </c>
      <c r="L2281" s="3">
        <f>DAY(Table1[[#This Row],[Date]])</f>
        <v>2</v>
      </c>
      <c r="M2281" s="3">
        <f>Table1[[#This Row],[Inventory Level]]/Table1[[#This Row],[Reorder Point]]</f>
        <v>7.4135338345864659</v>
      </c>
      <c r="N2281" s="3">
        <f>ROUND(Table1[[#This Row],[Turnover Ratio]],2)</f>
        <v>7.41</v>
      </c>
    </row>
    <row r="2282" spans="1:14" hidden="1" x14ac:dyDescent="0.25">
      <c r="A2282" t="s">
        <v>773</v>
      </c>
      <c r="B2282" s="1">
        <v>45129</v>
      </c>
      <c r="C2282">
        <v>526</v>
      </c>
      <c r="D2282">
        <v>353</v>
      </c>
      <c r="E2282">
        <v>28</v>
      </c>
      <c r="F2282">
        <v>36</v>
      </c>
      <c r="G2282">
        <v>10</v>
      </c>
      <c r="H2282" t="s">
        <v>3951</v>
      </c>
      <c r="I2282">
        <f>YEAR(Table1[[#This Row],[Date]])</f>
        <v>2023</v>
      </c>
      <c r="J2282">
        <f>MONTH(Table1[[#This Row],[Date]])</f>
        <v>7</v>
      </c>
      <c r="K2282">
        <f>WEEKDAY(Table1[[#This Row],[Date]])</f>
        <v>7</v>
      </c>
      <c r="L2282" s="3">
        <f>DAY(Table1[[#This Row],[Date]])</f>
        <v>22</v>
      </c>
      <c r="M2282" s="3">
        <f>Table1[[#This Row],[Inventory Level]]/Table1[[#This Row],[Reorder Point]]</f>
        <v>1.4900849858356942</v>
      </c>
      <c r="N2282" s="3">
        <f>ROUND(Table1[[#This Row],[Turnover Ratio]],2)</f>
        <v>1.49</v>
      </c>
    </row>
    <row r="2283" spans="1:14" hidden="1" x14ac:dyDescent="0.25">
      <c r="A2283" t="s">
        <v>2040</v>
      </c>
      <c r="B2283" s="1">
        <v>45110</v>
      </c>
      <c r="C2283">
        <v>288</v>
      </c>
      <c r="D2283">
        <v>230</v>
      </c>
      <c r="E2283">
        <v>4</v>
      </c>
      <c r="F2283">
        <v>45</v>
      </c>
      <c r="G2283">
        <v>29</v>
      </c>
      <c r="H2283" t="s">
        <v>3951</v>
      </c>
      <c r="I2283">
        <f>YEAR(Table1[[#This Row],[Date]])</f>
        <v>2023</v>
      </c>
      <c r="J2283">
        <f>MONTH(Table1[[#This Row],[Date]])</f>
        <v>7</v>
      </c>
      <c r="K2283">
        <f>WEEKDAY(Table1[[#This Row],[Date]])</f>
        <v>2</v>
      </c>
      <c r="L2283" s="3">
        <f>DAY(Table1[[#This Row],[Date]])</f>
        <v>3</v>
      </c>
      <c r="M2283" s="3">
        <f>Table1[[#This Row],[Inventory Level]]/Table1[[#This Row],[Reorder Point]]</f>
        <v>1.2521739130434784</v>
      </c>
      <c r="N2283" s="3">
        <f>ROUND(Table1[[#This Row],[Turnover Ratio]],2)</f>
        <v>1.25</v>
      </c>
    </row>
    <row r="2284" spans="1:14" x14ac:dyDescent="0.25">
      <c r="A2284" t="s">
        <v>294</v>
      </c>
      <c r="B2284" s="1">
        <v>44986</v>
      </c>
      <c r="C2284">
        <v>386</v>
      </c>
      <c r="D2284">
        <v>218</v>
      </c>
      <c r="E2284">
        <v>10</v>
      </c>
      <c r="F2284">
        <v>65</v>
      </c>
      <c r="G2284">
        <v>7</v>
      </c>
      <c r="H2284" t="s">
        <v>3949</v>
      </c>
      <c r="I2284">
        <f>YEAR(Table1[[#This Row],[Date]])</f>
        <v>2023</v>
      </c>
      <c r="J2284">
        <f>MONTH(Table1[[#This Row],[Date]])</f>
        <v>3</v>
      </c>
      <c r="K2284">
        <f>WEEKDAY(Table1[[#This Row],[Date]])</f>
        <v>4</v>
      </c>
      <c r="L2284" s="3">
        <f>DAY(Table1[[#This Row],[Date]])</f>
        <v>1</v>
      </c>
      <c r="M2284" s="3">
        <f>Table1[[#This Row],[Inventory Level]]/Table1[[#This Row],[Reorder Point]]</f>
        <v>1.7706422018348624</v>
      </c>
      <c r="N2284" s="3">
        <f>ROUND(Table1[[#This Row],[Turnover Ratio]],2)</f>
        <v>1.77</v>
      </c>
    </row>
    <row r="2285" spans="1:14" hidden="1" x14ac:dyDescent="0.25">
      <c r="A2285" t="s">
        <v>582</v>
      </c>
      <c r="B2285" s="1">
        <v>45012</v>
      </c>
      <c r="C2285">
        <v>533</v>
      </c>
      <c r="D2285">
        <v>84</v>
      </c>
      <c r="E2285">
        <v>18</v>
      </c>
      <c r="F2285">
        <v>15</v>
      </c>
      <c r="G2285">
        <v>9</v>
      </c>
      <c r="H2285" t="s">
        <v>3950</v>
      </c>
      <c r="I2285">
        <f>YEAR(Table1[[#This Row],[Date]])</f>
        <v>2023</v>
      </c>
      <c r="J2285">
        <f>MONTH(Table1[[#This Row],[Date]])</f>
        <v>3</v>
      </c>
      <c r="K2285">
        <f>WEEKDAY(Table1[[#This Row],[Date]])</f>
        <v>2</v>
      </c>
      <c r="L2285" s="3">
        <f>DAY(Table1[[#This Row],[Date]])</f>
        <v>27</v>
      </c>
      <c r="M2285" s="3">
        <f>Table1[[#This Row],[Inventory Level]]/Table1[[#This Row],[Reorder Point]]</f>
        <v>6.3452380952380949</v>
      </c>
      <c r="N2285" s="3">
        <f>ROUND(Table1[[#This Row],[Turnover Ratio]],2)</f>
        <v>6.35</v>
      </c>
    </row>
    <row r="2286" spans="1:14" hidden="1" x14ac:dyDescent="0.25">
      <c r="A2286" t="s">
        <v>2041</v>
      </c>
      <c r="B2286" s="1">
        <v>45390</v>
      </c>
      <c r="C2286">
        <v>367</v>
      </c>
      <c r="D2286">
        <v>173</v>
      </c>
      <c r="E2286">
        <v>8</v>
      </c>
      <c r="F2286">
        <v>180</v>
      </c>
      <c r="G2286">
        <v>50</v>
      </c>
      <c r="H2286" t="s">
        <v>3950</v>
      </c>
      <c r="I2286">
        <f>YEAR(Table1[[#This Row],[Date]])</f>
        <v>2024</v>
      </c>
      <c r="J2286">
        <f>MONTH(Table1[[#This Row],[Date]])</f>
        <v>4</v>
      </c>
      <c r="K2286">
        <f>WEEKDAY(Table1[[#This Row],[Date]])</f>
        <v>2</v>
      </c>
      <c r="L2286" s="3">
        <f>DAY(Table1[[#This Row],[Date]])</f>
        <v>8</v>
      </c>
      <c r="M2286" s="3">
        <f>Table1[[#This Row],[Inventory Level]]/Table1[[#This Row],[Reorder Point]]</f>
        <v>2.1213872832369942</v>
      </c>
      <c r="N2286" s="3">
        <f>ROUND(Table1[[#This Row],[Turnover Ratio]],2)</f>
        <v>2.12</v>
      </c>
    </row>
    <row r="2287" spans="1:14" x14ac:dyDescent="0.25">
      <c r="A2287" t="s">
        <v>2042</v>
      </c>
      <c r="B2287" s="1">
        <v>45093</v>
      </c>
      <c r="C2287">
        <v>146</v>
      </c>
      <c r="D2287">
        <v>97</v>
      </c>
      <c r="E2287">
        <v>22</v>
      </c>
      <c r="F2287">
        <v>115</v>
      </c>
      <c r="G2287">
        <v>4</v>
      </c>
      <c r="H2287" t="s">
        <v>3949</v>
      </c>
      <c r="I2287">
        <f>YEAR(Table1[[#This Row],[Date]])</f>
        <v>2023</v>
      </c>
      <c r="J2287">
        <f>MONTH(Table1[[#This Row],[Date]])</f>
        <v>6</v>
      </c>
      <c r="K2287">
        <f>WEEKDAY(Table1[[#This Row],[Date]])</f>
        <v>6</v>
      </c>
      <c r="L2287" s="3">
        <f>DAY(Table1[[#This Row],[Date]])</f>
        <v>16</v>
      </c>
      <c r="M2287" s="3">
        <f>Table1[[#This Row],[Inventory Level]]/Table1[[#This Row],[Reorder Point]]</f>
        <v>1.5051546391752577</v>
      </c>
      <c r="N2287" s="3">
        <f>ROUND(Table1[[#This Row],[Turnover Ratio]],2)</f>
        <v>1.51</v>
      </c>
    </row>
    <row r="2288" spans="1:14" x14ac:dyDescent="0.25">
      <c r="A2288" t="s">
        <v>2043</v>
      </c>
      <c r="B2288" s="1">
        <v>45182</v>
      </c>
      <c r="C2288">
        <v>106</v>
      </c>
      <c r="D2288">
        <v>123</v>
      </c>
      <c r="E2288">
        <v>7</v>
      </c>
      <c r="F2288">
        <v>167</v>
      </c>
      <c r="G2288">
        <v>40</v>
      </c>
      <c r="H2288" t="s">
        <v>3949</v>
      </c>
      <c r="I2288">
        <f>YEAR(Table1[[#This Row],[Date]])</f>
        <v>2023</v>
      </c>
      <c r="J2288">
        <f>MONTH(Table1[[#This Row],[Date]])</f>
        <v>9</v>
      </c>
      <c r="K2288">
        <f>WEEKDAY(Table1[[#This Row],[Date]])</f>
        <v>4</v>
      </c>
      <c r="L2288" s="3">
        <f>DAY(Table1[[#This Row],[Date]])</f>
        <v>13</v>
      </c>
      <c r="M2288" s="3">
        <f>Table1[[#This Row],[Inventory Level]]/Table1[[#This Row],[Reorder Point]]</f>
        <v>0.86178861788617889</v>
      </c>
      <c r="N2288" s="3">
        <f>ROUND(Table1[[#This Row],[Turnover Ratio]],2)</f>
        <v>0.86</v>
      </c>
    </row>
    <row r="2289" spans="1:14" x14ac:dyDescent="0.25">
      <c r="A2289" t="s">
        <v>174</v>
      </c>
      <c r="B2289" s="1">
        <v>45005</v>
      </c>
      <c r="C2289">
        <v>464</v>
      </c>
      <c r="D2289">
        <v>462</v>
      </c>
      <c r="E2289">
        <v>1</v>
      </c>
      <c r="F2289">
        <v>182</v>
      </c>
      <c r="G2289">
        <v>31</v>
      </c>
      <c r="H2289" t="s">
        <v>3949</v>
      </c>
      <c r="I2289">
        <f>YEAR(Table1[[#This Row],[Date]])</f>
        <v>2023</v>
      </c>
      <c r="J2289">
        <f>MONTH(Table1[[#This Row],[Date]])</f>
        <v>3</v>
      </c>
      <c r="K2289">
        <f>WEEKDAY(Table1[[#This Row],[Date]])</f>
        <v>2</v>
      </c>
      <c r="L2289" s="3">
        <f>DAY(Table1[[#This Row],[Date]])</f>
        <v>20</v>
      </c>
      <c r="M2289" s="3">
        <f>Table1[[#This Row],[Inventory Level]]/Table1[[#This Row],[Reorder Point]]</f>
        <v>1.0043290043290043</v>
      </c>
      <c r="N2289" s="3">
        <f>ROUND(Table1[[#This Row],[Turnover Ratio]],2)</f>
        <v>1</v>
      </c>
    </row>
    <row r="2290" spans="1:14" hidden="1" x14ac:dyDescent="0.25">
      <c r="A2290" t="s">
        <v>2044</v>
      </c>
      <c r="B2290" s="1">
        <v>45261</v>
      </c>
      <c r="C2290">
        <v>107</v>
      </c>
      <c r="D2290">
        <v>127</v>
      </c>
      <c r="E2290">
        <v>10</v>
      </c>
      <c r="F2290">
        <v>104</v>
      </c>
      <c r="G2290">
        <v>34</v>
      </c>
      <c r="H2290" t="s">
        <v>3951</v>
      </c>
      <c r="I2290">
        <f>YEAR(Table1[[#This Row],[Date]])</f>
        <v>2023</v>
      </c>
      <c r="J2290">
        <f>MONTH(Table1[[#This Row],[Date]])</f>
        <v>12</v>
      </c>
      <c r="K2290">
        <f>WEEKDAY(Table1[[#This Row],[Date]])</f>
        <v>6</v>
      </c>
      <c r="L2290" s="3">
        <f>DAY(Table1[[#This Row],[Date]])</f>
        <v>1</v>
      </c>
      <c r="M2290" s="3">
        <f>Table1[[#This Row],[Inventory Level]]/Table1[[#This Row],[Reorder Point]]</f>
        <v>0.84251968503937003</v>
      </c>
      <c r="N2290" s="3">
        <f>ROUND(Table1[[#This Row],[Turnover Ratio]],2)</f>
        <v>0.84</v>
      </c>
    </row>
    <row r="2291" spans="1:14" hidden="1" x14ac:dyDescent="0.25">
      <c r="A2291" t="s">
        <v>1768</v>
      </c>
      <c r="B2291" s="1">
        <v>45128</v>
      </c>
      <c r="C2291">
        <v>678</v>
      </c>
      <c r="D2291">
        <v>379</v>
      </c>
      <c r="E2291">
        <v>21</v>
      </c>
      <c r="F2291">
        <v>133</v>
      </c>
      <c r="G2291">
        <v>22</v>
      </c>
      <c r="H2291" t="s">
        <v>3950</v>
      </c>
      <c r="I2291">
        <f>YEAR(Table1[[#This Row],[Date]])</f>
        <v>2023</v>
      </c>
      <c r="J2291">
        <f>MONTH(Table1[[#This Row],[Date]])</f>
        <v>7</v>
      </c>
      <c r="K2291">
        <f>WEEKDAY(Table1[[#This Row],[Date]])</f>
        <v>6</v>
      </c>
      <c r="L2291" s="3">
        <f>DAY(Table1[[#This Row],[Date]])</f>
        <v>21</v>
      </c>
      <c r="M2291" s="3">
        <f>Table1[[#This Row],[Inventory Level]]/Table1[[#This Row],[Reorder Point]]</f>
        <v>1.7889182058047493</v>
      </c>
      <c r="N2291" s="3">
        <f>ROUND(Table1[[#This Row],[Turnover Ratio]],2)</f>
        <v>1.79</v>
      </c>
    </row>
    <row r="2292" spans="1:14" hidden="1" x14ac:dyDescent="0.25">
      <c r="A2292" t="s">
        <v>427</v>
      </c>
      <c r="B2292" s="1">
        <v>45090</v>
      </c>
      <c r="C2292">
        <v>388</v>
      </c>
      <c r="D2292">
        <v>443</v>
      </c>
      <c r="E2292">
        <v>23</v>
      </c>
      <c r="F2292">
        <v>38</v>
      </c>
      <c r="G2292">
        <v>42</v>
      </c>
      <c r="H2292" t="s">
        <v>3951</v>
      </c>
      <c r="I2292">
        <f>YEAR(Table1[[#This Row],[Date]])</f>
        <v>2023</v>
      </c>
      <c r="J2292">
        <f>MONTH(Table1[[#This Row],[Date]])</f>
        <v>6</v>
      </c>
      <c r="K2292">
        <f>WEEKDAY(Table1[[#This Row],[Date]])</f>
        <v>3</v>
      </c>
      <c r="L2292" s="3">
        <f>DAY(Table1[[#This Row],[Date]])</f>
        <v>13</v>
      </c>
      <c r="M2292" s="3">
        <f>Table1[[#This Row],[Inventory Level]]/Table1[[#This Row],[Reorder Point]]</f>
        <v>0.87584650112866813</v>
      </c>
      <c r="N2292" s="3">
        <f>ROUND(Table1[[#This Row],[Turnover Ratio]],2)</f>
        <v>0.88</v>
      </c>
    </row>
    <row r="2293" spans="1:14" x14ac:dyDescent="0.25">
      <c r="A2293" t="s">
        <v>2045</v>
      </c>
      <c r="B2293" s="1">
        <v>45625</v>
      </c>
      <c r="C2293">
        <v>411</v>
      </c>
      <c r="D2293">
        <v>155</v>
      </c>
      <c r="E2293">
        <v>17</v>
      </c>
      <c r="F2293">
        <v>156</v>
      </c>
      <c r="G2293">
        <v>26</v>
      </c>
      <c r="H2293" t="s">
        <v>3949</v>
      </c>
      <c r="I2293">
        <f>YEAR(Table1[[#This Row],[Date]])</f>
        <v>2024</v>
      </c>
      <c r="J2293">
        <f>MONTH(Table1[[#This Row],[Date]])</f>
        <v>11</v>
      </c>
      <c r="K2293">
        <f>WEEKDAY(Table1[[#This Row],[Date]])</f>
        <v>6</v>
      </c>
      <c r="L2293" s="3">
        <f>DAY(Table1[[#This Row],[Date]])</f>
        <v>29</v>
      </c>
      <c r="M2293" s="3">
        <f>Table1[[#This Row],[Inventory Level]]/Table1[[#This Row],[Reorder Point]]</f>
        <v>2.6516129032258067</v>
      </c>
      <c r="N2293" s="3">
        <f>ROUND(Table1[[#This Row],[Turnover Ratio]],2)</f>
        <v>2.65</v>
      </c>
    </row>
    <row r="2294" spans="1:14" hidden="1" x14ac:dyDescent="0.25">
      <c r="A2294" t="s">
        <v>2046</v>
      </c>
      <c r="B2294" s="1">
        <v>45078</v>
      </c>
      <c r="C2294">
        <v>204</v>
      </c>
      <c r="D2294">
        <v>410</v>
      </c>
      <c r="E2294">
        <v>11</v>
      </c>
      <c r="F2294">
        <v>152</v>
      </c>
      <c r="G2294">
        <v>25</v>
      </c>
      <c r="H2294" t="s">
        <v>3950</v>
      </c>
      <c r="I2294">
        <f>YEAR(Table1[[#This Row],[Date]])</f>
        <v>2023</v>
      </c>
      <c r="J2294">
        <f>MONTH(Table1[[#This Row],[Date]])</f>
        <v>6</v>
      </c>
      <c r="K2294">
        <f>WEEKDAY(Table1[[#This Row],[Date]])</f>
        <v>5</v>
      </c>
      <c r="L2294" s="3">
        <f>DAY(Table1[[#This Row],[Date]])</f>
        <v>1</v>
      </c>
      <c r="M2294" s="3">
        <f>Table1[[#This Row],[Inventory Level]]/Table1[[#This Row],[Reorder Point]]</f>
        <v>0.4975609756097561</v>
      </c>
      <c r="N2294" s="3">
        <f>ROUND(Table1[[#This Row],[Turnover Ratio]],2)</f>
        <v>0.5</v>
      </c>
    </row>
    <row r="2295" spans="1:14" hidden="1" x14ac:dyDescent="0.25">
      <c r="A2295" t="s">
        <v>2047</v>
      </c>
      <c r="B2295" s="1">
        <v>45505</v>
      </c>
      <c r="C2295">
        <v>644</v>
      </c>
      <c r="D2295">
        <v>194</v>
      </c>
      <c r="E2295">
        <v>13</v>
      </c>
      <c r="F2295">
        <v>41</v>
      </c>
      <c r="G2295">
        <v>36</v>
      </c>
      <c r="H2295" t="s">
        <v>3951</v>
      </c>
      <c r="I2295">
        <f>YEAR(Table1[[#This Row],[Date]])</f>
        <v>2024</v>
      </c>
      <c r="J2295">
        <f>MONTH(Table1[[#This Row],[Date]])</f>
        <v>8</v>
      </c>
      <c r="K2295">
        <f>WEEKDAY(Table1[[#This Row],[Date]])</f>
        <v>5</v>
      </c>
      <c r="L2295" s="3">
        <f>DAY(Table1[[#This Row],[Date]])</f>
        <v>1</v>
      </c>
      <c r="M2295" s="3">
        <f>Table1[[#This Row],[Inventory Level]]/Table1[[#This Row],[Reorder Point]]</f>
        <v>3.3195876288659796</v>
      </c>
      <c r="N2295" s="3">
        <f>ROUND(Table1[[#This Row],[Turnover Ratio]],2)</f>
        <v>3.32</v>
      </c>
    </row>
    <row r="2296" spans="1:14" x14ac:dyDescent="0.25">
      <c r="A2296" t="s">
        <v>1145</v>
      </c>
      <c r="B2296" s="1">
        <v>45280</v>
      </c>
      <c r="C2296">
        <v>722</v>
      </c>
      <c r="D2296">
        <v>431</v>
      </c>
      <c r="E2296">
        <v>4</v>
      </c>
      <c r="F2296">
        <v>12</v>
      </c>
      <c r="G2296">
        <v>33</v>
      </c>
      <c r="H2296" t="s">
        <v>3949</v>
      </c>
      <c r="I2296">
        <f>YEAR(Table1[[#This Row],[Date]])</f>
        <v>2023</v>
      </c>
      <c r="J2296">
        <f>MONTH(Table1[[#This Row],[Date]])</f>
        <v>12</v>
      </c>
      <c r="K2296">
        <f>WEEKDAY(Table1[[#This Row],[Date]])</f>
        <v>4</v>
      </c>
      <c r="L2296" s="3">
        <f>DAY(Table1[[#This Row],[Date]])</f>
        <v>20</v>
      </c>
      <c r="M2296" s="3">
        <f>Table1[[#This Row],[Inventory Level]]/Table1[[#This Row],[Reorder Point]]</f>
        <v>1.6751740139211138</v>
      </c>
      <c r="N2296" s="3">
        <f>ROUND(Table1[[#This Row],[Turnover Ratio]],2)</f>
        <v>1.68</v>
      </c>
    </row>
    <row r="2297" spans="1:14" hidden="1" x14ac:dyDescent="0.25">
      <c r="A2297" t="s">
        <v>2048</v>
      </c>
      <c r="B2297" s="1">
        <v>45090</v>
      </c>
      <c r="C2297">
        <v>676</v>
      </c>
      <c r="D2297">
        <v>118</v>
      </c>
      <c r="E2297">
        <v>24</v>
      </c>
      <c r="F2297">
        <v>109</v>
      </c>
      <c r="G2297">
        <v>15</v>
      </c>
      <c r="H2297" t="s">
        <v>3950</v>
      </c>
      <c r="I2297">
        <f>YEAR(Table1[[#This Row],[Date]])</f>
        <v>2023</v>
      </c>
      <c r="J2297">
        <f>MONTH(Table1[[#This Row],[Date]])</f>
        <v>6</v>
      </c>
      <c r="K2297">
        <f>WEEKDAY(Table1[[#This Row],[Date]])</f>
        <v>3</v>
      </c>
      <c r="L2297" s="3">
        <f>DAY(Table1[[#This Row],[Date]])</f>
        <v>13</v>
      </c>
      <c r="M2297" s="3">
        <f>Table1[[#This Row],[Inventory Level]]/Table1[[#This Row],[Reorder Point]]</f>
        <v>5.7288135593220337</v>
      </c>
      <c r="N2297" s="3">
        <f>ROUND(Table1[[#This Row],[Turnover Ratio]],2)</f>
        <v>5.73</v>
      </c>
    </row>
    <row r="2298" spans="1:14" hidden="1" x14ac:dyDescent="0.25">
      <c r="A2298" t="s">
        <v>2049</v>
      </c>
      <c r="B2298" s="1">
        <v>45319</v>
      </c>
      <c r="C2298">
        <v>804</v>
      </c>
      <c r="D2298">
        <v>82</v>
      </c>
      <c r="E2298">
        <v>28</v>
      </c>
      <c r="F2298">
        <v>141</v>
      </c>
      <c r="G2298">
        <v>14</v>
      </c>
      <c r="H2298" t="s">
        <v>3950</v>
      </c>
      <c r="I2298">
        <f>YEAR(Table1[[#This Row],[Date]])</f>
        <v>2024</v>
      </c>
      <c r="J2298">
        <f>MONTH(Table1[[#This Row],[Date]])</f>
        <v>1</v>
      </c>
      <c r="K2298">
        <f>WEEKDAY(Table1[[#This Row],[Date]])</f>
        <v>1</v>
      </c>
      <c r="L2298" s="3">
        <f>DAY(Table1[[#This Row],[Date]])</f>
        <v>28</v>
      </c>
      <c r="M2298" s="3">
        <f>Table1[[#This Row],[Inventory Level]]/Table1[[#This Row],[Reorder Point]]</f>
        <v>9.8048780487804876</v>
      </c>
      <c r="N2298" s="3">
        <f>ROUND(Table1[[#This Row],[Turnover Ratio]],2)</f>
        <v>9.8000000000000007</v>
      </c>
    </row>
    <row r="2299" spans="1:14" x14ac:dyDescent="0.25">
      <c r="A2299" t="s">
        <v>2050</v>
      </c>
      <c r="B2299" s="1">
        <v>45152</v>
      </c>
      <c r="C2299">
        <v>645</v>
      </c>
      <c r="D2299">
        <v>127</v>
      </c>
      <c r="E2299">
        <v>17</v>
      </c>
      <c r="F2299">
        <v>3</v>
      </c>
      <c r="G2299">
        <v>19</v>
      </c>
      <c r="H2299" t="s">
        <v>3949</v>
      </c>
      <c r="I2299">
        <f>YEAR(Table1[[#This Row],[Date]])</f>
        <v>2023</v>
      </c>
      <c r="J2299">
        <f>MONTH(Table1[[#This Row],[Date]])</f>
        <v>8</v>
      </c>
      <c r="K2299">
        <f>WEEKDAY(Table1[[#This Row],[Date]])</f>
        <v>2</v>
      </c>
      <c r="L2299" s="3">
        <f>DAY(Table1[[#This Row],[Date]])</f>
        <v>14</v>
      </c>
      <c r="M2299" s="3">
        <f>Table1[[#This Row],[Inventory Level]]/Table1[[#This Row],[Reorder Point]]</f>
        <v>5.0787401574803148</v>
      </c>
      <c r="N2299" s="3">
        <f>ROUND(Table1[[#This Row],[Turnover Ratio]],2)</f>
        <v>5.08</v>
      </c>
    </row>
    <row r="2300" spans="1:14" x14ac:dyDescent="0.25">
      <c r="A2300" t="s">
        <v>2051</v>
      </c>
      <c r="B2300" s="1">
        <v>45582</v>
      </c>
      <c r="C2300">
        <v>688</v>
      </c>
      <c r="D2300">
        <v>73</v>
      </c>
      <c r="E2300">
        <v>13</v>
      </c>
      <c r="F2300">
        <v>192</v>
      </c>
      <c r="G2300">
        <v>49</v>
      </c>
      <c r="H2300" t="s">
        <v>3949</v>
      </c>
      <c r="I2300">
        <f>YEAR(Table1[[#This Row],[Date]])</f>
        <v>2024</v>
      </c>
      <c r="J2300">
        <f>MONTH(Table1[[#This Row],[Date]])</f>
        <v>10</v>
      </c>
      <c r="K2300">
        <f>WEEKDAY(Table1[[#This Row],[Date]])</f>
        <v>5</v>
      </c>
      <c r="L2300" s="3">
        <f>DAY(Table1[[#This Row],[Date]])</f>
        <v>17</v>
      </c>
      <c r="M2300" s="3">
        <f>Table1[[#This Row],[Inventory Level]]/Table1[[#This Row],[Reorder Point]]</f>
        <v>9.4246575342465757</v>
      </c>
      <c r="N2300" s="3">
        <f>ROUND(Table1[[#This Row],[Turnover Ratio]],2)</f>
        <v>9.42</v>
      </c>
    </row>
    <row r="2301" spans="1:14" x14ac:dyDescent="0.25">
      <c r="A2301" t="s">
        <v>2052</v>
      </c>
      <c r="B2301" s="1">
        <v>45085</v>
      </c>
      <c r="C2301">
        <v>783</v>
      </c>
      <c r="D2301">
        <v>315</v>
      </c>
      <c r="E2301">
        <v>22</v>
      </c>
      <c r="F2301">
        <v>75</v>
      </c>
      <c r="G2301">
        <v>24</v>
      </c>
      <c r="H2301" t="s">
        <v>3949</v>
      </c>
      <c r="I2301">
        <f>YEAR(Table1[[#This Row],[Date]])</f>
        <v>2023</v>
      </c>
      <c r="J2301">
        <f>MONTH(Table1[[#This Row],[Date]])</f>
        <v>6</v>
      </c>
      <c r="K2301">
        <f>WEEKDAY(Table1[[#This Row],[Date]])</f>
        <v>5</v>
      </c>
      <c r="L2301" s="3">
        <f>DAY(Table1[[#This Row],[Date]])</f>
        <v>8</v>
      </c>
      <c r="M2301" s="3">
        <f>Table1[[#This Row],[Inventory Level]]/Table1[[#This Row],[Reorder Point]]</f>
        <v>2.4857142857142858</v>
      </c>
      <c r="N2301" s="3">
        <f>ROUND(Table1[[#This Row],[Turnover Ratio]],2)</f>
        <v>2.4900000000000002</v>
      </c>
    </row>
    <row r="2302" spans="1:14" hidden="1" x14ac:dyDescent="0.25">
      <c r="A2302" t="s">
        <v>2053</v>
      </c>
      <c r="B2302" s="1">
        <v>45673</v>
      </c>
      <c r="C2302">
        <v>954</v>
      </c>
      <c r="D2302">
        <v>195</v>
      </c>
      <c r="E2302">
        <v>11</v>
      </c>
      <c r="F2302">
        <v>79</v>
      </c>
      <c r="G2302">
        <v>33</v>
      </c>
      <c r="H2302" t="s">
        <v>3950</v>
      </c>
      <c r="I2302">
        <f>YEAR(Table1[[#This Row],[Date]])</f>
        <v>2025</v>
      </c>
      <c r="J2302">
        <f>MONTH(Table1[[#This Row],[Date]])</f>
        <v>1</v>
      </c>
      <c r="K2302">
        <f>WEEKDAY(Table1[[#This Row],[Date]])</f>
        <v>5</v>
      </c>
      <c r="L2302" s="3">
        <f>DAY(Table1[[#This Row],[Date]])</f>
        <v>16</v>
      </c>
      <c r="M2302" s="3">
        <f>Table1[[#This Row],[Inventory Level]]/Table1[[#This Row],[Reorder Point]]</f>
        <v>4.8923076923076927</v>
      </c>
      <c r="N2302" s="3">
        <f>ROUND(Table1[[#This Row],[Turnover Ratio]],2)</f>
        <v>4.8899999999999997</v>
      </c>
    </row>
    <row r="2303" spans="1:14" hidden="1" x14ac:dyDescent="0.25">
      <c r="A2303" t="s">
        <v>1623</v>
      </c>
      <c r="B2303" s="1">
        <v>45025</v>
      </c>
      <c r="C2303">
        <v>924</v>
      </c>
      <c r="D2303">
        <v>431</v>
      </c>
      <c r="E2303">
        <v>18</v>
      </c>
      <c r="F2303">
        <v>112</v>
      </c>
      <c r="G2303">
        <v>43</v>
      </c>
      <c r="H2303" t="s">
        <v>3951</v>
      </c>
      <c r="I2303">
        <f>YEAR(Table1[[#This Row],[Date]])</f>
        <v>2023</v>
      </c>
      <c r="J2303">
        <f>MONTH(Table1[[#This Row],[Date]])</f>
        <v>4</v>
      </c>
      <c r="K2303">
        <f>WEEKDAY(Table1[[#This Row],[Date]])</f>
        <v>1</v>
      </c>
      <c r="L2303" s="3">
        <f>DAY(Table1[[#This Row],[Date]])</f>
        <v>9</v>
      </c>
      <c r="M2303" s="3">
        <f>Table1[[#This Row],[Inventory Level]]/Table1[[#This Row],[Reorder Point]]</f>
        <v>2.1438515081206497</v>
      </c>
      <c r="N2303" s="3">
        <f>ROUND(Table1[[#This Row],[Turnover Ratio]],2)</f>
        <v>2.14</v>
      </c>
    </row>
    <row r="2304" spans="1:14" hidden="1" x14ac:dyDescent="0.25">
      <c r="A2304" t="s">
        <v>2054</v>
      </c>
      <c r="B2304" s="1">
        <v>45672</v>
      </c>
      <c r="C2304">
        <v>916</v>
      </c>
      <c r="D2304">
        <v>363</v>
      </c>
      <c r="E2304">
        <v>25</v>
      </c>
      <c r="F2304">
        <v>25</v>
      </c>
      <c r="G2304">
        <v>31</v>
      </c>
      <c r="H2304" t="s">
        <v>3951</v>
      </c>
      <c r="I2304">
        <f>YEAR(Table1[[#This Row],[Date]])</f>
        <v>2025</v>
      </c>
      <c r="J2304">
        <f>MONTH(Table1[[#This Row],[Date]])</f>
        <v>1</v>
      </c>
      <c r="K2304">
        <f>WEEKDAY(Table1[[#This Row],[Date]])</f>
        <v>4</v>
      </c>
      <c r="L2304" s="3">
        <f>DAY(Table1[[#This Row],[Date]])</f>
        <v>15</v>
      </c>
      <c r="M2304" s="3">
        <f>Table1[[#This Row],[Inventory Level]]/Table1[[#This Row],[Reorder Point]]</f>
        <v>2.5234159779614327</v>
      </c>
      <c r="N2304" s="3">
        <f>ROUND(Table1[[#This Row],[Turnover Ratio]],2)</f>
        <v>2.52</v>
      </c>
    </row>
    <row r="2305" spans="1:14" x14ac:dyDescent="0.25">
      <c r="A2305" t="s">
        <v>1049</v>
      </c>
      <c r="B2305" s="1">
        <v>45297</v>
      </c>
      <c r="C2305">
        <v>474</v>
      </c>
      <c r="D2305">
        <v>144</v>
      </c>
      <c r="E2305">
        <v>6</v>
      </c>
      <c r="F2305">
        <v>56</v>
      </c>
      <c r="G2305">
        <v>35</v>
      </c>
      <c r="H2305" t="s">
        <v>3949</v>
      </c>
      <c r="I2305">
        <f>YEAR(Table1[[#This Row],[Date]])</f>
        <v>2024</v>
      </c>
      <c r="J2305">
        <f>MONTH(Table1[[#This Row],[Date]])</f>
        <v>1</v>
      </c>
      <c r="K2305">
        <f>WEEKDAY(Table1[[#This Row],[Date]])</f>
        <v>7</v>
      </c>
      <c r="L2305" s="3">
        <f>DAY(Table1[[#This Row],[Date]])</f>
        <v>6</v>
      </c>
      <c r="M2305" s="3">
        <f>Table1[[#This Row],[Inventory Level]]/Table1[[#This Row],[Reorder Point]]</f>
        <v>3.2916666666666665</v>
      </c>
      <c r="N2305" s="3">
        <f>ROUND(Table1[[#This Row],[Turnover Ratio]],2)</f>
        <v>3.29</v>
      </c>
    </row>
    <row r="2306" spans="1:14" hidden="1" x14ac:dyDescent="0.25">
      <c r="A2306" t="s">
        <v>2055</v>
      </c>
      <c r="B2306" s="1">
        <v>45552</v>
      </c>
      <c r="C2306">
        <v>225</v>
      </c>
      <c r="D2306">
        <v>163</v>
      </c>
      <c r="E2306">
        <v>8</v>
      </c>
      <c r="F2306">
        <v>22</v>
      </c>
      <c r="G2306">
        <v>2</v>
      </c>
      <c r="H2306" t="s">
        <v>3951</v>
      </c>
      <c r="I2306">
        <f>YEAR(Table1[[#This Row],[Date]])</f>
        <v>2024</v>
      </c>
      <c r="J2306">
        <f>MONTH(Table1[[#This Row],[Date]])</f>
        <v>9</v>
      </c>
      <c r="K2306">
        <f>WEEKDAY(Table1[[#This Row],[Date]])</f>
        <v>3</v>
      </c>
      <c r="L2306" s="3">
        <f>DAY(Table1[[#This Row],[Date]])</f>
        <v>17</v>
      </c>
      <c r="M2306" s="3">
        <f>Table1[[#This Row],[Inventory Level]]/Table1[[#This Row],[Reorder Point]]</f>
        <v>1.3803680981595092</v>
      </c>
      <c r="N2306" s="3">
        <f>ROUND(Table1[[#This Row],[Turnover Ratio]],2)</f>
        <v>1.38</v>
      </c>
    </row>
    <row r="2307" spans="1:14" x14ac:dyDescent="0.25">
      <c r="A2307" t="s">
        <v>1261</v>
      </c>
      <c r="B2307" s="1">
        <v>45054</v>
      </c>
      <c r="C2307">
        <v>372</v>
      </c>
      <c r="D2307">
        <v>400</v>
      </c>
      <c r="E2307">
        <v>18</v>
      </c>
      <c r="F2307">
        <v>21</v>
      </c>
      <c r="G2307">
        <v>44</v>
      </c>
      <c r="H2307" t="s">
        <v>3949</v>
      </c>
      <c r="I2307">
        <f>YEAR(Table1[[#This Row],[Date]])</f>
        <v>2023</v>
      </c>
      <c r="J2307">
        <f>MONTH(Table1[[#This Row],[Date]])</f>
        <v>5</v>
      </c>
      <c r="K2307">
        <f>WEEKDAY(Table1[[#This Row],[Date]])</f>
        <v>2</v>
      </c>
      <c r="L2307" s="3">
        <f>DAY(Table1[[#This Row],[Date]])</f>
        <v>8</v>
      </c>
      <c r="M2307" s="3">
        <f>Table1[[#This Row],[Inventory Level]]/Table1[[#This Row],[Reorder Point]]</f>
        <v>0.93</v>
      </c>
      <c r="N2307" s="3">
        <f>ROUND(Table1[[#This Row],[Turnover Ratio]],2)</f>
        <v>0.93</v>
      </c>
    </row>
    <row r="2308" spans="1:14" hidden="1" x14ac:dyDescent="0.25">
      <c r="A2308" t="s">
        <v>2056</v>
      </c>
      <c r="B2308" s="1">
        <v>45117</v>
      </c>
      <c r="C2308">
        <v>857</v>
      </c>
      <c r="D2308">
        <v>362</v>
      </c>
      <c r="E2308">
        <v>13</v>
      </c>
      <c r="F2308">
        <v>91</v>
      </c>
      <c r="G2308">
        <v>13</v>
      </c>
      <c r="H2308" t="s">
        <v>3950</v>
      </c>
      <c r="I2308">
        <f>YEAR(Table1[[#This Row],[Date]])</f>
        <v>2023</v>
      </c>
      <c r="J2308">
        <f>MONTH(Table1[[#This Row],[Date]])</f>
        <v>7</v>
      </c>
      <c r="K2308">
        <f>WEEKDAY(Table1[[#This Row],[Date]])</f>
        <v>2</v>
      </c>
      <c r="L2308" s="3">
        <f>DAY(Table1[[#This Row],[Date]])</f>
        <v>10</v>
      </c>
      <c r="M2308" s="3">
        <f>Table1[[#This Row],[Inventory Level]]/Table1[[#This Row],[Reorder Point]]</f>
        <v>2.367403314917127</v>
      </c>
      <c r="N2308" s="3">
        <f>ROUND(Table1[[#This Row],[Turnover Ratio]],2)</f>
        <v>2.37</v>
      </c>
    </row>
    <row r="2309" spans="1:14" hidden="1" x14ac:dyDescent="0.25">
      <c r="A2309" t="s">
        <v>2057</v>
      </c>
      <c r="B2309" s="1">
        <v>45195</v>
      </c>
      <c r="C2309">
        <v>818</v>
      </c>
      <c r="D2309">
        <v>369</v>
      </c>
      <c r="E2309">
        <v>27</v>
      </c>
      <c r="F2309">
        <v>68</v>
      </c>
      <c r="G2309">
        <v>20</v>
      </c>
      <c r="H2309" t="s">
        <v>3950</v>
      </c>
      <c r="I2309">
        <f>YEAR(Table1[[#This Row],[Date]])</f>
        <v>2023</v>
      </c>
      <c r="J2309">
        <f>MONTH(Table1[[#This Row],[Date]])</f>
        <v>9</v>
      </c>
      <c r="K2309">
        <f>WEEKDAY(Table1[[#This Row],[Date]])</f>
        <v>3</v>
      </c>
      <c r="L2309" s="3">
        <f>DAY(Table1[[#This Row],[Date]])</f>
        <v>26</v>
      </c>
      <c r="M2309" s="3">
        <f>Table1[[#This Row],[Inventory Level]]/Table1[[#This Row],[Reorder Point]]</f>
        <v>2.2168021680216801</v>
      </c>
      <c r="N2309" s="3">
        <f>ROUND(Table1[[#This Row],[Turnover Ratio]],2)</f>
        <v>2.2200000000000002</v>
      </c>
    </row>
    <row r="2310" spans="1:14" x14ac:dyDescent="0.25">
      <c r="A2310" t="s">
        <v>2058</v>
      </c>
      <c r="B2310" s="1">
        <v>45367</v>
      </c>
      <c r="C2310">
        <v>594</v>
      </c>
      <c r="D2310">
        <v>477</v>
      </c>
      <c r="E2310">
        <v>25</v>
      </c>
      <c r="F2310">
        <v>166</v>
      </c>
      <c r="G2310">
        <v>50</v>
      </c>
      <c r="H2310" t="s">
        <v>3949</v>
      </c>
      <c r="I2310">
        <f>YEAR(Table1[[#This Row],[Date]])</f>
        <v>2024</v>
      </c>
      <c r="J2310">
        <f>MONTH(Table1[[#This Row],[Date]])</f>
        <v>3</v>
      </c>
      <c r="K2310">
        <f>WEEKDAY(Table1[[#This Row],[Date]])</f>
        <v>7</v>
      </c>
      <c r="L2310" s="3">
        <f>DAY(Table1[[#This Row],[Date]])</f>
        <v>16</v>
      </c>
      <c r="M2310" s="3">
        <f>Table1[[#This Row],[Inventory Level]]/Table1[[#This Row],[Reorder Point]]</f>
        <v>1.2452830188679245</v>
      </c>
      <c r="N2310" s="3">
        <f>ROUND(Table1[[#This Row],[Turnover Ratio]],2)</f>
        <v>1.25</v>
      </c>
    </row>
    <row r="2311" spans="1:14" hidden="1" x14ac:dyDescent="0.25">
      <c r="A2311" t="s">
        <v>2059</v>
      </c>
      <c r="B2311" s="1">
        <v>45596</v>
      </c>
      <c r="C2311">
        <v>863</v>
      </c>
      <c r="D2311">
        <v>301</v>
      </c>
      <c r="E2311">
        <v>9</v>
      </c>
      <c r="F2311">
        <v>127</v>
      </c>
      <c r="G2311">
        <v>49</v>
      </c>
      <c r="H2311" t="s">
        <v>3950</v>
      </c>
      <c r="I2311">
        <f>YEAR(Table1[[#This Row],[Date]])</f>
        <v>2024</v>
      </c>
      <c r="J2311">
        <f>MONTH(Table1[[#This Row],[Date]])</f>
        <v>10</v>
      </c>
      <c r="K2311">
        <f>WEEKDAY(Table1[[#This Row],[Date]])</f>
        <v>5</v>
      </c>
      <c r="L2311" s="3">
        <f>DAY(Table1[[#This Row],[Date]])</f>
        <v>31</v>
      </c>
      <c r="M2311" s="3">
        <f>Table1[[#This Row],[Inventory Level]]/Table1[[#This Row],[Reorder Point]]</f>
        <v>2.867109634551495</v>
      </c>
      <c r="N2311" s="3">
        <f>ROUND(Table1[[#This Row],[Turnover Ratio]],2)</f>
        <v>2.87</v>
      </c>
    </row>
    <row r="2312" spans="1:14" x14ac:dyDescent="0.25">
      <c r="A2312" t="s">
        <v>2060</v>
      </c>
      <c r="B2312" s="1">
        <v>45387</v>
      </c>
      <c r="C2312">
        <v>805</v>
      </c>
      <c r="D2312">
        <v>384</v>
      </c>
      <c r="E2312">
        <v>3</v>
      </c>
      <c r="F2312">
        <v>170</v>
      </c>
      <c r="G2312">
        <v>45</v>
      </c>
      <c r="H2312" t="s">
        <v>3949</v>
      </c>
      <c r="I2312">
        <f>YEAR(Table1[[#This Row],[Date]])</f>
        <v>2024</v>
      </c>
      <c r="J2312">
        <f>MONTH(Table1[[#This Row],[Date]])</f>
        <v>4</v>
      </c>
      <c r="K2312">
        <f>WEEKDAY(Table1[[#This Row],[Date]])</f>
        <v>6</v>
      </c>
      <c r="L2312" s="3">
        <f>DAY(Table1[[#This Row],[Date]])</f>
        <v>5</v>
      </c>
      <c r="M2312" s="3">
        <f>Table1[[#This Row],[Inventory Level]]/Table1[[#This Row],[Reorder Point]]</f>
        <v>2.0963541666666665</v>
      </c>
      <c r="N2312" s="3">
        <f>ROUND(Table1[[#This Row],[Turnover Ratio]],2)</f>
        <v>2.1</v>
      </c>
    </row>
    <row r="2313" spans="1:14" hidden="1" x14ac:dyDescent="0.25">
      <c r="A2313" t="s">
        <v>2061</v>
      </c>
      <c r="B2313" s="1">
        <v>45624</v>
      </c>
      <c r="C2313">
        <v>515</v>
      </c>
      <c r="D2313">
        <v>81</v>
      </c>
      <c r="E2313">
        <v>7</v>
      </c>
      <c r="F2313">
        <v>70</v>
      </c>
      <c r="G2313">
        <v>24</v>
      </c>
      <c r="H2313" t="s">
        <v>3950</v>
      </c>
      <c r="I2313">
        <f>YEAR(Table1[[#This Row],[Date]])</f>
        <v>2024</v>
      </c>
      <c r="J2313">
        <f>MONTH(Table1[[#This Row],[Date]])</f>
        <v>11</v>
      </c>
      <c r="K2313">
        <f>WEEKDAY(Table1[[#This Row],[Date]])</f>
        <v>5</v>
      </c>
      <c r="L2313" s="3">
        <f>DAY(Table1[[#This Row],[Date]])</f>
        <v>28</v>
      </c>
      <c r="M2313" s="3">
        <f>Table1[[#This Row],[Inventory Level]]/Table1[[#This Row],[Reorder Point]]</f>
        <v>6.3580246913580245</v>
      </c>
      <c r="N2313" s="3">
        <f>ROUND(Table1[[#This Row],[Turnover Ratio]],2)</f>
        <v>6.36</v>
      </c>
    </row>
    <row r="2314" spans="1:14" hidden="1" x14ac:dyDescent="0.25">
      <c r="A2314" t="s">
        <v>1784</v>
      </c>
      <c r="B2314" s="1">
        <v>45493</v>
      </c>
      <c r="C2314">
        <v>500</v>
      </c>
      <c r="D2314">
        <v>477</v>
      </c>
      <c r="E2314">
        <v>25</v>
      </c>
      <c r="F2314">
        <v>51</v>
      </c>
      <c r="G2314">
        <v>39</v>
      </c>
      <c r="H2314" t="s">
        <v>3950</v>
      </c>
      <c r="I2314">
        <f>YEAR(Table1[[#This Row],[Date]])</f>
        <v>2024</v>
      </c>
      <c r="J2314">
        <f>MONTH(Table1[[#This Row],[Date]])</f>
        <v>7</v>
      </c>
      <c r="K2314">
        <f>WEEKDAY(Table1[[#This Row],[Date]])</f>
        <v>7</v>
      </c>
      <c r="L2314" s="3">
        <f>DAY(Table1[[#This Row],[Date]])</f>
        <v>20</v>
      </c>
      <c r="M2314" s="3">
        <f>Table1[[#This Row],[Inventory Level]]/Table1[[#This Row],[Reorder Point]]</f>
        <v>1.0482180293501049</v>
      </c>
      <c r="N2314" s="3">
        <f>ROUND(Table1[[#This Row],[Turnover Ratio]],2)</f>
        <v>1.05</v>
      </c>
    </row>
    <row r="2315" spans="1:14" hidden="1" x14ac:dyDescent="0.25">
      <c r="A2315" t="s">
        <v>2062</v>
      </c>
      <c r="B2315" s="1">
        <v>45495</v>
      </c>
      <c r="C2315">
        <v>745</v>
      </c>
      <c r="D2315">
        <v>474</v>
      </c>
      <c r="E2315">
        <v>9</v>
      </c>
      <c r="F2315">
        <v>162</v>
      </c>
      <c r="G2315">
        <v>19</v>
      </c>
      <c r="H2315" t="s">
        <v>3950</v>
      </c>
      <c r="I2315">
        <f>YEAR(Table1[[#This Row],[Date]])</f>
        <v>2024</v>
      </c>
      <c r="J2315">
        <f>MONTH(Table1[[#This Row],[Date]])</f>
        <v>7</v>
      </c>
      <c r="K2315">
        <f>WEEKDAY(Table1[[#This Row],[Date]])</f>
        <v>2</v>
      </c>
      <c r="L2315" s="3">
        <f>DAY(Table1[[#This Row],[Date]])</f>
        <v>22</v>
      </c>
      <c r="M2315" s="3">
        <f>Table1[[#This Row],[Inventory Level]]/Table1[[#This Row],[Reorder Point]]</f>
        <v>1.5717299578059072</v>
      </c>
      <c r="N2315" s="3">
        <f>ROUND(Table1[[#This Row],[Turnover Ratio]],2)</f>
        <v>1.57</v>
      </c>
    </row>
    <row r="2316" spans="1:14" hidden="1" x14ac:dyDescent="0.25">
      <c r="A2316" t="s">
        <v>2063</v>
      </c>
      <c r="B2316" s="1">
        <v>45065</v>
      </c>
      <c r="C2316">
        <v>786</v>
      </c>
      <c r="D2316">
        <v>256</v>
      </c>
      <c r="E2316">
        <v>20</v>
      </c>
      <c r="F2316">
        <v>11</v>
      </c>
      <c r="G2316">
        <v>3</v>
      </c>
      <c r="H2316" t="s">
        <v>3951</v>
      </c>
      <c r="I2316">
        <f>YEAR(Table1[[#This Row],[Date]])</f>
        <v>2023</v>
      </c>
      <c r="J2316">
        <f>MONTH(Table1[[#This Row],[Date]])</f>
        <v>5</v>
      </c>
      <c r="K2316">
        <f>WEEKDAY(Table1[[#This Row],[Date]])</f>
        <v>6</v>
      </c>
      <c r="L2316" s="3">
        <f>DAY(Table1[[#This Row],[Date]])</f>
        <v>19</v>
      </c>
      <c r="M2316" s="3">
        <f>Table1[[#This Row],[Inventory Level]]/Table1[[#This Row],[Reorder Point]]</f>
        <v>3.0703125</v>
      </c>
      <c r="N2316" s="3">
        <f>ROUND(Table1[[#This Row],[Turnover Ratio]],2)</f>
        <v>3.07</v>
      </c>
    </row>
    <row r="2317" spans="1:14" x14ac:dyDescent="0.25">
      <c r="A2317" t="s">
        <v>2064</v>
      </c>
      <c r="B2317" s="1">
        <v>45498</v>
      </c>
      <c r="C2317">
        <v>984</v>
      </c>
      <c r="D2317">
        <v>182</v>
      </c>
      <c r="E2317">
        <v>2</v>
      </c>
      <c r="F2317">
        <v>59</v>
      </c>
      <c r="G2317">
        <v>38</v>
      </c>
      <c r="H2317" t="s">
        <v>3949</v>
      </c>
      <c r="I2317">
        <f>YEAR(Table1[[#This Row],[Date]])</f>
        <v>2024</v>
      </c>
      <c r="J2317">
        <f>MONTH(Table1[[#This Row],[Date]])</f>
        <v>7</v>
      </c>
      <c r="K2317">
        <f>WEEKDAY(Table1[[#This Row],[Date]])</f>
        <v>5</v>
      </c>
      <c r="L2317" s="3">
        <f>DAY(Table1[[#This Row],[Date]])</f>
        <v>25</v>
      </c>
      <c r="M2317" s="3">
        <f>Table1[[#This Row],[Inventory Level]]/Table1[[#This Row],[Reorder Point]]</f>
        <v>5.4065934065934069</v>
      </c>
      <c r="N2317" s="3">
        <f>ROUND(Table1[[#This Row],[Turnover Ratio]],2)</f>
        <v>5.41</v>
      </c>
    </row>
    <row r="2318" spans="1:14" hidden="1" x14ac:dyDescent="0.25">
      <c r="A2318" t="s">
        <v>2065</v>
      </c>
      <c r="B2318" s="1">
        <v>45235</v>
      </c>
      <c r="C2318">
        <v>972</v>
      </c>
      <c r="D2318">
        <v>55</v>
      </c>
      <c r="E2318">
        <v>14</v>
      </c>
      <c r="F2318">
        <v>95</v>
      </c>
      <c r="G2318">
        <v>40</v>
      </c>
      <c r="H2318" t="s">
        <v>3951</v>
      </c>
      <c r="I2318">
        <f>YEAR(Table1[[#This Row],[Date]])</f>
        <v>2023</v>
      </c>
      <c r="J2318">
        <f>MONTH(Table1[[#This Row],[Date]])</f>
        <v>11</v>
      </c>
      <c r="K2318">
        <f>WEEKDAY(Table1[[#This Row],[Date]])</f>
        <v>1</v>
      </c>
      <c r="L2318" s="3">
        <f>DAY(Table1[[#This Row],[Date]])</f>
        <v>5</v>
      </c>
      <c r="M2318" s="3">
        <f>Table1[[#This Row],[Inventory Level]]/Table1[[#This Row],[Reorder Point]]</f>
        <v>17.672727272727272</v>
      </c>
      <c r="N2318" s="3">
        <f>ROUND(Table1[[#This Row],[Turnover Ratio]],2)</f>
        <v>17.670000000000002</v>
      </c>
    </row>
    <row r="2319" spans="1:14" hidden="1" x14ac:dyDescent="0.25">
      <c r="A2319" t="s">
        <v>2066</v>
      </c>
      <c r="B2319" s="1">
        <v>45010</v>
      </c>
      <c r="C2319">
        <v>768</v>
      </c>
      <c r="D2319">
        <v>268</v>
      </c>
      <c r="E2319">
        <v>12</v>
      </c>
      <c r="F2319">
        <v>158</v>
      </c>
      <c r="G2319">
        <v>45</v>
      </c>
      <c r="H2319" t="s">
        <v>3950</v>
      </c>
      <c r="I2319">
        <f>YEAR(Table1[[#This Row],[Date]])</f>
        <v>2023</v>
      </c>
      <c r="J2319">
        <f>MONTH(Table1[[#This Row],[Date]])</f>
        <v>3</v>
      </c>
      <c r="K2319">
        <f>WEEKDAY(Table1[[#This Row],[Date]])</f>
        <v>7</v>
      </c>
      <c r="L2319" s="3">
        <f>DAY(Table1[[#This Row],[Date]])</f>
        <v>25</v>
      </c>
      <c r="M2319" s="3">
        <f>Table1[[#This Row],[Inventory Level]]/Table1[[#This Row],[Reorder Point]]</f>
        <v>2.8656716417910446</v>
      </c>
      <c r="N2319" s="3">
        <f>ROUND(Table1[[#This Row],[Turnover Ratio]],2)</f>
        <v>2.87</v>
      </c>
    </row>
    <row r="2320" spans="1:14" hidden="1" x14ac:dyDescent="0.25">
      <c r="A2320" t="s">
        <v>2067</v>
      </c>
      <c r="B2320" s="1">
        <v>45312</v>
      </c>
      <c r="C2320">
        <v>174</v>
      </c>
      <c r="D2320">
        <v>60</v>
      </c>
      <c r="E2320">
        <v>3</v>
      </c>
      <c r="F2320">
        <v>87</v>
      </c>
      <c r="G2320">
        <v>23</v>
      </c>
      <c r="H2320" t="s">
        <v>3950</v>
      </c>
      <c r="I2320">
        <f>YEAR(Table1[[#This Row],[Date]])</f>
        <v>2024</v>
      </c>
      <c r="J2320">
        <f>MONTH(Table1[[#This Row],[Date]])</f>
        <v>1</v>
      </c>
      <c r="K2320">
        <f>WEEKDAY(Table1[[#This Row],[Date]])</f>
        <v>1</v>
      </c>
      <c r="L2320" s="3">
        <f>DAY(Table1[[#This Row],[Date]])</f>
        <v>21</v>
      </c>
      <c r="M2320" s="3">
        <f>Table1[[#This Row],[Inventory Level]]/Table1[[#This Row],[Reorder Point]]</f>
        <v>2.9</v>
      </c>
      <c r="N2320" s="3">
        <f>ROUND(Table1[[#This Row],[Turnover Ratio]],2)</f>
        <v>2.9</v>
      </c>
    </row>
    <row r="2321" spans="1:14" hidden="1" x14ac:dyDescent="0.25">
      <c r="A2321" t="s">
        <v>207</v>
      </c>
      <c r="B2321" s="1">
        <v>45285</v>
      </c>
      <c r="C2321">
        <v>603</v>
      </c>
      <c r="D2321">
        <v>272</v>
      </c>
      <c r="E2321">
        <v>11</v>
      </c>
      <c r="F2321">
        <v>86</v>
      </c>
      <c r="G2321">
        <v>40</v>
      </c>
      <c r="H2321" t="s">
        <v>3951</v>
      </c>
      <c r="I2321">
        <f>YEAR(Table1[[#This Row],[Date]])</f>
        <v>2023</v>
      </c>
      <c r="J2321">
        <f>MONTH(Table1[[#This Row],[Date]])</f>
        <v>12</v>
      </c>
      <c r="K2321">
        <f>WEEKDAY(Table1[[#This Row],[Date]])</f>
        <v>2</v>
      </c>
      <c r="L2321" s="3">
        <f>DAY(Table1[[#This Row],[Date]])</f>
        <v>25</v>
      </c>
      <c r="M2321" s="3">
        <f>Table1[[#This Row],[Inventory Level]]/Table1[[#This Row],[Reorder Point]]</f>
        <v>2.2169117647058822</v>
      </c>
      <c r="N2321" s="3">
        <f>ROUND(Table1[[#This Row],[Turnover Ratio]],2)</f>
        <v>2.2200000000000002</v>
      </c>
    </row>
    <row r="2322" spans="1:14" hidden="1" x14ac:dyDescent="0.25">
      <c r="A2322" t="s">
        <v>2068</v>
      </c>
      <c r="B2322" s="1">
        <v>45143</v>
      </c>
      <c r="C2322">
        <v>299</v>
      </c>
      <c r="D2322">
        <v>361</v>
      </c>
      <c r="E2322">
        <v>1</v>
      </c>
      <c r="F2322">
        <v>119</v>
      </c>
      <c r="G2322">
        <v>14</v>
      </c>
      <c r="H2322" t="s">
        <v>3950</v>
      </c>
      <c r="I2322">
        <f>YEAR(Table1[[#This Row],[Date]])</f>
        <v>2023</v>
      </c>
      <c r="J2322">
        <f>MONTH(Table1[[#This Row],[Date]])</f>
        <v>8</v>
      </c>
      <c r="K2322">
        <f>WEEKDAY(Table1[[#This Row],[Date]])</f>
        <v>7</v>
      </c>
      <c r="L2322" s="3">
        <f>DAY(Table1[[#This Row],[Date]])</f>
        <v>5</v>
      </c>
      <c r="M2322" s="3">
        <f>Table1[[#This Row],[Inventory Level]]/Table1[[#This Row],[Reorder Point]]</f>
        <v>0.82825484764542934</v>
      </c>
      <c r="N2322" s="3">
        <f>ROUND(Table1[[#This Row],[Turnover Ratio]],2)</f>
        <v>0.83</v>
      </c>
    </row>
    <row r="2323" spans="1:14" x14ac:dyDescent="0.25">
      <c r="A2323" t="s">
        <v>588</v>
      </c>
      <c r="B2323" s="1">
        <v>45667</v>
      </c>
      <c r="C2323">
        <v>379</v>
      </c>
      <c r="D2323">
        <v>230</v>
      </c>
      <c r="E2323">
        <v>15</v>
      </c>
      <c r="F2323">
        <v>31</v>
      </c>
      <c r="G2323">
        <v>7</v>
      </c>
      <c r="H2323" t="s">
        <v>3949</v>
      </c>
      <c r="I2323">
        <f>YEAR(Table1[[#This Row],[Date]])</f>
        <v>2025</v>
      </c>
      <c r="J2323">
        <f>MONTH(Table1[[#This Row],[Date]])</f>
        <v>1</v>
      </c>
      <c r="K2323">
        <f>WEEKDAY(Table1[[#This Row],[Date]])</f>
        <v>6</v>
      </c>
      <c r="L2323" s="3">
        <f>DAY(Table1[[#This Row],[Date]])</f>
        <v>10</v>
      </c>
      <c r="M2323" s="3">
        <f>Table1[[#This Row],[Inventory Level]]/Table1[[#This Row],[Reorder Point]]</f>
        <v>1.6478260869565218</v>
      </c>
      <c r="N2323" s="3">
        <f>ROUND(Table1[[#This Row],[Turnover Ratio]],2)</f>
        <v>1.65</v>
      </c>
    </row>
    <row r="2324" spans="1:14" hidden="1" x14ac:dyDescent="0.25">
      <c r="A2324" t="s">
        <v>2069</v>
      </c>
      <c r="B2324" s="1">
        <v>45650</v>
      </c>
      <c r="C2324">
        <v>465</v>
      </c>
      <c r="D2324">
        <v>163</v>
      </c>
      <c r="E2324">
        <v>10</v>
      </c>
      <c r="F2324">
        <v>28</v>
      </c>
      <c r="G2324">
        <v>6</v>
      </c>
      <c r="H2324" t="s">
        <v>3950</v>
      </c>
      <c r="I2324">
        <f>YEAR(Table1[[#This Row],[Date]])</f>
        <v>2024</v>
      </c>
      <c r="J2324">
        <f>MONTH(Table1[[#This Row],[Date]])</f>
        <v>12</v>
      </c>
      <c r="K2324">
        <f>WEEKDAY(Table1[[#This Row],[Date]])</f>
        <v>3</v>
      </c>
      <c r="L2324" s="3">
        <f>DAY(Table1[[#This Row],[Date]])</f>
        <v>24</v>
      </c>
      <c r="M2324" s="3">
        <f>Table1[[#This Row],[Inventory Level]]/Table1[[#This Row],[Reorder Point]]</f>
        <v>2.852760736196319</v>
      </c>
      <c r="N2324" s="3">
        <f>ROUND(Table1[[#This Row],[Turnover Ratio]],2)</f>
        <v>2.85</v>
      </c>
    </row>
    <row r="2325" spans="1:14" hidden="1" x14ac:dyDescent="0.25">
      <c r="A2325" t="s">
        <v>2070</v>
      </c>
      <c r="B2325" s="1">
        <v>45340</v>
      </c>
      <c r="C2325">
        <v>535</v>
      </c>
      <c r="D2325">
        <v>116</v>
      </c>
      <c r="E2325">
        <v>3</v>
      </c>
      <c r="F2325">
        <v>135</v>
      </c>
      <c r="G2325">
        <v>7</v>
      </c>
      <c r="H2325" t="s">
        <v>3951</v>
      </c>
      <c r="I2325">
        <f>YEAR(Table1[[#This Row],[Date]])</f>
        <v>2024</v>
      </c>
      <c r="J2325">
        <f>MONTH(Table1[[#This Row],[Date]])</f>
        <v>2</v>
      </c>
      <c r="K2325">
        <f>WEEKDAY(Table1[[#This Row],[Date]])</f>
        <v>1</v>
      </c>
      <c r="L2325" s="3">
        <f>DAY(Table1[[#This Row],[Date]])</f>
        <v>18</v>
      </c>
      <c r="M2325" s="3">
        <f>Table1[[#This Row],[Inventory Level]]/Table1[[#This Row],[Reorder Point]]</f>
        <v>4.6120689655172411</v>
      </c>
      <c r="N2325" s="3">
        <f>ROUND(Table1[[#This Row],[Turnover Ratio]],2)</f>
        <v>4.6100000000000003</v>
      </c>
    </row>
    <row r="2326" spans="1:14" x14ac:dyDescent="0.25">
      <c r="A2326" t="s">
        <v>71</v>
      </c>
      <c r="B2326" s="1">
        <v>45131</v>
      </c>
      <c r="C2326">
        <v>893</v>
      </c>
      <c r="D2326">
        <v>234</v>
      </c>
      <c r="E2326">
        <v>4</v>
      </c>
      <c r="F2326">
        <v>81</v>
      </c>
      <c r="G2326">
        <v>22</v>
      </c>
      <c r="H2326" t="s">
        <v>3949</v>
      </c>
      <c r="I2326">
        <f>YEAR(Table1[[#This Row],[Date]])</f>
        <v>2023</v>
      </c>
      <c r="J2326">
        <f>MONTH(Table1[[#This Row],[Date]])</f>
        <v>7</v>
      </c>
      <c r="K2326">
        <f>WEEKDAY(Table1[[#This Row],[Date]])</f>
        <v>2</v>
      </c>
      <c r="L2326" s="3">
        <f>DAY(Table1[[#This Row],[Date]])</f>
        <v>24</v>
      </c>
      <c r="M2326" s="3">
        <f>Table1[[#This Row],[Inventory Level]]/Table1[[#This Row],[Reorder Point]]</f>
        <v>3.8162393162393164</v>
      </c>
      <c r="N2326" s="3">
        <f>ROUND(Table1[[#This Row],[Turnover Ratio]],2)</f>
        <v>3.82</v>
      </c>
    </row>
    <row r="2327" spans="1:14" hidden="1" x14ac:dyDescent="0.25">
      <c r="A2327" t="s">
        <v>2071</v>
      </c>
      <c r="B2327" s="1">
        <v>45588</v>
      </c>
      <c r="C2327">
        <v>854</v>
      </c>
      <c r="D2327">
        <v>315</v>
      </c>
      <c r="E2327">
        <v>26</v>
      </c>
      <c r="F2327">
        <v>196</v>
      </c>
      <c r="G2327">
        <v>31</v>
      </c>
      <c r="H2327" t="s">
        <v>3951</v>
      </c>
      <c r="I2327">
        <f>YEAR(Table1[[#This Row],[Date]])</f>
        <v>2024</v>
      </c>
      <c r="J2327">
        <f>MONTH(Table1[[#This Row],[Date]])</f>
        <v>10</v>
      </c>
      <c r="K2327">
        <f>WEEKDAY(Table1[[#This Row],[Date]])</f>
        <v>4</v>
      </c>
      <c r="L2327" s="3">
        <f>DAY(Table1[[#This Row],[Date]])</f>
        <v>23</v>
      </c>
      <c r="M2327" s="3">
        <f>Table1[[#This Row],[Inventory Level]]/Table1[[#This Row],[Reorder Point]]</f>
        <v>2.7111111111111112</v>
      </c>
      <c r="N2327" s="3">
        <f>ROUND(Table1[[#This Row],[Turnover Ratio]],2)</f>
        <v>2.71</v>
      </c>
    </row>
    <row r="2328" spans="1:14" hidden="1" x14ac:dyDescent="0.25">
      <c r="A2328" t="s">
        <v>1970</v>
      </c>
      <c r="B2328" s="1">
        <v>45655</v>
      </c>
      <c r="C2328">
        <v>741</v>
      </c>
      <c r="D2328">
        <v>400</v>
      </c>
      <c r="E2328">
        <v>9</v>
      </c>
      <c r="F2328">
        <v>63</v>
      </c>
      <c r="G2328">
        <v>26</v>
      </c>
      <c r="H2328" t="s">
        <v>3951</v>
      </c>
      <c r="I2328">
        <f>YEAR(Table1[[#This Row],[Date]])</f>
        <v>2024</v>
      </c>
      <c r="J2328">
        <f>MONTH(Table1[[#This Row],[Date]])</f>
        <v>12</v>
      </c>
      <c r="K2328">
        <f>WEEKDAY(Table1[[#This Row],[Date]])</f>
        <v>1</v>
      </c>
      <c r="L2328" s="3">
        <f>DAY(Table1[[#This Row],[Date]])</f>
        <v>29</v>
      </c>
      <c r="M2328" s="3">
        <f>Table1[[#This Row],[Inventory Level]]/Table1[[#This Row],[Reorder Point]]</f>
        <v>1.8525</v>
      </c>
      <c r="N2328" s="3">
        <f>ROUND(Table1[[#This Row],[Turnover Ratio]],2)</f>
        <v>1.85</v>
      </c>
    </row>
    <row r="2329" spans="1:14" x14ac:dyDescent="0.25">
      <c r="A2329" t="s">
        <v>2072</v>
      </c>
      <c r="B2329" s="1">
        <v>45143</v>
      </c>
      <c r="C2329">
        <v>308</v>
      </c>
      <c r="D2329">
        <v>278</v>
      </c>
      <c r="E2329">
        <v>6</v>
      </c>
      <c r="F2329">
        <v>21</v>
      </c>
      <c r="G2329">
        <v>2</v>
      </c>
      <c r="H2329" t="s">
        <v>3949</v>
      </c>
      <c r="I2329">
        <f>YEAR(Table1[[#This Row],[Date]])</f>
        <v>2023</v>
      </c>
      <c r="J2329">
        <f>MONTH(Table1[[#This Row],[Date]])</f>
        <v>8</v>
      </c>
      <c r="K2329">
        <f>WEEKDAY(Table1[[#This Row],[Date]])</f>
        <v>7</v>
      </c>
      <c r="L2329" s="3">
        <f>DAY(Table1[[#This Row],[Date]])</f>
        <v>5</v>
      </c>
      <c r="M2329" s="3">
        <f>Table1[[#This Row],[Inventory Level]]/Table1[[#This Row],[Reorder Point]]</f>
        <v>1.1079136690647482</v>
      </c>
      <c r="N2329" s="3">
        <f>ROUND(Table1[[#This Row],[Turnover Ratio]],2)</f>
        <v>1.1100000000000001</v>
      </c>
    </row>
    <row r="2330" spans="1:14" x14ac:dyDescent="0.25">
      <c r="A2330" t="s">
        <v>2073</v>
      </c>
      <c r="B2330" s="1">
        <v>45643</v>
      </c>
      <c r="C2330">
        <v>524</v>
      </c>
      <c r="D2330">
        <v>100</v>
      </c>
      <c r="E2330">
        <v>29</v>
      </c>
      <c r="F2330">
        <v>179</v>
      </c>
      <c r="G2330">
        <v>49</v>
      </c>
      <c r="H2330" t="s">
        <v>3949</v>
      </c>
      <c r="I2330">
        <f>YEAR(Table1[[#This Row],[Date]])</f>
        <v>2024</v>
      </c>
      <c r="J2330">
        <f>MONTH(Table1[[#This Row],[Date]])</f>
        <v>12</v>
      </c>
      <c r="K2330">
        <f>WEEKDAY(Table1[[#This Row],[Date]])</f>
        <v>3</v>
      </c>
      <c r="L2330" s="3">
        <f>DAY(Table1[[#This Row],[Date]])</f>
        <v>17</v>
      </c>
      <c r="M2330" s="3">
        <f>Table1[[#This Row],[Inventory Level]]/Table1[[#This Row],[Reorder Point]]</f>
        <v>5.24</v>
      </c>
      <c r="N2330" s="3">
        <f>ROUND(Table1[[#This Row],[Turnover Ratio]],2)</f>
        <v>5.24</v>
      </c>
    </row>
    <row r="2331" spans="1:14" hidden="1" x14ac:dyDescent="0.25">
      <c r="A2331" t="s">
        <v>1898</v>
      </c>
      <c r="B2331" s="1">
        <v>45094</v>
      </c>
      <c r="C2331">
        <v>658</v>
      </c>
      <c r="D2331">
        <v>90</v>
      </c>
      <c r="E2331">
        <v>17</v>
      </c>
      <c r="F2331">
        <v>112</v>
      </c>
      <c r="G2331">
        <v>33</v>
      </c>
      <c r="H2331" t="s">
        <v>3951</v>
      </c>
      <c r="I2331">
        <f>YEAR(Table1[[#This Row],[Date]])</f>
        <v>2023</v>
      </c>
      <c r="J2331">
        <f>MONTH(Table1[[#This Row],[Date]])</f>
        <v>6</v>
      </c>
      <c r="K2331">
        <f>WEEKDAY(Table1[[#This Row],[Date]])</f>
        <v>7</v>
      </c>
      <c r="L2331" s="3">
        <f>DAY(Table1[[#This Row],[Date]])</f>
        <v>17</v>
      </c>
      <c r="M2331" s="3">
        <f>Table1[[#This Row],[Inventory Level]]/Table1[[#This Row],[Reorder Point]]</f>
        <v>7.3111111111111109</v>
      </c>
      <c r="N2331" s="3">
        <f>ROUND(Table1[[#This Row],[Turnover Ratio]],2)</f>
        <v>7.31</v>
      </c>
    </row>
    <row r="2332" spans="1:14" hidden="1" x14ac:dyDescent="0.25">
      <c r="A2332" t="s">
        <v>523</v>
      </c>
      <c r="B2332" s="1">
        <v>45093</v>
      </c>
      <c r="C2332">
        <v>543</v>
      </c>
      <c r="D2332">
        <v>389</v>
      </c>
      <c r="E2332">
        <v>1</v>
      </c>
      <c r="F2332">
        <v>62</v>
      </c>
      <c r="G2332">
        <v>17</v>
      </c>
      <c r="H2332" t="s">
        <v>3951</v>
      </c>
      <c r="I2332">
        <f>YEAR(Table1[[#This Row],[Date]])</f>
        <v>2023</v>
      </c>
      <c r="J2332">
        <f>MONTH(Table1[[#This Row],[Date]])</f>
        <v>6</v>
      </c>
      <c r="K2332">
        <f>WEEKDAY(Table1[[#This Row],[Date]])</f>
        <v>6</v>
      </c>
      <c r="L2332" s="3">
        <f>DAY(Table1[[#This Row],[Date]])</f>
        <v>16</v>
      </c>
      <c r="M2332" s="3">
        <f>Table1[[#This Row],[Inventory Level]]/Table1[[#This Row],[Reorder Point]]</f>
        <v>1.3958868894601542</v>
      </c>
      <c r="N2332" s="3">
        <f>ROUND(Table1[[#This Row],[Turnover Ratio]],2)</f>
        <v>1.4</v>
      </c>
    </row>
    <row r="2333" spans="1:14" hidden="1" x14ac:dyDescent="0.25">
      <c r="A2333" t="s">
        <v>2074</v>
      </c>
      <c r="B2333" s="1">
        <v>45074</v>
      </c>
      <c r="C2333">
        <v>800</v>
      </c>
      <c r="D2333">
        <v>245</v>
      </c>
      <c r="E2333">
        <v>17</v>
      </c>
      <c r="F2333">
        <v>82</v>
      </c>
      <c r="G2333">
        <v>27</v>
      </c>
      <c r="H2333" t="s">
        <v>3951</v>
      </c>
      <c r="I2333">
        <f>YEAR(Table1[[#This Row],[Date]])</f>
        <v>2023</v>
      </c>
      <c r="J2333">
        <f>MONTH(Table1[[#This Row],[Date]])</f>
        <v>5</v>
      </c>
      <c r="K2333">
        <f>WEEKDAY(Table1[[#This Row],[Date]])</f>
        <v>1</v>
      </c>
      <c r="L2333" s="3">
        <f>DAY(Table1[[#This Row],[Date]])</f>
        <v>28</v>
      </c>
      <c r="M2333" s="3">
        <f>Table1[[#This Row],[Inventory Level]]/Table1[[#This Row],[Reorder Point]]</f>
        <v>3.2653061224489797</v>
      </c>
      <c r="N2333" s="3">
        <f>ROUND(Table1[[#This Row],[Turnover Ratio]],2)</f>
        <v>3.27</v>
      </c>
    </row>
    <row r="2334" spans="1:14" hidden="1" x14ac:dyDescent="0.25">
      <c r="A2334" t="s">
        <v>2075</v>
      </c>
      <c r="B2334" s="1">
        <v>45201</v>
      </c>
      <c r="C2334">
        <v>187</v>
      </c>
      <c r="D2334">
        <v>337</v>
      </c>
      <c r="E2334">
        <v>26</v>
      </c>
      <c r="F2334">
        <v>22</v>
      </c>
      <c r="G2334">
        <v>47</v>
      </c>
      <c r="H2334" t="s">
        <v>3951</v>
      </c>
      <c r="I2334">
        <f>YEAR(Table1[[#This Row],[Date]])</f>
        <v>2023</v>
      </c>
      <c r="J2334">
        <f>MONTH(Table1[[#This Row],[Date]])</f>
        <v>10</v>
      </c>
      <c r="K2334">
        <f>WEEKDAY(Table1[[#This Row],[Date]])</f>
        <v>2</v>
      </c>
      <c r="L2334" s="3">
        <f>DAY(Table1[[#This Row],[Date]])</f>
        <v>2</v>
      </c>
      <c r="M2334" s="3">
        <f>Table1[[#This Row],[Inventory Level]]/Table1[[#This Row],[Reorder Point]]</f>
        <v>0.55489614243323437</v>
      </c>
      <c r="N2334" s="3">
        <f>ROUND(Table1[[#This Row],[Turnover Ratio]],2)</f>
        <v>0.55000000000000004</v>
      </c>
    </row>
    <row r="2335" spans="1:14" x14ac:dyDescent="0.25">
      <c r="A2335" t="s">
        <v>2076</v>
      </c>
      <c r="B2335" s="1">
        <v>45270</v>
      </c>
      <c r="C2335">
        <v>588</v>
      </c>
      <c r="D2335">
        <v>276</v>
      </c>
      <c r="E2335">
        <v>22</v>
      </c>
      <c r="F2335">
        <v>74</v>
      </c>
      <c r="G2335">
        <v>16</v>
      </c>
      <c r="H2335" t="s">
        <v>3949</v>
      </c>
      <c r="I2335">
        <f>YEAR(Table1[[#This Row],[Date]])</f>
        <v>2023</v>
      </c>
      <c r="J2335">
        <f>MONTH(Table1[[#This Row],[Date]])</f>
        <v>12</v>
      </c>
      <c r="K2335">
        <f>WEEKDAY(Table1[[#This Row],[Date]])</f>
        <v>1</v>
      </c>
      <c r="L2335" s="3">
        <f>DAY(Table1[[#This Row],[Date]])</f>
        <v>10</v>
      </c>
      <c r="M2335" s="3">
        <f>Table1[[#This Row],[Inventory Level]]/Table1[[#This Row],[Reorder Point]]</f>
        <v>2.1304347826086958</v>
      </c>
      <c r="N2335" s="3">
        <f>ROUND(Table1[[#This Row],[Turnover Ratio]],2)</f>
        <v>2.13</v>
      </c>
    </row>
    <row r="2336" spans="1:14" hidden="1" x14ac:dyDescent="0.25">
      <c r="A2336" t="s">
        <v>2077</v>
      </c>
      <c r="B2336" s="1">
        <v>45421</v>
      </c>
      <c r="C2336">
        <v>955</v>
      </c>
      <c r="D2336">
        <v>236</v>
      </c>
      <c r="E2336">
        <v>1</v>
      </c>
      <c r="F2336">
        <v>34</v>
      </c>
      <c r="G2336">
        <v>16</v>
      </c>
      <c r="H2336" t="s">
        <v>3951</v>
      </c>
      <c r="I2336">
        <f>YEAR(Table1[[#This Row],[Date]])</f>
        <v>2024</v>
      </c>
      <c r="J2336">
        <f>MONTH(Table1[[#This Row],[Date]])</f>
        <v>5</v>
      </c>
      <c r="K2336">
        <f>WEEKDAY(Table1[[#This Row],[Date]])</f>
        <v>5</v>
      </c>
      <c r="L2336" s="3">
        <f>DAY(Table1[[#This Row],[Date]])</f>
        <v>9</v>
      </c>
      <c r="M2336" s="3">
        <f>Table1[[#This Row],[Inventory Level]]/Table1[[#This Row],[Reorder Point]]</f>
        <v>4.0466101694915251</v>
      </c>
      <c r="N2336" s="3">
        <f>ROUND(Table1[[#This Row],[Turnover Ratio]],2)</f>
        <v>4.05</v>
      </c>
    </row>
    <row r="2337" spans="1:14" hidden="1" x14ac:dyDescent="0.25">
      <c r="A2337" t="s">
        <v>2078</v>
      </c>
      <c r="B2337" s="1">
        <v>45675</v>
      </c>
      <c r="C2337">
        <v>439</v>
      </c>
      <c r="D2337">
        <v>166</v>
      </c>
      <c r="E2337">
        <v>7</v>
      </c>
      <c r="F2337">
        <v>169</v>
      </c>
      <c r="G2337">
        <v>11</v>
      </c>
      <c r="H2337" t="s">
        <v>3951</v>
      </c>
      <c r="I2337">
        <f>YEAR(Table1[[#This Row],[Date]])</f>
        <v>2025</v>
      </c>
      <c r="J2337">
        <f>MONTH(Table1[[#This Row],[Date]])</f>
        <v>1</v>
      </c>
      <c r="K2337">
        <f>WEEKDAY(Table1[[#This Row],[Date]])</f>
        <v>7</v>
      </c>
      <c r="L2337" s="3">
        <f>DAY(Table1[[#This Row],[Date]])</f>
        <v>18</v>
      </c>
      <c r="M2337" s="3">
        <f>Table1[[#This Row],[Inventory Level]]/Table1[[#This Row],[Reorder Point]]</f>
        <v>2.6445783132530121</v>
      </c>
      <c r="N2337" s="3">
        <f>ROUND(Table1[[#This Row],[Turnover Ratio]],2)</f>
        <v>2.64</v>
      </c>
    </row>
    <row r="2338" spans="1:14" hidden="1" x14ac:dyDescent="0.25">
      <c r="A2338" t="s">
        <v>1930</v>
      </c>
      <c r="B2338" s="1">
        <v>45574</v>
      </c>
      <c r="C2338">
        <v>880</v>
      </c>
      <c r="D2338">
        <v>376</v>
      </c>
      <c r="E2338">
        <v>3</v>
      </c>
      <c r="F2338">
        <v>13</v>
      </c>
      <c r="G2338">
        <v>9</v>
      </c>
      <c r="H2338" t="s">
        <v>3950</v>
      </c>
      <c r="I2338">
        <f>YEAR(Table1[[#This Row],[Date]])</f>
        <v>2024</v>
      </c>
      <c r="J2338">
        <f>MONTH(Table1[[#This Row],[Date]])</f>
        <v>10</v>
      </c>
      <c r="K2338">
        <f>WEEKDAY(Table1[[#This Row],[Date]])</f>
        <v>4</v>
      </c>
      <c r="L2338" s="3">
        <f>DAY(Table1[[#This Row],[Date]])</f>
        <v>9</v>
      </c>
      <c r="M2338" s="3">
        <f>Table1[[#This Row],[Inventory Level]]/Table1[[#This Row],[Reorder Point]]</f>
        <v>2.3404255319148937</v>
      </c>
      <c r="N2338" s="3">
        <f>ROUND(Table1[[#This Row],[Turnover Ratio]],2)</f>
        <v>2.34</v>
      </c>
    </row>
    <row r="2339" spans="1:14" x14ac:dyDescent="0.25">
      <c r="A2339" t="s">
        <v>469</v>
      </c>
      <c r="B2339" s="1">
        <v>45563</v>
      </c>
      <c r="C2339">
        <v>153</v>
      </c>
      <c r="D2339">
        <v>432</v>
      </c>
      <c r="E2339">
        <v>18</v>
      </c>
      <c r="F2339">
        <v>177</v>
      </c>
      <c r="G2339">
        <v>9</v>
      </c>
      <c r="H2339" t="s">
        <v>3949</v>
      </c>
      <c r="I2339">
        <f>YEAR(Table1[[#This Row],[Date]])</f>
        <v>2024</v>
      </c>
      <c r="J2339">
        <f>MONTH(Table1[[#This Row],[Date]])</f>
        <v>9</v>
      </c>
      <c r="K2339">
        <f>WEEKDAY(Table1[[#This Row],[Date]])</f>
        <v>7</v>
      </c>
      <c r="L2339" s="3">
        <f>DAY(Table1[[#This Row],[Date]])</f>
        <v>28</v>
      </c>
      <c r="M2339" s="3">
        <f>Table1[[#This Row],[Inventory Level]]/Table1[[#This Row],[Reorder Point]]</f>
        <v>0.35416666666666669</v>
      </c>
      <c r="N2339" s="3">
        <f>ROUND(Table1[[#This Row],[Turnover Ratio]],2)</f>
        <v>0.35</v>
      </c>
    </row>
    <row r="2340" spans="1:14" x14ac:dyDescent="0.25">
      <c r="A2340" t="s">
        <v>2079</v>
      </c>
      <c r="B2340" s="1">
        <v>45057</v>
      </c>
      <c r="C2340">
        <v>129</v>
      </c>
      <c r="D2340">
        <v>118</v>
      </c>
      <c r="E2340">
        <v>11</v>
      </c>
      <c r="F2340">
        <v>181</v>
      </c>
      <c r="G2340">
        <v>3</v>
      </c>
      <c r="H2340" t="s">
        <v>3949</v>
      </c>
      <c r="I2340">
        <f>YEAR(Table1[[#This Row],[Date]])</f>
        <v>2023</v>
      </c>
      <c r="J2340">
        <f>MONTH(Table1[[#This Row],[Date]])</f>
        <v>5</v>
      </c>
      <c r="K2340">
        <f>WEEKDAY(Table1[[#This Row],[Date]])</f>
        <v>5</v>
      </c>
      <c r="L2340" s="3">
        <f>DAY(Table1[[#This Row],[Date]])</f>
        <v>11</v>
      </c>
      <c r="M2340" s="3">
        <f>Table1[[#This Row],[Inventory Level]]/Table1[[#This Row],[Reorder Point]]</f>
        <v>1.0932203389830508</v>
      </c>
      <c r="N2340" s="3">
        <f>ROUND(Table1[[#This Row],[Turnover Ratio]],2)</f>
        <v>1.0900000000000001</v>
      </c>
    </row>
    <row r="2341" spans="1:14" x14ac:dyDescent="0.25">
      <c r="A2341" t="s">
        <v>1264</v>
      </c>
      <c r="B2341" s="1">
        <v>45437</v>
      </c>
      <c r="C2341">
        <v>478</v>
      </c>
      <c r="D2341">
        <v>361</v>
      </c>
      <c r="E2341">
        <v>23</v>
      </c>
      <c r="F2341">
        <v>31</v>
      </c>
      <c r="G2341">
        <v>41</v>
      </c>
      <c r="H2341" t="s">
        <v>3949</v>
      </c>
      <c r="I2341">
        <f>YEAR(Table1[[#This Row],[Date]])</f>
        <v>2024</v>
      </c>
      <c r="J2341">
        <f>MONTH(Table1[[#This Row],[Date]])</f>
        <v>5</v>
      </c>
      <c r="K2341">
        <f>WEEKDAY(Table1[[#This Row],[Date]])</f>
        <v>7</v>
      </c>
      <c r="L2341" s="3">
        <f>DAY(Table1[[#This Row],[Date]])</f>
        <v>25</v>
      </c>
      <c r="M2341" s="3">
        <f>Table1[[#This Row],[Inventory Level]]/Table1[[#This Row],[Reorder Point]]</f>
        <v>1.3240997229916898</v>
      </c>
      <c r="N2341" s="3">
        <f>ROUND(Table1[[#This Row],[Turnover Ratio]],2)</f>
        <v>1.32</v>
      </c>
    </row>
    <row r="2342" spans="1:14" hidden="1" x14ac:dyDescent="0.25">
      <c r="A2342" t="s">
        <v>2080</v>
      </c>
      <c r="B2342" s="1">
        <v>45403</v>
      </c>
      <c r="C2342">
        <v>113</v>
      </c>
      <c r="D2342">
        <v>267</v>
      </c>
      <c r="E2342">
        <v>7</v>
      </c>
      <c r="F2342">
        <v>118</v>
      </c>
      <c r="G2342">
        <v>13</v>
      </c>
      <c r="H2342" t="s">
        <v>3950</v>
      </c>
      <c r="I2342">
        <f>YEAR(Table1[[#This Row],[Date]])</f>
        <v>2024</v>
      </c>
      <c r="J2342">
        <f>MONTH(Table1[[#This Row],[Date]])</f>
        <v>4</v>
      </c>
      <c r="K2342">
        <f>WEEKDAY(Table1[[#This Row],[Date]])</f>
        <v>1</v>
      </c>
      <c r="L2342" s="3">
        <f>DAY(Table1[[#This Row],[Date]])</f>
        <v>21</v>
      </c>
      <c r="M2342" s="3">
        <f>Table1[[#This Row],[Inventory Level]]/Table1[[#This Row],[Reorder Point]]</f>
        <v>0.42322097378277151</v>
      </c>
      <c r="N2342" s="3">
        <f>ROUND(Table1[[#This Row],[Turnover Ratio]],2)</f>
        <v>0.42</v>
      </c>
    </row>
    <row r="2343" spans="1:14" hidden="1" x14ac:dyDescent="0.25">
      <c r="A2343" t="s">
        <v>2081</v>
      </c>
      <c r="B2343" s="1">
        <v>45085</v>
      </c>
      <c r="C2343">
        <v>803</v>
      </c>
      <c r="D2343">
        <v>102</v>
      </c>
      <c r="E2343">
        <v>29</v>
      </c>
      <c r="F2343">
        <v>1</v>
      </c>
      <c r="G2343">
        <v>22</v>
      </c>
      <c r="H2343" t="s">
        <v>3950</v>
      </c>
      <c r="I2343">
        <f>YEAR(Table1[[#This Row],[Date]])</f>
        <v>2023</v>
      </c>
      <c r="J2343">
        <f>MONTH(Table1[[#This Row],[Date]])</f>
        <v>6</v>
      </c>
      <c r="K2343">
        <f>WEEKDAY(Table1[[#This Row],[Date]])</f>
        <v>5</v>
      </c>
      <c r="L2343" s="3">
        <f>DAY(Table1[[#This Row],[Date]])</f>
        <v>8</v>
      </c>
      <c r="M2343" s="3">
        <f>Table1[[#This Row],[Inventory Level]]/Table1[[#This Row],[Reorder Point]]</f>
        <v>7.8725490196078427</v>
      </c>
      <c r="N2343" s="3">
        <f>ROUND(Table1[[#This Row],[Turnover Ratio]],2)</f>
        <v>7.87</v>
      </c>
    </row>
    <row r="2344" spans="1:14" x14ac:dyDescent="0.25">
      <c r="A2344" t="s">
        <v>2082</v>
      </c>
      <c r="B2344" s="1">
        <v>45294</v>
      </c>
      <c r="C2344">
        <v>237</v>
      </c>
      <c r="D2344">
        <v>473</v>
      </c>
      <c r="E2344">
        <v>14</v>
      </c>
      <c r="F2344">
        <v>56</v>
      </c>
      <c r="G2344">
        <v>50</v>
      </c>
      <c r="H2344" t="s">
        <v>3949</v>
      </c>
      <c r="I2344">
        <f>YEAR(Table1[[#This Row],[Date]])</f>
        <v>2024</v>
      </c>
      <c r="J2344">
        <f>MONTH(Table1[[#This Row],[Date]])</f>
        <v>1</v>
      </c>
      <c r="K2344">
        <f>WEEKDAY(Table1[[#This Row],[Date]])</f>
        <v>4</v>
      </c>
      <c r="L2344" s="3">
        <f>DAY(Table1[[#This Row],[Date]])</f>
        <v>3</v>
      </c>
      <c r="M2344" s="3">
        <f>Table1[[#This Row],[Inventory Level]]/Table1[[#This Row],[Reorder Point]]</f>
        <v>0.5010570824524313</v>
      </c>
      <c r="N2344" s="3">
        <f>ROUND(Table1[[#This Row],[Turnover Ratio]],2)</f>
        <v>0.5</v>
      </c>
    </row>
    <row r="2345" spans="1:14" hidden="1" x14ac:dyDescent="0.25">
      <c r="A2345" t="s">
        <v>2083</v>
      </c>
      <c r="B2345" s="1">
        <v>45559</v>
      </c>
      <c r="C2345">
        <v>413</v>
      </c>
      <c r="D2345">
        <v>113</v>
      </c>
      <c r="E2345">
        <v>25</v>
      </c>
      <c r="F2345">
        <v>4</v>
      </c>
      <c r="G2345">
        <v>16</v>
      </c>
      <c r="H2345" t="s">
        <v>3951</v>
      </c>
      <c r="I2345">
        <f>YEAR(Table1[[#This Row],[Date]])</f>
        <v>2024</v>
      </c>
      <c r="J2345">
        <f>MONTH(Table1[[#This Row],[Date]])</f>
        <v>9</v>
      </c>
      <c r="K2345">
        <f>WEEKDAY(Table1[[#This Row],[Date]])</f>
        <v>3</v>
      </c>
      <c r="L2345" s="3">
        <f>DAY(Table1[[#This Row],[Date]])</f>
        <v>24</v>
      </c>
      <c r="M2345" s="3">
        <f>Table1[[#This Row],[Inventory Level]]/Table1[[#This Row],[Reorder Point]]</f>
        <v>3.6548672566371683</v>
      </c>
      <c r="N2345" s="3">
        <f>ROUND(Table1[[#This Row],[Turnover Ratio]],2)</f>
        <v>3.65</v>
      </c>
    </row>
    <row r="2346" spans="1:14" x14ac:dyDescent="0.25">
      <c r="A2346" t="s">
        <v>2084</v>
      </c>
      <c r="B2346" s="1">
        <v>45450</v>
      </c>
      <c r="C2346">
        <v>753</v>
      </c>
      <c r="D2346">
        <v>348</v>
      </c>
      <c r="E2346">
        <v>1</v>
      </c>
      <c r="F2346">
        <v>22</v>
      </c>
      <c r="G2346">
        <v>48</v>
      </c>
      <c r="H2346" t="s">
        <v>3949</v>
      </c>
      <c r="I2346">
        <f>YEAR(Table1[[#This Row],[Date]])</f>
        <v>2024</v>
      </c>
      <c r="J2346">
        <f>MONTH(Table1[[#This Row],[Date]])</f>
        <v>6</v>
      </c>
      <c r="K2346">
        <f>WEEKDAY(Table1[[#This Row],[Date]])</f>
        <v>6</v>
      </c>
      <c r="L2346" s="3">
        <f>DAY(Table1[[#This Row],[Date]])</f>
        <v>7</v>
      </c>
      <c r="M2346" s="3">
        <f>Table1[[#This Row],[Inventory Level]]/Table1[[#This Row],[Reorder Point]]</f>
        <v>2.1637931034482758</v>
      </c>
      <c r="N2346" s="3">
        <f>ROUND(Table1[[#This Row],[Turnover Ratio]],2)</f>
        <v>2.16</v>
      </c>
    </row>
    <row r="2347" spans="1:14" hidden="1" x14ac:dyDescent="0.25">
      <c r="A2347" t="s">
        <v>2085</v>
      </c>
      <c r="B2347" s="1">
        <v>45219</v>
      </c>
      <c r="C2347">
        <v>776</v>
      </c>
      <c r="D2347">
        <v>323</v>
      </c>
      <c r="E2347">
        <v>4</v>
      </c>
      <c r="F2347">
        <v>196</v>
      </c>
      <c r="G2347">
        <v>33</v>
      </c>
      <c r="H2347" t="s">
        <v>3950</v>
      </c>
      <c r="I2347">
        <f>YEAR(Table1[[#This Row],[Date]])</f>
        <v>2023</v>
      </c>
      <c r="J2347">
        <f>MONTH(Table1[[#This Row],[Date]])</f>
        <v>10</v>
      </c>
      <c r="K2347">
        <f>WEEKDAY(Table1[[#This Row],[Date]])</f>
        <v>6</v>
      </c>
      <c r="L2347" s="3">
        <f>DAY(Table1[[#This Row],[Date]])</f>
        <v>20</v>
      </c>
      <c r="M2347" s="3">
        <f>Table1[[#This Row],[Inventory Level]]/Table1[[#This Row],[Reorder Point]]</f>
        <v>2.4024767801857587</v>
      </c>
      <c r="N2347" s="3">
        <f>ROUND(Table1[[#This Row],[Turnover Ratio]],2)</f>
        <v>2.4</v>
      </c>
    </row>
    <row r="2348" spans="1:14" x14ac:dyDescent="0.25">
      <c r="A2348" t="s">
        <v>2086</v>
      </c>
      <c r="B2348" s="1">
        <v>44976</v>
      </c>
      <c r="C2348">
        <v>740</v>
      </c>
      <c r="D2348">
        <v>407</v>
      </c>
      <c r="E2348">
        <v>27</v>
      </c>
      <c r="F2348">
        <v>2</v>
      </c>
      <c r="G2348">
        <v>8</v>
      </c>
      <c r="H2348" t="s">
        <v>3949</v>
      </c>
      <c r="I2348">
        <f>YEAR(Table1[[#This Row],[Date]])</f>
        <v>2023</v>
      </c>
      <c r="J2348">
        <f>MONTH(Table1[[#This Row],[Date]])</f>
        <v>2</v>
      </c>
      <c r="K2348">
        <f>WEEKDAY(Table1[[#This Row],[Date]])</f>
        <v>1</v>
      </c>
      <c r="L2348" s="3">
        <f>DAY(Table1[[#This Row],[Date]])</f>
        <v>19</v>
      </c>
      <c r="M2348" s="3">
        <f>Table1[[#This Row],[Inventory Level]]/Table1[[#This Row],[Reorder Point]]</f>
        <v>1.8181818181818181</v>
      </c>
      <c r="N2348" s="3">
        <f>ROUND(Table1[[#This Row],[Turnover Ratio]],2)</f>
        <v>1.82</v>
      </c>
    </row>
    <row r="2349" spans="1:14" x14ac:dyDescent="0.25">
      <c r="A2349" t="s">
        <v>2087</v>
      </c>
      <c r="B2349" s="1">
        <v>45170</v>
      </c>
      <c r="C2349">
        <v>564</v>
      </c>
      <c r="D2349">
        <v>73</v>
      </c>
      <c r="E2349">
        <v>3</v>
      </c>
      <c r="F2349">
        <v>116</v>
      </c>
      <c r="G2349">
        <v>23</v>
      </c>
      <c r="H2349" t="s">
        <v>3949</v>
      </c>
      <c r="I2349">
        <f>YEAR(Table1[[#This Row],[Date]])</f>
        <v>2023</v>
      </c>
      <c r="J2349">
        <f>MONTH(Table1[[#This Row],[Date]])</f>
        <v>9</v>
      </c>
      <c r="K2349">
        <f>WEEKDAY(Table1[[#This Row],[Date]])</f>
        <v>6</v>
      </c>
      <c r="L2349" s="3">
        <f>DAY(Table1[[#This Row],[Date]])</f>
        <v>1</v>
      </c>
      <c r="M2349" s="3">
        <f>Table1[[#This Row],[Inventory Level]]/Table1[[#This Row],[Reorder Point]]</f>
        <v>7.7260273972602738</v>
      </c>
      <c r="N2349" s="3">
        <f>ROUND(Table1[[#This Row],[Turnover Ratio]],2)</f>
        <v>7.73</v>
      </c>
    </row>
    <row r="2350" spans="1:14" hidden="1" x14ac:dyDescent="0.25">
      <c r="A2350" t="s">
        <v>2088</v>
      </c>
      <c r="B2350" s="1">
        <v>44974</v>
      </c>
      <c r="C2350">
        <v>436</v>
      </c>
      <c r="D2350">
        <v>381</v>
      </c>
      <c r="E2350">
        <v>5</v>
      </c>
      <c r="F2350">
        <v>18</v>
      </c>
      <c r="G2350">
        <v>13</v>
      </c>
      <c r="H2350" t="s">
        <v>3950</v>
      </c>
      <c r="I2350">
        <f>YEAR(Table1[[#This Row],[Date]])</f>
        <v>2023</v>
      </c>
      <c r="J2350">
        <f>MONTH(Table1[[#This Row],[Date]])</f>
        <v>2</v>
      </c>
      <c r="K2350">
        <f>WEEKDAY(Table1[[#This Row],[Date]])</f>
        <v>6</v>
      </c>
      <c r="L2350" s="3">
        <f>DAY(Table1[[#This Row],[Date]])</f>
        <v>17</v>
      </c>
      <c r="M2350" s="3">
        <f>Table1[[#This Row],[Inventory Level]]/Table1[[#This Row],[Reorder Point]]</f>
        <v>1.1443569553805775</v>
      </c>
      <c r="N2350" s="3">
        <f>ROUND(Table1[[#This Row],[Turnover Ratio]],2)</f>
        <v>1.1399999999999999</v>
      </c>
    </row>
    <row r="2351" spans="1:14" x14ac:dyDescent="0.25">
      <c r="A2351" t="s">
        <v>2089</v>
      </c>
      <c r="B2351" s="1">
        <v>45023</v>
      </c>
      <c r="C2351">
        <v>995</v>
      </c>
      <c r="D2351">
        <v>121</v>
      </c>
      <c r="E2351">
        <v>8</v>
      </c>
      <c r="F2351">
        <v>116</v>
      </c>
      <c r="G2351">
        <v>26</v>
      </c>
      <c r="H2351" t="s">
        <v>3949</v>
      </c>
      <c r="I2351">
        <f>YEAR(Table1[[#This Row],[Date]])</f>
        <v>2023</v>
      </c>
      <c r="J2351">
        <f>MONTH(Table1[[#This Row],[Date]])</f>
        <v>4</v>
      </c>
      <c r="K2351">
        <f>WEEKDAY(Table1[[#This Row],[Date]])</f>
        <v>6</v>
      </c>
      <c r="L2351" s="3">
        <f>DAY(Table1[[#This Row],[Date]])</f>
        <v>7</v>
      </c>
      <c r="M2351" s="3">
        <f>Table1[[#This Row],[Inventory Level]]/Table1[[#This Row],[Reorder Point]]</f>
        <v>8.223140495867769</v>
      </c>
      <c r="N2351" s="3">
        <f>ROUND(Table1[[#This Row],[Turnover Ratio]],2)</f>
        <v>8.2200000000000006</v>
      </c>
    </row>
    <row r="2352" spans="1:14" hidden="1" x14ac:dyDescent="0.25">
      <c r="A2352" t="s">
        <v>2090</v>
      </c>
      <c r="B2352" s="1">
        <v>45556</v>
      </c>
      <c r="C2352">
        <v>136</v>
      </c>
      <c r="D2352">
        <v>456</v>
      </c>
      <c r="E2352">
        <v>9</v>
      </c>
      <c r="F2352">
        <v>62</v>
      </c>
      <c r="G2352">
        <v>37</v>
      </c>
      <c r="H2352" t="s">
        <v>3950</v>
      </c>
      <c r="I2352">
        <f>YEAR(Table1[[#This Row],[Date]])</f>
        <v>2024</v>
      </c>
      <c r="J2352">
        <f>MONTH(Table1[[#This Row],[Date]])</f>
        <v>9</v>
      </c>
      <c r="K2352">
        <f>WEEKDAY(Table1[[#This Row],[Date]])</f>
        <v>7</v>
      </c>
      <c r="L2352" s="3">
        <f>DAY(Table1[[#This Row],[Date]])</f>
        <v>21</v>
      </c>
      <c r="M2352" s="3">
        <f>Table1[[#This Row],[Inventory Level]]/Table1[[#This Row],[Reorder Point]]</f>
        <v>0.2982456140350877</v>
      </c>
      <c r="N2352" s="3">
        <f>ROUND(Table1[[#This Row],[Turnover Ratio]],2)</f>
        <v>0.3</v>
      </c>
    </row>
    <row r="2353" spans="1:14" x14ac:dyDescent="0.25">
      <c r="A2353" t="s">
        <v>2091</v>
      </c>
      <c r="B2353" s="1">
        <v>45038</v>
      </c>
      <c r="C2353">
        <v>696</v>
      </c>
      <c r="D2353">
        <v>421</v>
      </c>
      <c r="E2353">
        <v>17</v>
      </c>
      <c r="F2353">
        <v>51</v>
      </c>
      <c r="G2353">
        <v>40</v>
      </c>
      <c r="H2353" t="s">
        <v>3949</v>
      </c>
      <c r="I2353">
        <f>YEAR(Table1[[#This Row],[Date]])</f>
        <v>2023</v>
      </c>
      <c r="J2353">
        <f>MONTH(Table1[[#This Row],[Date]])</f>
        <v>4</v>
      </c>
      <c r="K2353">
        <f>WEEKDAY(Table1[[#This Row],[Date]])</f>
        <v>7</v>
      </c>
      <c r="L2353" s="3">
        <f>DAY(Table1[[#This Row],[Date]])</f>
        <v>22</v>
      </c>
      <c r="M2353" s="3">
        <f>Table1[[#This Row],[Inventory Level]]/Table1[[#This Row],[Reorder Point]]</f>
        <v>1.6532066508313539</v>
      </c>
      <c r="N2353" s="3">
        <f>ROUND(Table1[[#This Row],[Turnover Ratio]],2)</f>
        <v>1.65</v>
      </c>
    </row>
    <row r="2354" spans="1:14" hidden="1" x14ac:dyDescent="0.25">
      <c r="A2354" t="s">
        <v>2092</v>
      </c>
      <c r="B2354" s="1">
        <v>45578</v>
      </c>
      <c r="C2354">
        <v>609</v>
      </c>
      <c r="D2354">
        <v>414</v>
      </c>
      <c r="E2354">
        <v>5</v>
      </c>
      <c r="F2354">
        <v>71</v>
      </c>
      <c r="G2354">
        <v>5</v>
      </c>
      <c r="H2354" t="s">
        <v>3950</v>
      </c>
      <c r="I2354">
        <f>YEAR(Table1[[#This Row],[Date]])</f>
        <v>2024</v>
      </c>
      <c r="J2354">
        <f>MONTH(Table1[[#This Row],[Date]])</f>
        <v>10</v>
      </c>
      <c r="K2354">
        <f>WEEKDAY(Table1[[#This Row],[Date]])</f>
        <v>1</v>
      </c>
      <c r="L2354" s="3">
        <f>DAY(Table1[[#This Row],[Date]])</f>
        <v>13</v>
      </c>
      <c r="M2354" s="3">
        <f>Table1[[#This Row],[Inventory Level]]/Table1[[#This Row],[Reorder Point]]</f>
        <v>1.4710144927536233</v>
      </c>
      <c r="N2354" s="3">
        <f>ROUND(Table1[[#This Row],[Turnover Ratio]],2)</f>
        <v>1.47</v>
      </c>
    </row>
    <row r="2355" spans="1:14" hidden="1" x14ac:dyDescent="0.25">
      <c r="A2355" t="s">
        <v>2093</v>
      </c>
      <c r="B2355" s="1">
        <v>45560</v>
      </c>
      <c r="C2355">
        <v>242</v>
      </c>
      <c r="D2355">
        <v>368</v>
      </c>
      <c r="E2355">
        <v>8</v>
      </c>
      <c r="F2355">
        <v>20</v>
      </c>
      <c r="G2355">
        <v>24</v>
      </c>
      <c r="H2355" t="s">
        <v>3950</v>
      </c>
      <c r="I2355">
        <f>YEAR(Table1[[#This Row],[Date]])</f>
        <v>2024</v>
      </c>
      <c r="J2355">
        <f>MONTH(Table1[[#This Row],[Date]])</f>
        <v>9</v>
      </c>
      <c r="K2355">
        <f>WEEKDAY(Table1[[#This Row],[Date]])</f>
        <v>4</v>
      </c>
      <c r="L2355" s="3">
        <f>DAY(Table1[[#This Row],[Date]])</f>
        <v>25</v>
      </c>
      <c r="M2355" s="3">
        <f>Table1[[#This Row],[Inventory Level]]/Table1[[#This Row],[Reorder Point]]</f>
        <v>0.65760869565217395</v>
      </c>
      <c r="N2355" s="3">
        <f>ROUND(Table1[[#This Row],[Turnover Ratio]],2)</f>
        <v>0.66</v>
      </c>
    </row>
    <row r="2356" spans="1:14" x14ac:dyDescent="0.25">
      <c r="A2356" t="s">
        <v>2094</v>
      </c>
      <c r="B2356" s="1">
        <v>45665</v>
      </c>
      <c r="C2356">
        <v>261</v>
      </c>
      <c r="D2356">
        <v>490</v>
      </c>
      <c r="E2356">
        <v>20</v>
      </c>
      <c r="F2356">
        <v>26</v>
      </c>
      <c r="G2356">
        <v>34</v>
      </c>
      <c r="H2356" t="s">
        <v>3949</v>
      </c>
      <c r="I2356">
        <f>YEAR(Table1[[#This Row],[Date]])</f>
        <v>2025</v>
      </c>
      <c r="J2356">
        <f>MONTH(Table1[[#This Row],[Date]])</f>
        <v>1</v>
      </c>
      <c r="K2356">
        <f>WEEKDAY(Table1[[#This Row],[Date]])</f>
        <v>4</v>
      </c>
      <c r="L2356" s="3">
        <f>DAY(Table1[[#This Row],[Date]])</f>
        <v>8</v>
      </c>
      <c r="M2356" s="3">
        <f>Table1[[#This Row],[Inventory Level]]/Table1[[#This Row],[Reorder Point]]</f>
        <v>0.53265306122448974</v>
      </c>
      <c r="N2356" s="3">
        <f>ROUND(Table1[[#This Row],[Turnover Ratio]],2)</f>
        <v>0.53</v>
      </c>
    </row>
    <row r="2357" spans="1:14" hidden="1" x14ac:dyDescent="0.25">
      <c r="A2357" t="s">
        <v>41</v>
      </c>
      <c r="B2357" s="1">
        <v>45170</v>
      </c>
      <c r="C2357">
        <v>402</v>
      </c>
      <c r="D2357">
        <v>249</v>
      </c>
      <c r="E2357">
        <v>21</v>
      </c>
      <c r="F2357">
        <v>15</v>
      </c>
      <c r="G2357">
        <v>20</v>
      </c>
      <c r="H2357" t="s">
        <v>3951</v>
      </c>
      <c r="I2357">
        <f>YEAR(Table1[[#This Row],[Date]])</f>
        <v>2023</v>
      </c>
      <c r="J2357">
        <f>MONTH(Table1[[#This Row],[Date]])</f>
        <v>9</v>
      </c>
      <c r="K2357">
        <f>WEEKDAY(Table1[[#This Row],[Date]])</f>
        <v>6</v>
      </c>
      <c r="L2357" s="3">
        <f>DAY(Table1[[#This Row],[Date]])</f>
        <v>1</v>
      </c>
      <c r="M2357" s="3">
        <f>Table1[[#This Row],[Inventory Level]]/Table1[[#This Row],[Reorder Point]]</f>
        <v>1.6144578313253013</v>
      </c>
      <c r="N2357" s="3">
        <f>ROUND(Table1[[#This Row],[Turnover Ratio]],2)</f>
        <v>1.61</v>
      </c>
    </row>
    <row r="2358" spans="1:14" hidden="1" x14ac:dyDescent="0.25">
      <c r="A2358" t="s">
        <v>2095</v>
      </c>
      <c r="B2358" s="1">
        <v>45550</v>
      </c>
      <c r="C2358">
        <v>232</v>
      </c>
      <c r="D2358">
        <v>152</v>
      </c>
      <c r="E2358">
        <v>7</v>
      </c>
      <c r="F2358">
        <v>76</v>
      </c>
      <c r="G2358">
        <v>27</v>
      </c>
      <c r="H2358" t="s">
        <v>3950</v>
      </c>
      <c r="I2358">
        <f>YEAR(Table1[[#This Row],[Date]])</f>
        <v>2024</v>
      </c>
      <c r="J2358">
        <f>MONTH(Table1[[#This Row],[Date]])</f>
        <v>9</v>
      </c>
      <c r="K2358">
        <f>WEEKDAY(Table1[[#This Row],[Date]])</f>
        <v>1</v>
      </c>
      <c r="L2358" s="3">
        <f>DAY(Table1[[#This Row],[Date]])</f>
        <v>15</v>
      </c>
      <c r="M2358" s="3">
        <f>Table1[[#This Row],[Inventory Level]]/Table1[[#This Row],[Reorder Point]]</f>
        <v>1.5263157894736843</v>
      </c>
      <c r="N2358" s="3">
        <f>ROUND(Table1[[#This Row],[Turnover Ratio]],2)</f>
        <v>1.53</v>
      </c>
    </row>
    <row r="2359" spans="1:14" hidden="1" x14ac:dyDescent="0.25">
      <c r="A2359" t="s">
        <v>2096</v>
      </c>
      <c r="B2359" s="1">
        <v>45356</v>
      </c>
      <c r="C2359">
        <v>980</v>
      </c>
      <c r="D2359">
        <v>295</v>
      </c>
      <c r="E2359">
        <v>24</v>
      </c>
      <c r="F2359">
        <v>200</v>
      </c>
      <c r="G2359">
        <v>18</v>
      </c>
      <c r="H2359" t="s">
        <v>3950</v>
      </c>
      <c r="I2359">
        <f>YEAR(Table1[[#This Row],[Date]])</f>
        <v>2024</v>
      </c>
      <c r="J2359">
        <f>MONTH(Table1[[#This Row],[Date]])</f>
        <v>3</v>
      </c>
      <c r="K2359">
        <f>WEEKDAY(Table1[[#This Row],[Date]])</f>
        <v>3</v>
      </c>
      <c r="L2359" s="3">
        <f>DAY(Table1[[#This Row],[Date]])</f>
        <v>5</v>
      </c>
      <c r="M2359" s="3">
        <f>Table1[[#This Row],[Inventory Level]]/Table1[[#This Row],[Reorder Point]]</f>
        <v>3.3220338983050848</v>
      </c>
      <c r="N2359" s="3">
        <f>ROUND(Table1[[#This Row],[Turnover Ratio]],2)</f>
        <v>3.32</v>
      </c>
    </row>
    <row r="2360" spans="1:14" x14ac:dyDescent="0.25">
      <c r="A2360" t="s">
        <v>2097</v>
      </c>
      <c r="B2360" s="1">
        <v>45392</v>
      </c>
      <c r="C2360">
        <v>665</v>
      </c>
      <c r="D2360">
        <v>208</v>
      </c>
      <c r="E2360">
        <v>18</v>
      </c>
      <c r="F2360">
        <v>88</v>
      </c>
      <c r="G2360">
        <v>14</v>
      </c>
      <c r="H2360" t="s">
        <v>3949</v>
      </c>
      <c r="I2360">
        <f>YEAR(Table1[[#This Row],[Date]])</f>
        <v>2024</v>
      </c>
      <c r="J2360">
        <f>MONTH(Table1[[#This Row],[Date]])</f>
        <v>4</v>
      </c>
      <c r="K2360">
        <f>WEEKDAY(Table1[[#This Row],[Date]])</f>
        <v>4</v>
      </c>
      <c r="L2360" s="3">
        <f>DAY(Table1[[#This Row],[Date]])</f>
        <v>10</v>
      </c>
      <c r="M2360" s="3">
        <f>Table1[[#This Row],[Inventory Level]]/Table1[[#This Row],[Reorder Point]]</f>
        <v>3.1971153846153846</v>
      </c>
      <c r="N2360" s="3">
        <f>ROUND(Table1[[#This Row],[Turnover Ratio]],2)</f>
        <v>3.2</v>
      </c>
    </row>
    <row r="2361" spans="1:14" hidden="1" x14ac:dyDescent="0.25">
      <c r="A2361" t="s">
        <v>2098</v>
      </c>
      <c r="B2361" s="1">
        <v>45683</v>
      </c>
      <c r="C2361">
        <v>982</v>
      </c>
      <c r="D2361">
        <v>349</v>
      </c>
      <c r="E2361">
        <v>8</v>
      </c>
      <c r="F2361">
        <v>143</v>
      </c>
      <c r="G2361">
        <v>35</v>
      </c>
      <c r="H2361" t="s">
        <v>3951</v>
      </c>
      <c r="I2361">
        <f>YEAR(Table1[[#This Row],[Date]])</f>
        <v>2025</v>
      </c>
      <c r="J2361">
        <f>MONTH(Table1[[#This Row],[Date]])</f>
        <v>1</v>
      </c>
      <c r="K2361">
        <f>WEEKDAY(Table1[[#This Row],[Date]])</f>
        <v>1</v>
      </c>
      <c r="L2361" s="3">
        <f>DAY(Table1[[#This Row],[Date]])</f>
        <v>26</v>
      </c>
      <c r="M2361" s="3">
        <f>Table1[[#This Row],[Inventory Level]]/Table1[[#This Row],[Reorder Point]]</f>
        <v>2.8137535816618913</v>
      </c>
      <c r="N2361" s="3">
        <f>ROUND(Table1[[#This Row],[Turnover Ratio]],2)</f>
        <v>2.81</v>
      </c>
    </row>
    <row r="2362" spans="1:14" x14ac:dyDescent="0.25">
      <c r="A2362" t="s">
        <v>2099</v>
      </c>
      <c r="B2362" s="1">
        <v>45039</v>
      </c>
      <c r="C2362">
        <v>214</v>
      </c>
      <c r="D2362">
        <v>196</v>
      </c>
      <c r="E2362">
        <v>28</v>
      </c>
      <c r="F2362">
        <v>135</v>
      </c>
      <c r="G2362">
        <v>44</v>
      </c>
      <c r="H2362" t="s">
        <v>3949</v>
      </c>
      <c r="I2362">
        <f>YEAR(Table1[[#This Row],[Date]])</f>
        <v>2023</v>
      </c>
      <c r="J2362">
        <f>MONTH(Table1[[#This Row],[Date]])</f>
        <v>4</v>
      </c>
      <c r="K2362">
        <f>WEEKDAY(Table1[[#This Row],[Date]])</f>
        <v>1</v>
      </c>
      <c r="L2362" s="3">
        <f>DAY(Table1[[#This Row],[Date]])</f>
        <v>23</v>
      </c>
      <c r="M2362" s="3">
        <f>Table1[[#This Row],[Inventory Level]]/Table1[[#This Row],[Reorder Point]]</f>
        <v>1.0918367346938775</v>
      </c>
      <c r="N2362" s="3">
        <f>ROUND(Table1[[#This Row],[Turnover Ratio]],2)</f>
        <v>1.0900000000000001</v>
      </c>
    </row>
    <row r="2363" spans="1:14" hidden="1" x14ac:dyDescent="0.25">
      <c r="A2363" t="s">
        <v>2100</v>
      </c>
      <c r="B2363" s="1">
        <v>45233</v>
      </c>
      <c r="C2363">
        <v>977</v>
      </c>
      <c r="D2363">
        <v>379</v>
      </c>
      <c r="E2363">
        <v>26</v>
      </c>
      <c r="F2363">
        <v>167</v>
      </c>
      <c r="G2363">
        <v>3</v>
      </c>
      <c r="H2363" t="s">
        <v>3950</v>
      </c>
      <c r="I2363">
        <f>YEAR(Table1[[#This Row],[Date]])</f>
        <v>2023</v>
      </c>
      <c r="J2363">
        <f>MONTH(Table1[[#This Row],[Date]])</f>
        <v>11</v>
      </c>
      <c r="K2363">
        <f>WEEKDAY(Table1[[#This Row],[Date]])</f>
        <v>6</v>
      </c>
      <c r="L2363" s="3">
        <f>DAY(Table1[[#This Row],[Date]])</f>
        <v>3</v>
      </c>
      <c r="M2363" s="3">
        <f>Table1[[#This Row],[Inventory Level]]/Table1[[#This Row],[Reorder Point]]</f>
        <v>2.5778364116094985</v>
      </c>
      <c r="N2363" s="3">
        <f>ROUND(Table1[[#This Row],[Turnover Ratio]],2)</f>
        <v>2.58</v>
      </c>
    </row>
    <row r="2364" spans="1:14" hidden="1" x14ac:dyDescent="0.25">
      <c r="A2364" t="s">
        <v>1415</v>
      </c>
      <c r="B2364" s="1">
        <v>45056</v>
      </c>
      <c r="C2364">
        <v>536</v>
      </c>
      <c r="D2364">
        <v>326</v>
      </c>
      <c r="E2364">
        <v>7</v>
      </c>
      <c r="F2364">
        <v>83</v>
      </c>
      <c r="G2364">
        <v>34</v>
      </c>
      <c r="H2364" t="s">
        <v>3950</v>
      </c>
      <c r="I2364">
        <f>YEAR(Table1[[#This Row],[Date]])</f>
        <v>2023</v>
      </c>
      <c r="J2364">
        <f>MONTH(Table1[[#This Row],[Date]])</f>
        <v>5</v>
      </c>
      <c r="K2364">
        <f>WEEKDAY(Table1[[#This Row],[Date]])</f>
        <v>4</v>
      </c>
      <c r="L2364" s="3">
        <f>DAY(Table1[[#This Row],[Date]])</f>
        <v>10</v>
      </c>
      <c r="M2364" s="3">
        <f>Table1[[#This Row],[Inventory Level]]/Table1[[#This Row],[Reorder Point]]</f>
        <v>1.6441717791411044</v>
      </c>
      <c r="N2364" s="3">
        <f>ROUND(Table1[[#This Row],[Turnover Ratio]],2)</f>
        <v>1.64</v>
      </c>
    </row>
    <row r="2365" spans="1:14" hidden="1" x14ac:dyDescent="0.25">
      <c r="A2365" t="s">
        <v>2101</v>
      </c>
      <c r="B2365" s="1">
        <v>45107</v>
      </c>
      <c r="C2365">
        <v>504</v>
      </c>
      <c r="D2365">
        <v>141</v>
      </c>
      <c r="E2365">
        <v>9</v>
      </c>
      <c r="F2365">
        <v>131</v>
      </c>
      <c r="G2365">
        <v>48</v>
      </c>
      <c r="H2365" t="s">
        <v>3951</v>
      </c>
      <c r="I2365">
        <f>YEAR(Table1[[#This Row],[Date]])</f>
        <v>2023</v>
      </c>
      <c r="J2365">
        <f>MONTH(Table1[[#This Row],[Date]])</f>
        <v>6</v>
      </c>
      <c r="K2365">
        <f>WEEKDAY(Table1[[#This Row],[Date]])</f>
        <v>6</v>
      </c>
      <c r="L2365" s="3">
        <f>DAY(Table1[[#This Row],[Date]])</f>
        <v>30</v>
      </c>
      <c r="M2365" s="3">
        <f>Table1[[#This Row],[Inventory Level]]/Table1[[#This Row],[Reorder Point]]</f>
        <v>3.5744680851063828</v>
      </c>
      <c r="N2365" s="3">
        <f>ROUND(Table1[[#This Row],[Turnover Ratio]],2)</f>
        <v>3.57</v>
      </c>
    </row>
    <row r="2366" spans="1:14" hidden="1" x14ac:dyDescent="0.25">
      <c r="A2366" t="s">
        <v>2102</v>
      </c>
      <c r="B2366" s="1">
        <v>45685</v>
      </c>
      <c r="C2366">
        <v>765</v>
      </c>
      <c r="D2366">
        <v>383</v>
      </c>
      <c r="E2366">
        <v>22</v>
      </c>
      <c r="F2366">
        <v>108</v>
      </c>
      <c r="G2366">
        <v>29</v>
      </c>
      <c r="H2366" t="s">
        <v>3951</v>
      </c>
      <c r="I2366">
        <f>YEAR(Table1[[#This Row],[Date]])</f>
        <v>2025</v>
      </c>
      <c r="J2366">
        <f>MONTH(Table1[[#This Row],[Date]])</f>
        <v>1</v>
      </c>
      <c r="K2366">
        <f>WEEKDAY(Table1[[#This Row],[Date]])</f>
        <v>3</v>
      </c>
      <c r="L2366" s="3">
        <f>DAY(Table1[[#This Row],[Date]])</f>
        <v>28</v>
      </c>
      <c r="M2366" s="3">
        <f>Table1[[#This Row],[Inventory Level]]/Table1[[#This Row],[Reorder Point]]</f>
        <v>1.9973890339425588</v>
      </c>
      <c r="N2366" s="3">
        <f>ROUND(Table1[[#This Row],[Turnover Ratio]],2)</f>
        <v>2</v>
      </c>
    </row>
    <row r="2367" spans="1:14" x14ac:dyDescent="0.25">
      <c r="A2367" t="s">
        <v>418</v>
      </c>
      <c r="B2367" s="1">
        <v>45438</v>
      </c>
      <c r="C2367">
        <v>580</v>
      </c>
      <c r="D2367">
        <v>253</v>
      </c>
      <c r="E2367">
        <v>22</v>
      </c>
      <c r="F2367">
        <v>161</v>
      </c>
      <c r="G2367">
        <v>46</v>
      </c>
      <c r="H2367" t="s">
        <v>3949</v>
      </c>
      <c r="I2367">
        <f>YEAR(Table1[[#This Row],[Date]])</f>
        <v>2024</v>
      </c>
      <c r="J2367">
        <f>MONTH(Table1[[#This Row],[Date]])</f>
        <v>5</v>
      </c>
      <c r="K2367">
        <f>WEEKDAY(Table1[[#This Row],[Date]])</f>
        <v>1</v>
      </c>
      <c r="L2367" s="3">
        <f>DAY(Table1[[#This Row],[Date]])</f>
        <v>26</v>
      </c>
      <c r="M2367" s="3">
        <f>Table1[[#This Row],[Inventory Level]]/Table1[[#This Row],[Reorder Point]]</f>
        <v>2.2924901185770752</v>
      </c>
      <c r="N2367" s="3">
        <f>ROUND(Table1[[#This Row],[Turnover Ratio]],2)</f>
        <v>2.29</v>
      </c>
    </row>
    <row r="2368" spans="1:14" x14ac:dyDescent="0.25">
      <c r="A2368" t="s">
        <v>2103</v>
      </c>
      <c r="B2368" s="1">
        <v>45104</v>
      </c>
      <c r="C2368">
        <v>232</v>
      </c>
      <c r="D2368">
        <v>294</v>
      </c>
      <c r="E2368">
        <v>29</v>
      </c>
      <c r="F2368">
        <v>72</v>
      </c>
      <c r="G2368">
        <v>4</v>
      </c>
      <c r="H2368" t="s">
        <v>3949</v>
      </c>
      <c r="I2368">
        <f>YEAR(Table1[[#This Row],[Date]])</f>
        <v>2023</v>
      </c>
      <c r="J2368">
        <f>MONTH(Table1[[#This Row],[Date]])</f>
        <v>6</v>
      </c>
      <c r="K2368">
        <f>WEEKDAY(Table1[[#This Row],[Date]])</f>
        <v>3</v>
      </c>
      <c r="L2368" s="3">
        <f>DAY(Table1[[#This Row],[Date]])</f>
        <v>27</v>
      </c>
      <c r="M2368" s="3">
        <f>Table1[[#This Row],[Inventory Level]]/Table1[[#This Row],[Reorder Point]]</f>
        <v>0.78911564625850339</v>
      </c>
      <c r="N2368" s="3">
        <f>ROUND(Table1[[#This Row],[Turnover Ratio]],2)</f>
        <v>0.79</v>
      </c>
    </row>
    <row r="2369" spans="1:14" hidden="1" x14ac:dyDescent="0.25">
      <c r="A2369" t="s">
        <v>2104</v>
      </c>
      <c r="B2369" s="1">
        <v>45199</v>
      </c>
      <c r="C2369">
        <v>256</v>
      </c>
      <c r="D2369">
        <v>379</v>
      </c>
      <c r="E2369">
        <v>26</v>
      </c>
      <c r="F2369">
        <v>136</v>
      </c>
      <c r="G2369">
        <v>29</v>
      </c>
      <c r="H2369" t="s">
        <v>3950</v>
      </c>
      <c r="I2369">
        <f>YEAR(Table1[[#This Row],[Date]])</f>
        <v>2023</v>
      </c>
      <c r="J2369">
        <f>MONTH(Table1[[#This Row],[Date]])</f>
        <v>9</v>
      </c>
      <c r="K2369">
        <f>WEEKDAY(Table1[[#This Row],[Date]])</f>
        <v>7</v>
      </c>
      <c r="L2369" s="3">
        <f>DAY(Table1[[#This Row],[Date]])</f>
        <v>30</v>
      </c>
      <c r="M2369" s="3">
        <f>Table1[[#This Row],[Inventory Level]]/Table1[[#This Row],[Reorder Point]]</f>
        <v>0.67546174142480209</v>
      </c>
      <c r="N2369" s="3">
        <f>ROUND(Table1[[#This Row],[Turnover Ratio]],2)</f>
        <v>0.68</v>
      </c>
    </row>
    <row r="2370" spans="1:14" x14ac:dyDescent="0.25">
      <c r="A2370" t="s">
        <v>2105</v>
      </c>
      <c r="B2370" s="1">
        <v>45050</v>
      </c>
      <c r="C2370">
        <v>156</v>
      </c>
      <c r="D2370">
        <v>257</v>
      </c>
      <c r="E2370">
        <v>9</v>
      </c>
      <c r="F2370">
        <v>119</v>
      </c>
      <c r="G2370">
        <v>5</v>
      </c>
      <c r="H2370" t="s">
        <v>3949</v>
      </c>
      <c r="I2370">
        <f>YEAR(Table1[[#This Row],[Date]])</f>
        <v>2023</v>
      </c>
      <c r="J2370">
        <f>MONTH(Table1[[#This Row],[Date]])</f>
        <v>5</v>
      </c>
      <c r="K2370">
        <f>WEEKDAY(Table1[[#This Row],[Date]])</f>
        <v>5</v>
      </c>
      <c r="L2370" s="3">
        <f>DAY(Table1[[#This Row],[Date]])</f>
        <v>4</v>
      </c>
      <c r="M2370" s="3">
        <f>Table1[[#This Row],[Inventory Level]]/Table1[[#This Row],[Reorder Point]]</f>
        <v>0.60700389105058361</v>
      </c>
      <c r="N2370" s="3">
        <f>ROUND(Table1[[#This Row],[Turnover Ratio]],2)</f>
        <v>0.61</v>
      </c>
    </row>
    <row r="2371" spans="1:14" hidden="1" x14ac:dyDescent="0.25">
      <c r="A2371" t="s">
        <v>2106</v>
      </c>
      <c r="B2371" s="1">
        <v>45013</v>
      </c>
      <c r="C2371">
        <v>147</v>
      </c>
      <c r="D2371">
        <v>237</v>
      </c>
      <c r="E2371">
        <v>10</v>
      </c>
      <c r="F2371">
        <v>120</v>
      </c>
      <c r="G2371">
        <v>5</v>
      </c>
      <c r="H2371" t="s">
        <v>3950</v>
      </c>
      <c r="I2371">
        <f>YEAR(Table1[[#This Row],[Date]])</f>
        <v>2023</v>
      </c>
      <c r="J2371">
        <f>MONTH(Table1[[#This Row],[Date]])</f>
        <v>3</v>
      </c>
      <c r="K2371">
        <f>WEEKDAY(Table1[[#This Row],[Date]])</f>
        <v>3</v>
      </c>
      <c r="L2371" s="3">
        <f>DAY(Table1[[#This Row],[Date]])</f>
        <v>28</v>
      </c>
      <c r="M2371" s="3">
        <f>Table1[[#This Row],[Inventory Level]]/Table1[[#This Row],[Reorder Point]]</f>
        <v>0.620253164556962</v>
      </c>
      <c r="N2371" s="3">
        <f>ROUND(Table1[[#This Row],[Turnover Ratio]],2)</f>
        <v>0.62</v>
      </c>
    </row>
    <row r="2372" spans="1:14" hidden="1" x14ac:dyDescent="0.25">
      <c r="A2372" t="s">
        <v>1525</v>
      </c>
      <c r="B2372" s="1">
        <v>45632</v>
      </c>
      <c r="C2372">
        <v>799</v>
      </c>
      <c r="D2372">
        <v>115</v>
      </c>
      <c r="E2372">
        <v>23</v>
      </c>
      <c r="F2372">
        <v>136</v>
      </c>
      <c r="G2372">
        <v>2</v>
      </c>
      <c r="H2372" t="s">
        <v>3950</v>
      </c>
      <c r="I2372">
        <f>YEAR(Table1[[#This Row],[Date]])</f>
        <v>2024</v>
      </c>
      <c r="J2372">
        <f>MONTH(Table1[[#This Row],[Date]])</f>
        <v>12</v>
      </c>
      <c r="K2372">
        <f>WEEKDAY(Table1[[#This Row],[Date]])</f>
        <v>6</v>
      </c>
      <c r="L2372" s="3">
        <f>DAY(Table1[[#This Row],[Date]])</f>
        <v>6</v>
      </c>
      <c r="M2372" s="3">
        <f>Table1[[#This Row],[Inventory Level]]/Table1[[#This Row],[Reorder Point]]</f>
        <v>6.947826086956522</v>
      </c>
      <c r="N2372" s="3">
        <f>ROUND(Table1[[#This Row],[Turnover Ratio]],2)</f>
        <v>6.95</v>
      </c>
    </row>
    <row r="2373" spans="1:14" hidden="1" x14ac:dyDescent="0.25">
      <c r="A2373" t="s">
        <v>2107</v>
      </c>
      <c r="B2373" s="1">
        <v>45505</v>
      </c>
      <c r="C2373">
        <v>379</v>
      </c>
      <c r="D2373">
        <v>291</v>
      </c>
      <c r="E2373">
        <v>18</v>
      </c>
      <c r="F2373">
        <v>177</v>
      </c>
      <c r="G2373">
        <v>4</v>
      </c>
      <c r="H2373" t="s">
        <v>3950</v>
      </c>
      <c r="I2373">
        <f>YEAR(Table1[[#This Row],[Date]])</f>
        <v>2024</v>
      </c>
      <c r="J2373">
        <f>MONTH(Table1[[#This Row],[Date]])</f>
        <v>8</v>
      </c>
      <c r="K2373">
        <f>WEEKDAY(Table1[[#This Row],[Date]])</f>
        <v>5</v>
      </c>
      <c r="L2373" s="3">
        <f>DAY(Table1[[#This Row],[Date]])</f>
        <v>1</v>
      </c>
      <c r="M2373" s="3">
        <f>Table1[[#This Row],[Inventory Level]]/Table1[[#This Row],[Reorder Point]]</f>
        <v>1.302405498281787</v>
      </c>
      <c r="N2373" s="3">
        <f>ROUND(Table1[[#This Row],[Turnover Ratio]],2)</f>
        <v>1.3</v>
      </c>
    </row>
    <row r="2374" spans="1:14" hidden="1" x14ac:dyDescent="0.25">
      <c r="A2374" t="s">
        <v>2108</v>
      </c>
      <c r="B2374" s="1">
        <v>45200</v>
      </c>
      <c r="C2374">
        <v>864</v>
      </c>
      <c r="D2374">
        <v>244</v>
      </c>
      <c r="E2374">
        <v>10</v>
      </c>
      <c r="F2374">
        <v>32</v>
      </c>
      <c r="G2374">
        <v>29</v>
      </c>
      <c r="H2374" t="s">
        <v>3950</v>
      </c>
      <c r="I2374">
        <f>YEAR(Table1[[#This Row],[Date]])</f>
        <v>2023</v>
      </c>
      <c r="J2374">
        <f>MONTH(Table1[[#This Row],[Date]])</f>
        <v>10</v>
      </c>
      <c r="K2374">
        <f>WEEKDAY(Table1[[#This Row],[Date]])</f>
        <v>1</v>
      </c>
      <c r="L2374" s="3">
        <f>DAY(Table1[[#This Row],[Date]])</f>
        <v>1</v>
      </c>
      <c r="M2374" s="3">
        <f>Table1[[#This Row],[Inventory Level]]/Table1[[#This Row],[Reorder Point]]</f>
        <v>3.540983606557377</v>
      </c>
      <c r="N2374" s="3">
        <f>ROUND(Table1[[#This Row],[Turnover Ratio]],2)</f>
        <v>3.54</v>
      </c>
    </row>
    <row r="2375" spans="1:14" hidden="1" x14ac:dyDescent="0.25">
      <c r="A2375" t="s">
        <v>2109</v>
      </c>
      <c r="B2375" s="1">
        <v>45161</v>
      </c>
      <c r="C2375">
        <v>240</v>
      </c>
      <c r="D2375">
        <v>393</v>
      </c>
      <c r="E2375">
        <v>6</v>
      </c>
      <c r="F2375">
        <v>32</v>
      </c>
      <c r="G2375">
        <v>50</v>
      </c>
      <c r="H2375" t="s">
        <v>3950</v>
      </c>
      <c r="I2375">
        <f>YEAR(Table1[[#This Row],[Date]])</f>
        <v>2023</v>
      </c>
      <c r="J2375">
        <f>MONTH(Table1[[#This Row],[Date]])</f>
        <v>8</v>
      </c>
      <c r="K2375">
        <f>WEEKDAY(Table1[[#This Row],[Date]])</f>
        <v>4</v>
      </c>
      <c r="L2375" s="3">
        <f>DAY(Table1[[#This Row],[Date]])</f>
        <v>23</v>
      </c>
      <c r="M2375" s="3">
        <f>Table1[[#This Row],[Inventory Level]]/Table1[[#This Row],[Reorder Point]]</f>
        <v>0.61068702290076338</v>
      </c>
      <c r="N2375" s="3">
        <f>ROUND(Table1[[#This Row],[Turnover Ratio]],2)</f>
        <v>0.61</v>
      </c>
    </row>
    <row r="2376" spans="1:14" hidden="1" x14ac:dyDescent="0.25">
      <c r="A2376" t="s">
        <v>2110</v>
      </c>
      <c r="B2376" s="1">
        <v>45700</v>
      </c>
      <c r="C2376">
        <v>576</v>
      </c>
      <c r="D2376">
        <v>466</v>
      </c>
      <c r="E2376">
        <v>18</v>
      </c>
      <c r="F2376">
        <v>88</v>
      </c>
      <c r="G2376">
        <v>23</v>
      </c>
      <c r="H2376" t="s">
        <v>3950</v>
      </c>
      <c r="I2376">
        <f>YEAR(Table1[[#This Row],[Date]])</f>
        <v>2025</v>
      </c>
      <c r="J2376">
        <f>MONTH(Table1[[#This Row],[Date]])</f>
        <v>2</v>
      </c>
      <c r="K2376">
        <f>WEEKDAY(Table1[[#This Row],[Date]])</f>
        <v>4</v>
      </c>
      <c r="L2376" s="3">
        <f>DAY(Table1[[#This Row],[Date]])</f>
        <v>12</v>
      </c>
      <c r="M2376" s="3">
        <f>Table1[[#This Row],[Inventory Level]]/Table1[[#This Row],[Reorder Point]]</f>
        <v>1.2360515021459229</v>
      </c>
      <c r="N2376" s="3">
        <f>ROUND(Table1[[#This Row],[Turnover Ratio]],2)</f>
        <v>1.24</v>
      </c>
    </row>
    <row r="2377" spans="1:14" x14ac:dyDescent="0.25">
      <c r="A2377" t="s">
        <v>711</v>
      </c>
      <c r="B2377" s="1">
        <v>45338</v>
      </c>
      <c r="C2377">
        <v>113</v>
      </c>
      <c r="D2377">
        <v>346</v>
      </c>
      <c r="E2377">
        <v>18</v>
      </c>
      <c r="F2377">
        <v>36</v>
      </c>
      <c r="G2377">
        <v>49</v>
      </c>
      <c r="H2377" t="s">
        <v>3949</v>
      </c>
      <c r="I2377">
        <f>YEAR(Table1[[#This Row],[Date]])</f>
        <v>2024</v>
      </c>
      <c r="J2377">
        <f>MONTH(Table1[[#This Row],[Date]])</f>
        <v>2</v>
      </c>
      <c r="K2377">
        <f>WEEKDAY(Table1[[#This Row],[Date]])</f>
        <v>6</v>
      </c>
      <c r="L2377" s="3">
        <f>DAY(Table1[[#This Row],[Date]])</f>
        <v>16</v>
      </c>
      <c r="M2377" s="3">
        <f>Table1[[#This Row],[Inventory Level]]/Table1[[#This Row],[Reorder Point]]</f>
        <v>0.32658959537572252</v>
      </c>
      <c r="N2377" s="3">
        <f>ROUND(Table1[[#This Row],[Turnover Ratio]],2)</f>
        <v>0.33</v>
      </c>
    </row>
    <row r="2378" spans="1:14" hidden="1" x14ac:dyDescent="0.25">
      <c r="A2378" t="s">
        <v>2111</v>
      </c>
      <c r="B2378" s="1">
        <v>45372</v>
      </c>
      <c r="C2378">
        <v>387</v>
      </c>
      <c r="D2378">
        <v>121</v>
      </c>
      <c r="E2378">
        <v>14</v>
      </c>
      <c r="F2378">
        <v>92</v>
      </c>
      <c r="G2378">
        <v>13</v>
      </c>
      <c r="H2378" t="s">
        <v>3950</v>
      </c>
      <c r="I2378">
        <f>YEAR(Table1[[#This Row],[Date]])</f>
        <v>2024</v>
      </c>
      <c r="J2378">
        <f>MONTH(Table1[[#This Row],[Date]])</f>
        <v>3</v>
      </c>
      <c r="K2378">
        <f>WEEKDAY(Table1[[#This Row],[Date]])</f>
        <v>5</v>
      </c>
      <c r="L2378" s="3">
        <f>DAY(Table1[[#This Row],[Date]])</f>
        <v>21</v>
      </c>
      <c r="M2378" s="3">
        <f>Table1[[#This Row],[Inventory Level]]/Table1[[#This Row],[Reorder Point]]</f>
        <v>3.1983471074380163</v>
      </c>
      <c r="N2378" s="3">
        <f>ROUND(Table1[[#This Row],[Turnover Ratio]],2)</f>
        <v>3.2</v>
      </c>
    </row>
    <row r="2379" spans="1:14" hidden="1" x14ac:dyDescent="0.25">
      <c r="A2379" t="s">
        <v>2112</v>
      </c>
      <c r="B2379" s="1">
        <v>45391</v>
      </c>
      <c r="C2379">
        <v>531</v>
      </c>
      <c r="D2379">
        <v>179</v>
      </c>
      <c r="E2379">
        <v>21</v>
      </c>
      <c r="F2379">
        <v>165</v>
      </c>
      <c r="G2379">
        <v>19</v>
      </c>
      <c r="H2379" t="s">
        <v>3950</v>
      </c>
      <c r="I2379">
        <f>YEAR(Table1[[#This Row],[Date]])</f>
        <v>2024</v>
      </c>
      <c r="J2379">
        <f>MONTH(Table1[[#This Row],[Date]])</f>
        <v>4</v>
      </c>
      <c r="K2379">
        <f>WEEKDAY(Table1[[#This Row],[Date]])</f>
        <v>3</v>
      </c>
      <c r="L2379" s="3">
        <f>DAY(Table1[[#This Row],[Date]])</f>
        <v>9</v>
      </c>
      <c r="M2379" s="3">
        <f>Table1[[#This Row],[Inventory Level]]/Table1[[#This Row],[Reorder Point]]</f>
        <v>2.9664804469273744</v>
      </c>
      <c r="N2379" s="3">
        <f>ROUND(Table1[[#This Row],[Turnover Ratio]],2)</f>
        <v>2.97</v>
      </c>
    </row>
    <row r="2380" spans="1:14" hidden="1" x14ac:dyDescent="0.25">
      <c r="A2380" t="s">
        <v>558</v>
      </c>
      <c r="B2380" s="1">
        <v>45493</v>
      </c>
      <c r="C2380">
        <v>632</v>
      </c>
      <c r="D2380">
        <v>267</v>
      </c>
      <c r="E2380">
        <v>9</v>
      </c>
      <c r="F2380">
        <v>28</v>
      </c>
      <c r="G2380">
        <v>12</v>
      </c>
      <c r="H2380" t="s">
        <v>3951</v>
      </c>
      <c r="I2380">
        <f>YEAR(Table1[[#This Row],[Date]])</f>
        <v>2024</v>
      </c>
      <c r="J2380">
        <f>MONTH(Table1[[#This Row],[Date]])</f>
        <v>7</v>
      </c>
      <c r="K2380">
        <f>WEEKDAY(Table1[[#This Row],[Date]])</f>
        <v>7</v>
      </c>
      <c r="L2380" s="3">
        <f>DAY(Table1[[#This Row],[Date]])</f>
        <v>20</v>
      </c>
      <c r="M2380" s="3">
        <f>Table1[[#This Row],[Inventory Level]]/Table1[[#This Row],[Reorder Point]]</f>
        <v>2.3670411985018727</v>
      </c>
      <c r="N2380" s="3">
        <f>ROUND(Table1[[#This Row],[Turnover Ratio]],2)</f>
        <v>2.37</v>
      </c>
    </row>
    <row r="2381" spans="1:14" hidden="1" x14ac:dyDescent="0.25">
      <c r="A2381" t="s">
        <v>448</v>
      </c>
      <c r="B2381" s="1">
        <v>45625</v>
      </c>
      <c r="C2381">
        <v>745</v>
      </c>
      <c r="D2381">
        <v>228</v>
      </c>
      <c r="E2381">
        <v>19</v>
      </c>
      <c r="F2381">
        <v>158</v>
      </c>
      <c r="G2381">
        <v>10</v>
      </c>
      <c r="H2381" t="s">
        <v>3950</v>
      </c>
      <c r="I2381">
        <f>YEAR(Table1[[#This Row],[Date]])</f>
        <v>2024</v>
      </c>
      <c r="J2381">
        <f>MONTH(Table1[[#This Row],[Date]])</f>
        <v>11</v>
      </c>
      <c r="K2381">
        <f>WEEKDAY(Table1[[#This Row],[Date]])</f>
        <v>6</v>
      </c>
      <c r="L2381" s="3">
        <f>DAY(Table1[[#This Row],[Date]])</f>
        <v>29</v>
      </c>
      <c r="M2381" s="3">
        <f>Table1[[#This Row],[Inventory Level]]/Table1[[#This Row],[Reorder Point]]</f>
        <v>3.2675438596491229</v>
      </c>
      <c r="N2381" s="3">
        <f>ROUND(Table1[[#This Row],[Turnover Ratio]],2)</f>
        <v>3.27</v>
      </c>
    </row>
    <row r="2382" spans="1:14" hidden="1" x14ac:dyDescent="0.25">
      <c r="A2382" t="s">
        <v>2113</v>
      </c>
      <c r="B2382" s="1">
        <v>45553</v>
      </c>
      <c r="C2382">
        <v>551</v>
      </c>
      <c r="D2382">
        <v>265</v>
      </c>
      <c r="E2382">
        <v>27</v>
      </c>
      <c r="F2382">
        <v>138</v>
      </c>
      <c r="G2382">
        <v>36</v>
      </c>
      <c r="H2382" t="s">
        <v>3950</v>
      </c>
      <c r="I2382">
        <f>YEAR(Table1[[#This Row],[Date]])</f>
        <v>2024</v>
      </c>
      <c r="J2382">
        <f>MONTH(Table1[[#This Row],[Date]])</f>
        <v>9</v>
      </c>
      <c r="K2382">
        <f>WEEKDAY(Table1[[#This Row],[Date]])</f>
        <v>4</v>
      </c>
      <c r="L2382" s="3">
        <f>DAY(Table1[[#This Row],[Date]])</f>
        <v>18</v>
      </c>
      <c r="M2382" s="3">
        <f>Table1[[#This Row],[Inventory Level]]/Table1[[#This Row],[Reorder Point]]</f>
        <v>2.0792452830188681</v>
      </c>
      <c r="N2382" s="3">
        <f>ROUND(Table1[[#This Row],[Turnover Ratio]],2)</f>
        <v>2.08</v>
      </c>
    </row>
    <row r="2383" spans="1:14" hidden="1" x14ac:dyDescent="0.25">
      <c r="A2383" t="s">
        <v>1440</v>
      </c>
      <c r="B2383" s="1">
        <v>44973</v>
      </c>
      <c r="C2383">
        <v>653</v>
      </c>
      <c r="D2383">
        <v>294</v>
      </c>
      <c r="E2383">
        <v>19</v>
      </c>
      <c r="F2383">
        <v>104</v>
      </c>
      <c r="G2383">
        <v>37</v>
      </c>
      <c r="H2383" t="s">
        <v>3951</v>
      </c>
      <c r="I2383">
        <f>YEAR(Table1[[#This Row],[Date]])</f>
        <v>2023</v>
      </c>
      <c r="J2383">
        <f>MONTH(Table1[[#This Row],[Date]])</f>
        <v>2</v>
      </c>
      <c r="K2383">
        <f>WEEKDAY(Table1[[#This Row],[Date]])</f>
        <v>5</v>
      </c>
      <c r="L2383" s="3">
        <f>DAY(Table1[[#This Row],[Date]])</f>
        <v>16</v>
      </c>
      <c r="M2383" s="3">
        <f>Table1[[#This Row],[Inventory Level]]/Table1[[#This Row],[Reorder Point]]</f>
        <v>2.2210884353741496</v>
      </c>
      <c r="N2383" s="3">
        <f>ROUND(Table1[[#This Row],[Turnover Ratio]],2)</f>
        <v>2.2200000000000002</v>
      </c>
    </row>
    <row r="2384" spans="1:14" x14ac:dyDescent="0.25">
      <c r="A2384" t="s">
        <v>696</v>
      </c>
      <c r="B2384" s="1">
        <v>45618</v>
      </c>
      <c r="C2384">
        <v>263</v>
      </c>
      <c r="D2384">
        <v>216</v>
      </c>
      <c r="E2384">
        <v>16</v>
      </c>
      <c r="F2384">
        <v>109</v>
      </c>
      <c r="G2384">
        <v>13</v>
      </c>
      <c r="H2384" t="s">
        <v>3949</v>
      </c>
      <c r="I2384">
        <f>YEAR(Table1[[#This Row],[Date]])</f>
        <v>2024</v>
      </c>
      <c r="J2384">
        <f>MONTH(Table1[[#This Row],[Date]])</f>
        <v>11</v>
      </c>
      <c r="K2384">
        <f>WEEKDAY(Table1[[#This Row],[Date]])</f>
        <v>6</v>
      </c>
      <c r="L2384" s="3">
        <f>DAY(Table1[[#This Row],[Date]])</f>
        <v>22</v>
      </c>
      <c r="M2384" s="3">
        <f>Table1[[#This Row],[Inventory Level]]/Table1[[#This Row],[Reorder Point]]</f>
        <v>1.2175925925925926</v>
      </c>
      <c r="N2384" s="3">
        <f>ROUND(Table1[[#This Row],[Turnover Ratio]],2)</f>
        <v>1.22</v>
      </c>
    </row>
    <row r="2385" spans="1:14" hidden="1" x14ac:dyDescent="0.25">
      <c r="A2385" t="s">
        <v>2114</v>
      </c>
      <c r="B2385" s="1">
        <v>45268</v>
      </c>
      <c r="C2385">
        <v>967</v>
      </c>
      <c r="D2385">
        <v>424</v>
      </c>
      <c r="E2385">
        <v>22</v>
      </c>
      <c r="F2385">
        <v>164</v>
      </c>
      <c r="G2385">
        <v>30</v>
      </c>
      <c r="H2385" t="s">
        <v>3951</v>
      </c>
      <c r="I2385">
        <f>YEAR(Table1[[#This Row],[Date]])</f>
        <v>2023</v>
      </c>
      <c r="J2385">
        <f>MONTH(Table1[[#This Row],[Date]])</f>
        <v>12</v>
      </c>
      <c r="K2385">
        <f>WEEKDAY(Table1[[#This Row],[Date]])</f>
        <v>6</v>
      </c>
      <c r="L2385" s="3">
        <f>DAY(Table1[[#This Row],[Date]])</f>
        <v>8</v>
      </c>
      <c r="M2385" s="3">
        <f>Table1[[#This Row],[Inventory Level]]/Table1[[#This Row],[Reorder Point]]</f>
        <v>2.2806603773584904</v>
      </c>
      <c r="N2385" s="3">
        <f>ROUND(Table1[[#This Row],[Turnover Ratio]],2)</f>
        <v>2.2799999999999998</v>
      </c>
    </row>
    <row r="2386" spans="1:14" hidden="1" x14ac:dyDescent="0.25">
      <c r="A2386" t="s">
        <v>2115</v>
      </c>
      <c r="B2386" s="1">
        <v>45321</v>
      </c>
      <c r="C2386">
        <v>445</v>
      </c>
      <c r="D2386">
        <v>244</v>
      </c>
      <c r="E2386">
        <v>8</v>
      </c>
      <c r="F2386">
        <v>23</v>
      </c>
      <c r="G2386">
        <v>24</v>
      </c>
      <c r="H2386" t="s">
        <v>3951</v>
      </c>
      <c r="I2386">
        <f>YEAR(Table1[[#This Row],[Date]])</f>
        <v>2024</v>
      </c>
      <c r="J2386">
        <f>MONTH(Table1[[#This Row],[Date]])</f>
        <v>1</v>
      </c>
      <c r="K2386">
        <f>WEEKDAY(Table1[[#This Row],[Date]])</f>
        <v>3</v>
      </c>
      <c r="L2386" s="3">
        <f>DAY(Table1[[#This Row],[Date]])</f>
        <v>30</v>
      </c>
      <c r="M2386" s="3">
        <f>Table1[[#This Row],[Inventory Level]]/Table1[[#This Row],[Reorder Point]]</f>
        <v>1.8237704918032787</v>
      </c>
      <c r="N2386" s="3">
        <f>ROUND(Table1[[#This Row],[Turnover Ratio]],2)</f>
        <v>1.82</v>
      </c>
    </row>
    <row r="2387" spans="1:14" hidden="1" x14ac:dyDescent="0.25">
      <c r="A2387" t="s">
        <v>2116</v>
      </c>
      <c r="B2387" s="1">
        <v>45441</v>
      </c>
      <c r="C2387">
        <v>681</v>
      </c>
      <c r="D2387">
        <v>206</v>
      </c>
      <c r="E2387">
        <v>2</v>
      </c>
      <c r="F2387">
        <v>191</v>
      </c>
      <c r="G2387">
        <v>47</v>
      </c>
      <c r="H2387" t="s">
        <v>3950</v>
      </c>
      <c r="I2387">
        <f>YEAR(Table1[[#This Row],[Date]])</f>
        <v>2024</v>
      </c>
      <c r="J2387">
        <f>MONTH(Table1[[#This Row],[Date]])</f>
        <v>5</v>
      </c>
      <c r="K2387">
        <f>WEEKDAY(Table1[[#This Row],[Date]])</f>
        <v>4</v>
      </c>
      <c r="L2387" s="3">
        <f>DAY(Table1[[#This Row],[Date]])</f>
        <v>29</v>
      </c>
      <c r="M2387" s="3">
        <f>Table1[[#This Row],[Inventory Level]]/Table1[[#This Row],[Reorder Point]]</f>
        <v>3.3058252427184467</v>
      </c>
      <c r="N2387" s="3">
        <f>ROUND(Table1[[#This Row],[Turnover Ratio]],2)</f>
        <v>3.31</v>
      </c>
    </row>
    <row r="2388" spans="1:14" hidden="1" x14ac:dyDescent="0.25">
      <c r="A2388" t="s">
        <v>2117</v>
      </c>
      <c r="B2388" s="1">
        <v>45440</v>
      </c>
      <c r="C2388">
        <v>456</v>
      </c>
      <c r="D2388">
        <v>189</v>
      </c>
      <c r="E2388">
        <v>2</v>
      </c>
      <c r="F2388">
        <v>186</v>
      </c>
      <c r="G2388">
        <v>18</v>
      </c>
      <c r="H2388" t="s">
        <v>3951</v>
      </c>
      <c r="I2388">
        <f>YEAR(Table1[[#This Row],[Date]])</f>
        <v>2024</v>
      </c>
      <c r="J2388">
        <f>MONTH(Table1[[#This Row],[Date]])</f>
        <v>5</v>
      </c>
      <c r="K2388">
        <f>WEEKDAY(Table1[[#This Row],[Date]])</f>
        <v>3</v>
      </c>
      <c r="L2388" s="3">
        <f>DAY(Table1[[#This Row],[Date]])</f>
        <v>28</v>
      </c>
      <c r="M2388" s="3">
        <f>Table1[[#This Row],[Inventory Level]]/Table1[[#This Row],[Reorder Point]]</f>
        <v>2.4126984126984126</v>
      </c>
      <c r="N2388" s="3">
        <f>ROUND(Table1[[#This Row],[Turnover Ratio]],2)</f>
        <v>2.41</v>
      </c>
    </row>
    <row r="2389" spans="1:14" x14ac:dyDescent="0.25">
      <c r="A2389" t="s">
        <v>1868</v>
      </c>
      <c r="B2389" s="1">
        <v>45496</v>
      </c>
      <c r="C2389">
        <v>456</v>
      </c>
      <c r="D2389">
        <v>59</v>
      </c>
      <c r="E2389">
        <v>17</v>
      </c>
      <c r="F2389">
        <v>27</v>
      </c>
      <c r="G2389">
        <v>47</v>
      </c>
      <c r="H2389" t="s">
        <v>3949</v>
      </c>
      <c r="I2389">
        <f>YEAR(Table1[[#This Row],[Date]])</f>
        <v>2024</v>
      </c>
      <c r="J2389">
        <f>MONTH(Table1[[#This Row],[Date]])</f>
        <v>7</v>
      </c>
      <c r="K2389">
        <f>WEEKDAY(Table1[[#This Row],[Date]])</f>
        <v>3</v>
      </c>
      <c r="L2389" s="3">
        <f>DAY(Table1[[#This Row],[Date]])</f>
        <v>23</v>
      </c>
      <c r="M2389" s="3">
        <f>Table1[[#This Row],[Inventory Level]]/Table1[[#This Row],[Reorder Point]]</f>
        <v>7.7288135593220337</v>
      </c>
      <c r="N2389" s="3">
        <f>ROUND(Table1[[#This Row],[Turnover Ratio]],2)</f>
        <v>7.73</v>
      </c>
    </row>
    <row r="2390" spans="1:14" hidden="1" x14ac:dyDescent="0.25">
      <c r="A2390" t="s">
        <v>2118</v>
      </c>
      <c r="B2390" s="1">
        <v>45119</v>
      </c>
      <c r="C2390">
        <v>812</v>
      </c>
      <c r="D2390">
        <v>171</v>
      </c>
      <c r="E2390">
        <v>22</v>
      </c>
      <c r="F2390">
        <v>158</v>
      </c>
      <c r="G2390">
        <v>2</v>
      </c>
      <c r="H2390" t="s">
        <v>3950</v>
      </c>
      <c r="I2390">
        <f>YEAR(Table1[[#This Row],[Date]])</f>
        <v>2023</v>
      </c>
      <c r="J2390">
        <f>MONTH(Table1[[#This Row],[Date]])</f>
        <v>7</v>
      </c>
      <c r="K2390">
        <f>WEEKDAY(Table1[[#This Row],[Date]])</f>
        <v>4</v>
      </c>
      <c r="L2390" s="3">
        <f>DAY(Table1[[#This Row],[Date]])</f>
        <v>12</v>
      </c>
      <c r="M2390" s="3">
        <f>Table1[[#This Row],[Inventory Level]]/Table1[[#This Row],[Reorder Point]]</f>
        <v>4.7485380116959064</v>
      </c>
      <c r="N2390" s="3">
        <f>ROUND(Table1[[#This Row],[Turnover Ratio]],2)</f>
        <v>4.75</v>
      </c>
    </row>
    <row r="2391" spans="1:14" hidden="1" x14ac:dyDescent="0.25">
      <c r="A2391" t="s">
        <v>2119</v>
      </c>
      <c r="B2391" s="1">
        <v>45111</v>
      </c>
      <c r="C2391">
        <v>930</v>
      </c>
      <c r="D2391">
        <v>231</v>
      </c>
      <c r="E2391">
        <v>20</v>
      </c>
      <c r="F2391">
        <v>197</v>
      </c>
      <c r="G2391">
        <v>48</v>
      </c>
      <c r="H2391" t="s">
        <v>3951</v>
      </c>
      <c r="I2391">
        <f>YEAR(Table1[[#This Row],[Date]])</f>
        <v>2023</v>
      </c>
      <c r="J2391">
        <f>MONTH(Table1[[#This Row],[Date]])</f>
        <v>7</v>
      </c>
      <c r="K2391">
        <f>WEEKDAY(Table1[[#This Row],[Date]])</f>
        <v>3</v>
      </c>
      <c r="L2391" s="3">
        <f>DAY(Table1[[#This Row],[Date]])</f>
        <v>4</v>
      </c>
      <c r="M2391" s="3">
        <f>Table1[[#This Row],[Inventory Level]]/Table1[[#This Row],[Reorder Point]]</f>
        <v>4.0259740259740262</v>
      </c>
      <c r="N2391" s="3">
        <f>ROUND(Table1[[#This Row],[Turnover Ratio]],2)</f>
        <v>4.03</v>
      </c>
    </row>
    <row r="2392" spans="1:14" x14ac:dyDescent="0.25">
      <c r="A2392" t="s">
        <v>703</v>
      </c>
      <c r="B2392" s="1">
        <v>45421</v>
      </c>
      <c r="C2392">
        <v>467</v>
      </c>
      <c r="D2392">
        <v>362</v>
      </c>
      <c r="E2392">
        <v>12</v>
      </c>
      <c r="F2392">
        <v>75</v>
      </c>
      <c r="G2392">
        <v>4</v>
      </c>
      <c r="H2392" t="s">
        <v>3949</v>
      </c>
      <c r="I2392">
        <f>YEAR(Table1[[#This Row],[Date]])</f>
        <v>2024</v>
      </c>
      <c r="J2392">
        <f>MONTH(Table1[[#This Row],[Date]])</f>
        <v>5</v>
      </c>
      <c r="K2392">
        <f>WEEKDAY(Table1[[#This Row],[Date]])</f>
        <v>5</v>
      </c>
      <c r="L2392" s="3">
        <f>DAY(Table1[[#This Row],[Date]])</f>
        <v>9</v>
      </c>
      <c r="M2392" s="3">
        <f>Table1[[#This Row],[Inventory Level]]/Table1[[#This Row],[Reorder Point]]</f>
        <v>1.2900552486187846</v>
      </c>
      <c r="N2392" s="3">
        <f>ROUND(Table1[[#This Row],[Turnover Ratio]],2)</f>
        <v>1.29</v>
      </c>
    </row>
    <row r="2393" spans="1:14" hidden="1" x14ac:dyDescent="0.25">
      <c r="A2393" t="s">
        <v>2120</v>
      </c>
      <c r="B2393" s="1">
        <v>45236</v>
      </c>
      <c r="C2393">
        <v>981</v>
      </c>
      <c r="D2393">
        <v>193</v>
      </c>
      <c r="E2393">
        <v>11</v>
      </c>
      <c r="F2393">
        <v>96</v>
      </c>
      <c r="G2393">
        <v>26</v>
      </c>
      <c r="H2393" t="s">
        <v>3951</v>
      </c>
      <c r="I2393">
        <f>YEAR(Table1[[#This Row],[Date]])</f>
        <v>2023</v>
      </c>
      <c r="J2393">
        <f>MONTH(Table1[[#This Row],[Date]])</f>
        <v>11</v>
      </c>
      <c r="K2393">
        <f>WEEKDAY(Table1[[#This Row],[Date]])</f>
        <v>2</v>
      </c>
      <c r="L2393" s="3">
        <f>DAY(Table1[[#This Row],[Date]])</f>
        <v>6</v>
      </c>
      <c r="M2393" s="3">
        <f>Table1[[#This Row],[Inventory Level]]/Table1[[#This Row],[Reorder Point]]</f>
        <v>5.0829015544041454</v>
      </c>
      <c r="N2393" s="3">
        <f>ROUND(Table1[[#This Row],[Turnover Ratio]],2)</f>
        <v>5.08</v>
      </c>
    </row>
    <row r="2394" spans="1:14" x14ac:dyDescent="0.25">
      <c r="A2394" t="s">
        <v>2121</v>
      </c>
      <c r="B2394" s="1">
        <v>45542</v>
      </c>
      <c r="C2394">
        <v>710</v>
      </c>
      <c r="D2394">
        <v>400</v>
      </c>
      <c r="E2394">
        <v>4</v>
      </c>
      <c r="F2394">
        <v>102</v>
      </c>
      <c r="G2394">
        <v>9</v>
      </c>
      <c r="H2394" t="s">
        <v>3949</v>
      </c>
      <c r="I2394">
        <f>YEAR(Table1[[#This Row],[Date]])</f>
        <v>2024</v>
      </c>
      <c r="J2394">
        <f>MONTH(Table1[[#This Row],[Date]])</f>
        <v>9</v>
      </c>
      <c r="K2394">
        <f>WEEKDAY(Table1[[#This Row],[Date]])</f>
        <v>7</v>
      </c>
      <c r="L2394" s="3">
        <f>DAY(Table1[[#This Row],[Date]])</f>
        <v>7</v>
      </c>
      <c r="M2394" s="3">
        <f>Table1[[#This Row],[Inventory Level]]/Table1[[#This Row],[Reorder Point]]</f>
        <v>1.7749999999999999</v>
      </c>
      <c r="N2394" s="3">
        <f>ROUND(Table1[[#This Row],[Turnover Ratio]],2)</f>
        <v>1.78</v>
      </c>
    </row>
    <row r="2395" spans="1:14" x14ac:dyDescent="0.25">
      <c r="A2395" t="s">
        <v>2122</v>
      </c>
      <c r="B2395" s="1">
        <v>45264</v>
      </c>
      <c r="C2395">
        <v>502</v>
      </c>
      <c r="D2395">
        <v>367</v>
      </c>
      <c r="E2395">
        <v>6</v>
      </c>
      <c r="F2395">
        <v>75</v>
      </c>
      <c r="G2395">
        <v>50</v>
      </c>
      <c r="H2395" t="s">
        <v>3949</v>
      </c>
      <c r="I2395">
        <f>YEAR(Table1[[#This Row],[Date]])</f>
        <v>2023</v>
      </c>
      <c r="J2395">
        <f>MONTH(Table1[[#This Row],[Date]])</f>
        <v>12</v>
      </c>
      <c r="K2395">
        <f>WEEKDAY(Table1[[#This Row],[Date]])</f>
        <v>2</v>
      </c>
      <c r="L2395" s="3">
        <f>DAY(Table1[[#This Row],[Date]])</f>
        <v>4</v>
      </c>
      <c r="M2395" s="3">
        <f>Table1[[#This Row],[Inventory Level]]/Table1[[#This Row],[Reorder Point]]</f>
        <v>1.3678474114441417</v>
      </c>
      <c r="N2395" s="3">
        <f>ROUND(Table1[[#This Row],[Turnover Ratio]],2)</f>
        <v>1.37</v>
      </c>
    </row>
    <row r="2396" spans="1:14" hidden="1" x14ac:dyDescent="0.25">
      <c r="A2396" t="s">
        <v>2123</v>
      </c>
      <c r="B2396" s="1">
        <v>45538</v>
      </c>
      <c r="C2396">
        <v>193</v>
      </c>
      <c r="D2396">
        <v>417</v>
      </c>
      <c r="E2396">
        <v>8</v>
      </c>
      <c r="F2396">
        <v>48</v>
      </c>
      <c r="G2396">
        <v>12</v>
      </c>
      <c r="H2396" t="s">
        <v>3950</v>
      </c>
      <c r="I2396">
        <f>YEAR(Table1[[#This Row],[Date]])</f>
        <v>2024</v>
      </c>
      <c r="J2396">
        <f>MONTH(Table1[[#This Row],[Date]])</f>
        <v>9</v>
      </c>
      <c r="K2396">
        <f>WEEKDAY(Table1[[#This Row],[Date]])</f>
        <v>3</v>
      </c>
      <c r="L2396" s="3">
        <f>DAY(Table1[[#This Row],[Date]])</f>
        <v>3</v>
      </c>
      <c r="M2396" s="3">
        <f>Table1[[#This Row],[Inventory Level]]/Table1[[#This Row],[Reorder Point]]</f>
        <v>0.46282973621103118</v>
      </c>
      <c r="N2396" s="3">
        <f>ROUND(Table1[[#This Row],[Turnover Ratio]],2)</f>
        <v>0.46</v>
      </c>
    </row>
    <row r="2397" spans="1:14" hidden="1" x14ac:dyDescent="0.25">
      <c r="A2397" t="s">
        <v>2124</v>
      </c>
      <c r="B2397" s="1">
        <v>45558</v>
      </c>
      <c r="C2397">
        <v>368</v>
      </c>
      <c r="D2397">
        <v>141</v>
      </c>
      <c r="E2397">
        <v>4</v>
      </c>
      <c r="F2397">
        <v>89</v>
      </c>
      <c r="G2397">
        <v>41</v>
      </c>
      <c r="H2397" t="s">
        <v>3950</v>
      </c>
      <c r="I2397">
        <f>YEAR(Table1[[#This Row],[Date]])</f>
        <v>2024</v>
      </c>
      <c r="J2397">
        <f>MONTH(Table1[[#This Row],[Date]])</f>
        <v>9</v>
      </c>
      <c r="K2397">
        <f>WEEKDAY(Table1[[#This Row],[Date]])</f>
        <v>2</v>
      </c>
      <c r="L2397" s="3">
        <f>DAY(Table1[[#This Row],[Date]])</f>
        <v>23</v>
      </c>
      <c r="M2397" s="3">
        <f>Table1[[#This Row],[Inventory Level]]/Table1[[#This Row],[Reorder Point]]</f>
        <v>2.6099290780141846</v>
      </c>
      <c r="N2397" s="3">
        <f>ROUND(Table1[[#This Row],[Turnover Ratio]],2)</f>
        <v>2.61</v>
      </c>
    </row>
    <row r="2398" spans="1:14" hidden="1" x14ac:dyDescent="0.25">
      <c r="A2398" t="s">
        <v>2125</v>
      </c>
      <c r="B2398" s="1">
        <v>45381</v>
      </c>
      <c r="C2398">
        <v>992</v>
      </c>
      <c r="D2398">
        <v>186</v>
      </c>
      <c r="E2398">
        <v>22</v>
      </c>
      <c r="F2398">
        <v>165</v>
      </c>
      <c r="G2398">
        <v>18</v>
      </c>
      <c r="H2398" t="s">
        <v>3950</v>
      </c>
      <c r="I2398">
        <f>YEAR(Table1[[#This Row],[Date]])</f>
        <v>2024</v>
      </c>
      <c r="J2398">
        <f>MONTH(Table1[[#This Row],[Date]])</f>
        <v>3</v>
      </c>
      <c r="K2398">
        <f>WEEKDAY(Table1[[#This Row],[Date]])</f>
        <v>7</v>
      </c>
      <c r="L2398" s="3">
        <f>DAY(Table1[[#This Row],[Date]])</f>
        <v>30</v>
      </c>
      <c r="M2398" s="3">
        <f>Table1[[#This Row],[Inventory Level]]/Table1[[#This Row],[Reorder Point]]</f>
        <v>5.333333333333333</v>
      </c>
      <c r="N2398" s="3">
        <f>ROUND(Table1[[#This Row],[Turnover Ratio]],2)</f>
        <v>5.33</v>
      </c>
    </row>
    <row r="2399" spans="1:14" hidden="1" x14ac:dyDescent="0.25">
      <c r="A2399" t="s">
        <v>1437</v>
      </c>
      <c r="B2399" s="1">
        <v>45095</v>
      </c>
      <c r="C2399">
        <v>271</v>
      </c>
      <c r="D2399">
        <v>128</v>
      </c>
      <c r="E2399">
        <v>16</v>
      </c>
      <c r="F2399">
        <v>89</v>
      </c>
      <c r="G2399">
        <v>10</v>
      </c>
      <c r="H2399" t="s">
        <v>3951</v>
      </c>
      <c r="I2399">
        <f>YEAR(Table1[[#This Row],[Date]])</f>
        <v>2023</v>
      </c>
      <c r="J2399">
        <f>MONTH(Table1[[#This Row],[Date]])</f>
        <v>6</v>
      </c>
      <c r="K2399">
        <f>WEEKDAY(Table1[[#This Row],[Date]])</f>
        <v>1</v>
      </c>
      <c r="L2399" s="3">
        <f>DAY(Table1[[#This Row],[Date]])</f>
        <v>18</v>
      </c>
      <c r="M2399" s="3">
        <f>Table1[[#This Row],[Inventory Level]]/Table1[[#This Row],[Reorder Point]]</f>
        <v>2.1171875</v>
      </c>
      <c r="N2399" s="3">
        <f>ROUND(Table1[[#This Row],[Turnover Ratio]],2)</f>
        <v>2.12</v>
      </c>
    </row>
    <row r="2400" spans="1:14" hidden="1" x14ac:dyDescent="0.25">
      <c r="A2400" t="s">
        <v>247</v>
      </c>
      <c r="B2400" s="1">
        <v>45301</v>
      </c>
      <c r="C2400">
        <v>359</v>
      </c>
      <c r="D2400">
        <v>125</v>
      </c>
      <c r="E2400">
        <v>19</v>
      </c>
      <c r="F2400">
        <v>121</v>
      </c>
      <c r="G2400">
        <v>33</v>
      </c>
      <c r="H2400" t="s">
        <v>3950</v>
      </c>
      <c r="I2400">
        <f>YEAR(Table1[[#This Row],[Date]])</f>
        <v>2024</v>
      </c>
      <c r="J2400">
        <f>MONTH(Table1[[#This Row],[Date]])</f>
        <v>1</v>
      </c>
      <c r="K2400">
        <f>WEEKDAY(Table1[[#This Row],[Date]])</f>
        <v>4</v>
      </c>
      <c r="L2400" s="3">
        <f>DAY(Table1[[#This Row],[Date]])</f>
        <v>10</v>
      </c>
      <c r="M2400" s="3">
        <f>Table1[[#This Row],[Inventory Level]]/Table1[[#This Row],[Reorder Point]]</f>
        <v>2.8719999999999999</v>
      </c>
      <c r="N2400" s="3">
        <f>ROUND(Table1[[#This Row],[Turnover Ratio]],2)</f>
        <v>2.87</v>
      </c>
    </row>
    <row r="2401" spans="1:14" hidden="1" x14ac:dyDescent="0.25">
      <c r="A2401" t="s">
        <v>2126</v>
      </c>
      <c r="B2401" s="1">
        <v>45148</v>
      </c>
      <c r="C2401">
        <v>511</v>
      </c>
      <c r="D2401">
        <v>312</v>
      </c>
      <c r="E2401">
        <v>17</v>
      </c>
      <c r="F2401">
        <v>68</v>
      </c>
      <c r="G2401">
        <v>9</v>
      </c>
      <c r="H2401" t="s">
        <v>3950</v>
      </c>
      <c r="I2401">
        <f>YEAR(Table1[[#This Row],[Date]])</f>
        <v>2023</v>
      </c>
      <c r="J2401">
        <f>MONTH(Table1[[#This Row],[Date]])</f>
        <v>8</v>
      </c>
      <c r="K2401">
        <f>WEEKDAY(Table1[[#This Row],[Date]])</f>
        <v>5</v>
      </c>
      <c r="L2401" s="3">
        <f>DAY(Table1[[#This Row],[Date]])</f>
        <v>10</v>
      </c>
      <c r="M2401" s="3">
        <f>Table1[[#This Row],[Inventory Level]]/Table1[[#This Row],[Reorder Point]]</f>
        <v>1.6378205128205128</v>
      </c>
      <c r="N2401" s="3">
        <f>ROUND(Table1[[#This Row],[Turnover Ratio]],2)</f>
        <v>1.64</v>
      </c>
    </row>
    <row r="2402" spans="1:14" x14ac:dyDescent="0.25">
      <c r="A2402" t="s">
        <v>1196</v>
      </c>
      <c r="B2402" s="1">
        <v>45491</v>
      </c>
      <c r="C2402">
        <v>235</v>
      </c>
      <c r="D2402">
        <v>217</v>
      </c>
      <c r="E2402">
        <v>10</v>
      </c>
      <c r="F2402">
        <v>156</v>
      </c>
      <c r="G2402">
        <v>23</v>
      </c>
      <c r="H2402" t="s">
        <v>3949</v>
      </c>
      <c r="I2402">
        <f>YEAR(Table1[[#This Row],[Date]])</f>
        <v>2024</v>
      </c>
      <c r="J2402">
        <f>MONTH(Table1[[#This Row],[Date]])</f>
        <v>7</v>
      </c>
      <c r="K2402">
        <f>WEEKDAY(Table1[[#This Row],[Date]])</f>
        <v>5</v>
      </c>
      <c r="L2402" s="3">
        <f>DAY(Table1[[#This Row],[Date]])</f>
        <v>18</v>
      </c>
      <c r="M2402" s="3">
        <f>Table1[[#This Row],[Inventory Level]]/Table1[[#This Row],[Reorder Point]]</f>
        <v>1.0829493087557605</v>
      </c>
      <c r="N2402" s="3">
        <f>ROUND(Table1[[#This Row],[Turnover Ratio]],2)</f>
        <v>1.08</v>
      </c>
    </row>
    <row r="2403" spans="1:14" x14ac:dyDescent="0.25">
      <c r="A2403" t="s">
        <v>2127</v>
      </c>
      <c r="B2403" s="1">
        <v>45002</v>
      </c>
      <c r="C2403">
        <v>476</v>
      </c>
      <c r="D2403">
        <v>119</v>
      </c>
      <c r="E2403">
        <v>19</v>
      </c>
      <c r="F2403">
        <v>199</v>
      </c>
      <c r="G2403">
        <v>2</v>
      </c>
      <c r="H2403" t="s">
        <v>3949</v>
      </c>
      <c r="I2403">
        <f>YEAR(Table1[[#This Row],[Date]])</f>
        <v>2023</v>
      </c>
      <c r="J2403">
        <f>MONTH(Table1[[#This Row],[Date]])</f>
        <v>3</v>
      </c>
      <c r="K2403">
        <f>WEEKDAY(Table1[[#This Row],[Date]])</f>
        <v>6</v>
      </c>
      <c r="L2403" s="3">
        <f>DAY(Table1[[#This Row],[Date]])</f>
        <v>17</v>
      </c>
      <c r="M2403" s="3">
        <f>Table1[[#This Row],[Inventory Level]]/Table1[[#This Row],[Reorder Point]]</f>
        <v>4</v>
      </c>
      <c r="N2403" s="3">
        <f>ROUND(Table1[[#This Row],[Turnover Ratio]],2)</f>
        <v>4</v>
      </c>
    </row>
    <row r="2404" spans="1:14" hidden="1" x14ac:dyDescent="0.25">
      <c r="A2404" t="s">
        <v>2128</v>
      </c>
      <c r="B2404" s="1">
        <v>45358</v>
      </c>
      <c r="C2404">
        <v>767</v>
      </c>
      <c r="D2404">
        <v>112</v>
      </c>
      <c r="E2404">
        <v>20</v>
      </c>
      <c r="F2404">
        <v>33</v>
      </c>
      <c r="G2404">
        <v>7</v>
      </c>
      <c r="H2404" t="s">
        <v>3951</v>
      </c>
      <c r="I2404">
        <f>YEAR(Table1[[#This Row],[Date]])</f>
        <v>2024</v>
      </c>
      <c r="J2404">
        <f>MONTH(Table1[[#This Row],[Date]])</f>
        <v>3</v>
      </c>
      <c r="K2404">
        <f>WEEKDAY(Table1[[#This Row],[Date]])</f>
        <v>5</v>
      </c>
      <c r="L2404" s="3">
        <f>DAY(Table1[[#This Row],[Date]])</f>
        <v>7</v>
      </c>
      <c r="M2404" s="3">
        <f>Table1[[#This Row],[Inventory Level]]/Table1[[#This Row],[Reorder Point]]</f>
        <v>6.8482142857142856</v>
      </c>
      <c r="N2404" s="3">
        <f>ROUND(Table1[[#This Row],[Turnover Ratio]],2)</f>
        <v>6.85</v>
      </c>
    </row>
    <row r="2405" spans="1:14" hidden="1" x14ac:dyDescent="0.25">
      <c r="A2405" t="s">
        <v>2129</v>
      </c>
      <c r="B2405" s="1">
        <v>45339</v>
      </c>
      <c r="C2405">
        <v>949</v>
      </c>
      <c r="D2405">
        <v>210</v>
      </c>
      <c r="E2405">
        <v>28</v>
      </c>
      <c r="F2405">
        <v>92</v>
      </c>
      <c r="G2405">
        <v>31</v>
      </c>
      <c r="H2405" t="s">
        <v>3950</v>
      </c>
      <c r="I2405">
        <f>YEAR(Table1[[#This Row],[Date]])</f>
        <v>2024</v>
      </c>
      <c r="J2405">
        <f>MONTH(Table1[[#This Row],[Date]])</f>
        <v>2</v>
      </c>
      <c r="K2405">
        <f>WEEKDAY(Table1[[#This Row],[Date]])</f>
        <v>7</v>
      </c>
      <c r="L2405" s="3">
        <f>DAY(Table1[[#This Row],[Date]])</f>
        <v>17</v>
      </c>
      <c r="M2405" s="3">
        <f>Table1[[#This Row],[Inventory Level]]/Table1[[#This Row],[Reorder Point]]</f>
        <v>4.519047619047619</v>
      </c>
      <c r="N2405" s="3">
        <f>ROUND(Table1[[#This Row],[Turnover Ratio]],2)</f>
        <v>4.5199999999999996</v>
      </c>
    </row>
    <row r="2406" spans="1:14" hidden="1" x14ac:dyDescent="0.25">
      <c r="A2406" t="s">
        <v>2130</v>
      </c>
      <c r="B2406" s="1">
        <v>45421</v>
      </c>
      <c r="C2406">
        <v>304</v>
      </c>
      <c r="D2406">
        <v>364</v>
      </c>
      <c r="E2406">
        <v>10</v>
      </c>
      <c r="F2406">
        <v>190</v>
      </c>
      <c r="G2406">
        <v>19</v>
      </c>
      <c r="H2406" t="s">
        <v>3950</v>
      </c>
      <c r="I2406">
        <f>YEAR(Table1[[#This Row],[Date]])</f>
        <v>2024</v>
      </c>
      <c r="J2406">
        <f>MONTH(Table1[[#This Row],[Date]])</f>
        <v>5</v>
      </c>
      <c r="K2406">
        <f>WEEKDAY(Table1[[#This Row],[Date]])</f>
        <v>5</v>
      </c>
      <c r="L2406" s="3">
        <f>DAY(Table1[[#This Row],[Date]])</f>
        <v>9</v>
      </c>
      <c r="M2406" s="3">
        <f>Table1[[#This Row],[Inventory Level]]/Table1[[#This Row],[Reorder Point]]</f>
        <v>0.8351648351648352</v>
      </c>
      <c r="N2406" s="3">
        <f>ROUND(Table1[[#This Row],[Turnover Ratio]],2)</f>
        <v>0.84</v>
      </c>
    </row>
    <row r="2407" spans="1:14" hidden="1" x14ac:dyDescent="0.25">
      <c r="A2407" t="s">
        <v>2131</v>
      </c>
      <c r="B2407" s="1">
        <v>45445</v>
      </c>
      <c r="C2407">
        <v>205</v>
      </c>
      <c r="D2407">
        <v>413</v>
      </c>
      <c r="E2407">
        <v>29</v>
      </c>
      <c r="F2407">
        <v>124</v>
      </c>
      <c r="G2407">
        <v>17</v>
      </c>
      <c r="H2407" t="s">
        <v>3950</v>
      </c>
      <c r="I2407">
        <f>YEAR(Table1[[#This Row],[Date]])</f>
        <v>2024</v>
      </c>
      <c r="J2407">
        <f>MONTH(Table1[[#This Row],[Date]])</f>
        <v>6</v>
      </c>
      <c r="K2407">
        <f>WEEKDAY(Table1[[#This Row],[Date]])</f>
        <v>1</v>
      </c>
      <c r="L2407" s="3">
        <f>DAY(Table1[[#This Row],[Date]])</f>
        <v>2</v>
      </c>
      <c r="M2407" s="3">
        <f>Table1[[#This Row],[Inventory Level]]/Table1[[#This Row],[Reorder Point]]</f>
        <v>0.49636803874092011</v>
      </c>
      <c r="N2407" s="3">
        <f>ROUND(Table1[[#This Row],[Turnover Ratio]],2)</f>
        <v>0.5</v>
      </c>
    </row>
    <row r="2408" spans="1:14" hidden="1" x14ac:dyDescent="0.25">
      <c r="A2408" t="s">
        <v>2132</v>
      </c>
      <c r="B2408" s="1">
        <v>45017</v>
      </c>
      <c r="C2408">
        <v>911</v>
      </c>
      <c r="D2408">
        <v>385</v>
      </c>
      <c r="E2408">
        <v>29</v>
      </c>
      <c r="F2408">
        <v>69</v>
      </c>
      <c r="G2408">
        <v>50</v>
      </c>
      <c r="H2408" t="s">
        <v>3950</v>
      </c>
      <c r="I2408">
        <f>YEAR(Table1[[#This Row],[Date]])</f>
        <v>2023</v>
      </c>
      <c r="J2408">
        <f>MONTH(Table1[[#This Row],[Date]])</f>
        <v>4</v>
      </c>
      <c r="K2408">
        <f>WEEKDAY(Table1[[#This Row],[Date]])</f>
        <v>7</v>
      </c>
      <c r="L2408" s="3">
        <f>DAY(Table1[[#This Row],[Date]])</f>
        <v>1</v>
      </c>
      <c r="M2408" s="3">
        <f>Table1[[#This Row],[Inventory Level]]/Table1[[#This Row],[Reorder Point]]</f>
        <v>2.366233766233766</v>
      </c>
      <c r="N2408" s="3">
        <f>ROUND(Table1[[#This Row],[Turnover Ratio]],2)</f>
        <v>2.37</v>
      </c>
    </row>
    <row r="2409" spans="1:14" x14ac:dyDescent="0.25">
      <c r="A2409" t="s">
        <v>2133</v>
      </c>
      <c r="B2409" s="1">
        <v>45119</v>
      </c>
      <c r="C2409">
        <v>260</v>
      </c>
      <c r="D2409">
        <v>258</v>
      </c>
      <c r="E2409">
        <v>18</v>
      </c>
      <c r="F2409">
        <v>200</v>
      </c>
      <c r="G2409">
        <v>33</v>
      </c>
      <c r="H2409" t="s">
        <v>3949</v>
      </c>
      <c r="I2409">
        <f>YEAR(Table1[[#This Row],[Date]])</f>
        <v>2023</v>
      </c>
      <c r="J2409">
        <f>MONTH(Table1[[#This Row],[Date]])</f>
        <v>7</v>
      </c>
      <c r="K2409">
        <f>WEEKDAY(Table1[[#This Row],[Date]])</f>
        <v>4</v>
      </c>
      <c r="L2409" s="3">
        <f>DAY(Table1[[#This Row],[Date]])</f>
        <v>12</v>
      </c>
      <c r="M2409" s="3">
        <f>Table1[[#This Row],[Inventory Level]]/Table1[[#This Row],[Reorder Point]]</f>
        <v>1.0077519379844961</v>
      </c>
      <c r="N2409" s="3">
        <f>ROUND(Table1[[#This Row],[Turnover Ratio]],2)</f>
        <v>1.01</v>
      </c>
    </row>
    <row r="2410" spans="1:14" hidden="1" x14ac:dyDescent="0.25">
      <c r="A2410" t="s">
        <v>2134</v>
      </c>
      <c r="B2410" s="1">
        <v>45394</v>
      </c>
      <c r="C2410">
        <v>139</v>
      </c>
      <c r="D2410">
        <v>452</v>
      </c>
      <c r="E2410">
        <v>1</v>
      </c>
      <c r="F2410">
        <v>122</v>
      </c>
      <c r="G2410">
        <v>23</v>
      </c>
      <c r="H2410" t="s">
        <v>3951</v>
      </c>
      <c r="I2410">
        <f>YEAR(Table1[[#This Row],[Date]])</f>
        <v>2024</v>
      </c>
      <c r="J2410">
        <f>MONTH(Table1[[#This Row],[Date]])</f>
        <v>4</v>
      </c>
      <c r="K2410">
        <f>WEEKDAY(Table1[[#This Row],[Date]])</f>
        <v>6</v>
      </c>
      <c r="L2410" s="3">
        <f>DAY(Table1[[#This Row],[Date]])</f>
        <v>12</v>
      </c>
      <c r="M2410" s="3">
        <f>Table1[[#This Row],[Inventory Level]]/Table1[[#This Row],[Reorder Point]]</f>
        <v>0.30752212389380529</v>
      </c>
      <c r="N2410" s="3">
        <f>ROUND(Table1[[#This Row],[Turnover Ratio]],2)</f>
        <v>0.31</v>
      </c>
    </row>
    <row r="2411" spans="1:14" hidden="1" x14ac:dyDescent="0.25">
      <c r="A2411" t="s">
        <v>2135</v>
      </c>
      <c r="B2411" s="1">
        <v>45140</v>
      </c>
      <c r="C2411">
        <v>612</v>
      </c>
      <c r="D2411">
        <v>157</v>
      </c>
      <c r="E2411">
        <v>6</v>
      </c>
      <c r="F2411">
        <v>156</v>
      </c>
      <c r="G2411">
        <v>26</v>
      </c>
      <c r="H2411" t="s">
        <v>3950</v>
      </c>
      <c r="I2411">
        <f>YEAR(Table1[[#This Row],[Date]])</f>
        <v>2023</v>
      </c>
      <c r="J2411">
        <f>MONTH(Table1[[#This Row],[Date]])</f>
        <v>8</v>
      </c>
      <c r="K2411">
        <f>WEEKDAY(Table1[[#This Row],[Date]])</f>
        <v>4</v>
      </c>
      <c r="L2411" s="3">
        <f>DAY(Table1[[#This Row],[Date]])</f>
        <v>2</v>
      </c>
      <c r="M2411" s="3">
        <f>Table1[[#This Row],[Inventory Level]]/Table1[[#This Row],[Reorder Point]]</f>
        <v>3.8980891719745223</v>
      </c>
      <c r="N2411" s="3">
        <f>ROUND(Table1[[#This Row],[Turnover Ratio]],2)</f>
        <v>3.9</v>
      </c>
    </row>
    <row r="2412" spans="1:14" x14ac:dyDescent="0.25">
      <c r="A2412" t="s">
        <v>2136</v>
      </c>
      <c r="B2412" s="1">
        <v>45585</v>
      </c>
      <c r="C2412">
        <v>625</v>
      </c>
      <c r="D2412">
        <v>54</v>
      </c>
      <c r="E2412">
        <v>24</v>
      </c>
      <c r="F2412">
        <v>152</v>
      </c>
      <c r="G2412">
        <v>38</v>
      </c>
      <c r="H2412" t="s">
        <v>3949</v>
      </c>
      <c r="I2412">
        <f>YEAR(Table1[[#This Row],[Date]])</f>
        <v>2024</v>
      </c>
      <c r="J2412">
        <f>MONTH(Table1[[#This Row],[Date]])</f>
        <v>10</v>
      </c>
      <c r="K2412">
        <f>WEEKDAY(Table1[[#This Row],[Date]])</f>
        <v>1</v>
      </c>
      <c r="L2412" s="3">
        <f>DAY(Table1[[#This Row],[Date]])</f>
        <v>20</v>
      </c>
      <c r="M2412" s="3">
        <f>Table1[[#This Row],[Inventory Level]]/Table1[[#This Row],[Reorder Point]]</f>
        <v>11.574074074074074</v>
      </c>
      <c r="N2412" s="3">
        <f>ROUND(Table1[[#This Row],[Turnover Ratio]],2)</f>
        <v>11.57</v>
      </c>
    </row>
    <row r="2413" spans="1:14" x14ac:dyDescent="0.25">
      <c r="A2413" t="s">
        <v>2137</v>
      </c>
      <c r="B2413" s="1">
        <v>45501</v>
      </c>
      <c r="C2413">
        <v>440</v>
      </c>
      <c r="D2413">
        <v>101</v>
      </c>
      <c r="E2413">
        <v>22</v>
      </c>
      <c r="F2413">
        <v>78</v>
      </c>
      <c r="G2413">
        <v>36</v>
      </c>
      <c r="H2413" t="s">
        <v>3949</v>
      </c>
      <c r="I2413">
        <f>YEAR(Table1[[#This Row],[Date]])</f>
        <v>2024</v>
      </c>
      <c r="J2413">
        <f>MONTH(Table1[[#This Row],[Date]])</f>
        <v>7</v>
      </c>
      <c r="K2413">
        <f>WEEKDAY(Table1[[#This Row],[Date]])</f>
        <v>1</v>
      </c>
      <c r="L2413" s="3">
        <f>DAY(Table1[[#This Row],[Date]])</f>
        <v>28</v>
      </c>
      <c r="M2413" s="3">
        <f>Table1[[#This Row],[Inventory Level]]/Table1[[#This Row],[Reorder Point]]</f>
        <v>4.3564356435643568</v>
      </c>
      <c r="N2413" s="3">
        <f>ROUND(Table1[[#This Row],[Turnover Ratio]],2)</f>
        <v>4.3600000000000003</v>
      </c>
    </row>
    <row r="2414" spans="1:14" hidden="1" x14ac:dyDescent="0.25">
      <c r="A2414" t="s">
        <v>2138</v>
      </c>
      <c r="B2414" s="1">
        <v>45558</v>
      </c>
      <c r="C2414">
        <v>273</v>
      </c>
      <c r="D2414">
        <v>481</v>
      </c>
      <c r="E2414">
        <v>10</v>
      </c>
      <c r="F2414">
        <v>3</v>
      </c>
      <c r="G2414">
        <v>1</v>
      </c>
      <c r="H2414" t="s">
        <v>3951</v>
      </c>
      <c r="I2414">
        <f>YEAR(Table1[[#This Row],[Date]])</f>
        <v>2024</v>
      </c>
      <c r="J2414">
        <f>MONTH(Table1[[#This Row],[Date]])</f>
        <v>9</v>
      </c>
      <c r="K2414">
        <f>WEEKDAY(Table1[[#This Row],[Date]])</f>
        <v>2</v>
      </c>
      <c r="L2414" s="3">
        <f>DAY(Table1[[#This Row],[Date]])</f>
        <v>23</v>
      </c>
      <c r="M2414" s="3">
        <f>Table1[[#This Row],[Inventory Level]]/Table1[[#This Row],[Reorder Point]]</f>
        <v>0.56756756756756754</v>
      </c>
      <c r="N2414" s="3">
        <f>ROUND(Table1[[#This Row],[Turnover Ratio]],2)</f>
        <v>0.56999999999999995</v>
      </c>
    </row>
    <row r="2415" spans="1:14" hidden="1" x14ac:dyDescent="0.25">
      <c r="A2415" t="s">
        <v>2139</v>
      </c>
      <c r="B2415" s="1">
        <v>45156</v>
      </c>
      <c r="C2415">
        <v>445</v>
      </c>
      <c r="D2415">
        <v>124</v>
      </c>
      <c r="E2415">
        <v>5</v>
      </c>
      <c r="F2415">
        <v>71</v>
      </c>
      <c r="G2415">
        <v>27</v>
      </c>
      <c r="H2415" t="s">
        <v>3950</v>
      </c>
      <c r="I2415">
        <f>YEAR(Table1[[#This Row],[Date]])</f>
        <v>2023</v>
      </c>
      <c r="J2415">
        <f>MONTH(Table1[[#This Row],[Date]])</f>
        <v>8</v>
      </c>
      <c r="K2415">
        <f>WEEKDAY(Table1[[#This Row],[Date]])</f>
        <v>6</v>
      </c>
      <c r="L2415" s="3">
        <f>DAY(Table1[[#This Row],[Date]])</f>
        <v>18</v>
      </c>
      <c r="M2415" s="3">
        <f>Table1[[#This Row],[Inventory Level]]/Table1[[#This Row],[Reorder Point]]</f>
        <v>3.588709677419355</v>
      </c>
      <c r="N2415" s="3">
        <f>ROUND(Table1[[#This Row],[Turnover Ratio]],2)</f>
        <v>3.59</v>
      </c>
    </row>
    <row r="2416" spans="1:14" hidden="1" x14ac:dyDescent="0.25">
      <c r="A2416" t="s">
        <v>2140</v>
      </c>
      <c r="B2416" s="1">
        <v>45608</v>
      </c>
      <c r="C2416">
        <v>912</v>
      </c>
      <c r="D2416">
        <v>234</v>
      </c>
      <c r="E2416">
        <v>13</v>
      </c>
      <c r="F2416">
        <v>181</v>
      </c>
      <c r="G2416">
        <v>21</v>
      </c>
      <c r="H2416" t="s">
        <v>3951</v>
      </c>
      <c r="I2416">
        <f>YEAR(Table1[[#This Row],[Date]])</f>
        <v>2024</v>
      </c>
      <c r="J2416">
        <f>MONTH(Table1[[#This Row],[Date]])</f>
        <v>11</v>
      </c>
      <c r="K2416">
        <f>WEEKDAY(Table1[[#This Row],[Date]])</f>
        <v>3</v>
      </c>
      <c r="L2416" s="3">
        <f>DAY(Table1[[#This Row],[Date]])</f>
        <v>12</v>
      </c>
      <c r="M2416" s="3">
        <f>Table1[[#This Row],[Inventory Level]]/Table1[[#This Row],[Reorder Point]]</f>
        <v>3.8974358974358974</v>
      </c>
      <c r="N2416" s="3">
        <f>ROUND(Table1[[#This Row],[Turnover Ratio]],2)</f>
        <v>3.9</v>
      </c>
    </row>
    <row r="2417" spans="1:14" x14ac:dyDescent="0.25">
      <c r="A2417" t="s">
        <v>2141</v>
      </c>
      <c r="B2417" s="1">
        <v>45305</v>
      </c>
      <c r="C2417">
        <v>688</v>
      </c>
      <c r="D2417">
        <v>352</v>
      </c>
      <c r="E2417">
        <v>2</v>
      </c>
      <c r="F2417">
        <v>114</v>
      </c>
      <c r="G2417">
        <v>36</v>
      </c>
      <c r="H2417" t="s">
        <v>3949</v>
      </c>
      <c r="I2417">
        <f>YEAR(Table1[[#This Row],[Date]])</f>
        <v>2024</v>
      </c>
      <c r="J2417">
        <f>MONTH(Table1[[#This Row],[Date]])</f>
        <v>1</v>
      </c>
      <c r="K2417">
        <f>WEEKDAY(Table1[[#This Row],[Date]])</f>
        <v>1</v>
      </c>
      <c r="L2417" s="3">
        <f>DAY(Table1[[#This Row],[Date]])</f>
        <v>14</v>
      </c>
      <c r="M2417" s="3">
        <f>Table1[[#This Row],[Inventory Level]]/Table1[[#This Row],[Reorder Point]]</f>
        <v>1.9545454545454546</v>
      </c>
      <c r="N2417" s="3">
        <f>ROUND(Table1[[#This Row],[Turnover Ratio]],2)</f>
        <v>1.95</v>
      </c>
    </row>
    <row r="2418" spans="1:14" x14ac:dyDescent="0.25">
      <c r="A2418" t="s">
        <v>2142</v>
      </c>
      <c r="B2418" s="1">
        <v>45555</v>
      </c>
      <c r="C2418">
        <v>513</v>
      </c>
      <c r="D2418">
        <v>310</v>
      </c>
      <c r="E2418">
        <v>14</v>
      </c>
      <c r="F2418">
        <v>31</v>
      </c>
      <c r="G2418">
        <v>8</v>
      </c>
      <c r="H2418" t="s">
        <v>3949</v>
      </c>
      <c r="I2418">
        <f>YEAR(Table1[[#This Row],[Date]])</f>
        <v>2024</v>
      </c>
      <c r="J2418">
        <f>MONTH(Table1[[#This Row],[Date]])</f>
        <v>9</v>
      </c>
      <c r="K2418">
        <f>WEEKDAY(Table1[[#This Row],[Date]])</f>
        <v>6</v>
      </c>
      <c r="L2418" s="3">
        <f>DAY(Table1[[#This Row],[Date]])</f>
        <v>20</v>
      </c>
      <c r="M2418" s="3">
        <f>Table1[[#This Row],[Inventory Level]]/Table1[[#This Row],[Reorder Point]]</f>
        <v>1.6548387096774193</v>
      </c>
      <c r="N2418" s="3">
        <f>ROUND(Table1[[#This Row],[Turnover Ratio]],2)</f>
        <v>1.65</v>
      </c>
    </row>
    <row r="2419" spans="1:14" x14ac:dyDescent="0.25">
      <c r="A2419" t="s">
        <v>1176</v>
      </c>
      <c r="B2419" s="1">
        <v>45010</v>
      </c>
      <c r="C2419">
        <v>571</v>
      </c>
      <c r="D2419">
        <v>342</v>
      </c>
      <c r="E2419">
        <v>15</v>
      </c>
      <c r="F2419">
        <v>127</v>
      </c>
      <c r="G2419">
        <v>7</v>
      </c>
      <c r="H2419" t="s">
        <v>3949</v>
      </c>
      <c r="I2419">
        <f>YEAR(Table1[[#This Row],[Date]])</f>
        <v>2023</v>
      </c>
      <c r="J2419">
        <f>MONTH(Table1[[#This Row],[Date]])</f>
        <v>3</v>
      </c>
      <c r="K2419">
        <f>WEEKDAY(Table1[[#This Row],[Date]])</f>
        <v>7</v>
      </c>
      <c r="L2419" s="3">
        <f>DAY(Table1[[#This Row],[Date]])</f>
        <v>25</v>
      </c>
      <c r="M2419" s="3">
        <f>Table1[[#This Row],[Inventory Level]]/Table1[[#This Row],[Reorder Point]]</f>
        <v>1.6695906432748537</v>
      </c>
      <c r="N2419" s="3">
        <f>ROUND(Table1[[#This Row],[Turnover Ratio]],2)</f>
        <v>1.67</v>
      </c>
    </row>
    <row r="2420" spans="1:14" hidden="1" x14ac:dyDescent="0.25">
      <c r="A2420" t="s">
        <v>1880</v>
      </c>
      <c r="B2420" s="1">
        <v>45211</v>
      </c>
      <c r="C2420">
        <v>714</v>
      </c>
      <c r="D2420">
        <v>72</v>
      </c>
      <c r="E2420">
        <v>10</v>
      </c>
      <c r="F2420">
        <v>168</v>
      </c>
      <c r="G2420">
        <v>21</v>
      </c>
      <c r="H2420" t="s">
        <v>3951</v>
      </c>
      <c r="I2420">
        <f>YEAR(Table1[[#This Row],[Date]])</f>
        <v>2023</v>
      </c>
      <c r="J2420">
        <f>MONTH(Table1[[#This Row],[Date]])</f>
        <v>10</v>
      </c>
      <c r="K2420">
        <f>WEEKDAY(Table1[[#This Row],[Date]])</f>
        <v>5</v>
      </c>
      <c r="L2420" s="3">
        <f>DAY(Table1[[#This Row],[Date]])</f>
        <v>12</v>
      </c>
      <c r="M2420" s="3">
        <f>Table1[[#This Row],[Inventory Level]]/Table1[[#This Row],[Reorder Point]]</f>
        <v>9.9166666666666661</v>
      </c>
      <c r="N2420" s="3">
        <f>ROUND(Table1[[#This Row],[Turnover Ratio]],2)</f>
        <v>9.92</v>
      </c>
    </row>
    <row r="2421" spans="1:14" hidden="1" x14ac:dyDescent="0.25">
      <c r="A2421" t="s">
        <v>1830</v>
      </c>
      <c r="B2421" s="1">
        <v>45334</v>
      </c>
      <c r="C2421">
        <v>308</v>
      </c>
      <c r="D2421">
        <v>116</v>
      </c>
      <c r="E2421">
        <v>19</v>
      </c>
      <c r="F2421">
        <v>123</v>
      </c>
      <c r="G2421">
        <v>16</v>
      </c>
      <c r="H2421" t="s">
        <v>3951</v>
      </c>
      <c r="I2421">
        <f>YEAR(Table1[[#This Row],[Date]])</f>
        <v>2024</v>
      </c>
      <c r="J2421">
        <f>MONTH(Table1[[#This Row],[Date]])</f>
        <v>2</v>
      </c>
      <c r="K2421">
        <f>WEEKDAY(Table1[[#This Row],[Date]])</f>
        <v>2</v>
      </c>
      <c r="L2421" s="3">
        <f>DAY(Table1[[#This Row],[Date]])</f>
        <v>12</v>
      </c>
      <c r="M2421" s="3">
        <f>Table1[[#This Row],[Inventory Level]]/Table1[[#This Row],[Reorder Point]]</f>
        <v>2.6551724137931036</v>
      </c>
      <c r="N2421" s="3">
        <f>ROUND(Table1[[#This Row],[Turnover Ratio]],2)</f>
        <v>2.66</v>
      </c>
    </row>
    <row r="2422" spans="1:14" hidden="1" x14ac:dyDescent="0.25">
      <c r="A2422" t="s">
        <v>1226</v>
      </c>
      <c r="B2422" s="1">
        <v>44970</v>
      </c>
      <c r="C2422">
        <v>676</v>
      </c>
      <c r="D2422">
        <v>378</v>
      </c>
      <c r="E2422">
        <v>22</v>
      </c>
      <c r="F2422">
        <v>108</v>
      </c>
      <c r="G2422">
        <v>49</v>
      </c>
      <c r="H2422" t="s">
        <v>3951</v>
      </c>
      <c r="I2422">
        <f>YEAR(Table1[[#This Row],[Date]])</f>
        <v>2023</v>
      </c>
      <c r="J2422">
        <f>MONTH(Table1[[#This Row],[Date]])</f>
        <v>2</v>
      </c>
      <c r="K2422">
        <f>WEEKDAY(Table1[[#This Row],[Date]])</f>
        <v>2</v>
      </c>
      <c r="L2422" s="3">
        <f>DAY(Table1[[#This Row],[Date]])</f>
        <v>13</v>
      </c>
      <c r="M2422" s="3">
        <f>Table1[[#This Row],[Inventory Level]]/Table1[[#This Row],[Reorder Point]]</f>
        <v>1.7883597883597884</v>
      </c>
      <c r="N2422" s="3">
        <f>ROUND(Table1[[#This Row],[Turnover Ratio]],2)</f>
        <v>1.79</v>
      </c>
    </row>
    <row r="2423" spans="1:14" hidden="1" x14ac:dyDescent="0.25">
      <c r="A2423" t="s">
        <v>1564</v>
      </c>
      <c r="B2423" s="1">
        <v>45487</v>
      </c>
      <c r="C2423">
        <v>569</v>
      </c>
      <c r="D2423">
        <v>490</v>
      </c>
      <c r="E2423">
        <v>20</v>
      </c>
      <c r="F2423">
        <v>104</v>
      </c>
      <c r="G2423">
        <v>45</v>
      </c>
      <c r="H2423" t="s">
        <v>3951</v>
      </c>
      <c r="I2423">
        <f>YEAR(Table1[[#This Row],[Date]])</f>
        <v>2024</v>
      </c>
      <c r="J2423">
        <f>MONTH(Table1[[#This Row],[Date]])</f>
        <v>7</v>
      </c>
      <c r="K2423">
        <f>WEEKDAY(Table1[[#This Row],[Date]])</f>
        <v>1</v>
      </c>
      <c r="L2423" s="3">
        <f>DAY(Table1[[#This Row],[Date]])</f>
        <v>14</v>
      </c>
      <c r="M2423" s="3">
        <f>Table1[[#This Row],[Inventory Level]]/Table1[[#This Row],[Reorder Point]]</f>
        <v>1.1612244897959183</v>
      </c>
      <c r="N2423" s="3">
        <f>ROUND(Table1[[#This Row],[Turnover Ratio]],2)</f>
        <v>1.1599999999999999</v>
      </c>
    </row>
    <row r="2424" spans="1:14" hidden="1" x14ac:dyDescent="0.25">
      <c r="A2424" t="s">
        <v>1470</v>
      </c>
      <c r="B2424" s="1">
        <v>45117</v>
      </c>
      <c r="C2424">
        <v>163</v>
      </c>
      <c r="D2424">
        <v>278</v>
      </c>
      <c r="E2424">
        <v>18</v>
      </c>
      <c r="F2424">
        <v>103</v>
      </c>
      <c r="G2424">
        <v>3</v>
      </c>
      <c r="H2424" t="s">
        <v>3950</v>
      </c>
      <c r="I2424">
        <f>YEAR(Table1[[#This Row],[Date]])</f>
        <v>2023</v>
      </c>
      <c r="J2424">
        <f>MONTH(Table1[[#This Row],[Date]])</f>
        <v>7</v>
      </c>
      <c r="K2424">
        <f>WEEKDAY(Table1[[#This Row],[Date]])</f>
        <v>2</v>
      </c>
      <c r="L2424" s="3">
        <f>DAY(Table1[[#This Row],[Date]])</f>
        <v>10</v>
      </c>
      <c r="M2424" s="3">
        <f>Table1[[#This Row],[Inventory Level]]/Table1[[#This Row],[Reorder Point]]</f>
        <v>0.58633093525179858</v>
      </c>
      <c r="N2424" s="3">
        <f>ROUND(Table1[[#This Row],[Turnover Ratio]],2)</f>
        <v>0.59</v>
      </c>
    </row>
    <row r="2425" spans="1:14" hidden="1" x14ac:dyDescent="0.25">
      <c r="A2425" t="s">
        <v>2143</v>
      </c>
      <c r="B2425" s="1">
        <v>45522</v>
      </c>
      <c r="C2425">
        <v>132</v>
      </c>
      <c r="D2425">
        <v>123</v>
      </c>
      <c r="E2425">
        <v>8</v>
      </c>
      <c r="F2425">
        <v>93</v>
      </c>
      <c r="G2425">
        <v>34</v>
      </c>
      <c r="H2425" t="s">
        <v>3950</v>
      </c>
      <c r="I2425">
        <f>YEAR(Table1[[#This Row],[Date]])</f>
        <v>2024</v>
      </c>
      <c r="J2425">
        <f>MONTH(Table1[[#This Row],[Date]])</f>
        <v>8</v>
      </c>
      <c r="K2425">
        <f>WEEKDAY(Table1[[#This Row],[Date]])</f>
        <v>1</v>
      </c>
      <c r="L2425" s="3">
        <f>DAY(Table1[[#This Row],[Date]])</f>
        <v>18</v>
      </c>
      <c r="M2425" s="3">
        <f>Table1[[#This Row],[Inventory Level]]/Table1[[#This Row],[Reorder Point]]</f>
        <v>1.0731707317073171</v>
      </c>
      <c r="N2425" s="3">
        <f>ROUND(Table1[[#This Row],[Turnover Ratio]],2)</f>
        <v>1.07</v>
      </c>
    </row>
    <row r="2426" spans="1:14" hidden="1" x14ac:dyDescent="0.25">
      <c r="A2426" t="s">
        <v>2144</v>
      </c>
      <c r="B2426" s="1">
        <v>45673</v>
      </c>
      <c r="C2426">
        <v>173</v>
      </c>
      <c r="D2426">
        <v>392</v>
      </c>
      <c r="E2426">
        <v>3</v>
      </c>
      <c r="F2426">
        <v>131</v>
      </c>
      <c r="G2426">
        <v>48</v>
      </c>
      <c r="H2426" t="s">
        <v>3951</v>
      </c>
      <c r="I2426">
        <f>YEAR(Table1[[#This Row],[Date]])</f>
        <v>2025</v>
      </c>
      <c r="J2426">
        <f>MONTH(Table1[[#This Row],[Date]])</f>
        <v>1</v>
      </c>
      <c r="K2426">
        <f>WEEKDAY(Table1[[#This Row],[Date]])</f>
        <v>5</v>
      </c>
      <c r="L2426" s="3">
        <f>DAY(Table1[[#This Row],[Date]])</f>
        <v>16</v>
      </c>
      <c r="M2426" s="3">
        <f>Table1[[#This Row],[Inventory Level]]/Table1[[#This Row],[Reorder Point]]</f>
        <v>0.44132653061224492</v>
      </c>
      <c r="N2426" s="3">
        <f>ROUND(Table1[[#This Row],[Turnover Ratio]],2)</f>
        <v>0.44</v>
      </c>
    </row>
    <row r="2427" spans="1:14" hidden="1" x14ac:dyDescent="0.25">
      <c r="A2427" t="s">
        <v>2145</v>
      </c>
      <c r="B2427" s="1">
        <v>45360</v>
      </c>
      <c r="C2427">
        <v>646</v>
      </c>
      <c r="D2427">
        <v>210</v>
      </c>
      <c r="E2427">
        <v>27</v>
      </c>
      <c r="F2427">
        <v>43</v>
      </c>
      <c r="G2427">
        <v>20</v>
      </c>
      <c r="H2427" t="s">
        <v>3951</v>
      </c>
      <c r="I2427">
        <f>YEAR(Table1[[#This Row],[Date]])</f>
        <v>2024</v>
      </c>
      <c r="J2427">
        <f>MONTH(Table1[[#This Row],[Date]])</f>
        <v>3</v>
      </c>
      <c r="K2427">
        <f>WEEKDAY(Table1[[#This Row],[Date]])</f>
        <v>7</v>
      </c>
      <c r="L2427" s="3">
        <f>DAY(Table1[[#This Row],[Date]])</f>
        <v>9</v>
      </c>
      <c r="M2427" s="3">
        <f>Table1[[#This Row],[Inventory Level]]/Table1[[#This Row],[Reorder Point]]</f>
        <v>3.0761904761904764</v>
      </c>
      <c r="N2427" s="3">
        <f>ROUND(Table1[[#This Row],[Turnover Ratio]],2)</f>
        <v>3.08</v>
      </c>
    </row>
    <row r="2428" spans="1:14" hidden="1" x14ac:dyDescent="0.25">
      <c r="A2428" t="s">
        <v>2146</v>
      </c>
      <c r="B2428" s="1">
        <v>45408</v>
      </c>
      <c r="C2428">
        <v>978</v>
      </c>
      <c r="D2428">
        <v>200</v>
      </c>
      <c r="E2428">
        <v>26</v>
      </c>
      <c r="F2428">
        <v>177</v>
      </c>
      <c r="G2428">
        <v>8</v>
      </c>
      <c r="H2428" t="s">
        <v>3951</v>
      </c>
      <c r="I2428">
        <f>YEAR(Table1[[#This Row],[Date]])</f>
        <v>2024</v>
      </c>
      <c r="J2428">
        <f>MONTH(Table1[[#This Row],[Date]])</f>
        <v>4</v>
      </c>
      <c r="K2428">
        <f>WEEKDAY(Table1[[#This Row],[Date]])</f>
        <v>6</v>
      </c>
      <c r="L2428" s="3">
        <f>DAY(Table1[[#This Row],[Date]])</f>
        <v>26</v>
      </c>
      <c r="M2428" s="3">
        <f>Table1[[#This Row],[Inventory Level]]/Table1[[#This Row],[Reorder Point]]</f>
        <v>4.8899999999999997</v>
      </c>
      <c r="N2428" s="3">
        <f>ROUND(Table1[[#This Row],[Turnover Ratio]],2)</f>
        <v>4.8899999999999997</v>
      </c>
    </row>
    <row r="2429" spans="1:14" hidden="1" x14ac:dyDescent="0.25">
      <c r="A2429" t="s">
        <v>2147</v>
      </c>
      <c r="B2429" s="1">
        <v>45592</v>
      </c>
      <c r="C2429">
        <v>159</v>
      </c>
      <c r="D2429">
        <v>349</v>
      </c>
      <c r="E2429">
        <v>14</v>
      </c>
      <c r="F2429">
        <v>99</v>
      </c>
      <c r="G2429">
        <v>50</v>
      </c>
      <c r="H2429" t="s">
        <v>3950</v>
      </c>
      <c r="I2429">
        <f>YEAR(Table1[[#This Row],[Date]])</f>
        <v>2024</v>
      </c>
      <c r="J2429">
        <f>MONTH(Table1[[#This Row],[Date]])</f>
        <v>10</v>
      </c>
      <c r="K2429">
        <f>WEEKDAY(Table1[[#This Row],[Date]])</f>
        <v>1</v>
      </c>
      <c r="L2429" s="3">
        <f>DAY(Table1[[#This Row],[Date]])</f>
        <v>27</v>
      </c>
      <c r="M2429" s="3">
        <f>Table1[[#This Row],[Inventory Level]]/Table1[[#This Row],[Reorder Point]]</f>
        <v>0.45558739255014324</v>
      </c>
      <c r="N2429" s="3">
        <f>ROUND(Table1[[#This Row],[Turnover Ratio]],2)</f>
        <v>0.46</v>
      </c>
    </row>
    <row r="2430" spans="1:14" x14ac:dyDescent="0.25">
      <c r="A2430" t="s">
        <v>913</v>
      </c>
      <c r="B2430" s="1">
        <v>45104</v>
      </c>
      <c r="C2430">
        <v>359</v>
      </c>
      <c r="D2430">
        <v>187</v>
      </c>
      <c r="E2430">
        <v>5</v>
      </c>
      <c r="F2430">
        <v>136</v>
      </c>
      <c r="G2430">
        <v>14</v>
      </c>
      <c r="H2430" t="s">
        <v>3949</v>
      </c>
      <c r="I2430">
        <f>YEAR(Table1[[#This Row],[Date]])</f>
        <v>2023</v>
      </c>
      <c r="J2430">
        <f>MONTH(Table1[[#This Row],[Date]])</f>
        <v>6</v>
      </c>
      <c r="K2430">
        <f>WEEKDAY(Table1[[#This Row],[Date]])</f>
        <v>3</v>
      </c>
      <c r="L2430" s="3">
        <f>DAY(Table1[[#This Row],[Date]])</f>
        <v>27</v>
      </c>
      <c r="M2430" s="3">
        <f>Table1[[#This Row],[Inventory Level]]/Table1[[#This Row],[Reorder Point]]</f>
        <v>1.9197860962566844</v>
      </c>
      <c r="N2430" s="3">
        <f>ROUND(Table1[[#This Row],[Turnover Ratio]],2)</f>
        <v>1.92</v>
      </c>
    </row>
    <row r="2431" spans="1:14" hidden="1" x14ac:dyDescent="0.25">
      <c r="A2431" t="s">
        <v>2148</v>
      </c>
      <c r="B2431" s="1">
        <v>45426</v>
      </c>
      <c r="C2431">
        <v>183</v>
      </c>
      <c r="D2431">
        <v>142</v>
      </c>
      <c r="E2431">
        <v>14</v>
      </c>
      <c r="F2431">
        <v>20</v>
      </c>
      <c r="G2431">
        <v>18</v>
      </c>
      <c r="H2431" t="s">
        <v>3951</v>
      </c>
      <c r="I2431">
        <f>YEAR(Table1[[#This Row],[Date]])</f>
        <v>2024</v>
      </c>
      <c r="J2431">
        <f>MONTH(Table1[[#This Row],[Date]])</f>
        <v>5</v>
      </c>
      <c r="K2431">
        <f>WEEKDAY(Table1[[#This Row],[Date]])</f>
        <v>3</v>
      </c>
      <c r="L2431" s="3">
        <f>DAY(Table1[[#This Row],[Date]])</f>
        <v>14</v>
      </c>
      <c r="M2431" s="3">
        <f>Table1[[#This Row],[Inventory Level]]/Table1[[#This Row],[Reorder Point]]</f>
        <v>1.2887323943661972</v>
      </c>
      <c r="N2431" s="3">
        <f>ROUND(Table1[[#This Row],[Turnover Ratio]],2)</f>
        <v>1.29</v>
      </c>
    </row>
    <row r="2432" spans="1:14" hidden="1" x14ac:dyDescent="0.25">
      <c r="A2432" t="s">
        <v>2149</v>
      </c>
      <c r="B2432" s="1">
        <v>45477</v>
      </c>
      <c r="C2432">
        <v>978</v>
      </c>
      <c r="D2432">
        <v>239</v>
      </c>
      <c r="E2432">
        <v>18</v>
      </c>
      <c r="F2432">
        <v>156</v>
      </c>
      <c r="G2432">
        <v>40</v>
      </c>
      <c r="H2432" t="s">
        <v>3950</v>
      </c>
      <c r="I2432">
        <f>YEAR(Table1[[#This Row],[Date]])</f>
        <v>2024</v>
      </c>
      <c r="J2432">
        <f>MONTH(Table1[[#This Row],[Date]])</f>
        <v>7</v>
      </c>
      <c r="K2432">
        <f>WEEKDAY(Table1[[#This Row],[Date]])</f>
        <v>5</v>
      </c>
      <c r="L2432" s="3">
        <f>DAY(Table1[[#This Row],[Date]])</f>
        <v>4</v>
      </c>
      <c r="M2432" s="3">
        <f>Table1[[#This Row],[Inventory Level]]/Table1[[#This Row],[Reorder Point]]</f>
        <v>4.0920502092050208</v>
      </c>
      <c r="N2432" s="3">
        <f>ROUND(Table1[[#This Row],[Turnover Ratio]],2)</f>
        <v>4.09</v>
      </c>
    </row>
    <row r="2433" spans="1:14" hidden="1" x14ac:dyDescent="0.25">
      <c r="A2433" t="s">
        <v>2150</v>
      </c>
      <c r="B2433" s="1">
        <v>45667</v>
      </c>
      <c r="C2433">
        <v>191</v>
      </c>
      <c r="D2433">
        <v>68</v>
      </c>
      <c r="E2433">
        <v>17</v>
      </c>
      <c r="F2433">
        <v>142</v>
      </c>
      <c r="G2433">
        <v>1</v>
      </c>
      <c r="H2433" t="s">
        <v>3951</v>
      </c>
      <c r="I2433">
        <f>YEAR(Table1[[#This Row],[Date]])</f>
        <v>2025</v>
      </c>
      <c r="J2433">
        <f>MONTH(Table1[[#This Row],[Date]])</f>
        <v>1</v>
      </c>
      <c r="K2433">
        <f>WEEKDAY(Table1[[#This Row],[Date]])</f>
        <v>6</v>
      </c>
      <c r="L2433" s="3">
        <f>DAY(Table1[[#This Row],[Date]])</f>
        <v>10</v>
      </c>
      <c r="M2433" s="3">
        <f>Table1[[#This Row],[Inventory Level]]/Table1[[#This Row],[Reorder Point]]</f>
        <v>2.8088235294117645</v>
      </c>
      <c r="N2433" s="3">
        <f>ROUND(Table1[[#This Row],[Turnover Ratio]],2)</f>
        <v>2.81</v>
      </c>
    </row>
    <row r="2434" spans="1:14" hidden="1" x14ac:dyDescent="0.25">
      <c r="A2434" t="s">
        <v>2151</v>
      </c>
      <c r="B2434" s="1">
        <v>45595</v>
      </c>
      <c r="C2434">
        <v>391</v>
      </c>
      <c r="D2434">
        <v>498</v>
      </c>
      <c r="E2434">
        <v>7</v>
      </c>
      <c r="F2434">
        <v>176</v>
      </c>
      <c r="G2434">
        <v>38</v>
      </c>
      <c r="H2434" t="s">
        <v>3950</v>
      </c>
      <c r="I2434">
        <f>YEAR(Table1[[#This Row],[Date]])</f>
        <v>2024</v>
      </c>
      <c r="J2434">
        <f>MONTH(Table1[[#This Row],[Date]])</f>
        <v>10</v>
      </c>
      <c r="K2434">
        <f>WEEKDAY(Table1[[#This Row],[Date]])</f>
        <v>4</v>
      </c>
      <c r="L2434" s="3">
        <f>DAY(Table1[[#This Row],[Date]])</f>
        <v>30</v>
      </c>
      <c r="M2434" s="3">
        <f>Table1[[#This Row],[Inventory Level]]/Table1[[#This Row],[Reorder Point]]</f>
        <v>0.78514056224899598</v>
      </c>
      <c r="N2434" s="3">
        <f>ROUND(Table1[[#This Row],[Turnover Ratio]],2)</f>
        <v>0.79</v>
      </c>
    </row>
    <row r="2435" spans="1:14" x14ac:dyDescent="0.25">
      <c r="A2435" t="s">
        <v>1739</v>
      </c>
      <c r="B2435" s="1">
        <v>45357</v>
      </c>
      <c r="C2435">
        <v>926</v>
      </c>
      <c r="D2435">
        <v>444</v>
      </c>
      <c r="E2435">
        <v>4</v>
      </c>
      <c r="F2435">
        <v>15</v>
      </c>
      <c r="G2435">
        <v>27</v>
      </c>
      <c r="H2435" t="s">
        <v>3949</v>
      </c>
      <c r="I2435">
        <f>YEAR(Table1[[#This Row],[Date]])</f>
        <v>2024</v>
      </c>
      <c r="J2435">
        <f>MONTH(Table1[[#This Row],[Date]])</f>
        <v>3</v>
      </c>
      <c r="K2435">
        <f>WEEKDAY(Table1[[#This Row],[Date]])</f>
        <v>4</v>
      </c>
      <c r="L2435" s="3">
        <f>DAY(Table1[[#This Row],[Date]])</f>
        <v>6</v>
      </c>
      <c r="M2435" s="3">
        <f>Table1[[#This Row],[Inventory Level]]/Table1[[#This Row],[Reorder Point]]</f>
        <v>2.0855855855855854</v>
      </c>
      <c r="N2435" s="3">
        <f>ROUND(Table1[[#This Row],[Turnover Ratio]],2)</f>
        <v>2.09</v>
      </c>
    </row>
    <row r="2436" spans="1:14" hidden="1" x14ac:dyDescent="0.25">
      <c r="A2436" t="s">
        <v>2152</v>
      </c>
      <c r="B2436" s="1">
        <v>45356</v>
      </c>
      <c r="C2436">
        <v>535</v>
      </c>
      <c r="D2436">
        <v>171</v>
      </c>
      <c r="E2436">
        <v>12</v>
      </c>
      <c r="F2436">
        <v>163</v>
      </c>
      <c r="G2436">
        <v>49</v>
      </c>
      <c r="H2436" t="s">
        <v>3951</v>
      </c>
      <c r="I2436">
        <f>YEAR(Table1[[#This Row],[Date]])</f>
        <v>2024</v>
      </c>
      <c r="J2436">
        <f>MONTH(Table1[[#This Row],[Date]])</f>
        <v>3</v>
      </c>
      <c r="K2436">
        <f>WEEKDAY(Table1[[#This Row],[Date]])</f>
        <v>3</v>
      </c>
      <c r="L2436" s="3">
        <f>DAY(Table1[[#This Row],[Date]])</f>
        <v>5</v>
      </c>
      <c r="M2436" s="3">
        <f>Table1[[#This Row],[Inventory Level]]/Table1[[#This Row],[Reorder Point]]</f>
        <v>3.128654970760234</v>
      </c>
      <c r="N2436" s="3">
        <f>ROUND(Table1[[#This Row],[Turnover Ratio]],2)</f>
        <v>3.13</v>
      </c>
    </row>
    <row r="2437" spans="1:14" hidden="1" x14ac:dyDescent="0.25">
      <c r="A2437" t="s">
        <v>2153</v>
      </c>
      <c r="B2437" s="1">
        <v>45123</v>
      </c>
      <c r="C2437">
        <v>788</v>
      </c>
      <c r="D2437">
        <v>126</v>
      </c>
      <c r="E2437">
        <v>29</v>
      </c>
      <c r="F2437">
        <v>123</v>
      </c>
      <c r="G2437">
        <v>43</v>
      </c>
      <c r="H2437" t="s">
        <v>3950</v>
      </c>
      <c r="I2437">
        <f>YEAR(Table1[[#This Row],[Date]])</f>
        <v>2023</v>
      </c>
      <c r="J2437">
        <f>MONTH(Table1[[#This Row],[Date]])</f>
        <v>7</v>
      </c>
      <c r="K2437">
        <f>WEEKDAY(Table1[[#This Row],[Date]])</f>
        <v>1</v>
      </c>
      <c r="L2437" s="3">
        <f>DAY(Table1[[#This Row],[Date]])</f>
        <v>16</v>
      </c>
      <c r="M2437" s="3">
        <f>Table1[[#This Row],[Inventory Level]]/Table1[[#This Row],[Reorder Point]]</f>
        <v>6.253968253968254</v>
      </c>
      <c r="N2437" s="3">
        <f>ROUND(Table1[[#This Row],[Turnover Ratio]],2)</f>
        <v>6.25</v>
      </c>
    </row>
    <row r="2438" spans="1:14" x14ac:dyDescent="0.25">
      <c r="A2438" t="s">
        <v>2154</v>
      </c>
      <c r="B2438" s="1">
        <v>45327</v>
      </c>
      <c r="C2438">
        <v>320</v>
      </c>
      <c r="D2438">
        <v>359</v>
      </c>
      <c r="E2438">
        <v>23</v>
      </c>
      <c r="F2438">
        <v>91</v>
      </c>
      <c r="G2438">
        <v>19</v>
      </c>
      <c r="H2438" t="s">
        <v>3949</v>
      </c>
      <c r="I2438">
        <f>YEAR(Table1[[#This Row],[Date]])</f>
        <v>2024</v>
      </c>
      <c r="J2438">
        <f>MONTH(Table1[[#This Row],[Date]])</f>
        <v>2</v>
      </c>
      <c r="K2438">
        <f>WEEKDAY(Table1[[#This Row],[Date]])</f>
        <v>2</v>
      </c>
      <c r="L2438" s="3">
        <f>DAY(Table1[[#This Row],[Date]])</f>
        <v>5</v>
      </c>
      <c r="M2438" s="3">
        <f>Table1[[#This Row],[Inventory Level]]/Table1[[#This Row],[Reorder Point]]</f>
        <v>0.89136490250696376</v>
      </c>
      <c r="N2438" s="3">
        <f>ROUND(Table1[[#This Row],[Turnover Ratio]],2)</f>
        <v>0.89</v>
      </c>
    </row>
    <row r="2439" spans="1:14" hidden="1" x14ac:dyDescent="0.25">
      <c r="A2439" t="s">
        <v>1053</v>
      </c>
      <c r="B2439" s="1">
        <v>45606</v>
      </c>
      <c r="C2439">
        <v>783</v>
      </c>
      <c r="D2439">
        <v>472</v>
      </c>
      <c r="E2439">
        <v>6</v>
      </c>
      <c r="F2439">
        <v>38</v>
      </c>
      <c r="G2439">
        <v>7</v>
      </c>
      <c r="H2439" t="s">
        <v>3950</v>
      </c>
      <c r="I2439">
        <f>YEAR(Table1[[#This Row],[Date]])</f>
        <v>2024</v>
      </c>
      <c r="J2439">
        <f>MONTH(Table1[[#This Row],[Date]])</f>
        <v>11</v>
      </c>
      <c r="K2439">
        <f>WEEKDAY(Table1[[#This Row],[Date]])</f>
        <v>1</v>
      </c>
      <c r="L2439" s="3">
        <f>DAY(Table1[[#This Row],[Date]])</f>
        <v>10</v>
      </c>
      <c r="M2439" s="3">
        <f>Table1[[#This Row],[Inventory Level]]/Table1[[#This Row],[Reorder Point]]</f>
        <v>1.6588983050847457</v>
      </c>
      <c r="N2439" s="3">
        <f>ROUND(Table1[[#This Row],[Turnover Ratio]],2)</f>
        <v>1.66</v>
      </c>
    </row>
    <row r="2440" spans="1:14" hidden="1" x14ac:dyDescent="0.25">
      <c r="A2440" t="s">
        <v>2155</v>
      </c>
      <c r="B2440" s="1">
        <v>45646</v>
      </c>
      <c r="C2440">
        <v>888</v>
      </c>
      <c r="D2440">
        <v>303</v>
      </c>
      <c r="E2440">
        <v>28</v>
      </c>
      <c r="F2440">
        <v>189</v>
      </c>
      <c r="G2440">
        <v>25</v>
      </c>
      <c r="H2440" t="s">
        <v>3951</v>
      </c>
      <c r="I2440">
        <f>YEAR(Table1[[#This Row],[Date]])</f>
        <v>2024</v>
      </c>
      <c r="J2440">
        <f>MONTH(Table1[[#This Row],[Date]])</f>
        <v>12</v>
      </c>
      <c r="K2440">
        <f>WEEKDAY(Table1[[#This Row],[Date]])</f>
        <v>6</v>
      </c>
      <c r="L2440" s="3">
        <f>DAY(Table1[[#This Row],[Date]])</f>
        <v>20</v>
      </c>
      <c r="M2440" s="3">
        <f>Table1[[#This Row],[Inventory Level]]/Table1[[#This Row],[Reorder Point]]</f>
        <v>2.9306930693069306</v>
      </c>
      <c r="N2440" s="3">
        <f>ROUND(Table1[[#This Row],[Turnover Ratio]],2)</f>
        <v>2.93</v>
      </c>
    </row>
    <row r="2441" spans="1:14" hidden="1" x14ac:dyDescent="0.25">
      <c r="A2441" t="s">
        <v>2156</v>
      </c>
      <c r="B2441" s="1">
        <v>45488</v>
      </c>
      <c r="C2441">
        <v>695</v>
      </c>
      <c r="D2441">
        <v>461</v>
      </c>
      <c r="E2441">
        <v>21</v>
      </c>
      <c r="F2441">
        <v>89</v>
      </c>
      <c r="G2441">
        <v>16</v>
      </c>
      <c r="H2441" t="s">
        <v>3951</v>
      </c>
      <c r="I2441">
        <f>YEAR(Table1[[#This Row],[Date]])</f>
        <v>2024</v>
      </c>
      <c r="J2441">
        <f>MONTH(Table1[[#This Row],[Date]])</f>
        <v>7</v>
      </c>
      <c r="K2441">
        <f>WEEKDAY(Table1[[#This Row],[Date]])</f>
        <v>2</v>
      </c>
      <c r="L2441" s="3">
        <f>DAY(Table1[[#This Row],[Date]])</f>
        <v>15</v>
      </c>
      <c r="M2441" s="3">
        <f>Table1[[#This Row],[Inventory Level]]/Table1[[#This Row],[Reorder Point]]</f>
        <v>1.507592190889371</v>
      </c>
      <c r="N2441" s="3">
        <f>ROUND(Table1[[#This Row],[Turnover Ratio]],2)</f>
        <v>1.51</v>
      </c>
    </row>
    <row r="2442" spans="1:14" hidden="1" x14ac:dyDescent="0.25">
      <c r="A2442" t="s">
        <v>2157</v>
      </c>
      <c r="B2442" s="1">
        <v>45169</v>
      </c>
      <c r="C2442">
        <v>403</v>
      </c>
      <c r="D2442">
        <v>490</v>
      </c>
      <c r="E2442">
        <v>21</v>
      </c>
      <c r="F2442">
        <v>118</v>
      </c>
      <c r="G2442">
        <v>19</v>
      </c>
      <c r="H2442" t="s">
        <v>3951</v>
      </c>
      <c r="I2442">
        <f>YEAR(Table1[[#This Row],[Date]])</f>
        <v>2023</v>
      </c>
      <c r="J2442">
        <f>MONTH(Table1[[#This Row],[Date]])</f>
        <v>8</v>
      </c>
      <c r="K2442">
        <f>WEEKDAY(Table1[[#This Row],[Date]])</f>
        <v>5</v>
      </c>
      <c r="L2442" s="3">
        <f>DAY(Table1[[#This Row],[Date]])</f>
        <v>31</v>
      </c>
      <c r="M2442" s="3">
        <f>Table1[[#This Row],[Inventory Level]]/Table1[[#This Row],[Reorder Point]]</f>
        <v>0.82244897959183672</v>
      </c>
      <c r="N2442" s="3">
        <f>ROUND(Table1[[#This Row],[Turnover Ratio]],2)</f>
        <v>0.82</v>
      </c>
    </row>
    <row r="2443" spans="1:14" x14ac:dyDescent="0.25">
      <c r="A2443" t="s">
        <v>2158</v>
      </c>
      <c r="B2443" s="1">
        <v>45266</v>
      </c>
      <c r="C2443">
        <v>659</v>
      </c>
      <c r="D2443">
        <v>272</v>
      </c>
      <c r="E2443">
        <v>9</v>
      </c>
      <c r="F2443">
        <v>31</v>
      </c>
      <c r="G2443">
        <v>4</v>
      </c>
      <c r="H2443" t="s">
        <v>3949</v>
      </c>
      <c r="I2443">
        <f>YEAR(Table1[[#This Row],[Date]])</f>
        <v>2023</v>
      </c>
      <c r="J2443">
        <f>MONTH(Table1[[#This Row],[Date]])</f>
        <v>12</v>
      </c>
      <c r="K2443">
        <f>WEEKDAY(Table1[[#This Row],[Date]])</f>
        <v>4</v>
      </c>
      <c r="L2443" s="3">
        <f>DAY(Table1[[#This Row],[Date]])</f>
        <v>6</v>
      </c>
      <c r="M2443" s="3">
        <f>Table1[[#This Row],[Inventory Level]]/Table1[[#This Row],[Reorder Point]]</f>
        <v>2.4227941176470589</v>
      </c>
      <c r="N2443" s="3">
        <f>ROUND(Table1[[#This Row],[Turnover Ratio]],2)</f>
        <v>2.42</v>
      </c>
    </row>
    <row r="2444" spans="1:14" hidden="1" x14ac:dyDescent="0.25">
      <c r="A2444" t="s">
        <v>2159</v>
      </c>
      <c r="B2444" s="1">
        <v>45118</v>
      </c>
      <c r="C2444">
        <v>618</v>
      </c>
      <c r="D2444">
        <v>337</v>
      </c>
      <c r="E2444">
        <v>14</v>
      </c>
      <c r="F2444">
        <v>199</v>
      </c>
      <c r="G2444">
        <v>33</v>
      </c>
      <c r="H2444" t="s">
        <v>3951</v>
      </c>
      <c r="I2444">
        <f>YEAR(Table1[[#This Row],[Date]])</f>
        <v>2023</v>
      </c>
      <c r="J2444">
        <f>MONTH(Table1[[#This Row],[Date]])</f>
        <v>7</v>
      </c>
      <c r="K2444">
        <f>WEEKDAY(Table1[[#This Row],[Date]])</f>
        <v>3</v>
      </c>
      <c r="L2444" s="3">
        <f>DAY(Table1[[#This Row],[Date]])</f>
        <v>11</v>
      </c>
      <c r="M2444" s="3">
        <f>Table1[[#This Row],[Inventory Level]]/Table1[[#This Row],[Reorder Point]]</f>
        <v>1.8338278931750742</v>
      </c>
      <c r="N2444" s="3">
        <f>ROUND(Table1[[#This Row],[Turnover Ratio]],2)</f>
        <v>1.83</v>
      </c>
    </row>
    <row r="2445" spans="1:14" x14ac:dyDescent="0.25">
      <c r="A2445" t="s">
        <v>2160</v>
      </c>
      <c r="B2445" s="1">
        <v>45170</v>
      </c>
      <c r="C2445">
        <v>835</v>
      </c>
      <c r="D2445">
        <v>241</v>
      </c>
      <c r="E2445">
        <v>10</v>
      </c>
      <c r="F2445">
        <v>59</v>
      </c>
      <c r="G2445">
        <v>1</v>
      </c>
      <c r="H2445" t="s">
        <v>3949</v>
      </c>
      <c r="I2445">
        <f>YEAR(Table1[[#This Row],[Date]])</f>
        <v>2023</v>
      </c>
      <c r="J2445">
        <f>MONTH(Table1[[#This Row],[Date]])</f>
        <v>9</v>
      </c>
      <c r="K2445">
        <f>WEEKDAY(Table1[[#This Row],[Date]])</f>
        <v>6</v>
      </c>
      <c r="L2445" s="3">
        <f>DAY(Table1[[#This Row],[Date]])</f>
        <v>1</v>
      </c>
      <c r="M2445" s="3">
        <f>Table1[[#This Row],[Inventory Level]]/Table1[[#This Row],[Reorder Point]]</f>
        <v>3.4647302904564317</v>
      </c>
      <c r="N2445" s="3">
        <f>ROUND(Table1[[#This Row],[Turnover Ratio]],2)</f>
        <v>3.46</v>
      </c>
    </row>
    <row r="2446" spans="1:14" hidden="1" x14ac:dyDescent="0.25">
      <c r="A2446" t="s">
        <v>2161</v>
      </c>
      <c r="B2446" s="1">
        <v>45264</v>
      </c>
      <c r="C2446">
        <v>947</v>
      </c>
      <c r="D2446">
        <v>317</v>
      </c>
      <c r="E2446">
        <v>28</v>
      </c>
      <c r="F2446">
        <v>59</v>
      </c>
      <c r="G2446">
        <v>27</v>
      </c>
      <c r="H2446" t="s">
        <v>3951</v>
      </c>
      <c r="I2446">
        <f>YEAR(Table1[[#This Row],[Date]])</f>
        <v>2023</v>
      </c>
      <c r="J2446">
        <f>MONTH(Table1[[#This Row],[Date]])</f>
        <v>12</v>
      </c>
      <c r="K2446">
        <f>WEEKDAY(Table1[[#This Row],[Date]])</f>
        <v>2</v>
      </c>
      <c r="L2446" s="3">
        <f>DAY(Table1[[#This Row],[Date]])</f>
        <v>4</v>
      </c>
      <c r="M2446" s="3">
        <f>Table1[[#This Row],[Inventory Level]]/Table1[[#This Row],[Reorder Point]]</f>
        <v>2.9873817034700316</v>
      </c>
      <c r="N2446" s="3">
        <f>ROUND(Table1[[#This Row],[Turnover Ratio]],2)</f>
        <v>2.99</v>
      </c>
    </row>
    <row r="2447" spans="1:14" hidden="1" x14ac:dyDescent="0.25">
      <c r="A2447" t="s">
        <v>764</v>
      </c>
      <c r="B2447" s="1">
        <v>45689</v>
      </c>
      <c r="C2447">
        <v>467</v>
      </c>
      <c r="D2447">
        <v>322</v>
      </c>
      <c r="E2447">
        <v>13</v>
      </c>
      <c r="F2447">
        <v>49</v>
      </c>
      <c r="G2447">
        <v>20</v>
      </c>
      <c r="H2447" t="s">
        <v>3950</v>
      </c>
      <c r="I2447">
        <f>YEAR(Table1[[#This Row],[Date]])</f>
        <v>2025</v>
      </c>
      <c r="J2447">
        <f>MONTH(Table1[[#This Row],[Date]])</f>
        <v>2</v>
      </c>
      <c r="K2447">
        <f>WEEKDAY(Table1[[#This Row],[Date]])</f>
        <v>7</v>
      </c>
      <c r="L2447" s="3">
        <f>DAY(Table1[[#This Row],[Date]])</f>
        <v>1</v>
      </c>
      <c r="M2447" s="3">
        <f>Table1[[#This Row],[Inventory Level]]/Table1[[#This Row],[Reorder Point]]</f>
        <v>1.4503105590062111</v>
      </c>
      <c r="N2447" s="3">
        <f>ROUND(Table1[[#This Row],[Turnover Ratio]],2)</f>
        <v>1.45</v>
      </c>
    </row>
    <row r="2448" spans="1:14" hidden="1" x14ac:dyDescent="0.25">
      <c r="A2448" t="s">
        <v>2162</v>
      </c>
      <c r="B2448" s="1">
        <v>45558</v>
      </c>
      <c r="C2448">
        <v>194</v>
      </c>
      <c r="D2448">
        <v>343</v>
      </c>
      <c r="E2448">
        <v>12</v>
      </c>
      <c r="F2448">
        <v>7</v>
      </c>
      <c r="G2448">
        <v>15</v>
      </c>
      <c r="H2448" t="s">
        <v>3951</v>
      </c>
      <c r="I2448">
        <f>YEAR(Table1[[#This Row],[Date]])</f>
        <v>2024</v>
      </c>
      <c r="J2448">
        <f>MONTH(Table1[[#This Row],[Date]])</f>
        <v>9</v>
      </c>
      <c r="K2448">
        <f>WEEKDAY(Table1[[#This Row],[Date]])</f>
        <v>2</v>
      </c>
      <c r="L2448" s="3">
        <f>DAY(Table1[[#This Row],[Date]])</f>
        <v>23</v>
      </c>
      <c r="M2448" s="3">
        <f>Table1[[#This Row],[Inventory Level]]/Table1[[#This Row],[Reorder Point]]</f>
        <v>0.56559766763848396</v>
      </c>
      <c r="N2448" s="3">
        <f>ROUND(Table1[[#This Row],[Turnover Ratio]],2)</f>
        <v>0.56999999999999995</v>
      </c>
    </row>
    <row r="2449" spans="1:14" hidden="1" x14ac:dyDescent="0.25">
      <c r="A2449" t="s">
        <v>2163</v>
      </c>
      <c r="B2449" s="1">
        <v>45367</v>
      </c>
      <c r="C2449">
        <v>110</v>
      </c>
      <c r="D2449">
        <v>67</v>
      </c>
      <c r="E2449">
        <v>28</v>
      </c>
      <c r="F2449">
        <v>180</v>
      </c>
      <c r="G2449">
        <v>30</v>
      </c>
      <c r="H2449" t="s">
        <v>3950</v>
      </c>
      <c r="I2449">
        <f>YEAR(Table1[[#This Row],[Date]])</f>
        <v>2024</v>
      </c>
      <c r="J2449">
        <f>MONTH(Table1[[#This Row],[Date]])</f>
        <v>3</v>
      </c>
      <c r="K2449">
        <f>WEEKDAY(Table1[[#This Row],[Date]])</f>
        <v>7</v>
      </c>
      <c r="L2449" s="3">
        <f>DAY(Table1[[#This Row],[Date]])</f>
        <v>16</v>
      </c>
      <c r="M2449" s="3">
        <f>Table1[[#This Row],[Inventory Level]]/Table1[[#This Row],[Reorder Point]]</f>
        <v>1.6417910447761195</v>
      </c>
      <c r="N2449" s="3">
        <f>ROUND(Table1[[#This Row],[Turnover Ratio]],2)</f>
        <v>1.64</v>
      </c>
    </row>
    <row r="2450" spans="1:14" hidden="1" x14ac:dyDescent="0.25">
      <c r="A2450" t="s">
        <v>2164</v>
      </c>
      <c r="B2450" s="1">
        <v>45203</v>
      </c>
      <c r="C2450">
        <v>344</v>
      </c>
      <c r="D2450">
        <v>374</v>
      </c>
      <c r="E2450">
        <v>3</v>
      </c>
      <c r="F2450">
        <v>120</v>
      </c>
      <c r="G2450">
        <v>13</v>
      </c>
      <c r="H2450" t="s">
        <v>3951</v>
      </c>
      <c r="I2450">
        <f>YEAR(Table1[[#This Row],[Date]])</f>
        <v>2023</v>
      </c>
      <c r="J2450">
        <f>MONTH(Table1[[#This Row],[Date]])</f>
        <v>10</v>
      </c>
      <c r="K2450">
        <f>WEEKDAY(Table1[[#This Row],[Date]])</f>
        <v>4</v>
      </c>
      <c r="L2450" s="3">
        <f>DAY(Table1[[#This Row],[Date]])</f>
        <v>4</v>
      </c>
      <c r="M2450" s="3">
        <f>Table1[[#This Row],[Inventory Level]]/Table1[[#This Row],[Reorder Point]]</f>
        <v>0.9197860962566845</v>
      </c>
      <c r="N2450" s="3">
        <f>ROUND(Table1[[#This Row],[Turnover Ratio]],2)</f>
        <v>0.92</v>
      </c>
    </row>
    <row r="2451" spans="1:14" hidden="1" x14ac:dyDescent="0.25">
      <c r="A2451" t="s">
        <v>2165</v>
      </c>
      <c r="B2451" s="1">
        <v>45076</v>
      </c>
      <c r="C2451">
        <v>107</v>
      </c>
      <c r="D2451">
        <v>216</v>
      </c>
      <c r="E2451">
        <v>1</v>
      </c>
      <c r="F2451">
        <v>163</v>
      </c>
      <c r="G2451">
        <v>19</v>
      </c>
      <c r="H2451" t="s">
        <v>3950</v>
      </c>
      <c r="I2451">
        <f>YEAR(Table1[[#This Row],[Date]])</f>
        <v>2023</v>
      </c>
      <c r="J2451">
        <f>MONTH(Table1[[#This Row],[Date]])</f>
        <v>5</v>
      </c>
      <c r="K2451">
        <f>WEEKDAY(Table1[[#This Row],[Date]])</f>
        <v>3</v>
      </c>
      <c r="L2451" s="3">
        <f>DAY(Table1[[#This Row],[Date]])</f>
        <v>30</v>
      </c>
      <c r="M2451" s="3">
        <f>Table1[[#This Row],[Inventory Level]]/Table1[[#This Row],[Reorder Point]]</f>
        <v>0.49537037037037035</v>
      </c>
      <c r="N2451" s="3">
        <f>ROUND(Table1[[#This Row],[Turnover Ratio]],2)</f>
        <v>0.5</v>
      </c>
    </row>
    <row r="2452" spans="1:14" hidden="1" x14ac:dyDescent="0.25">
      <c r="A2452" t="s">
        <v>2166</v>
      </c>
      <c r="B2452" s="1">
        <v>45093</v>
      </c>
      <c r="C2452">
        <v>159</v>
      </c>
      <c r="D2452">
        <v>175</v>
      </c>
      <c r="E2452">
        <v>27</v>
      </c>
      <c r="F2452">
        <v>35</v>
      </c>
      <c r="G2452">
        <v>18</v>
      </c>
      <c r="H2452" t="s">
        <v>3951</v>
      </c>
      <c r="I2452">
        <f>YEAR(Table1[[#This Row],[Date]])</f>
        <v>2023</v>
      </c>
      <c r="J2452">
        <f>MONTH(Table1[[#This Row],[Date]])</f>
        <v>6</v>
      </c>
      <c r="K2452">
        <f>WEEKDAY(Table1[[#This Row],[Date]])</f>
        <v>6</v>
      </c>
      <c r="L2452" s="3">
        <f>DAY(Table1[[#This Row],[Date]])</f>
        <v>16</v>
      </c>
      <c r="M2452" s="3">
        <f>Table1[[#This Row],[Inventory Level]]/Table1[[#This Row],[Reorder Point]]</f>
        <v>0.90857142857142859</v>
      </c>
      <c r="N2452" s="3">
        <f>ROUND(Table1[[#This Row],[Turnover Ratio]],2)</f>
        <v>0.91</v>
      </c>
    </row>
    <row r="2453" spans="1:14" hidden="1" x14ac:dyDescent="0.25">
      <c r="A2453" t="s">
        <v>1832</v>
      </c>
      <c r="B2453" s="1">
        <v>45164</v>
      </c>
      <c r="C2453">
        <v>545</v>
      </c>
      <c r="D2453">
        <v>280</v>
      </c>
      <c r="E2453">
        <v>17</v>
      </c>
      <c r="F2453">
        <v>192</v>
      </c>
      <c r="G2453">
        <v>29</v>
      </c>
      <c r="H2453" t="s">
        <v>3951</v>
      </c>
      <c r="I2453">
        <f>YEAR(Table1[[#This Row],[Date]])</f>
        <v>2023</v>
      </c>
      <c r="J2453">
        <f>MONTH(Table1[[#This Row],[Date]])</f>
        <v>8</v>
      </c>
      <c r="K2453">
        <f>WEEKDAY(Table1[[#This Row],[Date]])</f>
        <v>7</v>
      </c>
      <c r="L2453" s="3">
        <f>DAY(Table1[[#This Row],[Date]])</f>
        <v>26</v>
      </c>
      <c r="M2453" s="3">
        <f>Table1[[#This Row],[Inventory Level]]/Table1[[#This Row],[Reorder Point]]</f>
        <v>1.9464285714285714</v>
      </c>
      <c r="N2453" s="3">
        <f>ROUND(Table1[[#This Row],[Turnover Ratio]],2)</f>
        <v>1.95</v>
      </c>
    </row>
    <row r="2454" spans="1:14" hidden="1" x14ac:dyDescent="0.25">
      <c r="A2454" t="s">
        <v>2167</v>
      </c>
      <c r="B2454" s="1">
        <v>45470</v>
      </c>
      <c r="C2454">
        <v>192</v>
      </c>
      <c r="D2454">
        <v>397</v>
      </c>
      <c r="E2454">
        <v>22</v>
      </c>
      <c r="F2454">
        <v>99</v>
      </c>
      <c r="G2454">
        <v>17</v>
      </c>
      <c r="H2454" t="s">
        <v>3950</v>
      </c>
      <c r="I2454">
        <f>YEAR(Table1[[#This Row],[Date]])</f>
        <v>2024</v>
      </c>
      <c r="J2454">
        <f>MONTH(Table1[[#This Row],[Date]])</f>
        <v>6</v>
      </c>
      <c r="K2454">
        <f>WEEKDAY(Table1[[#This Row],[Date]])</f>
        <v>5</v>
      </c>
      <c r="L2454" s="3">
        <f>DAY(Table1[[#This Row],[Date]])</f>
        <v>27</v>
      </c>
      <c r="M2454" s="3">
        <f>Table1[[#This Row],[Inventory Level]]/Table1[[#This Row],[Reorder Point]]</f>
        <v>0.48362720403022669</v>
      </c>
      <c r="N2454" s="3">
        <f>ROUND(Table1[[#This Row],[Turnover Ratio]],2)</f>
        <v>0.48</v>
      </c>
    </row>
    <row r="2455" spans="1:14" x14ac:dyDescent="0.25">
      <c r="A2455" t="s">
        <v>445</v>
      </c>
      <c r="B2455" s="1">
        <v>45448</v>
      </c>
      <c r="C2455">
        <v>985</v>
      </c>
      <c r="D2455">
        <v>57</v>
      </c>
      <c r="E2455">
        <v>16</v>
      </c>
      <c r="F2455">
        <v>104</v>
      </c>
      <c r="G2455">
        <v>3</v>
      </c>
      <c r="H2455" t="s">
        <v>3949</v>
      </c>
      <c r="I2455">
        <f>YEAR(Table1[[#This Row],[Date]])</f>
        <v>2024</v>
      </c>
      <c r="J2455">
        <f>MONTH(Table1[[#This Row],[Date]])</f>
        <v>6</v>
      </c>
      <c r="K2455">
        <f>WEEKDAY(Table1[[#This Row],[Date]])</f>
        <v>4</v>
      </c>
      <c r="L2455" s="3">
        <f>DAY(Table1[[#This Row],[Date]])</f>
        <v>5</v>
      </c>
      <c r="M2455" s="3">
        <f>Table1[[#This Row],[Inventory Level]]/Table1[[#This Row],[Reorder Point]]</f>
        <v>17.280701754385966</v>
      </c>
      <c r="N2455" s="3">
        <f>ROUND(Table1[[#This Row],[Turnover Ratio]],2)</f>
        <v>17.28</v>
      </c>
    </row>
    <row r="2456" spans="1:14" hidden="1" x14ac:dyDescent="0.25">
      <c r="A2456" t="s">
        <v>2168</v>
      </c>
      <c r="B2456" s="1">
        <v>45578</v>
      </c>
      <c r="C2456">
        <v>947</v>
      </c>
      <c r="D2456">
        <v>327</v>
      </c>
      <c r="E2456">
        <v>18</v>
      </c>
      <c r="F2456">
        <v>190</v>
      </c>
      <c r="G2456">
        <v>11</v>
      </c>
      <c r="H2456" t="s">
        <v>3950</v>
      </c>
      <c r="I2456">
        <f>YEAR(Table1[[#This Row],[Date]])</f>
        <v>2024</v>
      </c>
      <c r="J2456">
        <f>MONTH(Table1[[#This Row],[Date]])</f>
        <v>10</v>
      </c>
      <c r="K2456">
        <f>WEEKDAY(Table1[[#This Row],[Date]])</f>
        <v>1</v>
      </c>
      <c r="L2456" s="3">
        <f>DAY(Table1[[#This Row],[Date]])</f>
        <v>13</v>
      </c>
      <c r="M2456" s="3">
        <f>Table1[[#This Row],[Inventory Level]]/Table1[[#This Row],[Reorder Point]]</f>
        <v>2.8960244648318043</v>
      </c>
      <c r="N2456" s="3">
        <f>ROUND(Table1[[#This Row],[Turnover Ratio]],2)</f>
        <v>2.9</v>
      </c>
    </row>
    <row r="2457" spans="1:14" hidden="1" x14ac:dyDescent="0.25">
      <c r="A2457" t="s">
        <v>2169</v>
      </c>
      <c r="B2457" s="1">
        <v>45366</v>
      </c>
      <c r="C2457">
        <v>865</v>
      </c>
      <c r="D2457">
        <v>492</v>
      </c>
      <c r="E2457">
        <v>11</v>
      </c>
      <c r="F2457">
        <v>4</v>
      </c>
      <c r="G2457">
        <v>16</v>
      </c>
      <c r="H2457" t="s">
        <v>3951</v>
      </c>
      <c r="I2457">
        <f>YEAR(Table1[[#This Row],[Date]])</f>
        <v>2024</v>
      </c>
      <c r="J2457">
        <f>MONTH(Table1[[#This Row],[Date]])</f>
        <v>3</v>
      </c>
      <c r="K2457">
        <f>WEEKDAY(Table1[[#This Row],[Date]])</f>
        <v>6</v>
      </c>
      <c r="L2457" s="3">
        <f>DAY(Table1[[#This Row],[Date]])</f>
        <v>15</v>
      </c>
      <c r="M2457" s="3">
        <f>Table1[[#This Row],[Inventory Level]]/Table1[[#This Row],[Reorder Point]]</f>
        <v>1.7581300813008129</v>
      </c>
      <c r="N2457" s="3">
        <f>ROUND(Table1[[#This Row],[Turnover Ratio]],2)</f>
        <v>1.76</v>
      </c>
    </row>
    <row r="2458" spans="1:14" hidden="1" x14ac:dyDescent="0.25">
      <c r="A2458" t="s">
        <v>2170</v>
      </c>
      <c r="B2458" s="1">
        <v>45091</v>
      </c>
      <c r="C2458">
        <v>545</v>
      </c>
      <c r="D2458">
        <v>265</v>
      </c>
      <c r="E2458">
        <v>7</v>
      </c>
      <c r="F2458">
        <v>55</v>
      </c>
      <c r="G2458">
        <v>33</v>
      </c>
      <c r="H2458" t="s">
        <v>3950</v>
      </c>
      <c r="I2458">
        <f>YEAR(Table1[[#This Row],[Date]])</f>
        <v>2023</v>
      </c>
      <c r="J2458">
        <f>MONTH(Table1[[#This Row],[Date]])</f>
        <v>6</v>
      </c>
      <c r="K2458">
        <f>WEEKDAY(Table1[[#This Row],[Date]])</f>
        <v>4</v>
      </c>
      <c r="L2458" s="3">
        <f>DAY(Table1[[#This Row],[Date]])</f>
        <v>14</v>
      </c>
      <c r="M2458" s="3">
        <f>Table1[[#This Row],[Inventory Level]]/Table1[[#This Row],[Reorder Point]]</f>
        <v>2.0566037735849059</v>
      </c>
      <c r="N2458" s="3">
        <f>ROUND(Table1[[#This Row],[Turnover Ratio]],2)</f>
        <v>2.06</v>
      </c>
    </row>
    <row r="2459" spans="1:14" hidden="1" x14ac:dyDescent="0.25">
      <c r="A2459" t="s">
        <v>2171</v>
      </c>
      <c r="B2459" s="1">
        <v>45166</v>
      </c>
      <c r="C2459">
        <v>539</v>
      </c>
      <c r="D2459">
        <v>276</v>
      </c>
      <c r="E2459">
        <v>23</v>
      </c>
      <c r="F2459">
        <v>69</v>
      </c>
      <c r="G2459">
        <v>41</v>
      </c>
      <c r="H2459" t="s">
        <v>3950</v>
      </c>
      <c r="I2459">
        <f>YEAR(Table1[[#This Row],[Date]])</f>
        <v>2023</v>
      </c>
      <c r="J2459">
        <f>MONTH(Table1[[#This Row],[Date]])</f>
        <v>8</v>
      </c>
      <c r="K2459">
        <f>WEEKDAY(Table1[[#This Row],[Date]])</f>
        <v>2</v>
      </c>
      <c r="L2459" s="3">
        <f>DAY(Table1[[#This Row],[Date]])</f>
        <v>28</v>
      </c>
      <c r="M2459" s="3">
        <f>Table1[[#This Row],[Inventory Level]]/Table1[[#This Row],[Reorder Point]]</f>
        <v>1.9528985507246377</v>
      </c>
      <c r="N2459" s="3">
        <f>ROUND(Table1[[#This Row],[Turnover Ratio]],2)</f>
        <v>1.95</v>
      </c>
    </row>
    <row r="2460" spans="1:14" hidden="1" x14ac:dyDescent="0.25">
      <c r="A2460" t="s">
        <v>2172</v>
      </c>
      <c r="B2460" s="1">
        <v>45350</v>
      </c>
      <c r="C2460">
        <v>870</v>
      </c>
      <c r="D2460">
        <v>490</v>
      </c>
      <c r="E2460">
        <v>15</v>
      </c>
      <c r="F2460">
        <v>182</v>
      </c>
      <c r="G2460">
        <v>19</v>
      </c>
      <c r="H2460" t="s">
        <v>3950</v>
      </c>
      <c r="I2460">
        <f>YEAR(Table1[[#This Row],[Date]])</f>
        <v>2024</v>
      </c>
      <c r="J2460">
        <f>MONTH(Table1[[#This Row],[Date]])</f>
        <v>2</v>
      </c>
      <c r="K2460">
        <f>WEEKDAY(Table1[[#This Row],[Date]])</f>
        <v>4</v>
      </c>
      <c r="L2460" s="3">
        <f>DAY(Table1[[#This Row],[Date]])</f>
        <v>28</v>
      </c>
      <c r="M2460" s="3">
        <f>Table1[[#This Row],[Inventory Level]]/Table1[[#This Row],[Reorder Point]]</f>
        <v>1.7755102040816326</v>
      </c>
      <c r="N2460" s="3">
        <f>ROUND(Table1[[#This Row],[Turnover Ratio]],2)</f>
        <v>1.78</v>
      </c>
    </row>
    <row r="2461" spans="1:14" hidden="1" x14ac:dyDescent="0.25">
      <c r="A2461" t="s">
        <v>2173</v>
      </c>
      <c r="B2461" s="1">
        <v>45659</v>
      </c>
      <c r="C2461">
        <v>115</v>
      </c>
      <c r="D2461">
        <v>473</v>
      </c>
      <c r="E2461">
        <v>23</v>
      </c>
      <c r="F2461">
        <v>36</v>
      </c>
      <c r="G2461">
        <v>39</v>
      </c>
      <c r="H2461" t="s">
        <v>3951</v>
      </c>
      <c r="I2461">
        <f>YEAR(Table1[[#This Row],[Date]])</f>
        <v>2025</v>
      </c>
      <c r="J2461">
        <f>MONTH(Table1[[#This Row],[Date]])</f>
        <v>1</v>
      </c>
      <c r="K2461">
        <f>WEEKDAY(Table1[[#This Row],[Date]])</f>
        <v>5</v>
      </c>
      <c r="L2461" s="3">
        <f>DAY(Table1[[#This Row],[Date]])</f>
        <v>2</v>
      </c>
      <c r="M2461" s="3">
        <f>Table1[[#This Row],[Inventory Level]]/Table1[[#This Row],[Reorder Point]]</f>
        <v>0.24312896405919662</v>
      </c>
      <c r="N2461" s="3">
        <f>ROUND(Table1[[#This Row],[Turnover Ratio]],2)</f>
        <v>0.24</v>
      </c>
    </row>
    <row r="2462" spans="1:14" hidden="1" x14ac:dyDescent="0.25">
      <c r="A2462" t="s">
        <v>2174</v>
      </c>
      <c r="B2462" s="1">
        <v>45651</v>
      </c>
      <c r="C2462">
        <v>897</v>
      </c>
      <c r="D2462">
        <v>119</v>
      </c>
      <c r="E2462">
        <v>13</v>
      </c>
      <c r="F2462">
        <v>160</v>
      </c>
      <c r="G2462">
        <v>30</v>
      </c>
      <c r="H2462" t="s">
        <v>3950</v>
      </c>
      <c r="I2462">
        <f>YEAR(Table1[[#This Row],[Date]])</f>
        <v>2024</v>
      </c>
      <c r="J2462">
        <f>MONTH(Table1[[#This Row],[Date]])</f>
        <v>12</v>
      </c>
      <c r="K2462">
        <f>WEEKDAY(Table1[[#This Row],[Date]])</f>
        <v>4</v>
      </c>
      <c r="L2462" s="3">
        <f>DAY(Table1[[#This Row],[Date]])</f>
        <v>25</v>
      </c>
      <c r="M2462" s="3">
        <f>Table1[[#This Row],[Inventory Level]]/Table1[[#This Row],[Reorder Point]]</f>
        <v>7.53781512605042</v>
      </c>
      <c r="N2462" s="3">
        <f>ROUND(Table1[[#This Row],[Turnover Ratio]],2)</f>
        <v>7.54</v>
      </c>
    </row>
    <row r="2463" spans="1:14" x14ac:dyDescent="0.25">
      <c r="A2463" t="s">
        <v>2175</v>
      </c>
      <c r="B2463" s="1">
        <v>45538</v>
      </c>
      <c r="C2463">
        <v>542</v>
      </c>
      <c r="D2463">
        <v>69</v>
      </c>
      <c r="E2463">
        <v>8</v>
      </c>
      <c r="F2463">
        <v>81</v>
      </c>
      <c r="G2463">
        <v>4</v>
      </c>
      <c r="H2463" t="s">
        <v>3949</v>
      </c>
      <c r="I2463">
        <f>YEAR(Table1[[#This Row],[Date]])</f>
        <v>2024</v>
      </c>
      <c r="J2463">
        <f>MONTH(Table1[[#This Row],[Date]])</f>
        <v>9</v>
      </c>
      <c r="K2463">
        <f>WEEKDAY(Table1[[#This Row],[Date]])</f>
        <v>3</v>
      </c>
      <c r="L2463" s="3">
        <f>DAY(Table1[[#This Row],[Date]])</f>
        <v>3</v>
      </c>
      <c r="M2463" s="3">
        <f>Table1[[#This Row],[Inventory Level]]/Table1[[#This Row],[Reorder Point]]</f>
        <v>7.8550724637681162</v>
      </c>
      <c r="N2463" s="3">
        <f>ROUND(Table1[[#This Row],[Turnover Ratio]],2)</f>
        <v>7.86</v>
      </c>
    </row>
    <row r="2464" spans="1:14" hidden="1" x14ac:dyDescent="0.25">
      <c r="A2464" t="s">
        <v>2176</v>
      </c>
      <c r="B2464" s="1">
        <v>45108</v>
      </c>
      <c r="C2464">
        <v>607</v>
      </c>
      <c r="D2464">
        <v>395</v>
      </c>
      <c r="E2464">
        <v>24</v>
      </c>
      <c r="F2464">
        <v>33</v>
      </c>
      <c r="G2464">
        <v>10</v>
      </c>
      <c r="H2464" t="s">
        <v>3951</v>
      </c>
      <c r="I2464">
        <f>YEAR(Table1[[#This Row],[Date]])</f>
        <v>2023</v>
      </c>
      <c r="J2464">
        <f>MONTH(Table1[[#This Row],[Date]])</f>
        <v>7</v>
      </c>
      <c r="K2464">
        <f>WEEKDAY(Table1[[#This Row],[Date]])</f>
        <v>7</v>
      </c>
      <c r="L2464" s="3">
        <f>DAY(Table1[[#This Row],[Date]])</f>
        <v>1</v>
      </c>
      <c r="M2464" s="3">
        <f>Table1[[#This Row],[Inventory Level]]/Table1[[#This Row],[Reorder Point]]</f>
        <v>1.5367088607594936</v>
      </c>
      <c r="N2464" s="3">
        <f>ROUND(Table1[[#This Row],[Turnover Ratio]],2)</f>
        <v>1.54</v>
      </c>
    </row>
    <row r="2465" spans="1:14" hidden="1" x14ac:dyDescent="0.25">
      <c r="A2465" t="s">
        <v>2177</v>
      </c>
      <c r="B2465" s="1">
        <v>45231</v>
      </c>
      <c r="C2465">
        <v>955</v>
      </c>
      <c r="D2465">
        <v>304</v>
      </c>
      <c r="E2465">
        <v>27</v>
      </c>
      <c r="F2465">
        <v>120</v>
      </c>
      <c r="G2465">
        <v>32</v>
      </c>
      <c r="H2465" t="s">
        <v>3950</v>
      </c>
      <c r="I2465">
        <f>YEAR(Table1[[#This Row],[Date]])</f>
        <v>2023</v>
      </c>
      <c r="J2465">
        <f>MONTH(Table1[[#This Row],[Date]])</f>
        <v>11</v>
      </c>
      <c r="K2465">
        <f>WEEKDAY(Table1[[#This Row],[Date]])</f>
        <v>4</v>
      </c>
      <c r="L2465" s="3">
        <f>DAY(Table1[[#This Row],[Date]])</f>
        <v>1</v>
      </c>
      <c r="M2465" s="3">
        <f>Table1[[#This Row],[Inventory Level]]/Table1[[#This Row],[Reorder Point]]</f>
        <v>3.1414473684210527</v>
      </c>
      <c r="N2465" s="3">
        <f>ROUND(Table1[[#This Row],[Turnover Ratio]],2)</f>
        <v>3.14</v>
      </c>
    </row>
    <row r="2466" spans="1:14" x14ac:dyDescent="0.25">
      <c r="A2466" t="s">
        <v>2178</v>
      </c>
      <c r="B2466" s="1">
        <v>45007</v>
      </c>
      <c r="C2466">
        <v>109</v>
      </c>
      <c r="D2466">
        <v>408</v>
      </c>
      <c r="E2466">
        <v>19</v>
      </c>
      <c r="F2466">
        <v>152</v>
      </c>
      <c r="G2466">
        <v>12</v>
      </c>
      <c r="H2466" t="s">
        <v>3949</v>
      </c>
      <c r="I2466">
        <f>YEAR(Table1[[#This Row],[Date]])</f>
        <v>2023</v>
      </c>
      <c r="J2466">
        <f>MONTH(Table1[[#This Row],[Date]])</f>
        <v>3</v>
      </c>
      <c r="K2466">
        <f>WEEKDAY(Table1[[#This Row],[Date]])</f>
        <v>4</v>
      </c>
      <c r="L2466" s="3">
        <f>DAY(Table1[[#This Row],[Date]])</f>
        <v>22</v>
      </c>
      <c r="M2466" s="3">
        <f>Table1[[#This Row],[Inventory Level]]/Table1[[#This Row],[Reorder Point]]</f>
        <v>0.26715686274509803</v>
      </c>
      <c r="N2466" s="3">
        <f>ROUND(Table1[[#This Row],[Turnover Ratio]],2)</f>
        <v>0.27</v>
      </c>
    </row>
    <row r="2467" spans="1:14" x14ac:dyDescent="0.25">
      <c r="A2467" t="s">
        <v>2179</v>
      </c>
      <c r="B2467" s="1">
        <v>45095</v>
      </c>
      <c r="C2467">
        <v>997</v>
      </c>
      <c r="D2467">
        <v>77</v>
      </c>
      <c r="E2467">
        <v>11</v>
      </c>
      <c r="F2467">
        <v>92</v>
      </c>
      <c r="G2467">
        <v>49</v>
      </c>
      <c r="H2467" t="s">
        <v>3949</v>
      </c>
      <c r="I2467">
        <f>YEAR(Table1[[#This Row],[Date]])</f>
        <v>2023</v>
      </c>
      <c r="J2467">
        <f>MONTH(Table1[[#This Row],[Date]])</f>
        <v>6</v>
      </c>
      <c r="K2467">
        <f>WEEKDAY(Table1[[#This Row],[Date]])</f>
        <v>1</v>
      </c>
      <c r="L2467" s="3">
        <f>DAY(Table1[[#This Row],[Date]])</f>
        <v>18</v>
      </c>
      <c r="M2467" s="3">
        <f>Table1[[#This Row],[Inventory Level]]/Table1[[#This Row],[Reorder Point]]</f>
        <v>12.948051948051948</v>
      </c>
      <c r="N2467" s="3">
        <f>ROUND(Table1[[#This Row],[Turnover Ratio]],2)</f>
        <v>12.95</v>
      </c>
    </row>
    <row r="2468" spans="1:14" x14ac:dyDescent="0.25">
      <c r="A2468" t="s">
        <v>2180</v>
      </c>
      <c r="B2468" s="1">
        <v>45423</v>
      </c>
      <c r="C2468">
        <v>547</v>
      </c>
      <c r="D2468">
        <v>381</v>
      </c>
      <c r="E2468">
        <v>18</v>
      </c>
      <c r="F2468">
        <v>138</v>
      </c>
      <c r="G2468">
        <v>17</v>
      </c>
      <c r="H2468" t="s">
        <v>3949</v>
      </c>
      <c r="I2468">
        <f>YEAR(Table1[[#This Row],[Date]])</f>
        <v>2024</v>
      </c>
      <c r="J2468">
        <f>MONTH(Table1[[#This Row],[Date]])</f>
        <v>5</v>
      </c>
      <c r="K2468">
        <f>WEEKDAY(Table1[[#This Row],[Date]])</f>
        <v>7</v>
      </c>
      <c r="L2468" s="3">
        <f>DAY(Table1[[#This Row],[Date]])</f>
        <v>11</v>
      </c>
      <c r="M2468" s="3">
        <f>Table1[[#This Row],[Inventory Level]]/Table1[[#This Row],[Reorder Point]]</f>
        <v>1.4356955380577427</v>
      </c>
      <c r="N2468" s="3">
        <f>ROUND(Table1[[#This Row],[Turnover Ratio]],2)</f>
        <v>1.44</v>
      </c>
    </row>
    <row r="2469" spans="1:14" hidden="1" x14ac:dyDescent="0.25">
      <c r="A2469" t="s">
        <v>2181</v>
      </c>
      <c r="B2469" s="1">
        <v>45653</v>
      </c>
      <c r="C2469">
        <v>549</v>
      </c>
      <c r="D2469">
        <v>493</v>
      </c>
      <c r="E2469">
        <v>10</v>
      </c>
      <c r="F2469">
        <v>160</v>
      </c>
      <c r="G2469">
        <v>30</v>
      </c>
      <c r="H2469" t="s">
        <v>3951</v>
      </c>
      <c r="I2469">
        <f>YEAR(Table1[[#This Row],[Date]])</f>
        <v>2024</v>
      </c>
      <c r="J2469">
        <f>MONTH(Table1[[#This Row],[Date]])</f>
        <v>12</v>
      </c>
      <c r="K2469">
        <f>WEEKDAY(Table1[[#This Row],[Date]])</f>
        <v>6</v>
      </c>
      <c r="L2469" s="3">
        <f>DAY(Table1[[#This Row],[Date]])</f>
        <v>27</v>
      </c>
      <c r="M2469" s="3">
        <f>Table1[[#This Row],[Inventory Level]]/Table1[[#This Row],[Reorder Point]]</f>
        <v>1.1135902636916837</v>
      </c>
      <c r="N2469" s="3">
        <f>ROUND(Table1[[#This Row],[Turnover Ratio]],2)</f>
        <v>1.1100000000000001</v>
      </c>
    </row>
    <row r="2470" spans="1:14" hidden="1" x14ac:dyDescent="0.25">
      <c r="A2470" t="s">
        <v>2182</v>
      </c>
      <c r="B2470" s="1">
        <v>45679</v>
      </c>
      <c r="C2470">
        <v>400</v>
      </c>
      <c r="D2470">
        <v>170</v>
      </c>
      <c r="E2470">
        <v>6</v>
      </c>
      <c r="F2470">
        <v>59</v>
      </c>
      <c r="G2470">
        <v>2</v>
      </c>
      <c r="H2470" t="s">
        <v>3950</v>
      </c>
      <c r="I2470">
        <f>YEAR(Table1[[#This Row],[Date]])</f>
        <v>2025</v>
      </c>
      <c r="J2470">
        <f>MONTH(Table1[[#This Row],[Date]])</f>
        <v>1</v>
      </c>
      <c r="K2470">
        <f>WEEKDAY(Table1[[#This Row],[Date]])</f>
        <v>4</v>
      </c>
      <c r="L2470" s="3">
        <f>DAY(Table1[[#This Row],[Date]])</f>
        <v>22</v>
      </c>
      <c r="M2470" s="3">
        <f>Table1[[#This Row],[Inventory Level]]/Table1[[#This Row],[Reorder Point]]</f>
        <v>2.3529411764705883</v>
      </c>
      <c r="N2470" s="3">
        <f>ROUND(Table1[[#This Row],[Turnover Ratio]],2)</f>
        <v>2.35</v>
      </c>
    </row>
    <row r="2471" spans="1:14" hidden="1" x14ac:dyDescent="0.25">
      <c r="A2471" t="s">
        <v>2183</v>
      </c>
      <c r="B2471" s="1">
        <v>45426</v>
      </c>
      <c r="C2471">
        <v>294</v>
      </c>
      <c r="D2471">
        <v>364</v>
      </c>
      <c r="E2471">
        <v>27</v>
      </c>
      <c r="F2471">
        <v>114</v>
      </c>
      <c r="G2471">
        <v>26</v>
      </c>
      <c r="H2471" t="s">
        <v>3951</v>
      </c>
      <c r="I2471">
        <f>YEAR(Table1[[#This Row],[Date]])</f>
        <v>2024</v>
      </c>
      <c r="J2471">
        <f>MONTH(Table1[[#This Row],[Date]])</f>
        <v>5</v>
      </c>
      <c r="K2471">
        <f>WEEKDAY(Table1[[#This Row],[Date]])</f>
        <v>3</v>
      </c>
      <c r="L2471" s="3">
        <f>DAY(Table1[[#This Row],[Date]])</f>
        <v>14</v>
      </c>
      <c r="M2471" s="3">
        <f>Table1[[#This Row],[Inventory Level]]/Table1[[#This Row],[Reorder Point]]</f>
        <v>0.80769230769230771</v>
      </c>
      <c r="N2471" s="3">
        <f>ROUND(Table1[[#This Row],[Turnover Ratio]],2)</f>
        <v>0.81</v>
      </c>
    </row>
    <row r="2472" spans="1:14" hidden="1" x14ac:dyDescent="0.25">
      <c r="A2472" t="s">
        <v>2184</v>
      </c>
      <c r="B2472" s="1">
        <v>45628</v>
      </c>
      <c r="C2472">
        <v>644</v>
      </c>
      <c r="D2472">
        <v>99</v>
      </c>
      <c r="E2472">
        <v>22</v>
      </c>
      <c r="F2472">
        <v>122</v>
      </c>
      <c r="G2472">
        <v>50</v>
      </c>
      <c r="H2472" t="s">
        <v>3951</v>
      </c>
      <c r="I2472">
        <f>YEAR(Table1[[#This Row],[Date]])</f>
        <v>2024</v>
      </c>
      <c r="J2472">
        <f>MONTH(Table1[[#This Row],[Date]])</f>
        <v>12</v>
      </c>
      <c r="K2472">
        <f>WEEKDAY(Table1[[#This Row],[Date]])</f>
        <v>2</v>
      </c>
      <c r="L2472" s="3">
        <f>DAY(Table1[[#This Row],[Date]])</f>
        <v>2</v>
      </c>
      <c r="M2472" s="3">
        <f>Table1[[#This Row],[Inventory Level]]/Table1[[#This Row],[Reorder Point]]</f>
        <v>6.5050505050505052</v>
      </c>
      <c r="N2472" s="3">
        <f>ROUND(Table1[[#This Row],[Turnover Ratio]],2)</f>
        <v>6.51</v>
      </c>
    </row>
    <row r="2473" spans="1:14" hidden="1" x14ac:dyDescent="0.25">
      <c r="A2473" t="s">
        <v>2185</v>
      </c>
      <c r="B2473" s="1">
        <v>45483</v>
      </c>
      <c r="C2473">
        <v>423</v>
      </c>
      <c r="D2473">
        <v>258</v>
      </c>
      <c r="E2473">
        <v>6</v>
      </c>
      <c r="F2473">
        <v>134</v>
      </c>
      <c r="G2473">
        <v>32</v>
      </c>
      <c r="H2473" t="s">
        <v>3950</v>
      </c>
      <c r="I2473">
        <f>YEAR(Table1[[#This Row],[Date]])</f>
        <v>2024</v>
      </c>
      <c r="J2473">
        <f>MONTH(Table1[[#This Row],[Date]])</f>
        <v>7</v>
      </c>
      <c r="K2473">
        <f>WEEKDAY(Table1[[#This Row],[Date]])</f>
        <v>4</v>
      </c>
      <c r="L2473" s="3">
        <f>DAY(Table1[[#This Row],[Date]])</f>
        <v>10</v>
      </c>
      <c r="M2473" s="3">
        <f>Table1[[#This Row],[Inventory Level]]/Table1[[#This Row],[Reorder Point]]</f>
        <v>1.6395348837209303</v>
      </c>
      <c r="N2473" s="3">
        <f>ROUND(Table1[[#This Row],[Turnover Ratio]],2)</f>
        <v>1.64</v>
      </c>
    </row>
    <row r="2474" spans="1:14" hidden="1" x14ac:dyDescent="0.25">
      <c r="A2474" t="s">
        <v>2186</v>
      </c>
      <c r="B2474" s="1">
        <v>45690</v>
      </c>
      <c r="C2474">
        <v>324</v>
      </c>
      <c r="D2474">
        <v>194</v>
      </c>
      <c r="E2474">
        <v>9</v>
      </c>
      <c r="F2474">
        <v>91</v>
      </c>
      <c r="G2474">
        <v>49</v>
      </c>
      <c r="H2474" t="s">
        <v>3951</v>
      </c>
      <c r="I2474">
        <f>YEAR(Table1[[#This Row],[Date]])</f>
        <v>2025</v>
      </c>
      <c r="J2474">
        <f>MONTH(Table1[[#This Row],[Date]])</f>
        <v>2</v>
      </c>
      <c r="K2474">
        <f>WEEKDAY(Table1[[#This Row],[Date]])</f>
        <v>1</v>
      </c>
      <c r="L2474" s="3">
        <f>DAY(Table1[[#This Row],[Date]])</f>
        <v>2</v>
      </c>
      <c r="M2474" s="3">
        <f>Table1[[#This Row],[Inventory Level]]/Table1[[#This Row],[Reorder Point]]</f>
        <v>1.6701030927835052</v>
      </c>
      <c r="N2474" s="3">
        <f>ROUND(Table1[[#This Row],[Turnover Ratio]],2)</f>
        <v>1.67</v>
      </c>
    </row>
    <row r="2475" spans="1:14" hidden="1" x14ac:dyDescent="0.25">
      <c r="A2475" t="s">
        <v>2187</v>
      </c>
      <c r="B2475" s="1">
        <v>45573</v>
      </c>
      <c r="C2475">
        <v>101</v>
      </c>
      <c r="D2475">
        <v>140</v>
      </c>
      <c r="E2475">
        <v>26</v>
      </c>
      <c r="F2475">
        <v>37</v>
      </c>
      <c r="G2475">
        <v>23</v>
      </c>
      <c r="H2475" t="s">
        <v>3950</v>
      </c>
      <c r="I2475">
        <f>YEAR(Table1[[#This Row],[Date]])</f>
        <v>2024</v>
      </c>
      <c r="J2475">
        <f>MONTH(Table1[[#This Row],[Date]])</f>
        <v>10</v>
      </c>
      <c r="K2475">
        <f>WEEKDAY(Table1[[#This Row],[Date]])</f>
        <v>3</v>
      </c>
      <c r="L2475" s="3">
        <f>DAY(Table1[[#This Row],[Date]])</f>
        <v>8</v>
      </c>
      <c r="M2475" s="3">
        <f>Table1[[#This Row],[Inventory Level]]/Table1[[#This Row],[Reorder Point]]</f>
        <v>0.72142857142857142</v>
      </c>
      <c r="N2475" s="3">
        <f>ROUND(Table1[[#This Row],[Turnover Ratio]],2)</f>
        <v>0.72</v>
      </c>
    </row>
    <row r="2476" spans="1:14" hidden="1" x14ac:dyDescent="0.25">
      <c r="A2476" t="s">
        <v>2052</v>
      </c>
      <c r="B2476" s="1">
        <v>45059</v>
      </c>
      <c r="C2476">
        <v>843</v>
      </c>
      <c r="D2476">
        <v>430</v>
      </c>
      <c r="E2476">
        <v>19</v>
      </c>
      <c r="F2476">
        <v>18</v>
      </c>
      <c r="G2476">
        <v>32</v>
      </c>
      <c r="H2476" t="s">
        <v>3950</v>
      </c>
      <c r="I2476">
        <f>YEAR(Table1[[#This Row],[Date]])</f>
        <v>2023</v>
      </c>
      <c r="J2476">
        <f>MONTH(Table1[[#This Row],[Date]])</f>
        <v>5</v>
      </c>
      <c r="K2476">
        <f>WEEKDAY(Table1[[#This Row],[Date]])</f>
        <v>7</v>
      </c>
      <c r="L2476" s="3">
        <f>DAY(Table1[[#This Row],[Date]])</f>
        <v>13</v>
      </c>
      <c r="M2476" s="3">
        <f>Table1[[#This Row],[Inventory Level]]/Table1[[#This Row],[Reorder Point]]</f>
        <v>1.9604651162790698</v>
      </c>
      <c r="N2476" s="3">
        <f>ROUND(Table1[[#This Row],[Turnover Ratio]],2)</f>
        <v>1.96</v>
      </c>
    </row>
    <row r="2477" spans="1:14" x14ac:dyDescent="0.25">
      <c r="A2477" t="s">
        <v>2188</v>
      </c>
      <c r="B2477" s="1">
        <v>45392</v>
      </c>
      <c r="C2477">
        <v>425</v>
      </c>
      <c r="D2477">
        <v>87</v>
      </c>
      <c r="E2477">
        <v>13</v>
      </c>
      <c r="F2477">
        <v>25</v>
      </c>
      <c r="G2477">
        <v>22</v>
      </c>
      <c r="H2477" t="s">
        <v>3949</v>
      </c>
      <c r="I2477">
        <f>YEAR(Table1[[#This Row],[Date]])</f>
        <v>2024</v>
      </c>
      <c r="J2477">
        <f>MONTH(Table1[[#This Row],[Date]])</f>
        <v>4</v>
      </c>
      <c r="K2477">
        <f>WEEKDAY(Table1[[#This Row],[Date]])</f>
        <v>4</v>
      </c>
      <c r="L2477" s="3">
        <f>DAY(Table1[[#This Row],[Date]])</f>
        <v>10</v>
      </c>
      <c r="M2477" s="3">
        <f>Table1[[#This Row],[Inventory Level]]/Table1[[#This Row],[Reorder Point]]</f>
        <v>4.8850574712643677</v>
      </c>
      <c r="N2477" s="3">
        <f>ROUND(Table1[[#This Row],[Turnover Ratio]],2)</f>
        <v>4.8899999999999997</v>
      </c>
    </row>
    <row r="2478" spans="1:14" hidden="1" x14ac:dyDescent="0.25">
      <c r="A2478" t="s">
        <v>2189</v>
      </c>
      <c r="B2478" s="1">
        <v>45286</v>
      </c>
      <c r="C2478">
        <v>476</v>
      </c>
      <c r="D2478">
        <v>204</v>
      </c>
      <c r="E2478">
        <v>30</v>
      </c>
      <c r="F2478">
        <v>177</v>
      </c>
      <c r="G2478">
        <v>7</v>
      </c>
      <c r="H2478" t="s">
        <v>3951</v>
      </c>
      <c r="I2478">
        <f>YEAR(Table1[[#This Row],[Date]])</f>
        <v>2023</v>
      </c>
      <c r="J2478">
        <f>MONTH(Table1[[#This Row],[Date]])</f>
        <v>12</v>
      </c>
      <c r="K2478">
        <f>WEEKDAY(Table1[[#This Row],[Date]])</f>
        <v>3</v>
      </c>
      <c r="L2478" s="3">
        <f>DAY(Table1[[#This Row],[Date]])</f>
        <v>26</v>
      </c>
      <c r="M2478" s="3">
        <f>Table1[[#This Row],[Inventory Level]]/Table1[[#This Row],[Reorder Point]]</f>
        <v>2.3333333333333335</v>
      </c>
      <c r="N2478" s="3">
        <f>ROUND(Table1[[#This Row],[Turnover Ratio]],2)</f>
        <v>2.33</v>
      </c>
    </row>
    <row r="2479" spans="1:14" x14ac:dyDescent="0.25">
      <c r="A2479" t="s">
        <v>2190</v>
      </c>
      <c r="B2479" s="1">
        <v>45092</v>
      </c>
      <c r="C2479">
        <v>309</v>
      </c>
      <c r="D2479">
        <v>101</v>
      </c>
      <c r="E2479">
        <v>13</v>
      </c>
      <c r="F2479">
        <v>3</v>
      </c>
      <c r="G2479">
        <v>19</v>
      </c>
      <c r="H2479" t="s">
        <v>3949</v>
      </c>
      <c r="I2479">
        <f>YEAR(Table1[[#This Row],[Date]])</f>
        <v>2023</v>
      </c>
      <c r="J2479">
        <f>MONTH(Table1[[#This Row],[Date]])</f>
        <v>6</v>
      </c>
      <c r="K2479">
        <f>WEEKDAY(Table1[[#This Row],[Date]])</f>
        <v>5</v>
      </c>
      <c r="L2479" s="3">
        <f>DAY(Table1[[#This Row],[Date]])</f>
        <v>15</v>
      </c>
      <c r="M2479" s="3">
        <f>Table1[[#This Row],[Inventory Level]]/Table1[[#This Row],[Reorder Point]]</f>
        <v>3.0594059405940595</v>
      </c>
      <c r="N2479" s="3">
        <f>ROUND(Table1[[#This Row],[Turnover Ratio]],2)</f>
        <v>3.06</v>
      </c>
    </row>
    <row r="2480" spans="1:14" x14ac:dyDescent="0.25">
      <c r="A2480" t="s">
        <v>261</v>
      </c>
      <c r="B2480" s="1">
        <v>45668</v>
      </c>
      <c r="C2480">
        <v>272</v>
      </c>
      <c r="D2480">
        <v>363</v>
      </c>
      <c r="E2480">
        <v>1</v>
      </c>
      <c r="F2480">
        <v>102</v>
      </c>
      <c r="G2480">
        <v>16</v>
      </c>
      <c r="H2480" t="s">
        <v>3949</v>
      </c>
      <c r="I2480">
        <f>YEAR(Table1[[#This Row],[Date]])</f>
        <v>2025</v>
      </c>
      <c r="J2480">
        <f>MONTH(Table1[[#This Row],[Date]])</f>
        <v>1</v>
      </c>
      <c r="K2480">
        <f>WEEKDAY(Table1[[#This Row],[Date]])</f>
        <v>7</v>
      </c>
      <c r="L2480" s="3">
        <f>DAY(Table1[[#This Row],[Date]])</f>
        <v>11</v>
      </c>
      <c r="M2480" s="3">
        <f>Table1[[#This Row],[Inventory Level]]/Table1[[#This Row],[Reorder Point]]</f>
        <v>0.74931129476584024</v>
      </c>
      <c r="N2480" s="3">
        <f>ROUND(Table1[[#This Row],[Turnover Ratio]],2)</f>
        <v>0.75</v>
      </c>
    </row>
    <row r="2481" spans="1:14" x14ac:dyDescent="0.25">
      <c r="A2481" t="s">
        <v>2191</v>
      </c>
      <c r="B2481" s="1">
        <v>45210</v>
      </c>
      <c r="C2481">
        <v>263</v>
      </c>
      <c r="D2481">
        <v>363</v>
      </c>
      <c r="E2481">
        <v>10</v>
      </c>
      <c r="F2481">
        <v>15</v>
      </c>
      <c r="G2481">
        <v>28</v>
      </c>
      <c r="H2481" t="s">
        <v>3949</v>
      </c>
      <c r="I2481">
        <f>YEAR(Table1[[#This Row],[Date]])</f>
        <v>2023</v>
      </c>
      <c r="J2481">
        <f>MONTH(Table1[[#This Row],[Date]])</f>
        <v>10</v>
      </c>
      <c r="K2481">
        <f>WEEKDAY(Table1[[#This Row],[Date]])</f>
        <v>4</v>
      </c>
      <c r="L2481" s="3">
        <f>DAY(Table1[[#This Row],[Date]])</f>
        <v>11</v>
      </c>
      <c r="M2481" s="3">
        <f>Table1[[#This Row],[Inventory Level]]/Table1[[#This Row],[Reorder Point]]</f>
        <v>0.72451790633608815</v>
      </c>
      <c r="N2481" s="3">
        <f>ROUND(Table1[[#This Row],[Turnover Ratio]],2)</f>
        <v>0.72</v>
      </c>
    </row>
    <row r="2482" spans="1:14" hidden="1" x14ac:dyDescent="0.25">
      <c r="A2482" t="s">
        <v>2192</v>
      </c>
      <c r="B2482" s="1">
        <v>45506</v>
      </c>
      <c r="C2482">
        <v>232</v>
      </c>
      <c r="D2482">
        <v>416</v>
      </c>
      <c r="E2482">
        <v>9</v>
      </c>
      <c r="F2482">
        <v>186</v>
      </c>
      <c r="G2482">
        <v>23</v>
      </c>
      <c r="H2482" t="s">
        <v>3950</v>
      </c>
      <c r="I2482">
        <f>YEAR(Table1[[#This Row],[Date]])</f>
        <v>2024</v>
      </c>
      <c r="J2482">
        <f>MONTH(Table1[[#This Row],[Date]])</f>
        <v>8</v>
      </c>
      <c r="K2482">
        <f>WEEKDAY(Table1[[#This Row],[Date]])</f>
        <v>6</v>
      </c>
      <c r="L2482" s="3">
        <f>DAY(Table1[[#This Row],[Date]])</f>
        <v>2</v>
      </c>
      <c r="M2482" s="3">
        <f>Table1[[#This Row],[Inventory Level]]/Table1[[#This Row],[Reorder Point]]</f>
        <v>0.55769230769230771</v>
      </c>
      <c r="N2482" s="3">
        <f>ROUND(Table1[[#This Row],[Turnover Ratio]],2)</f>
        <v>0.56000000000000005</v>
      </c>
    </row>
    <row r="2483" spans="1:14" hidden="1" x14ac:dyDescent="0.25">
      <c r="A2483" t="s">
        <v>2193</v>
      </c>
      <c r="B2483" s="1">
        <v>45049</v>
      </c>
      <c r="C2483">
        <v>851</v>
      </c>
      <c r="D2483">
        <v>91</v>
      </c>
      <c r="E2483">
        <v>3</v>
      </c>
      <c r="F2483">
        <v>28</v>
      </c>
      <c r="G2483">
        <v>29</v>
      </c>
      <c r="H2483" t="s">
        <v>3951</v>
      </c>
      <c r="I2483">
        <f>YEAR(Table1[[#This Row],[Date]])</f>
        <v>2023</v>
      </c>
      <c r="J2483">
        <f>MONTH(Table1[[#This Row],[Date]])</f>
        <v>5</v>
      </c>
      <c r="K2483">
        <f>WEEKDAY(Table1[[#This Row],[Date]])</f>
        <v>4</v>
      </c>
      <c r="L2483" s="3">
        <f>DAY(Table1[[#This Row],[Date]])</f>
        <v>3</v>
      </c>
      <c r="M2483" s="3">
        <f>Table1[[#This Row],[Inventory Level]]/Table1[[#This Row],[Reorder Point]]</f>
        <v>9.3516483516483522</v>
      </c>
      <c r="N2483" s="3">
        <f>ROUND(Table1[[#This Row],[Turnover Ratio]],2)</f>
        <v>9.35</v>
      </c>
    </row>
    <row r="2484" spans="1:14" x14ac:dyDescent="0.25">
      <c r="A2484" t="s">
        <v>823</v>
      </c>
      <c r="B2484" s="1">
        <v>45138</v>
      </c>
      <c r="C2484">
        <v>540</v>
      </c>
      <c r="D2484">
        <v>110</v>
      </c>
      <c r="E2484">
        <v>14</v>
      </c>
      <c r="F2484">
        <v>111</v>
      </c>
      <c r="G2484">
        <v>29</v>
      </c>
      <c r="H2484" t="s">
        <v>3949</v>
      </c>
      <c r="I2484">
        <f>YEAR(Table1[[#This Row],[Date]])</f>
        <v>2023</v>
      </c>
      <c r="J2484">
        <f>MONTH(Table1[[#This Row],[Date]])</f>
        <v>7</v>
      </c>
      <c r="K2484">
        <f>WEEKDAY(Table1[[#This Row],[Date]])</f>
        <v>2</v>
      </c>
      <c r="L2484" s="3">
        <f>DAY(Table1[[#This Row],[Date]])</f>
        <v>31</v>
      </c>
      <c r="M2484" s="3">
        <f>Table1[[#This Row],[Inventory Level]]/Table1[[#This Row],[Reorder Point]]</f>
        <v>4.9090909090909092</v>
      </c>
      <c r="N2484" s="3">
        <f>ROUND(Table1[[#This Row],[Turnover Ratio]],2)</f>
        <v>4.91</v>
      </c>
    </row>
    <row r="2485" spans="1:14" hidden="1" x14ac:dyDescent="0.25">
      <c r="A2485" t="s">
        <v>2194</v>
      </c>
      <c r="B2485" s="1">
        <v>45694</v>
      </c>
      <c r="C2485">
        <v>976</v>
      </c>
      <c r="D2485">
        <v>187</v>
      </c>
      <c r="E2485">
        <v>3</v>
      </c>
      <c r="F2485">
        <v>157</v>
      </c>
      <c r="G2485">
        <v>25</v>
      </c>
      <c r="H2485" t="s">
        <v>3951</v>
      </c>
      <c r="I2485">
        <f>YEAR(Table1[[#This Row],[Date]])</f>
        <v>2025</v>
      </c>
      <c r="J2485">
        <f>MONTH(Table1[[#This Row],[Date]])</f>
        <v>2</v>
      </c>
      <c r="K2485">
        <f>WEEKDAY(Table1[[#This Row],[Date]])</f>
        <v>5</v>
      </c>
      <c r="L2485" s="3">
        <f>DAY(Table1[[#This Row],[Date]])</f>
        <v>6</v>
      </c>
      <c r="M2485" s="3">
        <f>Table1[[#This Row],[Inventory Level]]/Table1[[#This Row],[Reorder Point]]</f>
        <v>5.2192513368983962</v>
      </c>
      <c r="N2485" s="3">
        <f>ROUND(Table1[[#This Row],[Turnover Ratio]],2)</f>
        <v>5.22</v>
      </c>
    </row>
    <row r="2486" spans="1:14" hidden="1" x14ac:dyDescent="0.25">
      <c r="A2486" t="s">
        <v>2195</v>
      </c>
      <c r="B2486" s="1">
        <v>45390</v>
      </c>
      <c r="C2486">
        <v>140</v>
      </c>
      <c r="D2486">
        <v>98</v>
      </c>
      <c r="E2486">
        <v>4</v>
      </c>
      <c r="F2486">
        <v>90</v>
      </c>
      <c r="G2486">
        <v>24</v>
      </c>
      <c r="H2486" t="s">
        <v>3951</v>
      </c>
      <c r="I2486">
        <f>YEAR(Table1[[#This Row],[Date]])</f>
        <v>2024</v>
      </c>
      <c r="J2486">
        <f>MONTH(Table1[[#This Row],[Date]])</f>
        <v>4</v>
      </c>
      <c r="K2486">
        <f>WEEKDAY(Table1[[#This Row],[Date]])</f>
        <v>2</v>
      </c>
      <c r="L2486" s="3">
        <f>DAY(Table1[[#This Row],[Date]])</f>
        <v>8</v>
      </c>
      <c r="M2486" s="3">
        <f>Table1[[#This Row],[Inventory Level]]/Table1[[#This Row],[Reorder Point]]</f>
        <v>1.4285714285714286</v>
      </c>
      <c r="N2486" s="3">
        <f>ROUND(Table1[[#This Row],[Turnover Ratio]],2)</f>
        <v>1.43</v>
      </c>
    </row>
    <row r="2487" spans="1:14" x14ac:dyDescent="0.25">
      <c r="A2487" t="s">
        <v>1105</v>
      </c>
      <c r="B2487" s="1">
        <v>44987</v>
      </c>
      <c r="C2487">
        <v>229</v>
      </c>
      <c r="D2487">
        <v>446</v>
      </c>
      <c r="E2487">
        <v>15</v>
      </c>
      <c r="F2487">
        <v>168</v>
      </c>
      <c r="G2487">
        <v>9</v>
      </c>
      <c r="H2487" t="s">
        <v>3949</v>
      </c>
      <c r="I2487">
        <f>YEAR(Table1[[#This Row],[Date]])</f>
        <v>2023</v>
      </c>
      <c r="J2487">
        <f>MONTH(Table1[[#This Row],[Date]])</f>
        <v>3</v>
      </c>
      <c r="K2487">
        <f>WEEKDAY(Table1[[#This Row],[Date]])</f>
        <v>5</v>
      </c>
      <c r="L2487" s="3">
        <f>DAY(Table1[[#This Row],[Date]])</f>
        <v>2</v>
      </c>
      <c r="M2487" s="3">
        <f>Table1[[#This Row],[Inventory Level]]/Table1[[#This Row],[Reorder Point]]</f>
        <v>0.51345291479820632</v>
      </c>
      <c r="N2487" s="3">
        <f>ROUND(Table1[[#This Row],[Turnover Ratio]],2)</f>
        <v>0.51</v>
      </c>
    </row>
    <row r="2488" spans="1:14" hidden="1" x14ac:dyDescent="0.25">
      <c r="A2488" t="s">
        <v>2196</v>
      </c>
      <c r="B2488" s="1">
        <v>45235</v>
      </c>
      <c r="C2488">
        <v>493</v>
      </c>
      <c r="D2488">
        <v>83</v>
      </c>
      <c r="E2488">
        <v>14</v>
      </c>
      <c r="F2488">
        <v>43</v>
      </c>
      <c r="G2488">
        <v>44</v>
      </c>
      <c r="H2488" t="s">
        <v>3950</v>
      </c>
      <c r="I2488">
        <f>YEAR(Table1[[#This Row],[Date]])</f>
        <v>2023</v>
      </c>
      <c r="J2488">
        <f>MONTH(Table1[[#This Row],[Date]])</f>
        <v>11</v>
      </c>
      <c r="K2488">
        <f>WEEKDAY(Table1[[#This Row],[Date]])</f>
        <v>1</v>
      </c>
      <c r="L2488" s="3">
        <f>DAY(Table1[[#This Row],[Date]])</f>
        <v>5</v>
      </c>
      <c r="M2488" s="3">
        <f>Table1[[#This Row],[Inventory Level]]/Table1[[#This Row],[Reorder Point]]</f>
        <v>5.9397590361445785</v>
      </c>
      <c r="N2488" s="3">
        <f>ROUND(Table1[[#This Row],[Turnover Ratio]],2)</f>
        <v>5.94</v>
      </c>
    </row>
    <row r="2489" spans="1:14" hidden="1" x14ac:dyDescent="0.25">
      <c r="A2489" t="s">
        <v>2197</v>
      </c>
      <c r="B2489" s="1">
        <v>45145</v>
      </c>
      <c r="C2489">
        <v>159</v>
      </c>
      <c r="D2489">
        <v>80</v>
      </c>
      <c r="E2489">
        <v>19</v>
      </c>
      <c r="F2489">
        <v>66</v>
      </c>
      <c r="G2489">
        <v>49</v>
      </c>
      <c r="H2489" t="s">
        <v>3951</v>
      </c>
      <c r="I2489">
        <f>YEAR(Table1[[#This Row],[Date]])</f>
        <v>2023</v>
      </c>
      <c r="J2489">
        <f>MONTH(Table1[[#This Row],[Date]])</f>
        <v>8</v>
      </c>
      <c r="K2489">
        <f>WEEKDAY(Table1[[#This Row],[Date]])</f>
        <v>2</v>
      </c>
      <c r="L2489" s="3">
        <f>DAY(Table1[[#This Row],[Date]])</f>
        <v>7</v>
      </c>
      <c r="M2489" s="3">
        <f>Table1[[#This Row],[Inventory Level]]/Table1[[#This Row],[Reorder Point]]</f>
        <v>1.9875</v>
      </c>
      <c r="N2489" s="3">
        <f>ROUND(Table1[[#This Row],[Turnover Ratio]],2)</f>
        <v>1.99</v>
      </c>
    </row>
    <row r="2490" spans="1:14" x14ac:dyDescent="0.25">
      <c r="A2490" t="s">
        <v>2198</v>
      </c>
      <c r="B2490" s="1">
        <v>45011</v>
      </c>
      <c r="C2490">
        <v>565</v>
      </c>
      <c r="D2490">
        <v>481</v>
      </c>
      <c r="E2490">
        <v>19</v>
      </c>
      <c r="F2490">
        <v>14</v>
      </c>
      <c r="G2490">
        <v>41</v>
      </c>
      <c r="H2490" t="s">
        <v>3949</v>
      </c>
      <c r="I2490">
        <f>YEAR(Table1[[#This Row],[Date]])</f>
        <v>2023</v>
      </c>
      <c r="J2490">
        <f>MONTH(Table1[[#This Row],[Date]])</f>
        <v>3</v>
      </c>
      <c r="K2490">
        <f>WEEKDAY(Table1[[#This Row],[Date]])</f>
        <v>1</v>
      </c>
      <c r="L2490" s="3">
        <f>DAY(Table1[[#This Row],[Date]])</f>
        <v>26</v>
      </c>
      <c r="M2490" s="3">
        <f>Table1[[#This Row],[Inventory Level]]/Table1[[#This Row],[Reorder Point]]</f>
        <v>1.1746361746361746</v>
      </c>
      <c r="N2490" s="3">
        <f>ROUND(Table1[[#This Row],[Turnover Ratio]],2)</f>
        <v>1.17</v>
      </c>
    </row>
    <row r="2491" spans="1:14" hidden="1" x14ac:dyDescent="0.25">
      <c r="A2491" t="s">
        <v>2199</v>
      </c>
      <c r="B2491" s="1">
        <v>45128</v>
      </c>
      <c r="C2491">
        <v>127</v>
      </c>
      <c r="D2491">
        <v>348</v>
      </c>
      <c r="E2491">
        <v>23</v>
      </c>
      <c r="F2491">
        <v>47</v>
      </c>
      <c r="G2491">
        <v>47</v>
      </c>
      <c r="H2491" t="s">
        <v>3950</v>
      </c>
      <c r="I2491">
        <f>YEAR(Table1[[#This Row],[Date]])</f>
        <v>2023</v>
      </c>
      <c r="J2491">
        <f>MONTH(Table1[[#This Row],[Date]])</f>
        <v>7</v>
      </c>
      <c r="K2491">
        <f>WEEKDAY(Table1[[#This Row],[Date]])</f>
        <v>6</v>
      </c>
      <c r="L2491" s="3">
        <f>DAY(Table1[[#This Row],[Date]])</f>
        <v>21</v>
      </c>
      <c r="M2491" s="3">
        <f>Table1[[#This Row],[Inventory Level]]/Table1[[#This Row],[Reorder Point]]</f>
        <v>0.36494252873563221</v>
      </c>
      <c r="N2491" s="3">
        <f>ROUND(Table1[[#This Row],[Turnover Ratio]],2)</f>
        <v>0.36</v>
      </c>
    </row>
    <row r="2492" spans="1:14" hidden="1" x14ac:dyDescent="0.25">
      <c r="A2492" t="s">
        <v>2200</v>
      </c>
      <c r="B2492" s="1">
        <v>45353</v>
      </c>
      <c r="C2492">
        <v>646</v>
      </c>
      <c r="D2492">
        <v>463</v>
      </c>
      <c r="E2492">
        <v>22</v>
      </c>
      <c r="F2492">
        <v>38</v>
      </c>
      <c r="G2492">
        <v>6</v>
      </c>
      <c r="H2492" t="s">
        <v>3951</v>
      </c>
      <c r="I2492">
        <f>YEAR(Table1[[#This Row],[Date]])</f>
        <v>2024</v>
      </c>
      <c r="J2492">
        <f>MONTH(Table1[[#This Row],[Date]])</f>
        <v>3</v>
      </c>
      <c r="K2492">
        <f>WEEKDAY(Table1[[#This Row],[Date]])</f>
        <v>7</v>
      </c>
      <c r="L2492" s="3">
        <f>DAY(Table1[[#This Row],[Date]])</f>
        <v>2</v>
      </c>
      <c r="M2492" s="3">
        <f>Table1[[#This Row],[Inventory Level]]/Table1[[#This Row],[Reorder Point]]</f>
        <v>1.3952483801295896</v>
      </c>
      <c r="N2492" s="3">
        <f>ROUND(Table1[[#This Row],[Turnover Ratio]],2)</f>
        <v>1.4</v>
      </c>
    </row>
    <row r="2493" spans="1:14" hidden="1" x14ac:dyDescent="0.25">
      <c r="A2493" t="s">
        <v>2201</v>
      </c>
      <c r="B2493" s="1">
        <v>45666</v>
      </c>
      <c r="C2493">
        <v>105</v>
      </c>
      <c r="D2493">
        <v>451</v>
      </c>
      <c r="E2493">
        <v>2</v>
      </c>
      <c r="F2493">
        <v>159</v>
      </c>
      <c r="G2493">
        <v>14</v>
      </c>
      <c r="H2493" t="s">
        <v>3950</v>
      </c>
      <c r="I2493">
        <f>YEAR(Table1[[#This Row],[Date]])</f>
        <v>2025</v>
      </c>
      <c r="J2493">
        <f>MONTH(Table1[[#This Row],[Date]])</f>
        <v>1</v>
      </c>
      <c r="K2493">
        <f>WEEKDAY(Table1[[#This Row],[Date]])</f>
        <v>5</v>
      </c>
      <c r="L2493" s="3">
        <f>DAY(Table1[[#This Row],[Date]])</f>
        <v>9</v>
      </c>
      <c r="M2493" s="3">
        <f>Table1[[#This Row],[Inventory Level]]/Table1[[#This Row],[Reorder Point]]</f>
        <v>0.2328159645232816</v>
      </c>
      <c r="N2493" s="3">
        <f>ROUND(Table1[[#This Row],[Turnover Ratio]],2)</f>
        <v>0.23</v>
      </c>
    </row>
    <row r="2494" spans="1:14" hidden="1" x14ac:dyDescent="0.25">
      <c r="A2494" t="s">
        <v>1139</v>
      </c>
      <c r="B2494" s="1">
        <v>45119</v>
      </c>
      <c r="C2494">
        <v>512</v>
      </c>
      <c r="D2494">
        <v>199</v>
      </c>
      <c r="E2494">
        <v>3</v>
      </c>
      <c r="F2494">
        <v>63</v>
      </c>
      <c r="G2494">
        <v>16</v>
      </c>
      <c r="H2494" t="s">
        <v>3950</v>
      </c>
      <c r="I2494">
        <f>YEAR(Table1[[#This Row],[Date]])</f>
        <v>2023</v>
      </c>
      <c r="J2494">
        <f>MONTH(Table1[[#This Row],[Date]])</f>
        <v>7</v>
      </c>
      <c r="K2494">
        <f>WEEKDAY(Table1[[#This Row],[Date]])</f>
        <v>4</v>
      </c>
      <c r="L2494" s="3">
        <f>DAY(Table1[[#This Row],[Date]])</f>
        <v>12</v>
      </c>
      <c r="M2494" s="3">
        <f>Table1[[#This Row],[Inventory Level]]/Table1[[#This Row],[Reorder Point]]</f>
        <v>2.5728643216080402</v>
      </c>
      <c r="N2494" s="3">
        <f>ROUND(Table1[[#This Row],[Turnover Ratio]],2)</f>
        <v>2.57</v>
      </c>
    </row>
    <row r="2495" spans="1:14" hidden="1" x14ac:dyDescent="0.25">
      <c r="A2495" t="s">
        <v>1247</v>
      </c>
      <c r="B2495" s="1">
        <v>44997</v>
      </c>
      <c r="C2495">
        <v>674</v>
      </c>
      <c r="D2495">
        <v>386</v>
      </c>
      <c r="E2495">
        <v>9</v>
      </c>
      <c r="F2495">
        <v>123</v>
      </c>
      <c r="G2495">
        <v>15</v>
      </c>
      <c r="H2495" t="s">
        <v>3950</v>
      </c>
      <c r="I2495">
        <f>YEAR(Table1[[#This Row],[Date]])</f>
        <v>2023</v>
      </c>
      <c r="J2495">
        <f>MONTH(Table1[[#This Row],[Date]])</f>
        <v>3</v>
      </c>
      <c r="K2495">
        <f>WEEKDAY(Table1[[#This Row],[Date]])</f>
        <v>1</v>
      </c>
      <c r="L2495" s="3">
        <f>DAY(Table1[[#This Row],[Date]])</f>
        <v>12</v>
      </c>
      <c r="M2495" s="3">
        <f>Table1[[#This Row],[Inventory Level]]/Table1[[#This Row],[Reorder Point]]</f>
        <v>1.7461139896373057</v>
      </c>
      <c r="N2495" s="3">
        <f>ROUND(Table1[[#This Row],[Turnover Ratio]],2)</f>
        <v>1.75</v>
      </c>
    </row>
    <row r="2496" spans="1:14" x14ac:dyDescent="0.25">
      <c r="A2496" t="s">
        <v>2202</v>
      </c>
      <c r="B2496" s="1">
        <v>45507</v>
      </c>
      <c r="C2496">
        <v>980</v>
      </c>
      <c r="D2496">
        <v>396</v>
      </c>
      <c r="E2496">
        <v>7</v>
      </c>
      <c r="F2496">
        <v>71</v>
      </c>
      <c r="G2496">
        <v>12</v>
      </c>
      <c r="H2496" t="s">
        <v>3949</v>
      </c>
      <c r="I2496">
        <f>YEAR(Table1[[#This Row],[Date]])</f>
        <v>2024</v>
      </c>
      <c r="J2496">
        <f>MONTH(Table1[[#This Row],[Date]])</f>
        <v>8</v>
      </c>
      <c r="K2496">
        <f>WEEKDAY(Table1[[#This Row],[Date]])</f>
        <v>7</v>
      </c>
      <c r="L2496" s="3">
        <f>DAY(Table1[[#This Row],[Date]])</f>
        <v>3</v>
      </c>
      <c r="M2496" s="3">
        <f>Table1[[#This Row],[Inventory Level]]/Table1[[#This Row],[Reorder Point]]</f>
        <v>2.4747474747474749</v>
      </c>
      <c r="N2496" s="3">
        <f>ROUND(Table1[[#This Row],[Turnover Ratio]],2)</f>
        <v>2.4700000000000002</v>
      </c>
    </row>
    <row r="2497" spans="1:14" x14ac:dyDescent="0.25">
      <c r="A2497" t="s">
        <v>1464</v>
      </c>
      <c r="B2497" s="1">
        <v>44995</v>
      </c>
      <c r="C2497">
        <v>879</v>
      </c>
      <c r="D2497">
        <v>463</v>
      </c>
      <c r="E2497">
        <v>19</v>
      </c>
      <c r="F2497">
        <v>49</v>
      </c>
      <c r="G2497">
        <v>29</v>
      </c>
      <c r="H2497" t="s">
        <v>3949</v>
      </c>
      <c r="I2497">
        <f>YEAR(Table1[[#This Row],[Date]])</f>
        <v>2023</v>
      </c>
      <c r="J2497">
        <f>MONTH(Table1[[#This Row],[Date]])</f>
        <v>3</v>
      </c>
      <c r="K2497">
        <f>WEEKDAY(Table1[[#This Row],[Date]])</f>
        <v>6</v>
      </c>
      <c r="L2497" s="3">
        <f>DAY(Table1[[#This Row],[Date]])</f>
        <v>10</v>
      </c>
      <c r="M2497" s="3">
        <f>Table1[[#This Row],[Inventory Level]]/Table1[[#This Row],[Reorder Point]]</f>
        <v>1.8984881209503239</v>
      </c>
      <c r="N2497" s="3">
        <f>ROUND(Table1[[#This Row],[Turnover Ratio]],2)</f>
        <v>1.9</v>
      </c>
    </row>
    <row r="2498" spans="1:14" x14ac:dyDescent="0.25">
      <c r="A2498" t="s">
        <v>2203</v>
      </c>
      <c r="B2498" s="1">
        <v>45156</v>
      </c>
      <c r="C2498">
        <v>910</v>
      </c>
      <c r="D2498">
        <v>326</v>
      </c>
      <c r="E2498">
        <v>23</v>
      </c>
      <c r="F2498">
        <v>36</v>
      </c>
      <c r="G2498">
        <v>34</v>
      </c>
      <c r="H2498" t="s">
        <v>3949</v>
      </c>
      <c r="I2498">
        <f>YEAR(Table1[[#This Row],[Date]])</f>
        <v>2023</v>
      </c>
      <c r="J2498">
        <f>MONTH(Table1[[#This Row],[Date]])</f>
        <v>8</v>
      </c>
      <c r="K2498">
        <f>WEEKDAY(Table1[[#This Row],[Date]])</f>
        <v>6</v>
      </c>
      <c r="L2498" s="3">
        <f>DAY(Table1[[#This Row],[Date]])</f>
        <v>18</v>
      </c>
      <c r="M2498" s="3">
        <f>Table1[[#This Row],[Inventory Level]]/Table1[[#This Row],[Reorder Point]]</f>
        <v>2.7914110429447851</v>
      </c>
      <c r="N2498" s="3">
        <f>ROUND(Table1[[#This Row],[Turnover Ratio]],2)</f>
        <v>2.79</v>
      </c>
    </row>
    <row r="2499" spans="1:14" hidden="1" x14ac:dyDescent="0.25">
      <c r="A2499" t="s">
        <v>2204</v>
      </c>
      <c r="B2499" s="1">
        <v>45302</v>
      </c>
      <c r="C2499">
        <v>898</v>
      </c>
      <c r="D2499">
        <v>390</v>
      </c>
      <c r="E2499">
        <v>10</v>
      </c>
      <c r="F2499">
        <v>21</v>
      </c>
      <c r="G2499">
        <v>26</v>
      </c>
      <c r="H2499" t="s">
        <v>3950</v>
      </c>
      <c r="I2499">
        <f>YEAR(Table1[[#This Row],[Date]])</f>
        <v>2024</v>
      </c>
      <c r="J2499">
        <f>MONTH(Table1[[#This Row],[Date]])</f>
        <v>1</v>
      </c>
      <c r="K2499">
        <f>WEEKDAY(Table1[[#This Row],[Date]])</f>
        <v>5</v>
      </c>
      <c r="L2499" s="3">
        <f>DAY(Table1[[#This Row],[Date]])</f>
        <v>11</v>
      </c>
      <c r="M2499" s="3">
        <f>Table1[[#This Row],[Inventory Level]]/Table1[[#This Row],[Reorder Point]]</f>
        <v>2.3025641025641024</v>
      </c>
      <c r="N2499" s="3">
        <f>ROUND(Table1[[#This Row],[Turnover Ratio]],2)</f>
        <v>2.2999999999999998</v>
      </c>
    </row>
    <row r="2500" spans="1:14" hidden="1" x14ac:dyDescent="0.25">
      <c r="A2500" t="s">
        <v>2205</v>
      </c>
      <c r="B2500" s="1">
        <v>45185</v>
      </c>
      <c r="C2500">
        <v>468</v>
      </c>
      <c r="D2500">
        <v>428</v>
      </c>
      <c r="E2500">
        <v>30</v>
      </c>
      <c r="F2500">
        <v>30</v>
      </c>
      <c r="G2500">
        <v>18</v>
      </c>
      <c r="H2500" t="s">
        <v>3951</v>
      </c>
      <c r="I2500">
        <f>YEAR(Table1[[#This Row],[Date]])</f>
        <v>2023</v>
      </c>
      <c r="J2500">
        <f>MONTH(Table1[[#This Row],[Date]])</f>
        <v>9</v>
      </c>
      <c r="K2500">
        <f>WEEKDAY(Table1[[#This Row],[Date]])</f>
        <v>7</v>
      </c>
      <c r="L2500" s="3">
        <f>DAY(Table1[[#This Row],[Date]])</f>
        <v>16</v>
      </c>
      <c r="M2500" s="3">
        <f>Table1[[#This Row],[Inventory Level]]/Table1[[#This Row],[Reorder Point]]</f>
        <v>1.0934579439252337</v>
      </c>
      <c r="N2500" s="3">
        <f>ROUND(Table1[[#This Row],[Turnover Ratio]],2)</f>
        <v>1.0900000000000001</v>
      </c>
    </row>
    <row r="2501" spans="1:14" hidden="1" x14ac:dyDescent="0.25">
      <c r="A2501" t="s">
        <v>793</v>
      </c>
      <c r="B2501" s="1">
        <v>45137</v>
      </c>
      <c r="C2501">
        <v>416</v>
      </c>
      <c r="D2501">
        <v>410</v>
      </c>
      <c r="E2501">
        <v>16</v>
      </c>
      <c r="F2501">
        <v>81</v>
      </c>
      <c r="G2501">
        <v>42</v>
      </c>
      <c r="H2501" t="s">
        <v>3950</v>
      </c>
      <c r="I2501">
        <f>YEAR(Table1[[#This Row],[Date]])</f>
        <v>2023</v>
      </c>
      <c r="J2501">
        <f>MONTH(Table1[[#This Row],[Date]])</f>
        <v>7</v>
      </c>
      <c r="K2501">
        <f>WEEKDAY(Table1[[#This Row],[Date]])</f>
        <v>1</v>
      </c>
      <c r="L2501" s="3">
        <f>DAY(Table1[[#This Row],[Date]])</f>
        <v>30</v>
      </c>
      <c r="M2501" s="3">
        <f>Table1[[#This Row],[Inventory Level]]/Table1[[#This Row],[Reorder Point]]</f>
        <v>1.0146341463414634</v>
      </c>
      <c r="N2501" s="3">
        <f>ROUND(Table1[[#This Row],[Turnover Ratio]],2)</f>
        <v>1.01</v>
      </c>
    </row>
    <row r="2502" spans="1:14" hidden="1" x14ac:dyDescent="0.25">
      <c r="A2502" t="s">
        <v>1439</v>
      </c>
      <c r="B2502" s="1">
        <v>45159</v>
      </c>
      <c r="C2502">
        <v>233</v>
      </c>
      <c r="D2502">
        <v>156</v>
      </c>
      <c r="E2502">
        <v>22</v>
      </c>
      <c r="F2502">
        <v>148</v>
      </c>
      <c r="G2502">
        <v>22</v>
      </c>
      <c r="H2502" t="s">
        <v>3950</v>
      </c>
      <c r="I2502">
        <f>YEAR(Table1[[#This Row],[Date]])</f>
        <v>2023</v>
      </c>
      <c r="J2502">
        <f>MONTH(Table1[[#This Row],[Date]])</f>
        <v>8</v>
      </c>
      <c r="K2502">
        <f>WEEKDAY(Table1[[#This Row],[Date]])</f>
        <v>2</v>
      </c>
      <c r="L2502" s="3">
        <f>DAY(Table1[[#This Row],[Date]])</f>
        <v>21</v>
      </c>
      <c r="M2502" s="3">
        <f>Table1[[#This Row],[Inventory Level]]/Table1[[#This Row],[Reorder Point]]</f>
        <v>1.4935897435897436</v>
      </c>
      <c r="N2502" s="3">
        <f>ROUND(Table1[[#This Row],[Turnover Ratio]],2)</f>
        <v>1.49</v>
      </c>
    </row>
    <row r="2503" spans="1:14" hidden="1" x14ac:dyDescent="0.25">
      <c r="A2503" t="s">
        <v>2206</v>
      </c>
      <c r="B2503" s="1">
        <v>45369</v>
      </c>
      <c r="C2503">
        <v>479</v>
      </c>
      <c r="D2503">
        <v>427</v>
      </c>
      <c r="E2503">
        <v>3</v>
      </c>
      <c r="F2503">
        <v>33</v>
      </c>
      <c r="G2503">
        <v>30</v>
      </c>
      <c r="H2503" t="s">
        <v>3951</v>
      </c>
      <c r="I2503">
        <f>YEAR(Table1[[#This Row],[Date]])</f>
        <v>2024</v>
      </c>
      <c r="J2503">
        <f>MONTH(Table1[[#This Row],[Date]])</f>
        <v>3</v>
      </c>
      <c r="K2503">
        <f>WEEKDAY(Table1[[#This Row],[Date]])</f>
        <v>2</v>
      </c>
      <c r="L2503" s="3">
        <f>DAY(Table1[[#This Row],[Date]])</f>
        <v>18</v>
      </c>
      <c r="M2503" s="3">
        <f>Table1[[#This Row],[Inventory Level]]/Table1[[#This Row],[Reorder Point]]</f>
        <v>1.1217798594847774</v>
      </c>
      <c r="N2503" s="3">
        <f>ROUND(Table1[[#This Row],[Turnover Ratio]],2)</f>
        <v>1.1200000000000001</v>
      </c>
    </row>
    <row r="2504" spans="1:14" hidden="1" x14ac:dyDescent="0.25">
      <c r="A2504" t="s">
        <v>2207</v>
      </c>
      <c r="B2504" s="1">
        <v>45465</v>
      </c>
      <c r="C2504">
        <v>463</v>
      </c>
      <c r="D2504">
        <v>358</v>
      </c>
      <c r="E2504">
        <v>13</v>
      </c>
      <c r="F2504">
        <v>25</v>
      </c>
      <c r="G2504">
        <v>15</v>
      </c>
      <c r="H2504" t="s">
        <v>3951</v>
      </c>
      <c r="I2504">
        <f>YEAR(Table1[[#This Row],[Date]])</f>
        <v>2024</v>
      </c>
      <c r="J2504">
        <f>MONTH(Table1[[#This Row],[Date]])</f>
        <v>6</v>
      </c>
      <c r="K2504">
        <f>WEEKDAY(Table1[[#This Row],[Date]])</f>
        <v>7</v>
      </c>
      <c r="L2504" s="3">
        <f>DAY(Table1[[#This Row],[Date]])</f>
        <v>22</v>
      </c>
      <c r="M2504" s="3">
        <f>Table1[[#This Row],[Inventory Level]]/Table1[[#This Row],[Reorder Point]]</f>
        <v>1.2932960893854748</v>
      </c>
      <c r="N2504" s="3">
        <f>ROUND(Table1[[#This Row],[Turnover Ratio]],2)</f>
        <v>1.29</v>
      </c>
    </row>
    <row r="2505" spans="1:14" hidden="1" x14ac:dyDescent="0.25">
      <c r="A2505" t="s">
        <v>280</v>
      </c>
      <c r="B2505" s="1">
        <v>45395</v>
      </c>
      <c r="C2505">
        <v>546</v>
      </c>
      <c r="D2505">
        <v>361</v>
      </c>
      <c r="E2505">
        <v>22</v>
      </c>
      <c r="F2505">
        <v>181</v>
      </c>
      <c r="G2505">
        <v>33</v>
      </c>
      <c r="H2505" t="s">
        <v>3951</v>
      </c>
      <c r="I2505">
        <f>YEAR(Table1[[#This Row],[Date]])</f>
        <v>2024</v>
      </c>
      <c r="J2505">
        <f>MONTH(Table1[[#This Row],[Date]])</f>
        <v>4</v>
      </c>
      <c r="K2505">
        <f>WEEKDAY(Table1[[#This Row],[Date]])</f>
        <v>7</v>
      </c>
      <c r="L2505" s="3">
        <f>DAY(Table1[[#This Row],[Date]])</f>
        <v>13</v>
      </c>
      <c r="M2505" s="3">
        <f>Table1[[#This Row],[Inventory Level]]/Table1[[#This Row],[Reorder Point]]</f>
        <v>1.5124653739612188</v>
      </c>
      <c r="N2505" s="3">
        <f>ROUND(Table1[[#This Row],[Turnover Ratio]],2)</f>
        <v>1.51</v>
      </c>
    </row>
    <row r="2506" spans="1:14" hidden="1" x14ac:dyDescent="0.25">
      <c r="A2506" t="s">
        <v>2208</v>
      </c>
      <c r="B2506" s="1">
        <v>45295</v>
      </c>
      <c r="C2506">
        <v>577</v>
      </c>
      <c r="D2506">
        <v>474</v>
      </c>
      <c r="E2506">
        <v>30</v>
      </c>
      <c r="F2506">
        <v>185</v>
      </c>
      <c r="G2506">
        <v>29</v>
      </c>
      <c r="H2506" t="s">
        <v>3951</v>
      </c>
      <c r="I2506">
        <f>YEAR(Table1[[#This Row],[Date]])</f>
        <v>2024</v>
      </c>
      <c r="J2506">
        <f>MONTH(Table1[[#This Row],[Date]])</f>
        <v>1</v>
      </c>
      <c r="K2506">
        <f>WEEKDAY(Table1[[#This Row],[Date]])</f>
        <v>5</v>
      </c>
      <c r="L2506" s="3">
        <f>DAY(Table1[[#This Row],[Date]])</f>
        <v>4</v>
      </c>
      <c r="M2506" s="3">
        <f>Table1[[#This Row],[Inventory Level]]/Table1[[#This Row],[Reorder Point]]</f>
        <v>1.2172995780590716</v>
      </c>
      <c r="N2506" s="3">
        <f>ROUND(Table1[[#This Row],[Turnover Ratio]],2)</f>
        <v>1.22</v>
      </c>
    </row>
    <row r="2507" spans="1:14" hidden="1" x14ac:dyDescent="0.25">
      <c r="A2507" t="s">
        <v>2209</v>
      </c>
      <c r="B2507" s="1">
        <v>45511</v>
      </c>
      <c r="C2507">
        <v>973</v>
      </c>
      <c r="D2507">
        <v>322</v>
      </c>
      <c r="E2507">
        <v>26</v>
      </c>
      <c r="F2507">
        <v>94</v>
      </c>
      <c r="G2507">
        <v>12</v>
      </c>
      <c r="H2507" t="s">
        <v>3950</v>
      </c>
      <c r="I2507">
        <f>YEAR(Table1[[#This Row],[Date]])</f>
        <v>2024</v>
      </c>
      <c r="J2507">
        <f>MONTH(Table1[[#This Row],[Date]])</f>
        <v>8</v>
      </c>
      <c r="K2507">
        <f>WEEKDAY(Table1[[#This Row],[Date]])</f>
        <v>4</v>
      </c>
      <c r="L2507" s="3">
        <f>DAY(Table1[[#This Row],[Date]])</f>
        <v>7</v>
      </c>
      <c r="M2507" s="3">
        <f>Table1[[#This Row],[Inventory Level]]/Table1[[#This Row],[Reorder Point]]</f>
        <v>3.0217391304347827</v>
      </c>
      <c r="N2507" s="3">
        <f>ROUND(Table1[[#This Row],[Turnover Ratio]],2)</f>
        <v>3.02</v>
      </c>
    </row>
    <row r="2508" spans="1:14" x14ac:dyDescent="0.25">
      <c r="A2508" t="s">
        <v>2210</v>
      </c>
      <c r="B2508" s="1">
        <v>45132</v>
      </c>
      <c r="C2508">
        <v>858</v>
      </c>
      <c r="D2508">
        <v>359</v>
      </c>
      <c r="E2508">
        <v>14</v>
      </c>
      <c r="F2508">
        <v>149</v>
      </c>
      <c r="G2508">
        <v>9</v>
      </c>
      <c r="H2508" t="s">
        <v>3949</v>
      </c>
      <c r="I2508">
        <f>YEAR(Table1[[#This Row],[Date]])</f>
        <v>2023</v>
      </c>
      <c r="J2508">
        <f>MONTH(Table1[[#This Row],[Date]])</f>
        <v>7</v>
      </c>
      <c r="K2508">
        <f>WEEKDAY(Table1[[#This Row],[Date]])</f>
        <v>3</v>
      </c>
      <c r="L2508" s="3">
        <f>DAY(Table1[[#This Row],[Date]])</f>
        <v>25</v>
      </c>
      <c r="M2508" s="3">
        <f>Table1[[#This Row],[Inventory Level]]/Table1[[#This Row],[Reorder Point]]</f>
        <v>2.3899721448467965</v>
      </c>
      <c r="N2508" s="3">
        <f>ROUND(Table1[[#This Row],[Turnover Ratio]],2)</f>
        <v>2.39</v>
      </c>
    </row>
    <row r="2509" spans="1:14" hidden="1" x14ac:dyDescent="0.25">
      <c r="A2509" t="s">
        <v>2211</v>
      </c>
      <c r="B2509" s="1">
        <v>45109</v>
      </c>
      <c r="C2509">
        <v>271</v>
      </c>
      <c r="D2509">
        <v>287</v>
      </c>
      <c r="E2509">
        <v>24</v>
      </c>
      <c r="F2509">
        <v>124</v>
      </c>
      <c r="G2509">
        <v>9</v>
      </c>
      <c r="H2509" t="s">
        <v>3950</v>
      </c>
      <c r="I2509">
        <f>YEAR(Table1[[#This Row],[Date]])</f>
        <v>2023</v>
      </c>
      <c r="J2509">
        <f>MONTH(Table1[[#This Row],[Date]])</f>
        <v>7</v>
      </c>
      <c r="K2509">
        <f>WEEKDAY(Table1[[#This Row],[Date]])</f>
        <v>1</v>
      </c>
      <c r="L2509" s="3">
        <f>DAY(Table1[[#This Row],[Date]])</f>
        <v>2</v>
      </c>
      <c r="M2509" s="3">
        <f>Table1[[#This Row],[Inventory Level]]/Table1[[#This Row],[Reorder Point]]</f>
        <v>0.94425087108013939</v>
      </c>
      <c r="N2509" s="3">
        <f>ROUND(Table1[[#This Row],[Turnover Ratio]],2)</f>
        <v>0.94</v>
      </c>
    </row>
    <row r="2510" spans="1:14" x14ac:dyDescent="0.25">
      <c r="A2510" t="s">
        <v>2212</v>
      </c>
      <c r="B2510" s="1">
        <v>45546</v>
      </c>
      <c r="C2510">
        <v>214</v>
      </c>
      <c r="D2510">
        <v>436</v>
      </c>
      <c r="E2510">
        <v>25</v>
      </c>
      <c r="F2510">
        <v>172</v>
      </c>
      <c r="G2510">
        <v>28</v>
      </c>
      <c r="H2510" t="s">
        <v>3949</v>
      </c>
      <c r="I2510">
        <f>YEAR(Table1[[#This Row],[Date]])</f>
        <v>2024</v>
      </c>
      <c r="J2510">
        <f>MONTH(Table1[[#This Row],[Date]])</f>
        <v>9</v>
      </c>
      <c r="K2510">
        <f>WEEKDAY(Table1[[#This Row],[Date]])</f>
        <v>4</v>
      </c>
      <c r="L2510" s="3">
        <f>DAY(Table1[[#This Row],[Date]])</f>
        <v>11</v>
      </c>
      <c r="M2510" s="3">
        <f>Table1[[#This Row],[Inventory Level]]/Table1[[#This Row],[Reorder Point]]</f>
        <v>0.49082568807339449</v>
      </c>
      <c r="N2510" s="3">
        <f>ROUND(Table1[[#This Row],[Turnover Ratio]],2)</f>
        <v>0.49</v>
      </c>
    </row>
    <row r="2511" spans="1:14" hidden="1" x14ac:dyDescent="0.25">
      <c r="A2511" t="s">
        <v>2213</v>
      </c>
      <c r="B2511" s="1">
        <v>45045</v>
      </c>
      <c r="C2511">
        <v>764</v>
      </c>
      <c r="D2511">
        <v>410</v>
      </c>
      <c r="E2511">
        <v>30</v>
      </c>
      <c r="F2511">
        <v>134</v>
      </c>
      <c r="G2511">
        <v>15</v>
      </c>
      <c r="H2511" t="s">
        <v>3951</v>
      </c>
      <c r="I2511">
        <f>YEAR(Table1[[#This Row],[Date]])</f>
        <v>2023</v>
      </c>
      <c r="J2511">
        <f>MONTH(Table1[[#This Row],[Date]])</f>
        <v>4</v>
      </c>
      <c r="K2511">
        <f>WEEKDAY(Table1[[#This Row],[Date]])</f>
        <v>7</v>
      </c>
      <c r="L2511" s="3">
        <f>DAY(Table1[[#This Row],[Date]])</f>
        <v>29</v>
      </c>
      <c r="M2511" s="3">
        <f>Table1[[#This Row],[Inventory Level]]/Table1[[#This Row],[Reorder Point]]</f>
        <v>1.8634146341463416</v>
      </c>
      <c r="N2511" s="3">
        <f>ROUND(Table1[[#This Row],[Turnover Ratio]],2)</f>
        <v>1.86</v>
      </c>
    </row>
    <row r="2512" spans="1:14" hidden="1" x14ac:dyDescent="0.25">
      <c r="A2512" t="s">
        <v>2214</v>
      </c>
      <c r="B2512" s="1">
        <v>45344</v>
      </c>
      <c r="C2512">
        <v>404</v>
      </c>
      <c r="D2512">
        <v>412</v>
      </c>
      <c r="E2512">
        <v>14</v>
      </c>
      <c r="F2512">
        <v>120</v>
      </c>
      <c r="G2512">
        <v>22</v>
      </c>
      <c r="H2512" t="s">
        <v>3951</v>
      </c>
      <c r="I2512">
        <f>YEAR(Table1[[#This Row],[Date]])</f>
        <v>2024</v>
      </c>
      <c r="J2512">
        <f>MONTH(Table1[[#This Row],[Date]])</f>
        <v>2</v>
      </c>
      <c r="K2512">
        <f>WEEKDAY(Table1[[#This Row],[Date]])</f>
        <v>5</v>
      </c>
      <c r="L2512" s="3">
        <f>DAY(Table1[[#This Row],[Date]])</f>
        <v>22</v>
      </c>
      <c r="M2512" s="3">
        <f>Table1[[#This Row],[Inventory Level]]/Table1[[#This Row],[Reorder Point]]</f>
        <v>0.98058252427184467</v>
      </c>
      <c r="N2512" s="3">
        <f>ROUND(Table1[[#This Row],[Turnover Ratio]],2)</f>
        <v>0.98</v>
      </c>
    </row>
    <row r="2513" spans="1:14" hidden="1" x14ac:dyDescent="0.25">
      <c r="A2513" t="s">
        <v>2215</v>
      </c>
      <c r="B2513" s="1">
        <v>45334</v>
      </c>
      <c r="C2513">
        <v>183</v>
      </c>
      <c r="D2513">
        <v>460</v>
      </c>
      <c r="E2513">
        <v>22</v>
      </c>
      <c r="F2513">
        <v>142</v>
      </c>
      <c r="G2513">
        <v>28</v>
      </c>
      <c r="H2513" t="s">
        <v>3951</v>
      </c>
      <c r="I2513">
        <f>YEAR(Table1[[#This Row],[Date]])</f>
        <v>2024</v>
      </c>
      <c r="J2513">
        <f>MONTH(Table1[[#This Row],[Date]])</f>
        <v>2</v>
      </c>
      <c r="K2513">
        <f>WEEKDAY(Table1[[#This Row],[Date]])</f>
        <v>2</v>
      </c>
      <c r="L2513" s="3">
        <f>DAY(Table1[[#This Row],[Date]])</f>
        <v>12</v>
      </c>
      <c r="M2513" s="3">
        <f>Table1[[#This Row],[Inventory Level]]/Table1[[#This Row],[Reorder Point]]</f>
        <v>0.39782608695652172</v>
      </c>
      <c r="N2513" s="3">
        <f>ROUND(Table1[[#This Row],[Turnover Ratio]],2)</f>
        <v>0.4</v>
      </c>
    </row>
    <row r="2514" spans="1:14" x14ac:dyDescent="0.25">
      <c r="A2514" t="s">
        <v>194</v>
      </c>
      <c r="B2514" s="1">
        <v>45113</v>
      </c>
      <c r="C2514">
        <v>820</v>
      </c>
      <c r="D2514">
        <v>104</v>
      </c>
      <c r="E2514">
        <v>12</v>
      </c>
      <c r="F2514">
        <v>45</v>
      </c>
      <c r="G2514">
        <v>49</v>
      </c>
      <c r="H2514" t="s">
        <v>3949</v>
      </c>
      <c r="I2514">
        <f>YEAR(Table1[[#This Row],[Date]])</f>
        <v>2023</v>
      </c>
      <c r="J2514">
        <f>MONTH(Table1[[#This Row],[Date]])</f>
        <v>7</v>
      </c>
      <c r="K2514">
        <f>WEEKDAY(Table1[[#This Row],[Date]])</f>
        <v>5</v>
      </c>
      <c r="L2514" s="3">
        <f>DAY(Table1[[#This Row],[Date]])</f>
        <v>6</v>
      </c>
      <c r="M2514" s="3">
        <f>Table1[[#This Row],[Inventory Level]]/Table1[[#This Row],[Reorder Point]]</f>
        <v>7.884615384615385</v>
      </c>
      <c r="N2514" s="3">
        <f>ROUND(Table1[[#This Row],[Turnover Ratio]],2)</f>
        <v>7.88</v>
      </c>
    </row>
    <row r="2515" spans="1:14" hidden="1" x14ac:dyDescent="0.25">
      <c r="A2515" t="s">
        <v>2216</v>
      </c>
      <c r="B2515" s="1">
        <v>45139</v>
      </c>
      <c r="C2515">
        <v>150</v>
      </c>
      <c r="D2515">
        <v>230</v>
      </c>
      <c r="E2515">
        <v>23</v>
      </c>
      <c r="F2515">
        <v>187</v>
      </c>
      <c r="G2515">
        <v>25</v>
      </c>
      <c r="H2515" t="s">
        <v>3951</v>
      </c>
      <c r="I2515">
        <f>YEAR(Table1[[#This Row],[Date]])</f>
        <v>2023</v>
      </c>
      <c r="J2515">
        <f>MONTH(Table1[[#This Row],[Date]])</f>
        <v>8</v>
      </c>
      <c r="K2515">
        <f>WEEKDAY(Table1[[#This Row],[Date]])</f>
        <v>3</v>
      </c>
      <c r="L2515" s="3">
        <f>DAY(Table1[[#This Row],[Date]])</f>
        <v>1</v>
      </c>
      <c r="M2515" s="3">
        <f>Table1[[#This Row],[Inventory Level]]/Table1[[#This Row],[Reorder Point]]</f>
        <v>0.65217391304347827</v>
      </c>
      <c r="N2515" s="3">
        <f>ROUND(Table1[[#This Row],[Turnover Ratio]],2)</f>
        <v>0.65</v>
      </c>
    </row>
    <row r="2516" spans="1:14" hidden="1" x14ac:dyDescent="0.25">
      <c r="A2516" t="s">
        <v>2217</v>
      </c>
      <c r="B2516" s="1">
        <v>45121</v>
      </c>
      <c r="C2516">
        <v>694</v>
      </c>
      <c r="D2516">
        <v>441</v>
      </c>
      <c r="E2516">
        <v>23</v>
      </c>
      <c r="F2516">
        <v>89</v>
      </c>
      <c r="G2516">
        <v>31</v>
      </c>
      <c r="H2516" t="s">
        <v>3951</v>
      </c>
      <c r="I2516">
        <f>YEAR(Table1[[#This Row],[Date]])</f>
        <v>2023</v>
      </c>
      <c r="J2516">
        <f>MONTH(Table1[[#This Row],[Date]])</f>
        <v>7</v>
      </c>
      <c r="K2516">
        <f>WEEKDAY(Table1[[#This Row],[Date]])</f>
        <v>6</v>
      </c>
      <c r="L2516" s="3">
        <f>DAY(Table1[[#This Row],[Date]])</f>
        <v>14</v>
      </c>
      <c r="M2516" s="3">
        <f>Table1[[#This Row],[Inventory Level]]/Table1[[#This Row],[Reorder Point]]</f>
        <v>1.5736961451247165</v>
      </c>
      <c r="N2516" s="3">
        <f>ROUND(Table1[[#This Row],[Turnover Ratio]],2)</f>
        <v>1.57</v>
      </c>
    </row>
    <row r="2517" spans="1:14" x14ac:dyDescent="0.25">
      <c r="A2517" t="s">
        <v>2218</v>
      </c>
      <c r="B2517" s="1">
        <v>45355</v>
      </c>
      <c r="C2517">
        <v>901</v>
      </c>
      <c r="D2517">
        <v>387</v>
      </c>
      <c r="E2517">
        <v>6</v>
      </c>
      <c r="F2517">
        <v>190</v>
      </c>
      <c r="G2517">
        <v>25</v>
      </c>
      <c r="H2517" t="s">
        <v>3949</v>
      </c>
      <c r="I2517">
        <f>YEAR(Table1[[#This Row],[Date]])</f>
        <v>2024</v>
      </c>
      <c r="J2517">
        <f>MONTH(Table1[[#This Row],[Date]])</f>
        <v>3</v>
      </c>
      <c r="K2517">
        <f>WEEKDAY(Table1[[#This Row],[Date]])</f>
        <v>2</v>
      </c>
      <c r="L2517" s="3">
        <f>DAY(Table1[[#This Row],[Date]])</f>
        <v>4</v>
      </c>
      <c r="M2517" s="3">
        <f>Table1[[#This Row],[Inventory Level]]/Table1[[#This Row],[Reorder Point]]</f>
        <v>2.3281653746770026</v>
      </c>
      <c r="N2517" s="3">
        <f>ROUND(Table1[[#This Row],[Turnover Ratio]],2)</f>
        <v>2.33</v>
      </c>
    </row>
    <row r="2518" spans="1:14" x14ac:dyDescent="0.25">
      <c r="A2518" t="s">
        <v>1744</v>
      </c>
      <c r="B2518" s="1">
        <v>45438</v>
      </c>
      <c r="C2518">
        <v>552</v>
      </c>
      <c r="D2518">
        <v>157</v>
      </c>
      <c r="E2518">
        <v>1</v>
      </c>
      <c r="F2518">
        <v>186</v>
      </c>
      <c r="G2518">
        <v>28</v>
      </c>
      <c r="H2518" t="s">
        <v>3949</v>
      </c>
      <c r="I2518">
        <f>YEAR(Table1[[#This Row],[Date]])</f>
        <v>2024</v>
      </c>
      <c r="J2518">
        <f>MONTH(Table1[[#This Row],[Date]])</f>
        <v>5</v>
      </c>
      <c r="K2518">
        <f>WEEKDAY(Table1[[#This Row],[Date]])</f>
        <v>1</v>
      </c>
      <c r="L2518" s="3">
        <f>DAY(Table1[[#This Row],[Date]])</f>
        <v>26</v>
      </c>
      <c r="M2518" s="3">
        <f>Table1[[#This Row],[Inventory Level]]/Table1[[#This Row],[Reorder Point]]</f>
        <v>3.515923566878981</v>
      </c>
      <c r="N2518" s="3">
        <f>ROUND(Table1[[#This Row],[Turnover Ratio]],2)</f>
        <v>3.52</v>
      </c>
    </row>
    <row r="2519" spans="1:14" hidden="1" x14ac:dyDescent="0.25">
      <c r="A2519" t="s">
        <v>316</v>
      </c>
      <c r="B2519" s="1">
        <v>45357</v>
      </c>
      <c r="C2519">
        <v>732</v>
      </c>
      <c r="D2519">
        <v>292</v>
      </c>
      <c r="E2519">
        <v>11</v>
      </c>
      <c r="F2519">
        <v>45</v>
      </c>
      <c r="G2519">
        <v>44</v>
      </c>
      <c r="H2519" t="s">
        <v>3950</v>
      </c>
      <c r="I2519">
        <f>YEAR(Table1[[#This Row],[Date]])</f>
        <v>2024</v>
      </c>
      <c r="J2519">
        <f>MONTH(Table1[[#This Row],[Date]])</f>
        <v>3</v>
      </c>
      <c r="K2519">
        <f>WEEKDAY(Table1[[#This Row],[Date]])</f>
        <v>4</v>
      </c>
      <c r="L2519" s="3">
        <f>DAY(Table1[[#This Row],[Date]])</f>
        <v>6</v>
      </c>
      <c r="M2519" s="3">
        <f>Table1[[#This Row],[Inventory Level]]/Table1[[#This Row],[Reorder Point]]</f>
        <v>2.506849315068493</v>
      </c>
      <c r="N2519" s="3">
        <f>ROUND(Table1[[#This Row],[Turnover Ratio]],2)</f>
        <v>2.5099999999999998</v>
      </c>
    </row>
    <row r="2520" spans="1:14" x14ac:dyDescent="0.25">
      <c r="A2520" t="s">
        <v>878</v>
      </c>
      <c r="B2520" s="1">
        <v>45215</v>
      </c>
      <c r="C2520">
        <v>905</v>
      </c>
      <c r="D2520">
        <v>83</v>
      </c>
      <c r="E2520">
        <v>12</v>
      </c>
      <c r="F2520">
        <v>70</v>
      </c>
      <c r="G2520">
        <v>13</v>
      </c>
      <c r="H2520" t="s">
        <v>3949</v>
      </c>
      <c r="I2520">
        <f>YEAR(Table1[[#This Row],[Date]])</f>
        <v>2023</v>
      </c>
      <c r="J2520">
        <f>MONTH(Table1[[#This Row],[Date]])</f>
        <v>10</v>
      </c>
      <c r="K2520">
        <f>WEEKDAY(Table1[[#This Row],[Date]])</f>
        <v>2</v>
      </c>
      <c r="L2520" s="3">
        <f>DAY(Table1[[#This Row],[Date]])</f>
        <v>16</v>
      </c>
      <c r="M2520" s="3">
        <f>Table1[[#This Row],[Inventory Level]]/Table1[[#This Row],[Reorder Point]]</f>
        <v>10.903614457831326</v>
      </c>
      <c r="N2520" s="3">
        <f>ROUND(Table1[[#This Row],[Turnover Ratio]],2)</f>
        <v>10.9</v>
      </c>
    </row>
    <row r="2521" spans="1:14" x14ac:dyDescent="0.25">
      <c r="A2521" t="s">
        <v>2219</v>
      </c>
      <c r="B2521" s="1">
        <v>45582</v>
      </c>
      <c r="C2521">
        <v>908</v>
      </c>
      <c r="D2521">
        <v>202</v>
      </c>
      <c r="E2521">
        <v>18</v>
      </c>
      <c r="F2521">
        <v>64</v>
      </c>
      <c r="G2521">
        <v>34</v>
      </c>
      <c r="H2521" t="s">
        <v>3949</v>
      </c>
      <c r="I2521">
        <f>YEAR(Table1[[#This Row],[Date]])</f>
        <v>2024</v>
      </c>
      <c r="J2521">
        <f>MONTH(Table1[[#This Row],[Date]])</f>
        <v>10</v>
      </c>
      <c r="K2521">
        <f>WEEKDAY(Table1[[#This Row],[Date]])</f>
        <v>5</v>
      </c>
      <c r="L2521" s="3">
        <f>DAY(Table1[[#This Row],[Date]])</f>
        <v>17</v>
      </c>
      <c r="M2521" s="3">
        <f>Table1[[#This Row],[Inventory Level]]/Table1[[#This Row],[Reorder Point]]</f>
        <v>4.4950495049504955</v>
      </c>
      <c r="N2521" s="3">
        <f>ROUND(Table1[[#This Row],[Turnover Ratio]],2)</f>
        <v>4.5</v>
      </c>
    </row>
    <row r="2522" spans="1:14" hidden="1" x14ac:dyDescent="0.25">
      <c r="A2522" t="s">
        <v>2220</v>
      </c>
      <c r="B2522" s="1">
        <v>45466</v>
      </c>
      <c r="C2522">
        <v>856</v>
      </c>
      <c r="D2522">
        <v>301</v>
      </c>
      <c r="E2522">
        <v>13</v>
      </c>
      <c r="F2522">
        <v>76</v>
      </c>
      <c r="G2522">
        <v>3</v>
      </c>
      <c r="H2522" t="s">
        <v>3950</v>
      </c>
      <c r="I2522">
        <f>YEAR(Table1[[#This Row],[Date]])</f>
        <v>2024</v>
      </c>
      <c r="J2522">
        <f>MONTH(Table1[[#This Row],[Date]])</f>
        <v>6</v>
      </c>
      <c r="K2522">
        <f>WEEKDAY(Table1[[#This Row],[Date]])</f>
        <v>1</v>
      </c>
      <c r="L2522" s="3">
        <f>DAY(Table1[[#This Row],[Date]])</f>
        <v>23</v>
      </c>
      <c r="M2522" s="3">
        <f>Table1[[#This Row],[Inventory Level]]/Table1[[#This Row],[Reorder Point]]</f>
        <v>2.8438538205980066</v>
      </c>
      <c r="N2522" s="3">
        <f>ROUND(Table1[[#This Row],[Turnover Ratio]],2)</f>
        <v>2.84</v>
      </c>
    </row>
    <row r="2523" spans="1:14" hidden="1" x14ac:dyDescent="0.25">
      <c r="A2523" t="s">
        <v>1885</v>
      </c>
      <c r="B2523" s="1">
        <v>45240</v>
      </c>
      <c r="C2523">
        <v>660</v>
      </c>
      <c r="D2523">
        <v>367</v>
      </c>
      <c r="E2523">
        <v>13</v>
      </c>
      <c r="F2523">
        <v>1</v>
      </c>
      <c r="G2523">
        <v>9</v>
      </c>
      <c r="H2523" t="s">
        <v>3950</v>
      </c>
      <c r="I2523">
        <f>YEAR(Table1[[#This Row],[Date]])</f>
        <v>2023</v>
      </c>
      <c r="J2523">
        <f>MONTH(Table1[[#This Row],[Date]])</f>
        <v>11</v>
      </c>
      <c r="K2523">
        <f>WEEKDAY(Table1[[#This Row],[Date]])</f>
        <v>6</v>
      </c>
      <c r="L2523" s="3">
        <f>DAY(Table1[[#This Row],[Date]])</f>
        <v>10</v>
      </c>
      <c r="M2523" s="3">
        <f>Table1[[#This Row],[Inventory Level]]/Table1[[#This Row],[Reorder Point]]</f>
        <v>1.7983651226158037</v>
      </c>
      <c r="N2523" s="3">
        <f>ROUND(Table1[[#This Row],[Turnover Ratio]],2)</f>
        <v>1.8</v>
      </c>
    </row>
    <row r="2524" spans="1:14" x14ac:dyDescent="0.25">
      <c r="A2524" t="s">
        <v>2221</v>
      </c>
      <c r="B2524" s="1">
        <v>45138</v>
      </c>
      <c r="C2524">
        <v>697</v>
      </c>
      <c r="D2524">
        <v>217</v>
      </c>
      <c r="E2524">
        <v>23</v>
      </c>
      <c r="F2524">
        <v>88</v>
      </c>
      <c r="G2524">
        <v>27</v>
      </c>
      <c r="H2524" t="s">
        <v>3949</v>
      </c>
      <c r="I2524">
        <f>YEAR(Table1[[#This Row],[Date]])</f>
        <v>2023</v>
      </c>
      <c r="J2524">
        <f>MONTH(Table1[[#This Row],[Date]])</f>
        <v>7</v>
      </c>
      <c r="K2524">
        <f>WEEKDAY(Table1[[#This Row],[Date]])</f>
        <v>2</v>
      </c>
      <c r="L2524" s="3">
        <f>DAY(Table1[[#This Row],[Date]])</f>
        <v>31</v>
      </c>
      <c r="M2524" s="3">
        <f>Table1[[#This Row],[Inventory Level]]/Table1[[#This Row],[Reorder Point]]</f>
        <v>3.2119815668202767</v>
      </c>
      <c r="N2524" s="3">
        <f>ROUND(Table1[[#This Row],[Turnover Ratio]],2)</f>
        <v>3.21</v>
      </c>
    </row>
    <row r="2525" spans="1:14" hidden="1" x14ac:dyDescent="0.25">
      <c r="A2525" t="s">
        <v>2222</v>
      </c>
      <c r="B2525" s="1">
        <v>44973</v>
      </c>
      <c r="C2525">
        <v>727</v>
      </c>
      <c r="D2525">
        <v>121</v>
      </c>
      <c r="E2525">
        <v>27</v>
      </c>
      <c r="F2525">
        <v>164</v>
      </c>
      <c r="G2525">
        <v>15</v>
      </c>
      <c r="H2525" t="s">
        <v>3951</v>
      </c>
      <c r="I2525">
        <f>YEAR(Table1[[#This Row],[Date]])</f>
        <v>2023</v>
      </c>
      <c r="J2525">
        <f>MONTH(Table1[[#This Row],[Date]])</f>
        <v>2</v>
      </c>
      <c r="K2525">
        <f>WEEKDAY(Table1[[#This Row],[Date]])</f>
        <v>5</v>
      </c>
      <c r="L2525" s="3">
        <f>DAY(Table1[[#This Row],[Date]])</f>
        <v>16</v>
      </c>
      <c r="M2525" s="3">
        <f>Table1[[#This Row],[Inventory Level]]/Table1[[#This Row],[Reorder Point]]</f>
        <v>6.0082644628099171</v>
      </c>
      <c r="N2525" s="3">
        <f>ROUND(Table1[[#This Row],[Turnover Ratio]],2)</f>
        <v>6.01</v>
      </c>
    </row>
    <row r="2526" spans="1:14" hidden="1" x14ac:dyDescent="0.25">
      <c r="A2526" t="s">
        <v>2223</v>
      </c>
      <c r="B2526" s="1">
        <v>45110</v>
      </c>
      <c r="C2526">
        <v>741</v>
      </c>
      <c r="D2526">
        <v>217</v>
      </c>
      <c r="E2526">
        <v>24</v>
      </c>
      <c r="F2526">
        <v>187</v>
      </c>
      <c r="G2526">
        <v>29</v>
      </c>
      <c r="H2526" t="s">
        <v>3951</v>
      </c>
      <c r="I2526">
        <f>YEAR(Table1[[#This Row],[Date]])</f>
        <v>2023</v>
      </c>
      <c r="J2526">
        <f>MONTH(Table1[[#This Row],[Date]])</f>
        <v>7</v>
      </c>
      <c r="K2526">
        <f>WEEKDAY(Table1[[#This Row],[Date]])</f>
        <v>2</v>
      </c>
      <c r="L2526" s="3">
        <f>DAY(Table1[[#This Row],[Date]])</f>
        <v>3</v>
      </c>
      <c r="M2526" s="3">
        <f>Table1[[#This Row],[Inventory Level]]/Table1[[#This Row],[Reorder Point]]</f>
        <v>3.414746543778802</v>
      </c>
      <c r="N2526" s="3">
        <f>ROUND(Table1[[#This Row],[Turnover Ratio]],2)</f>
        <v>3.41</v>
      </c>
    </row>
    <row r="2527" spans="1:14" x14ac:dyDescent="0.25">
      <c r="A2527" t="s">
        <v>2224</v>
      </c>
      <c r="B2527" s="1">
        <v>45309</v>
      </c>
      <c r="C2527">
        <v>981</v>
      </c>
      <c r="D2527">
        <v>392</v>
      </c>
      <c r="E2527">
        <v>2</v>
      </c>
      <c r="F2527">
        <v>72</v>
      </c>
      <c r="G2527">
        <v>6</v>
      </c>
      <c r="H2527" t="s">
        <v>3949</v>
      </c>
      <c r="I2527">
        <f>YEAR(Table1[[#This Row],[Date]])</f>
        <v>2024</v>
      </c>
      <c r="J2527">
        <f>MONTH(Table1[[#This Row],[Date]])</f>
        <v>1</v>
      </c>
      <c r="K2527">
        <f>WEEKDAY(Table1[[#This Row],[Date]])</f>
        <v>5</v>
      </c>
      <c r="L2527" s="3">
        <f>DAY(Table1[[#This Row],[Date]])</f>
        <v>18</v>
      </c>
      <c r="M2527" s="3">
        <f>Table1[[#This Row],[Inventory Level]]/Table1[[#This Row],[Reorder Point]]</f>
        <v>2.5025510204081631</v>
      </c>
      <c r="N2527" s="3">
        <f>ROUND(Table1[[#This Row],[Turnover Ratio]],2)</f>
        <v>2.5</v>
      </c>
    </row>
    <row r="2528" spans="1:14" hidden="1" x14ac:dyDescent="0.25">
      <c r="A2528" t="s">
        <v>2225</v>
      </c>
      <c r="B2528" s="1">
        <v>45655</v>
      </c>
      <c r="C2528">
        <v>318</v>
      </c>
      <c r="D2528">
        <v>328</v>
      </c>
      <c r="E2528">
        <v>21</v>
      </c>
      <c r="F2528">
        <v>68</v>
      </c>
      <c r="G2528">
        <v>43</v>
      </c>
      <c r="H2528" t="s">
        <v>3950</v>
      </c>
      <c r="I2528">
        <f>YEAR(Table1[[#This Row],[Date]])</f>
        <v>2024</v>
      </c>
      <c r="J2528">
        <f>MONTH(Table1[[#This Row],[Date]])</f>
        <v>12</v>
      </c>
      <c r="K2528">
        <f>WEEKDAY(Table1[[#This Row],[Date]])</f>
        <v>1</v>
      </c>
      <c r="L2528" s="3">
        <f>DAY(Table1[[#This Row],[Date]])</f>
        <v>29</v>
      </c>
      <c r="M2528" s="3">
        <f>Table1[[#This Row],[Inventory Level]]/Table1[[#This Row],[Reorder Point]]</f>
        <v>0.96951219512195119</v>
      </c>
      <c r="N2528" s="3">
        <f>ROUND(Table1[[#This Row],[Turnover Ratio]],2)</f>
        <v>0.97</v>
      </c>
    </row>
    <row r="2529" spans="1:14" hidden="1" x14ac:dyDescent="0.25">
      <c r="A2529" t="s">
        <v>1507</v>
      </c>
      <c r="B2529" s="1">
        <v>45389</v>
      </c>
      <c r="C2529">
        <v>492</v>
      </c>
      <c r="D2529">
        <v>81</v>
      </c>
      <c r="E2529">
        <v>14</v>
      </c>
      <c r="F2529">
        <v>93</v>
      </c>
      <c r="G2529">
        <v>28</v>
      </c>
      <c r="H2529" t="s">
        <v>3950</v>
      </c>
      <c r="I2529">
        <f>YEAR(Table1[[#This Row],[Date]])</f>
        <v>2024</v>
      </c>
      <c r="J2529">
        <f>MONTH(Table1[[#This Row],[Date]])</f>
        <v>4</v>
      </c>
      <c r="K2529">
        <f>WEEKDAY(Table1[[#This Row],[Date]])</f>
        <v>1</v>
      </c>
      <c r="L2529" s="3">
        <f>DAY(Table1[[#This Row],[Date]])</f>
        <v>7</v>
      </c>
      <c r="M2529" s="3">
        <f>Table1[[#This Row],[Inventory Level]]/Table1[[#This Row],[Reorder Point]]</f>
        <v>6.0740740740740744</v>
      </c>
      <c r="N2529" s="3">
        <f>ROUND(Table1[[#This Row],[Turnover Ratio]],2)</f>
        <v>6.07</v>
      </c>
    </row>
    <row r="2530" spans="1:14" hidden="1" x14ac:dyDescent="0.25">
      <c r="A2530" t="s">
        <v>2226</v>
      </c>
      <c r="B2530" s="1">
        <v>45498</v>
      </c>
      <c r="C2530">
        <v>402</v>
      </c>
      <c r="D2530">
        <v>407</v>
      </c>
      <c r="E2530">
        <v>23</v>
      </c>
      <c r="F2530">
        <v>177</v>
      </c>
      <c r="G2530">
        <v>13</v>
      </c>
      <c r="H2530" t="s">
        <v>3950</v>
      </c>
      <c r="I2530">
        <f>YEAR(Table1[[#This Row],[Date]])</f>
        <v>2024</v>
      </c>
      <c r="J2530">
        <f>MONTH(Table1[[#This Row],[Date]])</f>
        <v>7</v>
      </c>
      <c r="K2530">
        <f>WEEKDAY(Table1[[#This Row],[Date]])</f>
        <v>5</v>
      </c>
      <c r="L2530" s="3">
        <f>DAY(Table1[[#This Row],[Date]])</f>
        <v>25</v>
      </c>
      <c r="M2530" s="3">
        <f>Table1[[#This Row],[Inventory Level]]/Table1[[#This Row],[Reorder Point]]</f>
        <v>0.98771498771498767</v>
      </c>
      <c r="N2530" s="3">
        <f>ROUND(Table1[[#This Row],[Turnover Ratio]],2)</f>
        <v>0.99</v>
      </c>
    </row>
    <row r="2531" spans="1:14" hidden="1" x14ac:dyDescent="0.25">
      <c r="A2531" t="s">
        <v>1904</v>
      </c>
      <c r="B2531" s="1">
        <v>45526</v>
      </c>
      <c r="C2531">
        <v>379</v>
      </c>
      <c r="D2531">
        <v>333</v>
      </c>
      <c r="E2531">
        <v>14</v>
      </c>
      <c r="F2531">
        <v>79</v>
      </c>
      <c r="G2531">
        <v>14</v>
      </c>
      <c r="H2531" t="s">
        <v>3951</v>
      </c>
      <c r="I2531">
        <f>YEAR(Table1[[#This Row],[Date]])</f>
        <v>2024</v>
      </c>
      <c r="J2531">
        <f>MONTH(Table1[[#This Row],[Date]])</f>
        <v>8</v>
      </c>
      <c r="K2531">
        <f>WEEKDAY(Table1[[#This Row],[Date]])</f>
        <v>5</v>
      </c>
      <c r="L2531" s="3">
        <f>DAY(Table1[[#This Row],[Date]])</f>
        <v>22</v>
      </c>
      <c r="M2531" s="3">
        <f>Table1[[#This Row],[Inventory Level]]/Table1[[#This Row],[Reorder Point]]</f>
        <v>1.1381381381381381</v>
      </c>
      <c r="N2531" s="3">
        <f>ROUND(Table1[[#This Row],[Turnover Ratio]],2)</f>
        <v>1.1399999999999999</v>
      </c>
    </row>
    <row r="2532" spans="1:14" hidden="1" x14ac:dyDescent="0.25">
      <c r="A2532" t="s">
        <v>2227</v>
      </c>
      <c r="B2532" s="1">
        <v>45674</v>
      </c>
      <c r="C2532">
        <v>254</v>
      </c>
      <c r="D2532">
        <v>343</v>
      </c>
      <c r="E2532">
        <v>24</v>
      </c>
      <c r="F2532">
        <v>79</v>
      </c>
      <c r="G2532">
        <v>7</v>
      </c>
      <c r="H2532" t="s">
        <v>3951</v>
      </c>
      <c r="I2532">
        <f>YEAR(Table1[[#This Row],[Date]])</f>
        <v>2025</v>
      </c>
      <c r="J2532">
        <f>MONTH(Table1[[#This Row],[Date]])</f>
        <v>1</v>
      </c>
      <c r="K2532">
        <f>WEEKDAY(Table1[[#This Row],[Date]])</f>
        <v>6</v>
      </c>
      <c r="L2532" s="3">
        <f>DAY(Table1[[#This Row],[Date]])</f>
        <v>17</v>
      </c>
      <c r="M2532" s="3">
        <f>Table1[[#This Row],[Inventory Level]]/Table1[[#This Row],[Reorder Point]]</f>
        <v>0.74052478134110788</v>
      </c>
      <c r="N2532" s="3">
        <f>ROUND(Table1[[#This Row],[Turnover Ratio]],2)</f>
        <v>0.74</v>
      </c>
    </row>
    <row r="2533" spans="1:14" hidden="1" x14ac:dyDescent="0.25">
      <c r="A2533" t="s">
        <v>2228</v>
      </c>
      <c r="B2533" s="1">
        <v>45228</v>
      </c>
      <c r="C2533">
        <v>972</v>
      </c>
      <c r="D2533">
        <v>304</v>
      </c>
      <c r="E2533">
        <v>18</v>
      </c>
      <c r="F2533">
        <v>75</v>
      </c>
      <c r="G2533">
        <v>23</v>
      </c>
      <c r="H2533" t="s">
        <v>3951</v>
      </c>
      <c r="I2533">
        <f>YEAR(Table1[[#This Row],[Date]])</f>
        <v>2023</v>
      </c>
      <c r="J2533">
        <f>MONTH(Table1[[#This Row],[Date]])</f>
        <v>10</v>
      </c>
      <c r="K2533">
        <f>WEEKDAY(Table1[[#This Row],[Date]])</f>
        <v>1</v>
      </c>
      <c r="L2533" s="3">
        <f>DAY(Table1[[#This Row],[Date]])</f>
        <v>29</v>
      </c>
      <c r="M2533" s="3">
        <f>Table1[[#This Row],[Inventory Level]]/Table1[[#This Row],[Reorder Point]]</f>
        <v>3.1973684210526314</v>
      </c>
      <c r="N2533" s="3">
        <f>ROUND(Table1[[#This Row],[Turnover Ratio]],2)</f>
        <v>3.2</v>
      </c>
    </row>
    <row r="2534" spans="1:14" hidden="1" x14ac:dyDescent="0.25">
      <c r="A2534" t="s">
        <v>2229</v>
      </c>
      <c r="B2534" s="1">
        <v>45508</v>
      </c>
      <c r="C2534">
        <v>722</v>
      </c>
      <c r="D2534">
        <v>156</v>
      </c>
      <c r="E2534">
        <v>25</v>
      </c>
      <c r="F2534">
        <v>16</v>
      </c>
      <c r="G2534">
        <v>7</v>
      </c>
      <c r="H2534" t="s">
        <v>3950</v>
      </c>
      <c r="I2534">
        <f>YEAR(Table1[[#This Row],[Date]])</f>
        <v>2024</v>
      </c>
      <c r="J2534">
        <f>MONTH(Table1[[#This Row],[Date]])</f>
        <v>8</v>
      </c>
      <c r="K2534">
        <f>WEEKDAY(Table1[[#This Row],[Date]])</f>
        <v>1</v>
      </c>
      <c r="L2534" s="3">
        <f>DAY(Table1[[#This Row],[Date]])</f>
        <v>4</v>
      </c>
      <c r="M2534" s="3">
        <f>Table1[[#This Row],[Inventory Level]]/Table1[[#This Row],[Reorder Point]]</f>
        <v>4.6282051282051286</v>
      </c>
      <c r="N2534" s="3">
        <f>ROUND(Table1[[#This Row],[Turnover Ratio]],2)</f>
        <v>4.63</v>
      </c>
    </row>
    <row r="2535" spans="1:14" hidden="1" x14ac:dyDescent="0.25">
      <c r="A2535" t="s">
        <v>2230</v>
      </c>
      <c r="B2535" s="1">
        <v>45540</v>
      </c>
      <c r="C2535">
        <v>490</v>
      </c>
      <c r="D2535">
        <v>372</v>
      </c>
      <c r="E2535">
        <v>30</v>
      </c>
      <c r="F2535">
        <v>180</v>
      </c>
      <c r="G2535">
        <v>23</v>
      </c>
      <c r="H2535" t="s">
        <v>3950</v>
      </c>
      <c r="I2535">
        <f>YEAR(Table1[[#This Row],[Date]])</f>
        <v>2024</v>
      </c>
      <c r="J2535">
        <f>MONTH(Table1[[#This Row],[Date]])</f>
        <v>9</v>
      </c>
      <c r="K2535">
        <f>WEEKDAY(Table1[[#This Row],[Date]])</f>
        <v>5</v>
      </c>
      <c r="L2535" s="3">
        <f>DAY(Table1[[#This Row],[Date]])</f>
        <v>5</v>
      </c>
      <c r="M2535" s="3">
        <f>Table1[[#This Row],[Inventory Level]]/Table1[[#This Row],[Reorder Point]]</f>
        <v>1.3172043010752688</v>
      </c>
      <c r="N2535" s="3">
        <f>ROUND(Table1[[#This Row],[Turnover Ratio]],2)</f>
        <v>1.32</v>
      </c>
    </row>
    <row r="2536" spans="1:14" hidden="1" x14ac:dyDescent="0.25">
      <c r="A2536" t="s">
        <v>2231</v>
      </c>
      <c r="B2536" s="1">
        <v>45567</v>
      </c>
      <c r="C2536">
        <v>348</v>
      </c>
      <c r="D2536">
        <v>493</v>
      </c>
      <c r="E2536">
        <v>12</v>
      </c>
      <c r="F2536">
        <v>111</v>
      </c>
      <c r="G2536">
        <v>34</v>
      </c>
      <c r="H2536" t="s">
        <v>3950</v>
      </c>
      <c r="I2536">
        <f>YEAR(Table1[[#This Row],[Date]])</f>
        <v>2024</v>
      </c>
      <c r="J2536">
        <f>MONTH(Table1[[#This Row],[Date]])</f>
        <v>10</v>
      </c>
      <c r="K2536">
        <f>WEEKDAY(Table1[[#This Row],[Date]])</f>
        <v>4</v>
      </c>
      <c r="L2536" s="3">
        <f>DAY(Table1[[#This Row],[Date]])</f>
        <v>2</v>
      </c>
      <c r="M2536" s="3">
        <f>Table1[[#This Row],[Inventory Level]]/Table1[[#This Row],[Reorder Point]]</f>
        <v>0.70588235294117652</v>
      </c>
      <c r="N2536" s="3">
        <f>ROUND(Table1[[#This Row],[Turnover Ratio]],2)</f>
        <v>0.71</v>
      </c>
    </row>
    <row r="2537" spans="1:14" x14ac:dyDescent="0.25">
      <c r="A2537" t="s">
        <v>1786</v>
      </c>
      <c r="B2537" s="1">
        <v>45540</v>
      </c>
      <c r="C2537">
        <v>607</v>
      </c>
      <c r="D2537">
        <v>276</v>
      </c>
      <c r="E2537">
        <v>20</v>
      </c>
      <c r="F2537">
        <v>168</v>
      </c>
      <c r="G2537">
        <v>32</v>
      </c>
      <c r="H2537" t="s">
        <v>3949</v>
      </c>
      <c r="I2537">
        <f>YEAR(Table1[[#This Row],[Date]])</f>
        <v>2024</v>
      </c>
      <c r="J2537">
        <f>MONTH(Table1[[#This Row],[Date]])</f>
        <v>9</v>
      </c>
      <c r="K2537">
        <f>WEEKDAY(Table1[[#This Row],[Date]])</f>
        <v>5</v>
      </c>
      <c r="L2537" s="3">
        <f>DAY(Table1[[#This Row],[Date]])</f>
        <v>5</v>
      </c>
      <c r="M2537" s="3">
        <f>Table1[[#This Row],[Inventory Level]]/Table1[[#This Row],[Reorder Point]]</f>
        <v>2.1992753623188408</v>
      </c>
      <c r="N2537" s="3">
        <f>ROUND(Table1[[#This Row],[Turnover Ratio]],2)</f>
        <v>2.2000000000000002</v>
      </c>
    </row>
    <row r="2538" spans="1:14" hidden="1" x14ac:dyDescent="0.25">
      <c r="A2538" t="s">
        <v>2232</v>
      </c>
      <c r="B2538" s="1">
        <v>45209</v>
      </c>
      <c r="C2538">
        <v>882</v>
      </c>
      <c r="D2538">
        <v>159</v>
      </c>
      <c r="E2538">
        <v>6</v>
      </c>
      <c r="F2538">
        <v>68</v>
      </c>
      <c r="G2538">
        <v>45</v>
      </c>
      <c r="H2538" t="s">
        <v>3951</v>
      </c>
      <c r="I2538">
        <f>YEAR(Table1[[#This Row],[Date]])</f>
        <v>2023</v>
      </c>
      <c r="J2538">
        <f>MONTH(Table1[[#This Row],[Date]])</f>
        <v>10</v>
      </c>
      <c r="K2538">
        <f>WEEKDAY(Table1[[#This Row],[Date]])</f>
        <v>3</v>
      </c>
      <c r="L2538" s="3">
        <f>DAY(Table1[[#This Row],[Date]])</f>
        <v>10</v>
      </c>
      <c r="M2538" s="3">
        <f>Table1[[#This Row],[Inventory Level]]/Table1[[#This Row],[Reorder Point]]</f>
        <v>5.5471698113207548</v>
      </c>
      <c r="N2538" s="3">
        <f>ROUND(Table1[[#This Row],[Turnover Ratio]],2)</f>
        <v>5.55</v>
      </c>
    </row>
    <row r="2539" spans="1:14" hidden="1" x14ac:dyDescent="0.25">
      <c r="A2539" t="s">
        <v>1593</v>
      </c>
      <c r="B2539" s="1">
        <v>45566</v>
      </c>
      <c r="C2539">
        <v>318</v>
      </c>
      <c r="D2539">
        <v>296</v>
      </c>
      <c r="E2539">
        <v>28</v>
      </c>
      <c r="F2539">
        <v>93</v>
      </c>
      <c r="G2539">
        <v>40</v>
      </c>
      <c r="H2539" t="s">
        <v>3950</v>
      </c>
      <c r="I2539">
        <f>YEAR(Table1[[#This Row],[Date]])</f>
        <v>2024</v>
      </c>
      <c r="J2539">
        <f>MONTH(Table1[[#This Row],[Date]])</f>
        <v>10</v>
      </c>
      <c r="K2539">
        <f>WEEKDAY(Table1[[#This Row],[Date]])</f>
        <v>3</v>
      </c>
      <c r="L2539" s="3">
        <f>DAY(Table1[[#This Row],[Date]])</f>
        <v>1</v>
      </c>
      <c r="M2539" s="3">
        <f>Table1[[#This Row],[Inventory Level]]/Table1[[#This Row],[Reorder Point]]</f>
        <v>1.0743243243243243</v>
      </c>
      <c r="N2539" s="3">
        <f>ROUND(Table1[[#This Row],[Turnover Ratio]],2)</f>
        <v>1.07</v>
      </c>
    </row>
    <row r="2540" spans="1:14" hidden="1" x14ac:dyDescent="0.25">
      <c r="A2540" t="s">
        <v>1944</v>
      </c>
      <c r="B2540" s="1">
        <v>45166</v>
      </c>
      <c r="C2540">
        <v>677</v>
      </c>
      <c r="D2540">
        <v>478</v>
      </c>
      <c r="E2540">
        <v>5</v>
      </c>
      <c r="F2540">
        <v>102</v>
      </c>
      <c r="G2540">
        <v>4</v>
      </c>
      <c r="H2540" t="s">
        <v>3950</v>
      </c>
      <c r="I2540">
        <f>YEAR(Table1[[#This Row],[Date]])</f>
        <v>2023</v>
      </c>
      <c r="J2540">
        <f>MONTH(Table1[[#This Row],[Date]])</f>
        <v>8</v>
      </c>
      <c r="K2540">
        <f>WEEKDAY(Table1[[#This Row],[Date]])</f>
        <v>2</v>
      </c>
      <c r="L2540" s="3">
        <f>DAY(Table1[[#This Row],[Date]])</f>
        <v>28</v>
      </c>
      <c r="M2540" s="3">
        <f>Table1[[#This Row],[Inventory Level]]/Table1[[#This Row],[Reorder Point]]</f>
        <v>1.4163179916317992</v>
      </c>
      <c r="N2540" s="3">
        <f>ROUND(Table1[[#This Row],[Turnover Ratio]],2)</f>
        <v>1.42</v>
      </c>
    </row>
    <row r="2541" spans="1:14" hidden="1" x14ac:dyDescent="0.25">
      <c r="A2541" t="s">
        <v>2233</v>
      </c>
      <c r="B2541" s="1">
        <v>45222</v>
      </c>
      <c r="C2541">
        <v>266</v>
      </c>
      <c r="D2541">
        <v>81</v>
      </c>
      <c r="E2541">
        <v>29</v>
      </c>
      <c r="F2541">
        <v>188</v>
      </c>
      <c r="G2541">
        <v>46</v>
      </c>
      <c r="H2541" t="s">
        <v>3950</v>
      </c>
      <c r="I2541">
        <f>YEAR(Table1[[#This Row],[Date]])</f>
        <v>2023</v>
      </c>
      <c r="J2541">
        <f>MONTH(Table1[[#This Row],[Date]])</f>
        <v>10</v>
      </c>
      <c r="K2541">
        <f>WEEKDAY(Table1[[#This Row],[Date]])</f>
        <v>2</v>
      </c>
      <c r="L2541" s="3">
        <f>DAY(Table1[[#This Row],[Date]])</f>
        <v>23</v>
      </c>
      <c r="M2541" s="3">
        <f>Table1[[#This Row],[Inventory Level]]/Table1[[#This Row],[Reorder Point]]</f>
        <v>3.2839506172839505</v>
      </c>
      <c r="N2541" s="3">
        <f>ROUND(Table1[[#This Row],[Turnover Ratio]],2)</f>
        <v>3.28</v>
      </c>
    </row>
    <row r="2542" spans="1:14" hidden="1" x14ac:dyDescent="0.25">
      <c r="A2542" t="s">
        <v>2234</v>
      </c>
      <c r="B2542" s="1">
        <v>45418</v>
      </c>
      <c r="C2542">
        <v>132</v>
      </c>
      <c r="D2542">
        <v>173</v>
      </c>
      <c r="E2542">
        <v>4</v>
      </c>
      <c r="F2542">
        <v>173</v>
      </c>
      <c r="G2542">
        <v>33</v>
      </c>
      <c r="H2542" t="s">
        <v>3950</v>
      </c>
      <c r="I2542">
        <f>YEAR(Table1[[#This Row],[Date]])</f>
        <v>2024</v>
      </c>
      <c r="J2542">
        <f>MONTH(Table1[[#This Row],[Date]])</f>
        <v>5</v>
      </c>
      <c r="K2542">
        <f>WEEKDAY(Table1[[#This Row],[Date]])</f>
        <v>2</v>
      </c>
      <c r="L2542" s="3">
        <f>DAY(Table1[[#This Row],[Date]])</f>
        <v>6</v>
      </c>
      <c r="M2542" s="3">
        <f>Table1[[#This Row],[Inventory Level]]/Table1[[#This Row],[Reorder Point]]</f>
        <v>0.76300578034682076</v>
      </c>
      <c r="N2542" s="3">
        <f>ROUND(Table1[[#This Row],[Turnover Ratio]],2)</f>
        <v>0.76</v>
      </c>
    </row>
    <row r="2543" spans="1:14" x14ac:dyDescent="0.25">
      <c r="A2543" t="s">
        <v>2235</v>
      </c>
      <c r="B2543" s="1">
        <v>45085</v>
      </c>
      <c r="C2543">
        <v>144</v>
      </c>
      <c r="D2543">
        <v>498</v>
      </c>
      <c r="E2543">
        <v>9</v>
      </c>
      <c r="F2543">
        <v>141</v>
      </c>
      <c r="G2543">
        <v>18</v>
      </c>
      <c r="H2543" t="s">
        <v>3949</v>
      </c>
      <c r="I2543">
        <f>YEAR(Table1[[#This Row],[Date]])</f>
        <v>2023</v>
      </c>
      <c r="J2543">
        <f>MONTH(Table1[[#This Row],[Date]])</f>
        <v>6</v>
      </c>
      <c r="K2543">
        <f>WEEKDAY(Table1[[#This Row],[Date]])</f>
        <v>5</v>
      </c>
      <c r="L2543" s="3">
        <f>DAY(Table1[[#This Row],[Date]])</f>
        <v>8</v>
      </c>
      <c r="M2543" s="3">
        <f>Table1[[#This Row],[Inventory Level]]/Table1[[#This Row],[Reorder Point]]</f>
        <v>0.28915662650602408</v>
      </c>
      <c r="N2543" s="3">
        <f>ROUND(Table1[[#This Row],[Turnover Ratio]],2)</f>
        <v>0.28999999999999998</v>
      </c>
    </row>
    <row r="2544" spans="1:14" x14ac:dyDescent="0.25">
      <c r="A2544" t="s">
        <v>2236</v>
      </c>
      <c r="B2544" s="1">
        <v>45583</v>
      </c>
      <c r="C2544">
        <v>779</v>
      </c>
      <c r="D2544">
        <v>307</v>
      </c>
      <c r="E2544">
        <v>18</v>
      </c>
      <c r="F2544">
        <v>115</v>
      </c>
      <c r="G2544">
        <v>46</v>
      </c>
      <c r="H2544" t="s">
        <v>3949</v>
      </c>
      <c r="I2544">
        <f>YEAR(Table1[[#This Row],[Date]])</f>
        <v>2024</v>
      </c>
      <c r="J2544">
        <f>MONTH(Table1[[#This Row],[Date]])</f>
        <v>10</v>
      </c>
      <c r="K2544">
        <f>WEEKDAY(Table1[[#This Row],[Date]])</f>
        <v>6</v>
      </c>
      <c r="L2544" s="3">
        <f>DAY(Table1[[#This Row],[Date]])</f>
        <v>18</v>
      </c>
      <c r="M2544" s="3">
        <f>Table1[[#This Row],[Inventory Level]]/Table1[[#This Row],[Reorder Point]]</f>
        <v>2.5374592833876219</v>
      </c>
      <c r="N2544" s="3">
        <f>ROUND(Table1[[#This Row],[Turnover Ratio]],2)</f>
        <v>2.54</v>
      </c>
    </row>
    <row r="2545" spans="1:14" hidden="1" x14ac:dyDescent="0.25">
      <c r="A2545" t="s">
        <v>2237</v>
      </c>
      <c r="B2545" s="1">
        <v>45650</v>
      </c>
      <c r="C2545">
        <v>905</v>
      </c>
      <c r="D2545">
        <v>154</v>
      </c>
      <c r="E2545">
        <v>14</v>
      </c>
      <c r="F2545">
        <v>179</v>
      </c>
      <c r="G2545">
        <v>19</v>
      </c>
      <c r="H2545" t="s">
        <v>3950</v>
      </c>
      <c r="I2545">
        <f>YEAR(Table1[[#This Row],[Date]])</f>
        <v>2024</v>
      </c>
      <c r="J2545">
        <f>MONTH(Table1[[#This Row],[Date]])</f>
        <v>12</v>
      </c>
      <c r="K2545">
        <f>WEEKDAY(Table1[[#This Row],[Date]])</f>
        <v>3</v>
      </c>
      <c r="L2545" s="3">
        <f>DAY(Table1[[#This Row],[Date]])</f>
        <v>24</v>
      </c>
      <c r="M2545" s="3">
        <f>Table1[[#This Row],[Inventory Level]]/Table1[[#This Row],[Reorder Point]]</f>
        <v>5.8766233766233764</v>
      </c>
      <c r="N2545" s="3">
        <f>ROUND(Table1[[#This Row],[Turnover Ratio]],2)</f>
        <v>5.88</v>
      </c>
    </row>
    <row r="2546" spans="1:14" hidden="1" x14ac:dyDescent="0.25">
      <c r="A2546" t="s">
        <v>2238</v>
      </c>
      <c r="B2546" s="1">
        <v>45370</v>
      </c>
      <c r="C2546">
        <v>456</v>
      </c>
      <c r="D2546">
        <v>291</v>
      </c>
      <c r="E2546">
        <v>25</v>
      </c>
      <c r="F2546">
        <v>90</v>
      </c>
      <c r="G2546">
        <v>27</v>
      </c>
      <c r="H2546" t="s">
        <v>3951</v>
      </c>
      <c r="I2546">
        <f>YEAR(Table1[[#This Row],[Date]])</f>
        <v>2024</v>
      </c>
      <c r="J2546">
        <f>MONTH(Table1[[#This Row],[Date]])</f>
        <v>3</v>
      </c>
      <c r="K2546">
        <f>WEEKDAY(Table1[[#This Row],[Date]])</f>
        <v>3</v>
      </c>
      <c r="L2546" s="3">
        <f>DAY(Table1[[#This Row],[Date]])</f>
        <v>19</v>
      </c>
      <c r="M2546" s="3">
        <f>Table1[[#This Row],[Inventory Level]]/Table1[[#This Row],[Reorder Point]]</f>
        <v>1.5670103092783505</v>
      </c>
      <c r="N2546" s="3">
        <f>ROUND(Table1[[#This Row],[Turnover Ratio]],2)</f>
        <v>1.57</v>
      </c>
    </row>
    <row r="2547" spans="1:14" hidden="1" x14ac:dyDescent="0.25">
      <c r="A2547" t="s">
        <v>2239</v>
      </c>
      <c r="B2547" s="1">
        <v>45441</v>
      </c>
      <c r="C2547">
        <v>963</v>
      </c>
      <c r="D2547">
        <v>469</v>
      </c>
      <c r="E2547">
        <v>16</v>
      </c>
      <c r="F2547">
        <v>114</v>
      </c>
      <c r="G2547">
        <v>6</v>
      </c>
      <c r="H2547" t="s">
        <v>3951</v>
      </c>
      <c r="I2547">
        <f>YEAR(Table1[[#This Row],[Date]])</f>
        <v>2024</v>
      </c>
      <c r="J2547">
        <f>MONTH(Table1[[#This Row],[Date]])</f>
        <v>5</v>
      </c>
      <c r="K2547">
        <f>WEEKDAY(Table1[[#This Row],[Date]])</f>
        <v>4</v>
      </c>
      <c r="L2547" s="3">
        <f>DAY(Table1[[#This Row],[Date]])</f>
        <v>29</v>
      </c>
      <c r="M2547" s="3">
        <f>Table1[[#This Row],[Inventory Level]]/Table1[[#This Row],[Reorder Point]]</f>
        <v>2.0533049040511728</v>
      </c>
      <c r="N2547" s="3">
        <f>ROUND(Table1[[#This Row],[Turnover Ratio]],2)</f>
        <v>2.0499999999999998</v>
      </c>
    </row>
    <row r="2548" spans="1:14" hidden="1" x14ac:dyDescent="0.25">
      <c r="A2548" t="s">
        <v>2240</v>
      </c>
      <c r="B2548" s="1">
        <v>45285</v>
      </c>
      <c r="C2548">
        <v>581</v>
      </c>
      <c r="D2548">
        <v>88</v>
      </c>
      <c r="E2548">
        <v>18</v>
      </c>
      <c r="F2548">
        <v>177</v>
      </c>
      <c r="G2548">
        <v>25</v>
      </c>
      <c r="H2548" t="s">
        <v>3951</v>
      </c>
      <c r="I2548">
        <f>YEAR(Table1[[#This Row],[Date]])</f>
        <v>2023</v>
      </c>
      <c r="J2548">
        <f>MONTH(Table1[[#This Row],[Date]])</f>
        <v>12</v>
      </c>
      <c r="K2548">
        <f>WEEKDAY(Table1[[#This Row],[Date]])</f>
        <v>2</v>
      </c>
      <c r="L2548" s="3">
        <f>DAY(Table1[[#This Row],[Date]])</f>
        <v>25</v>
      </c>
      <c r="M2548" s="3">
        <f>Table1[[#This Row],[Inventory Level]]/Table1[[#This Row],[Reorder Point]]</f>
        <v>6.6022727272727275</v>
      </c>
      <c r="N2548" s="3">
        <f>ROUND(Table1[[#This Row],[Turnover Ratio]],2)</f>
        <v>6.6</v>
      </c>
    </row>
    <row r="2549" spans="1:14" hidden="1" x14ac:dyDescent="0.25">
      <c r="A2549" t="s">
        <v>699</v>
      </c>
      <c r="B2549" s="1">
        <v>45687</v>
      </c>
      <c r="C2549">
        <v>231</v>
      </c>
      <c r="D2549">
        <v>342</v>
      </c>
      <c r="E2549">
        <v>14</v>
      </c>
      <c r="F2549">
        <v>18</v>
      </c>
      <c r="G2549">
        <v>20</v>
      </c>
      <c r="H2549" t="s">
        <v>3950</v>
      </c>
      <c r="I2549">
        <f>YEAR(Table1[[#This Row],[Date]])</f>
        <v>2025</v>
      </c>
      <c r="J2549">
        <f>MONTH(Table1[[#This Row],[Date]])</f>
        <v>1</v>
      </c>
      <c r="K2549">
        <f>WEEKDAY(Table1[[#This Row],[Date]])</f>
        <v>5</v>
      </c>
      <c r="L2549" s="3">
        <f>DAY(Table1[[#This Row],[Date]])</f>
        <v>30</v>
      </c>
      <c r="M2549" s="3">
        <f>Table1[[#This Row],[Inventory Level]]/Table1[[#This Row],[Reorder Point]]</f>
        <v>0.67543859649122806</v>
      </c>
      <c r="N2549" s="3">
        <f>ROUND(Table1[[#This Row],[Turnover Ratio]],2)</f>
        <v>0.68</v>
      </c>
    </row>
    <row r="2550" spans="1:14" hidden="1" x14ac:dyDescent="0.25">
      <c r="A2550" t="s">
        <v>2241</v>
      </c>
      <c r="B2550" s="1">
        <v>45412</v>
      </c>
      <c r="C2550">
        <v>696</v>
      </c>
      <c r="D2550">
        <v>170</v>
      </c>
      <c r="E2550">
        <v>13</v>
      </c>
      <c r="F2550">
        <v>183</v>
      </c>
      <c r="G2550">
        <v>10</v>
      </c>
      <c r="H2550" t="s">
        <v>3951</v>
      </c>
      <c r="I2550">
        <f>YEAR(Table1[[#This Row],[Date]])</f>
        <v>2024</v>
      </c>
      <c r="J2550">
        <f>MONTH(Table1[[#This Row],[Date]])</f>
        <v>4</v>
      </c>
      <c r="K2550">
        <f>WEEKDAY(Table1[[#This Row],[Date]])</f>
        <v>3</v>
      </c>
      <c r="L2550" s="3">
        <f>DAY(Table1[[#This Row],[Date]])</f>
        <v>30</v>
      </c>
      <c r="M2550" s="3">
        <f>Table1[[#This Row],[Inventory Level]]/Table1[[#This Row],[Reorder Point]]</f>
        <v>4.0941176470588232</v>
      </c>
      <c r="N2550" s="3">
        <f>ROUND(Table1[[#This Row],[Turnover Ratio]],2)</f>
        <v>4.09</v>
      </c>
    </row>
    <row r="2551" spans="1:14" hidden="1" x14ac:dyDescent="0.25">
      <c r="A2551" t="s">
        <v>2242</v>
      </c>
      <c r="B2551" s="1">
        <v>45234</v>
      </c>
      <c r="C2551">
        <v>292</v>
      </c>
      <c r="D2551">
        <v>124</v>
      </c>
      <c r="E2551">
        <v>20</v>
      </c>
      <c r="F2551">
        <v>196</v>
      </c>
      <c r="G2551">
        <v>19</v>
      </c>
      <c r="H2551" t="s">
        <v>3951</v>
      </c>
      <c r="I2551">
        <f>YEAR(Table1[[#This Row],[Date]])</f>
        <v>2023</v>
      </c>
      <c r="J2551">
        <f>MONTH(Table1[[#This Row],[Date]])</f>
        <v>11</v>
      </c>
      <c r="K2551">
        <f>WEEKDAY(Table1[[#This Row],[Date]])</f>
        <v>7</v>
      </c>
      <c r="L2551" s="3">
        <f>DAY(Table1[[#This Row],[Date]])</f>
        <v>4</v>
      </c>
      <c r="M2551" s="3">
        <f>Table1[[#This Row],[Inventory Level]]/Table1[[#This Row],[Reorder Point]]</f>
        <v>2.3548387096774195</v>
      </c>
      <c r="N2551" s="3">
        <f>ROUND(Table1[[#This Row],[Turnover Ratio]],2)</f>
        <v>2.35</v>
      </c>
    </row>
    <row r="2552" spans="1:14" hidden="1" x14ac:dyDescent="0.25">
      <c r="A2552" t="s">
        <v>2243</v>
      </c>
      <c r="B2552" s="1">
        <v>45179</v>
      </c>
      <c r="C2552">
        <v>906</v>
      </c>
      <c r="D2552">
        <v>71</v>
      </c>
      <c r="E2552">
        <v>25</v>
      </c>
      <c r="F2552">
        <v>160</v>
      </c>
      <c r="G2552">
        <v>3</v>
      </c>
      <c r="H2552" t="s">
        <v>3951</v>
      </c>
      <c r="I2552">
        <f>YEAR(Table1[[#This Row],[Date]])</f>
        <v>2023</v>
      </c>
      <c r="J2552">
        <f>MONTH(Table1[[#This Row],[Date]])</f>
        <v>9</v>
      </c>
      <c r="K2552">
        <f>WEEKDAY(Table1[[#This Row],[Date]])</f>
        <v>1</v>
      </c>
      <c r="L2552" s="3">
        <f>DAY(Table1[[#This Row],[Date]])</f>
        <v>10</v>
      </c>
      <c r="M2552" s="3">
        <f>Table1[[#This Row],[Inventory Level]]/Table1[[#This Row],[Reorder Point]]</f>
        <v>12.76056338028169</v>
      </c>
      <c r="N2552" s="3">
        <f>ROUND(Table1[[#This Row],[Turnover Ratio]],2)</f>
        <v>12.76</v>
      </c>
    </row>
    <row r="2553" spans="1:14" hidden="1" x14ac:dyDescent="0.25">
      <c r="A2553" t="s">
        <v>2244</v>
      </c>
      <c r="B2553" s="1">
        <v>45114</v>
      </c>
      <c r="C2553">
        <v>457</v>
      </c>
      <c r="D2553">
        <v>412</v>
      </c>
      <c r="E2553">
        <v>10</v>
      </c>
      <c r="F2553">
        <v>167</v>
      </c>
      <c r="G2553">
        <v>44</v>
      </c>
      <c r="H2553" t="s">
        <v>3950</v>
      </c>
      <c r="I2553">
        <f>YEAR(Table1[[#This Row],[Date]])</f>
        <v>2023</v>
      </c>
      <c r="J2553">
        <f>MONTH(Table1[[#This Row],[Date]])</f>
        <v>7</v>
      </c>
      <c r="K2553">
        <f>WEEKDAY(Table1[[#This Row],[Date]])</f>
        <v>6</v>
      </c>
      <c r="L2553" s="3">
        <f>DAY(Table1[[#This Row],[Date]])</f>
        <v>7</v>
      </c>
      <c r="M2553" s="3">
        <f>Table1[[#This Row],[Inventory Level]]/Table1[[#This Row],[Reorder Point]]</f>
        <v>1.1092233009708738</v>
      </c>
      <c r="N2553" s="3">
        <f>ROUND(Table1[[#This Row],[Turnover Ratio]],2)</f>
        <v>1.1100000000000001</v>
      </c>
    </row>
    <row r="2554" spans="1:14" hidden="1" x14ac:dyDescent="0.25">
      <c r="A2554" t="s">
        <v>2245</v>
      </c>
      <c r="B2554" s="1">
        <v>45636</v>
      </c>
      <c r="C2554">
        <v>153</v>
      </c>
      <c r="D2554">
        <v>53</v>
      </c>
      <c r="E2554">
        <v>4</v>
      </c>
      <c r="F2554">
        <v>15</v>
      </c>
      <c r="G2554">
        <v>43</v>
      </c>
      <c r="H2554" t="s">
        <v>3950</v>
      </c>
      <c r="I2554">
        <f>YEAR(Table1[[#This Row],[Date]])</f>
        <v>2024</v>
      </c>
      <c r="J2554">
        <f>MONTH(Table1[[#This Row],[Date]])</f>
        <v>12</v>
      </c>
      <c r="K2554">
        <f>WEEKDAY(Table1[[#This Row],[Date]])</f>
        <v>3</v>
      </c>
      <c r="L2554" s="3">
        <f>DAY(Table1[[#This Row],[Date]])</f>
        <v>10</v>
      </c>
      <c r="M2554" s="3">
        <f>Table1[[#This Row],[Inventory Level]]/Table1[[#This Row],[Reorder Point]]</f>
        <v>2.8867924528301887</v>
      </c>
      <c r="N2554" s="3">
        <f>ROUND(Table1[[#This Row],[Turnover Ratio]],2)</f>
        <v>2.89</v>
      </c>
    </row>
    <row r="2555" spans="1:14" hidden="1" x14ac:dyDescent="0.25">
      <c r="A2555" t="s">
        <v>2246</v>
      </c>
      <c r="B2555" s="1">
        <v>45189</v>
      </c>
      <c r="C2555">
        <v>547</v>
      </c>
      <c r="D2555">
        <v>370</v>
      </c>
      <c r="E2555">
        <v>4</v>
      </c>
      <c r="F2555">
        <v>190</v>
      </c>
      <c r="G2555">
        <v>5</v>
      </c>
      <c r="H2555" t="s">
        <v>3951</v>
      </c>
      <c r="I2555">
        <f>YEAR(Table1[[#This Row],[Date]])</f>
        <v>2023</v>
      </c>
      <c r="J2555">
        <f>MONTH(Table1[[#This Row],[Date]])</f>
        <v>9</v>
      </c>
      <c r="K2555">
        <f>WEEKDAY(Table1[[#This Row],[Date]])</f>
        <v>4</v>
      </c>
      <c r="L2555" s="3">
        <f>DAY(Table1[[#This Row],[Date]])</f>
        <v>20</v>
      </c>
      <c r="M2555" s="3">
        <f>Table1[[#This Row],[Inventory Level]]/Table1[[#This Row],[Reorder Point]]</f>
        <v>1.4783783783783784</v>
      </c>
      <c r="N2555" s="3">
        <f>ROUND(Table1[[#This Row],[Turnover Ratio]],2)</f>
        <v>1.48</v>
      </c>
    </row>
    <row r="2556" spans="1:14" x14ac:dyDescent="0.25">
      <c r="A2556" t="s">
        <v>2247</v>
      </c>
      <c r="B2556" s="1">
        <v>45412</v>
      </c>
      <c r="C2556">
        <v>407</v>
      </c>
      <c r="D2556">
        <v>142</v>
      </c>
      <c r="E2556">
        <v>15</v>
      </c>
      <c r="F2556">
        <v>31</v>
      </c>
      <c r="G2556">
        <v>17</v>
      </c>
      <c r="H2556" t="s">
        <v>3949</v>
      </c>
      <c r="I2556">
        <f>YEAR(Table1[[#This Row],[Date]])</f>
        <v>2024</v>
      </c>
      <c r="J2556">
        <f>MONTH(Table1[[#This Row],[Date]])</f>
        <v>4</v>
      </c>
      <c r="K2556">
        <f>WEEKDAY(Table1[[#This Row],[Date]])</f>
        <v>3</v>
      </c>
      <c r="L2556" s="3">
        <f>DAY(Table1[[#This Row],[Date]])</f>
        <v>30</v>
      </c>
      <c r="M2556" s="3">
        <f>Table1[[#This Row],[Inventory Level]]/Table1[[#This Row],[Reorder Point]]</f>
        <v>2.8661971830985915</v>
      </c>
      <c r="N2556" s="3">
        <f>ROUND(Table1[[#This Row],[Turnover Ratio]],2)</f>
        <v>2.87</v>
      </c>
    </row>
    <row r="2557" spans="1:14" hidden="1" x14ac:dyDescent="0.25">
      <c r="A2557" t="s">
        <v>2248</v>
      </c>
      <c r="B2557" s="1">
        <v>45324</v>
      </c>
      <c r="C2557">
        <v>930</v>
      </c>
      <c r="D2557">
        <v>491</v>
      </c>
      <c r="E2557">
        <v>10</v>
      </c>
      <c r="F2557">
        <v>146</v>
      </c>
      <c r="G2557">
        <v>24</v>
      </c>
      <c r="H2557" t="s">
        <v>3950</v>
      </c>
      <c r="I2557">
        <f>YEAR(Table1[[#This Row],[Date]])</f>
        <v>2024</v>
      </c>
      <c r="J2557">
        <f>MONTH(Table1[[#This Row],[Date]])</f>
        <v>2</v>
      </c>
      <c r="K2557">
        <f>WEEKDAY(Table1[[#This Row],[Date]])</f>
        <v>6</v>
      </c>
      <c r="L2557" s="3">
        <f>DAY(Table1[[#This Row],[Date]])</f>
        <v>2</v>
      </c>
      <c r="M2557" s="3">
        <f>Table1[[#This Row],[Inventory Level]]/Table1[[#This Row],[Reorder Point]]</f>
        <v>1.8940936863543789</v>
      </c>
      <c r="N2557" s="3">
        <f>ROUND(Table1[[#This Row],[Turnover Ratio]],2)</f>
        <v>1.89</v>
      </c>
    </row>
    <row r="2558" spans="1:14" x14ac:dyDescent="0.25">
      <c r="A2558" t="s">
        <v>2249</v>
      </c>
      <c r="B2558" s="1">
        <v>45622</v>
      </c>
      <c r="C2558">
        <v>514</v>
      </c>
      <c r="D2558">
        <v>455</v>
      </c>
      <c r="E2558">
        <v>13</v>
      </c>
      <c r="F2558">
        <v>21</v>
      </c>
      <c r="G2558">
        <v>3</v>
      </c>
      <c r="H2558" t="s">
        <v>3949</v>
      </c>
      <c r="I2558">
        <f>YEAR(Table1[[#This Row],[Date]])</f>
        <v>2024</v>
      </c>
      <c r="J2558">
        <f>MONTH(Table1[[#This Row],[Date]])</f>
        <v>11</v>
      </c>
      <c r="K2558">
        <f>WEEKDAY(Table1[[#This Row],[Date]])</f>
        <v>3</v>
      </c>
      <c r="L2558" s="3">
        <f>DAY(Table1[[#This Row],[Date]])</f>
        <v>26</v>
      </c>
      <c r="M2558" s="3">
        <f>Table1[[#This Row],[Inventory Level]]/Table1[[#This Row],[Reorder Point]]</f>
        <v>1.1296703296703297</v>
      </c>
      <c r="N2558" s="3">
        <f>ROUND(Table1[[#This Row],[Turnover Ratio]],2)</f>
        <v>1.1299999999999999</v>
      </c>
    </row>
    <row r="2559" spans="1:14" x14ac:dyDescent="0.25">
      <c r="A2559" t="s">
        <v>2250</v>
      </c>
      <c r="B2559" s="1">
        <v>45424</v>
      </c>
      <c r="C2559">
        <v>379</v>
      </c>
      <c r="D2559">
        <v>434</v>
      </c>
      <c r="E2559">
        <v>6</v>
      </c>
      <c r="F2559">
        <v>86</v>
      </c>
      <c r="G2559">
        <v>3</v>
      </c>
      <c r="H2559" t="s">
        <v>3949</v>
      </c>
      <c r="I2559">
        <f>YEAR(Table1[[#This Row],[Date]])</f>
        <v>2024</v>
      </c>
      <c r="J2559">
        <f>MONTH(Table1[[#This Row],[Date]])</f>
        <v>5</v>
      </c>
      <c r="K2559">
        <f>WEEKDAY(Table1[[#This Row],[Date]])</f>
        <v>1</v>
      </c>
      <c r="L2559" s="3">
        <f>DAY(Table1[[#This Row],[Date]])</f>
        <v>12</v>
      </c>
      <c r="M2559" s="3">
        <f>Table1[[#This Row],[Inventory Level]]/Table1[[#This Row],[Reorder Point]]</f>
        <v>0.87327188940092171</v>
      </c>
      <c r="N2559" s="3">
        <f>ROUND(Table1[[#This Row],[Turnover Ratio]],2)</f>
        <v>0.87</v>
      </c>
    </row>
    <row r="2560" spans="1:14" hidden="1" x14ac:dyDescent="0.25">
      <c r="A2560" t="s">
        <v>2251</v>
      </c>
      <c r="B2560" s="1">
        <v>45373</v>
      </c>
      <c r="C2560">
        <v>877</v>
      </c>
      <c r="D2560">
        <v>237</v>
      </c>
      <c r="E2560">
        <v>9</v>
      </c>
      <c r="F2560">
        <v>139</v>
      </c>
      <c r="G2560">
        <v>25</v>
      </c>
      <c r="H2560" t="s">
        <v>3951</v>
      </c>
      <c r="I2560">
        <f>YEAR(Table1[[#This Row],[Date]])</f>
        <v>2024</v>
      </c>
      <c r="J2560">
        <f>MONTH(Table1[[#This Row],[Date]])</f>
        <v>3</v>
      </c>
      <c r="K2560">
        <f>WEEKDAY(Table1[[#This Row],[Date]])</f>
        <v>6</v>
      </c>
      <c r="L2560" s="3">
        <f>DAY(Table1[[#This Row],[Date]])</f>
        <v>22</v>
      </c>
      <c r="M2560" s="3">
        <f>Table1[[#This Row],[Inventory Level]]/Table1[[#This Row],[Reorder Point]]</f>
        <v>3.7004219409282699</v>
      </c>
      <c r="N2560" s="3">
        <f>ROUND(Table1[[#This Row],[Turnover Ratio]],2)</f>
        <v>3.7</v>
      </c>
    </row>
    <row r="2561" spans="1:14" hidden="1" x14ac:dyDescent="0.25">
      <c r="A2561" t="s">
        <v>1692</v>
      </c>
      <c r="B2561" s="1">
        <v>45173</v>
      </c>
      <c r="C2561">
        <v>173</v>
      </c>
      <c r="D2561">
        <v>109</v>
      </c>
      <c r="E2561">
        <v>28</v>
      </c>
      <c r="F2561">
        <v>93</v>
      </c>
      <c r="G2561">
        <v>16</v>
      </c>
      <c r="H2561" t="s">
        <v>3951</v>
      </c>
      <c r="I2561">
        <f>YEAR(Table1[[#This Row],[Date]])</f>
        <v>2023</v>
      </c>
      <c r="J2561">
        <f>MONTH(Table1[[#This Row],[Date]])</f>
        <v>9</v>
      </c>
      <c r="K2561">
        <f>WEEKDAY(Table1[[#This Row],[Date]])</f>
        <v>2</v>
      </c>
      <c r="L2561" s="3">
        <f>DAY(Table1[[#This Row],[Date]])</f>
        <v>4</v>
      </c>
      <c r="M2561" s="3">
        <f>Table1[[#This Row],[Inventory Level]]/Table1[[#This Row],[Reorder Point]]</f>
        <v>1.5871559633027523</v>
      </c>
      <c r="N2561" s="3">
        <f>ROUND(Table1[[#This Row],[Turnover Ratio]],2)</f>
        <v>1.59</v>
      </c>
    </row>
    <row r="2562" spans="1:14" x14ac:dyDescent="0.25">
      <c r="A2562" t="s">
        <v>2252</v>
      </c>
      <c r="B2562" s="1">
        <v>45383</v>
      </c>
      <c r="C2562">
        <v>194</v>
      </c>
      <c r="D2562">
        <v>393</v>
      </c>
      <c r="E2562">
        <v>18</v>
      </c>
      <c r="F2562">
        <v>71</v>
      </c>
      <c r="G2562">
        <v>34</v>
      </c>
      <c r="H2562" t="s">
        <v>3949</v>
      </c>
      <c r="I2562">
        <f>YEAR(Table1[[#This Row],[Date]])</f>
        <v>2024</v>
      </c>
      <c r="J2562">
        <f>MONTH(Table1[[#This Row],[Date]])</f>
        <v>4</v>
      </c>
      <c r="K2562">
        <f>WEEKDAY(Table1[[#This Row],[Date]])</f>
        <v>2</v>
      </c>
      <c r="L2562" s="3">
        <f>DAY(Table1[[#This Row],[Date]])</f>
        <v>1</v>
      </c>
      <c r="M2562" s="3">
        <f>Table1[[#This Row],[Inventory Level]]/Table1[[#This Row],[Reorder Point]]</f>
        <v>0.49363867684478374</v>
      </c>
      <c r="N2562" s="3">
        <f>ROUND(Table1[[#This Row],[Turnover Ratio]],2)</f>
        <v>0.49</v>
      </c>
    </row>
    <row r="2563" spans="1:14" x14ac:dyDescent="0.25">
      <c r="A2563" t="s">
        <v>2253</v>
      </c>
      <c r="B2563" s="1">
        <v>45242</v>
      </c>
      <c r="C2563">
        <v>885</v>
      </c>
      <c r="D2563">
        <v>306</v>
      </c>
      <c r="E2563">
        <v>4</v>
      </c>
      <c r="F2563">
        <v>148</v>
      </c>
      <c r="G2563">
        <v>30</v>
      </c>
      <c r="H2563" t="s">
        <v>3949</v>
      </c>
      <c r="I2563">
        <f>YEAR(Table1[[#This Row],[Date]])</f>
        <v>2023</v>
      </c>
      <c r="J2563">
        <f>MONTH(Table1[[#This Row],[Date]])</f>
        <v>11</v>
      </c>
      <c r="K2563">
        <f>WEEKDAY(Table1[[#This Row],[Date]])</f>
        <v>1</v>
      </c>
      <c r="L2563" s="3">
        <f>DAY(Table1[[#This Row],[Date]])</f>
        <v>12</v>
      </c>
      <c r="M2563" s="3">
        <f>Table1[[#This Row],[Inventory Level]]/Table1[[#This Row],[Reorder Point]]</f>
        <v>2.892156862745098</v>
      </c>
      <c r="N2563" s="3">
        <f>ROUND(Table1[[#This Row],[Turnover Ratio]],2)</f>
        <v>2.89</v>
      </c>
    </row>
    <row r="2564" spans="1:14" hidden="1" x14ac:dyDescent="0.25">
      <c r="A2564" t="s">
        <v>2187</v>
      </c>
      <c r="B2564" s="1">
        <v>45415</v>
      </c>
      <c r="C2564">
        <v>398</v>
      </c>
      <c r="D2564">
        <v>196</v>
      </c>
      <c r="E2564">
        <v>8</v>
      </c>
      <c r="F2564">
        <v>49</v>
      </c>
      <c r="G2564">
        <v>5</v>
      </c>
      <c r="H2564" t="s">
        <v>3950</v>
      </c>
      <c r="I2564">
        <f>YEAR(Table1[[#This Row],[Date]])</f>
        <v>2024</v>
      </c>
      <c r="J2564">
        <f>MONTH(Table1[[#This Row],[Date]])</f>
        <v>5</v>
      </c>
      <c r="K2564">
        <f>WEEKDAY(Table1[[#This Row],[Date]])</f>
        <v>6</v>
      </c>
      <c r="L2564" s="3">
        <f>DAY(Table1[[#This Row],[Date]])</f>
        <v>3</v>
      </c>
      <c r="M2564" s="3">
        <f>Table1[[#This Row],[Inventory Level]]/Table1[[#This Row],[Reorder Point]]</f>
        <v>2.0306122448979593</v>
      </c>
      <c r="N2564" s="3">
        <f>ROUND(Table1[[#This Row],[Turnover Ratio]],2)</f>
        <v>2.0299999999999998</v>
      </c>
    </row>
    <row r="2565" spans="1:14" hidden="1" x14ac:dyDescent="0.25">
      <c r="A2565" t="s">
        <v>1796</v>
      </c>
      <c r="B2565" s="1">
        <v>45592</v>
      </c>
      <c r="C2565">
        <v>215</v>
      </c>
      <c r="D2565">
        <v>378</v>
      </c>
      <c r="E2565">
        <v>9</v>
      </c>
      <c r="F2565">
        <v>93</v>
      </c>
      <c r="G2565">
        <v>4</v>
      </c>
      <c r="H2565" t="s">
        <v>3950</v>
      </c>
      <c r="I2565">
        <f>YEAR(Table1[[#This Row],[Date]])</f>
        <v>2024</v>
      </c>
      <c r="J2565">
        <f>MONTH(Table1[[#This Row],[Date]])</f>
        <v>10</v>
      </c>
      <c r="K2565">
        <f>WEEKDAY(Table1[[#This Row],[Date]])</f>
        <v>1</v>
      </c>
      <c r="L2565" s="3">
        <f>DAY(Table1[[#This Row],[Date]])</f>
        <v>27</v>
      </c>
      <c r="M2565" s="3">
        <f>Table1[[#This Row],[Inventory Level]]/Table1[[#This Row],[Reorder Point]]</f>
        <v>0.56878306878306883</v>
      </c>
      <c r="N2565" s="3">
        <f>ROUND(Table1[[#This Row],[Turnover Ratio]],2)</f>
        <v>0.56999999999999995</v>
      </c>
    </row>
    <row r="2566" spans="1:14" hidden="1" x14ac:dyDescent="0.25">
      <c r="A2566" t="s">
        <v>2254</v>
      </c>
      <c r="B2566" s="1">
        <v>45335</v>
      </c>
      <c r="C2566">
        <v>866</v>
      </c>
      <c r="D2566">
        <v>378</v>
      </c>
      <c r="E2566">
        <v>4</v>
      </c>
      <c r="F2566">
        <v>65</v>
      </c>
      <c r="G2566">
        <v>37</v>
      </c>
      <c r="H2566" t="s">
        <v>3951</v>
      </c>
      <c r="I2566">
        <f>YEAR(Table1[[#This Row],[Date]])</f>
        <v>2024</v>
      </c>
      <c r="J2566">
        <f>MONTH(Table1[[#This Row],[Date]])</f>
        <v>2</v>
      </c>
      <c r="K2566">
        <f>WEEKDAY(Table1[[#This Row],[Date]])</f>
        <v>3</v>
      </c>
      <c r="L2566" s="3">
        <f>DAY(Table1[[#This Row],[Date]])</f>
        <v>13</v>
      </c>
      <c r="M2566" s="3">
        <f>Table1[[#This Row],[Inventory Level]]/Table1[[#This Row],[Reorder Point]]</f>
        <v>2.2910052910052912</v>
      </c>
      <c r="N2566" s="3">
        <f>ROUND(Table1[[#This Row],[Turnover Ratio]],2)</f>
        <v>2.29</v>
      </c>
    </row>
    <row r="2567" spans="1:14" x14ac:dyDescent="0.25">
      <c r="A2567" t="s">
        <v>2255</v>
      </c>
      <c r="B2567" s="1">
        <v>45175</v>
      </c>
      <c r="C2567">
        <v>563</v>
      </c>
      <c r="D2567">
        <v>288</v>
      </c>
      <c r="E2567">
        <v>1</v>
      </c>
      <c r="F2567">
        <v>45</v>
      </c>
      <c r="G2567">
        <v>7</v>
      </c>
      <c r="H2567" t="s">
        <v>3949</v>
      </c>
      <c r="I2567">
        <f>YEAR(Table1[[#This Row],[Date]])</f>
        <v>2023</v>
      </c>
      <c r="J2567">
        <f>MONTH(Table1[[#This Row],[Date]])</f>
        <v>9</v>
      </c>
      <c r="K2567">
        <f>WEEKDAY(Table1[[#This Row],[Date]])</f>
        <v>4</v>
      </c>
      <c r="L2567" s="3">
        <f>DAY(Table1[[#This Row],[Date]])</f>
        <v>6</v>
      </c>
      <c r="M2567" s="3">
        <f>Table1[[#This Row],[Inventory Level]]/Table1[[#This Row],[Reorder Point]]</f>
        <v>1.9548611111111112</v>
      </c>
      <c r="N2567" s="3">
        <f>ROUND(Table1[[#This Row],[Turnover Ratio]],2)</f>
        <v>1.95</v>
      </c>
    </row>
    <row r="2568" spans="1:14" hidden="1" x14ac:dyDescent="0.25">
      <c r="A2568" t="s">
        <v>2256</v>
      </c>
      <c r="B2568" s="1">
        <v>45452</v>
      </c>
      <c r="C2568">
        <v>599</v>
      </c>
      <c r="D2568">
        <v>321</v>
      </c>
      <c r="E2568">
        <v>6</v>
      </c>
      <c r="F2568">
        <v>185</v>
      </c>
      <c r="G2568">
        <v>5</v>
      </c>
      <c r="H2568" t="s">
        <v>3951</v>
      </c>
      <c r="I2568">
        <f>YEAR(Table1[[#This Row],[Date]])</f>
        <v>2024</v>
      </c>
      <c r="J2568">
        <f>MONTH(Table1[[#This Row],[Date]])</f>
        <v>6</v>
      </c>
      <c r="K2568">
        <f>WEEKDAY(Table1[[#This Row],[Date]])</f>
        <v>1</v>
      </c>
      <c r="L2568" s="3">
        <f>DAY(Table1[[#This Row],[Date]])</f>
        <v>9</v>
      </c>
      <c r="M2568" s="3">
        <f>Table1[[#This Row],[Inventory Level]]/Table1[[#This Row],[Reorder Point]]</f>
        <v>1.8660436137071652</v>
      </c>
      <c r="N2568" s="3">
        <f>ROUND(Table1[[#This Row],[Turnover Ratio]],2)</f>
        <v>1.87</v>
      </c>
    </row>
    <row r="2569" spans="1:14" hidden="1" x14ac:dyDescent="0.25">
      <c r="A2569" t="s">
        <v>1077</v>
      </c>
      <c r="B2569" s="1">
        <v>45172</v>
      </c>
      <c r="C2569">
        <v>680</v>
      </c>
      <c r="D2569">
        <v>153</v>
      </c>
      <c r="E2569">
        <v>3</v>
      </c>
      <c r="F2569">
        <v>64</v>
      </c>
      <c r="G2569">
        <v>6</v>
      </c>
      <c r="H2569" t="s">
        <v>3950</v>
      </c>
      <c r="I2569">
        <f>YEAR(Table1[[#This Row],[Date]])</f>
        <v>2023</v>
      </c>
      <c r="J2569">
        <f>MONTH(Table1[[#This Row],[Date]])</f>
        <v>9</v>
      </c>
      <c r="K2569">
        <f>WEEKDAY(Table1[[#This Row],[Date]])</f>
        <v>1</v>
      </c>
      <c r="L2569" s="3">
        <f>DAY(Table1[[#This Row],[Date]])</f>
        <v>3</v>
      </c>
      <c r="M2569" s="3">
        <f>Table1[[#This Row],[Inventory Level]]/Table1[[#This Row],[Reorder Point]]</f>
        <v>4.4444444444444446</v>
      </c>
      <c r="N2569" s="3">
        <f>ROUND(Table1[[#This Row],[Turnover Ratio]],2)</f>
        <v>4.4400000000000004</v>
      </c>
    </row>
    <row r="2570" spans="1:14" hidden="1" x14ac:dyDescent="0.25">
      <c r="A2570" t="s">
        <v>2257</v>
      </c>
      <c r="B2570" s="1">
        <v>45007</v>
      </c>
      <c r="C2570">
        <v>131</v>
      </c>
      <c r="D2570">
        <v>360</v>
      </c>
      <c r="E2570">
        <v>16</v>
      </c>
      <c r="F2570">
        <v>106</v>
      </c>
      <c r="G2570">
        <v>9</v>
      </c>
      <c r="H2570" t="s">
        <v>3951</v>
      </c>
      <c r="I2570">
        <f>YEAR(Table1[[#This Row],[Date]])</f>
        <v>2023</v>
      </c>
      <c r="J2570">
        <f>MONTH(Table1[[#This Row],[Date]])</f>
        <v>3</v>
      </c>
      <c r="K2570">
        <f>WEEKDAY(Table1[[#This Row],[Date]])</f>
        <v>4</v>
      </c>
      <c r="L2570" s="3">
        <f>DAY(Table1[[#This Row],[Date]])</f>
        <v>22</v>
      </c>
      <c r="M2570" s="3">
        <f>Table1[[#This Row],[Inventory Level]]/Table1[[#This Row],[Reorder Point]]</f>
        <v>0.36388888888888887</v>
      </c>
      <c r="N2570" s="3">
        <f>ROUND(Table1[[#This Row],[Turnover Ratio]],2)</f>
        <v>0.36</v>
      </c>
    </row>
    <row r="2571" spans="1:14" x14ac:dyDescent="0.25">
      <c r="A2571" t="s">
        <v>2258</v>
      </c>
      <c r="B2571" s="1">
        <v>45336</v>
      </c>
      <c r="C2571">
        <v>397</v>
      </c>
      <c r="D2571">
        <v>477</v>
      </c>
      <c r="E2571">
        <v>24</v>
      </c>
      <c r="F2571">
        <v>23</v>
      </c>
      <c r="G2571">
        <v>48</v>
      </c>
      <c r="H2571" t="s">
        <v>3949</v>
      </c>
      <c r="I2571">
        <f>YEAR(Table1[[#This Row],[Date]])</f>
        <v>2024</v>
      </c>
      <c r="J2571">
        <f>MONTH(Table1[[#This Row],[Date]])</f>
        <v>2</v>
      </c>
      <c r="K2571">
        <f>WEEKDAY(Table1[[#This Row],[Date]])</f>
        <v>4</v>
      </c>
      <c r="L2571" s="3">
        <f>DAY(Table1[[#This Row],[Date]])</f>
        <v>14</v>
      </c>
      <c r="M2571" s="3">
        <f>Table1[[#This Row],[Inventory Level]]/Table1[[#This Row],[Reorder Point]]</f>
        <v>0.83228511530398319</v>
      </c>
      <c r="N2571" s="3">
        <f>ROUND(Table1[[#This Row],[Turnover Ratio]],2)</f>
        <v>0.83</v>
      </c>
    </row>
    <row r="2572" spans="1:14" hidden="1" x14ac:dyDescent="0.25">
      <c r="A2572" t="s">
        <v>2259</v>
      </c>
      <c r="B2572" s="1">
        <v>44982</v>
      </c>
      <c r="C2572">
        <v>139</v>
      </c>
      <c r="D2572">
        <v>120</v>
      </c>
      <c r="E2572">
        <v>9</v>
      </c>
      <c r="F2572">
        <v>66</v>
      </c>
      <c r="G2572">
        <v>50</v>
      </c>
      <c r="H2572" t="s">
        <v>3951</v>
      </c>
      <c r="I2572">
        <f>YEAR(Table1[[#This Row],[Date]])</f>
        <v>2023</v>
      </c>
      <c r="J2572">
        <f>MONTH(Table1[[#This Row],[Date]])</f>
        <v>2</v>
      </c>
      <c r="K2572">
        <f>WEEKDAY(Table1[[#This Row],[Date]])</f>
        <v>7</v>
      </c>
      <c r="L2572" s="3">
        <f>DAY(Table1[[#This Row],[Date]])</f>
        <v>25</v>
      </c>
      <c r="M2572" s="3">
        <f>Table1[[#This Row],[Inventory Level]]/Table1[[#This Row],[Reorder Point]]</f>
        <v>1.1583333333333334</v>
      </c>
      <c r="N2572" s="3">
        <f>ROUND(Table1[[#This Row],[Turnover Ratio]],2)</f>
        <v>1.1599999999999999</v>
      </c>
    </row>
    <row r="2573" spans="1:14" hidden="1" x14ac:dyDescent="0.25">
      <c r="A2573" t="s">
        <v>2260</v>
      </c>
      <c r="B2573" s="1">
        <v>45391</v>
      </c>
      <c r="C2573">
        <v>827</v>
      </c>
      <c r="D2573">
        <v>169</v>
      </c>
      <c r="E2573">
        <v>6</v>
      </c>
      <c r="F2573">
        <v>150</v>
      </c>
      <c r="G2573">
        <v>5</v>
      </c>
      <c r="H2573" t="s">
        <v>3950</v>
      </c>
      <c r="I2573">
        <f>YEAR(Table1[[#This Row],[Date]])</f>
        <v>2024</v>
      </c>
      <c r="J2573">
        <f>MONTH(Table1[[#This Row],[Date]])</f>
        <v>4</v>
      </c>
      <c r="K2573">
        <f>WEEKDAY(Table1[[#This Row],[Date]])</f>
        <v>3</v>
      </c>
      <c r="L2573" s="3">
        <f>DAY(Table1[[#This Row],[Date]])</f>
        <v>9</v>
      </c>
      <c r="M2573" s="3">
        <f>Table1[[#This Row],[Inventory Level]]/Table1[[#This Row],[Reorder Point]]</f>
        <v>4.8934911242603549</v>
      </c>
      <c r="N2573" s="3">
        <f>ROUND(Table1[[#This Row],[Turnover Ratio]],2)</f>
        <v>4.8899999999999997</v>
      </c>
    </row>
    <row r="2574" spans="1:14" hidden="1" x14ac:dyDescent="0.25">
      <c r="A2574" t="s">
        <v>2261</v>
      </c>
      <c r="B2574" s="1">
        <v>45287</v>
      </c>
      <c r="C2574">
        <v>283</v>
      </c>
      <c r="D2574">
        <v>130</v>
      </c>
      <c r="E2574">
        <v>6</v>
      </c>
      <c r="F2574">
        <v>105</v>
      </c>
      <c r="G2574">
        <v>16</v>
      </c>
      <c r="H2574" t="s">
        <v>3951</v>
      </c>
      <c r="I2574">
        <f>YEAR(Table1[[#This Row],[Date]])</f>
        <v>2023</v>
      </c>
      <c r="J2574">
        <f>MONTH(Table1[[#This Row],[Date]])</f>
        <v>12</v>
      </c>
      <c r="K2574">
        <f>WEEKDAY(Table1[[#This Row],[Date]])</f>
        <v>4</v>
      </c>
      <c r="L2574" s="3">
        <f>DAY(Table1[[#This Row],[Date]])</f>
        <v>27</v>
      </c>
      <c r="M2574" s="3">
        <f>Table1[[#This Row],[Inventory Level]]/Table1[[#This Row],[Reorder Point]]</f>
        <v>2.1769230769230767</v>
      </c>
      <c r="N2574" s="3">
        <f>ROUND(Table1[[#This Row],[Turnover Ratio]],2)</f>
        <v>2.1800000000000002</v>
      </c>
    </row>
    <row r="2575" spans="1:14" hidden="1" x14ac:dyDescent="0.25">
      <c r="A2575" t="s">
        <v>2262</v>
      </c>
      <c r="B2575" s="1">
        <v>45544</v>
      </c>
      <c r="C2575">
        <v>853</v>
      </c>
      <c r="D2575">
        <v>229</v>
      </c>
      <c r="E2575">
        <v>18</v>
      </c>
      <c r="F2575">
        <v>200</v>
      </c>
      <c r="G2575">
        <v>4</v>
      </c>
      <c r="H2575" t="s">
        <v>3950</v>
      </c>
      <c r="I2575">
        <f>YEAR(Table1[[#This Row],[Date]])</f>
        <v>2024</v>
      </c>
      <c r="J2575">
        <f>MONTH(Table1[[#This Row],[Date]])</f>
        <v>9</v>
      </c>
      <c r="K2575">
        <f>WEEKDAY(Table1[[#This Row],[Date]])</f>
        <v>2</v>
      </c>
      <c r="L2575" s="3">
        <f>DAY(Table1[[#This Row],[Date]])</f>
        <v>9</v>
      </c>
      <c r="M2575" s="3">
        <f>Table1[[#This Row],[Inventory Level]]/Table1[[#This Row],[Reorder Point]]</f>
        <v>3.7248908296943233</v>
      </c>
      <c r="N2575" s="3">
        <f>ROUND(Table1[[#This Row],[Turnover Ratio]],2)</f>
        <v>3.72</v>
      </c>
    </row>
    <row r="2576" spans="1:14" x14ac:dyDescent="0.25">
      <c r="A2576" t="s">
        <v>2263</v>
      </c>
      <c r="B2576" s="1">
        <v>45052</v>
      </c>
      <c r="C2576">
        <v>552</v>
      </c>
      <c r="D2576">
        <v>228</v>
      </c>
      <c r="E2576">
        <v>10</v>
      </c>
      <c r="F2576">
        <v>160</v>
      </c>
      <c r="G2576">
        <v>24</v>
      </c>
      <c r="H2576" t="s">
        <v>3949</v>
      </c>
      <c r="I2576">
        <f>YEAR(Table1[[#This Row],[Date]])</f>
        <v>2023</v>
      </c>
      <c r="J2576">
        <f>MONTH(Table1[[#This Row],[Date]])</f>
        <v>5</v>
      </c>
      <c r="K2576">
        <f>WEEKDAY(Table1[[#This Row],[Date]])</f>
        <v>7</v>
      </c>
      <c r="L2576" s="3">
        <f>DAY(Table1[[#This Row],[Date]])</f>
        <v>6</v>
      </c>
      <c r="M2576" s="3">
        <f>Table1[[#This Row],[Inventory Level]]/Table1[[#This Row],[Reorder Point]]</f>
        <v>2.4210526315789473</v>
      </c>
      <c r="N2576" s="3">
        <f>ROUND(Table1[[#This Row],[Turnover Ratio]],2)</f>
        <v>2.42</v>
      </c>
    </row>
    <row r="2577" spans="1:14" x14ac:dyDescent="0.25">
      <c r="A2577" t="s">
        <v>2264</v>
      </c>
      <c r="B2577" s="1">
        <v>45023</v>
      </c>
      <c r="C2577">
        <v>485</v>
      </c>
      <c r="D2577">
        <v>458</v>
      </c>
      <c r="E2577">
        <v>18</v>
      </c>
      <c r="F2577">
        <v>190</v>
      </c>
      <c r="G2577">
        <v>31</v>
      </c>
      <c r="H2577" t="s">
        <v>3949</v>
      </c>
      <c r="I2577">
        <f>YEAR(Table1[[#This Row],[Date]])</f>
        <v>2023</v>
      </c>
      <c r="J2577">
        <f>MONTH(Table1[[#This Row],[Date]])</f>
        <v>4</v>
      </c>
      <c r="K2577">
        <f>WEEKDAY(Table1[[#This Row],[Date]])</f>
        <v>6</v>
      </c>
      <c r="L2577" s="3">
        <f>DAY(Table1[[#This Row],[Date]])</f>
        <v>7</v>
      </c>
      <c r="M2577" s="3">
        <f>Table1[[#This Row],[Inventory Level]]/Table1[[#This Row],[Reorder Point]]</f>
        <v>1.0589519650655022</v>
      </c>
      <c r="N2577" s="3">
        <f>ROUND(Table1[[#This Row],[Turnover Ratio]],2)</f>
        <v>1.06</v>
      </c>
    </row>
    <row r="2578" spans="1:14" x14ac:dyDescent="0.25">
      <c r="A2578" t="s">
        <v>2265</v>
      </c>
      <c r="B2578" s="1">
        <v>45584</v>
      </c>
      <c r="C2578">
        <v>148</v>
      </c>
      <c r="D2578">
        <v>231</v>
      </c>
      <c r="E2578">
        <v>29</v>
      </c>
      <c r="F2578">
        <v>155</v>
      </c>
      <c r="G2578">
        <v>6</v>
      </c>
      <c r="H2578" t="s">
        <v>3949</v>
      </c>
      <c r="I2578">
        <f>YEAR(Table1[[#This Row],[Date]])</f>
        <v>2024</v>
      </c>
      <c r="J2578">
        <f>MONTH(Table1[[#This Row],[Date]])</f>
        <v>10</v>
      </c>
      <c r="K2578">
        <f>WEEKDAY(Table1[[#This Row],[Date]])</f>
        <v>7</v>
      </c>
      <c r="L2578" s="3">
        <f>DAY(Table1[[#This Row],[Date]])</f>
        <v>19</v>
      </c>
      <c r="M2578" s="3">
        <f>Table1[[#This Row],[Inventory Level]]/Table1[[#This Row],[Reorder Point]]</f>
        <v>0.64069264069264065</v>
      </c>
      <c r="N2578" s="3">
        <f>ROUND(Table1[[#This Row],[Turnover Ratio]],2)</f>
        <v>0.64</v>
      </c>
    </row>
    <row r="2579" spans="1:14" x14ac:dyDescent="0.25">
      <c r="A2579" t="s">
        <v>2266</v>
      </c>
      <c r="B2579" s="1">
        <v>45437</v>
      </c>
      <c r="C2579">
        <v>288</v>
      </c>
      <c r="D2579">
        <v>255</v>
      </c>
      <c r="E2579">
        <v>23</v>
      </c>
      <c r="F2579">
        <v>122</v>
      </c>
      <c r="G2579">
        <v>30</v>
      </c>
      <c r="H2579" t="s">
        <v>3949</v>
      </c>
      <c r="I2579">
        <f>YEAR(Table1[[#This Row],[Date]])</f>
        <v>2024</v>
      </c>
      <c r="J2579">
        <f>MONTH(Table1[[#This Row],[Date]])</f>
        <v>5</v>
      </c>
      <c r="K2579">
        <f>WEEKDAY(Table1[[#This Row],[Date]])</f>
        <v>7</v>
      </c>
      <c r="L2579" s="3">
        <f>DAY(Table1[[#This Row],[Date]])</f>
        <v>25</v>
      </c>
      <c r="M2579" s="3">
        <f>Table1[[#This Row],[Inventory Level]]/Table1[[#This Row],[Reorder Point]]</f>
        <v>1.1294117647058823</v>
      </c>
      <c r="N2579" s="3">
        <f>ROUND(Table1[[#This Row],[Turnover Ratio]],2)</f>
        <v>1.1299999999999999</v>
      </c>
    </row>
    <row r="2580" spans="1:14" hidden="1" x14ac:dyDescent="0.25">
      <c r="A2580" t="s">
        <v>2267</v>
      </c>
      <c r="B2580" s="1">
        <v>45500</v>
      </c>
      <c r="C2580">
        <v>341</v>
      </c>
      <c r="D2580">
        <v>362</v>
      </c>
      <c r="E2580">
        <v>25</v>
      </c>
      <c r="F2580">
        <v>126</v>
      </c>
      <c r="G2580">
        <v>9</v>
      </c>
      <c r="H2580" t="s">
        <v>3950</v>
      </c>
      <c r="I2580">
        <f>YEAR(Table1[[#This Row],[Date]])</f>
        <v>2024</v>
      </c>
      <c r="J2580">
        <f>MONTH(Table1[[#This Row],[Date]])</f>
        <v>7</v>
      </c>
      <c r="K2580">
        <f>WEEKDAY(Table1[[#This Row],[Date]])</f>
        <v>7</v>
      </c>
      <c r="L2580" s="3">
        <f>DAY(Table1[[#This Row],[Date]])</f>
        <v>27</v>
      </c>
      <c r="M2580" s="3">
        <f>Table1[[#This Row],[Inventory Level]]/Table1[[#This Row],[Reorder Point]]</f>
        <v>0.94198895027624308</v>
      </c>
      <c r="N2580" s="3">
        <f>ROUND(Table1[[#This Row],[Turnover Ratio]],2)</f>
        <v>0.94</v>
      </c>
    </row>
    <row r="2581" spans="1:14" hidden="1" x14ac:dyDescent="0.25">
      <c r="A2581" t="s">
        <v>2268</v>
      </c>
      <c r="B2581" s="1">
        <v>45591</v>
      </c>
      <c r="C2581">
        <v>610</v>
      </c>
      <c r="D2581">
        <v>227</v>
      </c>
      <c r="E2581">
        <v>1</v>
      </c>
      <c r="F2581">
        <v>66</v>
      </c>
      <c r="G2581">
        <v>12</v>
      </c>
      <c r="H2581" t="s">
        <v>3950</v>
      </c>
      <c r="I2581">
        <f>YEAR(Table1[[#This Row],[Date]])</f>
        <v>2024</v>
      </c>
      <c r="J2581">
        <f>MONTH(Table1[[#This Row],[Date]])</f>
        <v>10</v>
      </c>
      <c r="K2581">
        <f>WEEKDAY(Table1[[#This Row],[Date]])</f>
        <v>7</v>
      </c>
      <c r="L2581" s="3">
        <f>DAY(Table1[[#This Row],[Date]])</f>
        <v>26</v>
      </c>
      <c r="M2581" s="3">
        <f>Table1[[#This Row],[Inventory Level]]/Table1[[#This Row],[Reorder Point]]</f>
        <v>2.6872246696035242</v>
      </c>
      <c r="N2581" s="3">
        <f>ROUND(Table1[[#This Row],[Turnover Ratio]],2)</f>
        <v>2.69</v>
      </c>
    </row>
    <row r="2582" spans="1:14" hidden="1" x14ac:dyDescent="0.25">
      <c r="A2582" t="s">
        <v>542</v>
      </c>
      <c r="B2582" s="1">
        <v>45342</v>
      </c>
      <c r="C2582">
        <v>949</v>
      </c>
      <c r="D2582">
        <v>76</v>
      </c>
      <c r="E2582">
        <v>4</v>
      </c>
      <c r="F2582">
        <v>8</v>
      </c>
      <c r="G2582">
        <v>4</v>
      </c>
      <c r="H2582" t="s">
        <v>3950</v>
      </c>
      <c r="I2582">
        <f>YEAR(Table1[[#This Row],[Date]])</f>
        <v>2024</v>
      </c>
      <c r="J2582">
        <f>MONTH(Table1[[#This Row],[Date]])</f>
        <v>2</v>
      </c>
      <c r="K2582">
        <f>WEEKDAY(Table1[[#This Row],[Date]])</f>
        <v>3</v>
      </c>
      <c r="L2582" s="3">
        <f>DAY(Table1[[#This Row],[Date]])</f>
        <v>20</v>
      </c>
      <c r="M2582" s="3">
        <f>Table1[[#This Row],[Inventory Level]]/Table1[[#This Row],[Reorder Point]]</f>
        <v>12.486842105263158</v>
      </c>
      <c r="N2582" s="3">
        <f>ROUND(Table1[[#This Row],[Turnover Ratio]],2)</f>
        <v>12.49</v>
      </c>
    </row>
    <row r="2583" spans="1:14" x14ac:dyDescent="0.25">
      <c r="A2583" t="s">
        <v>2269</v>
      </c>
      <c r="B2583" s="1">
        <v>45513</v>
      </c>
      <c r="C2583">
        <v>888</v>
      </c>
      <c r="D2583">
        <v>275</v>
      </c>
      <c r="E2583">
        <v>14</v>
      </c>
      <c r="F2583">
        <v>64</v>
      </c>
      <c r="G2583">
        <v>2</v>
      </c>
      <c r="H2583" t="s">
        <v>3949</v>
      </c>
      <c r="I2583">
        <f>YEAR(Table1[[#This Row],[Date]])</f>
        <v>2024</v>
      </c>
      <c r="J2583">
        <f>MONTH(Table1[[#This Row],[Date]])</f>
        <v>8</v>
      </c>
      <c r="K2583">
        <f>WEEKDAY(Table1[[#This Row],[Date]])</f>
        <v>6</v>
      </c>
      <c r="L2583" s="3">
        <f>DAY(Table1[[#This Row],[Date]])</f>
        <v>9</v>
      </c>
      <c r="M2583" s="3">
        <f>Table1[[#This Row],[Inventory Level]]/Table1[[#This Row],[Reorder Point]]</f>
        <v>3.229090909090909</v>
      </c>
      <c r="N2583" s="3">
        <f>ROUND(Table1[[#This Row],[Turnover Ratio]],2)</f>
        <v>3.23</v>
      </c>
    </row>
    <row r="2584" spans="1:14" x14ac:dyDescent="0.25">
      <c r="A2584" t="s">
        <v>302</v>
      </c>
      <c r="B2584" s="1">
        <v>45127</v>
      </c>
      <c r="C2584">
        <v>403</v>
      </c>
      <c r="D2584">
        <v>131</v>
      </c>
      <c r="E2584">
        <v>2</v>
      </c>
      <c r="F2584">
        <v>44</v>
      </c>
      <c r="G2584">
        <v>38</v>
      </c>
      <c r="H2584" t="s">
        <v>3949</v>
      </c>
      <c r="I2584">
        <f>YEAR(Table1[[#This Row],[Date]])</f>
        <v>2023</v>
      </c>
      <c r="J2584">
        <f>MONTH(Table1[[#This Row],[Date]])</f>
        <v>7</v>
      </c>
      <c r="K2584">
        <f>WEEKDAY(Table1[[#This Row],[Date]])</f>
        <v>5</v>
      </c>
      <c r="L2584" s="3">
        <f>DAY(Table1[[#This Row],[Date]])</f>
        <v>20</v>
      </c>
      <c r="M2584" s="3">
        <f>Table1[[#This Row],[Inventory Level]]/Table1[[#This Row],[Reorder Point]]</f>
        <v>3.0763358778625953</v>
      </c>
      <c r="N2584" s="3">
        <f>ROUND(Table1[[#This Row],[Turnover Ratio]],2)</f>
        <v>3.08</v>
      </c>
    </row>
    <row r="2585" spans="1:14" x14ac:dyDescent="0.25">
      <c r="A2585" t="s">
        <v>2270</v>
      </c>
      <c r="B2585" s="1">
        <v>45697</v>
      </c>
      <c r="C2585">
        <v>626</v>
      </c>
      <c r="D2585">
        <v>422</v>
      </c>
      <c r="E2585">
        <v>5</v>
      </c>
      <c r="F2585">
        <v>67</v>
      </c>
      <c r="G2585">
        <v>5</v>
      </c>
      <c r="H2585" t="s">
        <v>3949</v>
      </c>
      <c r="I2585">
        <f>YEAR(Table1[[#This Row],[Date]])</f>
        <v>2025</v>
      </c>
      <c r="J2585">
        <f>MONTH(Table1[[#This Row],[Date]])</f>
        <v>2</v>
      </c>
      <c r="K2585">
        <f>WEEKDAY(Table1[[#This Row],[Date]])</f>
        <v>1</v>
      </c>
      <c r="L2585" s="3">
        <f>DAY(Table1[[#This Row],[Date]])</f>
        <v>9</v>
      </c>
      <c r="M2585" s="3">
        <f>Table1[[#This Row],[Inventory Level]]/Table1[[#This Row],[Reorder Point]]</f>
        <v>1.4834123222748816</v>
      </c>
      <c r="N2585" s="3">
        <f>ROUND(Table1[[#This Row],[Turnover Ratio]],2)</f>
        <v>1.48</v>
      </c>
    </row>
    <row r="2586" spans="1:14" hidden="1" x14ac:dyDescent="0.25">
      <c r="A2586" t="s">
        <v>2271</v>
      </c>
      <c r="B2586" s="1">
        <v>45601</v>
      </c>
      <c r="C2586">
        <v>164</v>
      </c>
      <c r="D2586">
        <v>84</v>
      </c>
      <c r="E2586">
        <v>7</v>
      </c>
      <c r="F2586">
        <v>1</v>
      </c>
      <c r="G2586">
        <v>16</v>
      </c>
      <c r="H2586" t="s">
        <v>3950</v>
      </c>
      <c r="I2586">
        <f>YEAR(Table1[[#This Row],[Date]])</f>
        <v>2024</v>
      </c>
      <c r="J2586">
        <f>MONTH(Table1[[#This Row],[Date]])</f>
        <v>11</v>
      </c>
      <c r="K2586">
        <f>WEEKDAY(Table1[[#This Row],[Date]])</f>
        <v>3</v>
      </c>
      <c r="L2586" s="3">
        <f>DAY(Table1[[#This Row],[Date]])</f>
        <v>5</v>
      </c>
      <c r="M2586" s="3">
        <f>Table1[[#This Row],[Inventory Level]]/Table1[[#This Row],[Reorder Point]]</f>
        <v>1.9523809523809523</v>
      </c>
      <c r="N2586" s="3">
        <f>ROUND(Table1[[#This Row],[Turnover Ratio]],2)</f>
        <v>1.95</v>
      </c>
    </row>
    <row r="2587" spans="1:14" hidden="1" x14ac:dyDescent="0.25">
      <c r="A2587" t="s">
        <v>2272</v>
      </c>
      <c r="B2587" s="1">
        <v>45025</v>
      </c>
      <c r="C2587">
        <v>165</v>
      </c>
      <c r="D2587">
        <v>353</v>
      </c>
      <c r="E2587">
        <v>13</v>
      </c>
      <c r="F2587">
        <v>72</v>
      </c>
      <c r="G2587">
        <v>33</v>
      </c>
      <c r="H2587" t="s">
        <v>3951</v>
      </c>
      <c r="I2587">
        <f>YEAR(Table1[[#This Row],[Date]])</f>
        <v>2023</v>
      </c>
      <c r="J2587">
        <f>MONTH(Table1[[#This Row],[Date]])</f>
        <v>4</v>
      </c>
      <c r="K2587">
        <f>WEEKDAY(Table1[[#This Row],[Date]])</f>
        <v>1</v>
      </c>
      <c r="L2587" s="3">
        <f>DAY(Table1[[#This Row],[Date]])</f>
        <v>9</v>
      </c>
      <c r="M2587" s="3">
        <f>Table1[[#This Row],[Inventory Level]]/Table1[[#This Row],[Reorder Point]]</f>
        <v>0.46742209631728043</v>
      </c>
      <c r="N2587" s="3">
        <f>ROUND(Table1[[#This Row],[Turnover Ratio]],2)</f>
        <v>0.47</v>
      </c>
    </row>
    <row r="2588" spans="1:14" x14ac:dyDescent="0.25">
      <c r="A2588" t="s">
        <v>2273</v>
      </c>
      <c r="B2588" s="1">
        <v>45594</v>
      </c>
      <c r="C2588">
        <v>490</v>
      </c>
      <c r="D2588">
        <v>162</v>
      </c>
      <c r="E2588">
        <v>14</v>
      </c>
      <c r="F2588">
        <v>1</v>
      </c>
      <c r="G2588">
        <v>25</v>
      </c>
      <c r="H2588" t="s">
        <v>3949</v>
      </c>
      <c r="I2588">
        <f>YEAR(Table1[[#This Row],[Date]])</f>
        <v>2024</v>
      </c>
      <c r="J2588">
        <f>MONTH(Table1[[#This Row],[Date]])</f>
        <v>10</v>
      </c>
      <c r="K2588">
        <f>WEEKDAY(Table1[[#This Row],[Date]])</f>
        <v>3</v>
      </c>
      <c r="L2588" s="3">
        <f>DAY(Table1[[#This Row],[Date]])</f>
        <v>29</v>
      </c>
      <c r="M2588" s="3">
        <f>Table1[[#This Row],[Inventory Level]]/Table1[[#This Row],[Reorder Point]]</f>
        <v>3.0246913580246915</v>
      </c>
      <c r="N2588" s="3">
        <f>ROUND(Table1[[#This Row],[Turnover Ratio]],2)</f>
        <v>3.02</v>
      </c>
    </row>
    <row r="2589" spans="1:14" hidden="1" x14ac:dyDescent="0.25">
      <c r="A2589" t="s">
        <v>2274</v>
      </c>
      <c r="B2589" s="1">
        <v>45219</v>
      </c>
      <c r="C2589">
        <v>727</v>
      </c>
      <c r="D2589">
        <v>120</v>
      </c>
      <c r="E2589">
        <v>29</v>
      </c>
      <c r="F2589">
        <v>73</v>
      </c>
      <c r="G2589">
        <v>27</v>
      </c>
      <c r="H2589" t="s">
        <v>3951</v>
      </c>
      <c r="I2589">
        <f>YEAR(Table1[[#This Row],[Date]])</f>
        <v>2023</v>
      </c>
      <c r="J2589">
        <f>MONTH(Table1[[#This Row],[Date]])</f>
        <v>10</v>
      </c>
      <c r="K2589">
        <f>WEEKDAY(Table1[[#This Row],[Date]])</f>
        <v>6</v>
      </c>
      <c r="L2589" s="3">
        <f>DAY(Table1[[#This Row],[Date]])</f>
        <v>20</v>
      </c>
      <c r="M2589" s="3">
        <f>Table1[[#This Row],[Inventory Level]]/Table1[[#This Row],[Reorder Point]]</f>
        <v>6.0583333333333336</v>
      </c>
      <c r="N2589" s="3">
        <f>ROUND(Table1[[#This Row],[Turnover Ratio]],2)</f>
        <v>6.06</v>
      </c>
    </row>
    <row r="2590" spans="1:14" hidden="1" x14ac:dyDescent="0.25">
      <c r="A2590" t="s">
        <v>2275</v>
      </c>
      <c r="B2590" s="1">
        <v>45069</v>
      </c>
      <c r="C2590">
        <v>859</v>
      </c>
      <c r="D2590">
        <v>282</v>
      </c>
      <c r="E2590">
        <v>15</v>
      </c>
      <c r="F2590">
        <v>95</v>
      </c>
      <c r="G2590">
        <v>8</v>
      </c>
      <c r="H2590" t="s">
        <v>3950</v>
      </c>
      <c r="I2590">
        <f>YEAR(Table1[[#This Row],[Date]])</f>
        <v>2023</v>
      </c>
      <c r="J2590">
        <f>MONTH(Table1[[#This Row],[Date]])</f>
        <v>5</v>
      </c>
      <c r="K2590">
        <f>WEEKDAY(Table1[[#This Row],[Date]])</f>
        <v>3</v>
      </c>
      <c r="L2590" s="3">
        <f>DAY(Table1[[#This Row],[Date]])</f>
        <v>23</v>
      </c>
      <c r="M2590" s="3">
        <f>Table1[[#This Row],[Inventory Level]]/Table1[[#This Row],[Reorder Point]]</f>
        <v>3.0460992907801416</v>
      </c>
      <c r="N2590" s="3">
        <f>ROUND(Table1[[#This Row],[Turnover Ratio]],2)</f>
        <v>3.05</v>
      </c>
    </row>
    <row r="2591" spans="1:14" hidden="1" x14ac:dyDescent="0.25">
      <c r="A2591" t="s">
        <v>2276</v>
      </c>
      <c r="B2591" s="1">
        <v>45344</v>
      </c>
      <c r="C2591">
        <v>839</v>
      </c>
      <c r="D2591">
        <v>279</v>
      </c>
      <c r="E2591">
        <v>22</v>
      </c>
      <c r="F2591">
        <v>89</v>
      </c>
      <c r="G2591">
        <v>8</v>
      </c>
      <c r="H2591" t="s">
        <v>3951</v>
      </c>
      <c r="I2591">
        <f>YEAR(Table1[[#This Row],[Date]])</f>
        <v>2024</v>
      </c>
      <c r="J2591">
        <f>MONTH(Table1[[#This Row],[Date]])</f>
        <v>2</v>
      </c>
      <c r="K2591">
        <f>WEEKDAY(Table1[[#This Row],[Date]])</f>
        <v>5</v>
      </c>
      <c r="L2591" s="3">
        <f>DAY(Table1[[#This Row],[Date]])</f>
        <v>22</v>
      </c>
      <c r="M2591" s="3">
        <f>Table1[[#This Row],[Inventory Level]]/Table1[[#This Row],[Reorder Point]]</f>
        <v>3.0071684587813619</v>
      </c>
      <c r="N2591" s="3">
        <f>ROUND(Table1[[#This Row],[Turnover Ratio]],2)</f>
        <v>3.01</v>
      </c>
    </row>
    <row r="2592" spans="1:14" x14ac:dyDescent="0.25">
      <c r="A2592" t="s">
        <v>2277</v>
      </c>
      <c r="B2592" s="1">
        <v>45697</v>
      </c>
      <c r="C2592">
        <v>679</v>
      </c>
      <c r="D2592">
        <v>331</v>
      </c>
      <c r="E2592">
        <v>25</v>
      </c>
      <c r="F2592">
        <v>78</v>
      </c>
      <c r="G2592">
        <v>7</v>
      </c>
      <c r="H2592" t="s">
        <v>3949</v>
      </c>
      <c r="I2592">
        <f>YEAR(Table1[[#This Row],[Date]])</f>
        <v>2025</v>
      </c>
      <c r="J2592">
        <f>MONTH(Table1[[#This Row],[Date]])</f>
        <v>2</v>
      </c>
      <c r="K2592">
        <f>WEEKDAY(Table1[[#This Row],[Date]])</f>
        <v>1</v>
      </c>
      <c r="L2592" s="3">
        <f>DAY(Table1[[#This Row],[Date]])</f>
        <v>9</v>
      </c>
      <c r="M2592" s="3">
        <f>Table1[[#This Row],[Inventory Level]]/Table1[[#This Row],[Reorder Point]]</f>
        <v>2.0513595166163143</v>
      </c>
      <c r="N2592" s="3">
        <f>ROUND(Table1[[#This Row],[Turnover Ratio]],2)</f>
        <v>2.0499999999999998</v>
      </c>
    </row>
    <row r="2593" spans="1:14" hidden="1" x14ac:dyDescent="0.25">
      <c r="A2593" t="s">
        <v>2278</v>
      </c>
      <c r="B2593" s="1">
        <v>45107</v>
      </c>
      <c r="C2593">
        <v>490</v>
      </c>
      <c r="D2593">
        <v>456</v>
      </c>
      <c r="E2593">
        <v>2</v>
      </c>
      <c r="F2593">
        <v>26</v>
      </c>
      <c r="G2593">
        <v>39</v>
      </c>
      <c r="H2593" t="s">
        <v>3950</v>
      </c>
      <c r="I2593">
        <f>YEAR(Table1[[#This Row],[Date]])</f>
        <v>2023</v>
      </c>
      <c r="J2593">
        <f>MONTH(Table1[[#This Row],[Date]])</f>
        <v>6</v>
      </c>
      <c r="K2593">
        <f>WEEKDAY(Table1[[#This Row],[Date]])</f>
        <v>6</v>
      </c>
      <c r="L2593" s="3">
        <f>DAY(Table1[[#This Row],[Date]])</f>
        <v>30</v>
      </c>
      <c r="M2593" s="3">
        <f>Table1[[#This Row],[Inventory Level]]/Table1[[#This Row],[Reorder Point]]</f>
        <v>1.0745614035087718</v>
      </c>
      <c r="N2593" s="3">
        <f>ROUND(Table1[[#This Row],[Turnover Ratio]],2)</f>
        <v>1.07</v>
      </c>
    </row>
    <row r="2594" spans="1:14" hidden="1" x14ac:dyDescent="0.25">
      <c r="A2594" t="s">
        <v>2279</v>
      </c>
      <c r="B2594" s="1">
        <v>45312</v>
      </c>
      <c r="C2594">
        <v>624</v>
      </c>
      <c r="D2594">
        <v>295</v>
      </c>
      <c r="E2594">
        <v>28</v>
      </c>
      <c r="F2594">
        <v>57</v>
      </c>
      <c r="G2594">
        <v>43</v>
      </c>
      <c r="H2594" t="s">
        <v>3951</v>
      </c>
      <c r="I2594">
        <f>YEAR(Table1[[#This Row],[Date]])</f>
        <v>2024</v>
      </c>
      <c r="J2594">
        <f>MONTH(Table1[[#This Row],[Date]])</f>
        <v>1</v>
      </c>
      <c r="K2594">
        <f>WEEKDAY(Table1[[#This Row],[Date]])</f>
        <v>1</v>
      </c>
      <c r="L2594" s="3">
        <f>DAY(Table1[[#This Row],[Date]])</f>
        <v>21</v>
      </c>
      <c r="M2594" s="3">
        <f>Table1[[#This Row],[Inventory Level]]/Table1[[#This Row],[Reorder Point]]</f>
        <v>2.1152542372881356</v>
      </c>
      <c r="N2594" s="3">
        <f>ROUND(Table1[[#This Row],[Turnover Ratio]],2)</f>
        <v>2.12</v>
      </c>
    </row>
    <row r="2595" spans="1:14" hidden="1" x14ac:dyDescent="0.25">
      <c r="A2595" t="s">
        <v>2280</v>
      </c>
      <c r="B2595" s="1">
        <v>45401</v>
      </c>
      <c r="C2595">
        <v>384</v>
      </c>
      <c r="D2595">
        <v>75</v>
      </c>
      <c r="E2595">
        <v>29</v>
      </c>
      <c r="F2595">
        <v>91</v>
      </c>
      <c r="G2595">
        <v>17</v>
      </c>
      <c r="H2595" t="s">
        <v>3950</v>
      </c>
      <c r="I2595">
        <f>YEAR(Table1[[#This Row],[Date]])</f>
        <v>2024</v>
      </c>
      <c r="J2595">
        <f>MONTH(Table1[[#This Row],[Date]])</f>
        <v>4</v>
      </c>
      <c r="K2595">
        <f>WEEKDAY(Table1[[#This Row],[Date]])</f>
        <v>6</v>
      </c>
      <c r="L2595" s="3">
        <f>DAY(Table1[[#This Row],[Date]])</f>
        <v>19</v>
      </c>
      <c r="M2595" s="3">
        <f>Table1[[#This Row],[Inventory Level]]/Table1[[#This Row],[Reorder Point]]</f>
        <v>5.12</v>
      </c>
      <c r="N2595" s="3">
        <f>ROUND(Table1[[#This Row],[Turnover Ratio]],2)</f>
        <v>5.12</v>
      </c>
    </row>
    <row r="2596" spans="1:14" hidden="1" x14ac:dyDescent="0.25">
      <c r="A2596" t="s">
        <v>2281</v>
      </c>
      <c r="B2596" s="1">
        <v>44983</v>
      </c>
      <c r="C2596">
        <v>121</v>
      </c>
      <c r="D2596">
        <v>199</v>
      </c>
      <c r="E2596">
        <v>18</v>
      </c>
      <c r="F2596">
        <v>38</v>
      </c>
      <c r="G2596">
        <v>30</v>
      </c>
      <c r="H2596" t="s">
        <v>3951</v>
      </c>
      <c r="I2596">
        <f>YEAR(Table1[[#This Row],[Date]])</f>
        <v>2023</v>
      </c>
      <c r="J2596">
        <f>MONTH(Table1[[#This Row],[Date]])</f>
        <v>2</v>
      </c>
      <c r="K2596">
        <f>WEEKDAY(Table1[[#This Row],[Date]])</f>
        <v>1</v>
      </c>
      <c r="L2596" s="3">
        <f>DAY(Table1[[#This Row],[Date]])</f>
        <v>26</v>
      </c>
      <c r="M2596" s="3">
        <f>Table1[[#This Row],[Inventory Level]]/Table1[[#This Row],[Reorder Point]]</f>
        <v>0.60804020100502509</v>
      </c>
      <c r="N2596" s="3">
        <f>ROUND(Table1[[#This Row],[Turnover Ratio]],2)</f>
        <v>0.61</v>
      </c>
    </row>
    <row r="2597" spans="1:14" x14ac:dyDescent="0.25">
      <c r="A2597" t="s">
        <v>2282</v>
      </c>
      <c r="B2597" s="1">
        <v>45681</v>
      </c>
      <c r="C2597">
        <v>443</v>
      </c>
      <c r="D2597">
        <v>98</v>
      </c>
      <c r="E2597">
        <v>21</v>
      </c>
      <c r="F2597">
        <v>170</v>
      </c>
      <c r="G2597">
        <v>23</v>
      </c>
      <c r="H2597" t="s">
        <v>3949</v>
      </c>
      <c r="I2597">
        <f>YEAR(Table1[[#This Row],[Date]])</f>
        <v>2025</v>
      </c>
      <c r="J2597">
        <f>MONTH(Table1[[#This Row],[Date]])</f>
        <v>1</v>
      </c>
      <c r="K2597">
        <f>WEEKDAY(Table1[[#This Row],[Date]])</f>
        <v>6</v>
      </c>
      <c r="L2597" s="3">
        <f>DAY(Table1[[#This Row],[Date]])</f>
        <v>24</v>
      </c>
      <c r="M2597" s="3">
        <f>Table1[[#This Row],[Inventory Level]]/Table1[[#This Row],[Reorder Point]]</f>
        <v>4.5204081632653059</v>
      </c>
      <c r="N2597" s="3">
        <f>ROUND(Table1[[#This Row],[Turnover Ratio]],2)</f>
        <v>4.5199999999999996</v>
      </c>
    </row>
    <row r="2598" spans="1:14" hidden="1" x14ac:dyDescent="0.25">
      <c r="A2598" t="s">
        <v>2283</v>
      </c>
      <c r="B2598" s="1">
        <v>45128</v>
      </c>
      <c r="C2598">
        <v>113</v>
      </c>
      <c r="D2598">
        <v>373</v>
      </c>
      <c r="E2598">
        <v>1</v>
      </c>
      <c r="F2598">
        <v>87</v>
      </c>
      <c r="G2598">
        <v>28</v>
      </c>
      <c r="H2598" t="s">
        <v>3951</v>
      </c>
      <c r="I2598">
        <f>YEAR(Table1[[#This Row],[Date]])</f>
        <v>2023</v>
      </c>
      <c r="J2598">
        <f>MONTH(Table1[[#This Row],[Date]])</f>
        <v>7</v>
      </c>
      <c r="K2598">
        <f>WEEKDAY(Table1[[#This Row],[Date]])</f>
        <v>6</v>
      </c>
      <c r="L2598" s="3">
        <f>DAY(Table1[[#This Row],[Date]])</f>
        <v>21</v>
      </c>
      <c r="M2598" s="3">
        <f>Table1[[#This Row],[Inventory Level]]/Table1[[#This Row],[Reorder Point]]</f>
        <v>0.30294906166219837</v>
      </c>
      <c r="N2598" s="3">
        <f>ROUND(Table1[[#This Row],[Turnover Ratio]],2)</f>
        <v>0.3</v>
      </c>
    </row>
    <row r="2599" spans="1:14" x14ac:dyDescent="0.25">
      <c r="A2599" t="s">
        <v>2284</v>
      </c>
      <c r="B2599" s="1">
        <v>45692</v>
      </c>
      <c r="C2599">
        <v>588</v>
      </c>
      <c r="D2599">
        <v>170</v>
      </c>
      <c r="E2599">
        <v>16</v>
      </c>
      <c r="F2599">
        <v>111</v>
      </c>
      <c r="G2599">
        <v>46</v>
      </c>
      <c r="H2599" t="s">
        <v>3949</v>
      </c>
      <c r="I2599">
        <f>YEAR(Table1[[#This Row],[Date]])</f>
        <v>2025</v>
      </c>
      <c r="J2599">
        <f>MONTH(Table1[[#This Row],[Date]])</f>
        <v>2</v>
      </c>
      <c r="K2599">
        <f>WEEKDAY(Table1[[#This Row],[Date]])</f>
        <v>3</v>
      </c>
      <c r="L2599" s="3">
        <f>DAY(Table1[[#This Row],[Date]])</f>
        <v>4</v>
      </c>
      <c r="M2599" s="3">
        <f>Table1[[#This Row],[Inventory Level]]/Table1[[#This Row],[Reorder Point]]</f>
        <v>3.4588235294117649</v>
      </c>
      <c r="N2599" s="3">
        <f>ROUND(Table1[[#This Row],[Turnover Ratio]],2)</f>
        <v>3.46</v>
      </c>
    </row>
    <row r="2600" spans="1:14" hidden="1" x14ac:dyDescent="0.25">
      <c r="A2600" t="s">
        <v>2285</v>
      </c>
      <c r="B2600" s="1">
        <v>45666</v>
      </c>
      <c r="C2600">
        <v>104</v>
      </c>
      <c r="D2600">
        <v>299</v>
      </c>
      <c r="E2600">
        <v>5</v>
      </c>
      <c r="F2600">
        <v>57</v>
      </c>
      <c r="G2600">
        <v>22</v>
      </c>
      <c r="H2600" t="s">
        <v>3951</v>
      </c>
      <c r="I2600">
        <f>YEAR(Table1[[#This Row],[Date]])</f>
        <v>2025</v>
      </c>
      <c r="J2600">
        <f>MONTH(Table1[[#This Row],[Date]])</f>
        <v>1</v>
      </c>
      <c r="K2600">
        <f>WEEKDAY(Table1[[#This Row],[Date]])</f>
        <v>5</v>
      </c>
      <c r="L2600" s="3">
        <f>DAY(Table1[[#This Row],[Date]])</f>
        <v>9</v>
      </c>
      <c r="M2600" s="3">
        <f>Table1[[#This Row],[Inventory Level]]/Table1[[#This Row],[Reorder Point]]</f>
        <v>0.34782608695652173</v>
      </c>
      <c r="N2600" s="3">
        <f>ROUND(Table1[[#This Row],[Turnover Ratio]],2)</f>
        <v>0.35</v>
      </c>
    </row>
    <row r="2601" spans="1:14" x14ac:dyDescent="0.25">
      <c r="A2601" t="s">
        <v>2286</v>
      </c>
      <c r="B2601" s="1">
        <v>45287</v>
      </c>
      <c r="C2601">
        <v>929</v>
      </c>
      <c r="D2601">
        <v>66</v>
      </c>
      <c r="E2601">
        <v>7</v>
      </c>
      <c r="F2601">
        <v>62</v>
      </c>
      <c r="G2601">
        <v>43</v>
      </c>
      <c r="H2601" t="s">
        <v>3949</v>
      </c>
      <c r="I2601">
        <f>YEAR(Table1[[#This Row],[Date]])</f>
        <v>2023</v>
      </c>
      <c r="J2601">
        <f>MONTH(Table1[[#This Row],[Date]])</f>
        <v>12</v>
      </c>
      <c r="K2601">
        <f>WEEKDAY(Table1[[#This Row],[Date]])</f>
        <v>4</v>
      </c>
      <c r="L2601" s="3">
        <f>DAY(Table1[[#This Row],[Date]])</f>
        <v>27</v>
      </c>
      <c r="M2601" s="3">
        <f>Table1[[#This Row],[Inventory Level]]/Table1[[#This Row],[Reorder Point]]</f>
        <v>14.075757575757576</v>
      </c>
      <c r="N2601" s="3">
        <f>ROUND(Table1[[#This Row],[Turnover Ratio]],2)</f>
        <v>14.08</v>
      </c>
    </row>
    <row r="2602" spans="1:14" hidden="1" x14ac:dyDescent="0.25">
      <c r="A2602" t="s">
        <v>2287</v>
      </c>
      <c r="B2602" s="1">
        <v>45323</v>
      </c>
      <c r="C2602">
        <v>135</v>
      </c>
      <c r="D2602">
        <v>475</v>
      </c>
      <c r="E2602">
        <v>22</v>
      </c>
      <c r="F2602">
        <v>5</v>
      </c>
      <c r="G2602">
        <v>32</v>
      </c>
      <c r="H2602" t="s">
        <v>3950</v>
      </c>
      <c r="I2602">
        <f>YEAR(Table1[[#This Row],[Date]])</f>
        <v>2024</v>
      </c>
      <c r="J2602">
        <f>MONTH(Table1[[#This Row],[Date]])</f>
        <v>2</v>
      </c>
      <c r="K2602">
        <f>WEEKDAY(Table1[[#This Row],[Date]])</f>
        <v>5</v>
      </c>
      <c r="L2602" s="3">
        <f>DAY(Table1[[#This Row],[Date]])</f>
        <v>1</v>
      </c>
      <c r="M2602" s="3">
        <f>Table1[[#This Row],[Inventory Level]]/Table1[[#This Row],[Reorder Point]]</f>
        <v>0.28421052631578947</v>
      </c>
      <c r="N2602" s="3">
        <f>ROUND(Table1[[#This Row],[Turnover Ratio]],2)</f>
        <v>0.28000000000000003</v>
      </c>
    </row>
    <row r="2603" spans="1:14" hidden="1" x14ac:dyDescent="0.25">
      <c r="A2603" t="s">
        <v>2288</v>
      </c>
      <c r="B2603" s="1">
        <v>45651</v>
      </c>
      <c r="C2603">
        <v>948</v>
      </c>
      <c r="D2603">
        <v>232</v>
      </c>
      <c r="E2603">
        <v>28</v>
      </c>
      <c r="F2603">
        <v>6</v>
      </c>
      <c r="G2603">
        <v>28</v>
      </c>
      <c r="H2603" t="s">
        <v>3951</v>
      </c>
      <c r="I2603">
        <f>YEAR(Table1[[#This Row],[Date]])</f>
        <v>2024</v>
      </c>
      <c r="J2603">
        <f>MONTH(Table1[[#This Row],[Date]])</f>
        <v>12</v>
      </c>
      <c r="K2603">
        <f>WEEKDAY(Table1[[#This Row],[Date]])</f>
        <v>4</v>
      </c>
      <c r="L2603" s="3">
        <f>DAY(Table1[[#This Row],[Date]])</f>
        <v>25</v>
      </c>
      <c r="M2603" s="3">
        <f>Table1[[#This Row],[Inventory Level]]/Table1[[#This Row],[Reorder Point]]</f>
        <v>4.0862068965517242</v>
      </c>
      <c r="N2603" s="3">
        <f>ROUND(Table1[[#This Row],[Turnover Ratio]],2)</f>
        <v>4.09</v>
      </c>
    </row>
    <row r="2604" spans="1:14" hidden="1" x14ac:dyDescent="0.25">
      <c r="A2604" t="s">
        <v>2289</v>
      </c>
      <c r="B2604" s="1">
        <v>45605</v>
      </c>
      <c r="C2604">
        <v>396</v>
      </c>
      <c r="D2604">
        <v>412</v>
      </c>
      <c r="E2604">
        <v>4</v>
      </c>
      <c r="F2604">
        <v>22</v>
      </c>
      <c r="G2604">
        <v>34</v>
      </c>
      <c r="H2604" t="s">
        <v>3950</v>
      </c>
      <c r="I2604">
        <f>YEAR(Table1[[#This Row],[Date]])</f>
        <v>2024</v>
      </c>
      <c r="J2604">
        <f>MONTH(Table1[[#This Row],[Date]])</f>
        <v>11</v>
      </c>
      <c r="K2604">
        <f>WEEKDAY(Table1[[#This Row],[Date]])</f>
        <v>7</v>
      </c>
      <c r="L2604" s="3">
        <f>DAY(Table1[[#This Row],[Date]])</f>
        <v>9</v>
      </c>
      <c r="M2604" s="3">
        <f>Table1[[#This Row],[Inventory Level]]/Table1[[#This Row],[Reorder Point]]</f>
        <v>0.96116504854368934</v>
      </c>
      <c r="N2604" s="3">
        <f>ROUND(Table1[[#This Row],[Turnover Ratio]],2)</f>
        <v>0.96</v>
      </c>
    </row>
    <row r="2605" spans="1:14" hidden="1" x14ac:dyDescent="0.25">
      <c r="A2605" t="s">
        <v>2290</v>
      </c>
      <c r="B2605" s="1">
        <v>45660</v>
      </c>
      <c r="C2605">
        <v>956</v>
      </c>
      <c r="D2605">
        <v>229</v>
      </c>
      <c r="E2605">
        <v>1</v>
      </c>
      <c r="F2605">
        <v>71</v>
      </c>
      <c r="G2605">
        <v>16</v>
      </c>
      <c r="H2605" t="s">
        <v>3950</v>
      </c>
      <c r="I2605">
        <f>YEAR(Table1[[#This Row],[Date]])</f>
        <v>2025</v>
      </c>
      <c r="J2605">
        <f>MONTH(Table1[[#This Row],[Date]])</f>
        <v>1</v>
      </c>
      <c r="K2605">
        <f>WEEKDAY(Table1[[#This Row],[Date]])</f>
        <v>6</v>
      </c>
      <c r="L2605" s="3">
        <f>DAY(Table1[[#This Row],[Date]])</f>
        <v>3</v>
      </c>
      <c r="M2605" s="3">
        <f>Table1[[#This Row],[Inventory Level]]/Table1[[#This Row],[Reorder Point]]</f>
        <v>4.1746724890829698</v>
      </c>
      <c r="N2605" s="3">
        <f>ROUND(Table1[[#This Row],[Turnover Ratio]],2)</f>
        <v>4.17</v>
      </c>
    </row>
    <row r="2606" spans="1:14" hidden="1" x14ac:dyDescent="0.25">
      <c r="A2606" t="s">
        <v>2280</v>
      </c>
      <c r="B2606" s="1">
        <v>45622</v>
      </c>
      <c r="C2606">
        <v>147</v>
      </c>
      <c r="D2606">
        <v>500</v>
      </c>
      <c r="E2606">
        <v>14</v>
      </c>
      <c r="F2606">
        <v>46</v>
      </c>
      <c r="G2606">
        <v>26</v>
      </c>
      <c r="H2606" t="s">
        <v>3951</v>
      </c>
      <c r="I2606">
        <f>YEAR(Table1[[#This Row],[Date]])</f>
        <v>2024</v>
      </c>
      <c r="J2606">
        <f>MONTH(Table1[[#This Row],[Date]])</f>
        <v>11</v>
      </c>
      <c r="K2606">
        <f>WEEKDAY(Table1[[#This Row],[Date]])</f>
        <v>3</v>
      </c>
      <c r="L2606" s="3">
        <f>DAY(Table1[[#This Row],[Date]])</f>
        <v>26</v>
      </c>
      <c r="M2606" s="3">
        <f>Table1[[#This Row],[Inventory Level]]/Table1[[#This Row],[Reorder Point]]</f>
        <v>0.29399999999999998</v>
      </c>
      <c r="N2606" s="3">
        <f>ROUND(Table1[[#This Row],[Turnover Ratio]],2)</f>
        <v>0.28999999999999998</v>
      </c>
    </row>
    <row r="2607" spans="1:14" x14ac:dyDescent="0.25">
      <c r="A2607" t="s">
        <v>2291</v>
      </c>
      <c r="B2607" s="1">
        <v>45681</v>
      </c>
      <c r="C2607">
        <v>396</v>
      </c>
      <c r="D2607">
        <v>263</v>
      </c>
      <c r="E2607">
        <v>30</v>
      </c>
      <c r="F2607">
        <v>18</v>
      </c>
      <c r="G2607">
        <v>28</v>
      </c>
      <c r="H2607" t="s">
        <v>3949</v>
      </c>
      <c r="I2607">
        <f>YEAR(Table1[[#This Row],[Date]])</f>
        <v>2025</v>
      </c>
      <c r="J2607">
        <f>MONTH(Table1[[#This Row],[Date]])</f>
        <v>1</v>
      </c>
      <c r="K2607">
        <f>WEEKDAY(Table1[[#This Row],[Date]])</f>
        <v>6</v>
      </c>
      <c r="L2607" s="3">
        <f>DAY(Table1[[#This Row],[Date]])</f>
        <v>24</v>
      </c>
      <c r="M2607" s="3">
        <f>Table1[[#This Row],[Inventory Level]]/Table1[[#This Row],[Reorder Point]]</f>
        <v>1.5057034220532319</v>
      </c>
      <c r="N2607" s="3">
        <f>ROUND(Table1[[#This Row],[Turnover Ratio]],2)</f>
        <v>1.51</v>
      </c>
    </row>
    <row r="2608" spans="1:14" x14ac:dyDescent="0.25">
      <c r="A2608" t="s">
        <v>2292</v>
      </c>
      <c r="B2608" s="1">
        <v>45197</v>
      </c>
      <c r="C2608">
        <v>440</v>
      </c>
      <c r="D2608">
        <v>176</v>
      </c>
      <c r="E2608">
        <v>15</v>
      </c>
      <c r="F2608">
        <v>166</v>
      </c>
      <c r="G2608">
        <v>37</v>
      </c>
      <c r="H2608" t="s">
        <v>3949</v>
      </c>
      <c r="I2608">
        <f>YEAR(Table1[[#This Row],[Date]])</f>
        <v>2023</v>
      </c>
      <c r="J2608">
        <f>MONTH(Table1[[#This Row],[Date]])</f>
        <v>9</v>
      </c>
      <c r="K2608">
        <f>WEEKDAY(Table1[[#This Row],[Date]])</f>
        <v>5</v>
      </c>
      <c r="L2608" s="3">
        <f>DAY(Table1[[#This Row],[Date]])</f>
        <v>28</v>
      </c>
      <c r="M2608" s="3">
        <f>Table1[[#This Row],[Inventory Level]]/Table1[[#This Row],[Reorder Point]]</f>
        <v>2.5</v>
      </c>
      <c r="N2608" s="3">
        <f>ROUND(Table1[[#This Row],[Turnover Ratio]],2)</f>
        <v>2.5</v>
      </c>
    </row>
    <row r="2609" spans="1:14" x14ac:dyDescent="0.25">
      <c r="A2609" t="s">
        <v>2293</v>
      </c>
      <c r="B2609" s="1">
        <v>45120</v>
      </c>
      <c r="C2609">
        <v>161</v>
      </c>
      <c r="D2609">
        <v>56</v>
      </c>
      <c r="E2609">
        <v>18</v>
      </c>
      <c r="F2609">
        <v>146</v>
      </c>
      <c r="G2609">
        <v>42</v>
      </c>
      <c r="H2609" t="s">
        <v>3949</v>
      </c>
      <c r="I2609">
        <f>YEAR(Table1[[#This Row],[Date]])</f>
        <v>2023</v>
      </c>
      <c r="J2609">
        <f>MONTH(Table1[[#This Row],[Date]])</f>
        <v>7</v>
      </c>
      <c r="K2609">
        <f>WEEKDAY(Table1[[#This Row],[Date]])</f>
        <v>5</v>
      </c>
      <c r="L2609" s="3">
        <f>DAY(Table1[[#This Row],[Date]])</f>
        <v>13</v>
      </c>
      <c r="M2609" s="3">
        <f>Table1[[#This Row],[Inventory Level]]/Table1[[#This Row],[Reorder Point]]</f>
        <v>2.875</v>
      </c>
      <c r="N2609" s="3">
        <f>ROUND(Table1[[#This Row],[Turnover Ratio]],2)</f>
        <v>2.88</v>
      </c>
    </row>
    <row r="2610" spans="1:14" hidden="1" x14ac:dyDescent="0.25">
      <c r="A2610" t="s">
        <v>2294</v>
      </c>
      <c r="B2610" s="1">
        <v>45481</v>
      </c>
      <c r="C2610">
        <v>536</v>
      </c>
      <c r="D2610">
        <v>182</v>
      </c>
      <c r="E2610">
        <v>13</v>
      </c>
      <c r="F2610">
        <v>46</v>
      </c>
      <c r="G2610">
        <v>45</v>
      </c>
      <c r="H2610" t="s">
        <v>3950</v>
      </c>
      <c r="I2610">
        <f>YEAR(Table1[[#This Row],[Date]])</f>
        <v>2024</v>
      </c>
      <c r="J2610">
        <f>MONTH(Table1[[#This Row],[Date]])</f>
        <v>7</v>
      </c>
      <c r="K2610">
        <f>WEEKDAY(Table1[[#This Row],[Date]])</f>
        <v>2</v>
      </c>
      <c r="L2610" s="3">
        <f>DAY(Table1[[#This Row],[Date]])</f>
        <v>8</v>
      </c>
      <c r="M2610" s="3">
        <f>Table1[[#This Row],[Inventory Level]]/Table1[[#This Row],[Reorder Point]]</f>
        <v>2.9450549450549453</v>
      </c>
      <c r="N2610" s="3">
        <f>ROUND(Table1[[#This Row],[Turnover Ratio]],2)</f>
        <v>2.95</v>
      </c>
    </row>
    <row r="2611" spans="1:14" hidden="1" x14ac:dyDescent="0.25">
      <c r="A2611" t="s">
        <v>2295</v>
      </c>
      <c r="B2611" s="1">
        <v>45267</v>
      </c>
      <c r="C2611">
        <v>255</v>
      </c>
      <c r="D2611">
        <v>394</v>
      </c>
      <c r="E2611">
        <v>29</v>
      </c>
      <c r="F2611">
        <v>55</v>
      </c>
      <c r="G2611">
        <v>6</v>
      </c>
      <c r="H2611" t="s">
        <v>3951</v>
      </c>
      <c r="I2611">
        <f>YEAR(Table1[[#This Row],[Date]])</f>
        <v>2023</v>
      </c>
      <c r="J2611">
        <f>MONTH(Table1[[#This Row],[Date]])</f>
        <v>12</v>
      </c>
      <c r="K2611">
        <f>WEEKDAY(Table1[[#This Row],[Date]])</f>
        <v>5</v>
      </c>
      <c r="L2611" s="3">
        <f>DAY(Table1[[#This Row],[Date]])</f>
        <v>7</v>
      </c>
      <c r="M2611" s="3">
        <f>Table1[[#This Row],[Inventory Level]]/Table1[[#This Row],[Reorder Point]]</f>
        <v>0.64720812182741116</v>
      </c>
      <c r="N2611" s="3">
        <f>ROUND(Table1[[#This Row],[Turnover Ratio]],2)</f>
        <v>0.65</v>
      </c>
    </row>
    <row r="2612" spans="1:14" hidden="1" x14ac:dyDescent="0.25">
      <c r="A2612" t="s">
        <v>2296</v>
      </c>
      <c r="B2612" s="1">
        <v>45464</v>
      </c>
      <c r="C2612">
        <v>746</v>
      </c>
      <c r="D2612">
        <v>305</v>
      </c>
      <c r="E2612">
        <v>27</v>
      </c>
      <c r="F2612">
        <v>52</v>
      </c>
      <c r="G2612">
        <v>14</v>
      </c>
      <c r="H2612" t="s">
        <v>3950</v>
      </c>
      <c r="I2612">
        <f>YEAR(Table1[[#This Row],[Date]])</f>
        <v>2024</v>
      </c>
      <c r="J2612">
        <f>MONTH(Table1[[#This Row],[Date]])</f>
        <v>6</v>
      </c>
      <c r="K2612">
        <f>WEEKDAY(Table1[[#This Row],[Date]])</f>
        <v>6</v>
      </c>
      <c r="L2612" s="3">
        <f>DAY(Table1[[#This Row],[Date]])</f>
        <v>21</v>
      </c>
      <c r="M2612" s="3">
        <f>Table1[[#This Row],[Inventory Level]]/Table1[[#This Row],[Reorder Point]]</f>
        <v>2.4459016393442621</v>
      </c>
      <c r="N2612" s="3">
        <f>ROUND(Table1[[#This Row],[Turnover Ratio]],2)</f>
        <v>2.4500000000000002</v>
      </c>
    </row>
    <row r="2613" spans="1:14" hidden="1" x14ac:dyDescent="0.25">
      <c r="A2613" t="s">
        <v>2297</v>
      </c>
      <c r="B2613" s="1">
        <v>45329</v>
      </c>
      <c r="C2613">
        <v>263</v>
      </c>
      <c r="D2613">
        <v>346</v>
      </c>
      <c r="E2613">
        <v>29</v>
      </c>
      <c r="F2613">
        <v>105</v>
      </c>
      <c r="G2613">
        <v>14</v>
      </c>
      <c r="H2613" t="s">
        <v>3950</v>
      </c>
      <c r="I2613">
        <f>YEAR(Table1[[#This Row],[Date]])</f>
        <v>2024</v>
      </c>
      <c r="J2613">
        <f>MONTH(Table1[[#This Row],[Date]])</f>
        <v>2</v>
      </c>
      <c r="K2613">
        <f>WEEKDAY(Table1[[#This Row],[Date]])</f>
        <v>4</v>
      </c>
      <c r="L2613" s="3">
        <f>DAY(Table1[[#This Row],[Date]])</f>
        <v>7</v>
      </c>
      <c r="M2613" s="3">
        <f>Table1[[#This Row],[Inventory Level]]/Table1[[#This Row],[Reorder Point]]</f>
        <v>0.76011560693641622</v>
      </c>
      <c r="N2613" s="3">
        <f>ROUND(Table1[[#This Row],[Turnover Ratio]],2)</f>
        <v>0.76</v>
      </c>
    </row>
    <row r="2614" spans="1:14" hidden="1" x14ac:dyDescent="0.25">
      <c r="A2614" t="s">
        <v>2191</v>
      </c>
      <c r="B2614" s="1">
        <v>45552</v>
      </c>
      <c r="C2614">
        <v>902</v>
      </c>
      <c r="D2614">
        <v>52</v>
      </c>
      <c r="E2614">
        <v>8</v>
      </c>
      <c r="F2614">
        <v>61</v>
      </c>
      <c r="G2614">
        <v>40</v>
      </c>
      <c r="H2614" t="s">
        <v>3950</v>
      </c>
      <c r="I2614">
        <f>YEAR(Table1[[#This Row],[Date]])</f>
        <v>2024</v>
      </c>
      <c r="J2614">
        <f>MONTH(Table1[[#This Row],[Date]])</f>
        <v>9</v>
      </c>
      <c r="K2614">
        <f>WEEKDAY(Table1[[#This Row],[Date]])</f>
        <v>3</v>
      </c>
      <c r="L2614" s="3">
        <f>DAY(Table1[[#This Row],[Date]])</f>
        <v>17</v>
      </c>
      <c r="M2614" s="3">
        <f>Table1[[#This Row],[Inventory Level]]/Table1[[#This Row],[Reorder Point]]</f>
        <v>17.346153846153847</v>
      </c>
      <c r="N2614" s="3">
        <f>ROUND(Table1[[#This Row],[Turnover Ratio]],2)</f>
        <v>17.350000000000001</v>
      </c>
    </row>
    <row r="2615" spans="1:14" hidden="1" x14ac:dyDescent="0.25">
      <c r="A2615" t="s">
        <v>2298</v>
      </c>
      <c r="B2615" s="1">
        <v>45199</v>
      </c>
      <c r="C2615">
        <v>980</v>
      </c>
      <c r="D2615">
        <v>367</v>
      </c>
      <c r="E2615">
        <v>5</v>
      </c>
      <c r="F2615">
        <v>161</v>
      </c>
      <c r="G2615">
        <v>35</v>
      </c>
      <c r="H2615" t="s">
        <v>3950</v>
      </c>
      <c r="I2615">
        <f>YEAR(Table1[[#This Row],[Date]])</f>
        <v>2023</v>
      </c>
      <c r="J2615">
        <f>MONTH(Table1[[#This Row],[Date]])</f>
        <v>9</v>
      </c>
      <c r="K2615">
        <f>WEEKDAY(Table1[[#This Row],[Date]])</f>
        <v>7</v>
      </c>
      <c r="L2615" s="3">
        <f>DAY(Table1[[#This Row],[Date]])</f>
        <v>30</v>
      </c>
      <c r="M2615" s="3">
        <f>Table1[[#This Row],[Inventory Level]]/Table1[[#This Row],[Reorder Point]]</f>
        <v>2.6702997275204359</v>
      </c>
      <c r="N2615" s="3">
        <f>ROUND(Table1[[#This Row],[Turnover Ratio]],2)</f>
        <v>2.67</v>
      </c>
    </row>
    <row r="2616" spans="1:14" x14ac:dyDescent="0.25">
      <c r="A2616" t="s">
        <v>2299</v>
      </c>
      <c r="B2616" s="1">
        <v>45309</v>
      </c>
      <c r="C2616">
        <v>237</v>
      </c>
      <c r="D2616">
        <v>200</v>
      </c>
      <c r="E2616">
        <v>26</v>
      </c>
      <c r="F2616">
        <v>108</v>
      </c>
      <c r="G2616">
        <v>12</v>
      </c>
      <c r="H2616" t="s">
        <v>3949</v>
      </c>
      <c r="I2616">
        <f>YEAR(Table1[[#This Row],[Date]])</f>
        <v>2024</v>
      </c>
      <c r="J2616">
        <f>MONTH(Table1[[#This Row],[Date]])</f>
        <v>1</v>
      </c>
      <c r="K2616">
        <f>WEEKDAY(Table1[[#This Row],[Date]])</f>
        <v>5</v>
      </c>
      <c r="L2616" s="3">
        <f>DAY(Table1[[#This Row],[Date]])</f>
        <v>18</v>
      </c>
      <c r="M2616" s="3">
        <f>Table1[[#This Row],[Inventory Level]]/Table1[[#This Row],[Reorder Point]]</f>
        <v>1.1850000000000001</v>
      </c>
      <c r="N2616" s="3">
        <f>ROUND(Table1[[#This Row],[Turnover Ratio]],2)</f>
        <v>1.19</v>
      </c>
    </row>
    <row r="2617" spans="1:14" hidden="1" x14ac:dyDescent="0.25">
      <c r="A2617" t="s">
        <v>2300</v>
      </c>
      <c r="B2617" s="1">
        <v>45409</v>
      </c>
      <c r="C2617">
        <v>730</v>
      </c>
      <c r="D2617">
        <v>204</v>
      </c>
      <c r="E2617">
        <v>1</v>
      </c>
      <c r="F2617">
        <v>112</v>
      </c>
      <c r="G2617">
        <v>50</v>
      </c>
      <c r="H2617" t="s">
        <v>3950</v>
      </c>
      <c r="I2617">
        <f>YEAR(Table1[[#This Row],[Date]])</f>
        <v>2024</v>
      </c>
      <c r="J2617">
        <f>MONTH(Table1[[#This Row],[Date]])</f>
        <v>4</v>
      </c>
      <c r="K2617">
        <f>WEEKDAY(Table1[[#This Row],[Date]])</f>
        <v>7</v>
      </c>
      <c r="L2617" s="3">
        <f>DAY(Table1[[#This Row],[Date]])</f>
        <v>27</v>
      </c>
      <c r="M2617" s="3">
        <f>Table1[[#This Row],[Inventory Level]]/Table1[[#This Row],[Reorder Point]]</f>
        <v>3.5784313725490198</v>
      </c>
      <c r="N2617" s="3">
        <f>ROUND(Table1[[#This Row],[Turnover Ratio]],2)</f>
        <v>3.58</v>
      </c>
    </row>
    <row r="2618" spans="1:14" hidden="1" x14ac:dyDescent="0.25">
      <c r="A2618" t="s">
        <v>2301</v>
      </c>
      <c r="B2618" s="1">
        <v>45406</v>
      </c>
      <c r="C2618">
        <v>370</v>
      </c>
      <c r="D2618">
        <v>496</v>
      </c>
      <c r="E2618">
        <v>5</v>
      </c>
      <c r="F2618">
        <v>74</v>
      </c>
      <c r="G2618">
        <v>26</v>
      </c>
      <c r="H2618" t="s">
        <v>3951</v>
      </c>
      <c r="I2618">
        <f>YEAR(Table1[[#This Row],[Date]])</f>
        <v>2024</v>
      </c>
      <c r="J2618">
        <f>MONTH(Table1[[#This Row],[Date]])</f>
        <v>4</v>
      </c>
      <c r="K2618">
        <f>WEEKDAY(Table1[[#This Row],[Date]])</f>
        <v>4</v>
      </c>
      <c r="L2618" s="3">
        <f>DAY(Table1[[#This Row],[Date]])</f>
        <v>24</v>
      </c>
      <c r="M2618" s="3">
        <f>Table1[[#This Row],[Inventory Level]]/Table1[[#This Row],[Reorder Point]]</f>
        <v>0.74596774193548387</v>
      </c>
      <c r="N2618" s="3">
        <f>ROUND(Table1[[#This Row],[Turnover Ratio]],2)</f>
        <v>0.75</v>
      </c>
    </row>
    <row r="2619" spans="1:14" hidden="1" x14ac:dyDescent="0.25">
      <c r="A2619" t="s">
        <v>2302</v>
      </c>
      <c r="B2619" s="1">
        <v>45407</v>
      </c>
      <c r="C2619">
        <v>199</v>
      </c>
      <c r="D2619">
        <v>429</v>
      </c>
      <c r="E2619">
        <v>29</v>
      </c>
      <c r="F2619">
        <v>135</v>
      </c>
      <c r="G2619">
        <v>39</v>
      </c>
      <c r="H2619" t="s">
        <v>3951</v>
      </c>
      <c r="I2619">
        <f>YEAR(Table1[[#This Row],[Date]])</f>
        <v>2024</v>
      </c>
      <c r="J2619">
        <f>MONTH(Table1[[#This Row],[Date]])</f>
        <v>4</v>
      </c>
      <c r="K2619">
        <f>WEEKDAY(Table1[[#This Row],[Date]])</f>
        <v>5</v>
      </c>
      <c r="L2619" s="3">
        <f>DAY(Table1[[#This Row],[Date]])</f>
        <v>25</v>
      </c>
      <c r="M2619" s="3">
        <f>Table1[[#This Row],[Inventory Level]]/Table1[[#This Row],[Reorder Point]]</f>
        <v>0.46386946386946387</v>
      </c>
      <c r="N2619" s="3">
        <f>ROUND(Table1[[#This Row],[Turnover Ratio]],2)</f>
        <v>0.46</v>
      </c>
    </row>
    <row r="2620" spans="1:14" x14ac:dyDescent="0.25">
      <c r="A2620" t="s">
        <v>2207</v>
      </c>
      <c r="B2620" s="1">
        <v>45629</v>
      </c>
      <c r="C2620">
        <v>976</v>
      </c>
      <c r="D2620">
        <v>334</v>
      </c>
      <c r="E2620">
        <v>29</v>
      </c>
      <c r="F2620">
        <v>153</v>
      </c>
      <c r="G2620">
        <v>34</v>
      </c>
      <c r="H2620" t="s">
        <v>3949</v>
      </c>
      <c r="I2620">
        <f>YEAR(Table1[[#This Row],[Date]])</f>
        <v>2024</v>
      </c>
      <c r="J2620">
        <f>MONTH(Table1[[#This Row],[Date]])</f>
        <v>12</v>
      </c>
      <c r="K2620">
        <f>WEEKDAY(Table1[[#This Row],[Date]])</f>
        <v>3</v>
      </c>
      <c r="L2620" s="3">
        <f>DAY(Table1[[#This Row],[Date]])</f>
        <v>3</v>
      </c>
      <c r="M2620" s="3">
        <f>Table1[[#This Row],[Inventory Level]]/Table1[[#This Row],[Reorder Point]]</f>
        <v>2.9221556886227544</v>
      </c>
      <c r="N2620" s="3">
        <f>ROUND(Table1[[#This Row],[Turnover Ratio]],2)</f>
        <v>2.92</v>
      </c>
    </row>
    <row r="2621" spans="1:14" hidden="1" x14ac:dyDescent="0.25">
      <c r="A2621" t="s">
        <v>2303</v>
      </c>
      <c r="B2621" s="1">
        <v>45456</v>
      </c>
      <c r="C2621">
        <v>486</v>
      </c>
      <c r="D2621">
        <v>86</v>
      </c>
      <c r="E2621">
        <v>4</v>
      </c>
      <c r="F2621">
        <v>127</v>
      </c>
      <c r="G2621">
        <v>4</v>
      </c>
      <c r="H2621" t="s">
        <v>3951</v>
      </c>
      <c r="I2621">
        <f>YEAR(Table1[[#This Row],[Date]])</f>
        <v>2024</v>
      </c>
      <c r="J2621">
        <f>MONTH(Table1[[#This Row],[Date]])</f>
        <v>6</v>
      </c>
      <c r="K2621">
        <f>WEEKDAY(Table1[[#This Row],[Date]])</f>
        <v>5</v>
      </c>
      <c r="L2621" s="3">
        <f>DAY(Table1[[#This Row],[Date]])</f>
        <v>13</v>
      </c>
      <c r="M2621" s="3">
        <f>Table1[[#This Row],[Inventory Level]]/Table1[[#This Row],[Reorder Point]]</f>
        <v>5.6511627906976747</v>
      </c>
      <c r="N2621" s="3">
        <f>ROUND(Table1[[#This Row],[Turnover Ratio]],2)</f>
        <v>5.65</v>
      </c>
    </row>
    <row r="2622" spans="1:14" hidden="1" x14ac:dyDescent="0.25">
      <c r="A2622" t="s">
        <v>2304</v>
      </c>
      <c r="B2622" s="1">
        <v>45242</v>
      </c>
      <c r="C2622">
        <v>638</v>
      </c>
      <c r="D2622">
        <v>314</v>
      </c>
      <c r="E2622">
        <v>12</v>
      </c>
      <c r="F2622">
        <v>197</v>
      </c>
      <c r="G2622">
        <v>27</v>
      </c>
      <c r="H2622" t="s">
        <v>3950</v>
      </c>
      <c r="I2622">
        <f>YEAR(Table1[[#This Row],[Date]])</f>
        <v>2023</v>
      </c>
      <c r="J2622">
        <f>MONTH(Table1[[#This Row],[Date]])</f>
        <v>11</v>
      </c>
      <c r="K2622">
        <f>WEEKDAY(Table1[[#This Row],[Date]])</f>
        <v>1</v>
      </c>
      <c r="L2622" s="3">
        <f>DAY(Table1[[#This Row],[Date]])</f>
        <v>12</v>
      </c>
      <c r="M2622" s="3">
        <f>Table1[[#This Row],[Inventory Level]]/Table1[[#This Row],[Reorder Point]]</f>
        <v>2.031847133757962</v>
      </c>
      <c r="N2622" s="3">
        <f>ROUND(Table1[[#This Row],[Turnover Ratio]],2)</f>
        <v>2.0299999999999998</v>
      </c>
    </row>
    <row r="2623" spans="1:14" hidden="1" x14ac:dyDescent="0.25">
      <c r="A2623" t="s">
        <v>1932</v>
      </c>
      <c r="B2623" s="1">
        <v>45386</v>
      </c>
      <c r="C2623">
        <v>216</v>
      </c>
      <c r="D2623">
        <v>111</v>
      </c>
      <c r="E2623">
        <v>17</v>
      </c>
      <c r="F2623">
        <v>131</v>
      </c>
      <c r="G2623">
        <v>7</v>
      </c>
      <c r="H2623" t="s">
        <v>3951</v>
      </c>
      <c r="I2623">
        <f>YEAR(Table1[[#This Row],[Date]])</f>
        <v>2024</v>
      </c>
      <c r="J2623">
        <f>MONTH(Table1[[#This Row],[Date]])</f>
        <v>4</v>
      </c>
      <c r="K2623">
        <f>WEEKDAY(Table1[[#This Row],[Date]])</f>
        <v>5</v>
      </c>
      <c r="L2623" s="3">
        <f>DAY(Table1[[#This Row],[Date]])</f>
        <v>4</v>
      </c>
      <c r="M2623" s="3">
        <f>Table1[[#This Row],[Inventory Level]]/Table1[[#This Row],[Reorder Point]]</f>
        <v>1.9459459459459461</v>
      </c>
      <c r="N2623" s="3">
        <f>ROUND(Table1[[#This Row],[Turnover Ratio]],2)</f>
        <v>1.95</v>
      </c>
    </row>
    <row r="2624" spans="1:14" x14ac:dyDescent="0.25">
      <c r="A2624" t="s">
        <v>2305</v>
      </c>
      <c r="B2624" s="1">
        <v>45278</v>
      </c>
      <c r="C2624">
        <v>632</v>
      </c>
      <c r="D2624">
        <v>211</v>
      </c>
      <c r="E2624">
        <v>6</v>
      </c>
      <c r="F2624">
        <v>106</v>
      </c>
      <c r="G2624">
        <v>41</v>
      </c>
      <c r="H2624" t="s">
        <v>3949</v>
      </c>
      <c r="I2624">
        <f>YEAR(Table1[[#This Row],[Date]])</f>
        <v>2023</v>
      </c>
      <c r="J2624">
        <f>MONTH(Table1[[#This Row],[Date]])</f>
        <v>12</v>
      </c>
      <c r="K2624">
        <f>WEEKDAY(Table1[[#This Row],[Date]])</f>
        <v>2</v>
      </c>
      <c r="L2624" s="3">
        <f>DAY(Table1[[#This Row],[Date]])</f>
        <v>18</v>
      </c>
      <c r="M2624" s="3">
        <f>Table1[[#This Row],[Inventory Level]]/Table1[[#This Row],[Reorder Point]]</f>
        <v>2.9952606635071088</v>
      </c>
      <c r="N2624" s="3">
        <f>ROUND(Table1[[#This Row],[Turnover Ratio]],2)</f>
        <v>3</v>
      </c>
    </row>
    <row r="2625" spans="1:14" x14ac:dyDescent="0.25">
      <c r="A2625" t="s">
        <v>2306</v>
      </c>
      <c r="B2625" s="1">
        <v>45654</v>
      </c>
      <c r="C2625">
        <v>398</v>
      </c>
      <c r="D2625">
        <v>422</v>
      </c>
      <c r="E2625">
        <v>8</v>
      </c>
      <c r="F2625">
        <v>169</v>
      </c>
      <c r="G2625">
        <v>5</v>
      </c>
      <c r="H2625" t="s">
        <v>3949</v>
      </c>
      <c r="I2625">
        <f>YEAR(Table1[[#This Row],[Date]])</f>
        <v>2024</v>
      </c>
      <c r="J2625">
        <f>MONTH(Table1[[#This Row],[Date]])</f>
        <v>12</v>
      </c>
      <c r="K2625">
        <f>WEEKDAY(Table1[[#This Row],[Date]])</f>
        <v>7</v>
      </c>
      <c r="L2625" s="3">
        <f>DAY(Table1[[#This Row],[Date]])</f>
        <v>28</v>
      </c>
      <c r="M2625" s="3">
        <f>Table1[[#This Row],[Inventory Level]]/Table1[[#This Row],[Reorder Point]]</f>
        <v>0.94312796208530802</v>
      </c>
      <c r="N2625" s="3">
        <f>ROUND(Table1[[#This Row],[Turnover Ratio]],2)</f>
        <v>0.94</v>
      </c>
    </row>
    <row r="2626" spans="1:14" hidden="1" x14ac:dyDescent="0.25">
      <c r="A2626" t="s">
        <v>2307</v>
      </c>
      <c r="B2626" s="1">
        <v>45150</v>
      </c>
      <c r="C2626">
        <v>320</v>
      </c>
      <c r="D2626">
        <v>162</v>
      </c>
      <c r="E2626">
        <v>15</v>
      </c>
      <c r="F2626">
        <v>100</v>
      </c>
      <c r="G2626">
        <v>46</v>
      </c>
      <c r="H2626" t="s">
        <v>3950</v>
      </c>
      <c r="I2626">
        <f>YEAR(Table1[[#This Row],[Date]])</f>
        <v>2023</v>
      </c>
      <c r="J2626">
        <f>MONTH(Table1[[#This Row],[Date]])</f>
        <v>8</v>
      </c>
      <c r="K2626">
        <f>WEEKDAY(Table1[[#This Row],[Date]])</f>
        <v>7</v>
      </c>
      <c r="L2626" s="3">
        <f>DAY(Table1[[#This Row],[Date]])</f>
        <v>12</v>
      </c>
      <c r="M2626" s="3">
        <f>Table1[[#This Row],[Inventory Level]]/Table1[[#This Row],[Reorder Point]]</f>
        <v>1.9753086419753085</v>
      </c>
      <c r="N2626" s="3">
        <f>ROUND(Table1[[#This Row],[Turnover Ratio]],2)</f>
        <v>1.98</v>
      </c>
    </row>
    <row r="2627" spans="1:14" hidden="1" x14ac:dyDescent="0.25">
      <c r="A2627" t="s">
        <v>2308</v>
      </c>
      <c r="B2627" s="1">
        <v>45655</v>
      </c>
      <c r="C2627">
        <v>952</v>
      </c>
      <c r="D2627">
        <v>237</v>
      </c>
      <c r="E2627">
        <v>24</v>
      </c>
      <c r="F2627">
        <v>89</v>
      </c>
      <c r="G2627">
        <v>39</v>
      </c>
      <c r="H2627" t="s">
        <v>3951</v>
      </c>
      <c r="I2627">
        <f>YEAR(Table1[[#This Row],[Date]])</f>
        <v>2024</v>
      </c>
      <c r="J2627">
        <f>MONTH(Table1[[#This Row],[Date]])</f>
        <v>12</v>
      </c>
      <c r="K2627">
        <f>WEEKDAY(Table1[[#This Row],[Date]])</f>
        <v>1</v>
      </c>
      <c r="L2627" s="3">
        <f>DAY(Table1[[#This Row],[Date]])</f>
        <v>29</v>
      </c>
      <c r="M2627" s="3">
        <f>Table1[[#This Row],[Inventory Level]]/Table1[[#This Row],[Reorder Point]]</f>
        <v>4.0168776371308015</v>
      </c>
      <c r="N2627" s="3">
        <f>ROUND(Table1[[#This Row],[Turnover Ratio]],2)</f>
        <v>4.0199999999999996</v>
      </c>
    </row>
    <row r="2628" spans="1:14" hidden="1" x14ac:dyDescent="0.25">
      <c r="A2628" t="s">
        <v>2309</v>
      </c>
      <c r="B2628" s="1">
        <v>45457</v>
      </c>
      <c r="C2628">
        <v>403</v>
      </c>
      <c r="D2628">
        <v>398</v>
      </c>
      <c r="E2628">
        <v>18</v>
      </c>
      <c r="F2628">
        <v>135</v>
      </c>
      <c r="G2628">
        <v>3</v>
      </c>
      <c r="H2628" t="s">
        <v>3951</v>
      </c>
      <c r="I2628">
        <f>YEAR(Table1[[#This Row],[Date]])</f>
        <v>2024</v>
      </c>
      <c r="J2628">
        <f>MONTH(Table1[[#This Row],[Date]])</f>
        <v>6</v>
      </c>
      <c r="K2628">
        <f>WEEKDAY(Table1[[#This Row],[Date]])</f>
        <v>6</v>
      </c>
      <c r="L2628" s="3">
        <f>DAY(Table1[[#This Row],[Date]])</f>
        <v>14</v>
      </c>
      <c r="M2628" s="3">
        <f>Table1[[#This Row],[Inventory Level]]/Table1[[#This Row],[Reorder Point]]</f>
        <v>1.0125628140703518</v>
      </c>
      <c r="N2628" s="3">
        <f>ROUND(Table1[[#This Row],[Turnover Ratio]],2)</f>
        <v>1.01</v>
      </c>
    </row>
    <row r="2629" spans="1:14" x14ac:dyDescent="0.25">
      <c r="A2629" t="s">
        <v>2310</v>
      </c>
      <c r="B2629" s="1">
        <v>45641</v>
      </c>
      <c r="C2629">
        <v>351</v>
      </c>
      <c r="D2629">
        <v>239</v>
      </c>
      <c r="E2629">
        <v>27</v>
      </c>
      <c r="F2629">
        <v>176</v>
      </c>
      <c r="G2629">
        <v>3</v>
      </c>
      <c r="H2629" t="s">
        <v>3949</v>
      </c>
      <c r="I2629">
        <f>YEAR(Table1[[#This Row],[Date]])</f>
        <v>2024</v>
      </c>
      <c r="J2629">
        <f>MONTH(Table1[[#This Row],[Date]])</f>
        <v>12</v>
      </c>
      <c r="K2629">
        <f>WEEKDAY(Table1[[#This Row],[Date]])</f>
        <v>1</v>
      </c>
      <c r="L2629" s="3">
        <f>DAY(Table1[[#This Row],[Date]])</f>
        <v>15</v>
      </c>
      <c r="M2629" s="3">
        <f>Table1[[#This Row],[Inventory Level]]/Table1[[#This Row],[Reorder Point]]</f>
        <v>1.4686192468619246</v>
      </c>
      <c r="N2629" s="3">
        <f>ROUND(Table1[[#This Row],[Turnover Ratio]],2)</f>
        <v>1.47</v>
      </c>
    </row>
    <row r="2630" spans="1:14" x14ac:dyDescent="0.25">
      <c r="A2630" t="s">
        <v>636</v>
      </c>
      <c r="B2630" s="1">
        <v>45694</v>
      </c>
      <c r="C2630">
        <v>710</v>
      </c>
      <c r="D2630">
        <v>142</v>
      </c>
      <c r="E2630">
        <v>1</v>
      </c>
      <c r="F2630">
        <v>63</v>
      </c>
      <c r="G2630">
        <v>50</v>
      </c>
      <c r="H2630" t="s">
        <v>3949</v>
      </c>
      <c r="I2630">
        <f>YEAR(Table1[[#This Row],[Date]])</f>
        <v>2025</v>
      </c>
      <c r="J2630">
        <f>MONTH(Table1[[#This Row],[Date]])</f>
        <v>2</v>
      </c>
      <c r="K2630">
        <f>WEEKDAY(Table1[[#This Row],[Date]])</f>
        <v>5</v>
      </c>
      <c r="L2630" s="3">
        <f>DAY(Table1[[#This Row],[Date]])</f>
        <v>6</v>
      </c>
      <c r="M2630" s="3">
        <f>Table1[[#This Row],[Inventory Level]]/Table1[[#This Row],[Reorder Point]]</f>
        <v>5</v>
      </c>
      <c r="N2630" s="3">
        <f>ROUND(Table1[[#This Row],[Turnover Ratio]],2)</f>
        <v>5</v>
      </c>
    </row>
    <row r="2631" spans="1:14" hidden="1" x14ac:dyDescent="0.25">
      <c r="A2631" t="s">
        <v>2311</v>
      </c>
      <c r="B2631" s="1">
        <v>45277</v>
      </c>
      <c r="C2631">
        <v>570</v>
      </c>
      <c r="D2631">
        <v>396</v>
      </c>
      <c r="E2631">
        <v>30</v>
      </c>
      <c r="F2631">
        <v>69</v>
      </c>
      <c r="G2631">
        <v>10</v>
      </c>
      <c r="H2631" t="s">
        <v>3950</v>
      </c>
      <c r="I2631">
        <f>YEAR(Table1[[#This Row],[Date]])</f>
        <v>2023</v>
      </c>
      <c r="J2631">
        <f>MONTH(Table1[[#This Row],[Date]])</f>
        <v>12</v>
      </c>
      <c r="K2631">
        <f>WEEKDAY(Table1[[#This Row],[Date]])</f>
        <v>1</v>
      </c>
      <c r="L2631" s="3">
        <f>DAY(Table1[[#This Row],[Date]])</f>
        <v>17</v>
      </c>
      <c r="M2631" s="3">
        <f>Table1[[#This Row],[Inventory Level]]/Table1[[#This Row],[Reorder Point]]</f>
        <v>1.4393939393939394</v>
      </c>
      <c r="N2631" s="3">
        <f>ROUND(Table1[[#This Row],[Turnover Ratio]],2)</f>
        <v>1.44</v>
      </c>
    </row>
    <row r="2632" spans="1:14" hidden="1" x14ac:dyDescent="0.25">
      <c r="A2632" t="s">
        <v>2199</v>
      </c>
      <c r="B2632" s="1">
        <v>45495</v>
      </c>
      <c r="C2632">
        <v>255</v>
      </c>
      <c r="D2632">
        <v>493</v>
      </c>
      <c r="E2632">
        <v>18</v>
      </c>
      <c r="F2632">
        <v>50</v>
      </c>
      <c r="G2632">
        <v>44</v>
      </c>
      <c r="H2632" t="s">
        <v>3950</v>
      </c>
      <c r="I2632">
        <f>YEAR(Table1[[#This Row],[Date]])</f>
        <v>2024</v>
      </c>
      <c r="J2632">
        <f>MONTH(Table1[[#This Row],[Date]])</f>
        <v>7</v>
      </c>
      <c r="K2632">
        <f>WEEKDAY(Table1[[#This Row],[Date]])</f>
        <v>2</v>
      </c>
      <c r="L2632" s="3">
        <f>DAY(Table1[[#This Row],[Date]])</f>
        <v>22</v>
      </c>
      <c r="M2632" s="3">
        <f>Table1[[#This Row],[Inventory Level]]/Table1[[#This Row],[Reorder Point]]</f>
        <v>0.51724137931034486</v>
      </c>
      <c r="N2632" s="3">
        <f>ROUND(Table1[[#This Row],[Turnover Ratio]],2)</f>
        <v>0.52</v>
      </c>
    </row>
    <row r="2633" spans="1:14" hidden="1" x14ac:dyDescent="0.25">
      <c r="A2633" t="s">
        <v>2312</v>
      </c>
      <c r="B2633" s="1">
        <v>45038</v>
      </c>
      <c r="C2633">
        <v>191</v>
      </c>
      <c r="D2633">
        <v>93</v>
      </c>
      <c r="E2633">
        <v>23</v>
      </c>
      <c r="F2633">
        <v>6</v>
      </c>
      <c r="G2633">
        <v>13</v>
      </c>
      <c r="H2633" t="s">
        <v>3950</v>
      </c>
      <c r="I2633">
        <f>YEAR(Table1[[#This Row],[Date]])</f>
        <v>2023</v>
      </c>
      <c r="J2633">
        <f>MONTH(Table1[[#This Row],[Date]])</f>
        <v>4</v>
      </c>
      <c r="K2633">
        <f>WEEKDAY(Table1[[#This Row],[Date]])</f>
        <v>7</v>
      </c>
      <c r="L2633" s="3">
        <f>DAY(Table1[[#This Row],[Date]])</f>
        <v>22</v>
      </c>
      <c r="M2633" s="3">
        <f>Table1[[#This Row],[Inventory Level]]/Table1[[#This Row],[Reorder Point]]</f>
        <v>2.053763440860215</v>
      </c>
      <c r="N2633" s="3">
        <f>ROUND(Table1[[#This Row],[Turnover Ratio]],2)</f>
        <v>2.0499999999999998</v>
      </c>
    </row>
    <row r="2634" spans="1:14" hidden="1" x14ac:dyDescent="0.25">
      <c r="A2634" t="s">
        <v>2313</v>
      </c>
      <c r="B2634" s="1">
        <v>45518</v>
      </c>
      <c r="C2634">
        <v>707</v>
      </c>
      <c r="D2634">
        <v>325</v>
      </c>
      <c r="E2634">
        <v>21</v>
      </c>
      <c r="F2634">
        <v>16</v>
      </c>
      <c r="G2634">
        <v>15</v>
      </c>
      <c r="H2634" t="s">
        <v>3951</v>
      </c>
      <c r="I2634">
        <f>YEAR(Table1[[#This Row],[Date]])</f>
        <v>2024</v>
      </c>
      <c r="J2634">
        <f>MONTH(Table1[[#This Row],[Date]])</f>
        <v>8</v>
      </c>
      <c r="K2634">
        <f>WEEKDAY(Table1[[#This Row],[Date]])</f>
        <v>4</v>
      </c>
      <c r="L2634" s="3">
        <f>DAY(Table1[[#This Row],[Date]])</f>
        <v>14</v>
      </c>
      <c r="M2634" s="3">
        <f>Table1[[#This Row],[Inventory Level]]/Table1[[#This Row],[Reorder Point]]</f>
        <v>2.1753846153846155</v>
      </c>
      <c r="N2634" s="3">
        <f>ROUND(Table1[[#This Row],[Turnover Ratio]],2)</f>
        <v>2.1800000000000002</v>
      </c>
    </row>
    <row r="2635" spans="1:14" hidden="1" x14ac:dyDescent="0.25">
      <c r="A2635" t="s">
        <v>1401</v>
      </c>
      <c r="B2635" s="1">
        <v>45274</v>
      </c>
      <c r="C2635">
        <v>273</v>
      </c>
      <c r="D2635">
        <v>465</v>
      </c>
      <c r="E2635">
        <v>23</v>
      </c>
      <c r="F2635">
        <v>131</v>
      </c>
      <c r="G2635">
        <v>7</v>
      </c>
      <c r="H2635" t="s">
        <v>3951</v>
      </c>
      <c r="I2635">
        <f>YEAR(Table1[[#This Row],[Date]])</f>
        <v>2023</v>
      </c>
      <c r="J2635">
        <f>MONTH(Table1[[#This Row],[Date]])</f>
        <v>12</v>
      </c>
      <c r="K2635">
        <f>WEEKDAY(Table1[[#This Row],[Date]])</f>
        <v>5</v>
      </c>
      <c r="L2635" s="3">
        <f>DAY(Table1[[#This Row],[Date]])</f>
        <v>14</v>
      </c>
      <c r="M2635" s="3">
        <f>Table1[[#This Row],[Inventory Level]]/Table1[[#This Row],[Reorder Point]]</f>
        <v>0.58709677419354833</v>
      </c>
      <c r="N2635" s="3">
        <f>ROUND(Table1[[#This Row],[Turnover Ratio]],2)</f>
        <v>0.59</v>
      </c>
    </row>
    <row r="2636" spans="1:14" x14ac:dyDescent="0.25">
      <c r="A2636" t="s">
        <v>2314</v>
      </c>
      <c r="B2636" s="1">
        <v>45117</v>
      </c>
      <c r="C2636">
        <v>896</v>
      </c>
      <c r="D2636">
        <v>462</v>
      </c>
      <c r="E2636">
        <v>25</v>
      </c>
      <c r="F2636">
        <v>183</v>
      </c>
      <c r="G2636">
        <v>34</v>
      </c>
      <c r="H2636" t="s">
        <v>3949</v>
      </c>
      <c r="I2636">
        <f>YEAR(Table1[[#This Row],[Date]])</f>
        <v>2023</v>
      </c>
      <c r="J2636">
        <f>MONTH(Table1[[#This Row],[Date]])</f>
        <v>7</v>
      </c>
      <c r="K2636">
        <f>WEEKDAY(Table1[[#This Row],[Date]])</f>
        <v>2</v>
      </c>
      <c r="L2636" s="3">
        <f>DAY(Table1[[#This Row],[Date]])</f>
        <v>10</v>
      </c>
      <c r="M2636" s="3">
        <f>Table1[[#This Row],[Inventory Level]]/Table1[[#This Row],[Reorder Point]]</f>
        <v>1.9393939393939394</v>
      </c>
      <c r="N2636" s="3">
        <f>ROUND(Table1[[#This Row],[Turnover Ratio]],2)</f>
        <v>1.94</v>
      </c>
    </row>
    <row r="2637" spans="1:14" hidden="1" x14ac:dyDescent="0.25">
      <c r="A2637" t="s">
        <v>2315</v>
      </c>
      <c r="B2637" s="1">
        <v>45573</v>
      </c>
      <c r="C2637">
        <v>199</v>
      </c>
      <c r="D2637">
        <v>192</v>
      </c>
      <c r="E2637">
        <v>1</v>
      </c>
      <c r="F2637">
        <v>81</v>
      </c>
      <c r="G2637">
        <v>41</v>
      </c>
      <c r="H2637" t="s">
        <v>3951</v>
      </c>
      <c r="I2637">
        <f>YEAR(Table1[[#This Row],[Date]])</f>
        <v>2024</v>
      </c>
      <c r="J2637">
        <f>MONTH(Table1[[#This Row],[Date]])</f>
        <v>10</v>
      </c>
      <c r="K2637">
        <f>WEEKDAY(Table1[[#This Row],[Date]])</f>
        <v>3</v>
      </c>
      <c r="L2637" s="3">
        <f>DAY(Table1[[#This Row],[Date]])</f>
        <v>8</v>
      </c>
      <c r="M2637" s="3">
        <f>Table1[[#This Row],[Inventory Level]]/Table1[[#This Row],[Reorder Point]]</f>
        <v>1.0364583333333333</v>
      </c>
      <c r="N2637" s="3">
        <f>ROUND(Table1[[#This Row],[Turnover Ratio]],2)</f>
        <v>1.04</v>
      </c>
    </row>
    <row r="2638" spans="1:14" hidden="1" x14ac:dyDescent="0.25">
      <c r="A2638" t="s">
        <v>1588</v>
      </c>
      <c r="B2638" s="1">
        <v>45314</v>
      </c>
      <c r="C2638">
        <v>751</v>
      </c>
      <c r="D2638">
        <v>441</v>
      </c>
      <c r="E2638">
        <v>12</v>
      </c>
      <c r="F2638">
        <v>88</v>
      </c>
      <c r="G2638">
        <v>49</v>
      </c>
      <c r="H2638" t="s">
        <v>3951</v>
      </c>
      <c r="I2638">
        <f>YEAR(Table1[[#This Row],[Date]])</f>
        <v>2024</v>
      </c>
      <c r="J2638">
        <f>MONTH(Table1[[#This Row],[Date]])</f>
        <v>1</v>
      </c>
      <c r="K2638">
        <f>WEEKDAY(Table1[[#This Row],[Date]])</f>
        <v>3</v>
      </c>
      <c r="L2638" s="3">
        <f>DAY(Table1[[#This Row],[Date]])</f>
        <v>23</v>
      </c>
      <c r="M2638" s="3">
        <f>Table1[[#This Row],[Inventory Level]]/Table1[[#This Row],[Reorder Point]]</f>
        <v>1.7029478458049887</v>
      </c>
      <c r="N2638" s="3">
        <f>ROUND(Table1[[#This Row],[Turnover Ratio]],2)</f>
        <v>1.7</v>
      </c>
    </row>
    <row r="2639" spans="1:14" hidden="1" x14ac:dyDescent="0.25">
      <c r="A2639" t="s">
        <v>2316</v>
      </c>
      <c r="B2639" s="1">
        <v>45040</v>
      </c>
      <c r="C2639">
        <v>430</v>
      </c>
      <c r="D2639">
        <v>322</v>
      </c>
      <c r="E2639">
        <v>26</v>
      </c>
      <c r="F2639">
        <v>153</v>
      </c>
      <c r="G2639">
        <v>31</v>
      </c>
      <c r="H2639" t="s">
        <v>3950</v>
      </c>
      <c r="I2639">
        <f>YEAR(Table1[[#This Row],[Date]])</f>
        <v>2023</v>
      </c>
      <c r="J2639">
        <f>MONTH(Table1[[#This Row],[Date]])</f>
        <v>4</v>
      </c>
      <c r="K2639">
        <f>WEEKDAY(Table1[[#This Row],[Date]])</f>
        <v>2</v>
      </c>
      <c r="L2639" s="3">
        <f>DAY(Table1[[#This Row],[Date]])</f>
        <v>24</v>
      </c>
      <c r="M2639" s="3">
        <f>Table1[[#This Row],[Inventory Level]]/Table1[[#This Row],[Reorder Point]]</f>
        <v>1.3354037267080745</v>
      </c>
      <c r="N2639" s="3">
        <f>ROUND(Table1[[#This Row],[Turnover Ratio]],2)</f>
        <v>1.34</v>
      </c>
    </row>
    <row r="2640" spans="1:14" hidden="1" x14ac:dyDescent="0.25">
      <c r="A2640" t="s">
        <v>2317</v>
      </c>
      <c r="B2640" s="1">
        <v>45056</v>
      </c>
      <c r="C2640">
        <v>667</v>
      </c>
      <c r="D2640">
        <v>148</v>
      </c>
      <c r="E2640">
        <v>7</v>
      </c>
      <c r="F2640">
        <v>4</v>
      </c>
      <c r="G2640">
        <v>41</v>
      </c>
      <c r="H2640" t="s">
        <v>3951</v>
      </c>
      <c r="I2640">
        <f>YEAR(Table1[[#This Row],[Date]])</f>
        <v>2023</v>
      </c>
      <c r="J2640">
        <f>MONTH(Table1[[#This Row],[Date]])</f>
        <v>5</v>
      </c>
      <c r="K2640">
        <f>WEEKDAY(Table1[[#This Row],[Date]])</f>
        <v>4</v>
      </c>
      <c r="L2640" s="3">
        <f>DAY(Table1[[#This Row],[Date]])</f>
        <v>10</v>
      </c>
      <c r="M2640" s="3">
        <f>Table1[[#This Row],[Inventory Level]]/Table1[[#This Row],[Reorder Point]]</f>
        <v>4.506756756756757</v>
      </c>
      <c r="N2640" s="3">
        <f>ROUND(Table1[[#This Row],[Turnover Ratio]],2)</f>
        <v>4.51</v>
      </c>
    </row>
    <row r="2641" spans="1:14" hidden="1" x14ac:dyDescent="0.25">
      <c r="A2641" t="s">
        <v>2318</v>
      </c>
      <c r="B2641" s="1">
        <v>45374</v>
      </c>
      <c r="C2641">
        <v>387</v>
      </c>
      <c r="D2641">
        <v>261</v>
      </c>
      <c r="E2641">
        <v>16</v>
      </c>
      <c r="F2641">
        <v>159</v>
      </c>
      <c r="G2641">
        <v>44</v>
      </c>
      <c r="H2641" t="s">
        <v>3951</v>
      </c>
      <c r="I2641">
        <f>YEAR(Table1[[#This Row],[Date]])</f>
        <v>2024</v>
      </c>
      <c r="J2641">
        <f>MONTH(Table1[[#This Row],[Date]])</f>
        <v>3</v>
      </c>
      <c r="K2641">
        <f>WEEKDAY(Table1[[#This Row],[Date]])</f>
        <v>7</v>
      </c>
      <c r="L2641" s="3">
        <f>DAY(Table1[[#This Row],[Date]])</f>
        <v>23</v>
      </c>
      <c r="M2641" s="3">
        <f>Table1[[#This Row],[Inventory Level]]/Table1[[#This Row],[Reorder Point]]</f>
        <v>1.4827586206896552</v>
      </c>
      <c r="N2641" s="3">
        <f>ROUND(Table1[[#This Row],[Turnover Ratio]],2)</f>
        <v>1.48</v>
      </c>
    </row>
    <row r="2642" spans="1:14" hidden="1" x14ac:dyDescent="0.25">
      <c r="A2642" t="s">
        <v>2319</v>
      </c>
      <c r="B2642" s="1">
        <v>45388</v>
      </c>
      <c r="C2642">
        <v>411</v>
      </c>
      <c r="D2642">
        <v>201</v>
      </c>
      <c r="E2642">
        <v>12</v>
      </c>
      <c r="F2642">
        <v>100</v>
      </c>
      <c r="G2642">
        <v>12</v>
      </c>
      <c r="H2642" t="s">
        <v>3950</v>
      </c>
      <c r="I2642">
        <f>YEAR(Table1[[#This Row],[Date]])</f>
        <v>2024</v>
      </c>
      <c r="J2642">
        <f>MONTH(Table1[[#This Row],[Date]])</f>
        <v>4</v>
      </c>
      <c r="K2642">
        <f>WEEKDAY(Table1[[#This Row],[Date]])</f>
        <v>7</v>
      </c>
      <c r="L2642" s="3">
        <f>DAY(Table1[[#This Row],[Date]])</f>
        <v>6</v>
      </c>
      <c r="M2642" s="3">
        <f>Table1[[#This Row],[Inventory Level]]/Table1[[#This Row],[Reorder Point]]</f>
        <v>2.044776119402985</v>
      </c>
      <c r="N2642" s="3">
        <f>ROUND(Table1[[#This Row],[Turnover Ratio]],2)</f>
        <v>2.04</v>
      </c>
    </row>
    <row r="2643" spans="1:14" hidden="1" x14ac:dyDescent="0.25">
      <c r="A2643" t="s">
        <v>2320</v>
      </c>
      <c r="B2643" s="1">
        <v>45269</v>
      </c>
      <c r="C2643">
        <v>609</v>
      </c>
      <c r="D2643">
        <v>360</v>
      </c>
      <c r="E2643">
        <v>9</v>
      </c>
      <c r="F2643">
        <v>145</v>
      </c>
      <c r="G2643">
        <v>14</v>
      </c>
      <c r="H2643" t="s">
        <v>3950</v>
      </c>
      <c r="I2643">
        <f>YEAR(Table1[[#This Row],[Date]])</f>
        <v>2023</v>
      </c>
      <c r="J2643">
        <f>MONTH(Table1[[#This Row],[Date]])</f>
        <v>12</v>
      </c>
      <c r="K2643">
        <f>WEEKDAY(Table1[[#This Row],[Date]])</f>
        <v>7</v>
      </c>
      <c r="L2643" s="3">
        <f>DAY(Table1[[#This Row],[Date]])</f>
        <v>9</v>
      </c>
      <c r="M2643" s="3">
        <f>Table1[[#This Row],[Inventory Level]]/Table1[[#This Row],[Reorder Point]]</f>
        <v>1.6916666666666667</v>
      </c>
      <c r="N2643" s="3">
        <f>ROUND(Table1[[#This Row],[Turnover Ratio]],2)</f>
        <v>1.69</v>
      </c>
    </row>
    <row r="2644" spans="1:14" x14ac:dyDescent="0.25">
      <c r="A2644" t="s">
        <v>2321</v>
      </c>
      <c r="B2644" s="1">
        <v>45336</v>
      </c>
      <c r="C2644">
        <v>176</v>
      </c>
      <c r="D2644">
        <v>366</v>
      </c>
      <c r="E2644">
        <v>30</v>
      </c>
      <c r="F2644">
        <v>132</v>
      </c>
      <c r="G2644">
        <v>47</v>
      </c>
      <c r="H2644" t="s">
        <v>3949</v>
      </c>
      <c r="I2644">
        <f>YEAR(Table1[[#This Row],[Date]])</f>
        <v>2024</v>
      </c>
      <c r="J2644">
        <f>MONTH(Table1[[#This Row],[Date]])</f>
        <v>2</v>
      </c>
      <c r="K2644">
        <f>WEEKDAY(Table1[[#This Row],[Date]])</f>
        <v>4</v>
      </c>
      <c r="L2644" s="3">
        <f>DAY(Table1[[#This Row],[Date]])</f>
        <v>14</v>
      </c>
      <c r="M2644" s="3">
        <f>Table1[[#This Row],[Inventory Level]]/Table1[[#This Row],[Reorder Point]]</f>
        <v>0.48087431693989069</v>
      </c>
      <c r="N2644" s="3">
        <f>ROUND(Table1[[#This Row],[Turnover Ratio]],2)</f>
        <v>0.48</v>
      </c>
    </row>
    <row r="2645" spans="1:14" hidden="1" x14ac:dyDescent="0.25">
      <c r="A2645" t="s">
        <v>2322</v>
      </c>
      <c r="B2645" s="1">
        <v>44981</v>
      </c>
      <c r="C2645">
        <v>859</v>
      </c>
      <c r="D2645">
        <v>141</v>
      </c>
      <c r="E2645">
        <v>9</v>
      </c>
      <c r="F2645">
        <v>5</v>
      </c>
      <c r="G2645">
        <v>9</v>
      </c>
      <c r="H2645" t="s">
        <v>3951</v>
      </c>
      <c r="I2645">
        <f>YEAR(Table1[[#This Row],[Date]])</f>
        <v>2023</v>
      </c>
      <c r="J2645">
        <f>MONTH(Table1[[#This Row],[Date]])</f>
        <v>2</v>
      </c>
      <c r="K2645">
        <f>WEEKDAY(Table1[[#This Row],[Date]])</f>
        <v>6</v>
      </c>
      <c r="L2645" s="3">
        <f>DAY(Table1[[#This Row],[Date]])</f>
        <v>24</v>
      </c>
      <c r="M2645" s="3">
        <f>Table1[[#This Row],[Inventory Level]]/Table1[[#This Row],[Reorder Point]]</f>
        <v>6.0921985815602833</v>
      </c>
      <c r="N2645" s="3">
        <f>ROUND(Table1[[#This Row],[Turnover Ratio]],2)</f>
        <v>6.09</v>
      </c>
    </row>
    <row r="2646" spans="1:14" hidden="1" x14ac:dyDescent="0.25">
      <c r="A2646" t="s">
        <v>2323</v>
      </c>
      <c r="B2646" s="1">
        <v>45507</v>
      </c>
      <c r="C2646">
        <v>100</v>
      </c>
      <c r="D2646">
        <v>126</v>
      </c>
      <c r="E2646">
        <v>12</v>
      </c>
      <c r="F2646">
        <v>10</v>
      </c>
      <c r="G2646">
        <v>50</v>
      </c>
      <c r="H2646" t="s">
        <v>3950</v>
      </c>
      <c r="I2646">
        <f>YEAR(Table1[[#This Row],[Date]])</f>
        <v>2024</v>
      </c>
      <c r="J2646">
        <f>MONTH(Table1[[#This Row],[Date]])</f>
        <v>8</v>
      </c>
      <c r="K2646">
        <f>WEEKDAY(Table1[[#This Row],[Date]])</f>
        <v>7</v>
      </c>
      <c r="L2646" s="3">
        <f>DAY(Table1[[#This Row],[Date]])</f>
        <v>3</v>
      </c>
      <c r="M2646" s="3">
        <f>Table1[[#This Row],[Inventory Level]]/Table1[[#This Row],[Reorder Point]]</f>
        <v>0.79365079365079361</v>
      </c>
      <c r="N2646" s="3">
        <f>ROUND(Table1[[#This Row],[Turnover Ratio]],2)</f>
        <v>0.79</v>
      </c>
    </row>
    <row r="2647" spans="1:14" hidden="1" x14ac:dyDescent="0.25">
      <c r="A2647" t="s">
        <v>2324</v>
      </c>
      <c r="B2647" s="1">
        <v>45491</v>
      </c>
      <c r="C2647">
        <v>785</v>
      </c>
      <c r="D2647">
        <v>81</v>
      </c>
      <c r="E2647">
        <v>12</v>
      </c>
      <c r="F2647">
        <v>179</v>
      </c>
      <c r="G2647">
        <v>3</v>
      </c>
      <c r="H2647" t="s">
        <v>3950</v>
      </c>
      <c r="I2647">
        <f>YEAR(Table1[[#This Row],[Date]])</f>
        <v>2024</v>
      </c>
      <c r="J2647">
        <f>MONTH(Table1[[#This Row],[Date]])</f>
        <v>7</v>
      </c>
      <c r="K2647">
        <f>WEEKDAY(Table1[[#This Row],[Date]])</f>
        <v>5</v>
      </c>
      <c r="L2647" s="3">
        <f>DAY(Table1[[#This Row],[Date]])</f>
        <v>18</v>
      </c>
      <c r="M2647" s="3">
        <f>Table1[[#This Row],[Inventory Level]]/Table1[[#This Row],[Reorder Point]]</f>
        <v>9.6913580246913575</v>
      </c>
      <c r="N2647" s="3">
        <f>ROUND(Table1[[#This Row],[Turnover Ratio]],2)</f>
        <v>9.69</v>
      </c>
    </row>
    <row r="2648" spans="1:14" hidden="1" x14ac:dyDescent="0.25">
      <c r="A2648" t="s">
        <v>319</v>
      </c>
      <c r="B2648" s="1">
        <v>45151</v>
      </c>
      <c r="C2648">
        <v>632</v>
      </c>
      <c r="D2648">
        <v>280</v>
      </c>
      <c r="E2648">
        <v>16</v>
      </c>
      <c r="F2648">
        <v>20</v>
      </c>
      <c r="G2648">
        <v>33</v>
      </c>
      <c r="H2648" t="s">
        <v>3951</v>
      </c>
      <c r="I2648">
        <f>YEAR(Table1[[#This Row],[Date]])</f>
        <v>2023</v>
      </c>
      <c r="J2648">
        <f>MONTH(Table1[[#This Row],[Date]])</f>
        <v>8</v>
      </c>
      <c r="K2648">
        <f>WEEKDAY(Table1[[#This Row],[Date]])</f>
        <v>1</v>
      </c>
      <c r="L2648" s="3">
        <f>DAY(Table1[[#This Row],[Date]])</f>
        <v>13</v>
      </c>
      <c r="M2648" s="3">
        <f>Table1[[#This Row],[Inventory Level]]/Table1[[#This Row],[Reorder Point]]</f>
        <v>2.2571428571428571</v>
      </c>
      <c r="N2648" s="3">
        <f>ROUND(Table1[[#This Row],[Turnover Ratio]],2)</f>
        <v>2.2599999999999998</v>
      </c>
    </row>
    <row r="2649" spans="1:14" hidden="1" x14ac:dyDescent="0.25">
      <c r="A2649" t="s">
        <v>2325</v>
      </c>
      <c r="B2649" s="1">
        <v>45003</v>
      </c>
      <c r="C2649">
        <v>567</v>
      </c>
      <c r="D2649">
        <v>245</v>
      </c>
      <c r="E2649">
        <v>2</v>
      </c>
      <c r="F2649">
        <v>180</v>
      </c>
      <c r="G2649">
        <v>44</v>
      </c>
      <c r="H2649" t="s">
        <v>3951</v>
      </c>
      <c r="I2649">
        <f>YEAR(Table1[[#This Row],[Date]])</f>
        <v>2023</v>
      </c>
      <c r="J2649">
        <f>MONTH(Table1[[#This Row],[Date]])</f>
        <v>3</v>
      </c>
      <c r="K2649">
        <f>WEEKDAY(Table1[[#This Row],[Date]])</f>
        <v>7</v>
      </c>
      <c r="L2649" s="3">
        <f>DAY(Table1[[#This Row],[Date]])</f>
        <v>18</v>
      </c>
      <c r="M2649" s="3">
        <f>Table1[[#This Row],[Inventory Level]]/Table1[[#This Row],[Reorder Point]]</f>
        <v>2.3142857142857145</v>
      </c>
      <c r="N2649" s="3">
        <f>ROUND(Table1[[#This Row],[Turnover Ratio]],2)</f>
        <v>2.31</v>
      </c>
    </row>
    <row r="2650" spans="1:14" hidden="1" x14ac:dyDescent="0.25">
      <c r="A2650" t="s">
        <v>1243</v>
      </c>
      <c r="B2650" s="1">
        <v>45370</v>
      </c>
      <c r="C2650">
        <v>387</v>
      </c>
      <c r="D2650">
        <v>488</v>
      </c>
      <c r="E2650">
        <v>19</v>
      </c>
      <c r="F2650">
        <v>145</v>
      </c>
      <c r="G2650">
        <v>15</v>
      </c>
      <c r="H2650" t="s">
        <v>3950</v>
      </c>
      <c r="I2650">
        <f>YEAR(Table1[[#This Row],[Date]])</f>
        <v>2024</v>
      </c>
      <c r="J2650">
        <f>MONTH(Table1[[#This Row],[Date]])</f>
        <v>3</v>
      </c>
      <c r="K2650">
        <f>WEEKDAY(Table1[[#This Row],[Date]])</f>
        <v>3</v>
      </c>
      <c r="L2650" s="3">
        <f>DAY(Table1[[#This Row],[Date]])</f>
        <v>19</v>
      </c>
      <c r="M2650" s="3">
        <f>Table1[[#This Row],[Inventory Level]]/Table1[[#This Row],[Reorder Point]]</f>
        <v>0.79303278688524592</v>
      </c>
      <c r="N2650" s="3">
        <f>ROUND(Table1[[#This Row],[Turnover Ratio]],2)</f>
        <v>0.79</v>
      </c>
    </row>
    <row r="2651" spans="1:14" hidden="1" x14ac:dyDescent="0.25">
      <c r="A2651" t="s">
        <v>2326</v>
      </c>
      <c r="B2651" s="1">
        <v>45260</v>
      </c>
      <c r="C2651">
        <v>196</v>
      </c>
      <c r="D2651">
        <v>126</v>
      </c>
      <c r="E2651">
        <v>25</v>
      </c>
      <c r="F2651">
        <v>81</v>
      </c>
      <c r="G2651">
        <v>45</v>
      </c>
      <c r="H2651" t="s">
        <v>3950</v>
      </c>
      <c r="I2651">
        <f>YEAR(Table1[[#This Row],[Date]])</f>
        <v>2023</v>
      </c>
      <c r="J2651">
        <f>MONTH(Table1[[#This Row],[Date]])</f>
        <v>11</v>
      </c>
      <c r="K2651">
        <f>WEEKDAY(Table1[[#This Row],[Date]])</f>
        <v>5</v>
      </c>
      <c r="L2651" s="3">
        <f>DAY(Table1[[#This Row],[Date]])</f>
        <v>30</v>
      </c>
      <c r="M2651" s="3">
        <f>Table1[[#This Row],[Inventory Level]]/Table1[[#This Row],[Reorder Point]]</f>
        <v>1.5555555555555556</v>
      </c>
      <c r="N2651" s="3">
        <f>ROUND(Table1[[#This Row],[Turnover Ratio]],2)</f>
        <v>1.56</v>
      </c>
    </row>
    <row r="2652" spans="1:14" hidden="1" x14ac:dyDescent="0.25">
      <c r="A2652" t="s">
        <v>2327</v>
      </c>
      <c r="B2652" s="1">
        <v>45666</v>
      </c>
      <c r="C2652">
        <v>322</v>
      </c>
      <c r="D2652">
        <v>226</v>
      </c>
      <c r="E2652">
        <v>29</v>
      </c>
      <c r="F2652">
        <v>14</v>
      </c>
      <c r="G2652">
        <v>5</v>
      </c>
      <c r="H2652" t="s">
        <v>3951</v>
      </c>
      <c r="I2652">
        <f>YEAR(Table1[[#This Row],[Date]])</f>
        <v>2025</v>
      </c>
      <c r="J2652">
        <f>MONTH(Table1[[#This Row],[Date]])</f>
        <v>1</v>
      </c>
      <c r="K2652">
        <f>WEEKDAY(Table1[[#This Row],[Date]])</f>
        <v>5</v>
      </c>
      <c r="L2652" s="3">
        <f>DAY(Table1[[#This Row],[Date]])</f>
        <v>9</v>
      </c>
      <c r="M2652" s="3">
        <f>Table1[[#This Row],[Inventory Level]]/Table1[[#This Row],[Reorder Point]]</f>
        <v>1.4247787610619469</v>
      </c>
      <c r="N2652" s="3">
        <f>ROUND(Table1[[#This Row],[Turnover Ratio]],2)</f>
        <v>1.42</v>
      </c>
    </row>
    <row r="2653" spans="1:14" hidden="1" x14ac:dyDescent="0.25">
      <c r="A2653" t="s">
        <v>1598</v>
      </c>
      <c r="B2653" s="1">
        <v>45683</v>
      </c>
      <c r="C2653">
        <v>610</v>
      </c>
      <c r="D2653">
        <v>184</v>
      </c>
      <c r="E2653">
        <v>5</v>
      </c>
      <c r="F2653">
        <v>104</v>
      </c>
      <c r="G2653">
        <v>28</v>
      </c>
      <c r="H2653" t="s">
        <v>3950</v>
      </c>
      <c r="I2653">
        <f>YEAR(Table1[[#This Row],[Date]])</f>
        <v>2025</v>
      </c>
      <c r="J2653">
        <f>MONTH(Table1[[#This Row],[Date]])</f>
        <v>1</v>
      </c>
      <c r="K2653">
        <f>WEEKDAY(Table1[[#This Row],[Date]])</f>
        <v>1</v>
      </c>
      <c r="L2653" s="3">
        <f>DAY(Table1[[#This Row],[Date]])</f>
        <v>26</v>
      </c>
      <c r="M2653" s="3">
        <f>Table1[[#This Row],[Inventory Level]]/Table1[[#This Row],[Reorder Point]]</f>
        <v>3.3152173913043477</v>
      </c>
      <c r="N2653" s="3">
        <f>ROUND(Table1[[#This Row],[Turnover Ratio]],2)</f>
        <v>3.32</v>
      </c>
    </row>
    <row r="2654" spans="1:14" x14ac:dyDescent="0.25">
      <c r="A2654" t="s">
        <v>2328</v>
      </c>
      <c r="B2654" s="1">
        <v>45032</v>
      </c>
      <c r="C2654">
        <v>813</v>
      </c>
      <c r="D2654">
        <v>293</v>
      </c>
      <c r="E2654">
        <v>21</v>
      </c>
      <c r="F2654">
        <v>177</v>
      </c>
      <c r="G2654">
        <v>48</v>
      </c>
      <c r="H2654" t="s">
        <v>3949</v>
      </c>
      <c r="I2654">
        <f>YEAR(Table1[[#This Row],[Date]])</f>
        <v>2023</v>
      </c>
      <c r="J2654">
        <f>MONTH(Table1[[#This Row],[Date]])</f>
        <v>4</v>
      </c>
      <c r="K2654">
        <f>WEEKDAY(Table1[[#This Row],[Date]])</f>
        <v>1</v>
      </c>
      <c r="L2654" s="3">
        <f>DAY(Table1[[#This Row],[Date]])</f>
        <v>16</v>
      </c>
      <c r="M2654" s="3">
        <f>Table1[[#This Row],[Inventory Level]]/Table1[[#This Row],[Reorder Point]]</f>
        <v>2.7747440273037545</v>
      </c>
      <c r="N2654" s="3">
        <f>ROUND(Table1[[#This Row],[Turnover Ratio]],2)</f>
        <v>2.77</v>
      </c>
    </row>
    <row r="2655" spans="1:14" hidden="1" x14ac:dyDescent="0.25">
      <c r="A2655" t="s">
        <v>2329</v>
      </c>
      <c r="B2655" s="1">
        <v>45484</v>
      </c>
      <c r="C2655">
        <v>752</v>
      </c>
      <c r="D2655">
        <v>225</v>
      </c>
      <c r="E2655">
        <v>7</v>
      </c>
      <c r="F2655">
        <v>89</v>
      </c>
      <c r="G2655">
        <v>4</v>
      </c>
      <c r="H2655" t="s">
        <v>3950</v>
      </c>
      <c r="I2655">
        <f>YEAR(Table1[[#This Row],[Date]])</f>
        <v>2024</v>
      </c>
      <c r="J2655">
        <f>MONTH(Table1[[#This Row],[Date]])</f>
        <v>7</v>
      </c>
      <c r="K2655">
        <f>WEEKDAY(Table1[[#This Row],[Date]])</f>
        <v>5</v>
      </c>
      <c r="L2655" s="3">
        <f>DAY(Table1[[#This Row],[Date]])</f>
        <v>11</v>
      </c>
      <c r="M2655" s="3">
        <f>Table1[[#This Row],[Inventory Level]]/Table1[[#This Row],[Reorder Point]]</f>
        <v>3.3422222222222224</v>
      </c>
      <c r="N2655" s="3">
        <f>ROUND(Table1[[#This Row],[Turnover Ratio]],2)</f>
        <v>3.34</v>
      </c>
    </row>
    <row r="2656" spans="1:14" x14ac:dyDescent="0.25">
      <c r="A2656" t="s">
        <v>2330</v>
      </c>
      <c r="B2656" s="1">
        <v>44991</v>
      </c>
      <c r="C2656">
        <v>388</v>
      </c>
      <c r="D2656">
        <v>52</v>
      </c>
      <c r="E2656">
        <v>24</v>
      </c>
      <c r="F2656">
        <v>87</v>
      </c>
      <c r="G2656">
        <v>9</v>
      </c>
      <c r="H2656" t="s">
        <v>3949</v>
      </c>
      <c r="I2656">
        <f>YEAR(Table1[[#This Row],[Date]])</f>
        <v>2023</v>
      </c>
      <c r="J2656">
        <f>MONTH(Table1[[#This Row],[Date]])</f>
        <v>3</v>
      </c>
      <c r="K2656">
        <f>WEEKDAY(Table1[[#This Row],[Date]])</f>
        <v>2</v>
      </c>
      <c r="L2656" s="3">
        <f>DAY(Table1[[#This Row],[Date]])</f>
        <v>6</v>
      </c>
      <c r="M2656" s="3">
        <f>Table1[[#This Row],[Inventory Level]]/Table1[[#This Row],[Reorder Point]]</f>
        <v>7.4615384615384617</v>
      </c>
      <c r="N2656" s="3">
        <f>ROUND(Table1[[#This Row],[Turnover Ratio]],2)</f>
        <v>7.46</v>
      </c>
    </row>
    <row r="2657" spans="1:14" hidden="1" x14ac:dyDescent="0.25">
      <c r="A2657" t="s">
        <v>2331</v>
      </c>
      <c r="B2657" s="1">
        <v>45638</v>
      </c>
      <c r="C2657">
        <v>399</v>
      </c>
      <c r="D2657">
        <v>150</v>
      </c>
      <c r="E2657">
        <v>9</v>
      </c>
      <c r="F2657">
        <v>70</v>
      </c>
      <c r="G2657">
        <v>27</v>
      </c>
      <c r="H2657" t="s">
        <v>3950</v>
      </c>
      <c r="I2657">
        <f>YEAR(Table1[[#This Row],[Date]])</f>
        <v>2024</v>
      </c>
      <c r="J2657">
        <f>MONTH(Table1[[#This Row],[Date]])</f>
        <v>12</v>
      </c>
      <c r="K2657">
        <f>WEEKDAY(Table1[[#This Row],[Date]])</f>
        <v>5</v>
      </c>
      <c r="L2657" s="3">
        <f>DAY(Table1[[#This Row],[Date]])</f>
        <v>12</v>
      </c>
      <c r="M2657" s="3">
        <f>Table1[[#This Row],[Inventory Level]]/Table1[[#This Row],[Reorder Point]]</f>
        <v>2.66</v>
      </c>
      <c r="N2657" s="3">
        <f>ROUND(Table1[[#This Row],[Turnover Ratio]],2)</f>
        <v>2.66</v>
      </c>
    </row>
    <row r="2658" spans="1:14" hidden="1" x14ac:dyDescent="0.25">
      <c r="A2658" t="s">
        <v>2332</v>
      </c>
      <c r="B2658" s="1">
        <v>45550</v>
      </c>
      <c r="C2658">
        <v>977</v>
      </c>
      <c r="D2658">
        <v>175</v>
      </c>
      <c r="E2658">
        <v>14</v>
      </c>
      <c r="F2658">
        <v>19</v>
      </c>
      <c r="G2658">
        <v>43</v>
      </c>
      <c r="H2658" t="s">
        <v>3950</v>
      </c>
      <c r="I2658">
        <f>YEAR(Table1[[#This Row],[Date]])</f>
        <v>2024</v>
      </c>
      <c r="J2658">
        <f>MONTH(Table1[[#This Row],[Date]])</f>
        <v>9</v>
      </c>
      <c r="K2658">
        <f>WEEKDAY(Table1[[#This Row],[Date]])</f>
        <v>1</v>
      </c>
      <c r="L2658" s="3">
        <f>DAY(Table1[[#This Row],[Date]])</f>
        <v>15</v>
      </c>
      <c r="M2658" s="3">
        <f>Table1[[#This Row],[Inventory Level]]/Table1[[#This Row],[Reorder Point]]</f>
        <v>5.5828571428571427</v>
      </c>
      <c r="N2658" s="3">
        <f>ROUND(Table1[[#This Row],[Turnover Ratio]],2)</f>
        <v>5.58</v>
      </c>
    </row>
    <row r="2659" spans="1:14" hidden="1" x14ac:dyDescent="0.25">
      <c r="A2659" t="s">
        <v>81</v>
      </c>
      <c r="B2659" s="1">
        <v>45663</v>
      </c>
      <c r="C2659">
        <v>130</v>
      </c>
      <c r="D2659">
        <v>201</v>
      </c>
      <c r="E2659">
        <v>29</v>
      </c>
      <c r="F2659">
        <v>99</v>
      </c>
      <c r="G2659">
        <v>38</v>
      </c>
      <c r="H2659" t="s">
        <v>3950</v>
      </c>
      <c r="I2659">
        <f>YEAR(Table1[[#This Row],[Date]])</f>
        <v>2025</v>
      </c>
      <c r="J2659">
        <f>MONTH(Table1[[#This Row],[Date]])</f>
        <v>1</v>
      </c>
      <c r="K2659">
        <f>WEEKDAY(Table1[[#This Row],[Date]])</f>
        <v>2</v>
      </c>
      <c r="L2659" s="3">
        <f>DAY(Table1[[#This Row],[Date]])</f>
        <v>6</v>
      </c>
      <c r="M2659" s="3">
        <f>Table1[[#This Row],[Inventory Level]]/Table1[[#This Row],[Reorder Point]]</f>
        <v>0.64676616915422891</v>
      </c>
      <c r="N2659" s="3">
        <f>ROUND(Table1[[#This Row],[Turnover Ratio]],2)</f>
        <v>0.65</v>
      </c>
    </row>
    <row r="2660" spans="1:14" hidden="1" x14ac:dyDescent="0.25">
      <c r="A2660" t="s">
        <v>2333</v>
      </c>
      <c r="B2660" s="1">
        <v>45257</v>
      </c>
      <c r="C2660">
        <v>459</v>
      </c>
      <c r="D2660">
        <v>317</v>
      </c>
      <c r="E2660">
        <v>24</v>
      </c>
      <c r="F2660">
        <v>132</v>
      </c>
      <c r="G2660">
        <v>44</v>
      </c>
      <c r="H2660" t="s">
        <v>3950</v>
      </c>
      <c r="I2660">
        <f>YEAR(Table1[[#This Row],[Date]])</f>
        <v>2023</v>
      </c>
      <c r="J2660">
        <f>MONTH(Table1[[#This Row],[Date]])</f>
        <v>11</v>
      </c>
      <c r="K2660">
        <f>WEEKDAY(Table1[[#This Row],[Date]])</f>
        <v>2</v>
      </c>
      <c r="L2660" s="3">
        <f>DAY(Table1[[#This Row],[Date]])</f>
        <v>27</v>
      </c>
      <c r="M2660" s="3">
        <f>Table1[[#This Row],[Inventory Level]]/Table1[[#This Row],[Reorder Point]]</f>
        <v>1.4479495268138802</v>
      </c>
      <c r="N2660" s="3">
        <f>ROUND(Table1[[#This Row],[Turnover Ratio]],2)</f>
        <v>1.45</v>
      </c>
    </row>
    <row r="2661" spans="1:14" hidden="1" x14ac:dyDescent="0.25">
      <c r="A2661" t="s">
        <v>2334</v>
      </c>
      <c r="B2661" s="1">
        <v>44976</v>
      </c>
      <c r="C2661">
        <v>970</v>
      </c>
      <c r="D2661">
        <v>176</v>
      </c>
      <c r="E2661">
        <v>27</v>
      </c>
      <c r="F2661">
        <v>70</v>
      </c>
      <c r="G2661">
        <v>37</v>
      </c>
      <c r="H2661" t="s">
        <v>3951</v>
      </c>
      <c r="I2661">
        <f>YEAR(Table1[[#This Row],[Date]])</f>
        <v>2023</v>
      </c>
      <c r="J2661">
        <f>MONTH(Table1[[#This Row],[Date]])</f>
        <v>2</v>
      </c>
      <c r="K2661">
        <f>WEEKDAY(Table1[[#This Row],[Date]])</f>
        <v>1</v>
      </c>
      <c r="L2661" s="3">
        <f>DAY(Table1[[#This Row],[Date]])</f>
        <v>19</v>
      </c>
      <c r="M2661" s="3">
        <f>Table1[[#This Row],[Inventory Level]]/Table1[[#This Row],[Reorder Point]]</f>
        <v>5.5113636363636367</v>
      </c>
      <c r="N2661" s="3">
        <f>ROUND(Table1[[#This Row],[Turnover Ratio]],2)</f>
        <v>5.51</v>
      </c>
    </row>
    <row r="2662" spans="1:14" hidden="1" x14ac:dyDescent="0.25">
      <c r="A2662" t="s">
        <v>2335</v>
      </c>
      <c r="B2662" s="1">
        <v>45693</v>
      </c>
      <c r="C2662">
        <v>661</v>
      </c>
      <c r="D2662">
        <v>228</v>
      </c>
      <c r="E2662">
        <v>4</v>
      </c>
      <c r="F2662">
        <v>18</v>
      </c>
      <c r="G2662">
        <v>45</v>
      </c>
      <c r="H2662" t="s">
        <v>3950</v>
      </c>
      <c r="I2662">
        <f>YEAR(Table1[[#This Row],[Date]])</f>
        <v>2025</v>
      </c>
      <c r="J2662">
        <f>MONTH(Table1[[#This Row],[Date]])</f>
        <v>2</v>
      </c>
      <c r="K2662">
        <f>WEEKDAY(Table1[[#This Row],[Date]])</f>
        <v>4</v>
      </c>
      <c r="L2662" s="3">
        <f>DAY(Table1[[#This Row],[Date]])</f>
        <v>5</v>
      </c>
      <c r="M2662" s="3">
        <f>Table1[[#This Row],[Inventory Level]]/Table1[[#This Row],[Reorder Point]]</f>
        <v>2.8991228070175437</v>
      </c>
      <c r="N2662" s="3">
        <f>ROUND(Table1[[#This Row],[Turnover Ratio]],2)</f>
        <v>2.9</v>
      </c>
    </row>
    <row r="2663" spans="1:14" hidden="1" x14ac:dyDescent="0.25">
      <c r="A2663" t="s">
        <v>2336</v>
      </c>
      <c r="B2663" s="1">
        <v>45565</v>
      </c>
      <c r="C2663">
        <v>102</v>
      </c>
      <c r="D2663">
        <v>318</v>
      </c>
      <c r="E2663">
        <v>6</v>
      </c>
      <c r="F2663">
        <v>37</v>
      </c>
      <c r="G2663">
        <v>34</v>
      </c>
      <c r="H2663" t="s">
        <v>3951</v>
      </c>
      <c r="I2663">
        <f>YEAR(Table1[[#This Row],[Date]])</f>
        <v>2024</v>
      </c>
      <c r="J2663">
        <f>MONTH(Table1[[#This Row],[Date]])</f>
        <v>9</v>
      </c>
      <c r="K2663">
        <f>WEEKDAY(Table1[[#This Row],[Date]])</f>
        <v>2</v>
      </c>
      <c r="L2663" s="3">
        <f>DAY(Table1[[#This Row],[Date]])</f>
        <v>30</v>
      </c>
      <c r="M2663" s="3">
        <f>Table1[[#This Row],[Inventory Level]]/Table1[[#This Row],[Reorder Point]]</f>
        <v>0.32075471698113206</v>
      </c>
      <c r="N2663" s="3">
        <f>ROUND(Table1[[#This Row],[Turnover Ratio]],2)</f>
        <v>0.32</v>
      </c>
    </row>
    <row r="2664" spans="1:14" hidden="1" x14ac:dyDescent="0.25">
      <c r="A2664" t="s">
        <v>2312</v>
      </c>
      <c r="B2664" s="1">
        <v>45062</v>
      </c>
      <c r="C2664">
        <v>614</v>
      </c>
      <c r="D2664">
        <v>332</v>
      </c>
      <c r="E2664">
        <v>13</v>
      </c>
      <c r="F2664">
        <v>143</v>
      </c>
      <c r="G2664">
        <v>33</v>
      </c>
      <c r="H2664" t="s">
        <v>3951</v>
      </c>
      <c r="I2664">
        <f>YEAR(Table1[[#This Row],[Date]])</f>
        <v>2023</v>
      </c>
      <c r="J2664">
        <f>MONTH(Table1[[#This Row],[Date]])</f>
        <v>5</v>
      </c>
      <c r="K2664">
        <f>WEEKDAY(Table1[[#This Row],[Date]])</f>
        <v>3</v>
      </c>
      <c r="L2664" s="3">
        <f>DAY(Table1[[#This Row],[Date]])</f>
        <v>16</v>
      </c>
      <c r="M2664" s="3">
        <f>Table1[[#This Row],[Inventory Level]]/Table1[[#This Row],[Reorder Point]]</f>
        <v>1.8493975903614457</v>
      </c>
      <c r="N2664" s="3">
        <f>ROUND(Table1[[#This Row],[Turnover Ratio]],2)</f>
        <v>1.85</v>
      </c>
    </row>
    <row r="2665" spans="1:14" hidden="1" x14ac:dyDescent="0.25">
      <c r="A2665" t="s">
        <v>2337</v>
      </c>
      <c r="B2665" s="1">
        <v>45393</v>
      </c>
      <c r="C2665">
        <v>184</v>
      </c>
      <c r="D2665">
        <v>160</v>
      </c>
      <c r="E2665">
        <v>20</v>
      </c>
      <c r="F2665">
        <v>87</v>
      </c>
      <c r="G2665">
        <v>35</v>
      </c>
      <c r="H2665" t="s">
        <v>3950</v>
      </c>
      <c r="I2665">
        <f>YEAR(Table1[[#This Row],[Date]])</f>
        <v>2024</v>
      </c>
      <c r="J2665">
        <f>MONTH(Table1[[#This Row],[Date]])</f>
        <v>4</v>
      </c>
      <c r="K2665">
        <f>WEEKDAY(Table1[[#This Row],[Date]])</f>
        <v>5</v>
      </c>
      <c r="L2665" s="3">
        <f>DAY(Table1[[#This Row],[Date]])</f>
        <v>11</v>
      </c>
      <c r="M2665" s="3">
        <f>Table1[[#This Row],[Inventory Level]]/Table1[[#This Row],[Reorder Point]]</f>
        <v>1.1499999999999999</v>
      </c>
      <c r="N2665" s="3">
        <f>ROUND(Table1[[#This Row],[Turnover Ratio]],2)</f>
        <v>1.1499999999999999</v>
      </c>
    </row>
    <row r="2666" spans="1:14" x14ac:dyDescent="0.25">
      <c r="A2666" t="s">
        <v>2338</v>
      </c>
      <c r="B2666" s="1">
        <v>45636</v>
      </c>
      <c r="C2666">
        <v>264</v>
      </c>
      <c r="D2666">
        <v>191</v>
      </c>
      <c r="E2666">
        <v>13</v>
      </c>
      <c r="F2666">
        <v>114</v>
      </c>
      <c r="G2666">
        <v>28</v>
      </c>
      <c r="H2666" t="s">
        <v>3949</v>
      </c>
      <c r="I2666">
        <f>YEAR(Table1[[#This Row],[Date]])</f>
        <v>2024</v>
      </c>
      <c r="J2666">
        <f>MONTH(Table1[[#This Row],[Date]])</f>
        <v>12</v>
      </c>
      <c r="K2666">
        <f>WEEKDAY(Table1[[#This Row],[Date]])</f>
        <v>3</v>
      </c>
      <c r="L2666" s="3">
        <f>DAY(Table1[[#This Row],[Date]])</f>
        <v>10</v>
      </c>
      <c r="M2666" s="3">
        <f>Table1[[#This Row],[Inventory Level]]/Table1[[#This Row],[Reorder Point]]</f>
        <v>1.3821989528795811</v>
      </c>
      <c r="N2666" s="3">
        <f>ROUND(Table1[[#This Row],[Turnover Ratio]],2)</f>
        <v>1.38</v>
      </c>
    </row>
    <row r="2667" spans="1:14" hidden="1" x14ac:dyDescent="0.25">
      <c r="A2667" t="s">
        <v>2339</v>
      </c>
      <c r="B2667" s="1">
        <v>45218</v>
      </c>
      <c r="C2667">
        <v>614</v>
      </c>
      <c r="D2667">
        <v>110</v>
      </c>
      <c r="E2667">
        <v>9</v>
      </c>
      <c r="F2667">
        <v>49</v>
      </c>
      <c r="G2667">
        <v>49</v>
      </c>
      <c r="H2667" t="s">
        <v>3951</v>
      </c>
      <c r="I2667">
        <f>YEAR(Table1[[#This Row],[Date]])</f>
        <v>2023</v>
      </c>
      <c r="J2667">
        <f>MONTH(Table1[[#This Row],[Date]])</f>
        <v>10</v>
      </c>
      <c r="K2667">
        <f>WEEKDAY(Table1[[#This Row],[Date]])</f>
        <v>5</v>
      </c>
      <c r="L2667" s="3">
        <f>DAY(Table1[[#This Row],[Date]])</f>
        <v>19</v>
      </c>
      <c r="M2667" s="3">
        <f>Table1[[#This Row],[Inventory Level]]/Table1[[#This Row],[Reorder Point]]</f>
        <v>5.581818181818182</v>
      </c>
      <c r="N2667" s="3">
        <f>ROUND(Table1[[#This Row],[Turnover Ratio]],2)</f>
        <v>5.58</v>
      </c>
    </row>
    <row r="2668" spans="1:14" hidden="1" x14ac:dyDescent="0.25">
      <c r="A2668" t="s">
        <v>2340</v>
      </c>
      <c r="B2668" s="1">
        <v>45671</v>
      </c>
      <c r="C2668">
        <v>438</v>
      </c>
      <c r="D2668">
        <v>175</v>
      </c>
      <c r="E2668">
        <v>16</v>
      </c>
      <c r="F2668">
        <v>146</v>
      </c>
      <c r="G2668">
        <v>49</v>
      </c>
      <c r="H2668" t="s">
        <v>3951</v>
      </c>
      <c r="I2668">
        <f>YEAR(Table1[[#This Row],[Date]])</f>
        <v>2025</v>
      </c>
      <c r="J2668">
        <f>MONTH(Table1[[#This Row],[Date]])</f>
        <v>1</v>
      </c>
      <c r="K2668">
        <f>WEEKDAY(Table1[[#This Row],[Date]])</f>
        <v>3</v>
      </c>
      <c r="L2668" s="3">
        <f>DAY(Table1[[#This Row],[Date]])</f>
        <v>14</v>
      </c>
      <c r="M2668" s="3">
        <f>Table1[[#This Row],[Inventory Level]]/Table1[[#This Row],[Reorder Point]]</f>
        <v>2.5028571428571427</v>
      </c>
      <c r="N2668" s="3">
        <f>ROUND(Table1[[#This Row],[Turnover Ratio]],2)</f>
        <v>2.5</v>
      </c>
    </row>
    <row r="2669" spans="1:14" x14ac:dyDescent="0.25">
      <c r="A2669" t="s">
        <v>2341</v>
      </c>
      <c r="B2669" s="1">
        <v>45025</v>
      </c>
      <c r="C2669">
        <v>312</v>
      </c>
      <c r="D2669">
        <v>452</v>
      </c>
      <c r="E2669">
        <v>9</v>
      </c>
      <c r="F2669">
        <v>97</v>
      </c>
      <c r="G2669">
        <v>43</v>
      </c>
      <c r="H2669" t="s">
        <v>3949</v>
      </c>
      <c r="I2669">
        <f>YEAR(Table1[[#This Row],[Date]])</f>
        <v>2023</v>
      </c>
      <c r="J2669">
        <f>MONTH(Table1[[#This Row],[Date]])</f>
        <v>4</v>
      </c>
      <c r="K2669">
        <f>WEEKDAY(Table1[[#This Row],[Date]])</f>
        <v>1</v>
      </c>
      <c r="L2669" s="3">
        <f>DAY(Table1[[#This Row],[Date]])</f>
        <v>9</v>
      </c>
      <c r="M2669" s="3">
        <f>Table1[[#This Row],[Inventory Level]]/Table1[[#This Row],[Reorder Point]]</f>
        <v>0.69026548672566368</v>
      </c>
      <c r="N2669" s="3">
        <f>ROUND(Table1[[#This Row],[Turnover Ratio]],2)</f>
        <v>0.69</v>
      </c>
    </row>
    <row r="2670" spans="1:14" hidden="1" x14ac:dyDescent="0.25">
      <c r="A2670" t="s">
        <v>2342</v>
      </c>
      <c r="B2670" s="1">
        <v>45566</v>
      </c>
      <c r="C2670">
        <v>149</v>
      </c>
      <c r="D2670">
        <v>200</v>
      </c>
      <c r="E2670">
        <v>24</v>
      </c>
      <c r="F2670">
        <v>130</v>
      </c>
      <c r="G2670">
        <v>39</v>
      </c>
      <c r="H2670" t="s">
        <v>3951</v>
      </c>
      <c r="I2670">
        <f>YEAR(Table1[[#This Row],[Date]])</f>
        <v>2024</v>
      </c>
      <c r="J2670">
        <f>MONTH(Table1[[#This Row],[Date]])</f>
        <v>10</v>
      </c>
      <c r="K2670">
        <f>WEEKDAY(Table1[[#This Row],[Date]])</f>
        <v>3</v>
      </c>
      <c r="L2670" s="3">
        <f>DAY(Table1[[#This Row],[Date]])</f>
        <v>1</v>
      </c>
      <c r="M2670" s="3">
        <f>Table1[[#This Row],[Inventory Level]]/Table1[[#This Row],[Reorder Point]]</f>
        <v>0.745</v>
      </c>
      <c r="N2670" s="3">
        <f>ROUND(Table1[[#This Row],[Turnover Ratio]],2)</f>
        <v>0.75</v>
      </c>
    </row>
    <row r="2671" spans="1:14" hidden="1" x14ac:dyDescent="0.25">
      <c r="A2671" t="s">
        <v>2343</v>
      </c>
      <c r="B2671" s="1">
        <v>45011</v>
      </c>
      <c r="C2671">
        <v>425</v>
      </c>
      <c r="D2671">
        <v>98</v>
      </c>
      <c r="E2671">
        <v>21</v>
      </c>
      <c r="F2671">
        <v>169</v>
      </c>
      <c r="G2671">
        <v>23</v>
      </c>
      <c r="H2671" t="s">
        <v>3950</v>
      </c>
      <c r="I2671">
        <f>YEAR(Table1[[#This Row],[Date]])</f>
        <v>2023</v>
      </c>
      <c r="J2671">
        <f>MONTH(Table1[[#This Row],[Date]])</f>
        <v>3</v>
      </c>
      <c r="K2671">
        <f>WEEKDAY(Table1[[#This Row],[Date]])</f>
        <v>1</v>
      </c>
      <c r="L2671" s="3">
        <f>DAY(Table1[[#This Row],[Date]])</f>
        <v>26</v>
      </c>
      <c r="M2671" s="3">
        <f>Table1[[#This Row],[Inventory Level]]/Table1[[#This Row],[Reorder Point]]</f>
        <v>4.3367346938775508</v>
      </c>
      <c r="N2671" s="3">
        <f>ROUND(Table1[[#This Row],[Turnover Ratio]],2)</f>
        <v>4.34</v>
      </c>
    </row>
    <row r="2672" spans="1:14" hidden="1" x14ac:dyDescent="0.25">
      <c r="A2672" t="s">
        <v>2344</v>
      </c>
      <c r="B2672" s="1">
        <v>45452</v>
      </c>
      <c r="C2672">
        <v>609</v>
      </c>
      <c r="D2672">
        <v>341</v>
      </c>
      <c r="E2672">
        <v>1</v>
      </c>
      <c r="F2672">
        <v>25</v>
      </c>
      <c r="G2672">
        <v>42</v>
      </c>
      <c r="H2672" t="s">
        <v>3950</v>
      </c>
      <c r="I2672">
        <f>YEAR(Table1[[#This Row],[Date]])</f>
        <v>2024</v>
      </c>
      <c r="J2672">
        <f>MONTH(Table1[[#This Row],[Date]])</f>
        <v>6</v>
      </c>
      <c r="K2672">
        <f>WEEKDAY(Table1[[#This Row],[Date]])</f>
        <v>1</v>
      </c>
      <c r="L2672" s="3">
        <f>DAY(Table1[[#This Row],[Date]])</f>
        <v>9</v>
      </c>
      <c r="M2672" s="3">
        <f>Table1[[#This Row],[Inventory Level]]/Table1[[#This Row],[Reorder Point]]</f>
        <v>1.7859237536656891</v>
      </c>
      <c r="N2672" s="3">
        <f>ROUND(Table1[[#This Row],[Turnover Ratio]],2)</f>
        <v>1.79</v>
      </c>
    </row>
    <row r="2673" spans="1:14" x14ac:dyDescent="0.25">
      <c r="A2673" t="s">
        <v>85</v>
      </c>
      <c r="B2673" s="1">
        <v>45323</v>
      </c>
      <c r="C2673">
        <v>812</v>
      </c>
      <c r="D2673">
        <v>127</v>
      </c>
      <c r="E2673">
        <v>18</v>
      </c>
      <c r="F2673">
        <v>72</v>
      </c>
      <c r="G2673">
        <v>7</v>
      </c>
      <c r="H2673" t="s">
        <v>3949</v>
      </c>
      <c r="I2673">
        <f>YEAR(Table1[[#This Row],[Date]])</f>
        <v>2024</v>
      </c>
      <c r="J2673">
        <f>MONTH(Table1[[#This Row],[Date]])</f>
        <v>2</v>
      </c>
      <c r="K2673">
        <f>WEEKDAY(Table1[[#This Row],[Date]])</f>
        <v>5</v>
      </c>
      <c r="L2673" s="3">
        <f>DAY(Table1[[#This Row],[Date]])</f>
        <v>1</v>
      </c>
      <c r="M2673" s="3">
        <f>Table1[[#This Row],[Inventory Level]]/Table1[[#This Row],[Reorder Point]]</f>
        <v>6.393700787401575</v>
      </c>
      <c r="N2673" s="3">
        <f>ROUND(Table1[[#This Row],[Turnover Ratio]],2)</f>
        <v>6.39</v>
      </c>
    </row>
    <row r="2674" spans="1:14" hidden="1" x14ac:dyDescent="0.25">
      <c r="A2674" t="s">
        <v>2345</v>
      </c>
      <c r="B2674" s="1">
        <v>45482</v>
      </c>
      <c r="C2674">
        <v>446</v>
      </c>
      <c r="D2674">
        <v>344</v>
      </c>
      <c r="E2674">
        <v>13</v>
      </c>
      <c r="F2674">
        <v>62</v>
      </c>
      <c r="G2674">
        <v>8</v>
      </c>
      <c r="H2674" t="s">
        <v>3950</v>
      </c>
      <c r="I2674">
        <f>YEAR(Table1[[#This Row],[Date]])</f>
        <v>2024</v>
      </c>
      <c r="J2674">
        <f>MONTH(Table1[[#This Row],[Date]])</f>
        <v>7</v>
      </c>
      <c r="K2674">
        <f>WEEKDAY(Table1[[#This Row],[Date]])</f>
        <v>3</v>
      </c>
      <c r="L2674" s="3">
        <f>DAY(Table1[[#This Row],[Date]])</f>
        <v>9</v>
      </c>
      <c r="M2674" s="3">
        <f>Table1[[#This Row],[Inventory Level]]/Table1[[#This Row],[Reorder Point]]</f>
        <v>1.2965116279069768</v>
      </c>
      <c r="N2674" s="3">
        <f>ROUND(Table1[[#This Row],[Turnover Ratio]],2)</f>
        <v>1.3</v>
      </c>
    </row>
    <row r="2675" spans="1:14" x14ac:dyDescent="0.25">
      <c r="A2675" t="s">
        <v>2346</v>
      </c>
      <c r="B2675" s="1">
        <v>45444</v>
      </c>
      <c r="C2675">
        <v>230</v>
      </c>
      <c r="D2675">
        <v>371</v>
      </c>
      <c r="E2675">
        <v>10</v>
      </c>
      <c r="F2675">
        <v>30</v>
      </c>
      <c r="G2675">
        <v>26</v>
      </c>
      <c r="H2675" t="s">
        <v>3949</v>
      </c>
      <c r="I2675">
        <f>YEAR(Table1[[#This Row],[Date]])</f>
        <v>2024</v>
      </c>
      <c r="J2675">
        <f>MONTH(Table1[[#This Row],[Date]])</f>
        <v>6</v>
      </c>
      <c r="K2675">
        <f>WEEKDAY(Table1[[#This Row],[Date]])</f>
        <v>7</v>
      </c>
      <c r="L2675" s="3">
        <f>DAY(Table1[[#This Row],[Date]])</f>
        <v>1</v>
      </c>
      <c r="M2675" s="3">
        <f>Table1[[#This Row],[Inventory Level]]/Table1[[#This Row],[Reorder Point]]</f>
        <v>0.61994609164420489</v>
      </c>
      <c r="N2675" s="3">
        <f>ROUND(Table1[[#This Row],[Turnover Ratio]],2)</f>
        <v>0.62</v>
      </c>
    </row>
    <row r="2676" spans="1:14" x14ac:dyDescent="0.25">
      <c r="A2676" t="s">
        <v>2347</v>
      </c>
      <c r="B2676" s="1">
        <v>45374</v>
      </c>
      <c r="C2676">
        <v>840</v>
      </c>
      <c r="D2676">
        <v>326</v>
      </c>
      <c r="E2676">
        <v>19</v>
      </c>
      <c r="F2676">
        <v>65</v>
      </c>
      <c r="G2676">
        <v>43</v>
      </c>
      <c r="H2676" t="s">
        <v>3949</v>
      </c>
      <c r="I2676">
        <f>YEAR(Table1[[#This Row],[Date]])</f>
        <v>2024</v>
      </c>
      <c r="J2676">
        <f>MONTH(Table1[[#This Row],[Date]])</f>
        <v>3</v>
      </c>
      <c r="K2676">
        <f>WEEKDAY(Table1[[#This Row],[Date]])</f>
        <v>7</v>
      </c>
      <c r="L2676" s="3">
        <f>DAY(Table1[[#This Row],[Date]])</f>
        <v>23</v>
      </c>
      <c r="M2676" s="3">
        <f>Table1[[#This Row],[Inventory Level]]/Table1[[#This Row],[Reorder Point]]</f>
        <v>2.576687116564417</v>
      </c>
      <c r="N2676" s="3">
        <f>ROUND(Table1[[#This Row],[Turnover Ratio]],2)</f>
        <v>2.58</v>
      </c>
    </row>
    <row r="2677" spans="1:14" hidden="1" x14ac:dyDescent="0.25">
      <c r="A2677" t="s">
        <v>2348</v>
      </c>
      <c r="B2677" s="1">
        <v>45340</v>
      </c>
      <c r="C2677">
        <v>775</v>
      </c>
      <c r="D2677">
        <v>245</v>
      </c>
      <c r="E2677">
        <v>29</v>
      </c>
      <c r="F2677">
        <v>15</v>
      </c>
      <c r="G2677">
        <v>6</v>
      </c>
      <c r="H2677" t="s">
        <v>3951</v>
      </c>
      <c r="I2677">
        <f>YEAR(Table1[[#This Row],[Date]])</f>
        <v>2024</v>
      </c>
      <c r="J2677">
        <f>MONTH(Table1[[#This Row],[Date]])</f>
        <v>2</v>
      </c>
      <c r="K2677">
        <f>WEEKDAY(Table1[[#This Row],[Date]])</f>
        <v>1</v>
      </c>
      <c r="L2677" s="3">
        <f>DAY(Table1[[#This Row],[Date]])</f>
        <v>18</v>
      </c>
      <c r="M2677" s="3">
        <f>Table1[[#This Row],[Inventory Level]]/Table1[[#This Row],[Reorder Point]]</f>
        <v>3.1632653061224492</v>
      </c>
      <c r="N2677" s="3">
        <f>ROUND(Table1[[#This Row],[Turnover Ratio]],2)</f>
        <v>3.16</v>
      </c>
    </row>
    <row r="2678" spans="1:14" hidden="1" x14ac:dyDescent="0.25">
      <c r="A2678" t="s">
        <v>2349</v>
      </c>
      <c r="B2678" s="1">
        <v>45633</v>
      </c>
      <c r="C2678">
        <v>714</v>
      </c>
      <c r="D2678">
        <v>116</v>
      </c>
      <c r="E2678">
        <v>8</v>
      </c>
      <c r="F2678">
        <v>193</v>
      </c>
      <c r="G2678">
        <v>15</v>
      </c>
      <c r="H2678" t="s">
        <v>3951</v>
      </c>
      <c r="I2678">
        <f>YEAR(Table1[[#This Row],[Date]])</f>
        <v>2024</v>
      </c>
      <c r="J2678">
        <f>MONTH(Table1[[#This Row],[Date]])</f>
        <v>12</v>
      </c>
      <c r="K2678">
        <f>WEEKDAY(Table1[[#This Row],[Date]])</f>
        <v>7</v>
      </c>
      <c r="L2678" s="3">
        <f>DAY(Table1[[#This Row],[Date]])</f>
        <v>7</v>
      </c>
      <c r="M2678" s="3">
        <f>Table1[[#This Row],[Inventory Level]]/Table1[[#This Row],[Reorder Point]]</f>
        <v>6.1551724137931032</v>
      </c>
      <c r="N2678" s="3">
        <f>ROUND(Table1[[#This Row],[Turnover Ratio]],2)</f>
        <v>6.16</v>
      </c>
    </row>
    <row r="2679" spans="1:14" x14ac:dyDescent="0.25">
      <c r="A2679" t="s">
        <v>2350</v>
      </c>
      <c r="B2679" s="1">
        <v>45697</v>
      </c>
      <c r="C2679">
        <v>461</v>
      </c>
      <c r="D2679">
        <v>324</v>
      </c>
      <c r="E2679">
        <v>4</v>
      </c>
      <c r="F2679">
        <v>183</v>
      </c>
      <c r="G2679">
        <v>40</v>
      </c>
      <c r="H2679" t="s">
        <v>3949</v>
      </c>
      <c r="I2679">
        <f>YEAR(Table1[[#This Row],[Date]])</f>
        <v>2025</v>
      </c>
      <c r="J2679">
        <f>MONTH(Table1[[#This Row],[Date]])</f>
        <v>2</v>
      </c>
      <c r="K2679">
        <f>WEEKDAY(Table1[[#This Row],[Date]])</f>
        <v>1</v>
      </c>
      <c r="L2679" s="3">
        <f>DAY(Table1[[#This Row],[Date]])</f>
        <v>9</v>
      </c>
      <c r="M2679" s="3">
        <f>Table1[[#This Row],[Inventory Level]]/Table1[[#This Row],[Reorder Point]]</f>
        <v>1.4228395061728396</v>
      </c>
      <c r="N2679" s="3">
        <f>ROUND(Table1[[#This Row],[Turnover Ratio]],2)</f>
        <v>1.42</v>
      </c>
    </row>
    <row r="2680" spans="1:14" hidden="1" x14ac:dyDescent="0.25">
      <c r="A2680" t="s">
        <v>2351</v>
      </c>
      <c r="B2680" s="1">
        <v>45329</v>
      </c>
      <c r="C2680">
        <v>967</v>
      </c>
      <c r="D2680">
        <v>101</v>
      </c>
      <c r="E2680">
        <v>12</v>
      </c>
      <c r="F2680">
        <v>97</v>
      </c>
      <c r="G2680">
        <v>9</v>
      </c>
      <c r="H2680" t="s">
        <v>3950</v>
      </c>
      <c r="I2680">
        <f>YEAR(Table1[[#This Row],[Date]])</f>
        <v>2024</v>
      </c>
      <c r="J2680">
        <f>MONTH(Table1[[#This Row],[Date]])</f>
        <v>2</v>
      </c>
      <c r="K2680">
        <f>WEEKDAY(Table1[[#This Row],[Date]])</f>
        <v>4</v>
      </c>
      <c r="L2680" s="3">
        <f>DAY(Table1[[#This Row],[Date]])</f>
        <v>7</v>
      </c>
      <c r="M2680" s="3">
        <f>Table1[[#This Row],[Inventory Level]]/Table1[[#This Row],[Reorder Point]]</f>
        <v>9.5742574257425748</v>
      </c>
      <c r="N2680" s="3">
        <f>ROUND(Table1[[#This Row],[Turnover Ratio]],2)</f>
        <v>9.57</v>
      </c>
    </row>
    <row r="2681" spans="1:14" x14ac:dyDescent="0.25">
      <c r="A2681" t="s">
        <v>2121</v>
      </c>
      <c r="B2681" s="1">
        <v>45204</v>
      </c>
      <c r="C2681">
        <v>155</v>
      </c>
      <c r="D2681">
        <v>68</v>
      </c>
      <c r="E2681">
        <v>27</v>
      </c>
      <c r="F2681">
        <v>178</v>
      </c>
      <c r="G2681">
        <v>19</v>
      </c>
      <c r="H2681" t="s">
        <v>3949</v>
      </c>
      <c r="I2681">
        <f>YEAR(Table1[[#This Row],[Date]])</f>
        <v>2023</v>
      </c>
      <c r="J2681">
        <f>MONTH(Table1[[#This Row],[Date]])</f>
        <v>10</v>
      </c>
      <c r="K2681">
        <f>WEEKDAY(Table1[[#This Row],[Date]])</f>
        <v>5</v>
      </c>
      <c r="L2681" s="3">
        <f>DAY(Table1[[#This Row],[Date]])</f>
        <v>5</v>
      </c>
      <c r="M2681" s="3">
        <f>Table1[[#This Row],[Inventory Level]]/Table1[[#This Row],[Reorder Point]]</f>
        <v>2.2794117647058822</v>
      </c>
      <c r="N2681" s="3">
        <f>ROUND(Table1[[#This Row],[Turnover Ratio]],2)</f>
        <v>2.2799999999999998</v>
      </c>
    </row>
    <row r="2682" spans="1:14" x14ac:dyDescent="0.25">
      <c r="A2682" t="s">
        <v>2352</v>
      </c>
      <c r="B2682" s="1">
        <v>45024</v>
      </c>
      <c r="C2682">
        <v>492</v>
      </c>
      <c r="D2682">
        <v>371</v>
      </c>
      <c r="E2682">
        <v>20</v>
      </c>
      <c r="F2682">
        <v>143</v>
      </c>
      <c r="G2682">
        <v>6</v>
      </c>
      <c r="H2682" t="s">
        <v>3949</v>
      </c>
      <c r="I2682">
        <f>YEAR(Table1[[#This Row],[Date]])</f>
        <v>2023</v>
      </c>
      <c r="J2682">
        <f>MONTH(Table1[[#This Row],[Date]])</f>
        <v>4</v>
      </c>
      <c r="K2682">
        <f>WEEKDAY(Table1[[#This Row],[Date]])</f>
        <v>7</v>
      </c>
      <c r="L2682" s="3">
        <f>DAY(Table1[[#This Row],[Date]])</f>
        <v>8</v>
      </c>
      <c r="M2682" s="3">
        <f>Table1[[#This Row],[Inventory Level]]/Table1[[#This Row],[Reorder Point]]</f>
        <v>1.3261455525606469</v>
      </c>
      <c r="N2682" s="3">
        <f>ROUND(Table1[[#This Row],[Turnover Ratio]],2)</f>
        <v>1.33</v>
      </c>
    </row>
    <row r="2683" spans="1:14" hidden="1" x14ac:dyDescent="0.25">
      <c r="A2683" t="s">
        <v>2353</v>
      </c>
      <c r="B2683" s="1">
        <v>45390</v>
      </c>
      <c r="C2683">
        <v>127</v>
      </c>
      <c r="D2683">
        <v>412</v>
      </c>
      <c r="E2683">
        <v>28</v>
      </c>
      <c r="F2683">
        <v>43</v>
      </c>
      <c r="G2683">
        <v>33</v>
      </c>
      <c r="H2683" t="s">
        <v>3951</v>
      </c>
      <c r="I2683">
        <f>YEAR(Table1[[#This Row],[Date]])</f>
        <v>2024</v>
      </c>
      <c r="J2683">
        <f>MONTH(Table1[[#This Row],[Date]])</f>
        <v>4</v>
      </c>
      <c r="K2683">
        <f>WEEKDAY(Table1[[#This Row],[Date]])</f>
        <v>2</v>
      </c>
      <c r="L2683" s="3">
        <f>DAY(Table1[[#This Row],[Date]])</f>
        <v>8</v>
      </c>
      <c r="M2683" s="3">
        <f>Table1[[#This Row],[Inventory Level]]/Table1[[#This Row],[Reorder Point]]</f>
        <v>0.30825242718446599</v>
      </c>
      <c r="N2683" s="3">
        <f>ROUND(Table1[[#This Row],[Turnover Ratio]],2)</f>
        <v>0.31</v>
      </c>
    </row>
    <row r="2684" spans="1:14" hidden="1" x14ac:dyDescent="0.25">
      <c r="A2684" t="s">
        <v>2354</v>
      </c>
      <c r="B2684" s="1">
        <v>45406</v>
      </c>
      <c r="C2684">
        <v>109</v>
      </c>
      <c r="D2684">
        <v>231</v>
      </c>
      <c r="E2684">
        <v>14</v>
      </c>
      <c r="F2684">
        <v>59</v>
      </c>
      <c r="G2684">
        <v>9</v>
      </c>
      <c r="H2684" t="s">
        <v>3950</v>
      </c>
      <c r="I2684">
        <f>YEAR(Table1[[#This Row],[Date]])</f>
        <v>2024</v>
      </c>
      <c r="J2684">
        <f>MONTH(Table1[[#This Row],[Date]])</f>
        <v>4</v>
      </c>
      <c r="K2684">
        <f>WEEKDAY(Table1[[#This Row],[Date]])</f>
        <v>4</v>
      </c>
      <c r="L2684" s="3">
        <f>DAY(Table1[[#This Row],[Date]])</f>
        <v>24</v>
      </c>
      <c r="M2684" s="3">
        <f>Table1[[#This Row],[Inventory Level]]/Table1[[#This Row],[Reorder Point]]</f>
        <v>0.47186147186147187</v>
      </c>
      <c r="N2684" s="3">
        <f>ROUND(Table1[[#This Row],[Turnover Ratio]],2)</f>
        <v>0.47</v>
      </c>
    </row>
    <row r="2685" spans="1:14" x14ac:dyDescent="0.25">
      <c r="A2685" t="s">
        <v>2355</v>
      </c>
      <c r="B2685" s="1">
        <v>45450</v>
      </c>
      <c r="C2685">
        <v>780</v>
      </c>
      <c r="D2685">
        <v>292</v>
      </c>
      <c r="E2685">
        <v>26</v>
      </c>
      <c r="F2685">
        <v>131</v>
      </c>
      <c r="G2685">
        <v>7</v>
      </c>
      <c r="H2685" t="s">
        <v>3949</v>
      </c>
      <c r="I2685">
        <f>YEAR(Table1[[#This Row],[Date]])</f>
        <v>2024</v>
      </c>
      <c r="J2685">
        <f>MONTH(Table1[[#This Row],[Date]])</f>
        <v>6</v>
      </c>
      <c r="K2685">
        <f>WEEKDAY(Table1[[#This Row],[Date]])</f>
        <v>6</v>
      </c>
      <c r="L2685" s="3">
        <f>DAY(Table1[[#This Row],[Date]])</f>
        <v>7</v>
      </c>
      <c r="M2685" s="3">
        <f>Table1[[#This Row],[Inventory Level]]/Table1[[#This Row],[Reorder Point]]</f>
        <v>2.6712328767123288</v>
      </c>
      <c r="N2685" s="3">
        <f>ROUND(Table1[[#This Row],[Turnover Ratio]],2)</f>
        <v>2.67</v>
      </c>
    </row>
    <row r="2686" spans="1:14" hidden="1" x14ac:dyDescent="0.25">
      <c r="A2686" t="s">
        <v>2356</v>
      </c>
      <c r="B2686" s="1">
        <v>45520</v>
      </c>
      <c r="C2686">
        <v>667</v>
      </c>
      <c r="D2686">
        <v>132</v>
      </c>
      <c r="E2686">
        <v>28</v>
      </c>
      <c r="F2686">
        <v>4</v>
      </c>
      <c r="G2686">
        <v>5</v>
      </c>
      <c r="H2686" t="s">
        <v>3951</v>
      </c>
      <c r="I2686">
        <f>YEAR(Table1[[#This Row],[Date]])</f>
        <v>2024</v>
      </c>
      <c r="J2686">
        <f>MONTH(Table1[[#This Row],[Date]])</f>
        <v>8</v>
      </c>
      <c r="K2686">
        <f>WEEKDAY(Table1[[#This Row],[Date]])</f>
        <v>6</v>
      </c>
      <c r="L2686" s="3">
        <f>DAY(Table1[[#This Row],[Date]])</f>
        <v>16</v>
      </c>
      <c r="M2686" s="3">
        <f>Table1[[#This Row],[Inventory Level]]/Table1[[#This Row],[Reorder Point]]</f>
        <v>5.0530303030303028</v>
      </c>
      <c r="N2686" s="3">
        <f>ROUND(Table1[[#This Row],[Turnover Ratio]],2)</f>
        <v>5.05</v>
      </c>
    </row>
    <row r="2687" spans="1:14" hidden="1" x14ac:dyDescent="0.25">
      <c r="A2687" t="s">
        <v>961</v>
      </c>
      <c r="B2687" s="1">
        <v>45664</v>
      </c>
      <c r="C2687">
        <v>202</v>
      </c>
      <c r="D2687">
        <v>388</v>
      </c>
      <c r="E2687">
        <v>23</v>
      </c>
      <c r="F2687">
        <v>102</v>
      </c>
      <c r="G2687">
        <v>43</v>
      </c>
      <c r="H2687" t="s">
        <v>3950</v>
      </c>
      <c r="I2687">
        <f>YEAR(Table1[[#This Row],[Date]])</f>
        <v>2025</v>
      </c>
      <c r="J2687">
        <f>MONTH(Table1[[#This Row],[Date]])</f>
        <v>1</v>
      </c>
      <c r="K2687">
        <f>WEEKDAY(Table1[[#This Row],[Date]])</f>
        <v>3</v>
      </c>
      <c r="L2687" s="3">
        <f>DAY(Table1[[#This Row],[Date]])</f>
        <v>7</v>
      </c>
      <c r="M2687" s="3">
        <f>Table1[[#This Row],[Inventory Level]]/Table1[[#This Row],[Reorder Point]]</f>
        <v>0.52061855670103097</v>
      </c>
      <c r="N2687" s="3">
        <f>ROUND(Table1[[#This Row],[Turnover Ratio]],2)</f>
        <v>0.52</v>
      </c>
    </row>
    <row r="2688" spans="1:14" hidden="1" x14ac:dyDescent="0.25">
      <c r="A2688" t="s">
        <v>1476</v>
      </c>
      <c r="B2688" s="1">
        <v>45529</v>
      </c>
      <c r="C2688">
        <v>276</v>
      </c>
      <c r="D2688">
        <v>183</v>
      </c>
      <c r="E2688">
        <v>4</v>
      </c>
      <c r="F2688">
        <v>50</v>
      </c>
      <c r="G2688">
        <v>37</v>
      </c>
      <c r="H2688" t="s">
        <v>3950</v>
      </c>
      <c r="I2688">
        <f>YEAR(Table1[[#This Row],[Date]])</f>
        <v>2024</v>
      </c>
      <c r="J2688">
        <f>MONTH(Table1[[#This Row],[Date]])</f>
        <v>8</v>
      </c>
      <c r="K2688">
        <f>WEEKDAY(Table1[[#This Row],[Date]])</f>
        <v>1</v>
      </c>
      <c r="L2688" s="3">
        <f>DAY(Table1[[#This Row],[Date]])</f>
        <v>25</v>
      </c>
      <c r="M2688" s="3">
        <f>Table1[[#This Row],[Inventory Level]]/Table1[[#This Row],[Reorder Point]]</f>
        <v>1.5081967213114753</v>
      </c>
      <c r="N2688" s="3">
        <f>ROUND(Table1[[#This Row],[Turnover Ratio]],2)</f>
        <v>1.51</v>
      </c>
    </row>
    <row r="2689" spans="1:14" hidden="1" x14ac:dyDescent="0.25">
      <c r="A2689" t="s">
        <v>2357</v>
      </c>
      <c r="B2689" s="1">
        <v>45256</v>
      </c>
      <c r="C2689">
        <v>831</v>
      </c>
      <c r="D2689">
        <v>455</v>
      </c>
      <c r="E2689">
        <v>11</v>
      </c>
      <c r="F2689">
        <v>73</v>
      </c>
      <c r="G2689">
        <v>1</v>
      </c>
      <c r="H2689" t="s">
        <v>3951</v>
      </c>
      <c r="I2689">
        <f>YEAR(Table1[[#This Row],[Date]])</f>
        <v>2023</v>
      </c>
      <c r="J2689">
        <f>MONTH(Table1[[#This Row],[Date]])</f>
        <v>11</v>
      </c>
      <c r="K2689">
        <f>WEEKDAY(Table1[[#This Row],[Date]])</f>
        <v>1</v>
      </c>
      <c r="L2689" s="3">
        <f>DAY(Table1[[#This Row],[Date]])</f>
        <v>26</v>
      </c>
      <c r="M2689" s="3">
        <f>Table1[[#This Row],[Inventory Level]]/Table1[[#This Row],[Reorder Point]]</f>
        <v>1.8263736263736263</v>
      </c>
      <c r="N2689" s="3">
        <f>ROUND(Table1[[#This Row],[Turnover Ratio]],2)</f>
        <v>1.83</v>
      </c>
    </row>
    <row r="2690" spans="1:14" hidden="1" x14ac:dyDescent="0.25">
      <c r="A2690" t="s">
        <v>2358</v>
      </c>
      <c r="B2690" s="1">
        <v>45611</v>
      </c>
      <c r="C2690">
        <v>608</v>
      </c>
      <c r="D2690">
        <v>380</v>
      </c>
      <c r="E2690">
        <v>21</v>
      </c>
      <c r="F2690">
        <v>63</v>
      </c>
      <c r="G2690">
        <v>27</v>
      </c>
      <c r="H2690" t="s">
        <v>3951</v>
      </c>
      <c r="I2690">
        <f>YEAR(Table1[[#This Row],[Date]])</f>
        <v>2024</v>
      </c>
      <c r="J2690">
        <f>MONTH(Table1[[#This Row],[Date]])</f>
        <v>11</v>
      </c>
      <c r="K2690">
        <f>WEEKDAY(Table1[[#This Row],[Date]])</f>
        <v>6</v>
      </c>
      <c r="L2690" s="3">
        <f>DAY(Table1[[#This Row],[Date]])</f>
        <v>15</v>
      </c>
      <c r="M2690" s="3">
        <f>Table1[[#This Row],[Inventory Level]]/Table1[[#This Row],[Reorder Point]]</f>
        <v>1.6</v>
      </c>
      <c r="N2690" s="3">
        <f>ROUND(Table1[[#This Row],[Turnover Ratio]],2)</f>
        <v>1.6</v>
      </c>
    </row>
    <row r="2691" spans="1:14" hidden="1" x14ac:dyDescent="0.25">
      <c r="A2691" t="s">
        <v>2359</v>
      </c>
      <c r="B2691" s="1">
        <v>44991</v>
      </c>
      <c r="C2691">
        <v>932</v>
      </c>
      <c r="D2691">
        <v>133</v>
      </c>
      <c r="E2691">
        <v>19</v>
      </c>
      <c r="F2691">
        <v>15</v>
      </c>
      <c r="G2691">
        <v>39</v>
      </c>
      <c r="H2691" t="s">
        <v>3951</v>
      </c>
      <c r="I2691">
        <f>YEAR(Table1[[#This Row],[Date]])</f>
        <v>2023</v>
      </c>
      <c r="J2691">
        <f>MONTH(Table1[[#This Row],[Date]])</f>
        <v>3</v>
      </c>
      <c r="K2691">
        <f>WEEKDAY(Table1[[#This Row],[Date]])</f>
        <v>2</v>
      </c>
      <c r="L2691" s="3">
        <f>DAY(Table1[[#This Row],[Date]])</f>
        <v>6</v>
      </c>
      <c r="M2691" s="3">
        <f>Table1[[#This Row],[Inventory Level]]/Table1[[#This Row],[Reorder Point]]</f>
        <v>7.007518796992481</v>
      </c>
      <c r="N2691" s="3">
        <f>ROUND(Table1[[#This Row],[Turnover Ratio]],2)</f>
        <v>7.01</v>
      </c>
    </row>
    <row r="2692" spans="1:14" hidden="1" x14ac:dyDescent="0.25">
      <c r="A2692" t="s">
        <v>2360</v>
      </c>
      <c r="B2692" s="1">
        <v>45693</v>
      </c>
      <c r="C2692">
        <v>789</v>
      </c>
      <c r="D2692">
        <v>82</v>
      </c>
      <c r="E2692">
        <v>8</v>
      </c>
      <c r="F2692">
        <v>182</v>
      </c>
      <c r="G2692">
        <v>23</v>
      </c>
      <c r="H2692" t="s">
        <v>3951</v>
      </c>
      <c r="I2692">
        <f>YEAR(Table1[[#This Row],[Date]])</f>
        <v>2025</v>
      </c>
      <c r="J2692">
        <f>MONTH(Table1[[#This Row],[Date]])</f>
        <v>2</v>
      </c>
      <c r="K2692">
        <f>WEEKDAY(Table1[[#This Row],[Date]])</f>
        <v>4</v>
      </c>
      <c r="L2692" s="3">
        <f>DAY(Table1[[#This Row],[Date]])</f>
        <v>5</v>
      </c>
      <c r="M2692" s="3">
        <f>Table1[[#This Row],[Inventory Level]]/Table1[[#This Row],[Reorder Point]]</f>
        <v>9.6219512195121943</v>
      </c>
      <c r="N2692" s="3">
        <f>ROUND(Table1[[#This Row],[Turnover Ratio]],2)</f>
        <v>9.6199999999999992</v>
      </c>
    </row>
    <row r="2693" spans="1:14" hidden="1" x14ac:dyDescent="0.25">
      <c r="A2693" t="s">
        <v>2289</v>
      </c>
      <c r="B2693" s="1">
        <v>45186</v>
      </c>
      <c r="C2693">
        <v>378</v>
      </c>
      <c r="D2693">
        <v>136</v>
      </c>
      <c r="E2693">
        <v>5</v>
      </c>
      <c r="F2693">
        <v>123</v>
      </c>
      <c r="G2693">
        <v>15</v>
      </c>
      <c r="H2693" t="s">
        <v>3951</v>
      </c>
      <c r="I2693">
        <f>YEAR(Table1[[#This Row],[Date]])</f>
        <v>2023</v>
      </c>
      <c r="J2693">
        <f>MONTH(Table1[[#This Row],[Date]])</f>
        <v>9</v>
      </c>
      <c r="K2693">
        <f>WEEKDAY(Table1[[#This Row],[Date]])</f>
        <v>1</v>
      </c>
      <c r="L2693" s="3">
        <f>DAY(Table1[[#This Row],[Date]])</f>
        <v>17</v>
      </c>
      <c r="M2693" s="3">
        <f>Table1[[#This Row],[Inventory Level]]/Table1[[#This Row],[Reorder Point]]</f>
        <v>2.7794117647058822</v>
      </c>
      <c r="N2693" s="3">
        <f>ROUND(Table1[[#This Row],[Turnover Ratio]],2)</f>
        <v>2.78</v>
      </c>
    </row>
    <row r="2694" spans="1:14" hidden="1" x14ac:dyDescent="0.25">
      <c r="A2694" t="s">
        <v>2361</v>
      </c>
      <c r="B2694" s="1">
        <v>45113</v>
      </c>
      <c r="C2694">
        <v>106</v>
      </c>
      <c r="D2694">
        <v>87</v>
      </c>
      <c r="E2694">
        <v>4</v>
      </c>
      <c r="F2694">
        <v>200</v>
      </c>
      <c r="G2694">
        <v>5</v>
      </c>
      <c r="H2694" t="s">
        <v>3950</v>
      </c>
      <c r="I2694">
        <f>YEAR(Table1[[#This Row],[Date]])</f>
        <v>2023</v>
      </c>
      <c r="J2694">
        <f>MONTH(Table1[[#This Row],[Date]])</f>
        <v>7</v>
      </c>
      <c r="K2694">
        <f>WEEKDAY(Table1[[#This Row],[Date]])</f>
        <v>5</v>
      </c>
      <c r="L2694" s="3">
        <f>DAY(Table1[[#This Row],[Date]])</f>
        <v>6</v>
      </c>
      <c r="M2694" s="3">
        <f>Table1[[#This Row],[Inventory Level]]/Table1[[#This Row],[Reorder Point]]</f>
        <v>1.2183908045977012</v>
      </c>
      <c r="N2694" s="3">
        <f>ROUND(Table1[[#This Row],[Turnover Ratio]],2)</f>
        <v>1.22</v>
      </c>
    </row>
    <row r="2695" spans="1:14" x14ac:dyDescent="0.25">
      <c r="A2695" t="s">
        <v>2362</v>
      </c>
      <c r="B2695" s="1">
        <v>45407</v>
      </c>
      <c r="C2695">
        <v>158</v>
      </c>
      <c r="D2695">
        <v>498</v>
      </c>
      <c r="E2695">
        <v>9</v>
      </c>
      <c r="F2695">
        <v>40</v>
      </c>
      <c r="G2695">
        <v>27</v>
      </c>
      <c r="H2695" t="s">
        <v>3949</v>
      </c>
      <c r="I2695">
        <f>YEAR(Table1[[#This Row],[Date]])</f>
        <v>2024</v>
      </c>
      <c r="J2695">
        <f>MONTH(Table1[[#This Row],[Date]])</f>
        <v>4</v>
      </c>
      <c r="K2695">
        <f>WEEKDAY(Table1[[#This Row],[Date]])</f>
        <v>5</v>
      </c>
      <c r="L2695" s="3">
        <f>DAY(Table1[[#This Row],[Date]])</f>
        <v>25</v>
      </c>
      <c r="M2695" s="3">
        <f>Table1[[#This Row],[Inventory Level]]/Table1[[#This Row],[Reorder Point]]</f>
        <v>0.31726907630522089</v>
      </c>
      <c r="N2695" s="3">
        <f>ROUND(Table1[[#This Row],[Turnover Ratio]],2)</f>
        <v>0.32</v>
      </c>
    </row>
    <row r="2696" spans="1:14" hidden="1" x14ac:dyDescent="0.25">
      <c r="A2696" t="s">
        <v>2363</v>
      </c>
      <c r="B2696" s="1">
        <v>45686</v>
      </c>
      <c r="C2696">
        <v>799</v>
      </c>
      <c r="D2696">
        <v>276</v>
      </c>
      <c r="E2696">
        <v>14</v>
      </c>
      <c r="F2696">
        <v>118</v>
      </c>
      <c r="G2696">
        <v>17</v>
      </c>
      <c r="H2696" t="s">
        <v>3950</v>
      </c>
      <c r="I2696">
        <f>YEAR(Table1[[#This Row],[Date]])</f>
        <v>2025</v>
      </c>
      <c r="J2696">
        <f>MONTH(Table1[[#This Row],[Date]])</f>
        <v>1</v>
      </c>
      <c r="K2696">
        <f>WEEKDAY(Table1[[#This Row],[Date]])</f>
        <v>4</v>
      </c>
      <c r="L2696" s="3">
        <f>DAY(Table1[[#This Row],[Date]])</f>
        <v>29</v>
      </c>
      <c r="M2696" s="3">
        <f>Table1[[#This Row],[Inventory Level]]/Table1[[#This Row],[Reorder Point]]</f>
        <v>2.8949275362318843</v>
      </c>
      <c r="N2696" s="3">
        <f>ROUND(Table1[[#This Row],[Turnover Ratio]],2)</f>
        <v>2.89</v>
      </c>
    </row>
    <row r="2697" spans="1:14" hidden="1" x14ac:dyDescent="0.25">
      <c r="A2697" t="s">
        <v>2364</v>
      </c>
      <c r="B2697" s="1">
        <v>45384</v>
      </c>
      <c r="C2697">
        <v>515</v>
      </c>
      <c r="D2697">
        <v>245</v>
      </c>
      <c r="E2697">
        <v>29</v>
      </c>
      <c r="F2697">
        <v>86</v>
      </c>
      <c r="G2697">
        <v>38</v>
      </c>
      <c r="H2697" t="s">
        <v>3950</v>
      </c>
      <c r="I2697">
        <f>YEAR(Table1[[#This Row],[Date]])</f>
        <v>2024</v>
      </c>
      <c r="J2697">
        <f>MONTH(Table1[[#This Row],[Date]])</f>
        <v>4</v>
      </c>
      <c r="K2697">
        <f>WEEKDAY(Table1[[#This Row],[Date]])</f>
        <v>3</v>
      </c>
      <c r="L2697" s="3">
        <f>DAY(Table1[[#This Row],[Date]])</f>
        <v>2</v>
      </c>
      <c r="M2697" s="3">
        <f>Table1[[#This Row],[Inventory Level]]/Table1[[#This Row],[Reorder Point]]</f>
        <v>2.1020408163265305</v>
      </c>
      <c r="N2697" s="3">
        <f>ROUND(Table1[[#This Row],[Turnover Ratio]],2)</f>
        <v>2.1</v>
      </c>
    </row>
    <row r="2698" spans="1:14" hidden="1" x14ac:dyDescent="0.25">
      <c r="A2698" t="s">
        <v>2365</v>
      </c>
      <c r="B2698" s="1">
        <v>45640</v>
      </c>
      <c r="C2698">
        <v>324</v>
      </c>
      <c r="D2698">
        <v>302</v>
      </c>
      <c r="E2698">
        <v>7</v>
      </c>
      <c r="F2698">
        <v>69</v>
      </c>
      <c r="G2698">
        <v>36</v>
      </c>
      <c r="H2698" t="s">
        <v>3951</v>
      </c>
      <c r="I2698">
        <f>YEAR(Table1[[#This Row],[Date]])</f>
        <v>2024</v>
      </c>
      <c r="J2698">
        <f>MONTH(Table1[[#This Row],[Date]])</f>
        <v>12</v>
      </c>
      <c r="K2698">
        <f>WEEKDAY(Table1[[#This Row],[Date]])</f>
        <v>7</v>
      </c>
      <c r="L2698" s="3">
        <f>DAY(Table1[[#This Row],[Date]])</f>
        <v>14</v>
      </c>
      <c r="M2698" s="3">
        <f>Table1[[#This Row],[Inventory Level]]/Table1[[#This Row],[Reorder Point]]</f>
        <v>1.0728476821192052</v>
      </c>
      <c r="N2698" s="3">
        <f>ROUND(Table1[[#This Row],[Turnover Ratio]],2)</f>
        <v>1.07</v>
      </c>
    </row>
    <row r="2699" spans="1:14" x14ac:dyDescent="0.25">
      <c r="A2699" t="s">
        <v>2366</v>
      </c>
      <c r="B2699" s="1">
        <v>45054</v>
      </c>
      <c r="C2699">
        <v>839</v>
      </c>
      <c r="D2699">
        <v>174</v>
      </c>
      <c r="E2699">
        <v>4</v>
      </c>
      <c r="F2699">
        <v>76</v>
      </c>
      <c r="G2699">
        <v>36</v>
      </c>
      <c r="H2699" t="s">
        <v>3949</v>
      </c>
      <c r="I2699">
        <f>YEAR(Table1[[#This Row],[Date]])</f>
        <v>2023</v>
      </c>
      <c r="J2699">
        <f>MONTH(Table1[[#This Row],[Date]])</f>
        <v>5</v>
      </c>
      <c r="K2699">
        <f>WEEKDAY(Table1[[#This Row],[Date]])</f>
        <v>2</v>
      </c>
      <c r="L2699" s="3">
        <f>DAY(Table1[[#This Row],[Date]])</f>
        <v>8</v>
      </c>
      <c r="M2699" s="3">
        <f>Table1[[#This Row],[Inventory Level]]/Table1[[#This Row],[Reorder Point]]</f>
        <v>4.8218390804597702</v>
      </c>
      <c r="N2699" s="3">
        <f>ROUND(Table1[[#This Row],[Turnover Ratio]],2)</f>
        <v>4.82</v>
      </c>
    </row>
    <row r="2700" spans="1:14" hidden="1" x14ac:dyDescent="0.25">
      <c r="A2700" t="s">
        <v>2367</v>
      </c>
      <c r="B2700" s="1">
        <v>45299</v>
      </c>
      <c r="C2700">
        <v>376</v>
      </c>
      <c r="D2700">
        <v>100</v>
      </c>
      <c r="E2700">
        <v>4</v>
      </c>
      <c r="F2700">
        <v>188</v>
      </c>
      <c r="G2700">
        <v>49</v>
      </c>
      <c r="H2700" t="s">
        <v>3950</v>
      </c>
      <c r="I2700">
        <f>YEAR(Table1[[#This Row],[Date]])</f>
        <v>2024</v>
      </c>
      <c r="J2700">
        <f>MONTH(Table1[[#This Row],[Date]])</f>
        <v>1</v>
      </c>
      <c r="K2700">
        <f>WEEKDAY(Table1[[#This Row],[Date]])</f>
        <v>2</v>
      </c>
      <c r="L2700" s="3">
        <f>DAY(Table1[[#This Row],[Date]])</f>
        <v>8</v>
      </c>
      <c r="M2700" s="3">
        <f>Table1[[#This Row],[Inventory Level]]/Table1[[#This Row],[Reorder Point]]</f>
        <v>3.76</v>
      </c>
      <c r="N2700" s="3">
        <f>ROUND(Table1[[#This Row],[Turnover Ratio]],2)</f>
        <v>3.76</v>
      </c>
    </row>
    <row r="2701" spans="1:14" x14ac:dyDescent="0.25">
      <c r="A2701" t="s">
        <v>2368</v>
      </c>
      <c r="B2701" s="1">
        <v>45353</v>
      </c>
      <c r="C2701">
        <v>295</v>
      </c>
      <c r="D2701">
        <v>93</v>
      </c>
      <c r="E2701">
        <v>20</v>
      </c>
      <c r="F2701">
        <v>153</v>
      </c>
      <c r="G2701">
        <v>47</v>
      </c>
      <c r="H2701" t="s">
        <v>3949</v>
      </c>
      <c r="I2701">
        <f>YEAR(Table1[[#This Row],[Date]])</f>
        <v>2024</v>
      </c>
      <c r="J2701">
        <f>MONTH(Table1[[#This Row],[Date]])</f>
        <v>3</v>
      </c>
      <c r="K2701">
        <f>WEEKDAY(Table1[[#This Row],[Date]])</f>
        <v>7</v>
      </c>
      <c r="L2701" s="3">
        <f>DAY(Table1[[#This Row],[Date]])</f>
        <v>2</v>
      </c>
      <c r="M2701" s="3">
        <f>Table1[[#This Row],[Inventory Level]]/Table1[[#This Row],[Reorder Point]]</f>
        <v>3.172043010752688</v>
      </c>
      <c r="N2701" s="3">
        <f>ROUND(Table1[[#This Row],[Turnover Ratio]],2)</f>
        <v>3.17</v>
      </c>
    </row>
    <row r="2702" spans="1:14" hidden="1" x14ac:dyDescent="0.25">
      <c r="A2702" t="s">
        <v>2369</v>
      </c>
      <c r="B2702" s="1">
        <v>45307</v>
      </c>
      <c r="C2702">
        <v>201</v>
      </c>
      <c r="D2702">
        <v>473</v>
      </c>
      <c r="E2702">
        <v>23</v>
      </c>
      <c r="F2702">
        <v>198</v>
      </c>
      <c r="G2702">
        <v>8</v>
      </c>
      <c r="H2702" t="s">
        <v>3950</v>
      </c>
      <c r="I2702">
        <f>YEAR(Table1[[#This Row],[Date]])</f>
        <v>2024</v>
      </c>
      <c r="J2702">
        <f>MONTH(Table1[[#This Row],[Date]])</f>
        <v>1</v>
      </c>
      <c r="K2702">
        <f>WEEKDAY(Table1[[#This Row],[Date]])</f>
        <v>3</v>
      </c>
      <c r="L2702" s="3">
        <f>DAY(Table1[[#This Row],[Date]])</f>
        <v>16</v>
      </c>
      <c r="M2702" s="3">
        <f>Table1[[#This Row],[Inventory Level]]/Table1[[#This Row],[Reorder Point]]</f>
        <v>0.42494714587737842</v>
      </c>
      <c r="N2702" s="3">
        <f>ROUND(Table1[[#This Row],[Turnover Ratio]],2)</f>
        <v>0.42</v>
      </c>
    </row>
    <row r="2703" spans="1:14" hidden="1" x14ac:dyDescent="0.25">
      <c r="A2703" t="s">
        <v>1521</v>
      </c>
      <c r="B2703" s="1">
        <v>45069</v>
      </c>
      <c r="C2703">
        <v>913</v>
      </c>
      <c r="D2703">
        <v>136</v>
      </c>
      <c r="E2703">
        <v>27</v>
      </c>
      <c r="F2703">
        <v>98</v>
      </c>
      <c r="G2703">
        <v>9</v>
      </c>
      <c r="H2703" t="s">
        <v>3951</v>
      </c>
      <c r="I2703">
        <f>YEAR(Table1[[#This Row],[Date]])</f>
        <v>2023</v>
      </c>
      <c r="J2703">
        <f>MONTH(Table1[[#This Row],[Date]])</f>
        <v>5</v>
      </c>
      <c r="K2703">
        <f>WEEKDAY(Table1[[#This Row],[Date]])</f>
        <v>3</v>
      </c>
      <c r="L2703" s="3">
        <f>DAY(Table1[[#This Row],[Date]])</f>
        <v>23</v>
      </c>
      <c r="M2703" s="3">
        <f>Table1[[#This Row],[Inventory Level]]/Table1[[#This Row],[Reorder Point]]</f>
        <v>6.7132352941176467</v>
      </c>
      <c r="N2703" s="3">
        <f>ROUND(Table1[[#This Row],[Turnover Ratio]],2)</f>
        <v>6.71</v>
      </c>
    </row>
    <row r="2704" spans="1:14" hidden="1" x14ac:dyDescent="0.25">
      <c r="A2704" t="s">
        <v>2010</v>
      </c>
      <c r="B2704" s="1">
        <v>45536</v>
      </c>
      <c r="C2704">
        <v>748</v>
      </c>
      <c r="D2704">
        <v>436</v>
      </c>
      <c r="E2704">
        <v>21</v>
      </c>
      <c r="F2704">
        <v>151</v>
      </c>
      <c r="G2704">
        <v>25</v>
      </c>
      <c r="H2704" t="s">
        <v>3950</v>
      </c>
      <c r="I2704">
        <f>YEAR(Table1[[#This Row],[Date]])</f>
        <v>2024</v>
      </c>
      <c r="J2704">
        <f>MONTH(Table1[[#This Row],[Date]])</f>
        <v>9</v>
      </c>
      <c r="K2704">
        <f>WEEKDAY(Table1[[#This Row],[Date]])</f>
        <v>1</v>
      </c>
      <c r="L2704" s="3">
        <f>DAY(Table1[[#This Row],[Date]])</f>
        <v>1</v>
      </c>
      <c r="M2704" s="3">
        <f>Table1[[#This Row],[Inventory Level]]/Table1[[#This Row],[Reorder Point]]</f>
        <v>1.7155963302752293</v>
      </c>
      <c r="N2704" s="3">
        <f>ROUND(Table1[[#This Row],[Turnover Ratio]],2)</f>
        <v>1.72</v>
      </c>
    </row>
    <row r="2705" spans="1:14" hidden="1" x14ac:dyDescent="0.25">
      <c r="A2705" t="s">
        <v>368</v>
      </c>
      <c r="B2705" s="1">
        <v>45084</v>
      </c>
      <c r="C2705">
        <v>408</v>
      </c>
      <c r="D2705">
        <v>424</v>
      </c>
      <c r="E2705">
        <v>6</v>
      </c>
      <c r="F2705">
        <v>62</v>
      </c>
      <c r="G2705">
        <v>2</v>
      </c>
      <c r="H2705" t="s">
        <v>3950</v>
      </c>
      <c r="I2705">
        <f>YEAR(Table1[[#This Row],[Date]])</f>
        <v>2023</v>
      </c>
      <c r="J2705">
        <f>MONTH(Table1[[#This Row],[Date]])</f>
        <v>6</v>
      </c>
      <c r="K2705">
        <f>WEEKDAY(Table1[[#This Row],[Date]])</f>
        <v>4</v>
      </c>
      <c r="L2705" s="3">
        <f>DAY(Table1[[#This Row],[Date]])</f>
        <v>7</v>
      </c>
      <c r="M2705" s="3">
        <f>Table1[[#This Row],[Inventory Level]]/Table1[[#This Row],[Reorder Point]]</f>
        <v>0.96226415094339623</v>
      </c>
      <c r="N2705" s="3">
        <f>ROUND(Table1[[#This Row],[Turnover Ratio]],2)</f>
        <v>0.96</v>
      </c>
    </row>
    <row r="2706" spans="1:14" hidden="1" x14ac:dyDescent="0.25">
      <c r="A2706" t="s">
        <v>2038</v>
      </c>
      <c r="B2706" s="1">
        <v>45191</v>
      </c>
      <c r="C2706">
        <v>282</v>
      </c>
      <c r="D2706">
        <v>495</v>
      </c>
      <c r="E2706">
        <v>6</v>
      </c>
      <c r="F2706">
        <v>100</v>
      </c>
      <c r="G2706">
        <v>21</v>
      </c>
      <c r="H2706" t="s">
        <v>3951</v>
      </c>
      <c r="I2706">
        <f>YEAR(Table1[[#This Row],[Date]])</f>
        <v>2023</v>
      </c>
      <c r="J2706">
        <f>MONTH(Table1[[#This Row],[Date]])</f>
        <v>9</v>
      </c>
      <c r="K2706">
        <f>WEEKDAY(Table1[[#This Row],[Date]])</f>
        <v>6</v>
      </c>
      <c r="L2706" s="3">
        <f>DAY(Table1[[#This Row],[Date]])</f>
        <v>22</v>
      </c>
      <c r="M2706" s="3">
        <f>Table1[[#This Row],[Inventory Level]]/Table1[[#This Row],[Reorder Point]]</f>
        <v>0.5696969696969697</v>
      </c>
      <c r="N2706" s="3">
        <f>ROUND(Table1[[#This Row],[Turnover Ratio]],2)</f>
        <v>0.56999999999999995</v>
      </c>
    </row>
    <row r="2707" spans="1:14" hidden="1" x14ac:dyDescent="0.25">
      <c r="A2707" t="s">
        <v>2370</v>
      </c>
      <c r="B2707" s="1">
        <v>45344</v>
      </c>
      <c r="C2707">
        <v>311</v>
      </c>
      <c r="D2707">
        <v>422</v>
      </c>
      <c r="E2707">
        <v>18</v>
      </c>
      <c r="F2707">
        <v>189</v>
      </c>
      <c r="G2707">
        <v>3</v>
      </c>
      <c r="H2707" t="s">
        <v>3950</v>
      </c>
      <c r="I2707">
        <f>YEAR(Table1[[#This Row],[Date]])</f>
        <v>2024</v>
      </c>
      <c r="J2707">
        <f>MONTH(Table1[[#This Row],[Date]])</f>
        <v>2</v>
      </c>
      <c r="K2707">
        <f>WEEKDAY(Table1[[#This Row],[Date]])</f>
        <v>5</v>
      </c>
      <c r="L2707" s="3">
        <f>DAY(Table1[[#This Row],[Date]])</f>
        <v>22</v>
      </c>
      <c r="M2707" s="3">
        <f>Table1[[#This Row],[Inventory Level]]/Table1[[#This Row],[Reorder Point]]</f>
        <v>0.73696682464454977</v>
      </c>
      <c r="N2707" s="3">
        <f>ROUND(Table1[[#This Row],[Turnover Ratio]],2)</f>
        <v>0.74</v>
      </c>
    </row>
    <row r="2708" spans="1:14" hidden="1" x14ac:dyDescent="0.25">
      <c r="A2708" t="s">
        <v>2371</v>
      </c>
      <c r="B2708" s="1">
        <v>44981</v>
      </c>
      <c r="C2708">
        <v>647</v>
      </c>
      <c r="D2708">
        <v>359</v>
      </c>
      <c r="E2708">
        <v>18</v>
      </c>
      <c r="F2708">
        <v>41</v>
      </c>
      <c r="G2708">
        <v>14</v>
      </c>
      <c r="H2708" t="s">
        <v>3951</v>
      </c>
      <c r="I2708">
        <f>YEAR(Table1[[#This Row],[Date]])</f>
        <v>2023</v>
      </c>
      <c r="J2708">
        <f>MONTH(Table1[[#This Row],[Date]])</f>
        <v>2</v>
      </c>
      <c r="K2708">
        <f>WEEKDAY(Table1[[#This Row],[Date]])</f>
        <v>6</v>
      </c>
      <c r="L2708" s="3">
        <f>DAY(Table1[[#This Row],[Date]])</f>
        <v>24</v>
      </c>
      <c r="M2708" s="3">
        <f>Table1[[#This Row],[Inventory Level]]/Table1[[#This Row],[Reorder Point]]</f>
        <v>1.8022284122562675</v>
      </c>
      <c r="N2708" s="3">
        <f>ROUND(Table1[[#This Row],[Turnover Ratio]],2)</f>
        <v>1.8</v>
      </c>
    </row>
    <row r="2709" spans="1:14" hidden="1" x14ac:dyDescent="0.25">
      <c r="A2709" t="s">
        <v>1428</v>
      </c>
      <c r="B2709" s="1">
        <v>45689</v>
      </c>
      <c r="C2709">
        <v>354</v>
      </c>
      <c r="D2709">
        <v>498</v>
      </c>
      <c r="E2709">
        <v>26</v>
      </c>
      <c r="F2709">
        <v>169</v>
      </c>
      <c r="G2709">
        <v>14</v>
      </c>
      <c r="H2709" t="s">
        <v>3950</v>
      </c>
      <c r="I2709">
        <f>YEAR(Table1[[#This Row],[Date]])</f>
        <v>2025</v>
      </c>
      <c r="J2709">
        <f>MONTH(Table1[[#This Row],[Date]])</f>
        <v>2</v>
      </c>
      <c r="K2709">
        <f>WEEKDAY(Table1[[#This Row],[Date]])</f>
        <v>7</v>
      </c>
      <c r="L2709" s="3">
        <f>DAY(Table1[[#This Row],[Date]])</f>
        <v>1</v>
      </c>
      <c r="M2709" s="3">
        <f>Table1[[#This Row],[Inventory Level]]/Table1[[#This Row],[Reorder Point]]</f>
        <v>0.71084337349397586</v>
      </c>
      <c r="N2709" s="3">
        <f>ROUND(Table1[[#This Row],[Turnover Ratio]],2)</f>
        <v>0.71</v>
      </c>
    </row>
    <row r="2710" spans="1:14" hidden="1" x14ac:dyDescent="0.25">
      <c r="A2710" t="s">
        <v>2372</v>
      </c>
      <c r="B2710" s="1">
        <v>45349</v>
      </c>
      <c r="C2710">
        <v>419</v>
      </c>
      <c r="D2710">
        <v>468</v>
      </c>
      <c r="E2710">
        <v>13</v>
      </c>
      <c r="F2710">
        <v>193</v>
      </c>
      <c r="G2710">
        <v>23</v>
      </c>
      <c r="H2710" t="s">
        <v>3950</v>
      </c>
      <c r="I2710">
        <f>YEAR(Table1[[#This Row],[Date]])</f>
        <v>2024</v>
      </c>
      <c r="J2710">
        <f>MONTH(Table1[[#This Row],[Date]])</f>
        <v>2</v>
      </c>
      <c r="K2710">
        <f>WEEKDAY(Table1[[#This Row],[Date]])</f>
        <v>3</v>
      </c>
      <c r="L2710" s="3">
        <f>DAY(Table1[[#This Row],[Date]])</f>
        <v>27</v>
      </c>
      <c r="M2710" s="3">
        <f>Table1[[#This Row],[Inventory Level]]/Table1[[#This Row],[Reorder Point]]</f>
        <v>0.89529914529914534</v>
      </c>
      <c r="N2710" s="3">
        <f>ROUND(Table1[[#This Row],[Turnover Ratio]],2)</f>
        <v>0.9</v>
      </c>
    </row>
    <row r="2711" spans="1:14" x14ac:dyDescent="0.25">
      <c r="A2711" t="s">
        <v>2373</v>
      </c>
      <c r="B2711" s="1">
        <v>45205</v>
      </c>
      <c r="C2711">
        <v>671</v>
      </c>
      <c r="D2711">
        <v>380</v>
      </c>
      <c r="E2711">
        <v>2</v>
      </c>
      <c r="F2711">
        <v>194</v>
      </c>
      <c r="G2711">
        <v>27</v>
      </c>
      <c r="H2711" t="s">
        <v>3949</v>
      </c>
      <c r="I2711">
        <f>YEAR(Table1[[#This Row],[Date]])</f>
        <v>2023</v>
      </c>
      <c r="J2711">
        <f>MONTH(Table1[[#This Row],[Date]])</f>
        <v>10</v>
      </c>
      <c r="K2711">
        <f>WEEKDAY(Table1[[#This Row],[Date]])</f>
        <v>6</v>
      </c>
      <c r="L2711" s="3">
        <f>DAY(Table1[[#This Row],[Date]])</f>
        <v>6</v>
      </c>
      <c r="M2711" s="3">
        <f>Table1[[#This Row],[Inventory Level]]/Table1[[#This Row],[Reorder Point]]</f>
        <v>1.7657894736842106</v>
      </c>
      <c r="N2711" s="3">
        <f>ROUND(Table1[[#This Row],[Turnover Ratio]],2)</f>
        <v>1.77</v>
      </c>
    </row>
    <row r="2712" spans="1:14" hidden="1" x14ac:dyDescent="0.25">
      <c r="A2712" t="s">
        <v>1952</v>
      </c>
      <c r="B2712" s="1">
        <v>45642</v>
      </c>
      <c r="C2712">
        <v>789</v>
      </c>
      <c r="D2712">
        <v>93</v>
      </c>
      <c r="E2712">
        <v>27</v>
      </c>
      <c r="F2712">
        <v>54</v>
      </c>
      <c r="G2712">
        <v>40</v>
      </c>
      <c r="H2712" t="s">
        <v>3950</v>
      </c>
      <c r="I2712">
        <f>YEAR(Table1[[#This Row],[Date]])</f>
        <v>2024</v>
      </c>
      <c r="J2712">
        <f>MONTH(Table1[[#This Row],[Date]])</f>
        <v>12</v>
      </c>
      <c r="K2712">
        <f>WEEKDAY(Table1[[#This Row],[Date]])</f>
        <v>2</v>
      </c>
      <c r="L2712" s="3">
        <f>DAY(Table1[[#This Row],[Date]])</f>
        <v>16</v>
      </c>
      <c r="M2712" s="3">
        <f>Table1[[#This Row],[Inventory Level]]/Table1[[#This Row],[Reorder Point]]</f>
        <v>8.4838709677419359</v>
      </c>
      <c r="N2712" s="3">
        <f>ROUND(Table1[[#This Row],[Turnover Ratio]],2)</f>
        <v>8.48</v>
      </c>
    </row>
    <row r="2713" spans="1:14" hidden="1" x14ac:dyDescent="0.25">
      <c r="A2713" t="s">
        <v>2374</v>
      </c>
      <c r="B2713" s="1">
        <v>45607</v>
      </c>
      <c r="C2713">
        <v>580</v>
      </c>
      <c r="D2713">
        <v>226</v>
      </c>
      <c r="E2713">
        <v>19</v>
      </c>
      <c r="F2713">
        <v>177</v>
      </c>
      <c r="G2713">
        <v>12</v>
      </c>
      <c r="H2713" t="s">
        <v>3951</v>
      </c>
      <c r="I2713">
        <f>YEAR(Table1[[#This Row],[Date]])</f>
        <v>2024</v>
      </c>
      <c r="J2713">
        <f>MONTH(Table1[[#This Row],[Date]])</f>
        <v>11</v>
      </c>
      <c r="K2713">
        <f>WEEKDAY(Table1[[#This Row],[Date]])</f>
        <v>2</v>
      </c>
      <c r="L2713" s="3">
        <f>DAY(Table1[[#This Row],[Date]])</f>
        <v>11</v>
      </c>
      <c r="M2713" s="3">
        <f>Table1[[#This Row],[Inventory Level]]/Table1[[#This Row],[Reorder Point]]</f>
        <v>2.5663716814159292</v>
      </c>
      <c r="N2713" s="3">
        <f>ROUND(Table1[[#This Row],[Turnover Ratio]],2)</f>
        <v>2.57</v>
      </c>
    </row>
    <row r="2714" spans="1:14" x14ac:dyDescent="0.25">
      <c r="A2714" t="s">
        <v>1891</v>
      </c>
      <c r="B2714" s="1">
        <v>45346</v>
      </c>
      <c r="C2714">
        <v>541</v>
      </c>
      <c r="D2714">
        <v>297</v>
      </c>
      <c r="E2714">
        <v>19</v>
      </c>
      <c r="F2714">
        <v>49</v>
      </c>
      <c r="G2714">
        <v>23</v>
      </c>
      <c r="H2714" t="s">
        <v>3949</v>
      </c>
      <c r="I2714">
        <f>YEAR(Table1[[#This Row],[Date]])</f>
        <v>2024</v>
      </c>
      <c r="J2714">
        <f>MONTH(Table1[[#This Row],[Date]])</f>
        <v>2</v>
      </c>
      <c r="K2714">
        <f>WEEKDAY(Table1[[#This Row],[Date]])</f>
        <v>7</v>
      </c>
      <c r="L2714" s="3">
        <f>DAY(Table1[[#This Row],[Date]])</f>
        <v>24</v>
      </c>
      <c r="M2714" s="3">
        <f>Table1[[#This Row],[Inventory Level]]/Table1[[#This Row],[Reorder Point]]</f>
        <v>1.8215488215488216</v>
      </c>
      <c r="N2714" s="3">
        <f>ROUND(Table1[[#This Row],[Turnover Ratio]],2)</f>
        <v>1.82</v>
      </c>
    </row>
    <row r="2715" spans="1:14" hidden="1" x14ac:dyDescent="0.25">
      <c r="A2715" t="s">
        <v>2375</v>
      </c>
      <c r="B2715" s="1">
        <v>45098</v>
      </c>
      <c r="C2715">
        <v>425</v>
      </c>
      <c r="D2715">
        <v>189</v>
      </c>
      <c r="E2715">
        <v>7</v>
      </c>
      <c r="F2715">
        <v>178</v>
      </c>
      <c r="G2715">
        <v>10</v>
      </c>
      <c r="H2715" t="s">
        <v>3950</v>
      </c>
      <c r="I2715">
        <f>YEAR(Table1[[#This Row],[Date]])</f>
        <v>2023</v>
      </c>
      <c r="J2715">
        <f>MONTH(Table1[[#This Row],[Date]])</f>
        <v>6</v>
      </c>
      <c r="K2715">
        <f>WEEKDAY(Table1[[#This Row],[Date]])</f>
        <v>4</v>
      </c>
      <c r="L2715" s="3">
        <f>DAY(Table1[[#This Row],[Date]])</f>
        <v>21</v>
      </c>
      <c r="M2715" s="3">
        <f>Table1[[#This Row],[Inventory Level]]/Table1[[#This Row],[Reorder Point]]</f>
        <v>2.2486772486772488</v>
      </c>
      <c r="N2715" s="3">
        <f>ROUND(Table1[[#This Row],[Turnover Ratio]],2)</f>
        <v>2.25</v>
      </c>
    </row>
    <row r="2716" spans="1:14" hidden="1" x14ac:dyDescent="0.25">
      <c r="A2716" t="s">
        <v>2376</v>
      </c>
      <c r="B2716" s="1">
        <v>45347</v>
      </c>
      <c r="C2716">
        <v>491</v>
      </c>
      <c r="D2716">
        <v>306</v>
      </c>
      <c r="E2716">
        <v>2</v>
      </c>
      <c r="F2716">
        <v>144</v>
      </c>
      <c r="G2716">
        <v>28</v>
      </c>
      <c r="H2716" t="s">
        <v>3950</v>
      </c>
      <c r="I2716">
        <f>YEAR(Table1[[#This Row],[Date]])</f>
        <v>2024</v>
      </c>
      <c r="J2716">
        <f>MONTH(Table1[[#This Row],[Date]])</f>
        <v>2</v>
      </c>
      <c r="K2716">
        <f>WEEKDAY(Table1[[#This Row],[Date]])</f>
        <v>1</v>
      </c>
      <c r="L2716" s="3">
        <f>DAY(Table1[[#This Row],[Date]])</f>
        <v>25</v>
      </c>
      <c r="M2716" s="3">
        <f>Table1[[#This Row],[Inventory Level]]/Table1[[#This Row],[Reorder Point]]</f>
        <v>1.6045751633986929</v>
      </c>
      <c r="N2716" s="3">
        <f>ROUND(Table1[[#This Row],[Turnover Ratio]],2)</f>
        <v>1.6</v>
      </c>
    </row>
    <row r="2717" spans="1:14" hidden="1" x14ac:dyDescent="0.25">
      <c r="A2717" t="s">
        <v>2377</v>
      </c>
      <c r="B2717" s="1">
        <v>45466</v>
      </c>
      <c r="C2717">
        <v>208</v>
      </c>
      <c r="D2717">
        <v>89</v>
      </c>
      <c r="E2717">
        <v>7</v>
      </c>
      <c r="F2717">
        <v>173</v>
      </c>
      <c r="G2717">
        <v>3</v>
      </c>
      <c r="H2717" t="s">
        <v>3951</v>
      </c>
      <c r="I2717">
        <f>YEAR(Table1[[#This Row],[Date]])</f>
        <v>2024</v>
      </c>
      <c r="J2717">
        <f>MONTH(Table1[[#This Row],[Date]])</f>
        <v>6</v>
      </c>
      <c r="K2717">
        <f>WEEKDAY(Table1[[#This Row],[Date]])</f>
        <v>1</v>
      </c>
      <c r="L2717" s="3">
        <f>DAY(Table1[[#This Row],[Date]])</f>
        <v>23</v>
      </c>
      <c r="M2717" s="3">
        <f>Table1[[#This Row],[Inventory Level]]/Table1[[#This Row],[Reorder Point]]</f>
        <v>2.3370786516853932</v>
      </c>
      <c r="N2717" s="3">
        <f>ROUND(Table1[[#This Row],[Turnover Ratio]],2)</f>
        <v>2.34</v>
      </c>
    </row>
    <row r="2718" spans="1:14" hidden="1" x14ac:dyDescent="0.25">
      <c r="A2718" t="s">
        <v>2378</v>
      </c>
      <c r="B2718" s="1">
        <v>45192</v>
      </c>
      <c r="C2718">
        <v>405</v>
      </c>
      <c r="D2718">
        <v>342</v>
      </c>
      <c r="E2718">
        <v>2</v>
      </c>
      <c r="F2718">
        <v>27</v>
      </c>
      <c r="G2718">
        <v>7</v>
      </c>
      <c r="H2718" t="s">
        <v>3951</v>
      </c>
      <c r="I2718">
        <f>YEAR(Table1[[#This Row],[Date]])</f>
        <v>2023</v>
      </c>
      <c r="J2718">
        <f>MONTH(Table1[[#This Row],[Date]])</f>
        <v>9</v>
      </c>
      <c r="K2718">
        <f>WEEKDAY(Table1[[#This Row],[Date]])</f>
        <v>7</v>
      </c>
      <c r="L2718" s="3">
        <f>DAY(Table1[[#This Row],[Date]])</f>
        <v>23</v>
      </c>
      <c r="M2718" s="3">
        <f>Table1[[#This Row],[Inventory Level]]/Table1[[#This Row],[Reorder Point]]</f>
        <v>1.1842105263157894</v>
      </c>
      <c r="N2718" s="3">
        <f>ROUND(Table1[[#This Row],[Turnover Ratio]],2)</f>
        <v>1.18</v>
      </c>
    </row>
    <row r="2719" spans="1:14" hidden="1" x14ac:dyDescent="0.25">
      <c r="A2719" t="s">
        <v>1588</v>
      </c>
      <c r="B2719" s="1">
        <v>45498</v>
      </c>
      <c r="C2719">
        <v>829</v>
      </c>
      <c r="D2719">
        <v>242</v>
      </c>
      <c r="E2719">
        <v>27</v>
      </c>
      <c r="F2719">
        <v>103</v>
      </c>
      <c r="G2719">
        <v>28</v>
      </c>
      <c r="H2719" t="s">
        <v>3950</v>
      </c>
      <c r="I2719">
        <f>YEAR(Table1[[#This Row],[Date]])</f>
        <v>2024</v>
      </c>
      <c r="J2719">
        <f>MONTH(Table1[[#This Row],[Date]])</f>
        <v>7</v>
      </c>
      <c r="K2719">
        <f>WEEKDAY(Table1[[#This Row],[Date]])</f>
        <v>5</v>
      </c>
      <c r="L2719" s="3">
        <f>DAY(Table1[[#This Row],[Date]])</f>
        <v>25</v>
      </c>
      <c r="M2719" s="3">
        <f>Table1[[#This Row],[Inventory Level]]/Table1[[#This Row],[Reorder Point]]</f>
        <v>3.4256198347107438</v>
      </c>
      <c r="N2719" s="3">
        <f>ROUND(Table1[[#This Row],[Turnover Ratio]],2)</f>
        <v>3.43</v>
      </c>
    </row>
    <row r="2720" spans="1:14" x14ac:dyDescent="0.25">
      <c r="A2720" t="s">
        <v>2379</v>
      </c>
      <c r="B2720" s="1">
        <v>45143</v>
      </c>
      <c r="C2720">
        <v>666</v>
      </c>
      <c r="D2720">
        <v>92</v>
      </c>
      <c r="E2720">
        <v>26</v>
      </c>
      <c r="F2720">
        <v>178</v>
      </c>
      <c r="G2720">
        <v>27</v>
      </c>
      <c r="H2720" t="s">
        <v>3949</v>
      </c>
      <c r="I2720">
        <f>YEAR(Table1[[#This Row],[Date]])</f>
        <v>2023</v>
      </c>
      <c r="J2720">
        <f>MONTH(Table1[[#This Row],[Date]])</f>
        <v>8</v>
      </c>
      <c r="K2720">
        <f>WEEKDAY(Table1[[#This Row],[Date]])</f>
        <v>7</v>
      </c>
      <c r="L2720" s="3">
        <f>DAY(Table1[[#This Row],[Date]])</f>
        <v>5</v>
      </c>
      <c r="M2720" s="3">
        <f>Table1[[#This Row],[Inventory Level]]/Table1[[#This Row],[Reorder Point]]</f>
        <v>7.2391304347826084</v>
      </c>
      <c r="N2720" s="3">
        <f>ROUND(Table1[[#This Row],[Turnover Ratio]],2)</f>
        <v>7.24</v>
      </c>
    </row>
    <row r="2721" spans="1:14" x14ac:dyDescent="0.25">
      <c r="A2721" t="s">
        <v>895</v>
      </c>
      <c r="B2721" s="1">
        <v>45591</v>
      </c>
      <c r="C2721">
        <v>601</v>
      </c>
      <c r="D2721">
        <v>302</v>
      </c>
      <c r="E2721">
        <v>26</v>
      </c>
      <c r="F2721">
        <v>115</v>
      </c>
      <c r="G2721">
        <v>5</v>
      </c>
      <c r="H2721" t="s">
        <v>3949</v>
      </c>
      <c r="I2721">
        <f>YEAR(Table1[[#This Row],[Date]])</f>
        <v>2024</v>
      </c>
      <c r="J2721">
        <f>MONTH(Table1[[#This Row],[Date]])</f>
        <v>10</v>
      </c>
      <c r="K2721">
        <f>WEEKDAY(Table1[[#This Row],[Date]])</f>
        <v>7</v>
      </c>
      <c r="L2721" s="3">
        <f>DAY(Table1[[#This Row],[Date]])</f>
        <v>26</v>
      </c>
      <c r="M2721" s="3">
        <f>Table1[[#This Row],[Inventory Level]]/Table1[[#This Row],[Reorder Point]]</f>
        <v>1.990066225165563</v>
      </c>
      <c r="N2721" s="3">
        <f>ROUND(Table1[[#This Row],[Turnover Ratio]],2)</f>
        <v>1.99</v>
      </c>
    </row>
    <row r="2722" spans="1:14" x14ac:dyDescent="0.25">
      <c r="A2722" t="s">
        <v>2380</v>
      </c>
      <c r="B2722" s="1">
        <v>45407</v>
      </c>
      <c r="C2722">
        <v>289</v>
      </c>
      <c r="D2722">
        <v>145</v>
      </c>
      <c r="E2722">
        <v>23</v>
      </c>
      <c r="F2722">
        <v>159</v>
      </c>
      <c r="G2722">
        <v>27</v>
      </c>
      <c r="H2722" t="s">
        <v>3949</v>
      </c>
      <c r="I2722">
        <f>YEAR(Table1[[#This Row],[Date]])</f>
        <v>2024</v>
      </c>
      <c r="J2722">
        <f>MONTH(Table1[[#This Row],[Date]])</f>
        <v>4</v>
      </c>
      <c r="K2722">
        <f>WEEKDAY(Table1[[#This Row],[Date]])</f>
        <v>5</v>
      </c>
      <c r="L2722" s="3">
        <f>DAY(Table1[[#This Row],[Date]])</f>
        <v>25</v>
      </c>
      <c r="M2722" s="3">
        <f>Table1[[#This Row],[Inventory Level]]/Table1[[#This Row],[Reorder Point]]</f>
        <v>1.9931034482758621</v>
      </c>
      <c r="N2722" s="3">
        <f>ROUND(Table1[[#This Row],[Turnover Ratio]],2)</f>
        <v>1.99</v>
      </c>
    </row>
    <row r="2723" spans="1:14" hidden="1" x14ac:dyDescent="0.25">
      <c r="A2723" t="s">
        <v>2381</v>
      </c>
      <c r="B2723" s="1">
        <v>45430</v>
      </c>
      <c r="C2723">
        <v>692</v>
      </c>
      <c r="D2723">
        <v>167</v>
      </c>
      <c r="E2723">
        <v>14</v>
      </c>
      <c r="F2723">
        <v>17</v>
      </c>
      <c r="G2723">
        <v>36</v>
      </c>
      <c r="H2723" t="s">
        <v>3950</v>
      </c>
      <c r="I2723">
        <f>YEAR(Table1[[#This Row],[Date]])</f>
        <v>2024</v>
      </c>
      <c r="J2723">
        <f>MONTH(Table1[[#This Row],[Date]])</f>
        <v>5</v>
      </c>
      <c r="K2723">
        <f>WEEKDAY(Table1[[#This Row],[Date]])</f>
        <v>7</v>
      </c>
      <c r="L2723" s="3">
        <f>DAY(Table1[[#This Row],[Date]])</f>
        <v>18</v>
      </c>
      <c r="M2723" s="3">
        <f>Table1[[#This Row],[Inventory Level]]/Table1[[#This Row],[Reorder Point]]</f>
        <v>4.1437125748502996</v>
      </c>
      <c r="N2723" s="3">
        <f>ROUND(Table1[[#This Row],[Turnover Ratio]],2)</f>
        <v>4.1399999999999997</v>
      </c>
    </row>
    <row r="2724" spans="1:14" hidden="1" x14ac:dyDescent="0.25">
      <c r="A2724" t="s">
        <v>2373</v>
      </c>
      <c r="B2724" s="1">
        <v>45241</v>
      </c>
      <c r="C2724">
        <v>119</v>
      </c>
      <c r="D2724">
        <v>395</v>
      </c>
      <c r="E2724">
        <v>20</v>
      </c>
      <c r="F2724">
        <v>72</v>
      </c>
      <c r="G2724">
        <v>24</v>
      </c>
      <c r="H2724" t="s">
        <v>3950</v>
      </c>
      <c r="I2724">
        <f>YEAR(Table1[[#This Row],[Date]])</f>
        <v>2023</v>
      </c>
      <c r="J2724">
        <f>MONTH(Table1[[#This Row],[Date]])</f>
        <v>11</v>
      </c>
      <c r="K2724">
        <f>WEEKDAY(Table1[[#This Row],[Date]])</f>
        <v>7</v>
      </c>
      <c r="L2724" s="3">
        <f>DAY(Table1[[#This Row],[Date]])</f>
        <v>11</v>
      </c>
      <c r="M2724" s="3">
        <f>Table1[[#This Row],[Inventory Level]]/Table1[[#This Row],[Reorder Point]]</f>
        <v>0.30126582278481012</v>
      </c>
      <c r="N2724" s="3">
        <f>ROUND(Table1[[#This Row],[Turnover Ratio]],2)</f>
        <v>0.3</v>
      </c>
    </row>
    <row r="2725" spans="1:14" hidden="1" x14ac:dyDescent="0.25">
      <c r="A2725" t="s">
        <v>2382</v>
      </c>
      <c r="B2725" s="1">
        <v>45672</v>
      </c>
      <c r="C2725">
        <v>606</v>
      </c>
      <c r="D2725">
        <v>306</v>
      </c>
      <c r="E2725">
        <v>6</v>
      </c>
      <c r="F2725">
        <v>39</v>
      </c>
      <c r="G2725">
        <v>5</v>
      </c>
      <c r="H2725" t="s">
        <v>3951</v>
      </c>
      <c r="I2725">
        <f>YEAR(Table1[[#This Row],[Date]])</f>
        <v>2025</v>
      </c>
      <c r="J2725">
        <f>MONTH(Table1[[#This Row],[Date]])</f>
        <v>1</v>
      </c>
      <c r="K2725">
        <f>WEEKDAY(Table1[[#This Row],[Date]])</f>
        <v>4</v>
      </c>
      <c r="L2725" s="3">
        <f>DAY(Table1[[#This Row],[Date]])</f>
        <v>15</v>
      </c>
      <c r="M2725" s="3">
        <f>Table1[[#This Row],[Inventory Level]]/Table1[[#This Row],[Reorder Point]]</f>
        <v>1.9803921568627452</v>
      </c>
      <c r="N2725" s="3">
        <f>ROUND(Table1[[#This Row],[Turnover Ratio]],2)</f>
        <v>1.98</v>
      </c>
    </row>
    <row r="2726" spans="1:14" hidden="1" x14ac:dyDescent="0.25">
      <c r="A2726" t="s">
        <v>852</v>
      </c>
      <c r="B2726" s="1">
        <v>45161</v>
      </c>
      <c r="C2726">
        <v>787</v>
      </c>
      <c r="D2726">
        <v>82</v>
      </c>
      <c r="E2726">
        <v>29</v>
      </c>
      <c r="F2726">
        <v>86</v>
      </c>
      <c r="G2726">
        <v>45</v>
      </c>
      <c r="H2726" t="s">
        <v>3950</v>
      </c>
      <c r="I2726">
        <f>YEAR(Table1[[#This Row],[Date]])</f>
        <v>2023</v>
      </c>
      <c r="J2726">
        <f>MONTH(Table1[[#This Row],[Date]])</f>
        <v>8</v>
      </c>
      <c r="K2726">
        <f>WEEKDAY(Table1[[#This Row],[Date]])</f>
        <v>4</v>
      </c>
      <c r="L2726" s="3">
        <f>DAY(Table1[[#This Row],[Date]])</f>
        <v>23</v>
      </c>
      <c r="M2726" s="3">
        <f>Table1[[#This Row],[Inventory Level]]/Table1[[#This Row],[Reorder Point]]</f>
        <v>9.5975609756097562</v>
      </c>
      <c r="N2726" s="3">
        <f>ROUND(Table1[[#This Row],[Turnover Ratio]],2)</f>
        <v>9.6</v>
      </c>
    </row>
    <row r="2727" spans="1:14" hidden="1" x14ac:dyDescent="0.25">
      <c r="A2727" t="s">
        <v>2383</v>
      </c>
      <c r="B2727" s="1">
        <v>45491</v>
      </c>
      <c r="C2727">
        <v>526</v>
      </c>
      <c r="D2727">
        <v>195</v>
      </c>
      <c r="E2727">
        <v>26</v>
      </c>
      <c r="F2727">
        <v>101</v>
      </c>
      <c r="G2727">
        <v>23</v>
      </c>
      <c r="H2727" t="s">
        <v>3951</v>
      </c>
      <c r="I2727">
        <f>YEAR(Table1[[#This Row],[Date]])</f>
        <v>2024</v>
      </c>
      <c r="J2727">
        <f>MONTH(Table1[[#This Row],[Date]])</f>
        <v>7</v>
      </c>
      <c r="K2727">
        <f>WEEKDAY(Table1[[#This Row],[Date]])</f>
        <v>5</v>
      </c>
      <c r="L2727" s="3">
        <f>DAY(Table1[[#This Row],[Date]])</f>
        <v>18</v>
      </c>
      <c r="M2727" s="3">
        <f>Table1[[#This Row],[Inventory Level]]/Table1[[#This Row],[Reorder Point]]</f>
        <v>2.6974358974358976</v>
      </c>
      <c r="N2727" s="3">
        <f>ROUND(Table1[[#This Row],[Turnover Ratio]],2)</f>
        <v>2.7</v>
      </c>
    </row>
    <row r="2728" spans="1:14" hidden="1" x14ac:dyDescent="0.25">
      <c r="A2728" t="s">
        <v>1491</v>
      </c>
      <c r="B2728" s="1">
        <v>44987</v>
      </c>
      <c r="C2728">
        <v>885</v>
      </c>
      <c r="D2728">
        <v>246</v>
      </c>
      <c r="E2728">
        <v>4</v>
      </c>
      <c r="F2728">
        <v>23</v>
      </c>
      <c r="G2728">
        <v>31</v>
      </c>
      <c r="H2728" t="s">
        <v>3951</v>
      </c>
      <c r="I2728">
        <f>YEAR(Table1[[#This Row],[Date]])</f>
        <v>2023</v>
      </c>
      <c r="J2728">
        <f>MONTH(Table1[[#This Row],[Date]])</f>
        <v>3</v>
      </c>
      <c r="K2728">
        <f>WEEKDAY(Table1[[#This Row],[Date]])</f>
        <v>5</v>
      </c>
      <c r="L2728" s="3">
        <f>DAY(Table1[[#This Row],[Date]])</f>
        <v>2</v>
      </c>
      <c r="M2728" s="3">
        <f>Table1[[#This Row],[Inventory Level]]/Table1[[#This Row],[Reorder Point]]</f>
        <v>3.5975609756097562</v>
      </c>
      <c r="N2728" s="3">
        <f>ROUND(Table1[[#This Row],[Turnover Ratio]],2)</f>
        <v>3.6</v>
      </c>
    </row>
    <row r="2729" spans="1:14" hidden="1" x14ac:dyDescent="0.25">
      <c r="A2729" t="s">
        <v>2384</v>
      </c>
      <c r="B2729" s="1">
        <v>45238</v>
      </c>
      <c r="C2729">
        <v>244</v>
      </c>
      <c r="D2729">
        <v>423</v>
      </c>
      <c r="E2729">
        <v>26</v>
      </c>
      <c r="F2729">
        <v>97</v>
      </c>
      <c r="G2729">
        <v>34</v>
      </c>
      <c r="H2729" t="s">
        <v>3951</v>
      </c>
      <c r="I2729">
        <f>YEAR(Table1[[#This Row],[Date]])</f>
        <v>2023</v>
      </c>
      <c r="J2729">
        <f>MONTH(Table1[[#This Row],[Date]])</f>
        <v>11</v>
      </c>
      <c r="K2729">
        <f>WEEKDAY(Table1[[#This Row],[Date]])</f>
        <v>4</v>
      </c>
      <c r="L2729" s="3">
        <f>DAY(Table1[[#This Row],[Date]])</f>
        <v>8</v>
      </c>
      <c r="M2729" s="3">
        <f>Table1[[#This Row],[Inventory Level]]/Table1[[#This Row],[Reorder Point]]</f>
        <v>0.57683215130023646</v>
      </c>
      <c r="N2729" s="3">
        <f>ROUND(Table1[[#This Row],[Turnover Ratio]],2)</f>
        <v>0.57999999999999996</v>
      </c>
    </row>
    <row r="2730" spans="1:14" x14ac:dyDescent="0.25">
      <c r="A2730" t="s">
        <v>2385</v>
      </c>
      <c r="B2730" s="1">
        <v>45377</v>
      </c>
      <c r="C2730">
        <v>978</v>
      </c>
      <c r="D2730">
        <v>357</v>
      </c>
      <c r="E2730">
        <v>4</v>
      </c>
      <c r="F2730">
        <v>46</v>
      </c>
      <c r="G2730">
        <v>42</v>
      </c>
      <c r="H2730" t="s">
        <v>3949</v>
      </c>
      <c r="I2730">
        <f>YEAR(Table1[[#This Row],[Date]])</f>
        <v>2024</v>
      </c>
      <c r="J2730">
        <f>MONTH(Table1[[#This Row],[Date]])</f>
        <v>3</v>
      </c>
      <c r="K2730">
        <f>WEEKDAY(Table1[[#This Row],[Date]])</f>
        <v>3</v>
      </c>
      <c r="L2730" s="3">
        <f>DAY(Table1[[#This Row],[Date]])</f>
        <v>26</v>
      </c>
      <c r="M2730" s="3">
        <f>Table1[[#This Row],[Inventory Level]]/Table1[[#This Row],[Reorder Point]]</f>
        <v>2.7394957983193278</v>
      </c>
      <c r="N2730" s="3">
        <f>ROUND(Table1[[#This Row],[Turnover Ratio]],2)</f>
        <v>2.74</v>
      </c>
    </row>
    <row r="2731" spans="1:14" hidden="1" x14ac:dyDescent="0.25">
      <c r="A2731" t="s">
        <v>2386</v>
      </c>
      <c r="B2731" s="1">
        <v>45028</v>
      </c>
      <c r="C2731">
        <v>340</v>
      </c>
      <c r="D2731">
        <v>475</v>
      </c>
      <c r="E2731">
        <v>25</v>
      </c>
      <c r="F2731">
        <v>44</v>
      </c>
      <c r="G2731">
        <v>19</v>
      </c>
      <c r="H2731" t="s">
        <v>3951</v>
      </c>
      <c r="I2731">
        <f>YEAR(Table1[[#This Row],[Date]])</f>
        <v>2023</v>
      </c>
      <c r="J2731">
        <f>MONTH(Table1[[#This Row],[Date]])</f>
        <v>4</v>
      </c>
      <c r="K2731">
        <f>WEEKDAY(Table1[[#This Row],[Date]])</f>
        <v>4</v>
      </c>
      <c r="L2731" s="3">
        <f>DAY(Table1[[#This Row],[Date]])</f>
        <v>12</v>
      </c>
      <c r="M2731" s="3">
        <f>Table1[[#This Row],[Inventory Level]]/Table1[[#This Row],[Reorder Point]]</f>
        <v>0.71578947368421053</v>
      </c>
      <c r="N2731" s="3">
        <f>ROUND(Table1[[#This Row],[Turnover Ratio]],2)</f>
        <v>0.72</v>
      </c>
    </row>
    <row r="2732" spans="1:14" hidden="1" x14ac:dyDescent="0.25">
      <c r="A2732" t="s">
        <v>2387</v>
      </c>
      <c r="B2732" s="1">
        <v>45546</v>
      </c>
      <c r="C2732">
        <v>546</v>
      </c>
      <c r="D2732">
        <v>55</v>
      </c>
      <c r="E2732">
        <v>25</v>
      </c>
      <c r="F2732">
        <v>150</v>
      </c>
      <c r="G2732">
        <v>45</v>
      </c>
      <c r="H2732" t="s">
        <v>3950</v>
      </c>
      <c r="I2732">
        <f>YEAR(Table1[[#This Row],[Date]])</f>
        <v>2024</v>
      </c>
      <c r="J2732">
        <f>MONTH(Table1[[#This Row],[Date]])</f>
        <v>9</v>
      </c>
      <c r="K2732">
        <f>WEEKDAY(Table1[[#This Row],[Date]])</f>
        <v>4</v>
      </c>
      <c r="L2732" s="3">
        <f>DAY(Table1[[#This Row],[Date]])</f>
        <v>11</v>
      </c>
      <c r="M2732" s="3">
        <f>Table1[[#This Row],[Inventory Level]]/Table1[[#This Row],[Reorder Point]]</f>
        <v>9.9272727272727277</v>
      </c>
      <c r="N2732" s="3">
        <f>ROUND(Table1[[#This Row],[Turnover Ratio]],2)</f>
        <v>9.93</v>
      </c>
    </row>
    <row r="2733" spans="1:14" hidden="1" x14ac:dyDescent="0.25">
      <c r="A2733" t="s">
        <v>1554</v>
      </c>
      <c r="B2733" s="1">
        <v>45186</v>
      </c>
      <c r="C2733">
        <v>123</v>
      </c>
      <c r="D2733">
        <v>237</v>
      </c>
      <c r="E2733">
        <v>6</v>
      </c>
      <c r="F2733">
        <v>116</v>
      </c>
      <c r="G2733">
        <v>43</v>
      </c>
      <c r="H2733" t="s">
        <v>3951</v>
      </c>
      <c r="I2733">
        <f>YEAR(Table1[[#This Row],[Date]])</f>
        <v>2023</v>
      </c>
      <c r="J2733">
        <f>MONTH(Table1[[#This Row],[Date]])</f>
        <v>9</v>
      </c>
      <c r="K2733">
        <f>WEEKDAY(Table1[[#This Row],[Date]])</f>
        <v>1</v>
      </c>
      <c r="L2733" s="3">
        <f>DAY(Table1[[#This Row],[Date]])</f>
        <v>17</v>
      </c>
      <c r="M2733" s="3">
        <f>Table1[[#This Row],[Inventory Level]]/Table1[[#This Row],[Reorder Point]]</f>
        <v>0.51898734177215189</v>
      </c>
      <c r="N2733" s="3">
        <f>ROUND(Table1[[#This Row],[Turnover Ratio]],2)</f>
        <v>0.52</v>
      </c>
    </row>
    <row r="2734" spans="1:14" hidden="1" x14ac:dyDescent="0.25">
      <c r="A2734" t="s">
        <v>2388</v>
      </c>
      <c r="B2734" s="1">
        <v>45074</v>
      </c>
      <c r="C2734">
        <v>480</v>
      </c>
      <c r="D2734">
        <v>428</v>
      </c>
      <c r="E2734">
        <v>16</v>
      </c>
      <c r="F2734">
        <v>121</v>
      </c>
      <c r="G2734">
        <v>4</v>
      </c>
      <c r="H2734" t="s">
        <v>3951</v>
      </c>
      <c r="I2734">
        <f>YEAR(Table1[[#This Row],[Date]])</f>
        <v>2023</v>
      </c>
      <c r="J2734">
        <f>MONTH(Table1[[#This Row],[Date]])</f>
        <v>5</v>
      </c>
      <c r="K2734">
        <f>WEEKDAY(Table1[[#This Row],[Date]])</f>
        <v>1</v>
      </c>
      <c r="L2734" s="3">
        <f>DAY(Table1[[#This Row],[Date]])</f>
        <v>28</v>
      </c>
      <c r="M2734" s="3">
        <f>Table1[[#This Row],[Inventory Level]]/Table1[[#This Row],[Reorder Point]]</f>
        <v>1.1214953271028036</v>
      </c>
      <c r="N2734" s="3">
        <f>ROUND(Table1[[#This Row],[Turnover Ratio]],2)</f>
        <v>1.1200000000000001</v>
      </c>
    </row>
    <row r="2735" spans="1:14" hidden="1" x14ac:dyDescent="0.25">
      <c r="A2735" t="s">
        <v>2389</v>
      </c>
      <c r="B2735" s="1">
        <v>45519</v>
      </c>
      <c r="C2735">
        <v>825</v>
      </c>
      <c r="D2735">
        <v>146</v>
      </c>
      <c r="E2735">
        <v>6</v>
      </c>
      <c r="F2735">
        <v>190</v>
      </c>
      <c r="G2735">
        <v>1</v>
      </c>
      <c r="H2735" t="s">
        <v>3951</v>
      </c>
      <c r="I2735">
        <f>YEAR(Table1[[#This Row],[Date]])</f>
        <v>2024</v>
      </c>
      <c r="J2735">
        <f>MONTH(Table1[[#This Row],[Date]])</f>
        <v>8</v>
      </c>
      <c r="K2735">
        <f>WEEKDAY(Table1[[#This Row],[Date]])</f>
        <v>5</v>
      </c>
      <c r="L2735" s="3">
        <f>DAY(Table1[[#This Row],[Date]])</f>
        <v>15</v>
      </c>
      <c r="M2735" s="3">
        <f>Table1[[#This Row],[Inventory Level]]/Table1[[#This Row],[Reorder Point]]</f>
        <v>5.6506849315068495</v>
      </c>
      <c r="N2735" s="3">
        <f>ROUND(Table1[[#This Row],[Turnover Ratio]],2)</f>
        <v>5.65</v>
      </c>
    </row>
    <row r="2736" spans="1:14" hidden="1" x14ac:dyDescent="0.25">
      <c r="A2736" t="s">
        <v>2390</v>
      </c>
      <c r="B2736" s="1">
        <v>45207</v>
      </c>
      <c r="C2736">
        <v>139</v>
      </c>
      <c r="D2736">
        <v>432</v>
      </c>
      <c r="E2736">
        <v>4</v>
      </c>
      <c r="F2736">
        <v>129</v>
      </c>
      <c r="G2736">
        <v>20</v>
      </c>
      <c r="H2736" t="s">
        <v>3951</v>
      </c>
      <c r="I2736">
        <f>YEAR(Table1[[#This Row],[Date]])</f>
        <v>2023</v>
      </c>
      <c r="J2736">
        <f>MONTH(Table1[[#This Row],[Date]])</f>
        <v>10</v>
      </c>
      <c r="K2736">
        <f>WEEKDAY(Table1[[#This Row],[Date]])</f>
        <v>1</v>
      </c>
      <c r="L2736" s="3">
        <f>DAY(Table1[[#This Row],[Date]])</f>
        <v>8</v>
      </c>
      <c r="M2736" s="3">
        <f>Table1[[#This Row],[Inventory Level]]/Table1[[#This Row],[Reorder Point]]</f>
        <v>0.32175925925925924</v>
      </c>
      <c r="N2736" s="3">
        <f>ROUND(Table1[[#This Row],[Turnover Ratio]],2)</f>
        <v>0.32</v>
      </c>
    </row>
    <row r="2737" spans="1:14" x14ac:dyDescent="0.25">
      <c r="A2737" t="s">
        <v>2391</v>
      </c>
      <c r="B2737" s="1">
        <v>45192</v>
      </c>
      <c r="C2737">
        <v>888</v>
      </c>
      <c r="D2737">
        <v>88</v>
      </c>
      <c r="E2737">
        <v>17</v>
      </c>
      <c r="F2737">
        <v>81</v>
      </c>
      <c r="G2737">
        <v>1</v>
      </c>
      <c r="H2737" t="s">
        <v>3949</v>
      </c>
      <c r="I2737">
        <f>YEAR(Table1[[#This Row],[Date]])</f>
        <v>2023</v>
      </c>
      <c r="J2737">
        <f>MONTH(Table1[[#This Row],[Date]])</f>
        <v>9</v>
      </c>
      <c r="K2737">
        <f>WEEKDAY(Table1[[#This Row],[Date]])</f>
        <v>7</v>
      </c>
      <c r="L2737" s="3">
        <f>DAY(Table1[[#This Row],[Date]])</f>
        <v>23</v>
      </c>
      <c r="M2737" s="3">
        <f>Table1[[#This Row],[Inventory Level]]/Table1[[#This Row],[Reorder Point]]</f>
        <v>10.090909090909092</v>
      </c>
      <c r="N2737" s="3">
        <f>ROUND(Table1[[#This Row],[Turnover Ratio]],2)</f>
        <v>10.09</v>
      </c>
    </row>
    <row r="2738" spans="1:14" x14ac:dyDescent="0.25">
      <c r="A2738" t="s">
        <v>2000</v>
      </c>
      <c r="B2738" s="1">
        <v>45415</v>
      </c>
      <c r="C2738">
        <v>816</v>
      </c>
      <c r="D2738">
        <v>271</v>
      </c>
      <c r="E2738">
        <v>23</v>
      </c>
      <c r="F2738">
        <v>21</v>
      </c>
      <c r="G2738">
        <v>46</v>
      </c>
      <c r="H2738" t="s">
        <v>3949</v>
      </c>
      <c r="I2738">
        <f>YEAR(Table1[[#This Row],[Date]])</f>
        <v>2024</v>
      </c>
      <c r="J2738">
        <f>MONTH(Table1[[#This Row],[Date]])</f>
        <v>5</v>
      </c>
      <c r="K2738">
        <f>WEEKDAY(Table1[[#This Row],[Date]])</f>
        <v>6</v>
      </c>
      <c r="L2738" s="3">
        <f>DAY(Table1[[#This Row],[Date]])</f>
        <v>3</v>
      </c>
      <c r="M2738" s="3">
        <f>Table1[[#This Row],[Inventory Level]]/Table1[[#This Row],[Reorder Point]]</f>
        <v>3.0110701107011071</v>
      </c>
      <c r="N2738" s="3">
        <f>ROUND(Table1[[#This Row],[Turnover Ratio]],2)</f>
        <v>3.01</v>
      </c>
    </row>
    <row r="2739" spans="1:14" x14ac:dyDescent="0.25">
      <c r="A2739" t="s">
        <v>2392</v>
      </c>
      <c r="B2739" s="1">
        <v>45591</v>
      </c>
      <c r="C2739">
        <v>164</v>
      </c>
      <c r="D2739">
        <v>380</v>
      </c>
      <c r="E2739">
        <v>13</v>
      </c>
      <c r="F2739">
        <v>161</v>
      </c>
      <c r="G2739">
        <v>49</v>
      </c>
      <c r="H2739" t="s">
        <v>3949</v>
      </c>
      <c r="I2739">
        <f>YEAR(Table1[[#This Row],[Date]])</f>
        <v>2024</v>
      </c>
      <c r="J2739">
        <f>MONTH(Table1[[#This Row],[Date]])</f>
        <v>10</v>
      </c>
      <c r="K2739">
        <f>WEEKDAY(Table1[[#This Row],[Date]])</f>
        <v>7</v>
      </c>
      <c r="L2739" s="3">
        <f>DAY(Table1[[#This Row],[Date]])</f>
        <v>26</v>
      </c>
      <c r="M2739" s="3">
        <f>Table1[[#This Row],[Inventory Level]]/Table1[[#This Row],[Reorder Point]]</f>
        <v>0.43157894736842106</v>
      </c>
      <c r="N2739" s="3">
        <f>ROUND(Table1[[#This Row],[Turnover Ratio]],2)</f>
        <v>0.43</v>
      </c>
    </row>
    <row r="2740" spans="1:14" hidden="1" x14ac:dyDescent="0.25">
      <c r="A2740" t="s">
        <v>1959</v>
      </c>
      <c r="B2740" s="1">
        <v>45352</v>
      </c>
      <c r="C2740">
        <v>859</v>
      </c>
      <c r="D2740">
        <v>174</v>
      </c>
      <c r="E2740">
        <v>20</v>
      </c>
      <c r="F2740">
        <v>153</v>
      </c>
      <c r="G2740">
        <v>17</v>
      </c>
      <c r="H2740" t="s">
        <v>3950</v>
      </c>
      <c r="I2740">
        <f>YEAR(Table1[[#This Row],[Date]])</f>
        <v>2024</v>
      </c>
      <c r="J2740">
        <f>MONTH(Table1[[#This Row],[Date]])</f>
        <v>3</v>
      </c>
      <c r="K2740">
        <f>WEEKDAY(Table1[[#This Row],[Date]])</f>
        <v>6</v>
      </c>
      <c r="L2740" s="3">
        <f>DAY(Table1[[#This Row],[Date]])</f>
        <v>1</v>
      </c>
      <c r="M2740" s="3">
        <f>Table1[[#This Row],[Inventory Level]]/Table1[[#This Row],[Reorder Point]]</f>
        <v>4.9367816091954024</v>
      </c>
      <c r="N2740" s="3">
        <f>ROUND(Table1[[#This Row],[Turnover Ratio]],2)</f>
        <v>4.9400000000000004</v>
      </c>
    </row>
    <row r="2741" spans="1:14" x14ac:dyDescent="0.25">
      <c r="A2741" t="s">
        <v>2137</v>
      </c>
      <c r="B2741" s="1">
        <v>45239</v>
      </c>
      <c r="C2741">
        <v>790</v>
      </c>
      <c r="D2741">
        <v>255</v>
      </c>
      <c r="E2741">
        <v>11</v>
      </c>
      <c r="F2741">
        <v>99</v>
      </c>
      <c r="G2741">
        <v>23</v>
      </c>
      <c r="H2741" t="s">
        <v>3949</v>
      </c>
      <c r="I2741">
        <f>YEAR(Table1[[#This Row],[Date]])</f>
        <v>2023</v>
      </c>
      <c r="J2741">
        <f>MONTH(Table1[[#This Row],[Date]])</f>
        <v>11</v>
      </c>
      <c r="K2741">
        <f>WEEKDAY(Table1[[#This Row],[Date]])</f>
        <v>5</v>
      </c>
      <c r="L2741" s="3">
        <f>DAY(Table1[[#This Row],[Date]])</f>
        <v>9</v>
      </c>
      <c r="M2741" s="3">
        <f>Table1[[#This Row],[Inventory Level]]/Table1[[#This Row],[Reorder Point]]</f>
        <v>3.0980392156862746</v>
      </c>
      <c r="N2741" s="3">
        <f>ROUND(Table1[[#This Row],[Turnover Ratio]],2)</f>
        <v>3.1</v>
      </c>
    </row>
    <row r="2742" spans="1:14" hidden="1" x14ac:dyDescent="0.25">
      <c r="A2742" t="s">
        <v>2393</v>
      </c>
      <c r="B2742" s="1">
        <v>45565</v>
      </c>
      <c r="C2742">
        <v>217</v>
      </c>
      <c r="D2742">
        <v>87</v>
      </c>
      <c r="E2742">
        <v>26</v>
      </c>
      <c r="F2742">
        <v>60</v>
      </c>
      <c r="G2742">
        <v>10</v>
      </c>
      <c r="H2742" t="s">
        <v>3950</v>
      </c>
      <c r="I2742">
        <f>YEAR(Table1[[#This Row],[Date]])</f>
        <v>2024</v>
      </c>
      <c r="J2742">
        <f>MONTH(Table1[[#This Row],[Date]])</f>
        <v>9</v>
      </c>
      <c r="K2742">
        <f>WEEKDAY(Table1[[#This Row],[Date]])</f>
        <v>2</v>
      </c>
      <c r="L2742" s="3">
        <f>DAY(Table1[[#This Row],[Date]])</f>
        <v>30</v>
      </c>
      <c r="M2742" s="3">
        <f>Table1[[#This Row],[Inventory Level]]/Table1[[#This Row],[Reorder Point]]</f>
        <v>2.4942528735632186</v>
      </c>
      <c r="N2742" s="3">
        <f>ROUND(Table1[[#This Row],[Turnover Ratio]],2)</f>
        <v>2.4900000000000002</v>
      </c>
    </row>
    <row r="2743" spans="1:14" hidden="1" x14ac:dyDescent="0.25">
      <c r="A2743" t="s">
        <v>2394</v>
      </c>
      <c r="B2743" s="1">
        <v>45212</v>
      </c>
      <c r="C2743">
        <v>597</v>
      </c>
      <c r="D2743">
        <v>290</v>
      </c>
      <c r="E2743">
        <v>21</v>
      </c>
      <c r="F2743">
        <v>44</v>
      </c>
      <c r="G2743">
        <v>11</v>
      </c>
      <c r="H2743" t="s">
        <v>3951</v>
      </c>
      <c r="I2743">
        <f>YEAR(Table1[[#This Row],[Date]])</f>
        <v>2023</v>
      </c>
      <c r="J2743">
        <f>MONTH(Table1[[#This Row],[Date]])</f>
        <v>10</v>
      </c>
      <c r="K2743">
        <f>WEEKDAY(Table1[[#This Row],[Date]])</f>
        <v>6</v>
      </c>
      <c r="L2743" s="3">
        <f>DAY(Table1[[#This Row],[Date]])</f>
        <v>13</v>
      </c>
      <c r="M2743" s="3">
        <f>Table1[[#This Row],[Inventory Level]]/Table1[[#This Row],[Reorder Point]]</f>
        <v>2.0586206896551724</v>
      </c>
      <c r="N2743" s="3">
        <f>ROUND(Table1[[#This Row],[Turnover Ratio]],2)</f>
        <v>2.06</v>
      </c>
    </row>
    <row r="2744" spans="1:14" hidden="1" x14ac:dyDescent="0.25">
      <c r="A2744" t="s">
        <v>2395</v>
      </c>
      <c r="B2744" s="1">
        <v>45593</v>
      </c>
      <c r="C2744">
        <v>513</v>
      </c>
      <c r="D2744">
        <v>233</v>
      </c>
      <c r="E2744">
        <v>15</v>
      </c>
      <c r="F2744">
        <v>192</v>
      </c>
      <c r="G2744">
        <v>9</v>
      </c>
      <c r="H2744" t="s">
        <v>3950</v>
      </c>
      <c r="I2744">
        <f>YEAR(Table1[[#This Row],[Date]])</f>
        <v>2024</v>
      </c>
      <c r="J2744">
        <f>MONTH(Table1[[#This Row],[Date]])</f>
        <v>10</v>
      </c>
      <c r="K2744">
        <f>WEEKDAY(Table1[[#This Row],[Date]])</f>
        <v>2</v>
      </c>
      <c r="L2744" s="3">
        <f>DAY(Table1[[#This Row],[Date]])</f>
        <v>28</v>
      </c>
      <c r="M2744" s="3">
        <f>Table1[[#This Row],[Inventory Level]]/Table1[[#This Row],[Reorder Point]]</f>
        <v>2.2017167381974247</v>
      </c>
      <c r="N2744" s="3">
        <f>ROUND(Table1[[#This Row],[Turnover Ratio]],2)</f>
        <v>2.2000000000000002</v>
      </c>
    </row>
    <row r="2745" spans="1:14" x14ac:dyDescent="0.25">
      <c r="A2745" t="s">
        <v>2396</v>
      </c>
      <c r="B2745" s="1">
        <v>45464</v>
      </c>
      <c r="C2745">
        <v>407</v>
      </c>
      <c r="D2745">
        <v>301</v>
      </c>
      <c r="E2745">
        <v>11</v>
      </c>
      <c r="F2745">
        <v>24</v>
      </c>
      <c r="G2745">
        <v>40</v>
      </c>
      <c r="H2745" t="s">
        <v>3949</v>
      </c>
      <c r="I2745">
        <f>YEAR(Table1[[#This Row],[Date]])</f>
        <v>2024</v>
      </c>
      <c r="J2745">
        <f>MONTH(Table1[[#This Row],[Date]])</f>
        <v>6</v>
      </c>
      <c r="K2745">
        <f>WEEKDAY(Table1[[#This Row],[Date]])</f>
        <v>6</v>
      </c>
      <c r="L2745" s="3">
        <f>DAY(Table1[[#This Row],[Date]])</f>
        <v>21</v>
      </c>
      <c r="M2745" s="3">
        <f>Table1[[#This Row],[Inventory Level]]/Table1[[#This Row],[Reorder Point]]</f>
        <v>1.3521594684385383</v>
      </c>
      <c r="N2745" s="3">
        <f>ROUND(Table1[[#This Row],[Turnover Ratio]],2)</f>
        <v>1.35</v>
      </c>
    </row>
    <row r="2746" spans="1:14" hidden="1" x14ac:dyDescent="0.25">
      <c r="A2746" t="s">
        <v>2397</v>
      </c>
      <c r="B2746" s="1">
        <v>45108</v>
      </c>
      <c r="C2746">
        <v>205</v>
      </c>
      <c r="D2746">
        <v>226</v>
      </c>
      <c r="E2746">
        <v>20</v>
      </c>
      <c r="F2746">
        <v>1</v>
      </c>
      <c r="G2746">
        <v>41</v>
      </c>
      <c r="H2746" t="s">
        <v>3951</v>
      </c>
      <c r="I2746">
        <f>YEAR(Table1[[#This Row],[Date]])</f>
        <v>2023</v>
      </c>
      <c r="J2746">
        <f>MONTH(Table1[[#This Row],[Date]])</f>
        <v>7</v>
      </c>
      <c r="K2746">
        <f>WEEKDAY(Table1[[#This Row],[Date]])</f>
        <v>7</v>
      </c>
      <c r="L2746" s="3">
        <f>DAY(Table1[[#This Row],[Date]])</f>
        <v>1</v>
      </c>
      <c r="M2746" s="3">
        <f>Table1[[#This Row],[Inventory Level]]/Table1[[#This Row],[Reorder Point]]</f>
        <v>0.90707964601769908</v>
      </c>
      <c r="N2746" s="3">
        <f>ROUND(Table1[[#This Row],[Turnover Ratio]],2)</f>
        <v>0.91</v>
      </c>
    </row>
    <row r="2747" spans="1:14" hidden="1" x14ac:dyDescent="0.25">
      <c r="A2747" t="s">
        <v>2398</v>
      </c>
      <c r="B2747" s="1">
        <v>45629</v>
      </c>
      <c r="C2747">
        <v>210</v>
      </c>
      <c r="D2747">
        <v>380</v>
      </c>
      <c r="E2747">
        <v>19</v>
      </c>
      <c r="F2747">
        <v>108</v>
      </c>
      <c r="G2747">
        <v>39</v>
      </c>
      <c r="H2747" t="s">
        <v>3951</v>
      </c>
      <c r="I2747">
        <f>YEAR(Table1[[#This Row],[Date]])</f>
        <v>2024</v>
      </c>
      <c r="J2747">
        <f>MONTH(Table1[[#This Row],[Date]])</f>
        <v>12</v>
      </c>
      <c r="K2747">
        <f>WEEKDAY(Table1[[#This Row],[Date]])</f>
        <v>3</v>
      </c>
      <c r="L2747" s="3">
        <f>DAY(Table1[[#This Row],[Date]])</f>
        <v>3</v>
      </c>
      <c r="M2747" s="3">
        <f>Table1[[#This Row],[Inventory Level]]/Table1[[#This Row],[Reorder Point]]</f>
        <v>0.55263157894736847</v>
      </c>
      <c r="N2747" s="3">
        <f>ROUND(Table1[[#This Row],[Turnover Ratio]],2)</f>
        <v>0.55000000000000004</v>
      </c>
    </row>
    <row r="2748" spans="1:14" hidden="1" x14ac:dyDescent="0.25">
      <c r="A2748" t="s">
        <v>498</v>
      </c>
      <c r="B2748" s="1">
        <v>45378</v>
      </c>
      <c r="C2748">
        <v>202</v>
      </c>
      <c r="D2748">
        <v>217</v>
      </c>
      <c r="E2748">
        <v>15</v>
      </c>
      <c r="F2748">
        <v>1</v>
      </c>
      <c r="G2748">
        <v>28</v>
      </c>
      <c r="H2748" t="s">
        <v>3950</v>
      </c>
      <c r="I2748">
        <f>YEAR(Table1[[#This Row],[Date]])</f>
        <v>2024</v>
      </c>
      <c r="J2748">
        <f>MONTH(Table1[[#This Row],[Date]])</f>
        <v>3</v>
      </c>
      <c r="K2748">
        <f>WEEKDAY(Table1[[#This Row],[Date]])</f>
        <v>4</v>
      </c>
      <c r="L2748" s="3">
        <f>DAY(Table1[[#This Row],[Date]])</f>
        <v>27</v>
      </c>
      <c r="M2748" s="3">
        <f>Table1[[#This Row],[Inventory Level]]/Table1[[#This Row],[Reorder Point]]</f>
        <v>0.93087557603686633</v>
      </c>
      <c r="N2748" s="3">
        <f>ROUND(Table1[[#This Row],[Turnover Ratio]],2)</f>
        <v>0.93</v>
      </c>
    </row>
    <row r="2749" spans="1:14" hidden="1" x14ac:dyDescent="0.25">
      <c r="A2749" t="s">
        <v>1762</v>
      </c>
      <c r="B2749" s="1">
        <v>45261</v>
      </c>
      <c r="C2749">
        <v>742</v>
      </c>
      <c r="D2749">
        <v>281</v>
      </c>
      <c r="E2749">
        <v>23</v>
      </c>
      <c r="F2749">
        <v>193</v>
      </c>
      <c r="G2749">
        <v>41</v>
      </c>
      <c r="H2749" t="s">
        <v>3950</v>
      </c>
      <c r="I2749">
        <f>YEAR(Table1[[#This Row],[Date]])</f>
        <v>2023</v>
      </c>
      <c r="J2749">
        <f>MONTH(Table1[[#This Row],[Date]])</f>
        <v>12</v>
      </c>
      <c r="K2749">
        <f>WEEKDAY(Table1[[#This Row],[Date]])</f>
        <v>6</v>
      </c>
      <c r="L2749" s="3">
        <f>DAY(Table1[[#This Row],[Date]])</f>
        <v>1</v>
      </c>
      <c r="M2749" s="3">
        <f>Table1[[#This Row],[Inventory Level]]/Table1[[#This Row],[Reorder Point]]</f>
        <v>2.6405693950177938</v>
      </c>
      <c r="N2749" s="3">
        <f>ROUND(Table1[[#This Row],[Turnover Ratio]],2)</f>
        <v>2.64</v>
      </c>
    </row>
    <row r="2750" spans="1:14" hidden="1" x14ac:dyDescent="0.25">
      <c r="A2750" t="s">
        <v>1389</v>
      </c>
      <c r="B2750" s="1">
        <v>45658</v>
      </c>
      <c r="C2750">
        <v>853</v>
      </c>
      <c r="D2750">
        <v>70</v>
      </c>
      <c r="E2750">
        <v>7</v>
      </c>
      <c r="F2750">
        <v>2</v>
      </c>
      <c r="G2750">
        <v>11</v>
      </c>
      <c r="H2750" t="s">
        <v>3950</v>
      </c>
      <c r="I2750">
        <f>YEAR(Table1[[#This Row],[Date]])</f>
        <v>2025</v>
      </c>
      <c r="J2750">
        <f>MONTH(Table1[[#This Row],[Date]])</f>
        <v>1</v>
      </c>
      <c r="K2750">
        <f>WEEKDAY(Table1[[#This Row],[Date]])</f>
        <v>4</v>
      </c>
      <c r="L2750" s="3">
        <f>DAY(Table1[[#This Row],[Date]])</f>
        <v>1</v>
      </c>
      <c r="M2750" s="3">
        <f>Table1[[#This Row],[Inventory Level]]/Table1[[#This Row],[Reorder Point]]</f>
        <v>12.185714285714285</v>
      </c>
      <c r="N2750" s="3">
        <f>ROUND(Table1[[#This Row],[Turnover Ratio]],2)</f>
        <v>12.19</v>
      </c>
    </row>
    <row r="2751" spans="1:14" x14ac:dyDescent="0.25">
      <c r="A2751" t="s">
        <v>2399</v>
      </c>
      <c r="B2751" s="1">
        <v>45567</v>
      </c>
      <c r="C2751">
        <v>623</v>
      </c>
      <c r="D2751">
        <v>398</v>
      </c>
      <c r="E2751">
        <v>17</v>
      </c>
      <c r="F2751">
        <v>57</v>
      </c>
      <c r="G2751">
        <v>41</v>
      </c>
      <c r="H2751" t="s">
        <v>3949</v>
      </c>
      <c r="I2751">
        <f>YEAR(Table1[[#This Row],[Date]])</f>
        <v>2024</v>
      </c>
      <c r="J2751">
        <f>MONTH(Table1[[#This Row],[Date]])</f>
        <v>10</v>
      </c>
      <c r="K2751">
        <f>WEEKDAY(Table1[[#This Row],[Date]])</f>
        <v>4</v>
      </c>
      <c r="L2751" s="3">
        <f>DAY(Table1[[#This Row],[Date]])</f>
        <v>2</v>
      </c>
      <c r="M2751" s="3">
        <f>Table1[[#This Row],[Inventory Level]]/Table1[[#This Row],[Reorder Point]]</f>
        <v>1.5653266331658291</v>
      </c>
      <c r="N2751" s="3">
        <f>ROUND(Table1[[#This Row],[Turnover Ratio]],2)</f>
        <v>1.57</v>
      </c>
    </row>
    <row r="2752" spans="1:14" hidden="1" x14ac:dyDescent="0.25">
      <c r="A2752" t="s">
        <v>2400</v>
      </c>
      <c r="B2752" s="1">
        <v>45187</v>
      </c>
      <c r="C2752">
        <v>801</v>
      </c>
      <c r="D2752">
        <v>495</v>
      </c>
      <c r="E2752">
        <v>18</v>
      </c>
      <c r="F2752">
        <v>137</v>
      </c>
      <c r="G2752">
        <v>50</v>
      </c>
      <c r="H2752" t="s">
        <v>3950</v>
      </c>
      <c r="I2752">
        <f>YEAR(Table1[[#This Row],[Date]])</f>
        <v>2023</v>
      </c>
      <c r="J2752">
        <f>MONTH(Table1[[#This Row],[Date]])</f>
        <v>9</v>
      </c>
      <c r="K2752">
        <f>WEEKDAY(Table1[[#This Row],[Date]])</f>
        <v>2</v>
      </c>
      <c r="L2752" s="3">
        <f>DAY(Table1[[#This Row],[Date]])</f>
        <v>18</v>
      </c>
      <c r="M2752" s="3">
        <f>Table1[[#This Row],[Inventory Level]]/Table1[[#This Row],[Reorder Point]]</f>
        <v>1.6181818181818182</v>
      </c>
      <c r="N2752" s="3">
        <f>ROUND(Table1[[#This Row],[Turnover Ratio]],2)</f>
        <v>1.62</v>
      </c>
    </row>
    <row r="2753" spans="1:14" hidden="1" x14ac:dyDescent="0.25">
      <c r="A2753" t="s">
        <v>2401</v>
      </c>
      <c r="B2753" s="1">
        <v>45533</v>
      </c>
      <c r="C2753">
        <v>507</v>
      </c>
      <c r="D2753">
        <v>387</v>
      </c>
      <c r="E2753">
        <v>27</v>
      </c>
      <c r="F2753">
        <v>85</v>
      </c>
      <c r="G2753">
        <v>45</v>
      </c>
      <c r="H2753" t="s">
        <v>3951</v>
      </c>
      <c r="I2753">
        <f>YEAR(Table1[[#This Row],[Date]])</f>
        <v>2024</v>
      </c>
      <c r="J2753">
        <f>MONTH(Table1[[#This Row],[Date]])</f>
        <v>8</v>
      </c>
      <c r="K2753">
        <f>WEEKDAY(Table1[[#This Row],[Date]])</f>
        <v>5</v>
      </c>
      <c r="L2753" s="3">
        <f>DAY(Table1[[#This Row],[Date]])</f>
        <v>29</v>
      </c>
      <c r="M2753" s="3">
        <f>Table1[[#This Row],[Inventory Level]]/Table1[[#This Row],[Reorder Point]]</f>
        <v>1.3100775193798451</v>
      </c>
      <c r="N2753" s="3">
        <f>ROUND(Table1[[#This Row],[Turnover Ratio]],2)</f>
        <v>1.31</v>
      </c>
    </row>
    <row r="2754" spans="1:14" x14ac:dyDescent="0.25">
      <c r="A2754" t="s">
        <v>2402</v>
      </c>
      <c r="B2754" s="1">
        <v>45568</v>
      </c>
      <c r="C2754">
        <v>382</v>
      </c>
      <c r="D2754">
        <v>145</v>
      </c>
      <c r="E2754">
        <v>3</v>
      </c>
      <c r="F2754">
        <v>99</v>
      </c>
      <c r="G2754">
        <v>2</v>
      </c>
      <c r="H2754" t="s">
        <v>3949</v>
      </c>
      <c r="I2754">
        <f>YEAR(Table1[[#This Row],[Date]])</f>
        <v>2024</v>
      </c>
      <c r="J2754">
        <f>MONTH(Table1[[#This Row],[Date]])</f>
        <v>10</v>
      </c>
      <c r="K2754">
        <f>WEEKDAY(Table1[[#This Row],[Date]])</f>
        <v>5</v>
      </c>
      <c r="L2754" s="3">
        <f>DAY(Table1[[#This Row],[Date]])</f>
        <v>3</v>
      </c>
      <c r="M2754" s="3">
        <f>Table1[[#This Row],[Inventory Level]]/Table1[[#This Row],[Reorder Point]]</f>
        <v>2.6344827586206896</v>
      </c>
      <c r="N2754" s="3">
        <f>ROUND(Table1[[#This Row],[Turnover Ratio]],2)</f>
        <v>2.63</v>
      </c>
    </row>
    <row r="2755" spans="1:14" x14ac:dyDescent="0.25">
      <c r="A2755" t="s">
        <v>2403</v>
      </c>
      <c r="B2755" s="1">
        <v>45003</v>
      </c>
      <c r="C2755">
        <v>139</v>
      </c>
      <c r="D2755">
        <v>177</v>
      </c>
      <c r="E2755">
        <v>5</v>
      </c>
      <c r="F2755">
        <v>62</v>
      </c>
      <c r="G2755">
        <v>22</v>
      </c>
      <c r="H2755" t="s">
        <v>3949</v>
      </c>
      <c r="I2755">
        <f>YEAR(Table1[[#This Row],[Date]])</f>
        <v>2023</v>
      </c>
      <c r="J2755">
        <f>MONTH(Table1[[#This Row],[Date]])</f>
        <v>3</v>
      </c>
      <c r="K2755">
        <f>WEEKDAY(Table1[[#This Row],[Date]])</f>
        <v>7</v>
      </c>
      <c r="L2755" s="3">
        <f>DAY(Table1[[#This Row],[Date]])</f>
        <v>18</v>
      </c>
      <c r="M2755" s="3">
        <f>Table1[[#This Row],[Inventory Level]]/Table1[[#This Row],[Reorder Point]]</f>
        <v>0.78531073446327682</v>
      </c>
      <c r="N2755" s="3">
        <f>ROUND(Table1[[#This Row],[Turnover Ratio]],2)</f>
        <v>0.79</v>
      </c>
    </row>
    <row r="2756" spans="1:14" hidden="1" x14ac:dyDescent="0.25">
      <c r="A2756" t="s">
        <v>2404</v>
      </c>
      <c r="B2756" s="1">
        <v>45629</v>
      </c>
      <c r="C2756">
        <v>268</v>
      </c>
      <c r="D2756">
        <v>490</v>
      </c>
      <c r="E2756">
        <v>14</v>
      </c>
      <c r="F2756">
        <v>185</v>
      </c>
      <c r="G2756">
        <v>25</v>
      </c>
      <c r="H2756" t="s">
        <v>3950</v>
      </c>
      <c r="I2756">
        <f>YEAR(Table1[[#This Row],[Date]])</f>
        <v>2024</v>
      </c>
      <c r="J2756">
        <f>MONTH(Table1[[#This Row],[Date]])</f>
        <v>12</v>
      </c>
      <c r="K2756">
        <f>WEEKDAY(Table1[[#This Row],[Date]])</f>
        <v>3</v>
      </c>
      <c r="L2756" s="3">
        <f>DAY(Table1[[#This Row],[Date]])</f>
        <v>3</v>
      </c>
      <c r="M2756" s="3">
        <f>Table1[[#This Row],[Inventory Level]]/Table1[[#This Row],[Reorder Point]]</f>
        <v>0.54693877551020409</v>
      </c>
      <c r="N2756" s="3">
        <f>ROUND(Table1[[#This Row],[Turnover Ratio]],2)</f>
        <v>0.55000000000000004</v>
      </c>
    </row>
    <row r="2757" spans="1:14" x14ac:dyDescent="0.25">
      <c r="A2757" t="s">
        <v>1408</v>
      </c>
      <c r="B2757" s="1">
        <v>45391</v>
      </c>
      <c r="C2757">
        <v>401</v>
      </c>
      <c r="D2757">
        <v>279</v>
      </c>
      <c r="E2757">
        <v>2</v>
      </c>
      <c r="F2757">
        <v>112</v>
      </c>
      <c r="G2757">
        <v>29</v>
      </c>
      <c r="H2757" t="s">
        <v>3949</v>
      </c>
      <c r="I2757">
        <f>YEAR(Table1[[#This Row],[Date]])</f>
        <v>2024</v>
      </c>
      <c r="J2757">
        <f>MONTH(Table1[[#This Row],[Date]])</f>
        <v>4</v>
      </c>
      <c r="K2757">
        <f>WEEKDAY(Table1[[#This Row],[Date]])</f>
        <v>3</v>
      </c>
      <c r="L2757" s="3">
        <f>DAY(Table1[[#This Row],[Date]])</f>
        <v>9</v>
      </c>
      <c r="M2757" s="3">
        <f>Table1[[#This Row],[Inventory Level]]/Table1[[#This Row],[Reorder Point]]</f>
        <v>1.4372759856630823</v>
      </c>
      <c r="N2757" s="3">
        <f>ROUND(Table1[[#This Row],[Turnover Ratio]],2)</f>
        <v>1.44</v>
      </c>
    </row>
    <row r="2758" spans="1:14" hidden="1" x14ac:dyDescent="0.25">
      <c r="A2758" t="s">
        <v>2405</v>
      </c>
      <c r="B2758" s="1">
        <v>45382</v>
      </c>
      <c r="C2758">
        <v>530</v>
      </c>
      <c r="D2758">
        <v>312</v>
      </c>
      <c r="E2758">
        <v>14</v>
      </c>
      <c r="F2758">
        <v>130</v>
      </c>
      <c r="G2758">
        <v>19</v>
      </c>
      <c r="H2758" t="s">
        <v>3950</v>
      </c>
      <c r="I2758">
        <f>YEAR(Table1[[#This Row],[Date]])</f>
        <v>2024</v>
      </c>
      <c r="J2758">
        <f>MONTH(Table1[[#This Row],[Date]])</f>
        <v>3</v>
      </c>
      <c r="K2758">
        <f>WEEKDAY(Table1[[#This Row],[Date]])</f>
        <v>1</v>
      </c>
      <c r="L2758" s="3">
        <f>DAY(Table1[[#This Row],[Date]])</f>
        <v>31</v>
      </c>
      <c r="M2758" s="3">
        <f>Table1[[#This Row],[Inventory Level]]/Table1[[#This Row],[Reorder Point]]</f>
        <v>1.6987179487179487</v>
      </c>
      <c r="N2758" s="3">
        <f>ROUND(Table1[[#This Row],[Turnover Ratio]],2)</f>
        <v>1.7</v>
      </c>
    </row>
    <row r="2759" spans="1:14" x14ac:dyDescent="0.25">
      <c r="A2759" t="s">
        <v>2406</v>
      </c>
      <c r="B2759" s="1">
        <v>45526</v>
      </c>
      <c r="C2759">
        <v>735</v>
      </c>
      <c r="D2759">
        <v>383</v>
      </c>
      <c r="E2759">
        <v>2</v>
      </c>
      <c r="F2759">
        <v>4</v>
      </c>
      <c r="G2759">
        <v>8</v>
      </c>
      <c r="H2759" t="s">
        <v>3949</v>
      </c>
      <c r="I2759">
        <f>YEAR(Table1[[#This Row],[Date]])</f>
        <v>2024</v>
      </c>
      <c r="J2759">
        <f>MONTH(Table1[[#This Row],[Date]])</f>
        <v>8</v>
      </c>
      <c r="K2759">
        <f>WEEKDAY(Table1[[#This Row],[Date]])</f>
        <v>5</v>
      </c>
      <c r="L2759" s="3">
        <f>DAY(Table1[[#This Row],[Date]])</f>
        <v>22</v>
      </c>
      <c r="M2759" s="3">
        <f>Table1[[#This Row],[Inventory Level]]/Table1[[#This Row],[Reorder Point]]</f>
        <v>1.9190600522193211</v>
      </c>
      <c r="N2759" s="3">
        <f>ROUND(Table1[[#This Row],[Turnover Ratio]],2)</f>
        <v>1.92</v>
      </c>
    </row>
    <row r="2760" spans="1:14" hidden="1" x14ac:dyDescent="0.25">
      <c r="A2760" t="s">
        <v>1309</v>
      </c>
      <c r="B2760" s="1">
        <v>45187</v>
      </c>
      <c r="C2760">
        <v>947</v>
      </c>
      <c r="D2760">
        <v>300</v>
      </c>
      <c r="E2760">
        <v>15</v>
      </c>
      <c r="F2760">
        <v>192</v>
      </c>
      <c r="G2760">
        <v>40</v>
      </c>
      <c r="H2760" t="s">
        <v>3951</v>
      </c>
      <c r="I2760">
        <f>YEAR(Table1[[#This Row],[Date]])</f>
        <v>2023</v>
      </c>
      <c r="J2760">
        <f>MONTH(Table1[[#This Row],[Date]])</f>
        <v>9</v>
      </c>
      <c r="K2760">
        <f>WEEKDAY(Table1[[#This Row],[Date]])</f>
        <v>2</v>
      </c>
      <c r="L2760" s="3">
        <f>DAY(Table1[[#This Row],[Date]])</f>
        <v>18</v>
      </c>
      <c r="M2760" s="3">
        <f>Table1[[#This Row],[Inventory Level]]/Table1[[#This Row],[Reorder Point]]</f>
        <v>3.1566666666666667</v>
      </c>
      <c r="N2760" s="3">
        <f>ROUND(Table1[[#This Row],[Turnover Ratio]],2)</f>
        <v>3.16</v>
      </c>
    </row>
    <row r="2761" spans="1:14" hidden="1" x14ac:dyDescent="0.25">
      <c r="A2761" t="s">
        <v>2407</v>
      </c>
      <c r="B2761" s="1">
        <v>45654</v>
      </c>
      <c r="C2761">
        <v>648</v>
      </c>
      <c r="D2761">
        <v>461</v>
      </c>
      <c r="E2761">
        <v>29</v>
      </c>
      <c r="F2761">
        <v>104</v>
      </c>
      <c r="G2761">
        <v>21</v>
      </c>
      <c r="H2761" t="s">
        <v>3950</v>
      </c>
      <c r="I2761">
        <f>YEAR(Table1[[#This Row],[Date]])</f>
        <v>2024</v>
      </c>
      <c r="J2761">
        <f>MONTH(Table1[[#This Row],[Date]])</f>
        <v>12</v>
      </c>
      <c r="K2761">
        <f>WEEKDAY(Table1[[#This Row],[Date]])</f>
        <v>7</v>
      </c>
      <c r="L2761" s="3">
        <f>DAY(Table1[[#This Row],[Date]])</f>
        <v>28</v>
      </c>
      <c r="M2761" s="3">
        <f>Table1[[#This Row],[Inventory Level]]/Table1[[#This Row],[Reorder Point]]</f>
        <v>1.405639913232104</v>
      </c>
      <c r="N2761" s="3">
        <f>ROUND(Table1[[#This Row],[Turnover Ratio]],2)</f>
        <v>1.41</v>
      </c>
    </row>
    <row r="2762" spans="1:14" hidden="1" x14ac:dyDescent="0.25">
      <c r="A2762" t="s">
        <v>2408</v>
      </c>
      <c r="B2762" s="1">
        <v>45654</v>
      </c>
      <c r="C2762">
        <v>148</v>
      </c>
      <c r="D2762">
        <v>460</v>
      </c>
      <c r="E2762">
        <v>27</v>
      </c>
      <c r="F2762">
        <v>188</v>
      </c>
      <c r="G2762">
        <v>33</v>
      </c>
      <c r="H2762" t="s">
        <v>3951</v>
      </c>
      <c r="I2762">
        <f>YEAR(Table1[[#This Row],[Date]])</f>
        <v>2024</v>
      </c>
      <c r="J2762">
        <f>MONTH(Table1[[#This Row],[Date]])</f>
        <v>12</v>
      </c>
      <c r="K2762">
        <f>WEEKDAY(Table1[[#This Row],[Date]])</f>
        <v>7</v>
      </c>
      <c r="L2762" s="3">
        <f>DAY(Table1[[#This Row],[Date]])</f>
        <v>28</v>
      </c>
      <c r="M2762" s="3">
        <f>Table1[[#This Row],[Inventory Level]]/Table1[[#This Row],[Reorder Point]]</f>
        <v>0.32173913043478258</v>
      </c>
      <c r="N2762" s="3">
        <f>ROUND(Table1[[#This Row],[Turnover Ratio]],2)</f>
        <v>0.32</v>
      </c>
    </row>
    <row r="2763" spans="1:14" hidden="1" x14ac:dyDescent="0.25">
      <c r="A2763" t="s">
        <v>404</v>
      </c>
      <c r="B2763" s="1">
        <v>45167</v>
      </c>
      <c r="C2763">
        <v>186</v>
      </c>
      <c r="D2763">
        <v>406</v>
      </c>
      <c r="E2763">
        <v>30</v>
      </c>
      <c r="F2763">
        <v>162</v>
      </c>
      <c r="G2763">
        <v>6</v>
      </c>
      <c r="H2763" t="s">
        <v>3951</v>
      </c>
      <c r="I2763">
        <f>YEAR(Table1[[#This Row],[Date]])</f>
        <v>2023</v>
      </c>
      <c r="J2763">
        <f>MONTH(Table1[[#This Row],[Date]])</f>
        <v>8</v>
      </c>
      <c r="K2763">
        <f>WEEKDAY(Table1[[#This Row],[Date]])</f>
        <v>3</v>
      </c>
      <c r="L2763" s="3">
        <f>DAY(Table1[[#This Row],[Date]])</f>
        <v>29</v>
      </c>
      <c r="M2763" s="3">
        <f>Table1[[#This Row],[Inventory Level]]/Table1[[#This Row],[Reorder Point]]</f>
        <v>0.45812807881773399</v>
      </c>
      <c r="N2763" s="3">
        <f>ROUND(Table1[[#This Row],[Turnover Ratio]],2)</f>
        <v>0.46</v>
      </c>
    </row>
    <row r="2764" spans="1:14" hidden="1" x14ac:dyDescent="0.25">
      <c r="A2764" t="s">
        <v>2409</v>
      </c>
      <c r="B2764" s="1">
        <v>45567</v>
      </c>
      <c r="C2764">
        <v>192</v>
      </c>
      <c r="D2764">
        <v>382</v>
      </c>
      <c r="E2764">
        <v>2</v>
      </c>
      <c r="F2764">
        <v>18</v>
      </c>
      <c r="G2764">
        <v>7</v>
      </c>
      <c r="H2764" t="s">
        <v>3951</v>
      </c>
      <c r="I2764">
        <f>YEAR(Table1[[#This Row],[Date]])</f>
        <v>2024</v>
      </c>
      <c r="J2764">
        <f>MONTH(Table1[[#This Row],[Date]])</f>
        <v>10</v>
      </c>
      <c r="K2764">
        <f>WEEKDAY(Table1[[#This Row],[Date]])</f>
        <v>4</v>
      </c>
      <c r="L2764" s="3">
        <f>DAY(Table1[[#This Row],[Date]])</f>
        <v>2</v>
      </c>
      <c r="M2764" s="3">
        <f>Table1[[#This Row],[Inventory Level]]/Table1[[#This Row],[Reorder Point]]</f>
        <v>0.50261780104712039</v>
      </c>
      <c r="N2764" s="3">
        <f>ROUND(Table1[[#This Row],[Turnover Ratio]],2)</f>
        <v>0.5</v>
      </c>
    </row>
    <row r="2765" spans="1:14" hidden="1" x14ac:dyDescent="0.25">
      <c r="A2765" t="s">
        <v>2410</v>
      </c>
      <c r="B2765" s="1">
        <v>45404</v>
      </c>
      <c r="C2765">
        <v>774</v>
      </c>
      <c r="D2765">
        <v>361</v>
      </c>
      <c r="E2765">
        <v>5</v>
      </c>
      <c r="F2765">
        <v>42</v>
      </c>
      <c r="G2765">
        <v>49</v>
      </c>
      <c r="H2765" t="s">
        <v>3950</v>
      </c>
      <c r="I2765">
        <f>YEAR(Table1[[#This Row],[Date]])</f>
        <v>2024</v>
      </c>
      <c r="J2765">
        <f>MONTH(Table1[[#This Row],[Date]])</f>
        <v>4</v>
      </c>
      <c r="K2765">
        <f>WEEKDAY(Table1[[#This Row],[Date]])</f>
        <v>2</v>
      </c>
      <c r="L2765" s="3">
        <f>DAY(Table1[[#This Row],[Date]])</f>
        <v>22</v>
      </c>
      <c r="M2765" s="3">
        <f>Table1[[#This Row],[Inventory Level]]/Table1[[#This Row],[Reorder Point]]</f>
        <v>2.1440443213296398</v>
      </c>
      <c r="N2765" s="3">
        <f>ROUND(Table1[[#This Row],[Turnover Ratio]],2)</f>
        <v>2.14</v>
      </c>
    </row>
    <row r="2766" spans="1:14" x14ac:dyDescent="0.25">
      <c r="A2766" t="s">
        <v>2411</v>
      </c>
      <c r="B2766" s="1">
        <v>45695</v>
      </c>
      <c r="C2766">
        <v>328</v>
      </c>
      <c r="D2766">
        <v>305</v>
      </c>
      <c r="E2766">
        <v>1</v>
      </c>
      <c r="F2766">
        <v>34</v>
      </c>
      <c r="G2766">
        <v>16</v>
      </c>
      <c r="H2766" t="s">
        <v>3949</v>
      </c>
      <c r="I2766">
        <f>YEAR(Table1[[#This Row],[Date]])</f>
        <v>2025</v>
      </c>
      <c r="J2766">
        <f>MONTH(Table1[[#This Row],[Date]])</f>
        <v>2</v>
      </c>
      <c r="K2766">
        <f>WEEKDAY(Table1[[#This Row],[Date]])</f>
        <v>6</v>
      </c>
      <c r="L2766" s="3">
        <f>DAY(Table1[[#This Row],[Date]])</f>
        <v>7</v>
      </c>
      <c r="M2766" s="3">
        <f>Table1[[#This Row],[Inventory Level]]/Table1[[#This Row],[Reorder Point]]</f>
        <v>1.0754098360655737</v>
      </c>
      <c r="N2766" s="3">
        <f>ROUND(Table1[[#This Row],[Turnover Ratio]],2)</f>
        <v>1.08</v>
      </c>
    </row>
    <row r="2767" spans="1:14" x14ac:dyDescent="0.25">
      <c r="A2767" t="s">
        <v>2412</v>
      </c>
      <c r="B2767" s="1">
        <v>45528</v>
      </c>
      <c r="C2767">
        <v>729</v>
      </c>
      <c r="D2767">
        <v>105</v>
      </c>
      <c r="E2767">
        <v>11</v>
      </c>
      <c r="F2767">
        <v>102</v>
      </c>
      <c r="G2767">
        <v>1</v>
      </c>
      <c r="H2767" t="s">
        <v>3949</v>
      </c>
      <c r="I2767">
        <f>YEAR(Table1[[#This Row],[Date]])</f>
        <v>2024</v>
      </c>
      <c r="J2767">
        <f>MONTH(Table1[[#This Row],[Date]])</f>
        <v>8</v>
      </c>
      <c r="K2767">
        <f>WEEKDAY(Table1[[#This Row],[Date]])</f>
        <v>7</v>
      </c>
      <c r="L2767" s="3">
        <f>DAY(Table1[[#This Row],[Date]])</f>
        <v>24</v>
      </c>
      <c r="M2767" s="3">
        <f>Table1[[#This Row],[Inventory Level]]/Table1[[#This Row],[Reorder Point]]</f>
        <v>6.9428571428571431</v>
      </c>
      <c r="N2767" s="3">
        <f>ROUND(Table1[[#This Row],[Turnover Ratio]],2)</f>
        <v>6.94</v>
      </c>
    </row>
    <row r="2768" spans="1:14" hidden="1" x14ac:dyDescent="0.25">
      <c r="A2768" t="s">
        <v>1206</v>
      </c>
      <c r="B2768" s="1">
        <v>45369</v>
      </c>
      <c r="C2768">
        <v>640</v>
      </c>
      <c r="D2768">
        <v>289</v>
      </c>
      <c r="E2768">
        <v>5</v>
      </c>
      <c r="F2768">
        <v>161</v>
      </c>
      <c r="G2768">
        <v>10</v>
      </c>
      <c r="H2768" t="s">
        <v>3951</v>
      </c>
      <c r="I2768">
        <f>YEAR(Table1[[#This Row],[Date]])</f>
        <v>2024</v>
      </c>
      <c r="J2768">
        <f>MONTH(Table1[[#This Row],[Date]])</f>
        <v>3</v>
      </c>
      <c r="K2768">
        <f>WEEKDAY(Table1[[#This Row],[Date]])</f>
        <v>2</v>
      </c>
      <c r="L2768" s="3">
        <f>DAY(Table1[[#This Row],[Date]])</f>
        <v>18</v>
      </c>
      <c r="M2768" s="3">
        <f>Table1[[#This Row],[Inventory Level]]/Table1[[#This Row],[Reorder Point]]</f>
        <v>2.2145328719723185</v>
      </c>
      <c r="N2768" s="3">
        <f>ROUND(Table1[[#This Row],[Turnover Ratio]],2)</f>
        <v>2.21</v>
      </c>
    </row>
    <row r="2769" spans="1:14" hidden="1" x14ac:dyDescent="0.25">
      <c r="A2769" t="s">
        <v>2413</v>
      </c>
      <c r="B2769" s="1">
        <v>45348</v>
      </c>
      <c r="C2769">
        <v>687</v>
      </c>
      <c r="D2769">
        <v>295</v>
      </c>
      <c r="E2769">
        <v>7</v>
      </c>
      <c r="F2769">
        <v>145</v>
      </c>
      <c r="G2769">
        <v>15</v>
      </c>
      <c r="H2769" t="s">
        <v>3951</v>
      </c>
      <c r="I2769">
        <f>YEAR(Table1[[#This Row],[Date]])</f>
        <v>2024</v>
      </c>
      <c r="J2769">
        <f>MONTH(Table1[[#This Row],[Date]])</f>
        <v>2</v>
      </c>
      <c r="K2769">
        <f>WEEKDAY(Table1[[#This Row],[Date]])</f>
        <v>2</v>
      </c>
      <c r="L2769" s="3">
        <f>DAY(Table1[[#This Row],[Date]])</f>
        <v>26</v>
      </c>
      <c r="M2769" s="3">
        <f>Table1[[#This Row],[Inventory Level]]/Table1[[#This Row],[Reorder Point]]</f>
        <v>2.3288135593220338</v>
      </c>
      <c r="N2769" s="3">
        <f>ROUND(Table1[[#This Row],[Turnover Ratio]],2)</f>
        <v>2.33</v>
      </c>
    </row>
    <row r="2770" spans="1:14" x14ac:dyDescent="0.25">
      <c r="A2770" t="s">
        <v>2131</v>
      </c>
      <c r="B2770" s="1">
        <v>45413</v>
      </c>
      <c r="C2770">
        <v>488</v>
      </c>
      <c r="D2770">
        <v>83</v>
      </c>
      <c r="E2770">
        <v>28</v>
      </c>
      <c r="F2770">
        <v>8</v>
      </c>
      <c r="G2770">
        <v>18</v>
      </c>
      <c r="H2770" t="s">
        <v>3949</v>
      </c>
      <c r="I2770">
        <f>YEAR(Table1[[#This Row],[Date]])</f>
        <v>2024</v>
      </c>
      <c r="J2770">
        <f>MONTH(Table1[[#This Row],[Date]])</f>
        <v>5</v>
      </c>
      <c r="K2770">
        <f>WEEKDAY(Table1[[#This Row],[Date]])</f>
        <v>4</v>
      </c>
      <c r="L2770" s="3">
        <f>DAY(Table1[[#This Row],[Date]])</f>
        <v>1</v>
      </c>
      <c r="M2770" s="3">
        <f>Table1[[#This Row],[Inventory Level]]/Table1[[#This Row],[Reorder Point]]</f>
        <v>5.8795180722891569</v>
      </c>
      <c r="N2770" s="3">
        <f>ROUND(Table1[[#This Row],[Turnover Ratio]],2)</f>
        <v>5.88</v>
      </c>
    </row>
    <row r="2771" spans="1:14" x14ac:dyDescent="0.25">
      <c r="A2771" t="s">
        <v>2414</v>
      </c>
      <c r="B2771" s="1">
        <v>45343</v>
      </c>
      <c r="C2771">
        <v>727</v>
      </c>
      <c r="D2771">
        <v>152</v>
      </c>
      <c r="E2771">
        <v>28</v>
      </c>
      <c r="F2771">
        <v>72</v>
      </c>
      <c r="G2771">
        <v>40</v>
      </c>
      <c r="H2771" t="s">
        <v>3949</v>
      </c>
      <c r="I2771">
        <f>YEAR(Table1[[#This Row],[Date]])</f>
        <v>2024</v>
      </c>
      <c r="J2771">
        <f>MONTH(Table1[[#This Row],[Date]])</f>
        <v>2</v>
      </c>
      <c r="K2771">
        <f>WEEKDAY(Table1[[#This Row],[Date]])</f>
        <v>4</v>
      </c>
      <c r="L2771" s="3">
        <f>DAY(Table1[[#This Row],[Date]])</f>
        <v>21</v>
      </c>
      <c r="M2771" s="3">
        <f>Table1[[#This Row],[Inventory Level]]/Table1[[#This Row],[Reorder Point]]</f>
        <v>4.7828947368421053</v>
      </c>
      <c r="N2771" s="3">
        <f>ROUND(Table1[[#This Row],[Turnover Ratio]],2)</f>
        <v>4.78</v>
      </c>
    </row>
    <row r="2772" spans="1:14" x14ac:dyDescent="0.25">
      <c r="A2772" t="s">
        <v>2415</v>
      </c>
      <c r="B2772" s="1">
        <v>45496</v>
      </c>
      <c r="C2772">
        <v>632</v>
      </c>
      <c r="D2772">
        <v>298</v>
      </c>
      <c r="E2772">
        <v>30</v>
      </c>
      <c r="F2772">
        <v>68</v>
      </c>
      <c r="G2772">
        <v>38</v>
      </c>
      <c r="H2772" t="s">
        <v>3949</v>
      </c>
      <c r="I2772">
        <f>YEAR(Table1[[#This Row],[Date]])</f>
        <v>2024</v>
      </c>
      <c r="J2772">
        <f>MONTH(Table1[[#This Row],[Date]])</f>
        <v>7</v>
      </c>
      <c r="K2772">
        <f>WEEKDAY(Table1[[#This Row],[Date]])</f>
        <v>3</v>
      </c>
      <c r="L2772" s="3">
        <f>DAY(Table1[[#This Row],[Date]])</f>
        <v>23</v>
      </c>
      <c r="M2772" s="3">
        <f>Table1[[#This Row],[Inventory Level]]/Table1[[#This Row],[Reorder Point]]</f>
        <v>2.1208053691275168</v>
      </c>
      <c r="N2772" s="3">
        <f>ROUND(Table1[[#This Row],[Turnover Ratio]],2)</f>
        <v>2.12</v>
      </c>
    </row>
    <row r="2773" spans="1:14" hidden="1" x14ac:dyDescent="0.25">
      <c r="A2773" t="s">
        <v>2416</v>
      </c>
      <c r="B2773" s="1">
        <v>45445</v>
      </c>
      <c r="C2773">
        <v>354</v>
      </c>
      <c r="D2773">
        <v>136</v>
      </c>
      <c r="E2773">
        <v>28</v>
      </c>
      <c r="F2773">
        <v>58</v>
      </c>
      <c r="G2773">
        <v>49</v>
      </c>
      <c r="H2773" t="s">
        <v>3950</v>
      </c>
      <c r="I2773">
        <f>YEAR(Table1[[#This Row],[Date]])</f>
        <v>2024</v>
      </c>
      <c r="J2773">
        <f>MONTH(Table1[[#This Row],[Date]])</f>
        <v>6</v>
      </c>
      <c r="K2773">
        <f>WEEKDAY(Table1[[#This Row],[Date]])</f>
        <v>1</v>
      </c>
      <c r="L2773" s="3">
        <f>DAY(Table1[[#This Row],[Date]])</f>
        <v>2</v>
      </c>
      <c r="M2773" s="3">
        <f>Table1[[#This Row],[Inventory Level]]/Table1[[#This Row],[Reorder Point]]</f>
        <v>2.6029411764705883</v>
      </c>
      <c r="N2773" s="3">
        <f>ROUND(Table1[[#This Row],[Turnover Ratio]],2)</f>
        <v>2.6</v>
      </c>
    </row>
    <row r="2774" spans="1:14" hidden="1" x14ac:dyDescent="0.25">
      <c r="A2774" t="s">
        <v>2417</v>
      </c>
      <c r="B2774" s="1">
        <v>44976</v>
      </c>
      <c r="C2774">
        <v>484</v>
      </c>
      <c r="D2774">
        <v>165</v>
      </c>
      <c r="E2774">
        <v>17</v>
      </c>
      <c r="F2774">
        <v>71</v>
      </c>
      <c r="G2774">
        <v>50</v>
      </c>
      <c r="H2774" t="s">
        <v>3950</v>
      </c>
      <c r="I2774">
        <f>YEAR(Table1[[#This Row],[Date]])</f>
        <v>2023</v>
      </c>
      <c r="J2774">
        <f>MONTH(Table1[[#This Row],[Date]])</f>
        <v>2</v>
      </c>
      <c r="K2774">
        <f>WEEKDAY(Table1[[#This Row],[Date]])</f>
        <v>1</v>
      </c>
      <c r="L2774" s="3">
        <f>DAY(Table1[[#This Row],[Date]])</f>
        <v>19</v>
      </c>
      <c r="M2774" s="3">
        <f>Table1[[#This Row],[Inventory Level]]/Table1[[#This Row],[Reorder Point]]</f>
        <v>2.9333333333333331</v>
      </c>
      <c r="N2774" s="3">
        <f>ROUND(Table1[[#This Row],[Turnover Ratio]],2)</f>
        <v>2.93</v>
      </c>
    </row>
    <row r="2775" spans="1:14" hidden="1" x14ac:dyDescent="0.25">
      <c r="A2775" t="s">
        <v>2418</v>
      </c>
      <c r="B2775" s="1">
        <v>45116</v>
      </c>
      <c r="C2775">
        <v>190</v>
      </c>
      <c r="D2775">
        <v>163</v>
      </c>
      <c r="E2775">
        <v>22</v>
      </c>
      <c r="F2775">
        <v>30</v>
      </c>
      <c r="G2775">
        <v>13</v>
      </c>
      <c r="H2775" t="s">
        <v>3950</v>
      </c>
      <c r="I2775">
        <f>YEAR(Table1[[#This Row],[Date]])</f>
        <v>2023</v>
      </c>
      <c r="J2775">
        <f>MONTH(Table1[[#This Row],[Date]])</f>
        <v>7</v>
      </c>
      <c r="K2775">
        <f>WEEKDAY(Table1[[#This Row],[Date]])</f>
        <v>1</v>
      </c>
      <c r="L2775" s="3">
        <f>DAY(Table1[[#This Row],[Date]])</f>
        <v>9</v>
      </c>
      <c r="M2775" s="3">
        <f>Table1[[#This Row],[Inventory Level]]/Table1[[#This Row],[Reorder Point]]</f>
        <v>1.165644171779141</v>
      </c>
      <c r="N2775" s="3">
        <f>ROUND(Table1[[#This Row],[Turnover Ratio]],2)</f>
        <v>1.17</v>
      </c>
    </row>
    <row r="2776" spans="1:14" hidden="1" x14ac:dyDescent="0.25">
      <c r="A2776" t="s">
        <v>2419</v>
      </c>
      <c r="B2776" s="1">
        <v>45417</v>
      </c>
      <c r="C2776">
        <v>586</v>
      </c>
      <c r="D2776">
        <v>264</v>
      </c>
      <c r="E2776">
        <v>25</v>
      </c>
      <c r="F2776">
        <v>198</v>
      </c>
      <c r="G2776">
        <v>45</v>
      </c>
      <c r="H2776" t="s">
        <v>3951</v>
      </c>
      <c r="I2776">
        <f>YEAR(Table1[[#This Row],[Date]])</f>
        <v>2024</v>
      </c>
      <c r="J2776">
        <f>MONTH(Table1[[#This Row],[Date]])</f>
        <v>5</v>
      </c>
      <c r="K2776">
        <f>WEEKDAY(Table1[[#This Row],[Date]])</f>
        <v>1</v>
      </c>
      <c r="L2776" s="3">
        <f>DAY(Table1[[#This Row],[Date]])</f>
        <v>5</v>
      </c>
      <c r="M2776" s="3">
        <f>Table1[[#This Row],[Inventory Level]]/Table1[[#This Row],[Reorder Point]]</f>
        <v>2.2196969696969697</v>
      </c>
      <c r="N2776" s="3">
        <f>ROUND(Table1[[#This Row],[Turnover Ratio]],2)</f>
        <v>2.2200000000000002</v>
      </c>
    </row>
    <row r="2777" spans="1:14" x14ac:dyDescent="0.25">
      <c r="A2777" t="s">
        <v>1013</v>
      </c>
      <c r="B2777" s="1">
        <v>45248</v>
      </c>
      <c r="C2777">
        <v>702</v>
      </c>
      <c r="D2777">
        <v>236</v>
      </c>
      <c r="E2777">
        <v>2</v>
      </c>
      <c r="F2777">
        <v>20</v>
      </c>
      <c r="G2777">
        <v>26</v>
      </c>
      <c r="H2777" t="s">
        <v>3949</v>
      </c>
      <c r="I2777">
        <f>YEAR(Table1[[#This Row],[Date]])</f>
        <v>2023</v>
      </c>
      <c r="J2777">
        <f>MONTH(Table1[[#This Row],[Date]])</f>
        <v>11</v>
      </c>
      <c r="K2777">
        <f>WEEKDAY(Table1[[#This Row],[Date]])</f>
        <v>7</v>
      </c>
      <c r="L2777" s="3">
        <f>DAY(Table1[[#This Row],[Date]])</f>
        <v>18</v>
      </c>
      <c r="M2777" s="3">
        <f>Table1[[#This Row],[Inventory Level]]/Table1[[#This Row],[Reorder Point]]</f>
        <v>2.9745762711864407</v>
      </c>
      <c r="N2777" s="3">
        <f>ROUND(Table1[[#This Row],[Turnover Ratio]],2)</f>
        <v>2.97</v>
      </c>
    </row>
    <row r="2778" spans="1:14" hidden="1" x14ac:dyDescent="0.25">
      <c r="A2778" t="s">
        <v>1922</v>
      </c>
      <c r="B2778" s="1">
        <v>45358</v>
      </c>
      <c r="C2778">
        <v>146</v>
      </c>
      <c r="D2778">
        <v>63</v>
      </c>
      <c r="E2778">
        <v>4</v>
      </c>
      <c r="F2778">
        <v>126</v>
      </c>
      <c r="G2778">
        <v>16</v>
      </c>
      <c r="H2778" t="s">
        <v>3950</v>
      </c>
      <c r="I2778">
        <f>YEAR(Table1[[#This Row],[Date]])</f>
        <v>2024</v>
      </c>
      <c r="J2778">
        <f>MONTH(Table1[[#This Row],[Date]])</f>
        <v>3</v>
      </c>
      <c r="K2778">
        <f>WEEKDAY(Table1[[#This Row],[Date]])</f>
        <v>5</v>
      </c>
      <c r="L2778" s="3">
        <f>DAY(Table1[[#This Row],[Date]])</f>
        <v>7</v>
      </c>
      <c r="M2778" s="3">
        <f>Table1[[#This Row],[Inventory Level]]/Table1[[#This Row],[Reorder Point]]</f>
        <v>2.3174603174603177</v>
      </c>
      <c r="N2778" s="3">
        <f>ROUND(Table1[[#This Row],[Turnover Ratio]],2)</f>
        <v>2.3199999999999998</v>
      </c>
    </row>
    <row r="2779" spans="1:14" hidden="1" x14ac:dyDescent="0.25">
      <c r="A2779" t="s">
        <v>759</v>
      </c>
      <c r="B2779" s="1">
        <v>45038</v>
      </c>
      <c r="C2779">
        <v>235</v>
      </c>
      <c r="D2779">
        <v>482</v>
      </c>
      <c r="E2779">
        <v>27</v>
      </c>
      <c r="F2779">
        <v>21</v>
      </c>
      <c r="G2779">
        <v>45</v>
      </c>
      <c r="H2779" t="s">
        <v>3950</v>
      </c>
      <c r="I2779">
        <f>YEAR(Table1[[#This Row],[Date]])</f>
        <v>2023</v>
      </c>
      <c r="J2779">
        <f>MONTH(Table1[[#This Row],[Date]])</f>
        <v>4</v>
      </c>
      <c r="K2779">
        <f>WEEKDAY(Table1[[#This Row],[Date]])</f>
        <v>7</v>
      </c>
      <c r="L2779" s="3">
        <f>DAY(Table1[[#This Row],[Date]])</f>
        <v>22</v>
      </c>
      <c r="M2779" s="3">
        <f>Table1[[#This Row],[Inventory Level]]/Table1[[#This Row],[Reorder Point]]</f>
        <v>0.487551867219917</v>
      </c>
      <c r="N2779" s="3">
        <f>ROUND(Table1[[#This Row],[Turnover Ratio]],2)</f>
        <v>0.49</v>
      </c>
    </row>
    <row r="2780" spans="1:14" hidden="1" x14ac:dyDescent="0.25">
      <c r="A2780" t="s">
        <v>2420</v>
      </c>
      <c r="B2780" s="1">
        <v>45445</v>
      </c>
      <c r="C2780">
        <v>932</v>
      </c>
      <c r="D2780">
        <v>91</v>
      </c>
      <c r="E2780">
        <v>12</v>
      </c>
      <c r="F2780">
        <v>130</v>
      </c>
      <c r="G2780">
        <v>36</v>
      </c>
      <c r="H2780" t="s">
        <v>3950</v>
      </c>
      <c r="I2780">
        <f>YEAR(Table1[[#This Row],[Date]])</f>
        <v>2024</v>
      </c>
      <c r="J2780">
        <f>MONTH(Table1[[#This Row],[Date]])</f>
        <v>6</v>
      </c>
      <c r="K2780">
        <f>WEEKDAY(Table1[[#This Row],[Date]])</f>
        <v>1</v>
      </c>
      <c r="L2780" s="3">
        <f>DAY(Table1[[#This Row],[Date]])</f>
        <v>2</v>
      </c>
      <c r="M2780" s="3">
        <f>Table1[[#This Row],[Inventory Level]]/Table1[[#This Row],[Reorder Point]]</f>
        <v>10.241758241758241</v>
      </c>
      <c r="N2780" s="3">
        <f>ROUND(Table1[[#This Row],[Turnover Ratio]],2)</f>
        <v>10.24</v>
      </c>
    </row>
    <row r="2781" spans="1:14" hidden="1" x14ac:dyDescent="0.25">
      <c r="A2781" t="s">
        <v>2421</v>
      </c>
      <c r="B2781" s="1">
        <v>45316</v>
      </c>
      <c r="C2781">
        <v>625</v>
      </c>
      <c r="D2781">
        <v>248</v>
      </c>
      <c r="E2781">
        <v>18</v>
      </c>
      <c r="F2781">
        <v>11</v>
      </c>
      <c r="G2781">
        <v>27</v>
      </c>
      <c r="H2781" t="s">
        <v>3951</v>
      </c>
      <c r="I2781">
        <f>YEAR(Table1[[#This Row],[Date]])</f>
        <v>2024</v>
      </c>
      <c r="J2781">
        <f>MONTH(Table1[[#This Row],[Date]])</f>
        <v>1</v>
      </c>
      <c r="K2781">
        <f>WEEKDAY(Table1[[#This Row],[Date]])</f>
        <v>5</v>
      </c>
      <c r="L2781" s="3">
        <f>DAY(Table1[[#This Row],[Date]])</f>
        <v>25</v>
      </c>
      <c r="M2781" s="3">
        <f>Table1[[#This Row],[Inventory Level]]/Table1[[#This Row],[Reorder Point]]</f>
        <v>2.5201612903225805</v>
      </c>
      <c r="N2781" s="3">
        <f>ROUND(Table1[[#This Row],[Turnover Ratio]],2)</f>
        <v>2.52</v>
      </c>
    </row>
    <row r="2782" spans="1:14" x14ac:dyDescent="0.25">
      <c r="A2782" t="s">
        <v>2422</v>
      </c>
      <c r="B2782" s="1">
        <v>45059</v>
      </c>
      <c r="C2782">
        <v>536</v>
      </c>
      <c r="D2782">
        <v>340</v>
      </c>
      <c r="E2782">
        <v>13</v>
      </c>
      <c r="F2782">
        <v>146</v>
      </c>
      <c r="G2782">
        <v>26</v>
      </c>
      <c r="H2782" t="s">
        <v>3949</v>
      </c>
      <c r="I2782">
        <f>YEAR(Table1[[#This Row],[Date]])</f>
        <v>2023</v>
      </c>
      <c r="J2782">
        <f>MONTH(Table1[[#This Row],[Date]])</f>
        <v>5</v>
      </c>
      <c r="K2782">
        <f>WEEKDAY(Table1[[#This Row],[Date]])</f>
        <v>7</v>
      </c>
      <c r="L2782" s="3">
        <f>DAY(Table1[[#This Row],[Date]])</f>
        <v>13</v>
      </c>
      <c r="M2782" s="3">
        <f>Table1[[#This Row],[Inventory Level]]/Table1[[#This Row],[Reorder Point]]</f>
        <v>1.5764705882352941</v>
      </c>
      <c r="N2782" s="3">
        <f>ROUND(Table1[[#This Row],[Turnover Ratio]],2)</f>
        <v>1.58</v>
      </c>
    </row>
    <row r="2783" spans="1:14" hidden="1" x14ac:dyDescent="0.25">
      <c r="A2783" t="s">
        <v>2423</v>
      </c>
      <c r="B2783" s="1">
        <v>45156</v>
      </c>
      <c r="C2783">
        <v>975</v>
      </c>
      <c r="D2783">
        <v>92</v>
      </c>
      <c r="E2783">
        <v>12</v>
      </c>
      <c r="F2783">
        <v>77</v>
      </c>
      <c r="G2783">
        <v>2</v>
      </c>
      <c r="H2783" t="s">
        <v>3951</v>
      </c>
      <c r="I2783">
        <f>YEAR(Table1[[#This Row],[Date]])</f>
        <v>2023</v>
      </c>
      <c r="J2783">
        <f>MONTH(Table1[[#This Row],[Date]])</f>
        <v>8</v>
      </c>
      <c r="K2783">
        <f>WEEKDAY(Table1[[#This Row],[Date]])</f>
        <v>6</v>
      </c>
      <c r="L2783" s="3">
        <f>DAY(Table1[[#This Row],[Date]])</f>
        <v>18</v>
      </c>
      <c r="M2783" s="3">
        <f>Table1[[#This Row],[Inventory Level]]/Table1[[#This Row],[Reorder Point]]</f>
        <v>10.597826086956522</v>
      </c>
      <c r="N2783" s="3">
        <f>ROUND(Table1[[#This Row],[Turnover Ratio]],2)</f>
        <v>10.6</v>
      </c>
    </row>
    <row r="2784" spans="1:14" x14ac:dyDescent="0.25">
      <c r="A2784" t="s">
        <v>1287</v>
      </c>
      <c r="B2784" s="1">
        <v>45549</v>
      </c>
      <c r="C2784">
        <v>571</v>
      </c>
      <c r="D2784">
        <v>385</v>
      </c>
      <c r="E2784">
        <v>23</v>
      </c>
      <c r="F2784">
        <v>162</v>
      </c>
      <c r="G2784">
        <v>21</v>
      </c>
      <c r="H2784" t="s">
        <v>3949</v>
      </c>
      <c r="I2784">
        <f>YEAR(Table1[[#This Row],[Date]])</f>
        <v>2024</v>
      </c>
      <c r="J2784">
        <f>MONTH(Table1[[#This Row],[Date]])</f>
        <v>9</v>
      </c>
      <c r="K2784">
        <f>WEEKDAY(Table1[[#This Row],[Date]])</f>
        <v>7</v>
      </c>
      <c r="L2784" s="3">
        <f>DAY(Table1[[#This Row],[Date]])</f>
        <v>14</v>
      </c>
      <c r="M2784" s="3">
        <f>Table1[[#This Row],[Inventory Level]]/Table1[[#This Row],[Reorder Point]]</f>
        <v>1.4831168831168831</v>
      </c>
      <c r="N2784" s="3">
        <f>ROUND(Table1[[#This Row],[Turnover Ratio]],2)</f>
        <v>1.48</v>
      </c>
    </row>
    <row r="2785" spans="1:14" hidden="1" x14ac:dyDescent="0.25">
      <c r="A2785" t="s">
        <v>1487</v>
      </c>
      <c r="B2785" s="1">
        <v>45294</v>
      </c>
      <c r="C2785">
        <v>978</v>
      </c>
      <c r="D2785">
        <v>471</v>
      </c>
      <c r="E2785">
        <v>18</v>
      </c>
      <c r="F2785">
        <v>37</v>
      </c>
      <c r="G2785">
        <v>37</v>
      </c>
      <c r="H2785" t="s">
        <v>3950</v>
      </c>
      <c r="I2785">
        <f>YEAR(Table1[[#This Row],[Date]])</f>
        <v>2024</v>
      </c>
      <c r="J2785">
        <f>MONTH(Table1[[#This Row],[Date]])</f>
        <v>1</v>
      </c>
      <c r="K2785">
        <f>WEEKDAY(Table1[[#This Row],[Date]])</f>
        <v>4</v>
      </c>
      <c r="L2785" s="3">
        <f>DAY(Table1[[#This Row],[Date]])</f>
        <v>3</v>
      </c>
      <c r="M2785" s="3">
        <f>Table1[[#This Row],[Inventory Level]]/Table1[[#This Row],[Reorder Point]]</f>
        <v>2.0764331210191083</v>
      </c>
      <c r="N2785" s="3">
        <f>ROUND(Table1[[#This Row],[Turnover Ratio]],2)</f>
        <v>2.08</v>
      </c>
    </row>
    <row r="2786" spans="1:14" hidden="1" x14ac:dyDescent="0.25">
      <c r="A2786" t="s">
        <v>2424</v>
      </c>
      <c r="B2786" s="1">
        <v>45208</v>
      </c>
      <c r="C2786">
        <v>719</v>
      </c>
      <c r="D2786">
        <v>222</v>
      </c>
      <c r="E2786">
        <v>7</v>
      </c>
      <c r="F2786">
        <v>150</v>
      </c>
      <c r="G2786">
        <v>12</v>
      </c>
      <c r="H2786" t="s">
        <v>3950</v>
      </c>
      <c r="I2786">
        <f>YEAR(Table1[[#This Row],[Date]])</f>
        <v>2023</v>
      </c>
      <c r="J2786">
        <f>MONTH(Table1[[#This Row],[Date]])</f>
        <v>10</v>
      </c>
      <c r="K2786">
        <f>WEEKDAY(Table1[[#This Row],[Date]])</f>
        <v>2</v>
      </c>
      <c r="L2786" s="3">
        <f>DAY(Table1[[#This Row],[Date]])</f>
        <v>9</v>
      </c>
      <c r="M2786" s="3">
        <f>Table1[[#This Row],[Inventory Level]]/Table1[[#This Row],[Reorder Point]]</f>
        <v>3.2387387387387387</v>
      </c>
      <c r="N2786" s="3">
        <f>ROUND(Table1[[#This Row],[Turnover Ratio]],2)</f>
        <v>3.24</v>
      </c>
    </row>
    <row r="2787" spans="1:14" hidden="1" x14ac:dyDescent="0.25">
      <c r="A2787" t="s">
        <v>2425</v>
      </c>
      <c r="B2787" s="1">
        <v>45484</v>
      </c>
      <c r="C2787">
        <v>281</v>
      </c>
      <c r="D2787">
        <v>334</v>
      </c>
      <c r="E2787">
        <v>21</v>
      </c>
      <c r="F2787">
        <v>21</v>
      </c>
      <c r="G2787">
        <v>20</v>
      </c>
      <c r="H2787" t="s">
        <v>3951</v>
      </c>
      <c r="I2787">
        <f>YEAR(Table1[[#This Row],[Date]])</f>
        <v>2024</v>
      </c>
      <c r="J2787">
        <f>MONTH(Table1[[#This Row],[Date]])</f>
        <v>7</v>
      </c>
      <c r="K2787">
        <f>WEEKDAY(Table1[[#This Row],[Date]])</f>
        <v>5</v>
      </c>
      <c r="L2787" s="3">
        <f>DAY(Table1[[#This Row],[Date]])</f>
        <v>11</v>
      </c>
      <c r="M2787" s="3">
        <f>Table1[[#This Row],[Inventory Level]]/Table1[[#This Row],[Reorder Point]]</f>
        <v>0.8413173652694611</v>
      </c>
      <c r="N2787" s="3">
        <f>ROUND(Table1[[#This Row],[Turnover Ratio]],2)</f>
        <v>0.84</v>
      </c>
    </row>
    <row r="2788" spans="1:14" x14ac:dyDescent="0.25">
      <c r="A2788" t="s">
        <v>2426</v>
      </c>
      <c r="B2788" s="1">
        <v>45532</v>
      </c>
      <c r="C2788">
        <v>487</v>
      </c>
      <c r="D2788">
        <v>94</v>
      </c>
      <c r="E2788">
        <v>3</v>
      </c>
      <c r="F2788">
        <v>162</v>
      </c>
      <c r="G2788">
        <v>22</v>
      </c>
      <c r="H2788" t="s">
        <v>3949</v>
      </c>
      <c r="I2788">
        <f>YEAR(Table1[[#This Row],[Date]])</f>
        <v>2024</v>
      </c>
      <c r="J2788">
        <f>MONTH(Table1[[#This Row],[Date]])</f>
        <v>8</v>
      </c>
      <c r="K2788">
        <f>WEEKDAY(Table1[[#This Row],[Date]])</f>
        <v>4</v>
      </c>
      <c r="L2788" s="3">
        <f>DAY(Table1[[#This Row],[Date]])</f>
        <v>28</v>
      </c>
      <c r="M2788" s="3">
        <f>Table1[[#This Row],[Inventory Level]]/Table1[[#This Row],[Reorder Point]]</f>
        <v>5.1808510638297873</v>
      </c>
      <c r="N2788" s="3">
        <f>ROUND(Table1[[#This Row],[Turnover Ratio]],2)</f>
        <v>5.18</v>
      </c>
    </row>
    <row r="2789" spans="1:14" hidden="1" x14ac:dyDescent="0.25">
      <c r="A2789" t="s">
        <v>2427</v>
      </c>
      <c r="B2789" s="1">
        <v>45178</v>
      </c>
      <c r="C2789">
        <v>430</v>
      </c>
      <c r="D2789">
        <v>112</v>
      </c>
      <c r="E2789">
        <v>5</v>
      </c>
      <c r="F2789">
        <v>99</v>
      </c>
      <c r="G2789">
        <v>28</v>
      </c>
      <c r="H2789" t="s">
        <v>3951</v>
      </c>
      <c r="I2789">
        <f>YEAR(Table1[[#This Row],[Date]])</f>
        <v>2023</v>
      </c>
      <c r="J2789">
        <f>MONTH(Table1[[#This Row],[Date]])</f>
        <v>9</v>
      </c>
      <c r="K2789">
        <f>WEEKDAY(Table1[[#This Row],[Date]])</f>
        <v>7</v>
      </c>
      <c r="L2789" s="3">
        <f>DAY(Table1[[#This Row],[Date]])</f>
        <v>9</v>
      </c>
      <c r="M2789" s="3">
        <f>Table1[[#This Row],[Inventory Level]]/Table1[[#This Row],[Reorder Point]]</f>
        <v>3.8392857142857144</v>
      </c>
      <c r="N2789" s="3">
        <f>ROUND(Table1[[#This Row],[Turnover Ratio]],2)</f>
        <v>3.84</v>
      </c>
    </row>
    <row r="2790" spans="1:14" x14ac:dyDescent="0.25">
      <c r="A2790" t="s">
        <v>2428</v>
      </c>
      <c r="B2790" s="1">
        <v>45325</v>
      </c>
      <c r="C2790">
        <v>365</v>
      </c>
      <c r="D2790">
        <v>134</v>
      </c>
      <c r="E2790">
        <v>17</v>
      </c>
      <c r="F2790">
        <v>9</v>
      </c>
      <c r="G2790">
        <v>22</v>
      </c>
      <c r="H2790" t="s">
        <v>3949</v>
      </c>
      <c r="I2790">
        <f>YEAR(Table1[[#This Row],[Date]])</f>
        <v>2024</v>
      </c>
      <c r="J2790">
        <f>MONTH(Table1[[#This Row],[Date]])</f>
        <v>2</v>
      </c>
      <c r="K2790">
        <f>WEEKDAY(Table1[[#This Row],[Date]])</f>
        <v>7</v>
      </c>
      <c r="L2790" s="3">
        <f>DAY(Table1[[#This Row],[Date]])</f>
        <v>3</v>
      </c>
      <c r="M2790" s="3">
        <f>Table1[[#This Row],[Inventory Level]]/Table1[[#This Row],[Reorder Point]]</f>
        <v>2.7238805970149254</v>
      </c>
      <c r="N2790" s="3">
        <f>ROUND(Table1[[#This Row],[Turnover Ratio]],2)</f>
        <v>2.72</v>
      </c>
    </row>
    <row r="2791" spans="1:14" hidden="1" x14ac:dyDescent="0.25">
      <c r="A2791" t="s">
        <v>2429</v>
      </c>
      <c r="B2791" s="1">
        <v>45379</v>
      </c>
      <c r="C2791">
        <v>227</v>
      </c>
      <c r="D2791">
        <v>249</v>
      </c>
      <c r="E2791">
        <v>7</v>
      </c>
      <c r="F2791">
        <v>112</v>
      </c>
      <c r="G2791">
        <v>14</v>
      </c>
      <c r="H2791" t="s">
        <v>3950</v>
      </c>
      <c r="I2791">
        <f>YEAR(Table1[[#This Row],[Date]])</f>
        <v>2024</v>
      </c>
      <c r="J2791">
        <f>MONTH(Table1[[#This Row],[Date]])</f>
        <v>3</v>
      </c>
      <c r="K2791">
        <f>WEEKDAY(Table1[[#This Row],[Date]])</f>
        <v>5</v>
      </c>
      <c r="L2791" s="3">
        <f>DAY(Table1[[#This Row],[Date]])</f>
        <v>28</v>
      </c>
      <c r="M2791" s="3">
        <f>Table1[[#This Row],[Inventory Level]]/Table1[[#This Row],[Reorder Point]]</f>
        <v>0.91164658634538154</v>
      </c>
      <c r="N2791" s="3">
        <f>ROUND(Table1[[#This Row],[Turnover Ratio]],2)</f>
        <v>0.91</v>
      </c>
    </row>
    <row r="2792" spans="1:14" hidden="1" x14ac:dyDescent="0.25">
      <c r="A2792" t="s">
        <v>1628</v>
      </c>
      <c r="B2792" s="1">
        <v>45019</v>
      </c>
      <c r="C2792">
        <v>642</v>
      </c>
      <c r="D2792">
        <v>123</v>
      </c>
      <c r="E2792">
        <v>6</v>
      </c>
      <c r="F2792">
        <v>145</v>
      </c>
      <c r="G2792">
        <v>38</v>
      </c>
      <c r="H2792" t="s">
        <v>3951</v>
      </c>
      <c r="I2792">
        <f>YEAR(Table1[[#This Row],[Date]])</f>
        <v>2023</v>
      </c>
      <c r="J2792">
        <f>MONTH(Table1[[#This Row],[Date]])</f>
        <v>4</v>
      </c>
      <c r="K2792">
        <f>WEEKDAY(Table1[[#This Row],[Date]])</f>
        <v>2</v>
      </c>
      <c r="L2792" s="3">
        <f>DAY(Table1[[#This Row],[Date]])</f>
        <v>3</v>
      </c>
      <c r="M2792" s="3">
        <f>Table1[[#This Row],[Inventory Level]]/Table1[[#This Row],[Reorder Point]]</f>
        <v>5.2195121951219514</v>
      </c>
      <c r="N2792" s="3">
        <f>ROUND(Table1[[#This Row],[Turnover Ratio]],2)</f>
        <v>5.22</v>
      </c>
    </row>
    <row r="2793" spans="1:14" x14ac:dyDescent="0.25">
      <c r="A2793" t="s">
        <v>2430</v>
      </c>
      <c r="B2793" s="1">
        <v>45578</v>
      </c>
      <c r="C2793">
        <v>150</v>
      </c>
      <c r="D2793">
        <v>331</v>
      </c>
      <c r="E2793">
        <v>16</v>
      </c>
      <c r="F2793">
        <v>142</v>
      </c>
      <c r="G2793">
        <v>8</v>
      </c>
      <c r="H2793" t="s">
        <v>3949</v>
      </c>
      <c r="I2793">
        <f>YEAR(Table1[[#This Row],[Date]])</f>
        <v>2024</v>
      </c>
      <c r="J2793">
        <f>MONTH(Table1[[#This Row],[Date]])</f>
        <v>10</v>
      </c>
      <c r="K2793">
        <f>WEEKDAY(Table1[[#This Row],[Date]])</f>
        <v>1</v>
      </c>
      <c r="L2793" s="3">
        <f>DAY(Table1[[#This Row],[Date]])</f>
        <v>13</v>
      </c>
      <c r="M2793" s="3">
        <f>Table1[[#This Row],[Inventory Level]]/Table1[[#This Row],[Reorder Point]]</f>
        <v>0.45317220543806647</v>
      </c>
      <c r="N2793" s="3">
        <f>ROUND(Table1[[#This Row],[Turnover Ratio]],2)</f>
        <v>0.45</v>
      </c>
    </row>
    <row r="2794" spans="1:14" hidden="1" x14ac:dyDescent="0.25">
      <c r="A2794" t="s">
        <v>2099</v>
      </c>
      <c r="B2794" s="1">
        <v>45227</v>
      </c>
      <c r="C2794">
        <v>813</v>
      </c>
      <c r="D2794">
        <v>197</v>
      </c>
      <c r="E2794">
        <v>17</v>
      </c>
      <c r="F2794">
        <v>186</v>
      </c>
      <c r="G2794">
        <v>47</v>
      </c>
      <c r="H2794" t="s">
        <v>3950</v>
      </c>
      <c r="I2794">
        <f>YEAR(Table1[[#This Row],[Date]])</f>
        <v>2023</v>
      </c>
      <c r="J2794">
        <f>MONTH(Table1[[#This Row],[Date]])</f>
        <v>10</v>
      </c>
      <c r="K2794">
        <f>WEEKDAY(Table1[[#This Row],[Date]])</f>
        <v>7</v>
      </c>
      <c r="L2794" s="3">
        <f>DAY(Table1[[#This Row],[Date]])</f>
        <v>28</v>
      </c>
      <c r="M2794" s="3">
        <f>Table1[[#This Row],[Inventory Level]]/Table1[[#This Row],[Reorder Point]]</f>
        <v>4.126903553299492</v>
      </c>
      <c r="N2794" s="3">
        <f>ROUND(Table1[[#This Row],[Turnover Ratio]],2)</f>
        <v>4.13</v>
      </c>
    </row>
    <row r="2795" spans="1:14" hidden="1" x14ac:dyDescent="0.25">
      <c r="A2795" t="s">
        <v>2431</v>
      </c>
      <c r="B2795" s="1">
        <v>45068</v>
      </c>
      <c r="C2795">
        <v>320</v>
      </c>
      <c r="D2795">
        <v>358</v>
      </c>
      <c r="E2795">
        <v>5</v>
      </c>
      <c r="F2795">
        <v>170</v>
      </c>
      <c r="G2795">
        <v>32</v>
      </c>
      <c r="H2795" t="s">
        <v>3951</v>
      </c>
      <c r="I2795">
        <f>YEAR(Table1[[#This Row],[Date]])</f>
        <v>2023</v>
      </c>
      <c r="J2795">
        <f>MONTH(Table1[[#This Row],[Date]])</f>
        <v>5</v>
      </c>
      <c r="K2795">
        <f>WEEKDAY(Table1[[#This Row],[Date]])</f>
        <v>2</v>
      </c>
      <c r="L2795" s="3">
        <f>DAY(Table1[[#This Row],[Date]])</f>
        <v>22</v>
      </c>
      <c r="M2795" s="3">
        <f>Table1[[#This Row],[Inventory Level]]/Table1[[#This Row],[Reorder Point]]</f>
        <v>0.8938547486033519</v>
      </c>
      <c r="N2795" s="3">
        <f>ROUND(Table1[[#This Row],[Turnover Ratio]],2)</f>
        <v>0.89</v>
      </c>
    </row>
    <row r="2796" spans="1:14" hidden="1" x14ac:dyDescent="0.25">
      <c r="A2796" t="s">
        <v>2432</v>
      </c>
      <c r="B2796" s="1">
        <v>45087</v>
      </c>
      <c r="C2796">
        <v>571</v>
      </c>
      <c r="D2796">
        <v>493</v>
      </c>
      <c r="E2796">
        <v>13</v>
      </c>
      <c r="F2796">
        <v>97</v>
      </c>
      <c r="G2796">
        <v>11</v>
      </c>
      <c r="H2796" t="s">
        <v>3950</v>
      </c>
      <c r="I2796">
        <f>YEAR(Table1[[#This Row],[Date]])</f>
        <v>2023</v>
      </c>
      <c r="J2796">
        <f>MONTH(Table1[[#This Row],[Date]])</f>
        <v>6</v>
      </c>
      <c r="K2796">
        <f>WEEKDAY(Table1[[#This Row],[Date]])</f>
        <v>7</v>
      </c>
      <c r="L2796" s="3">
        <f>DAY(Table1[[#This Row],[Date]])</f>
        <v>10</v>
      </c>
      <c r="M2796" s="3">
        <f>Table1[[#This Row],[Inventory Level]]/Table1[[#This Row],[Reorder Point]]</f>
        <v>1.1582150101419879</v>
      </c>
      <c r="N2796" s="3">
        <f>ROUND(Table1[[#This Row],[Turnover Ratio]],2)</f>
        <v>1.1599999999999999</v>
      </c>
    </row>
    <row r="2797" spans="1:14" hidden="1" x14ac:dyDescent="0.25">
      <c r="A2797" t="s">
        <v>1229</v>
      </c>
      <c r="B2797" s="1">
        <v>45603</v>
      </c>
      <c r="C2797">
        <v>123</v>
      </c>
      <c r="D2797">
        <v>57</v>
      </c>
      <c r="E2797">
        <v>6</v>
      </c>
      <c r="F2797">
        <v>148</v>
      </c>
      <c r="G2797">
        <v>22</v>
      </c>
      <c r="H2797" t="s">
        <v>3950</v>
      </c>
      <c r="I2797">
        <f>YEAR(Table1[[#This Row],[Date]])</f>
        <v>2024</v>
      </c>
      <c r="J2797">
        <f>MONTH(Table1[[#This Row],[Date]])</f>
        <v>11</v>
      </c>
      <c r="K2797">
        <f>WEEKDAY(Table1[[#This Row],[Date]])</f>
        <v>5</v>
      </c>
      <c r="L2797" s="3">
        <f>DAY(Table1[[#This Row],[Date]])</f>
        <v>7</v>
      </c>
      <c r="M2797" s="3">
        <f>Table1[[#This Row],[Inventory Level]]/Table1[[#This Row],[Reorder Point]]</f>
        <v>2.1578947368421053</v>
      </c>
      <c r="N2797" s="3">
        <f>ROUND(Table1[[#This Row],[Turnover Ratio]],2)</f>
        <v>2.16</v>
      </c>
    </row>
    <row r="2798" spans="1:14" hidden="1" x14ac:dyDescent="0.25">
      <c r="A2798" t="s">
        <v>2433</v>
      </c>
      <c r="B2798" s="1">
        <v>45504</v>
      </c>
      <c r="C2798">
        <v>134</v>
      </c>
      <c r="D2798">
        <v>371</v>
      </c>
      <c r="E2798">
        <v>13</v>
      </c>
      <c r="F2798">
        <v>100</v>
      </c>
      <c r="G2798">
        <v>33</v>
      </c>
      <c r="H2798" t="s">
        <v>3950</v>
      </c>
      <c r="I2798">
        <f>YEAR(Table1[[#This Row],[Date]])</f>
        <v>2024</v>
      </c>
      <c r="J2798">
        <f>MONTH(Table1[[#This Row],[Date]])</f>
        <v>7</v>
      </c>
      <c r="K2798">
        <f>WEEKDAY(Table1[[#This Row],[Date]])</f>
        <v>4</v>
      </c>
      <c r="L2798" s="3">
        <f>DAY(Table1[[#This Row],[Date]])</f>
        <v>31</v>
      </c>
      <c r="M2798" s="3">
        <f>Table1[[#This Row],[Inventory Level]]/Table1[[#This Row],[Reorder Point]]</f>
        <v>0.36118598382749328</v>
      </c>
      <c r="N2798" s="3">
        <f>ROUND(Table1[[#This Row],[Turnover Ratio]],2)</f>
        <v>0.36</v>
      </c>
    </row>
    <row r="2799" spans="1:14" hidden="1" x14ac:dyDescent="0.25">
      <c r="A2799" t="s">
        <v>2434</v>
      </c>
      <c r="B2799" s="1">
        <v>44978</v>
      </c>
      <c r="C2799">
        <v>412</v>
      </c>
      <c r="D2799">
        <v>298</v>
      </c>
      <c r="E2799">
        <v>26</v>
      </c>
      <c r="F2799">
        <v>178</v>
      </c>
      <c r="G2799">
        <v>3</v>
      </c>
      <c r="H2799" t="s">
        <v>3951</v>
      </c>
      <c r="I2799">
        <f>YEAR(Table1[[#This Row],[Date]])</f>
        <v>2023</v>
      </c>
      <c r="J2799">
        <f>MONTH(Table1[[#This Row],[Date]])</f>
        <v>2</v>
      </c>
      <c r="K2799">
        <f>WEEKDAY(Table1[[#This Row],[Date]])</f>
        <v>3</v>
      </c>
      <c r="L2799" s="3">
        <f>DAY(Table1[[#This Row],[Date]])</f>
        <v>21</v>
      </c>
      <c r="M2799" s="3">
        <f>Table1[[#This Row],[Inventory Level]]/Table1[[#This Row],[Reorder Point]]</f>
        <v>1.3825503355704698</v>
      </c>
      <c r="N2799" s="3">
        <f>ROUND(Table1[[#This Row],[Turnover Ratio]],2)</f>
        <v>1.38</v>
      </c>
    </row>
    <row r="2800" spans="1:14" x14ac:dyDescent="0.25">
      <c r="A2800" t="s">
        <v>2435</v>
      </c>
      <c r="B2800" s="1">
        <v>45199</v>
      </c>
      <c r="C2800">
        <v>872</v>
      </c>
      <c r="D2800">
        <v>474</v>
      </c>
      <c r="E2800">
        <v>20</v>
      </c>
      <c r="F2800">
        <v>112</v>
      </c>
      <c r="G2800">
        <v>7</v>
      </c>
      <c r="H2800" t="s">
        <v>3949</v>
      </c>
      <c r="I2800">
        <f>YEAR(Table1[[#This Row],[Date]])</f>
        <v>2023</v>
      </c>
      <c r="J2800">
        <f>MONTH(Table1[[#This Row],[Date]])</f>
        <v>9</v>
      </c>
      <c r="K2800">
        <f>WEEKDAY(Table1[[#This Row],[Date]])</f>
        <v>7</v>
      </c>
      <c r="L2800" s="3">
        <f>DAY(Table1[[#This Row],[Date]])</f>
        <v>30</v>
      </c>
      <c r="M2800" s="3">
        <f>Table1[[#This Row],[Inventory Level]]/Table1[[#This Row],[Reorder Point]]</f>
        <v>1.8396624472573839</v>
      </c>
      <c r="N2800" s="3">
        <f>ROUND(Table1[[#This Row],[Turnover Ratio]],2)</f>
        <v>1.84</v>
      </c>
    </row>
    <row r="2801" spans="1:14" x14ac:dyDescent="0.25">
      <c r="A2801" t="s">
        <v>263</v>
      </c>
      <c r="B2801" s="1">
        <v>45311</v>
      </c>
      <c r="C2801">
        <v>791</v>
      </c>
      <c r="D2801">
        <v>127</v>
      </c>
      <c r="E2801">
        <v>13</v>
      </c>
      <c r="F2801">
        <v>81</v>
      </c>
      <c r="G2801">
        <v>15</v>
      </c>
      <c r="H2801" t="s">
        <v>3949</v>
      </c>
      <c r="I2801">
        <f>YEAR(Table1[[#This Row],[Date]])</f>
        <v>2024</v>
      </c>
      <c r="J2801">
        <f>MONTH(Table1[[#This Row],[Date]])</f>
        <v>1</v>
      </c>
      <c r="K2801">
        <f>WEEKDAY(Table1[[#This Row],[Date]])</f>
        <v>7</v>
      </c>
      <c r="L2801" s="3">
        <f>DAY(Table1[[#This Row],[Date]])</f>
        <v>20</v>
      </c>
      <c r="M2801" s="3">
        <f>Table1[[#This Row],[Inventory Level]]/Table1[[#This Row],[Reorder Point]]</f>
        <v>6.228346456692913</v>
      </c>
      <c r="N2801" s="3">
        <f>ROUND(Table1[[#This Row],[Turnover Ratio]],2)</f>
        <v>6.23</v>
      </c>
    </row>
    <row r="2802" spans="1:14" x14ac:dyDescent="0.25">
      <c r="A2802" t="s">
        <v>2436</v>
      </c>
      <c r="B2802" s="1">
        <v>45124</v>
      </c>
      <c r="C2802">
        <v>403</v>
      </c>
      <c r="D2802">
        <v>452</v>
      </c>
      <c r="E2802">
        <v>2</v>
      </c>
      <c r="F2802">
        <v>73</v>
      </c>
      <c r="G2802">
        <v>38</v>
      </c>
      <c r="H2802" t="s">
        <v>3949</v>
      </c>
      <c r="I2802">
        <f>YEAR(Table1[[#This Row],[Date]])</f>
        <v>2023</v>
      </c>
      <c r="J2802">
        <f>MONTH(Table1[[#This Row],[Date]])</f>
        <v>7</v>
      </c>
      <c r="K2802">
        <f>WEEKDAY(Table1[[#This Row],[Date]])</f>
        <v>2</v>
      </c>
      <c r="L2802" s="3">
        <f>DAY(Table1[[#This Row],[Date]])</f>
        <v>17</v>
      </c>
      <c r="M2802" s="3">
        <f>Table1[[#This Row],[Inventory Level]]/Table1[[#This Row],[Reorder Point]]</f>
        <v>0.8915929203539823</v>
      </c>
      <c r="N2802" s="3">
        <f>ROUND(Table1[[#This Row],[Turnover Ratio]],2)</f>
        <v>0.89</v>
      </c>
    </row>
    <row r="2803" spans="1:14" hidden="1" x14ac:dyDescent="0.25">
      <c r="A2803" t="s">
        <v>52</v>
      </c>
      <c r="B2803" s="1">
        <v>45376</v>
      </c>
      <c r="C2803">
        <v>386</v>
      </c>
      <c r="D2803">
        <v>359</v>
      </c>
      <c r="E2803">
        <v>3</v>
      </c>
      <c r="F2803">
        <v>85</v>
      </c>
      <c r="G2803">
        <v>2</v>
      </c>
      <c r="H2803" t="s">
        <v>3950</v>
      </c>
      <c r="I2803">
        <f>YEAR(Table1[[#This Row],[Date]])</f>
        <v>2024</v>
      </c>
      <c r="J2803">
        <f>MONTH(Table1[[#This Row],[Date]])</f>
        <v>3</v>
      </c>
      <c r="K2803">
        <f>WEEKDAY(Table1[[#This Row],[Date]])</f>
        <v>2</v>
      </c>
      <c r="L2803" s="3">
        <f>DAY(Table1[[#This Row],[Date]])</f>
        <v>25</v>
      </c>
      <c r="M2803" s="3">
        <f>Table1[[#This Row],[Inventory Level]]/Table1[[#This Row],[Reorder Point]]</f>
        <v>1.075208913649025</v>
      </c>
      <c r="N2803" s="3">
        <f>ROUND(Table1[[#This Row],[Turnover Ratio]],2)</f>
        <v>1.08</v>
      </c>
    </row>
    <row r="2804" spans="1:14" hidden="1" x14ac:dyDescent="0.25">
      <c r="A2804" t="s">
        <v>2437</v>
      </c>
      <c r="B2804" s="1">
        <v>45483</v>
      </c>
      <c r="C2804">
        <v>402</v>
      </c>
      <c r="D2804">
        <v>344</v>
      </c>
      <c r="E2804">
        <v>17</v>
      </c>
      <c r="F2804">
        <v>29</v>
      </c>
      <c r="G2804">
        <v>31</v>
      </c>
      <c r="H2804" t="s">
        <v>3951</v>
      </c>
      <c r="I2804">
        <f>YEAR(Table1[[#This Row],[Date]])</f>
        <v>2024</v>
      </c>
      <c r="J2804">
        <f>MONTH(Table1[[#This Row],[Date]])</f>
        <v>7</v>
      </c>
      <c r="K2804">
        <f>WEEKDAY(Table1[[#This Row],[Date]])</f>
        <v>4</v>
      </c>
      <c r="L2804" s="3">
        <f>DAY(Table1[[#This Row],[Date]])</f>
        <v>10</v>
      </c>
      <c r="M2804" s="3">
        <f>Table1[[#This Row],[Inventory Level]]/Table1[[#This Row],[Reorder Point]]</f>
        <v>1.1686046511627908</v>
      </c>
      <c r="N2804" s="3">
        <f>ROUND(Table1[[#This Row],[Turnover Ratio]],2)</f>
        <v>1.17</v>
      </c>
    </row>
    <row r="2805" spans="1:14" x14ac:dyDescent="0.25">
      <c r="A2805" t="s">
        <v>2438</v>
      </c>
      <c r="B2805" s="1">
        <v>45180</v>
      </c>
      <c r="C2805">
        <v>131</v>
      </c>
      <c r="D2805">
        <v>316</v>
      </c>
      <c r="E2805">
        <v>29</v>
      </c>
      <c r="F2805">
        <v>68</v>
      </c>
      <c r="G2805">
        <v>38</v>
      </c>
      <c r="H2805" t="s">
        <v>3949</v>
      </c>
      <c r="I2805">
        <f>YEAR(Table1[[#This Row],[Date]])</f>
        <v>2023</v>
      </c>
      <c r="J2805">
        <f>MONTH(Table1[[#This Row],[Date]])</f>
        <v>9</v>
      </c>
      <c r="K2805">
        <f>WEEKDAY(Table1[[#This Row],[Date]])</f>
        <v>2</v>
      </c>
      <c r="L2805" s="3">
        <f>DAY(Table1[[#This Row],[Date]])</f>
        <v>11</v>
      </c>
      <c r="M2805" s="3">
        <f>Table1[[#This Row],[Inventory Level]]/Table1[[#This Row],[Reorder Point]]</f>
        <v>0.41455696202531644</v>
      </c>
      <c r="N2805" s="3">
        <f>ROUND(Table1[[#This Row],[Turnover Ratio]],2)</f>
        <v>0.41</v>
      </c>
    </row>
    <row r="2806" spans="1:14" hidden="1" x14ac:dyDescent="0.25">
      <c r="A2806" t="s">
        <v>252</v>
      </c>
      <c r="B2806" s="1">
        <v>44973</v>
      </c>
      <c r="C2806">
        <v>182</v>
      </c>
      <c r="D2806">
        <v>401</v>
      </c>
      <c r="E2806">
        <v>5</v>
      </c>
      <c r="F2806">
        <v>142</v>
      </c>
      <c r="G2806">
        <v>24</v>
      </c>
      <c r="H2806" t="s">
        <v>3950</v>
      </c>
      <c r="I2806">
        <f>YEAR(Table1[[#This Row],[Date]])</f>
        <v>2023</v>
      </c>
      <c r="J2806">
        <f>MONTH(Table1[[#This Row],[Date]])</f>
        <v>2</v>
      </c>
      <c r="K2806">
        <f>WEEKDAY(Table1[[#This Row],[Date]])</f>
        <v>5</v>
      </c>
      <c r="L2806" s="3">
        <f>DAY(Table1[[#This Row],[Date]])</f>
        <v>16</v>
      </c>
      <c r="M2806" s="3">
        <f>Table1[[#This Row],[Inventory Level]]/Table1[[#This Row],[Reorder Point]]</f>
        <v>0.4538653366583541</v>
      </c>
      <c r="N2806" s="3">
        <f>ROUND(Table1[[#This Row],[Turnover Ratio]],2)</f>
        <v>0.45</v>
      </c>
    </row>
    <row r="2807" spans="1:14" x14ac:dyDescent="0.25">
      <c r="A2807" t="s">
        <v>121</v>
      </c>
      <c r="B2807" s="1">
        <v>45348</v>
      </c>
      <c r="C2807">
        <v>534</v>
      </c>
      <c r="D2807">
        <v>310</v>
      </c>
      <c r="E2807">
        <v>2</v>
      </c>
      <c r="F2807">
        <v>176</v>
      </c>
      <c r="G2807">
        <v>45</v>
      </c>
      <c r="H2807" t="s">
        <v>3949</v>
      </c>
      <c r="I2807">
        <f>YEAR(Table1[[#This Row],[Date]])</f>
        <v>2024</v>
      </c>
      <c r="J2807">
        <f>MONTH(Table1[[#This Row],[Date]])</f>
        <v>2</v>
      </c>
      <c r="K2807">
        <f>WEEKDAY(Table1[[#This Row],[Date]])</f>
        <v>2</v>
      </c>
      <c r="L2807" s="3">
        <f>DAY(Table1[[#This Row],[Date]])</f>
        <v>26</v>
      </c>
      <c r="M2807" s="3">
        <f>Table1[[#This Row],[Inventory Level]]/Table1[[#This Row],[Reorder Point]]</f>
        <v>1.7225806451612904</v>
      </c>
      <c r="N2807" s="3">
        <f>ROUND(Table1[[#This Row],[Turnover Ratio]],2)</f>
        <v>1.72</v>
      </c>
    </row>
    <row r="2808" spans="1:14" hidden="1" x14ac:dyDescent="0.25">
      <c r="A2808" t="s">
        <v>493</v>
      </c>
      <c r="B2808" s="1">
        <v>45532</v>
      </c>
      <c r="C2808">
        <v>848</v>
      </c>
      <c r="D2808">
        <v>335</v>
      </c>
      <c r="E2808">
        <v>26</v>
      </c>
      <c r="F2808">
        <v>162</v>
      </c>
      <c r="G2808">
        <v>32</v>
      </c>
      <c r="H2808" t="s">
        <v>3950</v>
      </c>
      <c r="I2808">
        <f>YEAR(Table1[[#This Row],[Date]])</f>
        <v>2024</v>
      </c>
      <c r="J2808">
        <f>MONTH(Table1[[#This Row],[Date]])</f>
        <v>8</v>
      </c>
      <c r="K2808">
        <f>WEEKDAY(Table1[[#This Row],[Date]])</f>
        <v>4</v>
      </c>
      <c r="L2808" s="3">
        <f>DAY(Table1[[#This Row],[Date]])</f>
        <v>28</v>
      </c>
      <c r="M2808" s="3">
        <f>Table1[[#This Row],[Inventory Level]]/Table1[[#This Row],[Reorder Point]]</f>
        <v>2.5313432835820895</v>
      </c>
      <c r="N2808" s="3">
        <f>ROUND(Table1[[#This Row],[Turnover Ratio]],2)</f>
        <v>2.5299999999999998</v>
      </c>
    </row>
    <row r="2809" spans="1:14" hidden="1" x14ac:dyDescent="0.25">
      <c r="A2809" t="s">
        <v>41</v>
      </c>
      <c r="B2809" s="1">
        <v>45483</v>
      </c>
      <c r="C2809">
        <v>645</v>
      </c>
      <c r="D2809">
        <v>458</v>
      </c>
      <c r="E2809">
        <v>7</v>
      </c>
      <c r="F2809">
        <v>166</v>
      </c>
      <c r="G2809">
        <v>7</v>
      </c>
      <c r="H2809" t="s">
        <v>3950</v>
      </c>
      <c r="I2809">
        <f>YEAR(Table1[[#This Row],[Date]])</f>
        <v>2024</v>
      </c>
      <c r="J2809">
        <f>MONTH(Table1[[#This Row],[Date]])</f>
        <v>7</v>
      </c>
      <c r="K2809">
        <f>WEEKDAY(Table1[[#This Row],[Date]])</f>
        <v>4</v>
      </c>
      <c r="L2809" s="3">
        <f>DAY(Table1[[#This Row],[Date]])</f>
        <v>10</v>
      </c>
      <c r="M2809" s="3">
        <f>Table1[[#This Row],[Inventory Level]]/Table1[[#This Row],[Reorder Point]]</f>
        <v>1.4082969432314409</v>
      </c>
      <c r="N2809" s="3">
        <f>ROUND(Table1[[#This Row],[Turnover Ratio]],2)</f>
        <v>1.41</v>
      </c>
    </row>
    <row r="2810" spans="1:14" hidden="1" x14ac:dyDescent="0.25">
      <c r="A2810" t="s">
        <v>1928</v>
      </c>
      <c r="B2810" s="1">
        <v>45041</v>
      </c>
      <c r="C2810">
        <v>250</v>
      </c>
      <c r="D2810">
        <v>183</v>
      </c>
      <c r="E2810">
        <v>19</v>
      </c>
      <c r="F2810">
        <v>191</v>
      </c>
      <c r="G2810">
        <v>37</v>
      </c>
      <c r="H2810" t="s">
        <v>3951</v>
      </c>
      <c r="I2810">
        <f>YEAR(Table1[[#This Row],[Date]])</f>
        <v>2023</v>
      </c>
      <c r="J2810">
        <f>MONTH(Table1[[#This Row],[Date]])</f>
        <v>4</v>
      </c>
      <c r="K2810">
        <f>WEEKDAY(Table1[[#This Row],[Date]])</f>
        <v>3</v>
      </c>
      <c r="L2810" s="3">
        <f>DAY(Table1[[#This Row],[Date]])</f>
        <v>25</v>
      </c>
      <c r="M2810" s="3">
        <f>Table1[[#This Row],[Inventory Level]]/Table1[[#This Row],[Reorder Point]]</f>
        <v>1.3661202185792349</v>
      </c>
      <c r="N2810" s="3">
        <f>ROUND(Table1[[#This Row],[Turnover Ratio]],2)</f>
        <v>1.37</v>
      </c>
    </row>
    <row r="2811" spans="1:14" hidden="1" x14ac:dyDescent="0.25">
      <c r="A2811" t="s">
        <v>1888</v>
      </c>
      <c r="B2811" s="1">
        <v>45462</v>
      </c>
      <c r="C2811">
        <v>795</v>
      </c>
      <c r="D2811">
        <v>298</v>
      </c>
      <c r="E2811">
        <v>6</v>
      </c>
      <c r="F2811">
        <v>154</v>
      </c>
      <c r="G2811">
        <v>44</v>
      </c>
      <c r="H2811" t="s">
        <v>3951</v>
      </c>
      <c r="I2811">
        <f>YEAR(Table1[[#This Row],[Date]])</f>
        <v>2024</v>
      </c>
      <c r="J2811">
        <f>MONTH(Table1[[#This Row],[Date]])</f>
        <v>6</v>
      </c>
      <c r="K2811">
        <f>WEEKDAY(Table1[[#This Row],[Date]])</f>
        <v>4</v>
      </c>
      <c r="L2811" s="3">
        <f>DAY(Table1[[#This Row],[Date]])</f>
        <v>19</v>
      </c>
      <c r="M2811" s="3">
        <f>Table1[[#This Row],[Inventory Level]]/Table1[[#This Row],[Reorder Point]]</f>
        <v>2.6677852348993287</v>
      </c>
      <c r="N2811" s="3">
        <f>ROUND(Table1[[#This Row],[Turnover Ratio]],2)</f>
        <v>2.67</v>
      </c>
    </row>
    <row r="2812" spans="1:14" hidden="1" x14ac:dyDescent="0.25">
      <c r="A2812" t="s">
        <v>2439</v>
      </c>
      <c r="B2812" s="1">
        <v>45389</v>
      </c>
      <c r="C2812">
        <v>678</v>
      </c>
      <c r="D2812">
        <v>472</v>
      </c>
      <c r="E2812">
        <v>21</v>
      </c>
      <c r="F2812">
        <v>102</v>
      </c>
      <c r="G2812">
        <v>21</v>
      </c>
      <c r="H2812" t="s">
        <v>3950</v>
      </c>
      <c r="I2812">
        <f>YEAR(Table1[[#This Row],[Date]])</f>
        <v>2024</v>
      </c>
      <c r="J2812">
        <f>MONTH(Table1[[#This Row],[Date]])</f>
        <v>4</v>
      </c>
      <c r="K2812">
        <f>WEEKDAY(Table1[[#This Row],[Date]])</f>
        <v>1</v>
      </c>
      <c r="L2812" s="3">
        <f>DAY(Table1[[#This Row],[Date]])</f>
        <v>7</v>
      </c>
      <c r="M2812" s="3">
        <f>Table1[[#This Row],[Inventory Level]]/Table1[[#This Row],[Reorder Point]]</f>
        <v>1.4364406779661016</v>
      </c>
      <c r="N2812" s="3">
        <f>ROUND(Table1[[#This Row],[Turnover Ratio]],2)</f>
        <v>1.44</v>
      </c>
    </row>
    <row r="2813" spans="1:14" hidden="1" x14ac:dyDescent="0.25">
      <c r="A2813" t="s">
        <v>2440</v>
      </c>
      <c r="B2813" s="1">
        <v>45113</v>
      </c>
      <c r="C2813">
        <v>445</v>
      </c>
      <c r="D2813">
        <v>119</v>
      </c>
      <c r="E2813">
        <v>6</v>
      </c>
      <c r="F2813">
        <v>90</v>
      </c>
      <c r="G2813">
        <v>22</v>
      </c>
      <c r="H2813" t="s">
        <v>3950</v>
      </c>
      <c r="I2813">
        <f>YEAR(Table1[[#This Row],[Date]])</f>
        <v>2023</v>
      </c>
      <c r="J2813">
        <f>MONTH(Table1[[#This Row],[Date]])</f>
        <v>7</v>
      </c>
      <c r="K2813">
        <f>WEEKDAY(Table1[[#This Row],[Date]])</f>
        <v>5</v>
      </c>
      <c r="L2813" s="3">
        <f>DAY(Table1[[#This Row],[Date]])</f>
        <v>6</v>
      </c>
      <c r="M2813" s="3">
        <f>Table1[[#This Row],[Inventory Level]]/Table1[[#This Row],[Reorder Point]]</f>
        <v>3.7394957983193278</v>
      </c>
      <c r="N2813" s="3">
        <f>ROUND(Table1[[#This Row],[Turnover Ratio]],2)</f>
        <v>3.74</v>
      </c>
    </row>
    <row r="2814" spans="1:14" x14ac:dyDescent="0.25">
      <c r="A2814" t="s">
        <v>638</v>
      </c>
      <c r="B2814" s="1">
        <v>45297</v>
      </c>
      <c r="C2814">
        <v>577</v>
      </c>
      <c r="D2814">
        <v>274</v>
      </c>
      <c r="E2814">
        <v>25</v>
      </c>
      <c r="F2814">
        <v>151</v>
      </c>
      <c r="G2814">
        <v>29</v>
      </c>
      <c r="H2814" t="s">
        <v>3949</v>
      </c>
      <c r="I2814">
        <f>YEAR(Table1[[#This Row],[Date]])</f>
        <v>2024</v>
      </c>
      <c r="J2814">
        <f>MONTH(Table1[[#This Row],[Date]])</f>
        <v>1</v>
      </c>
      <c r="K2814">
        <f>WEEKDAY(Table1[[#This Row],[Date]])</f>
        <v>7</v>
      </c>
      <c r="L2814" s="3">
        <f>DAY(Table1[[#This Row],[Date]])</f>
        <v>6</v>
      </c>
      <c r="M2814" s="3">
        <f>Table1[[#This Row],[Inventory Level]]/Table1[[#This Row],[Reorder Point]]</f>
        <v>2.105839416058394</v>
      </c>
      <c r="N2814" s="3">
        <f>ROUND(Table1[[#This Row],[Turnover Ratio]],2)</f>
        <v>2.11</v>
      </c>
    </row>
    <row r="2815" spans="1:14" hidden="1" x14ac:dyDescent="0.25">
      <c r="A2815" t="s">
        <v>2441</v>
      </c>
      <c r="B2815" s="1">
        <v>45411</v>
      </c>
      <c r="C2815">
        <v>761</v>
      </c>
      <c r="D2815">
        <v>257</v>
      </c>
      <c r="E2815">
        <v>21</v>
      </c>
      <c r="F2815">
        <v>16</v>
      </c>
      <c r="G2815">
        <v>17</v>
      </c>
      <c r="H2815" t="s">
        <v>3950</v>
      </c>
      <c r="I2815">
        <f>YEAR(Table1[[#This Row],[Date]])</f>
        <v>2024</v>
      </c>
      <c r="J2815">
        <f>MONTH(Table1[[#This Row],[Date]])</f>
        <v>4</v>
      </c>
      <c r="K2815">
        <f>WEEKDAY(Table1[[#This Row],[Date]])</f>
        <v>2</v>
      </c>
      <c r="L2815" s="3">
        <f>DAY(Table1[[#This Row],[Date]])</f>
        <v>29</v>
      </c>
      <c r="M2815" s="3">
        <f>Table1[[#This Row],[Inventory Level]]/Table1[[#This Row],[Reorder Point]]</f>
        <v>2.9610894941634243</v>
      </c>
      <c r="N2815" s="3">
        <f>ROUND(Table1[[#This Row],[Turnover Ratio]],2)</f>
        <v>2.96</v>
      </c>
    </row>
    <row r="2816" spans="1:14" hidden="1" x14ac:dyDescent="0.25">
      <c r="A2816" t="s">
        <v>2442</v>
      </c>
      <c r="B2816" s="1">
        <v>45445</v>
      </c>
      <c r="C2816">
        <v>655</v>
      </c>
      <c r="D2816">
        <v>225</v>
      </c>
      <c r="E2816">
        <v>24</v>
      </c>
      <c r="F2816">
        <v>68</v>
      </c>
      <c r="G2816">
        <v>13</v>
      </c>
      <c r="H2816" t="s">
        <v>3951</v>
      </c>
      <c r="I2816">
        <f>YEAR(Table1[[#This Row],[Date]])</f>
        <v>2024</v>
      </c>
      <c r="J2816">
        <f>MONTH(Table1[[#This Row],[Date]])</f>
        <v>6</v>
      </c>
      <c r="K2816">
        <f>WEEKDAY(Table1[[#This Row],[Date]])</f>
        <v>1</v>
      </c>
      <c r="L2816" s="3">
        <f>DAY(Table1[[#This Row],[Date]])</f>
        <v>2</v>
      </c>
      <c r="M2816" s="3">
        <f>Table1[[#This Row],[Inventory Level]]/Table1[[#This Row],[Reorder Point]]</f>
        <v>2.911111111111111</v>
      </c>
      <c r="N2816" s="3">
        <f>ROUND(Table1[[#This Row],[Turnover Ratio]],2)</f>
        <v>2.91</v>
      </c>
    </row>
    <row r="2817" spans="1:14" hidden="1" x14ac:dyDescent="0.25">
      <c r="A2817" t="s">
        <v>2443</v>
      </c>
      <c r="B2817" s="1">
        <v>45327</v>
      </c>
      <c r="C2817">
        <v>839</v>
      </c>
      <c r="D2817">
        <v>376</v>
      </c>
      <c r="E2817">
        <v>11</v>
      </c>
      <c r="F2817">
        <v>150</v>
      </c>
      <c r="G2817">
        <v>30</v>
      </c>
      <c r="H2817" t="s">
        <v>3951</v>
      </c>
      <c r="I2817">
        <f>YEAR(Table1[[#This Row],[Date]])</f>
        <v>2024</v>
      </c>
      <c r="J2817">
        <f>MONTH(Table1[[#This Row],[Date]])</f>
        <v>2</v>
      </c>
      <c r="K2817">
        <f>WEEKDAY(Table1[[#This Row],[Date]])</f>
        <v>2</v>
      </c>
      <c r="L2817" s="3">
        <f>DAY(Table1[[#This Row],[Date]])</f>
        <v>5</v>
      </c>
      <c r="M2817" s="3">
        <f>Table1[[#This Row],[Inventory Level]]/Table1[[#This Row],[Reorder Point]]</f>
        <v>2.2313829787234041</v>
      </c>
      <c r="N2817" s="3">
        <f>ROUND(Table1[[#This Row],[Turnover Ratio]],2)</f>
        <v>2.23</v>
      </c>
    </row>
    <row r="2818" spans="1:14" x14ac:dyDescent="0.25">
      <c r="A2818" t="s">
        <v>2444</v>
      </c>
      <c r="B2818" s="1">
        <v>45498</v>
      </c>
      <c r="C2818">
        <v>957</v>
      </c>
      <c r="D2818">
        <v>122</v>
      </c>
      <c r="E2818">
        <v>3</v>
      </c>
      <c r="F2818">
        <v>74</v>
      </c>
      <c r="G2818">
        <v>44</v>
      </c>
      <c r="H2818" t="s">
        <v>3949</v>
      </c>
      <c r="I2818">
        <f>YEAR(Table1[[#This Row],[Date]])</f>
        <v>2024</v>
      </c>
      <c r="J2818">
        <f>MONTH(Table1[[#This Row],[Date]])</f>
        <v>7</v>
      </c>
      <c r="K2818">
        <f>WEEKDAY(Table1[[#This Row],[Date]])</f>
        <v>5</v>
      </c>
      <c r="L2818" s="3">
        <f>DAY(Table1[[#This Row],[Date]])</f>
        <v>25</v>
      </c>
      <c r="M2818" s="3">
        <f>Table1[[#This Row],[Inventory Level]]/Table1[[#This Row],[Reorder Point]]</f>
        <v>7.8442622950819674</v>
      </c>
      <c r="N2818" s="3">
        <f>ROUND(Table1[[#This Row],[Turnover Ratio]],2)</f>
        <v>7.84</v>
      </c>
    </row>
    <row r="2819" spans="1:14" x14ac:dyDescent="0.25">
      <c r="A2819" t="s">
        <v>1916</v>
      </c>
      <c r="B2819" s="1">
        <v>45562</v>
      </c>
      <c r="C2819">
        <v>449</v>
      </c>
      <c r="D2819">
        <v>338</v>
      </c>
      <c r="E2819">
        <v>9</v>
      </c>
      <c r="F2819">
        <v>1</v>
      </c>
      <c r="G2819">
        <v>38</v>
      </c>
      <c r="H2819" t="s">
        <v>3949</v>
      </c>
      <c r="I2819">
        <f>YEAR(Table1[[#This Row],[Date]])</f>
        <v>2024</v>
      </c>
      <c r="J2819">
        <f>MONTH(Table1[[#This Row],[Date]])</f>
        <v>9</v>
      </c>
      <c r="K2819">
        <f>WEEKDAY(Table1[[#This Row],[Date]])</f>
        <v>6</v>
      </c>
      <c r="L2819" s="3">
        <f>DAY(Table1[[#This Row],[Date]])</f>
        <v>27</v>
      </c>
      <c r="M2819" s="3">
        <f>Table1[[#This Row],[Inventory Level]]/Table1[[#This Row],[Reorder Point]]</f>
        <v>1.3284023668639053</v>
      </c>
      <c r="N2819" s="3">
        <f>ROUND(Table1[[#This Row],[Turnover Ratio]],2)</f>
        <v>1.33</v>
      </c>
    </row>
    <row r="2820" spans="1:14" x14ac:dyDescent="0.25">
      <c r="A2820" t="s">
        <v>2445</v>
      </c>
      <c r="B2820" s="1">
        <v>45216</v>
      </c>
      <c r="C2820">
        <v>448</v>
      </c>
      <c r="D2820">
        <v>142</v>
      </c>
      <c r="E2820">
        <v>12</v>
      </c>
      <c r="F2820">
        <v>84</v>
      </c>
      <c r="G2820">
        <v>29</v>
      </c>
      <c r="H2820" t="s">
        <v>3949</v>
      </c>
      <c r="I2820">
        <f>YEAR(Table1[[#This Row],[Date]])</f>
        <v>2023</v>
      </c>
      <c r="J2820">
        <f>MONTH(Table1[[#This Row],[Date]])</f>
        <v>10</v>
      </c>
      <c r="K2820">
        <f>WEEKDAY(Table1[[#This Row],[Date]])</f>
        <v>3</v>
      </c>
      <c r="L2820" s="3">
        <f>DAY(Table1[[#This Row],[Date]])</f>
        <v>17</v>
      </c>
      <c r="M2820" s="3">
        <f>Table1[[#This Row],[Inventory Level]]/Table1[[#This Row],[Reorder Point]]</f>
        <v>3.1549295774647885</v>
      </c>
      <c r="N2820" s="3">
        <f>ROUND(Table1[[#This Row],[Turnover Ratio]],2)</f>
        <v>3.15</v>
      </c>
    </row>
    <row r="2821" spans="1:14" hidden="1" x14ac:dyDescent="0.25">
      <c r="A2821" t="s">
        <v>2446</v>
      </c>
      <c r="B2821" s="1">
        <v>45685</v>
      </c>
      <c r="C2821">
        <v>762</v>
      </c>
      <c r="D2821">
        <v>384</v>
      </c>
      <c r="E2821">
        <v>20</v>
      </c>
      <c r="F2821">
        <v>195</v>
      </c>
      <c r="G2821">
        <v>22</v>
      </c>
      <c r="H2821" t="s">
        <v>3951</v>
      </c>
      <c r="I2821">
        <f>YEAR(Table1[[#This Row],[Date]])</f>
        <v>2025</v>
      </c>
      <c r="J2821">
        <f>MONTH(Table1[[#This Row],[Date]])</f>
        <v>1</v>
      </c>
      <c r="K2821">
        <f>WEEKDAY(Table1[[#This Row],[Date]])</f>
        <v>3</v>
      </c>
      <c r="L2821" s="3">
        <f>DAY(Table1[[#This Row],[Date]])</f>
        <v>28</v>
      </c>
      <c r="M2821" s="3">
        <f>Table1[[#This Row],[Inventory Level]]/Table1[[#This Row],[Reorder Point]]</f>
        <v>1.984375</v>
      </c>
      <c r="N2821" s="3">
        <f>ROUND(Table1[[#This Row],[Turnover Ratio]],2)</f>
        <v>1.98</v>
      </c>
    </row>
    <row r="2822" spans="1:14" hidden="1" x14ac:dyDescent="0.25">
      <c r="A2822" t="s">
        <v>2447</v>
      </c>
      <c r="B2822" s="1">
        <v>45594</v>
      </c>
      <c r="C2822">
        <v>382</v>
      </c>
      <c r="D2822">
        <v>364</v>
      </c>
      <c r="E2822">
        <v>19</v>
      </c>
      <c r="F2822">
        <v>169</v>
      </c>
      <c r="G2822">
        <v>18</v>
      </c>
      <c r="H2822" t="s">
        <v>3951</v>
      </c>
      <c r="I2822">
        <f>YEAR(Table1[[#This Row],[Date]])</f>
        <v>2024</v>
      </c>
      <c r="J2822">
        <f>MONTH(Table1[[#This Row],[Date]])</f>
        <v>10</v>
      </c>
      <c r="K2822">
        <f>WEEKDAY(Table1[[#This Row],[Date]])</f>
        <v>3</v>
      </c>
      <c r="L2822" s="3">
        <f>DAY(Table1[[#This Row],[Date]])</f>
        <v>29</v>
      </c>
      <c r="M2822" s="3">
        <f>Table1[[#This Row],[Inventory Level]]/Table1[[#This Row],[Reorder Point]]</f>
        <v>1.0494505494505495</v>
      </c>
      <c r="N2822" s="3">
        <f>ROUND(Table1[[#This Row],[Turnover Ratio]],2)</f>
        <v>1.05</v>
      </c>
    </row>
    <row r="2823" spans="1:14" hidden="1" x14ac:dyDescent="0.25">
      <c r="A2823" t="s">
        <v>2448</v>
      </c>
      <c r="B2823" s="1">
        <v>45055</v>
      </c>
      <c r="C2823">
        <v>850</v>
      </c>
      <c r="D2823">
        <v>430</v>
      </c>
      <c r="E2823">
        <v>26</v>
      </c>
      <c r="F2823">
        <v>168</v>
      </c>
      <c r="G2823">
        <v>12</v>
      </c>
      <c r="H2823" t="s">
        <v>3950</v>
      </c>
      <c r="I2823">
        <f>YEAR(Table1[[#This Row],[Date]])</f>
        <v>2023</v>
      </c>
      <c r="J2823">
        <f>MONTH(Table1[[#This Row],[Date]])</f>
        <v>5</v>
      </c>
      <c r="K2823">
        <f>WEEKDAY(Table1[[#This Row],[Date]])</f>
        <v>3</v>
      </c>
      <c r="L2823" s="3">
        <f>DAY(Table1[[#This Row],[Date]])</f>
        <v>9</v>
      </c>
      <c r="M2823" s="3">
        <f>Table1[[#This Row],[Inventory Level]]/Table1[[#This Row],[Reorder Point]]</f>
        <v>1.9767441860465116</v>
      </c>
      <c r="N2823" s="3">
        <f>ROUND(Table1[[#This Row],[Turnover Ratio]],2)</f>
        <v>1.98</v>
      </c>
    </row>
    <row r="2824" spans="1:14" hidden="1" x14ac:dyDescent="0.25">
      <c r="A2824" t="s">
        <v>2449</v>
      </c>
      <c r="B2824" s="1">
        <v>45080</v>
      </c>
      <c r="C2824">
        <v>830</v>
      </c>
      <c r="D2824">
        <v>236</v>
      </c>
      <c r="E2824">
        <v>21</v>
      </c>
      <c r="F2824">
        <v>195</v>
      </c>
      <c r="G2824">
        <v>10</v>
      </c>
      <c r="H2824" t="s">
        <v>3950</v>
      </c>
      <c r="I2824">
        <f>YEAR(Table1[[#This Row],[Date]])</f>
        <v>2023</v>
      </c>
      <c r="J2824">
        <f>MONTH(Table1[[#This Row],[Date]])</f>
        <v>6</v>
      </c>
      <c r="K2824">
        <f>WEEKDAY(Table1[[#This Row],[Date]])</f>
        <v>7</v>
      </c>
      <c r="L2824" s="3">
        <f>DAY(Table1[[#This Row],[Date]])</f>
        <v>3</v>
      </c>
      <c r="M2824" s="3">
        <f>Table1[[#This Row],[Inventory Level]]/Table1[[#This Row],[Reorder Point]]</f>
        <v>3.5169491525423728</v>
      </c>
      <c r="N2824" s="3">
        <f>ROUND(Table1[[#This Row],[Turnover Ratio]],2)</f>
        <v>3.52</v>
      </c>
    </row>
    <row r="2825" spans="1:14" hidden="1" x14ac:dyDescent="0.25">
      <c r="A2825" t="s">
        <v>2450</v>
      </c>
      <c r="B2825" s="1">
        <v>45201</v>
      </c>
      <c r="C2825">
        <v>396</v>
      </c>
      <c r="D2825">
        <v>415</v>
      </c>
      <c r="E2825">
        <v>27</v>
      </c>
      <c r="F2825">
        <v>54</v>
      </c>
      <c r="G2825">
        <v>16</v>
      </c>
      <c r="H2825" t="s">
        <v>3951</v>
      </c>
      <c r="I2825">
        <f>YEAR(Table1[[#This Row],[Date]])</f>
        <v>2023</v>
      </c>
      <c r="J2825">
        <f>MONTH(Table1[[#This Row],[Date]])</f>
        <v>10</v>
      </c>
      <c r="K2825">
        <f>WEEKDAY(Table1[[#This Row],[Date]])</f>
        <v>2</v>
      </c>
      <c r="L2825" s="3">
        <f>DAY(Table1[[#This Row],[Date]])</f>
        <v>2</v>
      </c>
      <c r="M2825" s="3">
        <f>Table1[[#This Row],[Inventory Level]]/Table1[[#This Row],[Reorder Point]]</f>
        <v>0.95421686746987955</v>
      </c>
      <c r="N2825" s="3">
        <f>ROUND(Table1[[#This Row],[Turnover Ratio]],2)</f>
        <v>0.95</v>
      </c>
    </row>
    <row r="2826" spans="1:14" x14ac:dyDescent="0.25">
      <c r="A2826" t="s">
        <v>1687</v>
      </c>
      <c r="B2826" s="1">
        <v>45152</v>
      </c>
      <c r="C2826">
        <v>859</v>
      </c>
      <c r="D2826">
        <v>282</v>
      </c>
      <c r="E2826">
        <v>9</v>
      </c>
      <c r="F2826">
        <v>49</v>
      </c>
      <c r="G2826">
        <v>25</v>
      </c>
      <c r="H2826" t="s">
        <v>3949</v>
      </c>
      <c r="I2826">
        <f>YEAR(Table1[[#This Row],[Date]])</f>
        <v>2023</v>
      </c>
      <c r="J2826">
        <f>MONTH(Table1[[#This Row],[Date]])</f>
        <v>8</v>
      </c>
      <c r="K2826">
        <f>WEEKDAY(Table1[[#This Row],[Date]])</f>
        <v>2</v>
      </c>
      <c r="L2826" s="3">
        <f>DAY(Table1[[#This Row],[Date]])</f>
        <v>14</v>
      </c>
      <c r="M2826" s="3">
        <f>Table1[[#This Row],[Inventory Level]]/Table1[[#This Row],[Reorder Point]]</f>
        <v>3.0460992907801416</v>
      </c>
      <c r="N2826" s="3">
        <f>ROUND(Table1[[#This Row],[Turnover Ratio]],2)</f>
        <v>3.05</v>
      </c>
    </row>
    <row r="2827" spans="1:14" x14ac:dyDescent="0.25">
      <c r="A2827" t="s">
        <v>586</v>
      </c>
      <c r="B2827" s="1">
        <v>45127</v>
      </c>
      <c r="C2827">
        <v>650</v>
      </c>
      <c r="D2827">
        <v>442</v>
      </c>
      <c r="E2827">
        <v>1</v>
      </c>
      <c r="F2827">
        <v>83</v>
      </c>
      <c r="G2827">
        <v>46</v>
      </c>
      <c r="H2827" t="s">
        <v>3949</v>
      </c>
      <c r="I2827">
        <f>YEAR(Table1[[#This Row],[Date]])</f>
        <v>2023</v>
      </c>
      <c r="J2827">
        <f>MONTH(Table1[[#This Row],[Date]])</f>
        <v>7</v>
      </c>
      <c r="K2827">
        <f>WEEKDAY(Table1[[#This Row],[Date]])</f>
        <v>5</v>
      </c>
      <c r="L2827" s="3">
        <f>DAY(Table1[[#This Row],[Date]])</f>
        <v>20</v>
      </c>
      <c r="M2827" s="3">
        <f>Table1[[#This Row],[Inventory Level]]/Table1[[#This Row],[Reorder Point]]</f>
        <v>1.4705882352941178</v>
      </c>
      <c r="N2827" s="3">
        <f>ROUND(Table1[[#This Row],[Turnover Ratio]],2)</f>
        <v>1.47</v>
      </c>
    </row>
    <row r="2828" spans="1:14" hidden="1" x14ac:dyDescent="0.25">
      <c r="A2828" t="s">
        <v>2451</v>
      </c>
      <c r="B2828" s="1">
        <v>45536</v>
      </c>
      <c r="C2828">
        <v>681</v>
      </c>
      <c r="D2828">
        <v>177</v>
      </c>
      <c r="E2828">
        <v>1</v>
      </c>
      <c r="F2828">
        <v>180</v>
      </c>
      <c r="G2828">
        <v>30</v>
      </c>
      <c r="H2828" t="s">
        <v>3951</v>
      </c>
      <c r="I2828">
        <f>YEAR(Table1[[#This Row],[Date]])</f>
        <v>2024</v>
      </c>
      <c r="J2828">
        <f>MONTH(Table1[[#This Row],[Date]])</f>
        <v>9</v>
      </c>
      <c r="K2828">
        <f>WEEKDAY(Table1[[#This Row],[Date]])</f>
        <v>1</v>
      </c>
      <c r="L2828" s="3">
        <f>DAY(Table1[[#This Row],[Date]])</f>
        <v>1</v>
      </c>
      <c r="M2828" s="3">
        <f>Table1[[#This Row],[Inventory Level]]/Table1[[#This Row],[Reorder Point]]</f>
        <v>3.847457627118644</v>
      </c>
      <c r="N2828" s="3">
        <f>ROUND(Table1[[#This Row],[Turnover Ratio]],2)</f>
        <v>3.85</v>
      </c>
    </row>
    <row r="2829" spans="1:14" hidden="1" x14ac:dyDescent="0.25">
      <c r="A2829" t="s">
        <v>2452</v>
      </c>
      <c r="B2829" s="1">
        <v>45512</v>
      </c>
      <c r="C2829">
        <v>491</v>
      </c>
      <c r="D2829">
        <v>447</v>
      </c>
      <c r="E2829">
        <v>6</v>
      </c>
      <c r="F2829">
        <v>58</v>
      </c>
      <c r="G2829">
        <v>32</v>
      </c>
      <c r="H2829" t="s">
        <v>3951</v>
      </c>
      <c r="I2829">
        <f>YEAR(Table1[[#This Row],[Date]])</f>
        <v>2024</v>
      </c>
      <c r="J2829">
        <f>MONTH(Table1[[#This Row],[Date]])</f>
        <v>8</v>
      </c>
      <c r="K2829">
        <f>WEEKDAY(Table1[[#This Row],[Date]])</f>
        <v>5</v>
      </c>
      <c r="L2829" s="3">
        <f>DAY(Table1[[#This Row],[Date]])</f>
        <v>8</v>
      </c>
      <c r="M2829" s="3">
        <f>Table1[[#This Row],[Inventory Level]]/Table1[[#This Row],[Reorder Point]]</f>
        <v>1.0984340044742729</v>
      </c>
      <c r="N2829" s="3">
        <f>ROUND(Table1[[#This Row],[Turnover Ratio]],2)</f>
        <v>1.1000000000000001</v>
      </c>
    </row>
    <row r="2830" spans="1:14" hidden="1" x14ac:dyDescent="0.25">
      <c r="A2830" t="s">
        <v>2453</v>
      </c>
      <c r="B2830" s="1">
        <v>45673</v>
      </c>
      <c r="C2830">
        <v>955</v>
      </c>
      <c r="D2830">
        <v>227</v>
      </c>
      <c r="E2830">
        <v>2</v>
      </c>
      <c r="F2830">
        <v>69</v>
      </c>
      <c r="G2830">
        <v>46</v>
      </c>
      <c r="H2830" t="s">
        <v>3951</v>
      </c>
      <c r="I2830">
        <f>YEAR(Table1[[#This Row],[Date]])</f>
        <v>2025</v>
      </c>
      <c r="J2830">
        <f>MONTH(Table1[[#This Row],[Date]])</f>
        <v>1</v>
      </c>
      <c r="K2830">
        <f>WEEKDAY(Table1[[#This Row],[Date]])</f>
        <v>5</v>
      </c>
      <c r="L2830" s="3">
        <f>DAY(Table1[[#This Row],[Date]])</f>
        <v>16</v>
      </c>
      <c r="M2830" s="3">
        <f>Table1[[#This Row],[Inventory Level]]/Table1[[#This Row],[Reorder Point]]</f>
        <v>4.2070484581497798</v>
      </c>
      <c r="N2830" s="3">
        <f>ROUND(Table1[[#This Row],[Turnover Ratio]],2)</f>
        <v>4.21</v>
      </c>
    </row>
    <row r="2831" spans="1:14" x14ac:dyDescent="0.25">
      <c r="A2831" t="s">
        <v>2454</v>
      </c>
      <c r="B2831" s="1">
        <v>45674</v>
      </c>
      <c r="C2831">
        <v>815</v>
      </c>
      <c r="D2831">
        <v>389</v>
      </c>
      <c r="E2831">
        <v>6</v>
      </c>
      <c r="F2831">
        <v>85</v>
      </c>
      <c r="G2831">
        <v>43</v>
      </c>
      <c r="H2831" t="s">
        <v>3949</v>
      </c>
      <c r="I2831">
        <f>YEAR(Table1[[#This Row],[Date]])</f>
        <v>2025</v>
      </c>
      <c r="J2831">
        <f>MONTH(Table1[[#This Row],[Date]])</f>
        <v>1</v>
      </c>
      <c r="K2831">
        <f>WEEKDAY(Table1[[#This Row],[Date]])</f>
        <v>6</v>
      </c>
      <c r="L2831" s="3">
        <f>DAY(Table1[[#This Row],[Date]])</f>
        <v>17</v>
      </c>
      <c r="M2831" s="3">
        <f>Table1[[#This Row],[Inventory Level]]/Table1[[#This Row],[Reorder Point]]</f>
        <v>2.0951156812339331</v>
      </c>
      <c r="N2831" s="3">
        <f>ROUND(Table1[[#This Row],[Turnover Ratio]],2)</f>
        <v>2.1</v>
      </c>
    </row>
    <row r="2832" spans="1:14" hidden="1" x14ac:dyDescent="0.25">
      <c r="A2832" t="s">
        <v>52</v>
      </c>
      <c r="B2832" s="1">
        <v>45576</v>
      </c>
      <c r="C2832">
        <v>856</v>
      </c>
      <c r="D2832">
        <v>87</v>
      </c>
      <c r="E2832">
        <v>5</v>
      </c>
      <c r="F2832">
        <v>111</v>
      </c>
      <c r="G2832">
        <v>31</v>
      </c>
      <c r="H2832" t="s">
        <v>3951</v>
      </c>
      <c r="I2832">
        <f>YEAR(Table1[[#This Row],[Date]])</f>
        <v>2024</v>
      </c>
      <c r="J2832">
        <f>MONTH(Table1[[#This Row],[Date]])</f>
        <v>10</v>
      </c>
      <c r="K2832">
        <f>WEEKDAY(Table1[[#This Row],[Date]])</f>
        <v>6</v>
      </c>
      <c r="L2832" s="3">
        <f>DAY(Table1[[#This Row],[Date]])</f>
        <v>11</v>
      </c>
      <c r="M2832" s="3">
        <f>Table1[[#This Row],[Inventory Level]]/Table1[[#This Row],[Reorder Point]]</f>
        <v>9.8390804597701145</v>
      </c>
      <c r="N2832" s="3">
        <f>ROUND(Table1[[#This Row],[Turnover Ratio]],2)</f>
        <v>9.84</v>
      </c>
    </row>
    <row r="2833" spans="1:14" x14ac:dyDescent="0.25">
      <c r="A2833" t="s">
        <v>2455</v>
      </c>
      <c r="B2833" s="1">
        <v>45275</v>
      </c>
      <c r="C2833">
        <v>852</v>
      </c>
      <c r="D2833">
        <v>151</v>
      </c>
      <c r="E2833">
        <v>16</v>
      </c>
      <c r="F2833">
        <v>14</v>
      </c>
      <c r="G2833">
        <v>45</v>
      </c>
      <c r="H2833" t="s">
        <v>3949</v>
      </c>
      <c r="I2833">
        <f>YEAR(Table1[[#This Row],[Date]])</f>
        <v>2023</v>
      </c>
      <c r="J2833">
        <f>MONTH(Table1[[#This Row],[Date]])</f>
        <v>12</v>
      </c>
      <c r="K2833">
        <f>WEEKDAY(Table1[[#This Row],[Date]])</f>
        <v>6</v>
      </c>
      <c r="L2833" s="3">
        <f>DAY(Table1[[#This Row],[Date]])</f>
        <v>15</v>
      </c>
      <c r="M2833" s="3">
        <f>Table1[[#This Row],[Inventory Level]]/Table1[[#This Row],[Reorder Point]]</f>
        <v>5.6423841059602653</v>
      </c>
      <c r="N2833" s="3">
        <f>ROUND(Table1[[#This Row],[Turnover Ratio]],2)</f>
        <v>5.64</v>
      </c>
    </row>
    <row r="2834" spans="1:14" hidden="1" x14ac:dyDescent="0.25">
      <c r="A2834" t="s">
        <v>456</v>
      </c>
      <c r="B2834" s="1">
        <v>45175</v>
      </c>
      <c r="C2834">
        <v>592</v>
      </c>
      <c r="D2834">
        <v>175</v>
      </c>
      <c r="E2834">
        <v>22</v>
      </c>
      <c r="F2834">
        <v>53</v>
      </c>
      <c r="G2834">
        <v>45</v>
      </c>
      <c r="H2834" t="s">
        <v>3950</v>
      </c>
      <c r="I2834">
        <f>YEAR(Table1[[#This Row],[Date]])</f>
        <v>2023</v>
      </c>
      <c r="J2834">
        <f>MONTH(Table1[[#This Row],[Date]])</f>
        <v>9</v>
      </c>
      <c r="K2834">
        <f>WEEKDAY(Table1[[#This Row],[Date]])</f>
        <v>4</v>
      </c>
      <c r="L2834" s="3">
        <f>DAY(Table1[[#This Row],[Date]])</f>
        <v>6</v>
      </c>
      <c r="M2834" s="3">
        <f>Table1[[#This Row],[Inventory Level]]/Table1[[#This Row],[Reorder Point]]</f>
        <v>3.382857142857143</v>
      </c>
      <c r="N2834" s="3">
        <f>ROUND(Table1[[#This Row],[Turnover Ratio]],2)</f>
        <v>3.38</v>
      </c>
    </row>
    <row r="2835" spans="1:14" hidden="1" x14ac:dyDescent="0.25">
      <c r="A2835" t="s">
        <v>2456</v>
      </c>
      <c r="B2835" s="1">
        <v>45484</v>
      </c>
      <c r="C2835">
        <v>105</v>
      </c>
      <c r="D2835">
        <v>315</v>
      </c>
      <c r="E2835">
        <v>6</v>
      </c>
      <c r="F2835">
        <v>34</v>
      </c>
      <c r="G2835">
        <v>31</v>
      </c>
      <c r="H2835" t="s">
        <v>3951</v>
      </c>
      <c r="I2835">
        <f>YEAR(Table1[[#This Row],[Date]])</f>
        <v>2024</v>
      </c>
      <c r="J2835">
        <f>MONTH(Table1[[#This Row],[Date]])</f>
        <v>7</v>
      </c>
      <c r="K2835">
        <f>WEEKDAY(Table1[[#This Row],[Date]])</f>
        <v>5</v>
      </c>
      <c r="L2835" s="3">
        <f>DAY(Table1[[#This Row],[Date]])</f>
        <v>11</v>
      </c>
      <c r="M2835" s="3">
        <f>Table1[[#This Row],[Inventory Level]]/Table1[[#This Row],[Reorder Point]]</f>
        <v>0.33333333333333331</v>
      </c>
      <c r="N2835" s="3">
        <f>ROUND(Table1[[#This Row],[Turnover Ratio]],2)</f>
        <v>0.33</v>
      </c>
    </row>
    <row r="2836" spans="1:14" hidden="1" x14ac:dyDescent="0.25">
      <c r="A2836" t="s">
        <v>2457</v>
      </c>
      <c r="B2836" s="1">
        <v>45453</v>
      </c>
      <c r="C2836">
        <v>632</v>
      </c>
      <c r="D2836">
        <v>438</v>
      </c>
      <c r="E2836">
        <v>2</v>
      </c>
      <c r="F2836">
        <v>17</v>
      </c>
      <c r="G2836">
        <v>9</v>
      </c>
      <c r="H2836" t="s">
        <v>3950</v>
      </c>
      <c r="I2836">
        <f>YEAR(Table1[[#This Row],[Date]])</f>
        <v>2024</v>
      </c>
      <c r="J2836">
        <f>MONTH(Table1[[#This Row],[Date]])</f>
        <v>6</v>
      </c>
      <c r="K2836">
        <f>WEEKDAY(Table1[[#This Row],[Date]])</f>
        <v>2</v>
      </c>
      <c r="L2836" s="3">
        <f>DAY(Table1[[#This Row],[Date]])</f>
        <v>10</v>
      </c>
      <c r="M2836" s="3">
        <f>Table1[[#This Row],[Inventory Level]]/Table1[[#This Row],[Reorder Point]]</f>
        <v>1.4429223744292237</v>
      </c>
      <c r="N2836" s="3">
        <f>ROUND(Table1[[#This Row],[Turnover Ratio]],2)</f>
        <v>1.44</v>
      </c>
    </row>
    <row r="2837" spans="1:14" hidden="1" x14ac:dyDescent="0.25">
      <c r="A2837" t="s">
        <v>2458</v>
      </c>
      <c r="B2837" s="1">
        <v>44991</v>
      </c>
      <c r="C2837">
        <v>318</v>
      </c>
      <c r="D2837">
        <v>496</v>
      </c>
      <c r="E2837">
        <v>24</v>
      </c>
      <c r="F2837">
        <v>52</v>
      </c>
      <c r="G2837">
        <v>28</v>
      </c>
      <c r="H2837" t="s">
        <v>3951</v>
      </c>
      <c r="I2837">
        <f>YEAR(Table1[[#This Row],[Date]])</f>
        <v>2023</v>
      </c>
      <c r="J2837">
        <f>MONTH(Table1[[#This Row],[Date]])</f>
        <v>3</v>
      </c>
      <c r="K2837">
        <f>WEEKDAY(Table1[[#This Row],[Date]])</f>
        <v>2</v>
      </c>
      <c r="L2837" s="3">
        <f>DAY(Table1[[#This Row],[Date]])</f>
        <v>6</v>
      </c>
      <c r="M2837" s="3">
        <f>Table1[[#This Row],[Inventory Level]]/Table1[[#This Row],[Reorder Point]]</f>
        <v>0.6411290322580645</v>
      </c>
      <c r="N2837" s="3">
        <f>ROUND(Table1[[#This Row],[Turnover Ratio]],2)</f>
        <v>0.64</v>
      </c>
    </row>
    <row r="2838" spans="1:14" hidden="1" x14ac:dyDescent="0.25">
      <c r="A2838" t="s">
        <v>458</v>
      </c>
      <c r="B2838" s="1">
        <v>45133</v>
      </c>
      <c r="C2838">
        <v>699</v>
      </c>
      <c r="D2838">
        <v>477</v>
      </c>
      <c r="E2838">
        <v>26</v>
      </c>
      <c r="F2838">
        <v>73</v>
      </c>
      <c r="G2838">
        <v>26</v>
      </c>
      <c r="H2838" t="s">
        <v>3950</v>
      </c>
      <c r="I2838">
        <f>YEAR(Table1[[#This Row],[Date]])</f>
        <v>2023</v>
      </c>
      <c r="J2838">
        <f>MONTH(Table1[[#This Row],[Date]])</f>
        <v>7</v>
      </c>
      <c r="K2838">
        <f>WEEKDAY(Table1[[#This Row],[Date]])</f>
        <v>4</v>
      </c>
      <c r="L2838" s="3">
        <f>DAY(Table1[[#This Row],[Date]])</f>
        <v>26</v>
      </c>
      <c r="M2838" s="3">
        <f>Table1[[#This Row],[Inventory Level]]/Table1[[#This Row],[Reorder Point]]</f>
        <v>1.4654088050314464</v>
      </c>
      <c r="N2838" s="3">
        <f>ROUND(Table1[[#This Row],[Turnover Ratio]],2)</f>
        <v>1.47</v>
      </c>
    </row>
    <row r="2839" spans="1:14" hidden="1" x14ac:dyDescent="0.25">
      <c r="A2839" t="s">
        <v>2459</v>
      </c>
      <c r="B2839" s="1">
        <v>45419</v>
      </c>
      <c r="C2839">
        <v>242</v>
      </c>
      <c r="D2839">
        <v>80</v>
      </c>
      <c r="E2839">
        <v>7</v>
      </c>
      <c r="F2839">
        <v>182</v>
      </c>
      <c r="G2839">
        <v>5</v>
      </c>
      <c r="H2839" t="s">
        <v>3951</v>
      </c>
      <c r="I2839">
        <f>YEAR(Table1[[#This Row],[Date]])</f>
        <v>2024</v>
      </c>
      <c r="J2839">
        <f>MONTH(Table1[[#This Row],[Date]])</f>
        <v>5</v>
      </c>
      <c r="K2839">
        <f>WEEKDAY(Table1[[#This Row],[Date]])</f>
        <v>3</v>
      </c>
      <c r="L2839" s="3">
        <f>DAY(Table1[[#This Row],[Date]])</f>
        <v>7</v>
      </c>
      <c r="M2839" s="3">
        <f>Table1[[#This Row],[Inventory Level]]/Table1[[#This Row],[Reorder Point]]</f>
        <v>3.0249999999999999</v>
      </c>
      <c r="N2839" s="3">
        <f>ROUND(Table1[[#This Row],[Turnover Ratio]],2)</f>
        <v>3.03</v>
      </c>
    </row>
    <row r="2840" spans="1:14" x14ac:dyDescent="0.25">
      <c r="A2840" t="s">
        <v>2460</v>
      </c>
      <c r="B2840" s="1">
        <v>45408</v>
      </c>
      <c r="C2840">
        <v>577</v>
      </c>
      <c r="D2840">
        <v>267</v>
      </c>
      <c r="E2840">
        <v>8</v>
      </c>
      <c r="F2840">
        <v>100</v>
      </c>
      <c r="G2840">
        <v>39</v>
      </c>
      <c r="H2840" t="s">
        <v>3949</v>
      </c>
      <c r="I2840">
        <f>YEAR(Table1[[#This Row],[Date]])</f>
        <v>2024</v>
      </c>
      <c r="J2840">
        <f>MONTH(Table1[[#This Row],[Date]])</f>
        <v>4</v>
      </c>
      <c r="K2840">
        <f>WEEKDAY(Table1[[#This Row],[Date]])</f>
        <v>6</v>
      </c>
      <c r="L2840" s="3">
        <f>DAY(Table1[[#This Row],[Date]])</f>
        <v>26</v>
      </c>
      <c r="M2840" s="3">
        <f>Table1[[#This Row],[Inventory Level]]/Table1[[#This Row],[Reorder Point]]</f>
        <v>2.161048689138577</v>
      </c>
      <c r="N2840" s="3">
        <f>ROUND(Table1[[#This Row],[Turnover Ratio]],2)</f>
        <v>2.16</v>
      </c>
    </row>
    <row r="2841" spans="1:14" hidden="1" x14ac:dyDescent="0.25">
      <c r="A2841" t="s">
        <v>2461</v>
      </c>
      <c r="B2841" s="1">
        <v>45344</v>
      </c>
      <c r="C2841">
        <v>698</v>
      </c>
      <c r="D2841">
        <v>218</v>
      </c>
      <c r="E2841">
        <v>19</v>
      </c>
      <c r="F2841">
        <v>108</v>
      </c>
      <c r="G2841">
        <v>40</v>
      </c>
      <c r="H2841" t="s">
        <v>3951</v>
      </c>
      <c r="I2841">
        <f>YEAR(Table1[[#This Row],[Date]])</f>
        <v>2024</v>
      </c>
      <c r="J2841">
        <f>MONTH(Table1[[#This Row],[Date]])</f>
        <v>2</v>
      </c>
      <c r="K2841">
        <f>WEEKDAY(Table1[[#This Row],[Date]])</f>
        <v>5</v>
      </c>
      <c r="L2841" s="3">
        <f>DAY(Table1[[#This Row],[Date]])</f>
        <v>22</v>
      </c>
      <c r="M2841" s="3">
        <f>Table1[[#This Row],[Inventory Level]]/Table1[[#This Row],[Reorder Point]]</f>
        <v>3.2018348623853212</v>
      </c>
      <c r="N2841" s="3">
        <f>ROUND(Table1[[#This Row],[Turnover Ratio]],2)</f>
        <v>3.2</v>
      </c>
    </row>
    <row r="2842" spans="1:14" hidden="1" x14ac:dyDescent="0.25">
      <c r="A2842" t="s">
        <v>2143</v>
      </c>
      <c r="B2842" s="1">
        <v>45649</v>
      </c>
      <c r="C2842">
        <v>348</v>
      </c>
      <c r="D2842">
        <v>472</v>
      </c>
      <c r="E2842">
        <v>26</v>
      </c>
      <c r="F2842">
        <v>152</v>
      </c>
      <c r="G2842">
        <v>4</v>
      </c>
      <c r="H2842" t="s">
        <v>3950</v>
      </c>
      <c r="I2842">
        <f>YEAR(Table1[[#This Row],[Date]])</f>
        <v>2024</v>
      </c>
      <c r="J2842">
        <f>MONTH(Table1[[#This Row],[Date]])</f>
        <v>12</v>
      </c>
      <c r="K2842">
        <f>WEEKDAY(Table1[[#This Row],[Date]])</f>
        <v>2</v>
      </c>
      <c r="L2842" s="3">
        <f>DAY(Table1[[#This Row],[Date]])</f>
        <v>23</v>
      </c>
      <c r="M2842" s="3">
        <f>Table1[[#This Row],[Inventory Level]]/Table1[[#This Row],[Reorder Point]]</f>
        <v>0.73728813559322037</v>
      </c>
      <c r="N2842" s="3">
        <f>ROUND(Table1[[#This Row],[Turnover Ratio]],2)</f>
        <v>0.74</v>
      </c>
    </row>
    <row r="2843" spans="1:14" hidden="1" x14ac:dyDescent="0.25">
      <c r="A2843" t="s">
        <v>2462</v>
      </c>
      <c r="B2843" s="1">
        <v>45581</v>
      </c>
      <c r="C2843">
        <v>264</v>
      </c>
      <c r="D2843">
        <v>191</v>
      </c>
      <c r="E2843">
        <v>24</v>
      </c>
      <c r="F2843">
        <v>179</v>
      </c>
      <c r="G2843">
        <v>35</v>
      </c>
      <c r="H2843" t="s">
        <v>3950</v>
      </c>
      <c r="I2843">
        <f>YEAR(Table1[[#This Row],[Date]])</f>
        <v>2024</v>
      </c>
      <c r="J2843">
        <f>MONTH(Table1[[#This Row],[Date]])</f>
        <v>10</v>
      </c>
      <c r="K2843">
        <f>WEEKDAY(Table1[[#This Row],[Date]])</f>
        <v>4</v>
      </c>
      <c r="L2843" s="3">
        <f>DAY(Table1[[#This Row],[Date]])</f>
        <v>16</v>
      </c>
      <c r="M2843" s="3">
        <f>Table1[[#This Row],[Inventory Level]]/Table1[[#This Row],[Reorder Point]]</f>
        <v>1.3821989528795811</v>
      </c>
      <c r="N2843" s="3">
        <f>ROUND(Table1[[#This Row],[Turnover Ratio]],2)</f>
        <v>1.38</v>
      </c>
    </row>
    <row r="2844" spans="1:14" hidden="1" x14ac:dyDescent="0.25">
      <c r="A2844" t="s">
        <v>2463</v>
      </c>
      <c r="B2844" s="1">
        <v>45639</v>
      </c>
      <c r="C2844">
        <v>249</v>
      </c>
      <c r="D2844">
        <v>407</v>
      </c>
      <c r="E2844">
        <v>6</v>
      </c>
      <c r="F2844">
        <v>159</v>
      </c>
      <c r="G2844">
        <v>4</v>
      </c>
      <c r="H2844" t="s">
        <v>3951</v>
      </c>
      <c r="I2844">
        <f>YEAR(Table1[[#This Row],[Date]])</f>
        <v>2024</v>
      </c>
      <c r="J2844">
        <f>MONTH(Table1[[#This Row],[Date]])</f>
        <v>12</v>
      </c>
      <c r="K2844">
        <f>WEEKDAY(Table1[[#This Row],[Date]])</f>
        <v>6</v>
      </c>
      <c r="L2844" s="3">
        <f>DAY(Table1[[#This Row],[Date]])</f>
        <v>13</v>
      </c>
      <c r="M2844" s="3">
        <f>Table1[[#This Row],[Inventory Level]]/Table1[[#This Row],[Reorder Point]]</f>
        <v>0.6117936117936118</v>
      </c>
      <c r="N2844" s="3">
        <f>ROUND(Table1[[#This Row],[Turnover Ratio]],2)</f>
        <v>0.61</v>
      </c>
    </row>
    <row r="2845" spans="1:14" x14ac:dyDescent="0.25">
      <c r="A2845" t="s">
        <v>2464</v>
      </c>
      <c r="B2845" s="1">
        <v>44987</v>
      </c>
      <c r="C2845">
        <v>972</v>
      </c>
      <c r="D2845">
        <v>309</v>
      </c>
      <c r="E2845">
        <v>7</v>
      </c>
      <c r="F2845">
        <v>60</v>
      </c>
      <c r="G2845">
        <v>13</v>
      </c>
      <c r="H2845" t="s">
        <v>3949</v>
      </c>
      <c r="I2845">
        <f>YEAR(Table1[[#This Row],[Date]])</f>
        <v>2023</v>
      </c>
      <c r="J2845">
        <f>MONTH(Table1[[#This Row],[Date]])</f>
        <v>3</v>
      </c>
      <c r="K2845">
        <f>WEEKDAY(Table1[[#This Row],[Date]])</f>
        <v>5</v>
      </c>
      <c r="L2845" s="3">
        <f>DAY(Table1[[#This Row],[Date]])</f>
        <v>2</v>
      </c>
      <c r="M2845" s="3">
        <f>Table1[[#This Row],[Inventory Level]]/Table1[[#This Row],[Reorder Point]]</f>
        <v>3.145631067961165</v>
      </c>
      <c r="N2845" s="3">
        <f>ROUND(Table1[[#This Row],[Turnover Ratio]],2)</f>
        <v>3.15</v>
      </c>
    </row>
    <row r="2846" spans="1:14" hidden="1" x14ac:dyDescent="0.25">
      <c r="A2846" t="s">
        <v>547</v>
      </c>
      <c r="B2846" s="1">
        <v>45107</v>
      </c>
      <c r="C2846">
        <v>458</v>
      </c>
      <c r="D2846">
        <v>183</v>
      </c>
      <c r="E2846">
        <v>15</v>
      </c>
      <c r="F2846">
        <v>174</v>
      </c>
      <c r="G2846">
        <v>45</v>
      </c>
      <c r="H2846" t="s">
        <v>3950</v>
      </c>
      <c r="I2846">
        <f>YEAR(Table1[[#This Row],[Date]])</f>
        <v>2023</v>
      </c>
      <c r="J2846">
        <f>MONTH(Table1[[#This Row],[Date]])</f>
        <v>6</v>
      </c>
      <c r="K2846">
        <f>WEEKDAY(Table1[[#This Row],[Date]])</f>
        <v>6</v>
      </c>
      <c r="L2846" s="3">
        <f>DAY(Table1[[#This Row],[Date]])</f>
        <v>30</v>
      </c>
      <c r="M2846" s="3">
        <f>Table1[[#This Row],[Inventory Level]]/Table1[[#This Row],[Reorder Point]]</f>
        <v>2.5027322404371586</v>
      </c>
      <c r="N2846" s="3">
        <f>ROUND(Table1[[#This Row],[Turnover Ratio]],2)</f>
        <v>2.5</v>
      </c>
    </row>
    <row r="2847" spans="1:14" hidden="1" x14ac:dyDescent="0.25">
      <c r="A2847" t="s">
        <v>2465</v>
      </c>
      <c r="B2847" s="1">
        <v>45379</v>
      </c>
      <c r="C2847">
        <v>217</v>
      </c>
      <c r="D2847">
        <v>234</v>
      </c>
      <c r="E2847">
        <v>13</v>
      </c>
      <c r="F2847">
        <v>54</v>
      </c>
      <c r="G2847">
        <v>49</v>
      </c>
      <c r="H2847" t="s">
        <v>3950</v>
      </c>
      <c r="I2847">
        <f>YEAR(Table1[[#This Row],[Date]])</f>
        <v>2024</v>
      </c>
      <c r="J2847">
        <f>MONTH(Table1[[#This Row],[Date]])</f>
        <v>3</v>
      </c>
      <c r="K2847">
        <f>WEEKDAY(Table1[[#This Row],[Date]])</f>
        <v>5</v>
      </c>
      <c r="L2847" s="3">
        <f>DAY(Table1[[#This Row],[Date]])</f>
        <v>28</v>
      </c>
      <c r="M2847" s="3">
        <f>Table1[[#This Row],[Inventory Level]]/Table1[[#This Row],[Reorder Point]]</f>
        <v>0.92735042735042739</v>
      </c>
      <c r="N2847" s="3">
        <f>ROUND(Table1[[#This Row],[Turnover Ratio]],2)</f>
        <v>0.93</v>
      </c>
    </row>
    <row r="2848" spans="1:14" x14ac:dyDescent="0.25">
      <c r="A2848" t="s">
        <v>1708</v>
      </c>
      <c r="B2848" s="1">
        <v>45189</v>
      </c>
      <c r="C2848">
        <v>775</v>
      </c>
      <c r="D2848">
        <v>447</v>
      </c>
      <c r="E2848">
        <v>28</v>
      </c>
      <c r="F2848">
        <v>56</v>
      </c>
      <c r="G2848">
        <v>3</v>
      </c>
      <c r="H2848" t="s">
        <v>3949</v>
      </c>
      <c r="I2848">
        <f>YEAR(Table1[[#This Row],[Date]])</f>
        <v>2023</v>
      </c>
      <c r="J2848">
        <f>MONTH(Table1[[#This Row],[Date]])</f>
        <v>9</v>
      </c>
      <c r="K2848">
        <f>WEEKDAY(Table1[[#This Row],[Date]])</f>
        <v>4</v>
      </c>
      <c r="L2848" s="3">
        <f>DAY(Table1[[#This Row],[Date]])</f>
        <v>20</v>
      </c>
      <c r="M2848" s="3">
        <f>Table1[[#This Row],[Inventory Level]]/Table1[[#This Row],[Reorder Point]]</f>
        <v>1.7337807606263982</v>
      </c>
      <c r="N2848" s="3">
        <f>ROUND(Table1[[#This Row],[Turnover Ratio]],2)</f>
        <v>1.73</v>
      </c>
    </row>
    <row r="2849" spans="1:14" x14ac:dyDescent="0.25">
      <c r="A2849" t="s">
        <v>1494</v>
      </c>
      <c r="B2849" s="1">
        <v>45119</v>
      </c>
      <c r="C2849">
        <v>886</v>
      </c>
      <c r="D2849">
        <v>409</v>
      </c>
      <c r="E2849">
        <v>7</v>
      </c>
      <c r="F2849">
        <v>174</v>
      </c>
      <c r="G2849">
        <v>40</v>
      </c>
      <c r="H2849" t="s">
        <v>3949</v>
      </c>
      <c r="I2849">
        <f>YEAR(Table1[[#This Row],[Date]])</f>
        <v>2023</v>
      </c>
      <c r="J2849">
        <f>MONTH(Table1[[#This Row],[Date]])</f>
        <v>7</v>
      </c>
      <c r="K2849">
        <f>WEEKDAY(Table1[[#This Row],[Date]])</f>
        <v>4</v>
      </c>
      <c r="L2849" s="3">
        <f>DAY(Table1[[#This Row],[Date]])</f>
        <v>12</v>
      </c>
      <c r="M2849" s="3">
        <f>Table1[[#This Row],[Inventory Level]]/Table1[[#This Row],[Reorder Point]]</f>
        <v>2.1662591687041566</v>
      </c>
      <c r="N2849" s="3">
        <f>ROUND(Table1[[#This Row],[Turnover Ratio]],2)</f>
        <v>2.17</v>
      </c>
    </row>
    <row r="2850" spans="1:14" x14ac:dyDescent="0.25">
      <c r="A2850" t="s">
        <v>510</v>
      </c>
      <c r="B2850" s="1">
        <v>45440</v>
      </c>
      <c r="C2850">
        <v>647</v>
      </c>
      <c r="D2850">
        <v>427</v>
      </c>
      <c r="E2850">
        <v>8</v>
      </c>
      <c r="F2850">
        <v>78</v>
      </c>
      <c r="G2850">
        <v>19</v>
      </c>
      <c r="H2850" t="s">
        <v>3949</v>
      </c>
      <c r="I2850">
        <f>YEAR(Table1[[#This Row],[Date]])</f>
        <v>2024</v>
      </c>
      <c r="J2850">
        <f>MONTH(Table1[[#This Row],[Date]])</f>
        <v>5</v>
      </c>
      <c r="K2850">
        <f>WEEKDAY(Table1[[#This Row],[Date]])</f>
        <v>3</v>
      </c>
      <c r="L2850" s="3">
        <f>DAY(Table1[[#This Row],[Date]])</f>
        <v>28</v>
      </c>
      <c r="M2850" s="3">
        <f>Table1[[#This Row],[Inventory Level]]/Table1[[#This Row],[Reorder Point]]</f>
        <v>1.5152224824355971</v>
      </c>
      <c r="N2850" s="3">
        <f>ROUND(Table1[[#This Row],[Turnover Ratio]],2)</f>
        <v>1.52</v>
      </c>
    </row>
    <row r="2851" spans="1:14" x14ac:dyDescent="0.25">
      <c r="A2851" t="s">
        <v>2466</v>
      </c>
      <c r="B2851" s="1">
        <v>45163</v>
      </c>
      <c r="C2851">
        <v>905</v>
      </c>
      <c r="D2851">
        <v>234</v>
      </c>
      <c r="E2851">
        <v>16</v>
      </c>
      <c r="F2851">
        <v>139</v>
      </c>
      <c r="G2851">
        <v>33</v>
      </c>
      <c r="H2851" t="s">
        <v>3949</v>
      </c>
      <c r="I2851">
        <f>YEAR(Table1[[#This Row],[Date]])</f>
        <v>2023</v>
      </c>
      <c r="J2851">
        <f>MONTH(Table1[[#This Row],[Date]])</f>
        <v>8</v>
      </c>
      <c r="K2851">
        <f>WEEKDAY(Table1[[#This Row],[Date]])</f>
        <v>6</v>
      </c>
      <c r="L2851" s="3">
        <f>DAY(Table1[[#This Row],[Date]])</f>
        <v>25</v>
      </c>
      <c r="M2851" s="3">
        <f>Table1[[#This Row],[Inventory Level]]/Table1[[#This Row],[Reorder Point]]</f>
        <v>3.8675213675213675</v>
      </c>
      <c r="N2851" s="3">
        <f>ROUND(Table1[[#This Row],[Turnover Ratio]],2)</f>
        <v>3.87</v>
      </c>
    </row>
    <row r="2852" spans="1:14" hidden="1" x14ac:dyDescent="0.25">
      <c r="A2852" t="s">
        <v>2467</v>
      </c>
      <c r="B2852" s="1">
        <v>45154</v>
      </c>
      <c r="C2852">
        <v>746</v>
      </c>
      <c r="D2852">
        <v>73</v>
      </c>
      <c r="E2852">
        <v>6</v>
      </c>
      <c r="F2852">
        <v>12</v>
      </c>
      <c r="G2852">
        <v>5</v>
      </c>
      <c r="H2852" t="s">
        <v>3951</v>
      </c>
      <c r="I2852">
        <f>YEAR(Table1[[#This Row],[Date]])</f>
        <v>2023</v>
      </c>
      <c r="J2852">
        <f>MONTH(Table1[[#This Row],[Date]])</f>
        <v>8</v>
      </c>
      <c r="K2852">
        <f>WEEKDAY(Table1[[#This Row],[Date]])</f>
        <v>4</v>
      </c>
      <c r="L2852" s="3">
        <f>DAY(Table1[[#This Row],[Date]])</f>
        <v>16</v>
      </c>
      <c r="M2852" s="3">
        <f>Table1[[#This Row],[Inventory Level]]/Table1[[#This Row],[Reorder Point]]</f>
        <v>10.219178082191782</v>
      </c>
      <c r="N2852" s="3">
        <f>ROUND(Table1[[#This Row],[Turnover Ratio]],2)</f>
        <v>10.220000000000001</v>
      </c>
    </row>
    <row r="2853" spans="1:14" hidden="1" x14ac:dyDescent="0.25">
      <c r="A2853" t="s">
        <v>739</v>
      </c>
      <c r="B2853" s="1">
        <v>45274</v>
      </c>
      <c r="C2853">
        <v>570</v>
      </c>
      <c r="D2853">
        <v>271</v>
      </c>
      <c r="E2853">
        <v>19</v>
      </c>
      <c r="F2853">
        <v>137</v>
      </c>
      <c r="G2853">
        <v>12</v>
      </c>
      <c r="H2853" t="s">
        <v>3950</v>
      </c>
      <c r="I2853">
        <f>YEAR(Table1[[#This Row],[Date]])</f>
        <v>2023</v>
      </c>
      <c r="J2853">
        <f>MONTH(Table1[[#This Row],[Date]])</f>
        <v>12</v>
      </c>
      <c r="K2853">
        <f>WEEKDAY(Table1[[#This Row],[Date]])</f>
        <v>5</v>
      </c>
      <c r="L2853" s="3">
        <f>DAY(Table1[[#This Row],[Date]])</f>
        <v>14</v>
      </c>
      <c r="M2853" s="3">
        <f>Table1[[#This Row],[Inventory Level]]/Table1[[#This Row],[Reorder Point]]</f>
        <v>2.103321033210332</v>
      </c>
      <c r="N2853" s="3">
        <f>ROUND(Table1[[#This Row],[Turnover Ratio]],2)</f>
        <v>2.1</v>
      </c>
    </row>
    <row r="2854" spans="1:14" hidden="1" x14ac:dyDescent="0.25">
      <c r="A2854" t="s">
        <v>2468</v>
      </c>
      <c r="B2854" s="1">
        <v>45059</v>
      </c>
      <c r="C2854">
        <v>945</v>
      </c>
      <c r="D2854">
        <v>405</v>
      </c>
      <c r="E2854">
        <v>9</v>
      </c>
      <c r="F2854">
        <v>54</v>
      </c>
      <c r="G2854">
        <v>3</v>
      </c>
      <c r="H2854" t="s">
        <v>3950</v>
      </c>
      <c r="I2854">
        <f>YEAR(Table1[[#This Row],[Date]])</f>
        <v>2023</v>
      </c>
      <c r="J2854">
        <f>MONTH(Table1[[#This Row],[Date]])</f>
        <v>5</v>
      </c>
      <c r="K2854">
        <f>WEEKDAY(Table1[[#This Row],[Date]])</f>
        <v>7</v>
      </c>
      <c r="L2854" s="3">
        <f>DAY(Table1[[#This Row],[Date]])</f>
        <v>13</v>
      </c>
      <c r="M2854" s="3">
        <f>Table1[[#This Row],[Inventory Level]]/Table1[[#This Row],[Reorder Point]]</f>
        <v>2.3333333333333335</v>
      </c>
      <c r="N2854" s="3">
        <f>ROUND(Table1[[#This Row],[Turnover Ratio]],2)</f>
        <v>2.33</v>
      </c>
    </row>
    <row r="2855" spans="1:14" hidden="1" x14ac:dyDescent="0.25">
      <c r="A2855" t="s">
        <v>2469</v>
      </c>
      <c r="B2855" s="1">
        <v>45590</v>
      </c>
      <c r="C2855">
        <v>359</v>
      </c>
      <c r="D2855">
        <v>83</v>
      </c>
      <c r="E2855">
        <v>17</v>
      </c>
      <c r="F2855">
        <v>192</v>
      </c>
      <c r="G2855">
        <v>9</v>
      </c>
      <c r="H2855" t="s">
        <v>3950</v>
      </c>
      <c r="I2855">
        <f>YEAR(Table1[[#This Row],[Date]])</f>
        <v>2024</v>
      </c>
      <c r="J2855">
        <f>MONTH(Table1[[#This Row],[Date]])</f>
        <v>10</v>
      </c>
      <c r="K2855">
        <f>WEEKDAY(Table1[[#This Row],[Date]])</f>
        <v>6</v>
      </c>
      <c r="L2855" s="3">
        <f>DAY(Table1[[#This Row],[Date]])</f>
        <v>25</v>
      </c>
      <c r="M2855" s="3">
        <f>Table1[[#This Row],[Inventory Level]]/Table1[[#This Row],[Reorder Point]]</f>
        <v>4.3253012048192767</v>
      </c>
      <c r="N2855" s="3">
        <f>ROUND(Table1[[#This Row],[Turnover Ratio]],2)</f>
        <v>4.33</v>
      </c>
    </row>
    <row r="2856" spans="1:14" x14ac:dyDescent="0.25">
      <c r="A2856" t="s">
        <v>2470</v>
      </c>
      <c r="B2856" s="1">
        <v>45686</v>
      </c>
      <c r="C2856">
        <v>428</v>
      </c>
      <c r="D2856">
        <v>285</v>
      </c>
      <c r="E2856">
        <v>10</v>
      </c>
      <c r="F2856">
        <v>127</v>
      </c>
      <c r="G2856">
        <v>35</v>
      </c>
      <c r="H2856" t="s">
        <v>3949</v>
      </c>
      <c r="I2856">
        <f>YEAR(Table1[[#This Row],[Date]])</f>
        <v>2025</v>
      </c>
      <c r="J2856">
        <f>MONTH(Table1[[#This Row],[Date]])</f>
        <v>1</v>
      </c>
      <c r="K2856">
        <f>WEEKDAY(Table1[[#This Row],[Date]])</f>
        <v>4</v>
      </c>
      <c r="L2856" s="3">
        <f>DAY(Table1[[#This Row],[Date]])</f>
        <v>29</v>
      </c>
      <c r="M2856" s="3">
        <f>Table1[[#This Row],[Inventory Level]]/Table1[[#This Row],[Reorder Point]]</f>
        <v>1.5017543859649123</v>
      </c>
      <c r="N2856" s="3">
        <f>ROUND(Table1[[#This Row],[Turnover Ratio]],2)</f>
        <v>1.5</v>
      </c>
    </row>
    <row r="2857" spans="1:14" hidden="1" x14ac:dyDescent="0.25">
      <c r="A2857" t="s">
        <v>1137</v>
      </c>
      <c r="B2857" s="1">
        <v>45394</v>
      </c>
      <c r="C2857">
        <v>603</v>
      </c>
      <c r="D2857">
        <v>68</v>
      </c>
      <c r="E2857">
        <v>27</v>
      </c>
      <c r="F2857">
        <v>144</v>
      </c>
      <c r="G2857">
        <v>40</v>
      </c>
      <c r="H2857" t="s">
        <v>3951</v>
      </c>
      <c r="I2857">
        <f>YEAR(Table1[[#This Row],[Date]])</f>
        <v>2024</v>
      </c>
      <c r="J2857">
        <f>MONTH(Table1[[#This Row],[Date]])</f>
        <v>4</v>
      </c>
      <c r="K2857">
        <f>WEEKDAY(Table1[[#This Row],[Date]])</f>
        <v>6</v>
      </c>
      <c r="L2857" s="3">
        <f>DAY(Table1[[#This Row],[Date]])</f>
        <v>12</v>
      </c>
      <c r="M2857" s="3">
        <f>Table1[[#This Row],[Inventory Level]]/Table1[[#This Row],[Reorder Point]]</f>
        <v>8.867647058823529</v>
      </c>
      <c r="N2857" s="3">
        <f>ROUND(Table1[[#This Row],[Turnover Ratio]],2)</f>
        <v>8.8699999999999992</v>
      </c>
    </row>
    <row r="2858" spans="1:14" hidden="1" x14ac:dyDescent="0.25">
      <c r="A2858" t="s">
        <v>2471</v>
      </c>
      <c r="B2858" s="1">
        <v>45418</v>
      </c>
      <c r="C2858">
        <v>139</v>
      </c>
      <c r="D2858">
        <v>333</v>
      </c>
      <c r="E2858">
        <v>14</v>
      </c>
      <c r="F2858">
        <v>158</v>
      </c>
      <c r="G2858">
        <v>8</v>
      </c>
      <c r="H2858" t="s">
        <v>3950</v>
      </c>
      <c r="I2858">
        <f>YEAR(Table1[[#This Row],[Date]])</f>
        <v>2024</v>
      </c>
      <c r="J2858">
        <f>MONTH(Table1[[#This Row],[Date]])</f>
        <v>5</v>
      </c>
      <c r="K2858">
        <f>WEEKDAY(Table1[[#This Row],[Date]])</f>
        <v>2</v>
      </c>
      <c r="L2858" s="3">
        <f>DAY(Table1[[#This Row],[Date]])</f>
        <v>6</v>
      </c>
      <c r="M2858" s="3">
        <f>Table1[[#This Row],[Inventory Level]]/Table1[[#This Row],[Reorder Point]]</f>
        <v>0.41741741741741739</v>
      </c>
      <c r="N2858" s="3">
        <f>ROUND(Table1[[#This Row],[Turnover Ratio]],2)</f>
        <v>0.42</v>
      </c>
    </row>
    <row r="2859" spans="1:14" x14ac:dyDescent="0.25">
      <c r="A2859" t="s">
        <v>2472</v>
      </c>
      <c r="B2859" s="1">
        <v>45590</v>
      </c>
      <c r="C2859">
        <v>321</v>
      </c>
      <c r="D2859">
        <v>198</v>
      </c>
      <c r="E2859">
        <v>2</v>
      </c>
      <c r="F2859">
        <v>69</v>
      </c>
      <c r="G2859">
        <v>37</v>
      </c>
      <c r="H2859" t="s">
        <v>3949</v>
      </c>
      <c r="I2859">
        <f>YEAR(Table1[[#This Row],[Date]])</f>
        <v>2024</v>
      </c>
      <c r="J2859">
        <f>MONTH(Table1[[#This Row],[Date]])</f>
        <v>10</v>
      </c>
      <c r="K2859">
        <f>WEEKDAY(Table1[[#This Row],[Date]])</f>
        <v>6</v>
      </c>
      <c r="L2859" s="3">
        <f>DAY(Table1[[#This Row],[Date]])</f>
        <v>25</v>
      </c>
      <c r="M2859" s="3">
        <f>Table1[[#This Row],[Inventory Level]]/Table1[[#This Row],[Reorder Point]]</f>
        <v>1.6212121212121211</v>
      </c>
      <c r="N2859" s="3">
        <f>ROUND(Table1[[#This Row],[Turnover Ratio]],2)</f>
        <v>1.62</v>
      </c>
    </row>
    <row r="2860" spans="1:14" hidden="1" x14ac:dyDescent="0.25">
      <c r="A2860" t="s">
        <v>2473</v>
      </c>
      <c r="B2860" s="1">
        <v>45357</v>
      </c>
      <c r="C2860">
        <v>841</v>
      </c>
      <c r="D2860">
        <v>58</v>
      </c>
      <c r="E2860">
        <v>18</v>
      </c>
      <c r="F2860">
        <v>16</v>
      </c>
      <c r="G2860">
        <v>48</v>
      </c>
      <c r="H2860" t="s">
        <v>3951</v>
      </c>
      <c r="I2860">
        <f>YEAR(Table1[[#This Row],[Date]])</f>
        <v>2024</v>
      </c>
      <c r="J2860">
        <f>MONTH(Table1[[#This Row],[Date]])</f>
        <v>3</v>
      </c>
      <c r="K2860">
        <f>WEEKDAY(Table1[[#This Row],[Date]])</f>
        <v>4</v>
      </c>
      <c r="L2860" s="3">
        <f>DAY(Table1[[#This Row],[Date]])</f>
        <v>6</v>
      </c>
      <c r="M2860" s="3">
        <f>Table1[[#This Row],[Inventory Level]]/Table1[[#This Row],[Reorder Point]]</f>
        <v>14.5</v>
      </c>
      <c r="N2860" s="3">
        <f>ROUND(Table1[[#This Row],[Turnover Ratio]],2)</f>
        <v>14.5</v>
      </c>
    </row>
    <row r="2861" spans="1:14" x14ac:dyDescent="0.25">
      <c r="A2861" t="s">
        <v>2474</v>
      </c>
      <c r="B2861" s="1">
        <v>45542</v>
      </c>
      <c r="C2861">
        <v>529</v>
      </c>
      <c r="D2861">
        <v>105</v>
      </c>
      <c r="E2861">
        <v>26</v>
      </c>
      <c r="F2861">
        <v>180</v>
      </c>
      <c r="G2861">
        <v>22</v>
      </c>
      <c r="H2861" t="s">
        <v>3949</v>
      </c>
      <c r="I2861">
        <f>YEAR(Table1[[#This Row],[Date]])</f>
        <v>2024</v>
      </c>
      <c r="J2861">
        <f>MONTH(Table1[[#This Row],[Date]])</f>
        <v>9</v>
      </c>
      <c r="K2861">
        <f>WEEKDAY(Table1[[#This Row],[Date]])</f>
        <v>7</v>
      </c>
      <c r="L2861" s="3">
        <f>DAY(Table1[[#This Row],[Date]])</f>
        <v>7</v>
      </c>
      <c r="M2861" s="3">
        <f>Table1[[#This Row],[Inventory Level]]/Table1[[#This Row],[Reorder Point]]</f>
        <v>5.038095238095238</v>
      </c>
      <c r="N2861" s="3">
        <f>ROUND(Table1[[#This Row],[Turnover Ratio]],2)</f>
        <v>5.04</v>
      </c>
    </row>
    <row r="2862" spans="1:14" x14ac:dyDescent="0.25">
      <c r="A2862" t="s">
        <v>2084</v>
      </c>
      <c r="B2862" s="1">
        <v>45479</v>
      </c>
      <c r="C2862">
        <v>693</v>
      </c>
      <c r="D2862">
        <v>219</v>
      </c>
      <c r="E2862">
        <v>8</v>
      </c>
      <c r="F2862">
        <v>29</v>
      </c>
      <c r="G2862">
        <v>36</v>
      </c>
      <c r="H2862" t="s">
        <v>3949</v>
      </c>
      <c r="I2862">
        <f>YEAR(Table1[[#This Row],[Date]])</f>
        <v>2024</v>
      </c>
      <c r="J2862">
        <f>MONTH(Table1[[#This Row],[Date]])</f>
        <v>7</v>
      </c>
      <c r="K2862">
        <f>WEEKDAY(Table1[[#This Row],[Date]])</f>
        <v>7</v>
      </c>
      <c r="L2862" s="3">
        <f>DAY(Table1[[#This Row],[Date]])</f>
        <v>6</v>
      </c>
      <c r="M2862" s="3">
        <f>Table1[[#This Row],[Inventory Level]]/Table1[[#This Row],[Reorder Point]]</f>
        <v>3.1643835616438358</v>
      </c>
      <c r="N2862" s="3">
        <f>ROUND(Table1[[#This Row],[Turnover Ratio]],2)</f>
        <v>3.16</v>
      </c>
    </row>
    <row r="2863" spans="1:14" hidden="1" x14ac:dyDescent="0.25">
      <c r="A2863" t="s">
        <v>2475</v>
      </c>
      <c r="B2863" s="1">
        <v>45122</v>
      </c>
      <c r="C2863">
        <v>375</v>
      </c>
      <c r="D2863">
        <v>248</v>
      </c>
      <c r="E2863">
        <v>17</v>
      </c>
      <c r="F2863">
        <v>130</v>
      </c>
      <c r="G2863">
        <v>30</v>
      </c>
      <c r="H2863" t="s">
        <v>3950</v>
      </c>
      <c r="I2863">
        <f>YEAR(Table1[[#This Row],[Date]])</f>
        <v>2023</v>
      </c>
      <c r="J2863">
        <f>MONTH(Table1[[#This Row],[Date]])</f>
        <v>7</v>
      </c>
      <c r="K2863">
        <f>WEEKDAY(Table1[[#This Row],[Date]])</f>
        <v>7</v>
      </c>
      <c r="L2863" s="3">
        <f>DAY(Table1[[#This Row],[Date]])</f>
        <v>15</v>
      </c>
      <c r="M2863" s="3">
        <f>Table1[[#This Row],[Inventory Level]]/Table1[[#This Row],[Reorder Point]]</f>
        <v>1.5120967741935485</v>
      </c>
      <c r="N2863" s="3">
        <f>ROUND(Table1[[#This Row],[Turnover Ratio]],2)</f>
        <v>1.51</v>
      </c>
    </row>
    <row r="2864" spans="1:14" hidden="1" x14ac:dyDescent="0.25">
      <c r="A2864" t="s">
        <v>2476</v>
      </c>
      <c r="B2864" s="1">
        <v>45289</v>
      </c>
      <c r="C2864">
        <v>900</v>
      </c>
      <c r="D2864">
        <v>322</v>
      </c>
      <c r="E2864">
        <v>21</v>
      </c>
      <c r="F2864">
        <v>38</v>
      </c>
      <c r="G2864">
        <v>46</v>
      </c>
      <c r="H2864" t="s">
        <v>3951</v>
      </c>
      <c r="I2864">
        <f>YEAR(Table1[[#This Row],[Date]])</f>
        <v>2023</v>
      </c>
      <c r="J2864">
        <f>MONTH(Table1[[#This Row],[Date]])</f>
        <v>12</v>
      </c>
      <c r="K2864">
        <f>WEEKDAY(Table1[[#This Row],[Date]])</f>
        <v>6</v>
      </c>
      <c r="L2864" s="3">
        <f>DAY(Table1[[#This Row],[Date]])</f>
        <v>29</v>
      </c>
      <c r="M2864" s="3">
        <f>Table1[[#This Row],[Inventory Level]]/Table1[[#This Row],[Reorder Point]]</f>
        <v>2.7950310559006213</v>
      </c>
      <c r="N2864" s="3">
        <f>ROUND(Table1[[#This Row],[Turnover Ratio]],2)</f>
        <v>2.8</v>
      </c>
    </row>
    <row r="2865" spans="1:14" hidden="1" x14ac:dyDescent="0.25">
      <c r="A2865" t="s">
        <v>2477</v>
      </c>
      <c r="B2865" s="1">
        <v>45204</v>
      </c>
      <c r="C2865">
        <v>684</v>
      </c>
      <c r="D2865">
        <v>417</v>
      </c>
      <c r="E2865">
        <v>10</v>
      </c>
      <c r="F2865">
        <v>171</v>
      </c>
      <c r="G2865">
        <v>26</v>
      </c>
      <c r="H2865" t="s">
        <v>3951</v>
      </c>
      <c r="I2865">
        <f>YEAR(Table1[[#This Row],[Date]])</f>
        <v>2023</v>
      </c>
      <c r="J2865">
        <f>MONTH(Table1[[#This Row],[Date]])</f>
        <v>10</v>
      </c>
      <c r="K2865">
        <f>WEEKDAY(Table1[[#This Row],[Date]])</f>
        <v>5</v>
      </c>
      <c r="L2865" s="3">
        <f>DAY(Table1[[#This Row],[Date]])</f>
        <v>5</v>
      </c>
      <c r="M2865" s="3">
        <f>Table1[[#This Row],[Inventory Level]]/Table1[[#This Row],[Reorder Point]]</f>
        <v>1.6402877697841727</v>
      </c>
      <c r="N2865" s="3">
        <f>ROUND(Table1[[#This Row],[Turnover Ratio]],2)</f>
        <v>1.64</v>
      </c>
    </row>
    <row r="2866" spans="1:14" hidden="1" x14ac:dyDescent="0.25">
      <c r="A2866" t="s">
        <v>2478</v>
      </c>
      <c r="B2866" s="1">
        <v>45604</v>
      </c>
      <c r="C2866">
        <v>187</v>
      </c>
      <c r="D2866">
        <v>395</v>
      </c>
      <c r="E2866">
        <v>30</v>
      </c>
      <c r="F2866">
        <v>95</v>
      </c>
      <c r="G2866">
        <v>28</v>
      </c>
      <c r="H2866" t="s">
        <v>3950</v>
      </c>
      <c r="I2866">
        <f>YEAR(Table1[[#This Row],[Date]])</f>
        <v>2024</v>
      </c>
      <c r="J2866">
        <f>MONTH(Table1[[#This Row],[Date]])</f>
        <v>11</v>
      </c>
      <c r="K2866">
        <f>WEEKDAY(Table1[[#This Row],[Date]])</f>
        <v>6</v>
      </c>
      <c r="L2866" s="3">
        <f>DAY(Table1[[#This Row],[Date]])</f>
        <v>8</v>
      </c>
      <c r="M2866" s="3">
        <f>Table1[[#This Row],[Inventory Level]]/Table1[[#This Row],[Reorder Point]]</f>
        <v>0.47341772151898737</v>
      </c>
      <c r="N2866" s="3">
        <f>ROUND(Table1[[#This Row],[Turnover Ratio]],2)</f>
        <v>0.47</v>
      </c>
    </row>
    <row r="2867" spans="1:14" x14ac:dyDescent="0.25">
      <c r="A2867" t="s">
        <v>2479</v>
      </c>
      <c r="B2867" s="1">
        <v>45229</v>
      </c>
      <c r="C2867">
        <v>329</v>
      </c>
      <c r="D2867">
        <v>136</v>
      </c>
      <c r="E2867">
        <v>20</v>
      </c>
      <c r="F2867">
        <v>53</v>
      </c>
      <c r="G2867">
        <v>2</v>
      </c>
      <c r="H2867" t="s">
        <v>3949</v>
      </c>
      <c r="I2867">
        <f>YEAR(Table1[[#This Row],[Date]])</f>
        <v>2023</v>
      </c>
      <c r="J2867">
        <f>MONTH(Table1[[#This Row],[Date]])</f>
        <v>10</v>
      </c>
      <c r="K2867">
        <f>WEEKDAY(Table1[[#This Row],[Date]])</f>
        <v>2</v>
      </c>
      <c r="L2867" s="3">
        <f>DAY(Table1[[#This Row],[Date]])</f>
        <v>30</v>
      </c>
      <c r="M2867" s="3">
        <f>Table1[[#This Row],[Inventory Level]]/Table1[[#This Row],[Reorder Point]]</f>
        <v>2.4191176470588234</v>
      </c>
      <c r="N2867" s="3">
        <f>ROUND(Table1[[#This Row],[Turnover Ratio]],2)</f>
        <v>2.42</v>
      </c>
    </row>
    <row r="2868" spans="1:14" hidden="1" x14ac:dyDescent="0.25">
      <c r="A2868" t="s">
        <v>2480</v>
      </c>
      <c r="B2868" s="1">
        <v>45485</v>
      </c>
      <c r="C2868">
        <v>282</v>
      </c>
      <c r="D2868">
        <v>294</v>
      </c>
      <c r="E2868">
        <v>28</v>
      </c>
      <c r="F2868">
        <v>100</v>
      </c>
      <c r="G2868">
        <v>42</v>
      </c>
      <c r="H2868" t="s">
        <v>3951</v>
      </c>
      <c r="I2868">
        <f>YEAR(Table1[[#This Row],[Date]])</f>
        <v>2024</v>
      </c>
      <c r="J2868">
        <f>MONTH(Table1[[#This Row],[Date]])</f>
        <v>7</v>
      </c>
      <c r="K2868">
        <f>WEEKDAY(Table1[[#This Row],[Date]])</f>
        <v>6</v>
      </c>
      <c r="L2868" s="3">
        <f>DAY(Table1[[#This Row],[Date]])</f>
        <v>12</v>
      </c>
      <c r="M2868" s="3">
        <f>Table1[[#This Row],[Inventory Level]]/Table1[[#This Row],[Reorder Point]]</f>
        <v>0.95918367346938771</v>
      </c>
      <c r="N2868" s="3">
        <f>ROUND(Table1[[#This Row],[Turnover Ratio]],2)</f>
        <v>0.96</v>
      </c>
    </row>
    <row r="2869" spans="1:14" hidden="1" x14ac:dyDescent="0.25">
      <c r="A2869" t="s">
        <v>168</v>
      </c>
      <c r="B2869" s="1">
        <v>45037</v>
      </c>
      <c r="C2869">
        <v>904</v>
      </c>
      <c r="D2869">
        <v>207</v>
      </c>
      <c r="E2869">
        <v>4</v>
      </c>
      <c r="F2869">
        <v>121</v>
      </c>
      <c r="G2869">
        <v>33</v>
      </c>
      <c r="H2869" t="s">
        <v>3950</v>
      </c>
      <c r="I2869">
        <f>YEAR(Table1[[#This Row],[Date]])</f>
        <v>2023</v>
      </c>
      <c r="J2869">
        <f>MONTH(Table1[[#This Row],[Date]])</f>
        <v>4</v>
      </c>
      <c r="K2869">
        <f>WEEKDAY(Table1[[#This Row],[Date]])</f>
        <v>6</v>
      </c>
      <c r="L2869" s="3">
        <f>DAY(Table1[[#This Row],[Date]])</f>
        <v>21</v>
      </c>
      <c r="M2869" s="3">
        <f>Table1[[#This Row],[Inventory Level]]/Table1[[#This Row],[Reorder Point]]</f>
        <v>4.3671497584541061</v>
      </c>
      <c r="N2869" s="3">
        <f>ROUND(Table1[[#This Row],[Turnover Ratio]],2)</f>
        <v>4.37</v>
      </c>
    </row>
    <row r="2870" spans="1:14" hidden="1" x14ac:dyDescent="0.25">
      <c r="A2870" t="s">
        <v>2481</v>
      </c>
      <c r="B2870" s="1">
        <v>44987</v>
      </c>
      <c r="C2870">
        <v>572</v>
      </c>
      <c r="D2870">
        <v>348</v>
      </c>
      <c r="E2870">
        <v>13</v>
      </c>
      <c r="F2870">
        <v>121</v>
      </c>
      <c r="G2870">
        <v>29</v>
      </c>
      <c r="H2870" t="s">
        <v>3950</v>
      </c>
      <c r="I2870">
        <f>YEAR(Table1[[#This Row],[Date]])</f>
        <v>2023</v>
      </c>
      <c r="J2870">
        <f>MONTH(Table1[[#This Row],[Date]])</f>
        <v>3</v>
      </c>
      <c r="K2870">
        <f>WEEKDAY(Table1[[#This Row],[Date]])</f>
        <v>5</v>
      </c>
      <c r="L2870" s="3">
        <f>DAY(Table1[[#This Row],[Date]])</f>
        <v>2</v>
      </c>
      <c r="M2870" s="3">
        <f>Table1[[#This Row],[Inventory Level]]/Table1[[#This Row],[Reorder Point]]</f>
        <v>1.6436781609195403</v>
      </c>
      <c r="N2870" s="3">
        <f>ROUND(Table1[[#This Row],[Turnover Ratio]],2)</f>
        <v>1.64</v>
      </c>
    </row>
    <row r="2871" spans="1:14" hidden="1" x14ac:dyDescent="0.25">
      <c r="A2871" t="s">
        <v>137</v>
      </c>
      <c r="B2871" s="1">
        <v>45138</v>
      </c>
      <c r="C2871">
        <v>834</v>
      </c>
      <c r="D2871">
        <v>282</v>
      </c>
      <c r="E2871">
        <v>4</v>
      </c>
      <c r="F2871">
        <v>70</v>
      </c>
      <c r="G2871">
        <v>48</v>
      </c>
      <c r="H2871" t="s">
        <v>3951</v>
      </c>
      <c r="I2871">
        <f>YEAR(Table1[[#This Row],[Date]])</f>
        <v>2023</v>
      </c>
      <c r="J2871">
        <f>MONTH(Table1[[#This Row],[Date]])</f>
        <v>7</v>
      </c>
      <c r="K2871">
        <f>WEEKDAY(Table1[[#This Row],[Date]])</f>
        <v>2</v>
      </c>
      <c r="L2871" s="3">
        <f>DAY(Table1[[#This Row],[Date]])</f>
        <v>31</v>
      </c>
      <c r="M2871" s="3">
        <f>Table1[[#This Row],[Inventory Level]]/Table1[[#This Row],[Reorder Point]]</f>
        <v>2.9574468085106385</v>
      </c>
      <c r="N2871" s="3">
        <f>ROUND(Table1[[#This Row],[Turnover Ratio]],2)</f>
        <v>2.96</v>
      </c>
    </row>
    <row r="2872" spans="1:14" hidden="1" x14ac:dyDescent="0.25">
      <c r="A2872" t="s">
        <v>2482</v>
      </c>
      <c r="B2872" s="1">
        <v>45473</v>
      </c>
      <c r="C2872">
        <v>438</v>
      </c>
      <c r="D2872">
        <v>150</v>
      </c>
      <c r="E2872">
        <v>9</v>
      </c>
      <c r="F2872">
        <v>26</v>
      </c>
      <c r="G2872">
        <v>5</v>
      </c>
      <c r="H2872" t="s">
        <v>3950</v>
      </c>
      <c r="I2872">
        <f>YEAR(Table1[[#This Row],[Date]])</f>
        <v>2024</v>
      </c>
      <c r="J2872">
        <f>MONTH(Table1[[#This Row],[Date]])</f>
        <v>6</v>
      </c>
      <c r="K2872">
        <f>WEEKDAY(Table1[[#This Row],[Date]])</f>
        <v>1</v>
      </c>
      <c r="L2872" s="3">
        <f>DAY(Table1[[#This Row],[Date]])</f>
        <v>30</v>
      </c>
      <c r="M2872" s="3">
        <f>Table1[[#This Row],[Inventory Level]]/Table1[[#This Row],[Reorder Point]]</f>
        <v>2.92</v>
      </c>
      <c r="N2872" s="3">
        <f>ROUND(Table1[[#This Row],[Turnover Ratio]],2)</f>
        <v>2.92</v>
      </c>
    </row>
    <row r="2873" spans="1:14" hidden="1" x14ac:dyDescent="0.25">
      <c r="A2873" t="s">
        <v>1574</v>
      </c>
      <c r="B2873" s="1">
        <v>45290</v>
      </c>
      <c r="C2873">
        <v>318</v>
      </c>
      <c r="D2873">
        <v>115</v>
      </c>
      <c r="E2873">
        <v>10</v>
      </c>
      <c r="F2873">
        <v>8</v>
      </c>
      <c r="G2873">
        <v>33</v>
      </c>
      <c r="H2873" t="s">
        <v>3951</v>
      </c>
      <c r="I2873">
        <f>YEAR(Table1[[#This Row],[Date]])</f>
        <v>2023</v>
      </c>
      <c r="J2873">
        <f>MONTH(Table1[[#This Row],[Date]])</f>
        <v>12</v>
      </c>
      <c r="K2873">
        <f>WEEKDAY(Table1[[#This Row],[Date]])</f>
        <v>7</v>
      </c>
      <c r="L2873" s="3">
        <f>DAY(Table1[[#This Row],[Date]])</f>
        <v>30</v>
      </c>
      <c r="M2873" s="3">
        <f>Table1[[#This Row],[Inventory Level]]/Table1[[#This Row],[Reorder Point]]</f>
        <v>2.7652173913043478</v>
      </c>
      <c r="N2873" s="3">
        <f>ROUND(Table1[[#This Row],[Turnover Ratio]],2)</f>
        <v>2.77</v>
      </c>
    </row>
    <row r="2874" spans="1:14" x14ac:dyDescent="0.25">
      <c r="A2874" t="s">
        <v>2483</v>
      </c>
      <c r="B2874" s="1">
        <v>45647</v>
      </c>
      <c r="C2874">
        <v>944</v>
      </c>
      <c r="D2874">
        <v>82</v>
      </c>
      <c r="E2874">
        <v>3</v>
      </c>
      <c r="F2874">
        <v>93</v>
      </c>
      <c r="G2874">
        <v>31</v>
      </c>
      <c r="H2874" t="s">
        <v>3949</v>
      </c>
      <c r="I2874">
        <f>YEAR(Table1[[#This Row],[Date]])</f>
        <v>2024</v>
      </c>
      <c r="J2874">
        <f>MONTH(Table1[[#This Row],[Date]])</f>
        <v>12</v>
      </c>
      <c r="K2874">
        <f>WEEKDAY(Table1[[#This Row],[Date]])</f>
        <v>7</v>
      </c>
      <c r="L2874" s="3">
        <f>DAY(Table1[[#This Row],[Date]])</f>
        <v>21</v>
      </c>
      <c r="M2874" s="3">
        <f>Table1[[#This Row],[Inventory Level]]/Table1[[#This Row],[Reorder Point]]</f>
        <v>11.512195121951219</v>
      </c>
      <c r="N2874" s="3">
        <f>ROUND(Table1[[#This Row],[Turnover Ratio]],2)</f>
        <v>11.51</v>
      </c>
    </row>
    <row r="2875" spans="1:14" x14ac:dyDescent="0.25">
      <c r="A2875" t="s">
        <v>848</v>
      </c>
      <c r="B2875" s="1">
        <v>45642</v>
      </c>
      <c r="C2875">
        <v>236</v>
      </c>
      <c r="D2875">
        <v>439</v>
      </c>
      <c r="E2875">
        <v>4</v>
      </c>
      <c r="F2875">
        <v>61</v>
      </c>
      <c r="G2875">
        <v>39</v>
      </c>
      <c r="H2875" t="s">
        <v>3949</v>
      </c>
      <c r="I2875">
        <f>YEAR(Table1[[#This Row],[Date]])</f>
        <v>2024</v>
      </c>
      <c r="J2875">
        <f>MONTH(Table1[[#This Row],[Date]])</f>
        <v>12</v>
      </c>
      <c r="K2875">
        <f>WEEKDAY(Table1[[#This Row],[Date]])</f>
        <v>2</v>
      </c>
      <c r="L2875" s="3">
        <f>DAY(Table1[[#This Row],[Date]])</f>
        <v>16</v>
      </c>
      <c r="M2875" s="3">
        <f>Table1[[#This Row],[Inventory Level]]/Table1[[#This Row],[Reorder Point]]</f>
        <v>0.5375854214123007</v>
      </c>
      <c r="N2875" s="3">
        <f>ROUND(Table1[[#This Row],[Turnover Ratio]],2)</f>
        <v>0.54</v>
      </c>
    </row>
    <row r="2876" spans="1:14" hidden="1" x14ac:dyDescent="0.25">
      <c r="A2876" t="s">
        <v>2484</v>
      </c>
      <c r="B2876" s="1">
        <v>45053</v>
      </c>
      <c r="C2876">
        <v>873</v>
      </c>
      <c r="D2876">
        <v>424</v>
      </c>
      <c r="E2876">
        <v>25</v>
      </c>
      <c r="F2876">
        <v>43</v>
      </c>
      <c r="G2876">
        <v>3</v>
      </c>
      <c r="H2876" t="s">
        <v>3950</v>
      </c>
      <c r="I2876">
        <f>YEAR(Table1[[#This Row],[Date]])</f>
        <v>2023</v>
      </c>
      <c r="J2876">
        <f>MONTH(Table1[[#This Row],[Date]])</f>
        <v>5</v>
      </c>
      <c r="K2876">
        <f>WEEKDAY(Table1[[#This Row],[Date]])</f>
        <v>1</v>
      </c>
      <c r="L2876" s="3">
        <f>DAY(Table1[[#This Row],[Date]])</f>
        <v>7</v>
      </c>
      <c r="M2876" s="3">
        <f>Table1[[#This Row],[Inventory Level]]/Table1[[#This Row],[Reorder Point]]</f>
        <v>2.0589622641509435</v>
      </c>
      <c r="N2876" s="3">
        <f>ROUND(Table1[[#This Row],[Turnover Ratio]],2)</f>
        <v>2.06</v>
      </c>
    </row>
    <row r="2877" spans="1:14" hidden="1" x14ac:dyDescent="0.25">
      <c r="A2877" t="s">
        <v>2485</v>
      </c>
      <c r="B2877" s="1">
        <v>45257</v>
      </c>
      <c r="C2877">
        <v>725</v>
      </c>
      <c r="D2877">
        <v>257</v>
      </c>
      <c r="E2877">
        <v>22</v>
      </c>
      <c r="F2877">
        <v>1</v>
      </c>
      <c r="G2877">
        <v>17</v>
      </c>
      <c r="H2877" t="s">
        <v>3951</v>
      </c>
      <c r="I2877">
        <f>YEAR(Table1[[#This Row],[Date]])</f>
        <v>2023</v>
      </c>
      <c r="J2877">
        <f>MONTH(Table1[[#This Row],[Date]])</f>
        <v>11</v>
      </c>
      <c r="K2877">
        <f>WEEKDAY(Table1[[#This Row],[Date]])</f>
        <v>2</v>
      </c>
      <c r="L2877" s="3">
        <f>DAY(Table1[[#This Row],[Date]])</f>
        <v>27</v>
      </c>
      <c r="M2877" s="3">
        <f>Table1[[#This Row],[Inventory Level]]/Table1[[#This Row],[Reorder Point]]</f>
        <v>2.8210116731517512</v>
      </c>
      <c r="N2877" s="3">
        <f>ROUND(Table1[[#This Row],[Turnover Ratio]],2)</f>
        <v>2.82</v>
      </c>
    </row>
    <row r="2878" spans="1:14" hidden="1" x14ac:dyDescent="0.25">
      <c r="A2878" t="s">
        <v>2486</v>
      </c>
      <c r="B2878" s="1">
        <v>45385</v>
      </c>
      <c r="C2878">
        <v>934</v>
      </c>
      <c r="D2878">
        <v>279</v>
      </c>
      <c r="E2878">
        <v>11</v>
      </c>
      <c r="F2878">
        <v>3</v>
      </c>
      <c r="G2878">
        <v>43</v>
      </c>
      <c r="H2878" t="s">
        <v>3951</v>
      </c>
      <c r="I2878">
        <f>YEAR(Table1[[#This Row],[Date]])</f>
        <v>2024</v>
      </c>
      <c r="J2878">
        <f>MONTH(Table1[[#This Row],[Date]])</f>
        <v>4</v>
      </c>
      <c r="K2878">
        <f>WEEKDAY(Table1[[#This Row],[Date]])</f>
        <v>4</v>
      </c>
      <c r="L2878" s="3">
        <f>DAY(Table1[[#This Row],[Date]])</f>
        <v>3</v>
      </c>
      <c r="M2878" s="3">
        <f>Table1[[#This Row],[Inventory Level]]/Table1[[#This Row],[Reorder Point]]</f>
        <v>3.3476702508960572</v>
      </c>
      <c r="N2878" s="3">
        <f>ROUND(Table1[[#This Row],[Turnover Ratio]],2)</f>
        <v>3.35</v>
      </c>
    </row>
    <row r="2879" spans="1:14" hidden="1" x14ac:dyDescent="0.25">
      <c r="A2879" t="s">
        <v>2487</v>
      </c>
      <c r="B2879" s="1">
        <v>45375</v>
      </c>
      <c r="C2879">
        <v>150</v>
      </c>
      <c r="D2879">
        <v>162</v>
      </c>
      <c r="E2879">
        <v>9</v>
      </c>
      <c r="F2879">
        <v>140</v>
      </c>
      <c r="G2879">
        <v>33</v>
      </c>
      <c r="H2879" t="s">
        <v>3950</v>
      </c>
      <c r="I2879">
        <f>YEAR(Table1[[#This Row],[Date]])</f>
        <v>2024</v>
      </c>
      <c r="J2879">
        <f>MONTH(Table1[[#This Row],[Date]])</f>
        <v>3</v>
      </c>
      <c r="K2879">
        <f>WEEKDAY(Table1[[#This Row],[Date]])</f>
        <v>1</v>
      </c>
      <c r="L2879" s="3">
        <f>DAY(Table1[[#This Row],[Date]])</f>
        <v>24</v>
      </c>
      <c r="M2879" s="3">
        <f>Table1[[#This Row],[Inventory Level]]/Table1[[#This Row],[Reorder Point]]</f>
        <v>0.92592592592592593</v>
      </c>
      <c r="N2879" s="3">
        <f>ROUND(Table1[[#This Row],[Turnover Ratio]],2)</f>
        <v>0.93</v>
      </c>
    </row>
    <row r="2880" spans="1:14" hidden="1" x14ac:dyDescent="0.25">
      <c r="A2880" t="s">
        <v>2488</v>
      </c>
      <c r="B2880" s="1">
        <v>45340</v>
      </c>
      <c r="C2880">
        <v>292</v>
      </c>
      <c r="D2880">
        <v>276</v>
      </c>
      <c r="E2880">
        <v>1</v>
      </c>
      <c r="F2880">
        <v>177</v>
      </c>
      <c r="G2880">
        <v>27</v>
      </c>
      <c r="H2880" t="s">
        <v>3950</v>
      </c>
      <c r="I2880">
        <f>YEAR(Table1[[#This Row],[Date]])</f>
        <v>2024</v>
      </c>
      <c r="J2880">
        <f>MONTH(Table1[[#This Row],[Date]])</f>
        <v>2</v>
      </c>
      <c r="K2880">
        <f>WEEKDAY(Table1[[#This Row],[Date]])</f>
        <v>1</v>
      </c>
      <c r="L2880" s="3">
        <f>DAY(Table1[[#This Row],[Date]])</f>
        <v>18</v>
      </c>
      <c r="M2880" s="3">
        <f>Table1[[#This Row],[Inventory Level]]/Table1[[#This Row],[Reorder Point]]</f>
        <v>1.0579710144927537</v>
      </c>
      <c r="N2880" s="3">
        <f>ROUND(Table1[[#This Row],[Turnover Ratio]],2)</f>
        <v>1.06</v>
      </c>
    </row>
    <row r="2881" spans="1:14" hidden="1" x14ac:dyDescent="0.25">
      <c r="A2881" t="s">
        <v>2489</v>
      </c>
      <c r="B2881" s="1">
        <v>45019</v>
      </c>
      <c r="C2881">
        <v>907</v>
      </c>
      <c r="D2881">
        <v>187</v>
      </c>
      <c r="E2881">
        <v>10</v>
      </c>
      <c r="F2881">
        <v>116</v>
      </c>
      <c r="G2881">
        <v>23</v>
      </c>
      <c r="H2881" t="s">
        <v>3950</v>
      </c>
      <c r="I2881">
        <f>YEAR(Table1[[#This Row],[Date]])</f>
        <v>2023</v>
      </c>
      <c r="J2881">
        <f>MONTH(Table1[[#This Row],[Date]])</f>
        <v>4</v>
      </c>
      <c r="K2881">
        <f>WEEKDAY(Table1[[#This Row],[Date]])</f>
        <v>2</v>
      </c>
      <c r="L2881" s="3">
        <f>DAY(Table1[[#This Row],[Date]])</f>
        <v>3</v>
      </c>
      <c r="M2881" s="3">
        <f>Table1[[#This Row],[Inventory Level]]/Table1[[#This Row],[Reorder Point]]</f>
        <v>4.8502673796791447</v>
      </c>
      <c r="N2881" s="3">
        <f>ROUND(Table1[[#This Row],[Turnover Ratio]],2)</f>
        <v>4.8499999999999996</v>
      </c>
    </row>
    <row r="2882" spans="1:14" hidden="1" x14ac:dyDescent="0.25">
      <c r="A2882" t="s">
        <v>2490</v>
      </c>
      <c r="B2882" s="1">
        <v>45438</v>
      </c>
      <c r="C2882">
        <v>500</v>
      </c>
      <c r="D2882">
        <v>466</v>
      </c>
      <c r="E2882">
        <v>19</v>
      </c>
      <c r="F2882">
        <v>198</v>
      </c>
      <c r="G2882">
        <v>15</v>
      </c>
      <c r="H2882" t="s">
        <v>3950</v>
      </c>
      <c r="I2882">
        <f>YEAR(Table1[[#This Row],[Date]])</f>
        <v>2024</v>
      </c>
      <c r="J2882">
        <f>MONTH(Table1[[#This Row],[Date]])</f>
        <v>5</v>
      </c>
      <c r="K2882">
        <f>WEEKDAY(Table1[[#This Row],[Date]])</f>
        <v>1</v>
      </c>
      <c r="L2882" s="3">
        <f>DAY(Table1[[#This Row],[Date]])</f>
        <v>26</v>
      </c>
      <c r="M2882" s="3">
        <f>Table1[[#This Row],[Inventory Level]]/Table1[[#This Row],[Reorder Point]]</f>
        <v>1.0729613733905579</v>
      </c>
      <c r="N2882" s="3">
        <f>ROUND(Table1[[#This Row],[Turnover Ratio]],2)</f>
        <v>1.07</v>
      </c>
    </row>
    <row r="2883" spans="1:14" hidden="1" x14ac:dyDescent="0.25">
      <c r="A2883" t="s">
        <v>2491</v>
      </c>
      <c r="B2883" s="1">
        <v>45640</v>
      </c>
      <c r="C2883">
        <v>642</v>
      </c>
      <c r="D2883">
        <v>242</v>
      </c>
      <c r="E2883">
        <v>9</v>
      </c>
      <c r="F2883">
        <v>122</v>
      </c>
      <c r="G2883">
        <v>21</v>
      </c>
      <c r="H2883" t="s">
        <v>3951</v>
      </c>
      <c r="I2883">
        <f>YEAR(Table1[[#This Row],[Date]])</f>
        <v>2024</v>
      </c>
      <c r="J2883">
        <f>MONTH(Table1[[#This Row],[Date]])</f>
        <v>12</v>
      </c>
      <c r="K2883">
        <f>WEEKDAY(Table1[[#This Row],[Date]])</f>
        <v>7</v>
      </c>
      <c r="L2883" s="3">
        <f>DAY(Table1[[#This Row],[Date]])</f>
        <v>14</v>
      </c>
      <c r="M2883" s="3">
        <f>Table1[[#This Row],[Inventory Level]]/Table1[[#This Row],[Reorder Point]]</f>
        <v>2.6528925619834709</v>
      </c>
      <c r="N2883" s="3">
        <f>ROUND(Table1[[#This Row],[Turnover Ratio]],2)</f>
        <v>2.65</v>
      </c>
    </row>
    <row r="2884" spans="1:14" hidden="1" x14ac:dyDescent="0.25">
      <c r="A2884" t="s">
        <v>2492</v>
      </c>
      <c r="B2884" s="1">
        <v>45270</v>
      </c>
      <c r="C2884">
        <v>415</v>
      </c>
      <c r="D2884">
        <v>240</v>
      </c>
      <c r="E2884">
        <v>16</v>
      </c>
      <c r="F2884">
        <v>128</v>
      </c>
      <c r="G2884">
        <v>30</v>
      </c>
      <c r="H2884" t="s">
        <v>3950</v>
      </c>
      <c r="I2884">
        <f>YEAR(Table1[[#This Row],[Date]])</f>
        <v>2023</v>
      </c>
      <c r="J2884">
        <f>MONTH(Table1[[#This Row],[Date]])</f>
        <v>12</v>
      </c>
      <c r="K2884">
        <f>WEEKDAY(Table1[[#This Row],[Date]])</f>
        <v>1</v>
      </c>
      <c r="L2884" s="3">
        <f>DAY(Table1[[#This Row],[Date]])</f>
        <v>10</v>
      </c>
      <c r="M2884" s="3">
        <f>Table1[[#This Row],[Inventory Level]]/Table1[[#This Row],[Reorder Point]]</f>
        <v>1.7291666666666667</v>
      </c>
      <c r="N2884" s="3">
        <f>ROUND(Table1[[#This Row],[Turnover Ratio]],2)</f>
        <v>1.73</v>
      </c>
    </row>
    <row r="2885" spans="1:14" hidden="1" x14ac:dyDescent="0.25">
      <c r="A2885" t="s">
        <v>2493</v>
      </c>
      <c r="B2885" s="1">
        <v>45034</v>
      </c>
      <c r="C2885">
        <v>497</v>
      </c>
      <c r="D2885">
        <v>228</v>
      </c>
      <c r="E2885">
        <v>13</v>
      </c>
      <c r="F2885">
        <v>116</v>
      </c>
      <c r="G2885">
        <v>43</v>
      </c>
      <c r="H2885" t="s">
        <v>3951</v>
      </c>
      <c r="I2885">
        <f>YEAR(Table1[[#This Row],[Date]])</f>
        <v>2023</v>
      </c>
      <c r="J2885">
        <f>MONTH(Table1[[#This Row],[Date]])</f>
        <v>4</v>
      </c>
      <c r="K2885">
        <f>WEEKDAY(Table1[[#This Row],[Date]])</f>
        <v>3</v>
      </c>
      <c r="L2885" s="3">
        <f>DAY(Table1[[#This Row],[Date]])</f>
        <v>18</v>
      </c>
      <c r="M2885" s="3">
        <f>Table1[[#This Row],[Inventory Level]]/Table1[[#This Row],[Reorder Point]]</f>
        <v>2.1798245614035086</v>
      </c>
      <c r="N2885" s="3">
        <f>ROUND(Table1[[#This Row],[Turnover Ratio]],2)</f>
        <v>2.1800000000000002</v>
      </c>
    </row>
    <row r="2886" spans="1:14" x14ac:dyDescent="0.25">
      <c r="A2886" t="s">
        <v>260</v>
      </c>
      <c r="B2886" s="1">
        <v>45268</v>
      </c>
      <c r="C2886">
        <v>252</v>
      </c>
      <c r="D2886">
        <v>198</v>
      </c>
      <c r="E2886">
        <v>3</v>
      </c>
      <c r="F2886">
        <v>86</v>
      </c>
      <c r="G2886">
        <v>39</v>
      </c>
      <c r="H2886" t="s">
        <v>3949</v>
      </c>
      <c r="I2886">
        <f>YEAR(Table1[[#This Row],[Date]])</f>
        <v>2023</v>
      </c>
      <c r="J2886">
        <f>MONTH(Table1[[#This Row],[Date]])</f>
        <v>12</v>
      </c>
      <c r="K2886">
        <f>WEEKDAY(Table1[[#This Row],[Date]])</f>
        <v>6</v>
      </c>
      <c r="L2886" s="3">
        <f>DAY(Table1[[#This Row],[Date]])</f>
        <v>8</v>
      </c>
      <c r="M2886" s="3">
        <f>Table1[[#This Row],[Inventory Level]]/Table1[[#This Row],[Reorder Point]]</f>
        <v>1.2727272727272727</v>
      </c>
      <c r="N2886" s="3">
        <f>ROUND(Table1[[#This Row],[Turnover Ratio]],2)</f>
        <v>1.27</v>
      </c>
    </row>
    <row r="2887" spans="1:14" hidden="1" x14ac:dyDescent="0.25">
      <c r="A2887" t="s">
        <v>2494</v>
      </c>
      <c r="B2887" s="1">
        <v>45102</v>
      </c>
      <c r="C2887">
        <v>900</v>
      </c>
      <c r="D2887">
        <v>222</v>
      </c>
      <c r="E2887">
        <v>30</v>
      </c>
      <c r="F2887">
        <v>144</v>
      </c>
      <c r="G2887">
        <v>16</v>
      </c>
      <c r="H2887" t="s">
        <v>3950</v>
      </c>
      <c r="I2887">
        <f>YEAR(Table1[[#This Row],[Date]])</f>
        <v>2023</v>
      </c>
      <c r="J2887">
        <f>MONTH(Table1[[#This Row],[Date]])</f>
        <v>6</v>
      </c>
      <c r="K2887">
        <f>WEEKDAY(Table1[[#This Row],[Date]])</f>
        <v>1</v>
      </c>
      <c r="L2887" s="3">
        <f>DAY(Table1[[#This Row],[Date]])</f>
        <v>25</v>
      </c>
      <c r="M2887" s="3">
        <f>Table1[[#This Row],[Inventory Level]]/Table1[[#This Row],[Reorder Point]]</f>
        <v>4.0540540540540544</v>
      </c>
      <c r="N2887" s="3">
        <f>ROUND(Table1[[#This Row],[Turnover Ratio]],2)</f>
        <v>4.05</v>
      </c>
    </row>
    <row r="2888" spans="1:14" x14ac:dyDescent="0.25">
      <c r="A2888" t="s">
        <v>2495</v>
      </c>
      <c r="B2888" s="1">
        <v>45383</v>
      </c>
      <c r="C2888">
        <v>410</v>
      </c>
      <c r="D2888">
        <v>89</v>
      </c>
      <c r="E2888">
        <v>10</v>
      </c>
      <c r="F2888">
        <v>147</v>
      </c>
      <c r="G2888">
        <v>10</v>
      </c>
      <c r="H2888" t="s">
        <v>3949</v>
      </c>
      <c r="I2888">
        <f>YEAR(Table1[[#This Row],[Date]])</f>
        <v>2024</v>
      </c>
      <c r="J2888">
        <f>MONTH(Table1[[#This Row],[Date]])</f>
        <v>4</v>
      </c>
      <c r="K2888">
        <f>WEEKDAY(Table1[[#This Row],[Date]])</f>
        <v>2</v>
      </c>
      <c r="L2888" s="3">
        <f>DAY(Table1[[#This Row],[Date]])</f>
        <v>1</v>
      </c>
      <c r="M2888" s="3">
        <f>Table1[[#This Row],[Inventory Level]]/Table1[[#This Row],[Reorder Point]]</f>
        <v>4.606741573033708</v>
      </c>
      <c r="N2888" s="3">
        <f>ROUND(Table1[[#This Row],[Turnover Ratio]],2)</f>
        <v>4.6100000000000003</v>
      </c>
    </row>
    <row r="2889" spans="1:14" hidden="1" x14ac:dyDescent="0.25">
      <c r="A2889" t="s">
        <v>2496</v>
      </c>
      <c r="B2889" s="1">
        <v>45299</v>
      </c>
      <c r="C2889">
        <v>178</v>
      </c>
      <c r="D2889">
        <v>391</v>
      </c>
      <c r="E2889">
        <v>25</v>
      </c>
      <c r="F2889">
        <v>166</v>
      </c>
      <c r="G2889">
        <v>14</v>
      </c>
      <c r="H2889" t="s">
        <v>3951</v>
      </c>
      <c r="I2889">
        <f>YEAR(Table1[[#This Row],[Date]])</f>
        <v>2024</v>
      </c>
      <c r="J2889">
        <f>MONTH(Table1[[#This Row],[Date]])</f>
        <v>1</v>
      </c>
      <c r="K2889">
        <f>WEEKDAY(Table1[[#This Row],[Date]])</f>
        <v>2</v>
      </c>
      <c r="L2889" s="3">
        <f>DAY(Table1[[#This Row],[Date]])</f>
        <v>8</v>
      </c>
      <c r="M2889" s="3">
        <f>Table1[[#This Row],[Inventory Level]]/Table1[[#This Row],[Reorder Point]]</f>
        <v>0.45524296675191817</v>
      </c>
      <c r="N2889" s="3">
        <f>ROUND(Table1[[#This Row],[Turnover Ratio]],2)</f>
        <v>0.46</v>
      </c>
    </row>
    <row r="2890" spans="1:14" hidden="1" x14ac:dyDescent="0.25">
      <c r="A2890" t="s">
        <v>1934</v>
      </c>
      <c r="B2890" s="1">
        <v>45443</v>
      </c>
      <c r="C2890">
        <v>838</v>
      </c>
      <c r="D2890">
        <v>393</v>
      </c>
      <c r="E2890">
        <v>17</v>
      </c>
      <c r="F2890">
        <v>150</v>
      </c>
      <c r="G2890">
        <v>15</v>
      </c>
      <c r="H2890" t="s">
        <v>3950</v>
      </c>
      <c r="I2890">
        <f>YEAR(Table1[[#This Row],[Date]])</f>
        <v>2024</v>
      </c>
      <c r="J2890">
        <f>MONTH(Table1[[#This Row],[Date]])</f>
        <v>5</v>
      </c>
      <c r="K2890">
        <f>WEEKDAY(Table1[[#This Row],[Date]])</f>
        <v>6</v>
      </c>
      <c r="L2890" s="3">
        <f>DAY(Table1[[#This Row],[Date]])</f>
        <v>31</v>
      </c>
      <c r="M2890" s="3">
        <f>Table1[[#This Row],[Inventory Level]]/Table1[[#This Row],[Reorder Point]]</f>
        <v>2.1323155216284988</v>
      </c>
      <c r="N2890" s="3">
        <f>ROUND(Table1[[#This Row],[Turnover Ratio]],2)</f>
        <v>2.13</v>
      </c>
    </row>
    <row r="2891" spans="1:14" hidden="1" x14ac:dyDescent="0.25">
      <c r="A2891" t="s">
        <v>2497</v>
      </c>
      <c r="B2891" s="1">
        <v>45148</v>
      </c>
      <c r="C2891">
        <v>919</v>
      </c>
      <c r="D2891">
        <v>64</v>
      </c>
      <c r="E2891">
        <v>5</v>
      </c>
      <c r="F2891">
        <v>125</v>
      </c>
      <c r="G2891">
        <v>25</v>
      </c>
      <c r="H2891" t="s">
        <v>3950</v>
      </c>
      <c r="I2891">
        <f>YEAR(Table1[[#This Row],[Date]])</f>
        <v>2023</v>
      </c>
      <c r="J2891">
        <f>MONTH(Table1[[#This Row],[Date]])</f>
        <v>8</v>
      </c>
      <c r="K2891">
        <f>WEEKDAY(Table1[[#This Row],[Date]])</f>
        <v>5</v>
      </c>
      <c r="L2891" s="3">
        <f>DAY(Table1[[#This Row],[Date]])</f>
        <v>10</v>
      </c>
      <c r="M2891" s="3">
        <f>Table1[[#This Row],[Inventory Level]]/Table1[[#This Row],[Reorder Point]]</f>
        <v>14.359375</v>
      </c>
      <c r="N2891" s="3">
        <f>ROUND(Table1[[#This Row],[Turnover Ratio]],2)</f>
        <v>14.36</v>
      </c>
    </row>
    <row r="2892" spans="1:14" hidden="1" x14ac:dyDescent="0.25">
      <c r="A2892" t="s">
        <v>2498</v>
      </c>
      <c r="B2892" s="1">
        <v>45063</v>
      </c>
      <c r="C2892">
        <v>388</v>
      </c>
      <c r="D2892">
        <v>100</v>
      </c>
      <c r="E2892">
        <v>24</v>
      </c>
      <c r="F2892">
        <v>56</v>
      </c>
      <c r="G2892">
        <v>6</v>
      </c>
      <c r="H2892" t="s">
        <v>3950</v>
      </c>
      <c r="I2892">
        <f>YEAR(Table1[[#This Row],[Date]])</f>
        <v>2023</v>
      </c>
      <c r="J2892">
        <f>MONTH(Table1[[#This Row],[Date]])</f>
        <v>5</v>
      </c>
      <c r="K2892">
        <f>WEEKDAY(Table1[[#This Row],[Date]])</f>
        <v>4</v>
      </c>
      <c r="L2892" s="3">
        <f>DAY(Table1[[#This Row],[Date]])</f>
        <v>17</v>
      </c>
      <c r="M2892" s="3">
        <f>Table1[[#This Row],[Inventory Level]]/Table1[[#This Row],[Reorder Point]]</f>
        <v>3.88</v>
      </c>
      <c r="N2892" s="3">
        <f>ROUND(Table1[[#This Row],[Turnover Ratio]],2)</f>
        <v>3.88</v>
      </c>
    </row>
    <row r="2893" spans="1:14" hidden="1" x14ac:dyDescent="0.25">
      <c r="A2893" t="s">
        <v>2499</v>
      </c>
      <c r="B2893" s="1">
        <v>44999</v>
      </c>
      <c r="C2893">
        <v>871</v>
      </c>
      <c r="D2893">
        <v>237</v>
      </c>
      <c r="E2893">
        <v>6</v>
      </c>
      <c r="F2893">
        <v>96</v>
      </c>
      <c r="G2893">
        <v>34</v>
      </c>
      <c r="H2893" t="s">
        <v>3951</v>
      </c>
      <c r="I2893">
        <f>YEAR(Table1[[#This Row],[Date]])</f>
        <v>2023</v>
      </c>
      <c r="J2893">
        <f>MONTH(Table1[[#This Row],[Date]])</f>
        <v>3</v>
      </c>
      <c r="K2893">
        <f>WEEKDAY(Table1[[#This Row],[Date]])</f>
        <v>3</v>
      </c>
      <c r="L2893" s="3">
        <f>DAY(Table1[[#This Row],[Date]])</f>
        <v>14</v>
      </c>
      <c r="M2893" s="3">
        <f>Table1[[#This Row],[Inventory Level]]/Table1[[#This Row],[Reorder Point]]</f>
        <v>3.6751054852320677</v>
      </c>
      <c r="N2893" s="3">
        <f>ROUND(Table1[[#This Row],[Turnover Ratio]],2)</f>
        <v>3.68</v>
      </c>
    </row>
    <row r="2894" spans="1:14" x14ac:dyDescent="0.25">
      <c r="A2894" t="s">
        <v>2500</v>
      </c>
      <c r="B2894" s="1">
        <v>45054</v>
      </c>
      <c r="C2894">
        <v>701</v>
      </c>
      <c r="D2894">
        <v>398</v>
      </c>
      <c r="E2894">
        <v>7</v>
      </c>
      <c r="F2894">
        <v>117</v>
      </c>
      <c r="G2894">
        <v>49</v>
      </c>
      <c r="H2894" t="s">
        <v>3949</v>
      </c>
      <c r="I2894">
        <f>YEAR(Table1[[#This Row],[Date]])</f>
        <v>2023</v>
      </c>
      <c r="J2894">
        <f>MONTH(Table1[[#This Row],[Date]])</f>
        <v>5</v>
      </c>
      <c r="K2894">
        <f>WEEKDAY(Table1[[#This Row],[Date]])</f>
        <v>2</v>
      </c>
      <c r="L2894" s="3">
        <f>DAY(Table1[[#This Row],[Date]])</f>
        <v>8</v>
      </c>
      <c r="M2894" s="3">
        <f>Table1[[#This Row],[Inventory Level]]/Table1[[#This Row],[Reorder Point]]</f>
        <v>1.7613065326633166</v>
      </c>
      <c r="N2894" s="3">
        <f>ROUND(Table1[[#This Row],[Turnover Ratio]],2)</f>
        <v>1.76</v>
      </c>
    </row>
    <row r="2895" spans="1:14" x14ac:dyDescent="0.25">
      <c r="A2895" t="s">
        <v>2501</v>
      </c>
      <c r="B2895" s="1">
        <v>45443</v>
      </c>
      <c r="C2895">
        <v>159</v>
      </c>
      <c r="D2895">
        <v>191</v>
      </c>
      <c r="E2895">
        <v>20</v>
      </c>
      <c r="F2895">
        <v>84</v>
      </c>
      <c r="G2895">
        <v>34</v>
      </c>
      <c r="H2895" t="s">
        <v>3949</v>
      </c>
      <c r="I2895">
        <f>YEAR(Table1[[#This Row],[Date]])</f>
        <v>2024</v>
      </c>
      <c r="J2895">
        <f>MONTH(Table1[[#This Row],[Date]])</f>
        <v>5</v>
      </c>
      <c r="K2895">
        <f>WEEKDAY(Table1[[#This Row],[Date]])</f>
        <v>6</v>
      </c>
      <c r="L2895" s="3">
        <f>DAY(Table1[[#This Row],[Date]])</f>
        <v>31</v>
      </c>
      <c r="M2895" s="3">
        <f>Table1[[#This Row],[Inventory Level]]/Table1[[#This Row],[Reorder Point]]</f>
        <v>0.83246073298429324</v>
      </c>
      <c r="N2895" s="3">
        <f>ROUND(Table1[[#This Row],[Turnover Ratio]],2)</f>
        <v>0.83</v>
      </c>
    </row>
    <row r="2896" spans="1:14" x14ac:dyDescent="0.25">
      <c r="A2896" t="s">
        <v>2502</v>
      </c>
      <c r="B2896" s="1">
        <v>45499</v>
      </c>
      <c r="C2896">
        <v>179</v>
      </c>
      <c r="D2896">
        <v>455</v>
      </c>
      <c r="E2896">
        <v>25</v>
      </c>
      <c r="F2896">
        <v>22</v>
      </c>
      <c r="G2896">
        <v>36</v>
      </c>
      <c r="H2896" t="s">
        <v>3949</v>
      </c>
      <c r="I2896">
        <f>YEAR(Table1[[#This Row],[Date]])</f>
        <v>2024</v>
      </c>
      <c r="J2896">
        <f>MONTH(Table1[[#This Row],[Date]])</f>
        <v>7</v>
      </c>
      <c r="K2896">
        <f>WEEKDAY(Table1[[#This Row],[Date]])</f>
        <v>6</v>
      </c>
      <c r="L2896" s="3">
        <f>DAY(Table1[[#This Row],[Date]])</f>
        <v>26</v>
      </c>
      <c r="M2896" s="3">
        <f>Table1[[#This Row],[Inventory Level]]/Table1[[#This Row],[Reorder Point]]</f>
        <v>0.3934065934065934</v>
      </c>
      <c r="N2896" s="3">
        <f>ROUND(Table1[[#This Row],[Turnover Ratio]],2)</f>
        <v>0.39</v>
      </c>
    </row>
    <row r="2897" spans="1:14" hidden="1" x14ac:dyDescent="0.25">
      <c r="A2897" t="s">
        <v>2503</v>
      </c>
      <c r="B2897" s="1">
        <v>45006</v>
      </c>
      <c r="C2897">
        <v>570</v>
      </c>
      <c r="D2897">
        <v>147</v>
      </c>
      <c r="E2897">
        <v>30</v>
      </c>
      <c r="F2897">
        <v>42</v>
      </c>
      <c r="G2897">
        <v>36</v>
      </c>
      <c r="H2897" t="s">
        <v>3951</v>
      </c>
      <c r="I2897">
        <f>YEAR(Table1[[#This Row],[Date]])</f>
        <v>2023</v>
      </c>
      <c r="J2897">
        <f>MONTH(Table1[[#This Row],[Date]])</f>
        <v>3</v>
      </c>
      <c r="K2897">
        <f>WEEKDAY(Table1[[#This Row],[Date]])</f>
        <v>3</v>
      </c>
      <c r="L2897" s="3">
        <f>DAY(Table1[[#This Row],[Date]])</f>
        <v>21</v>
      </c>
      <c r="M2897" s="3">
        <f>Table1[[#This Row],[Inventory Level]]/Table1[[#This Row],[Reorder Point]]</f>
        <v>3.8775510204081631</v>
      </c>
      <c r="N2897" s="3">
        <f>ROUND(Table1[[#This Row],[Turnover Ratio]],2)</f>
        <v>3.88</v>
      </c>
    </row>
    <row r="2898" spans="1:14" x14ac:dyDescent="0.25">
      <c r="A2898" t="s">
        <v>2504</v>
      </c>
      <c r="B2898" s="1">
        <v>45057</v>
      </c>
      <c r="C2898">
        <v>454</v>
      </c>
      <c r="D2898">
        <v>178</v>
      </c>
      <c r="E2898">
        <v>24</v>
      </c>
      <c r="F2898">
        <v>161</v>
      </c>
      <c r="G2898">
        <v>32</v>
      </c>
      <c r="H2898" t="s">
        <v>3949</v>
      </c>
      <c r="I2898">
        <f>YEAR(Table1[[#This Row],[Date]])</f>
        <v>2023</v>
      </c>
      <c r="J2898">
        <f>MONTH(Table1[[#This Row],[Date]])</f>
        <v>5</v>
      </c>
      <c r="K2898">
        <f>WEEKDAY(Table1[[#This Row],[Date]])</f>
        <v>5</v>
      </c>
      <c r="L2898" s="3">
        <f>DAY(Table1[[#This Row],[Date]])</f>
        <v>11</v>
      </c>
      <c r="M2898" s="3">
        <f>Table1[[#This Row],[Inventory Level]]/Table1[[#This Row],[Reorder Point]]</f>
        <v>2.5505617977528088</v>
      </c>
      <c r="N2898" s="3">
        <f>ROUND(Table1[[#This Row],[Turnover Ratio]],2)</f>
        <v>2.5499999999999998</v>
      </c>
    </row>
    <row r="2899" spans="1:14" hidden="1" x14ac:dyDescent="0.25">
      <c r="A2899" t="s">
        <v>2505</v>
      </c>
      <c r="B2899" s="1">
        <v>45294</v>
      </c>
      <c r="C2899">
        <v>303</v>
      </c>
      <c r="D2899">
        <v>109</v>
      </c>
      <c r="E2899">
        <v>2</v>
      </c>
      <c r="F2899">
        <v>83</v>
      </c>
      <c r="G2899">
        <v>27</v>
      </c>
      <c r="H2899" t="s">
        <v>3950</v>
      </c>
      <c r="I2899">
        <f>YEAR(Table1[[#This Row],[Date]])</f>
        <v>2024</v>
      </c>
      <c r="J2899">
        <f>MONTH(Table1[[#This Row],[Date]])</f>
        <v>1</v>
      </c>
      <c r="K2899">
        <f>WEEKDAY(Table1[[#This Row],[Date]])</f>
        <v>4</v>
      </c>
      <c r="L2899" s="3">
        <f>DAY(Table1[[#This Row],[Date]])</f>
        <v>3</v>
      </c>
      <c r="M2899" s="3">
        <f>Table1[[#This Row],[Inventory Level]]/Table1[[#This Row],[Reorder Point]]</f>
        <v>2.7798165137614679</v>
      </c>
      <c r="N2899" s="3">
        <f>ROUND(Table1[[#This Row],[Turnover Ratio]],2)</f>
        <v>2.78</v>
      </c>
    </row>
    <row r="2900" spans="1:14" hidden="1" x14ac:dyDescent="0.25">
      <c r="A2900" t="s">
        <v>2506</v>
      </c>
      <c r="B2900" s="1">
        <v>45083</v>
      </c>
      <c r="C2900">
        <v>149</v>
      </c>
      <c r="D2900">
        <v>207</v>
      </c>
      <c r="E2900">
        <v>8</v>
      </c>
      <c r="F2900">
        <v>91</v>
      </c>
      <c r="G2900">
        <v>6</v>
      </c>
      <c r="H2900" t="s">
        <v>3950</v>
      </c>
      <c r="I2900">
        <f>YEAR(Table1[[#This Row],[Date]])</f>
        <v>2023</v>
      </c>
      <c r="J2900">
        <f>MONTH(Table1[[#This Row],[Date]])</f>
        <v>6</v>
      </c>
      <c r="K2900">
        <f>WEEKDAY(Table1[[#This Row],[Date]])</f>
        <v>3</v>
      </c>
      <c r="L2900" s="3">
        <f>DAY(Table1[[#This Row],[Date]])</f>
        <v>6</v>
      </c>
      <c r="M2900" s="3">
        <f>Table1[[#This Row],[Inventory Level]]/Table1[[#This Row],[Reorder Point]]</f>
        <v>0.71980676328502413</v>
      </c>
      <c r="N2900" s="3">
        <f>ROUND(Table1[[#This Row],[Turnover Ratio]],2)</f>
        <v>0.72</v>
      </c>
    </row>
    <row r="2901" spans="1:14" x14ac:dyDescent="0.25">
      <c r="A2901" t="s">
        <v>2507</v>
      </c>
      <c r="B2901" s="1">
        <v>45080</v>
      </c>
      <c r="C2901">
        <v>825</v>
      </c>
      <c r="D2901">
        <v>124</v>
      </c>
      <c r="E2901">
        <v>18</v>
      </c>
      <c r="F2901">
        <v>116</v>
      </c>
      <c r="G2901">
        <v>18</v>
      </c>
      <c r="H2901" t="s">
        <v>3949</v>
      </c>
      <c r="I2901">
        <f>YEAR(Table1[[#This Row],[Date]])</f>
        <v>2023</v>
      </c>
      <c r="J2901">
        <f>MONTH(Table1[[#This Row],[Date]])</f>
        <v>6</v>
      </c>
      <c r="K2901">
        <f>WEEKDAY(Table1[[#This Row],[Date]])</f>
        <v>7</v>
      </c>
      <c r="L2901" s="3">
        <f>DAY(Table1[[#This Row],[Date]])</f>
        <v>3</v>
      </c>
      <c r="M2901" s="3">
        <f>Table1[[#This Row],[Inventory Level]]/Table1[[#This Row],[Reorder Point]]</f>
        <v>6.653225806451613</v>
      </c>
      <c r="N2901" s="3">
        <f>ROUND(Table1[[#This Row],[Turnover Ratio]],2)</f>
        <v>6.65</v>
      </c>
    </row>
    <row r="2902" spans="1:14" x14ac:dyDescent="0.25">
      <c r="A2902" t="s">
        <v>2508</v>
      </c>
      <c r="B2902" s="1">
        <v>45366</v>
      </c>
      <c r="C2902">
        <v>999</v>
      </c>
      <c r="D2902">
        <v>121</v>
      </c>
      <c r="E2902">
        <v>27</v>
      </c>
      <c r="F2902">
        <v>102</v>
      </c>
      <c r="G2902">
        <v>30</v>
      </c>
      <c r="H2902" t="s">
        <v>3949</v>
      </c>
      <c r="I2902">
        <f>YEAR(Table1[[#This Row],[Date]])</f>
        <v>2024</v>
      </c>
      <c r="J2902">
        <f>MONTH(Table1[[#This Row],[Date]])</f>
        <v>3</v>
      </c>
      <c r="K2902">
        <f>WEEKDAY(Table1[[#This Row],[Date]])</f>
        <v>6</v>
      </c>
      <c r="L2902" s="3">
        <f>DAY(Table1[[#This Row],[Date]])</f>
        <v>15</v>
      </c>
      <c r="M2902" s="3">
        <f>Table1[[#This Row],[Inventory Level]]/Table1[[#This Row],[Reorder Point]]</f>
        <v>8.2561983471074374</v>
      </c>
      <c r="N2902" s="3">
        <f>ROUND(Table1[[#This Row],[Turnover Ratio]],2)</f>
        <v>8.26</v>
      </c>
    </row>
    <row r="2903" spans="1:14" hidden="1" x14ac:dyDescent="0.25">
      <c r="A2903" t="s">
        <v>2509</v>
      </c>
      <c r="B2903" s="1">
        <v>45161</v>
      </c>
      <c r="C2903">
        <v>649</v>
      </c>
      <c r="D2903">
        <v>225</v>
      </c>
      <c r="E2903">
        <v>23</v>
      </c>
      <c r="F2903">
        <v>47</v>
      </c>
      <c r="G2903">
        <v>29</v>
      </c>
      <c r="H2903" t="s">
        <v>3950</v>
      </c>
      <c r="I2903">
        <f>YEAR(Table1[[#This Row],[Date]])</f>
        <v>2023</v>
      </c>
      <c r="J2903">
        <f>MONTH(Table1[[#This Row],[Date]])</f>
        <v>8</v>
      </c>
      <c r="K2903">
        <f>WEEKDAY(Table1[[#This Row],[Date]])</f>
        <v>4</v>
      </c>
      <c r="L2903" s="3">
        <f>DAY(Table1[[#This Row],[Date]])</f>
        <v>23</v>
      </c>
      <c r="M2903" s="3">
        <f>Table1[[#This Row],[Inventory Level]]/Table1[[#This Row],[Reorder Point]]</f>
        <v>2.8844444444444446</v>
      </c>
      <c r="N2903" s="3">
        <f>ROUND(Table1[[#This Row],[Turnover Ratio]],2)</f>
        <v>2.88</v>
      </c>
    </row>
    <row r="2904" spans="1:14" hidden="1" x14ac:dyDescent="0.25">
      <c r="A2904" t="s">
        <v>2510</v>
      </c>
      <c r="B2904" s="1">
        <v>45052</v>
      </c>
      <c r="C2904">
        <v>903</v>
      </c>
      <c r="D2904">
        <v>485</v>
      </c>
      <c r="E2904">
        <v>9</v>
      </c>
      <c r="F2904">
        <v>72</v>
      </c>
      <c r="G2904">
        <v>10</v>
      </c>
      <c r="H2904" t="s">
        <v>3950</v>
      </c>
      <c r="I2904">
        <f>YEAR(Table1[[#This Row],[Date]])</f>
        <v>2023</v>
      </c>
      <c r="J2904">
        <f>MONTH(Table1[[#This Row],[Date]])</f>
        <v>5</v>
      </c>
      <c r="K2904">
        <f>WEEKDAY(Table1[[#This Row],[Date]])</f>
        <v>7</v>
      </c>
      <c r="L2904" s="3">
        <f>DAY(Table1[[#This Row],[Date]])</f>
        <v>6</v>
      </c>
      <c r="M2904" s="3">
        <f>Table1[[#This Row],[Inventory Level]]/Table1[[#This Row],[Reorder Point]]</f>
        <v>1.8618556701030928</v>
      </c>
      <c r="N2904" s="3">
        <f>ROUND(Table1[[#This Row],[Turnover Ratio]],2)</f>
        <v>1.86</v>
      </c>
    </row>
    <row r="2905" spans="1:14" x14ac:dyDescent="0.25">
      <c r="A2905" t="s">
        <v>915</v>
      </c>
      <c r="B2905" s="1">
        <v>45477</v>
      </c>
      <c r="C2905">
        <v>157</v>
      </c>
      <c r="D2905">
        <v>376</v>
      </c>
      <c r="E2905">
        <v>4</v>
      </c>
      <c r="F2905">
        <v>68</v>
      </c>
      <c r="G2905">
        <v>46</v>
      </c>
      <c r="H2905" t="s">
        <v>3949</v>
      </c>
      <c r="I2905">
        <f>YEAR(Table1[[#This Row],[Date]])</f>
        <v>2024</v>
      </c>
      <c r="J2905">
        <f>MONTH(Table1[[#This Row],[Date]])</f>
        <v>7</v>
      </c>
      <c r="K2905">
        <f>WEEKDAY(Table1[[#This Row],[Date]])</f>
        <v>5</v>
      </c>
      <c r="L2905" s="3">
        <f>DAY(Table1[[#This Row],[Date]])</f>
        <v>4</v>
      </c>
      <c r="M2905" s="3">
        <f>Table1[[#This Row],[Inventory Level]]/Table1[[#This Row],[Reorder Point]]</f>
        <v>0.41755319148936171</v>
      </c>
      <c r="N2905" s="3">
        <f>ROUND(Table1[[#This Row],[Turnover Ratio]],2)</f>
        <v>0.42</v>
      </c>
    </row>
    <row r="2906" spans="1:14" x14ac:dyDescent="0.25">
      <c r="A2906" t="s">
        <v>2511</v>
      </c>
      <c r="B2906" s="1">
        <v>45340</v>
      </c>
      <c r="C2906">
        <v>652</v>
      </c>
      <c r="D2906">
        <v>413</v>
      </c>
      <c r="E2906">
        <v>22</v>
      </c>
      <c r="F2906">
        <v>75</v>
      </c>
      <c r="G2906">
        <v>32</v>
      </c>
      <c r="H2906" t="s">
        <v>3949</v>
      </c>
      <c r="I2906">
        <f>YEAR(Table1[[#This Row],[Date]])</f>
        <v>2024</v>
      </c>
      <c r="J2906">
        <f>MONTH(Table1[[#This Row],[Date]])</f>
        <v>2</v>
      </c>
      <c r="K2906">
        <f>WEEKDAY(Table1[[#This Row],[Date]])</f>
        <v>1</v>
      </c>
      <c r="L2906" s="3">
        <f>DAY(Table1[[#This Row],[Date]])</f>
        <v>18</v>
      </c>
      <c r="M2906" s="3">
        <f>Table1[[#This Row],[Inventory Level]]/Table1[[#This Row],[Reorder Point]]</f>
        <v>1.5786924939467313</v>
      </c>
      <c r="N2906" s="3">
        <f>ROUND(Table1[[#This Row],[Turnover Ratio]],2)</f>
        <v>1.58</v>
      </c>
    </row>
    <row r="2907" spans="1:14" x14ac:dyDescent="0.25">
      <c r="A2907" t="s">
        <v>697</v>
      </c>
      <c r="B2907" s="1">
        <v>45125</v>
      </c>
      <c r="C2907">
        <v>160</v>
      </c>
      <c r="D2907">
        <v>291</v>
      </c>
      <c r="E2907">
        <v>20</v>
      </c>
      <c r="F2907">
        <v>65</v>
      </c>
      <c r="G2907">
        <v>6</v>
      </c>
      <c r="H2907" t="s">
        <v>3949</v>
      </c>
      <c r="I2907">
        <f>YEAR(Table1[[#This Row],[Date]])</f>
        <v>2023</v>
      </c>
      <c r="J2907">
        <f>MONTH(Table1[[#This Row],[Date]])</f>
        <v>7</v>
      </c>
      <c r="K2907">
        <f>WEEKDAY(Table1[[#This Row],[Date]])</f>
        <v>3</v>
      </c>
      <c r="L2907" s="3">
        <f>DAY(Table1[[#This Row],[Date]])</f>
        <v>18</v>
      </c>
      <c r="M2907" s="3">
        <f>Table1[[#This Row],[Inventory Level]]/Table1[[#This Row],[Reorder Point]]</f>
        <v>0.54982817869415812</v>
      </c>
      <c r="N2907" s="3">
        <f>ROUND(Table1[[#This Row],[Turnover Ratio]],2)</f>
        <v>0.55000000000000004</v>
      </c>
    </row>
    <row r="2908" spans="1:14" hidden="1" x14ac:dyDescent="0.25">
      <c r="A2908" t="s">
        <v>2512</v>
      </c>
      <c r="B2908" s="1">
        <v>45014</v>
      </c>
      <c r="C2908">
        <v>803</v>
      </c>
      <c r="D2908">
        <v>84</v>
      </c>
      <c r="E2908">
        <v>2</v>
      </c>
      <c r="F2908">
        <v>67</v>
      </c>
      <c r="G2908">
        <v>34</v>
      </c>
      <c r="H2908" t="s">
        <v>3951</v>
      </c>
      <c r="I2908">
        <f>YEAR(Table1[[#This Row],[Date]])</f>
        <v>2023</v>
      </c>
      <c r="J2908">
        <f>MONTH(Table1[[#This Row],[Date]])</f>
        <v>3</v>
      </c>
      <c r="K2908">
        <f>WEEKDAY(Table1[[#This Row],[Date]])</f>
        <v>4</v>
      </c>
      <c r="L2908" s="3">
        <f>DAY(Table1[[#This Row],[Date]])</f>
        <v>29</v>
      </c>
      <c r="M2908" s="3">
        <f>Table1[[#This Row],[Inventory Level]]/Table1[[#This Row],[Reorder Point]]</f>
        <v>9.5595238095238102</v>
      </c>
      <c r="N2908" s="3">
        <f>ROUND(Table1[[#This Row],[Turnover Ratio]],2)</f>
        <v>9.56</v>
      </c>
    </row>
    <row r="2909" spans="1:14" hidden="1" x14ac:dyDescent="0.25">
      <c r="A2909" t="s">
        <v>1650</v>
      </c>
      <c r="B2909" s="1">
        <v>45150</v>
      </c>
      <c r="C2909">
        <v>471</v>
      </c>
      <c r="D2909">
        <v>78</v>
      </c>
      <c r="E2909">
        <v>5</v>
      </c>
      <c r="F2909">
        <v>38</v>
      </c>
      <c r="G2909">
        <v>16</v>
      </c>
      <c r="H2909" t="s">
        <v>3950</v>
      </c>
      <c r="I2909">
        <f>YEAR(Table1[[#This Row],[Date]])</f>
        <v>2023</v>
      </c>
      <c r="J2909">
        <f>MONTH(Table1[[#This Row],[Date]])</f>
        <v>8</v>
      </c>
      <c r="K2909">
        <f>WEEKDAY(Table1[[#This Row],[Date]])</f>
        <v>7</v>
      </c>
      <c r="L2909" s="3">
        <f>DAY(Table1[[#This Row],[Date]])</f>
        <v>12</v>
      </c>
      <c r="M2909" s="3">
        <f>Table1[[#This Row],[Inventory Level]]/Table1[[#This Row],[Reorder Point]]</f>
        <v>6.0384615384615383</v>
      </c>
      <c r="N2909" s="3">
        <f>ROUND(Table1[[#This Row],[Turnover Ratio]],2)</f>
        <v>6.04</v>
      </c>
    </row>
    <row r="2910" spans="1:14" x14ac:dyDescent="0.25">
      <c r="A2910" t="s">
        <v>2513</v>
      </c>
      <c r="B2910" s="1">
        <v>45438</v>
      </c>
      <c r="C2910">
        <v>248</v>
      </c>
      <c r="D2910">
        <v>114</v>
      </c>
      <c r="E2910">
        <v>30</v>
      </c>
      <c r="F2910">
        <v>67</v>
      </c>
      <c r="G2910">
        <v>17</v>
      </c>
      <c r="H2910" t="s">
        <v>3949</v>
      </c>
      <c r="I2910">
        <f>YEAR(Table1[[#This Row],[Date]])</f>
        <v>2024</v>
      </c>
      <c r="J2910">
        <f>MONTH(Table1[[#This Row],[Date]])</f>
        <v>5</v>
      </c>
      <c r="K2910">
        <f>WEEKDAY(Table1[[#This Row],[Date]])</f>
        <v>1</v>
      </c>
      <c r="L2910" s="3">
        <f>DAY(Table1[[#This Row],[Date]])</f>
        <v>26</v>
      </c>
      <c r="M2910" s="3">
        <f>Table1[[#This Row],[Inventory Level]]/Table1[[#This Row],[Reorder Point]]</f>
        <v>2.1754385964912282</v>
      </c>
      <c r="N2910" s="3">
        <f>ROUND(Table1[[#This Row],[Turnover Ratio]],2)</f>
        <v>2.1800000000000002</v>
      </c>
    </row>
    <row r="2911" spans="1:14" x14ac:dyDescent="0.25">
      <c r="A2911" t="s">
        <v>2514</v>
      </c>
      <c r="B2911" s="1">
        <v>45216</v>
      </c>
      <c r="C2911">
        <v>645</v>
      </c>
      <c r="D2911">
        <v>190</v>
      </c>
      <c r="E2911">
        <v>7</v>
      </c>
      <c r="F2911">
        <v>69</v>
      </c>
      <c r="G2911">
        <v>21</v>
      </c>
      <c r="H2911" t="s">
        <v>3949</v>
      </c>
      <c r="I2911">
        <f>YEAR(Table1[[#This Row],[Date]])</f>
        <v>2023</v>
      </c>
      <c r="J2911">
        <f>MONTH(Table1[[#This Row],[Date]])</f>
        <v>10</v>
      </c>
      <c r="K2911">
        <f>WEEKDAY(Table1[[#This Row],[Date]])</f>
        <v>3</v>
      </c>
      <c r="L2911" s="3">
        <f>DAY(Table1[[#This Row],[Date]])</f>
        <v>17</v>
      </c>
      <c r="M2911" s="3">
        <f>Table1[[#This Row],[Inventory Level]]/Table1[[#This Row],[Reorder Point]]</f>
        <v>3.3947368421052633</v>
      </c>
      <c r="N2911" s="3">
        <f>ROUND(Table1[[#This Row],[Turnover Ratio]],2)</f>
        <v>3.39</v>
      </c>
    </row>
    <row r="2912" spans="1:14" hidden="1" x14ac:dyDescent="0.25">
      <c r="A2912" t="s">
        <v>1413</v>
      </c>
      <c r="B2912" s="1">
        <v>45070</v>
      </c>
      <c r="C2912">
        <v>549</v>
      </c>
      <c r="D2912">
        <v>492</v>
      </c>
      <c r="E2912">
        <v>22</v>
      </c>
      <c r="F2912">
        <v>51</v>
      </c>
      <c r="G2912">
        <v>17</v>
      </c>
      <c r="H2912" t="s">
        <v>3950</v>
      </c>
      <c r="I2912">
        <f>YEAR(Table1[[#This Row],[Date]])</f>
        <v>2023</v>
      </c>
      <c r="J2912">
        <f>MONTH(Table1[[#This Row],[Date]])</f>
        <v>5</v>
      </c>
      <c r="K2912">
        <f>WEEKDAY(Table1[[#This Row],[Date]])</f>
        <v>4</v>
      </c>
      <c r="L2912" s="3">
        <f>DAY(Table1[[#This Row],[Date]])</f>
        <v>24</v>
      </c>
      <c r="M2912" s="3">
        <f>Table1[[#This Row],[Inventory Level]]/Table1[[#This Row],[Reorder Point]]</f>
        <v>1.1158536585365855</v>
      </c>
      <c r="N2912" s="3">
        <f>ROUND(Table1[[#This Row],[Turnover Ratio]],2)</f>
        <v>1.1200000000000001</v>
      </c>
    </row>
    <row r="2913" spans="1:14" hidden="1" x14ac:dyDescent="0.25">
      <c r="A2913" t="s">
        <v>2515</v>
      </c>
      <c r="B2913" s="1">
        <v>45010</v>
      </c>
      <c r="C2913">
        <v>456</v>
      </c>
      <c r="D2913">
        <v>207</v>
      </c>
      <c r="E2913">
        <v>6</v>
      </c>
      <c r="F2913">
        <v>106</v>
      </c>
      <c r="G2913">
        <v>20</v>
      </c>
      <c r="H2913" t="s">
        <v>3951</v>
      </c>
      <c r="I2913">
        <f>YEAR(Table1[[#This Row],[Date]])</f>
        <v>2023</v>
      </c>
      <c r="J2913">
        <f>MONTH(Table1[[#This Row],[Date]])</f>
        <v>3</v>
      </c>
      <c r="K2913">
        <f>WEEKDAY(Table1[[#This Row],[Date]])</f>
        <v>7</v>
      </c>
      <c r="L2913" s="3">
        <f>DAY(Table1[[#This Row],[Date]])</f>
        <v>25</v>
      </c>
      <c r="M2913" s="3">
        <f>Table1[[#This Row],[Inventory Level]]/Table1[[#This Row],[Reorder Point]]</f>
        <v>2.2028985507246377</v>
      </c>
      <c r="N2913" s="3">
        <f>ROUND(Table1[[#This Row],[Turnover Ratio]],2)</f>
        <v>2.2000000000000002</v>
      </c>
    </row>
    <row r="2914" spans="1:14" x14ac:dyDescent="0.25">
      <c r="A2914" t="s">
        <v>2516</v>
      </c>
      <c r="B2914" s="1">
        <v>45042</v>
      </c>
      <c r="C2914">
        <v>561</v>
      </c>
      <c r="D2914">
        <v>415</v>
      </c>
      <c r="E2914">
        <v>22</v>
      </c>
      <c r="F2914">
        <v>28</v>
      </c>
      <c r="G2914">
        <v>15</v>
      </c>
      <c r="H2914" t="s">
        <v>3949</v>
      </c>
      <c r="I2914">
        <f>YEAR(Table1[[#This Row],[Date]])</f>
        <v>2023</v>
      </c>
      <c r="J2914">
        <f>MONTH(Table1[[#This Row],[Date]])</f>
        <v>4</v>
      </c>
      <c r="K2914">
        <f>WEEKDAY(Table1[[#This Row],[Date]])</f>
        <v>4</v>
      </c>
      <c r="L2914" s="3">
        <f>DAY(Table1[[#This Row],[Date]])</f>
        <v>26</v>
      </c>
      <c r="M2914" s="3">
        <f>Table1[[#This Row],[Inventory Level]]/Table1[[#This Row],[Reorder Point]]</f>
        <v>1.3518072289156626</v>
      </c>
      <c r="N2914" s="3">
        <f>ROUND(Table1[[#This Row],[Turnover Ratio]],2)</f>
        <v>1.35</v>
      </c>
    </row>
    <row r="2915" spans="1:14" hidden="1" x14ac:dyDescent="0.25">
      <c r="A2915" t="s">
        <v>2517</v>
      </c>
      <c r="B2915" s="1">
        <v>45433</v>
      </c>
      <c r="C2915">
        <v>529</v>
      </c>
      <c r="D2915">
        <v>84</v>
      </c>
      <c r="E2915">
        <v>3</v>
      </c>
      <c r="F2915">
        <v>154</v>
      </c>
      <c r="G2915">
        <v>1</v>
      </c>
      <c r="H2915" t="s">
        <v>3951</v>
      </c>
      <c r="I2915">
        <f>YEAR(Table1[[#This Row],[Date]])</f>
        <v>2024</v>
      </c>
      <c r="J2915">
        <f>MONTH(Table1[[#This Row],[Date]])</f>
        <v>5</v>
      </c>
      <c r="K2915">
        <f>WEEKDAY(Table1[[#This Row],[Date]])</f>
        <v>3</v>
      </c>
      <c r="L2915" s="3">
        <f>DAY(Table1[[#This Row],[Date]])</f>
        <v>21</v>
      </c>
      <c r="M2915" s="3">
        <f>Table1[[#This Row],[Inventory Level]]/Table1[[#This Row],[Reorder Point]]</f>
        <v>6.2976190476190474</v>
      </c>
      <c r="N2915" s="3">
        <f>ROUND(Table1[[#This Row],[Turnover Ratio]],2)</f>
        <v>6.3</v>
      </c>
    </row>
    <row r="2916" spans="1:14" hidden="1" x14ac:dyDescent="0.25">
      <c r="A2916" t="s">
        <v>2371</v>
      </c>
      <c r="B2916" s="1">
        <v>45459</v>
      </c>
      <c r="C2916">
        <v>809</v>
      </c>
      <c r="D2916">
        <v>80</v>
      </c>
      <c r="E2916">
        <v>1</v>
      </c>
      <c r="F2916">
        <v>160</v>
      </c>
      <c r="G2916">
        <v>3</v>
      </c>
      <c r="H2916" t="s">
        <v>3951</v>
      </c>
      <c r="I2916">
        <f>YEAR(Table1[[#This Row],[Date]])</f>
        <v>2024</v>
      </c>
      <c r="J2916">
        <f>MONTH(Table1[[#This Row],[Date]])</f>
        <v>6</v>
      </c>
      <c r="K2916">
        <f>WEEKDAY(Table1[[#This Row],[Date]])</f>
        <v>1</v>
      </c>
      <c r="L2916" s="3">
        <f>DAY(Table1[[#This Row],[Date]])</f>
        <v>16</v>
      </c>
      <c r="M2916" s="3">
        <f>Table1[[#This Row],[Inventory Level]]/Table1[[#This Row],[Reorder Point]]</f>
        <v>10.112500000000001</v>
      </c>
      <c r="N2916" s="3">
        <f>ROUND(Table1[[#This Row],[Turnover Ratio]],2)</f>
        <v>10.11</v>
      </c>
    </row>
    <row r="2917" spans="1:14" x14ac:dyDescent="0.25">
      <c r="A2917" t="s">
        <v>2518</v>
      </c>
      <c r="B2917" s="1">
        <v>45074</v>
      </c>
      <c r="C2917">
        <v>885</v>
      </c>
      <c r="D2917">
        <v>477</v>
      </c>
      <c r="E2917">
        <v>24</v>
      </c>
      <c r="F2917">
        <v>146</v>
      </c>
      <c r="G2917">
        <v>15</v>
      </c>
      <c r="H2917" t="s">
        <v>3949</v>
      </c>
      <c r="I2917">
        <f>YEAR(Table1[[#This Row],[Date]])</f>
        <v>2023</v>
      </c>
      <c r="J2917">
        <f>MONTH(Table1[[#This Row],[Date]])</f>
        <v>5</v>
      </c>
      <c r="K2917">
        <f>WEEKDAY(Table1[[#This Row],[Date]])</f>
        <v>1</v>
      </c>
      <c r="L2917" s="3">
        <f>DAY(Table1[[#This Row],[Date]])</f>
        <v>28</v>
      </c>
      <c r="M2917" s="3">
        <f>Table1[[#This Row],[Inventory Level]]/Table1[[#This Row],[Reorder Point]]</f>
        <v>1.8553459119496856</v>
      </c>
      <c r="N2917" s="3">
        <f>ROUND(Table1[[#This Row],[Turnover Ratio]],2)</f>
        <v>1.86</v>
      </c>
    </row>
    <row r="2918" spans="1:14" hidden="1" x14ac:dyDescent="0.25">
      <c r="A2918" t="s">
        <v>2519</v>
      </c>
      <c r="B2918" s="1">
        <v>45333</v>
      </c>
      <c r="C2918">
        <v>404</v>
      </c>
      <c r="D2918">
        <v>431</v>
      </c>
      <c r="E2918">
        <v>25</v>
      </c>
      <c r="F2918">
        <v>153</v>
      </c>
      <c r="G2918">
        <v>14</v>
      </c>
      <c r="H2918" t="s">
        <v>3950</v>
      </c>
      <c r="I2918">
        <f>YEAR(Table1[[#This Row],[Date]])</f>
        <v>2024</v>
      </c>
      <c r="J2918">
        <f>MONTH(Table1[[#This Row],[Date]])</f>
        <v>2</v>
      </c>
      <c r="K2918">
        <f>WEEKDAY(Table1[[#This Row],[Date]])</f>
        <v>1</v>
      </c>
      <c r="L2918" s="3">
        <f>DAY(Table1[[#This Row],[Date]])</f>
        <v>11</v>
      </c>
      <c r="M2918" s="3">
        <f>Table1[[#This Row],[Inventory Level]]/Table1[[#This Row],[Reorder Point]]</f>
        <v>0.93735498839907194</v>
      </c>
      <c r="N2918" s="3">
        <f>ROUND(Table1[[#This Row],[Turnover Ratio]],2)</f>
        <v>0.94</v>
      </c>
    </row>
    <row r="2919" spans="1:14" x14ac:dyDescent="0.25">
      <c r="A2919" t="s">
        <v>2520</v>
      </c>
      <c r="B2919" s="1">
        <v>45176</v>
      </c>
      <c r="C2919">
        <v>362</v>
      </c>
      <c r="D2919">
        <v>142</v>
      </c>
      <c r="E2919">
        <v>10</v>
      </c>
      <c r="F2919">
        <v>43</v>
      </c>
      <c r="G2919">
        <v>27</v>
      </c>
      <c r="H2919" t="s">
        <v>3949</v>
      </c>
      <c r="I2919">
        <f>YEAR(Table1[[#This Row],[Date]])</f>
        <v>2023</v>
      </c>
      <c r="J2919">
        <f>MONTH(Table1[[#This Row],[Date]])</f>
        <v>9</v>
      </c>
      <c r="K2919">
        <f>WEEKDAY(Table1[[#This Row],[Date]])</f>
        <v>5</v>
      </c>
      <c r="L2919" s="3">
        <f>DAY(Table1[[#This Row],[Date]])</f>
        <v>7</v>
      </c>
      <c r="M2919" s="3">
        <f>Table1[[#This Row],[Inventory Level]]/Table1[[#This Row],[Reorder Point]]</f>
        <v>2.5492957746478875</v>
      </c>
      <c r="N2919" s="3">
        <f>ROUND(Table1[[#This Row],[Turnover Ratio]],2)</f>
        <v>2.5499999999999998</v>
      </c>
    </row>
    <row r="2920" spans="1:14" hidden="1" x14ac:dyDescent="0.25">
      <c r="A2920" t="s">
        <v>2401</v>
      </c>
      <c r="B2920" s="1">
        <v>45607</v>
      </c>
      <c r="C2920">
        <v>342</v>
      </c>
      <c r="D2920">
        <v>147</v>
      </c>
      <c r="E2920">
        <v>7</v>
      </c>
      <c r="F2920">
        <v>192</v>
      </c>
      <c r="G2920">
        <v>2</v>
      </c>
      <c r="H2920" t="s">
        <v>3951</v>
      </c>
      <c r="I2920">
        <f>YEAR(Table1[[#This Row],[Date]])</f>
        <v>2024</v>
      </c>
      <c r="J2920">
        <f>MONTH(Table1[[#This Row],[Date]])</f>
        <v>11</v>
      </c>
      <c r="K2920">
        <f>WEEKDAY(Table1[[#This Row],[Date]])</f>
        <v>2</v>
      </c>
      <c r="L2920" s="3">
        <f>DAY(Table1[[#This Row],[Date]])</f>
        <v>11</v>
      </c>
      <c r="M2920" s="3">
        <f>Table1[[#This Row],[Inventory Level]]/Table1[[#This Row],[Reorder Point]]</f>
        <v>2.3265306122448979</v>
      </c>
      <c r="N2920" s="3">
        <f>ROUND(Table1[[#This Row],[Turnover Ratio]],2)</f>
        <v>2.33</v>
      </c>
    </row>
    <row r="2921" spans="1:14" hidden="1" x14ac:dyDescent="0.25">
      <c r="A2921" t="s">
        <v>2521</v>
      </c>
      <c r="B2921" s="1">
        <v>45387</v>
      </c>
      <c r="C2921">
        <v>634</v>
      </c>
      <c r="D2921">
        <v>312</v>
      </c>
      <c r="E2921">
        <v>25</v>
      </c>
      <c r="F2921">
        <v>184</v>
      </c>
      <c r="G2921">
        <v>28</v>
      </c>
      <c r="H2921" t="s">
        <v>3951</v>
      </c>
      <c r="I2921">
        <f>YEAR(Table1[[#This Row],[Date]])</f>
        <v>2024</v>
      </c>
      <c r="J2921">
        <f>MONTH(Table1[[#This Row],[Date]])</f>
        <v>4</v>
      </c>
      <c r="K2921">
        <f>WEEKDAY(Table1[[#This Row],[Date]])</f>
        <v>6</v>
      </c>
      <c r="L2921" s="3">
        <f>DAY(Table1[[#This Row],[Date]])</f>
        <v>5</v>
      </c>
      <c r="M2921" s="3">
        <f>Table1[[#This Row],[Inventory Level]]/Table1[[#This Row],[Reorder Point]]</f>
        <v>2.0320512820512819</v>
      </c>
      <c r="N2921" s="3">
        <f>ROUND(Table1[[#This Row],[Turnover Ratio]],2)</f>
        <v>2.0299999999999998</v>
      </c>
    </row>
    <row r="2922" spans="1:14" hidden="1" x14ac:dyDescent="0.25">
      <c r="A2922" t="s">
        <v>2522</v>
      </c>
      <c r="B2922" s="1">
        <v>45449</v>
      </c>
      <c r="C2922">
        <v>873</v>
      </c>
      <c r="D2922">
        <v>342</v>
      </c>
      <c r="E2922">
        <v>18</v>
      </c>
      <c r="F2922">
        <v>156</v>
      </c>
      <c r="G2922">
        <v>3</v>
      </c>
      <c r="H2922" t="s">
        <v>3950</v>
      </c>
      <c r="I2922">
        <f>YEAR(Table1[[#This Row],[Date]])</f>
        <v>2024</v>
      </c>
      <c r="J2922">
        <f>MONTH(Table1[[#This Row],[Date]])</f>
        <v>6</v>
      </c>
      <c r="K2922">
        <f>WEEKDAY(Table1[[#This Row],[Date]])</f>
        <v>5</v>
      </c>
      <c r="L2922" s="3">
        <f>DAY(Table1[[#This Row],[Date]])</f>
        <v>6</v>
      </c>
      <c r="M2922" s="3">
        <f>Table1[[#This Row],[Inventory Level]]/Table1[[#This Row],[Reorder Point]]</f>
        <v>2.5526315789473686</v>
      </c>
      <c r="N2922" s="3">
        <f>ROUND(Table1[[#This Row],[Turnover Ratio]],2)</f>
        <v>2.5499999999999998</v>
      </c>
    </row>
    <row r="2923" spans="1:14" x14ac:dyDescent="0.25">
      <c r="A2923" t="s">
        <v>1381</v>
      </c>
      <c r="B2923" s="1">
        <v>45517</v>
      </c>
      <c r="C2923">
        <v>219</v>
      </c>
      <c r="D2923">
        <v>436</v>
      </c>
      <c r="E2923">
        <v>27</v>
      </c>
      <c r="F2923">
        <v>49</v>
      </c>
      <c r="G2923">
        <v>26</v>
      </c>
      <c r="H2923" t="s">
        <v>3949</v>
      </c>
      <c r="I2923">
        <f>YEAR(Table1[[#This Row],[Date]])</f>
        <v>2024</v>
      </c>
      <c r="J2923">
        <f>MONTH(Table1[[#This Row],[Date]])</f>
        <v>8</v>
      </c>
      <c r="K2923">
        <f>WEEKDAY(Table1[[#This Row],[Date]])</f>
        <v>3</v>
      </c>
      <c r="L2923" s="3">
        <f>DAY(Table1[[#This Row],[Date]])</f>
        <v>13</v>
      </c>
      <c r="M2923" s="3">
        <f>Table1[[#This Row],[Inventory Level]]/Table1[[#This Row],[Reorder Point]]</f>
        <v>0.50229357798165142</v>
      </c>
      <c r="N2923" s="3">
        <f>ROUND(Table1[[#This Row],[Turnover Ratio]],2)</f>
        <v>0.5</v>
      </c>
    </row>
    <row r="2924" spans="1:14" x14ac:dyDescent="0.25">
      <c r="A2924" t="s">
        <v>2523</v>
      </c>
      <c r="B2924" s="1">
        <v>44973</v>
      </c>
      <c r="C2924">
        <v>349</v>
      </c>
      <c r="D2924">
        <v>405</v>
      </c>
      <c r="E2924">
        <v>11</v>
      </c>
      <c r="F2924">
        <v>63</v>
      </c>
      <c r="G2924">
        <v>15</v>
      </c>
      <c r="H2924" t="s">
        <v>3949</v>
      </c>
      <c r="I2924">
        <f>YEAR(Table1[[#This Row],[Date]])</f>
        <v>2023</v>
      </c>
      <c r="J2924">
        <f>MONTH(Table1[[#This Row],[Date]])</f>
        <v>2</v>
      </c>
      <c r="K2924">
        <f>WEEKDAY(Table1[[#This Row],[Date]])</f>
        <v>5</v>
      </c>
      <c r="L2924" s="3">
        <f>DAY(Table1[[#This Row],[Date]])</f>
        <v>16</v>
      </c>
      <c r="M2924" s="3">
        <f>Table1[[#This Row],[Inventory Level]]/Table1[[#This Row],[Reorder Point]]</f>
        <v>0.86172839506172838</v>
      </c>
      <c r="N2924" s="3">
        <f>ROUND(Table1[[#This Row],[Turnover Ratio]],2)</f>
        <v>0.86</v>
      </c>
    </row>
    <row r="2925" spans="1:14" hidden="1" x14ac:dyDescent="0.25">
      <c r="A2925" t="s">
        <v>493</v>
      </c>
      <c r="B2925" s="1">
        <v>45559</v>
      </c>
      <c r="C2925">
        <v>533</v>
      </c>
      <c r="D2925">
        <v>99</v>
      </c>
      <c r="E2925">
        <v>17</v>
      </c>
      <c r="F2925">
        <v>88</v>
      </c>
      <c r="G2925">
        <v>40</v>
      </c>
      <c r="H2925" t="s">
        <v>3951</v>
      </c>
      <c r="I2925">
        <f>YEAR(Table1[[#This Row],[Date]])</f>
        <v>2024</v>
      </c>
      <c r="J2925">
        <f>MONTH(Table1[[#This Row],[Date]])</f>
        <v>9</v>
      </c>
      <c r="K2925">
        <f>WEEKDAY(Table1[[#This Row],[Date]])</f>
        <v>3</v>
      </c>
      <c r="L2925" s="3">
        <f>DAY(Table1[[#This Row],[Date]])</f>
        <v>24</v>
      </c>
      <c r="M2925" s="3">
        <f>Table1[[#This Row],[Inventory Level]]/Table1[[#This Row],[Reorder Point]]</f>
        <v>5.3838383838383841</v>
      </c>
      <c r="N2925" s="3">
        <f>ROUND(Table1[[#This Row],[Turnover Ratio]],2)</f>
        <v>5.38</v>
      </c>
    </row>
    <row r="2926" spans="1:14" hidden="1" x14ac:dyDescent="0.25">
      <c r="A2926" t="s">
        <v>1189</v>
      </c>
      <c r="B2926" s="1">
        <v>45520</v>
      </c>
      <c r="C2926">
        <v>814</v>
      </c>
      <c r="D2926">
        <v>97</v>
      </c>
      <c r="E2926">
        <v>18</v>
      </c>
      <c r="F2926">
        <v>77</v>
      </c>
      <c r="G2926">
        <v>47</v>
      </c>
      <c r="H2926" t="s">
        <v>3950</v>
      </c>
      <c r="I2926">
        <f>YEAR(Table1[[#This Row],[Date]])</f>
        <v>2024</v>
      </c>
      <c r="J2926">
        <f>MONTH(Table1[[#This Row],[Date]])</f>
        <v>8</v>
      </c>
      <c r="K2926">
        <f>WEEKDAY(Table1[[#This Row],[Date]])</f>
        <v>6</v>
      </c>
      <c r="L2926" s="3">
        <f>DAY(Table1[[#This Row],[Date]])</f>
        <v>16</v>
      </c>
      <c r="M2926" s="3">
        <f>Table1[[#This Row],[Inventory Level]]/Table1[[#This Row],[Reorder Point]]</f>
        <v>8.391752577319588</v>
      </c>
      <c r="N2926" s="3">
        <f>ROUND(Table1[[#This Row],[Turnover Ratio]],2)</f>
        <v>8.39</v>
      </c>
    </row>
    <row r="2927" spans="1:14" x14ac:dyDescent="0.25">
      <c r="A2927" t="s">
        <v>2524</v>
      </c>
      <c r="B2927" s="1">
        <v>45224</v>
      </c>
      <c r="C2927">
        <v>759</v>
      </c>
      <c r="D2927">
        <v>466</v>
      </c>
      <c r="E2927">
        <v>27</v>
      </c>
      <c r="F2927">
        <v>118</v>
      </c>
      <c r="G2927">
        <v>44</v>
      </c>
      <c r="H2927" t="s">
        <v>3949</v>
      </c>
      <c r="I2927">
        <f>YEAR(Table1[[#This Row],[Date]])</f>
        <v>2023</v>
      </c>
      <c r="J2927">
        <f>MONTH(Table1[[#This Row],[Date]])</f>
        <v>10</v>
      </c>
      <c r="K2927">
        <f>WEEKDAY(Table1[[#This Row],[Date]])</f>
        <v>4</v>
      </c>
      <c r="L2927" s="3">
        <f>DAY(Table1[[#This Row],[Date]])</f>
        <v>25</v>
      </c>
      <c r="M2927" s="3">
        <f>Table1[[#This Row],[Inventory Level]]/Table1[[#This Row],[Reorder Point]]</f>
        <v>1.6287553648068669</v>
      </c>
      <c r="N2927" s="3">
        <f>ROUND(Table1[[#This Row],[Turnover Ratio]],2)</f>
        <v>1.63</v>
      </c>
    </row>
    <row r="2928" spans="1:14" hidden="1" x14ac:dyDescent="0.25">
      <c r="A2928" t="s">
        <v>2525</v>
      </c>
      <c r="B2928" s="1">
        <v>45482</v>
      </c>
      <c r="C2928">
        <v>771</v>
      </c>
      <c r="D2928">
        <v>98</v>
      </c>
      <c r="E2928">
        <v>9</v>
      </c>
      <c r="F2928">
        <v>176</v>
      </c>
      <c r="G2928">
        <v>47</v>
      </c>
      <c r="H2928" t="s">
        <v>3950</v>
      </c>
      <c r="I2928">
        <f>YEAR(Table1[[#This Row],[Date]])</f>
        <v>2024</v>
      </c>
      <c r="J2928">
        <f>MONTH(Table1[[#This Row],[Date]])</f>
        <v>7</v>
      </c>
      <c r="K2928">
        <f>WEEKDAY(Table1[[#This Row],[Date]])</f>
        <v>3</v>
      </c>
      <c r="L2928" s="3">
        <f>DAY(Table1[[#This Row],[Date]])</f>
        <v>9</v>
      </c>
      <c r="M2928" s="3">
        <f>Table1[[#This Row],[Inventory Level]]/Table1[[#This Row],[Reorder Point]]</f>
        <v>7.8673469387755102</v>
      </c>
      <c r="N2928" s="3">
        <f>ROUND(Table1[[#This Row],[Turnover Ratio]],2)</f>
        <v>7.87</v>
      </c>
    </row>
    <row r="2929" spans="1:14" hidden="1" x14ac:dyDescent="0.25">
      <c r="A2929" t="s">
        <v>2526</v>
      </c>
      <c r="B2929" s="1">
        <v>45366</v>
      </c>
      <c r="C2929">
        <v>774</v>
      </c>
      <c r="D2929">
        <v>240</v>
      </c>
      <c r="E2929">
        <v>6</v>
      </c>
      <c r="F2929">
        <v>163</v>
      </c>
      <c r="G2929">
        <v>19</v>
      </c>
      <c r="H2929" t="s">
        <v>3950</v>
      </c>
      <c r="I2929">
        <f>YEAR(Table1[[#This Row],[Date]])</f>
        <v>2024</v>
      </c>
      <c r="J2929">
        <f>MONTH(Table1[[#This Row],[Date]])</f>
        <v>3</v>
      </c>
      <c r="K2929">
        <f>WEEKDAY(Table1[[#This Row],[Date]])</f>
        <v>6</v>
      </c>
      <c r="L2929" s="3">
        <f>DAY(Table1[[#This Row],[Date]])</f>
        <v>15</v>
      </c>
      <c r="M2929" s="3">
        <f>Table1[[#This Row],[Inventory Level]]/Table1[[#This Row],[Reorder Point]]</f>
        <v>3.2250000000000001</v>
      </c>
      <c r="N2929" s="3">
        <f>ROUND(Table1[[#This Row],[Turnover Ratio]],2)</f>
        <v>3.23</v>
      </c>
    </row>
    <row r="2930" spans="1:14" hidden="1" x14ac:dyDescent="0.25">
      <c r="A2930" t="s">
        <v>2527</v>
      </c>
      <c r="B2930" s="1">
        <v>45049</v>
      </c>
      <c r="C2930">
        <v>235</v>
      </c>
      <c r="D2930">
        <v>61</v>
      </c>
      <c r="E2930">
        <v>2</v>
      </c>
      <c r="F2930">
        <v>161</v>
      </c>
      <c r="G2930">
        <v>40</v>
      </c>
      <c r="H2930" t="s">
        <v>3950</v>
      </c>
      <c r="I2930">
        <f>YEAR(Table1[[#This Row],[Date]])</f>
        <v>2023</v>
      </c>
      <c r="J2930">
        <f>MONTH(Table1[[#This Row],[Date]])</f>
        <v>5</v>
      </c>
      <c r="K2930">
        <f>WEEKDAY(Table1[[#This Row],[Date]])</f>
        <v>4</v>
      </c>
      <c r="L2930" s="3">
        <f>DAY(Table1[[#This Row],[Date]])</f>
        <v>3</v>
      </c>
      <c r="M2930" s="3">
        <f>Table1[[#This Row],[Inventory Level]]/Table1[[#This Row],[Reorder Point]]</f>
        <v>3.8524590163934427</v>
      </c>
      <c r="N2930" s="3">
        <f>ROUND(Table1[[#This Row],[Turnover Ratio]],2)</f>
        <v>3.85</v>
      </c>
    </row>
    <row r="2931" spans="1:14" hidden="1" x14ac:dyDescent="0.25">
      <c r="A2931" t="s">
        <v>2528</v>
      </c>
      <c r="B2931" s="1">
        <v>45223</v>
      </c>
      <c r="C2931">
        <v>860</v>
      </c>
      <c r="D2931">
        <v>434</v>
      </c>
      <c r="E2931">
        <v>1</v>
      </c>
      <c r="F2931">
        <v>47</v>
      </c>
      <c r="G2931">
        <v>37</v>
      </c>
      <c r="H2931" t="s">
        <v>3950</v>
      </c>
      <c r="I2931">
        <f>YEAR(Table1[[#This Row],[Date]])</f>
        <v>2023</v>
      </c>
      <c r="J2931">
        <f>MONTH(Table1[[#This Row],[Date]])</f>
        <v>10</v>
      </c>
      <c r="K2931">
        <f>WEEKDAY(Table1[[#This Row],[Date]])</f>
        <v>3</v>
      </c>
      <c r="L2931" s="3">
        <f>DAY(Table1[[#This Row],[Date]])</f>
        <v>24</v>
      </c>
      <c r="M2931" s="3">
        <f>Table1[[#This Row],[Inventory Level]]/Table1[[#This Row],[Reorder Point]]</f>
        <v>1.9815668202764978</v>
      </c>
      <c r="N2931" s="3">
        <f>ROUND(Table1[[#This Row],[Turnover Ratio]],2)</f>
        <v>1.98</v>
      </c>
    </row>
    <row r="2932" spans="1:14" hidden="1" x14ac:dyDescent="0.25">
      <c r="A2932" t="s">
        <v>2529</v>
      </c>
      <c r="B2932" s="1">
        <v>45183</v>
      </c>
      <c r="C2932">
        <v>968</v>
      </c>
      <c r="D2932">
        <v>145</v>
      </c>
      <c r="E2932">
        <v>3</v>
      </c>
      <c r="F2932">
        <v>25</v>
      </c>
      <c r="G2932">
        <v>5</v>
      </c>
      <c r="H2932" t="s">
        <v>3951</v>
      </c>
      <c r="I2932">
        <f>YEAR(Table1[[#This Row],[Date]])</f>
        <v>2023</v>
      </c>
      <c r="J2932">
        <f>MONTH(Table1[[#This Row],[Date]])</f>
        <v>9</v>
      </c>
      <c r="K2932">
        <f>WEEKDAY(Table1[[#This Row],[Date]])</f>
        <v>5</v>
      </c>
      <c r="L2932" s="3">
        <f>DAY(Table1[[#This Row],[Date]])</f>
        <v>14</v>
      </c>
      <c r="M2932" s="3">
        <f>Table1[[#This Row],[Inventory Level]]/Table1[[#This Row],[Reorder Point]]</f>
        <v>6.6758620689655173</v>
      </c>
      <c r="N2932" s="3">
        <f>ROUND(Table1[[#This Row],[Turnover Ratio]],2)</f>
        <v>6.68</v>
      </c>
    </row>
    <row r="2933" spans="1:14" hidden="1" x14ac:dyDescent="0.25">
      <c r="A2933" t="s">
        <v>789</v>
      </c>
      <c r="B2933" s="1">
        <v>45518</v>
      </c>
      <c r="C2933">
        <v>732</v>
      </c>
      <c r="D2933">
        <v>484</v>
      </c>
      <c r="E2933">
        <v>6</v>
      </c>
      <c r="F2933">
        <v>173</v>
      </c>
      <c r="G2933">
        <v>41</v>
      </c>
      <c r="H2933" t="s">
        <v>3950</v>
      </c>
      <c r="I2933">
        <f>YEAR(Table1[[#This Row],[Date]])</f>
        <v>2024</v>
      </c>
      <c r="J2933">
        <f>MONTH(Table1[[#This Row],[Date]])</f>
        <v>8</v>
      </c>
      <c r="K2933">
        <f>WEEKDAY(Table1[[#This Row],[Date]])</f>
        <v>4</v>
      </c>
      <c r="L2933" s="3">
        <f>DAY(Table1[[#This Row],[Date]])</f>
        <v>14</v>
      </c>
      <c r="M2933" s="3">
        <f>Table1[[#This Row],[Inventory Level]]/Table1[[#This Row],[Reorder Point]]</f>
        <v>1.5123966942148761</v>
      </c>
      <c r="N2933" s="3">
        <f>ROUND(Table1[[#This Row],[Turnover Ratio]],2)</f>
        <v>1.51</v>
      </c>
    </row>
    <row r="2934" spans="1:14" hidden="1" x14ac:dyDescent="0.25">
      <c r="A2934" t="s">
        <v>2530</v>
      </c>
      <c r="B2934" s="1">
        <v>45177</v>
      </c>
      <c r="C2934">
        <v>306</v>
      </c>
      <c r="D2934">
        <v>287</v>
      </c>
      <c r="E2934">
        <v>22</v>
      </c>
      <c r="F2934">
        <v>107</v>
      </c>
      <c r="G2934">
        <v>36</v>
      </c>
      <c r="H2934" t="s">
        <v>3950</v>
      </c>
      <c r="I2934">
        <f>YEAR(Table1[[#This Row],[Date]])</f>
        <v>2023</v>
      </c>
      <c r="J2934">
        <f>MONTH(Table1[[#This Row],[Date]])</f>
        <v>9</v>
      </c>
      <c r="K2934">
        <f>WEEKDAY(Table1[[#This Row],[Date]])</f>
        <v>6</v>
      </c>
      <c r="L2934" s="3">
        <f>DAY(Table1[[#This Row],[Date]])</f>
        <v>8</v>
      </c>
      <c r="M2934" s="3">
        <f>Table1[[#This Row],[Inventory Level]]/Table1[[#This Row],[Reorder Point]]</f>
        <v>1.0662020905923344</v>
      </c>
      <c r="N2934" s="3">
        <f>ROUND(Table1[[#This Row],[Turnover Ratio]],2)</f>
        <v>1.07</v>
      </c>
    </row>
    <row r="2935" spans="1:14" hidden="1" x14ac:dyDescent="0.25">
      <c r="A2935" t="s">
        <v>2531</v>
      </c>
      <c r="B2935" s="1">
        <v>45632</v>
      </c>
      <c r="C2935">
        <v>590</v>
      </c>
      <c r="D2935">
        <v>108</v>
      </c>
      <c r="E2935">
        <v>8</v>
      </c>
      <c r="F2935">
        <v>16</v>
      </c>
      <c r="G2935">
        <v>32</v>
      </c>
      <c r="H2935" t="s">
        <v>3951</v>
      </c>
      <c r="I2935">
        <f>YEAR(Table1[[#This Row],[Date]])</f>
        <v>2024</v>
      </c>
      <c r="J2935">
        <f>MONTH(Table1[[#This Row],[Date]])</f>
        <v>12</v>
      </c>
      <c r="K2935">
        <f>WEEKDAY(Table1[[#This Row],[Date]])</f>
        <v>6</v>
      </c>
      <c r="L2935" s="3">
        <f>DAY(Table1[[#This Row],[Date]])</f>
        <v>6</v>
      </c>
      <c r="M2935" s="3">
        <f>Table1[[#This Row],[Inventory Level]]/Table1[[#This Row],[Reorder Point]]</f>
        <v>5.4629629629629628</v>
      </c>
      <c r="N2935" s="3">
        <f>ROUND(Table1[[#This Row],[Turnover Ratio]],2)</f>
        <v>5.46</v>
      </c>
    </row>
    <row r="2936" spans="1:14" x14ac:dyDescent="0.25">
      <c r="A2936" t="s">
        <v>2532</v>
      </c>
      <c r="B2936" s="1">
        <v>45342</v>
      </c>
      <c r="C2936">
        <v>967</v>
      </c>
      <c r="D2936">
        <v>277</v>
      </c>
      <c r="E2936">
        <v>17</v>
      </c>
      <c r="F2936">
        <v>107</v>
      </c>
      <c r="G2936">
        <v>16</v>
      </c>
      <c r="H2936" t="s">
        <v>3949</v>
      </c>
      <c r="I2936">
        <f>YEAR(Table1[[#This Row],[Date]])</f>
        <v>2024</v>
      </c>
      <c r="J2936">
        <f>MONTH(Table1[[#This Row],[Date]])</f>
        <v>2</v>
      </c>
      <c r="K2936">
        <f>WEEKDAY(Table1[[#This Row],[Date]])</f>
        <v>3</v>
      </c>
      <c r="L2936" s="3">
        <f>DAY(Table1[[#This Row],[Date]])</f>
        <v>20</v>
      </c>
      <c r="M2936" s="3">
        <f>Table1[[#This Row],[Inventory Level]]/Table1[[#This Row],[Reorder Point]]</f>
        <v>3.4909747292418771</v>
      </c>
      <c r="N2936" s="3">
        <f>ROUND(Table1[[#This Row],[Turnover Ratio]],2)</f>
        <v>3.49</v>
      </c>
    </row>
    <row r="2937" spans="1:14" hidden="1" x14ac:dyDescent="0.25">
      <c r="A2937" t="s">
        <v>2533</v>
      </c>
      <c r="B2937" s="1">
        <v>45321</v>
      </c>
      <c r="C2937">
        <v>946</v>
      </c>
      <c r="D2937">
        <v>432</v>
      </c>
      <c r="E2937">
        <v>6</v>
      </c>
      <c r="F2937">
        <v>150</v>
      </c>
      <c r="G2937">
        <v>37</v>
      </c>
      <c r="H2937" t="s">
        <v>3951</v>
      </c>
      <c r="I2937">
        <f>YEAR(Table1[[#This Row],[Date]])</f>
        <v>2024</v>
      </c>
      <c r="J2937">
        <f>MONTH(Table1[[#This Row],[Date]])</f>
        <v>1</v>
      </c>
      <c r="K2937">
        <f>WEEKDAY(Table1[[#This Row],[Date]])</f>
        <v>3</v>
      </c>
      <c r="L2937" s="3">
        <f>DAY(Table1[[#This Row],[Date]])</f>
        <v>30</v>
      </c>
      <c r="M2937" s="3">
        <f>Table1[[#This Row],[Inventory Level]]/Table1[[#This Row],[Reorder Point]]</f>
        <v>2.1898148148148149</v>
      </c>
      <c r="N2937" s="3">
        <f>ROUND(Table1[[#This Row],[Turnover Ratio]],2)</f>
        <v>2.19</v>
      </c>
    </row>
    <row r="2938" spans="1:14" hidden="1" x14ac:dyDescent="0.25">
      <c r="A2938" t="s">
        <v>2534</v>
      </c>
      <c r="B2938" s="1">
        <v>45136</v>
      </c>
      <c r="C2938">
        <v>428</v>
      </c>
      <c r="D2938">
        <v>492</v>
      </c>
      <c r="E2938">
        <v>16</v>
      </c>
      <c r="F2938">
        <v>52</v>
      </c>
      <c r="G2938">
        <v>43</v>
      </c>
      <c r="H2938" t="s">
        <v>3951</v>
      </c>
      <c r="I2938">
        <f>YEAR(Table1[[#This Row],[Date]])</f>
        <v>2023</v>
      </c>
      <c r="J2938">
        <f>MONTH(Table1[[#This Row],[Date]])</f>
        <v>7</v>
      </c>
      <c r="K2938">
        <f>WEEKDAY(Table1[[#This Row],[Date]])</f>
        <v>7</v>
      </c>
      <c r="L2938" s="3">
        <f>DAY(Table1[[#This Row],[Date]])</f>
        <v>29</v>
      </c>
      <c r="M2938" s="3">
        <f>Table1[[#This Row],[Inventory Level]]/Table1[[#This Row],[Reorder Point]]</f>
        <v>0.86991869918699183</v>
      </c>
      <c r="N2938" s="3">
        <f>ROUND(Table1[[#This Row],[Turnover Ratio]],2)</f>
        <v>0.87</v>
      </c>
    </row>
    <row r="2939" spans="1:14" hidden="1" x14ac:dyDescent="0.25">
      <c r="A2939" t="s">
        <v>2535</v>
      </c>
      <c r="B2939" s="1">
        <v>45363</v>
      </c>
      <c r="C2939">
        <v>424</v>
      </c>
      <c r="D2939">
        <v>239</v>
      </c>
      <c r="E2939">
        <v>7</v>
      </c>
      <c r="F2939">
        <v>100</v>
      </c>
      <c r="G2939">
        <v>1</v>
      </c>
      <c r="H2939" t="s">
        <v>3950</v>
      </c>
      <c r="I2939">
        <f>YEAR(Table1[[#This Row],[Date]])</f>
        <v>2024</v>
      </c>
      <c r="J2939">
        <f>MONTH(Table1[[#This Row],[Date]])</f>
        <v>3</v>
      </c>
      <c r="K2939">
        <f>WEEKDAY(Table1[[#This Row],[Date]])</f>
        <v>3</v>
      </c>
      <c r="L2939" s="3">
        <f>DAY(Table1[[#This Row],[Date]])</f>
        <v>12</v>
      </c>
      <c r="M2939" s="3">
        <f>Table1[[#This Row],[Inventory Level]]/Table1[[#This Row],[Reorder Point]]</f>
        <v>1.7740585774058577</v>
      </c>
      <c r="N2939" s="3">
        <f>ROUND(Table1[[#This Row],[Turnover Ratio]],2)</f>
        <v>1.77</v>
      </c>
    </row>
    <row r="2940" spans="1:14" x14ac:dyDescent="0.25">
      <c r="A2940" t="s">
        <v>2536</v>
      </c>
      <c r="B2940" s="1">
        <v>45583</v>
      </c>
      <c r="C2940">
        <v>791</v>
      </c>
      <c r="D2940">
        <v>97</v>
      </c>
      <c r="E2940">
        <v>18</v>
      </c>
      <c r="F2940">
        <v>140</v>
      </c>
      <c r="G2940">
        <v>41</v>
      </c>
      <c r="H2940" t="s">
        <v>3949</v>
      </c>
      <c r="I2940">
        <f>YEAR(Table1[[#This Row],[Date]])</f>
        <v>2024</v>
      </c>
      <c r="J2940">
        <f>MONTH(Table1[[#This Row],[Date]])</f>
        <v>10</v>
      </c>
      <c r="K2940">
        <f>WEEKDAY(Table1[[#This Row],[Date]])</f>
        <v>6</v>
      </c>
      <c r="L2940" s="3">
        <f>DAY(Table1[[#This Row],[Date]])</f>
        <v>18</v>
      </c>
      <c r="M2940" s="3">
        <f>Table1[[#This Row],[Inventory Level]]/Table1[[#This Row],[Reorder Point]]</f>
        <v>8.1546391752577314</v>
      </c>
      <c r="N2940" s="3">
        <f>ROUND(Table1[[#This Row],[Turnover Ratio]],2)</f>
        <v>8.15</v>
      </c>
    </row>
    <row r="2941" spans="1:14" x14ac:dyDescent="0.25">
      <c r="A2941" t="s">
        <v>2537</v>
      </c>
      <c r="B2941" s="1">
        <v>45522</v>
      </c>
      <c r="C2941">
        <v>256</v>
      </c>
      <c r="D2941">
        <v>105</v>
      </c>
      <c r="E2941">
        <v>20</v>
      </c>
      <c r="F2941">
        <v>89</v>
      </c>
      <c r="G2941">
        <v>19</v>
      </c>
      <c r="H2941" t="s">
        <v>3949</v>
      </c>
      <c r="I2941">
        <f>YEAR(Table1[[#This Row],[Date]])</f>
        <v>2024</v>
      </c>
      <c r="J2941">
        <f>MONTH(Table1[[#This Row],[Date]])</f>
        <v>8</v>
      </c>
      <c r="K2941">
        <f>WEEKDAY(Table1[[#This Row],[Date]])</f>
        <v>1</v>
      </c>
      <c r="L2941" s="3">
        <f>DAY(Table1[[#This Row],[Date]])</f>
        <v>18</v>
      </c>
      <c r="M2941" s="3">
        <f>Table1[[#This Row],[Inventory Level]]/Table1[[#This Row],[Reorder Point]]</f>
        <v>2.4380952380952383</v>
      </c>
      <c r="N2941" s="3">
        <f>ROUND(Table1[[#This Row],[Turnover Ratio]],2)</f>
        <v>2.44</v>
      </c>
    </row>
    <row r="2942" spans="1:14" x14ac:dyDescent="0.25">
      <c r="A2942" t="s">
        <v>2538</v>
      </c>
      <c r="B2942" s="1">
        <v>45550</v>
      </c>
      <c r="C2942">
        <v>857</v>
      </c>
      <c r="D2942">
        <v>113</v>
      </c>
      <c r="E2942">
        <v>18</v>
      </c>
      <c r="F2942">
        <v>158</v>
      </c>
      <c r="G2942">
        <v>42</v>
      </c>
      <c r="H2942" t="s">
        <v>3949</v>
      </c>
      <c r="I2942">
        <f>YEAR(Table1[[#This Row],[Date]])</f>
        <v>2024</v>
      </c>
      <c r="J2942">
        <f>MONTH(Table1[[#This Row],[Date]])</f>
        <v>9</v>
      </c>
      <c r="K2942">
        <f>WEEKDAY(Table1[[#This Row],[Date]])</f>
        <v>1</v>
      </c>
      <c r="L2942" s="3">
        <f>DAY(Table1[[#This Row],[Date]])</f>
        <v>15</v>
      </c>
      <c r="M2942" s="3">
        <f>Table1[[#This Row],[Inventory Level]]/Table1[[#This Row],[Reorder Point]]</f>
        <v>7.5840707964601766</v>
      </c>
      <c r="N2942" s="3">
        <f>ROUND(Table1[[#This Row],[Turnover Ratio]],2)</f>
        <v>7.58</v>
      </c>
    </row>
    <row r="2943" spans="1:14" hidden="1" x14ac:dyDescent="0.25">
      <c r="A2943" t="s">
        <v>993</v>
      </c>
      <c r="B2943" s="1">
        <v>45311</v>
      </c>
      <c r="C2943">
        <v>706</v>
      </c>
      <c r="D2943">
        <v>95</v>
      </c>
      <c r="E2943">
        <v>27</v>
      </c>
      <c r="F2943">
        <v>187</v>
      </c>
      <c r="G2943">
        <v>5</v>
      </c>
      <c r="H2943" t="s">
        <v>3951</v>
      </c>
      <c r="I2943">
        <f>YEAR(Table1[[#This Row],[Date]])</f>
        <v>2024</v>
      </c>
      <c r="J2943">
        <f>MONTH(Table1[[#This Row],[Date]])</f>
        <v>1</v>
      </c>
      <c r="K2943">
        <f>WEEKDAY(Table1[[#This Row],[Date]])</f>
        <v>7</v>
      </c>
      <c r="L2943" s="3">
        <f>DAY(Table1[[#This Row],[Date]])</f>
        <v>20</v>
      </c>
      <c r="M2943" s="3">
        <f>Table1[[#This Row],[Inventory Level]]/Table1[[#This Row],[Reorder Point]]</f>
        <v>7.4315789473684211</v>
      </c>
      <c r="N2943" s="3">
        <f>ROUND(Table1[[#This Row],[Turnover Ratio]],2)</f>
        <v>7.43</v>
      </c>
    </row>
    <row r="2944" spans="1:14" x14ac:dyDescent="0.25">
      <c r="A2944" t="s">
        <v>2539</v>
      </c>
      <c r="B2944" s="1">
        <v>45413</v>
      </c>
      <c r="C2944">
        <v>541</v>
      </c>
      <c r="D2944">
        <v>431</v>
      </c>
      <c r="E2944">
        <v>16</v>
      </c>
      <c r="F2944">
        <v>187</v>
      </c>
      <c r="G2944">
        <v>22</v>
      </c>
      <c r="H2944" t="s">
        <v>3949</v>
      </c>
      <c r="I2944">
        <f>YEAR(Table1[[#This Row],[Date]])</f>
        <v>2024</v>
      </c>
      <c r="J2944">
        <f>MONTH(Table1[[#This Row],[Date]])</f>
        <v>5</v>
      </c>
      <c r="K2944">
        <f>WEEKDAY(Table1[[#This Row],[Date]])</f>
        <v>4</v>
      </c>
      <c r="L2944" s="3">
        <f>DAY(Table1[[#This Row],[Date]])</f>
        <v>1</v>
      </c>
      <c r="M2944" s="3">
        <f>Table1[[#This Row],[Inventory Level]]/Table1[[#This Row],[Reorder Point]]</f>
        <v>1.2552204176334107</v>
      </c>
      <c r="N2944" s="3">
        <f>ROUND(Table1[[#This Row],[Turnover Ratio]],2)</f>
        <v>1.26</v>
      </c>
    </row>
    <row r="2945" spans="1:14" hidden="1" x14ac:dyDescent="0.25">
      <c r="A2945" t="s">
        <v>2540</v>
      </c>
      <c r="B2945" s="1">
        <v>45528</v>
      </c>
      <c r="C2945">
        <v>573</v>
      </c>
      <c r="D2945">
        <v>248</v>
      </c>
      <c r="E2945">
        <v>22</v>
      </c>
      <c r="F2945">
        <v>17</v>
      </c>
      <c r="G2945">
        <v>10</v>
      </c>
      <c r="H2945" t="s">
        <v>3950</v>
      </c>
      <c r="I2945">
        <f>YEAR(Table1[[#This Row],[Date]])</f>
        <v>2024</v>
      </c>
      <c r="J2945">
        <f>MONTH(Table1[[#This Row],[Date]])</f>
        <v>8</v>
      </c>
      <c r="K2945">
        <f>WEEKDAY(Table1[[#This Row],[Date]])</f>
        <v>7</v>
      </c>
      <c r="L2945" s="3">
        <f>DAY(Table1[[#This Row],[Date]])</f>
        <v>24</v>
      </c>
      <c r="M2945" s="3">
        <f>Table1[[#This Row],[Inventory Level]]/Table1[[#This Row],[Reorder Point]]</f>
        <v>2.310483870967742</v>
      </c>
      <c r="N2945" s="3">
        <f>ROUND(Table1[[#This Row],[Turnover Ratio]],2)</f>
        <v>2.31</v>
      </c>
    </row>
    <row r="2946" spans="1:14" hidden="1" x14ac:dyDescent="0.25">
      <c r="A2946" t="s">
        <v>2541</v>
      </c>
      <c r="B2946" s="1">
        <v>45400</v>
      </c>
      <c r="C2946">
        <v>188</v>
      </c>
      <c r="D2946">
        <v>127</v>
      </c>
      <c r="E2946">
        <v>3</v>
      </c>
      <c r="F2946">
        <v>154</v>
      </c>
      <c r="G2946">
        <v>47</v>
      </c>
      <c r="H2946" t="s">
        <v>3951</v>
      </c>
      <c r="I2946">
        <f>YEAR(Table1[[#This Row],[Date]])</f>
        <v>2024</v>
      </c>
      <c r="J2946">
        <f>MONTH(Table1[[#This Row],[Date]])</f>
        <v>4</v>
      </c>
      <c r="K2946">
        <f>WEEKDAY(Table1[[#This Row],[Date]])</f>
        <v>5</v>
      </c>
      <c r="L2946" s="3">
        <f>DAY(Table1[[#This Row],[Date]])</f>
        <v>18</v>
      </c>
      <c r="M2946" s="3">
        <f>Table1[[#This Row],[Inventory Level]]/Table1[[#This Row],[Reorder Point]]</f>
        <v>1.4803149606299213</v>
      </c>
      <c r="N2946" s="3">
        <f>ROUND(Table1[[#This Row],[Turnover Ratio]],2)</f>
        <v>1.48</v>
      </c>
    </row>
    <row r="2947" spans="1:14" hidden="1" x14ac:dyDescent="0.25">
      <c r="A2947" t="s">
        <v>174</v>
      </c>
      <c r="B2947" s="1">
        <v>45318</v>
      </c>
      <c r="C2947">
        <v>624</v>
      </c>
      <c r="D2947">
        <v>366</v>
      </c>
      <c r="E2947">
        <v>21</v>
      </c>
      <c r="F2947">
        <v>27</v>
      </c>
      <c r="G2947">
        <v>5</v>
      </c>
      <c r="H2947" t="s">
        <v>3951</v>
      </c>
      <c r="I2947">
        <f>YEAR(Table1[[#This Row],[Date]])</f>
        <v>2024</v>
      </c>
      <c r="J2947">
        <f>MONTH(Table1[[#This Row],[Date]])</f>
        <v>1</v>
      </c>
      <c r="K2947">
        <f>WEEKDAY(Table1[[#This Row],[Date]])</f>
        <v>7</v>
      </c>
      <c r="L2947" s="3">
        <f>DAY(Table1[[#This Row],[Date]])</f>
        <v>27</v>
      </c>
      <c r="M2947" s="3">
        <f>Table1[[#This Row],[Inventory Level]]/Table1[[#This Row],[Reorder Point]]</f>
        <v>1.7049180327868851</v>
      </c>
      <c r="N2947" s="3">
        <f>ROUND(Table1[[#This Row],[Turnover Ratio]],2)</f>
        <v>1.7</v>
      </c>
    </row>
    <row r="2948" spans="1:14" hidden="1" x14ac:dyDescent="0.25">
      <c r="A2948" t="s">
        <v>2542</v>
      </c>
      <c r="B2948" s="1">
        <v>45643</v>
      </c>
      <c r="C2948">
        <v>503</v>
      </c>
      <c r="D2948">
        <v>335</v>
      </c>
      <c r="E2948">
        <v>17</v>
      </c>
      <c r="F2948">
        <v>77</v>
      </c>
      <c r="G2948">
        <v>44</v>
      </c>
      <c r="H2948" t="s">
        <v>3951</v>
      </c>
      <c r="I2948">
        <f>YEAR(Table1[[#This Row],[Date]])</f>
        <v>2024</v>
      </c>
      <c r="J2948">
        <f>MONTH(Table1[[#This Row],[Date]])</f>
        <v>12</v>
      </c>
      <c r="K2948">
        <f>WEEKDAY(Table1[[#This Row],[Date]])</f>
        <v>3</v>
      </c>
      <c r="L2948" s="3">
        <f>DAY(Table1[[#This Row],[Date]])</f>
        <v>17</v>
      </c>
      <c r="M2948" s="3">
        <f>Table1[[#This Row],[Inventory Level]]/Table1[[#This Row],[Reorder Point]]</f>
        <v>1.5014925373134329</v>
      </c>
      <c r="N2948" s="3">
        <f>ROUND(Table1[[#This Row],[Turnover Ratio]],2)</f>
        <v>1.5</v>
      </c>
    </row>
    <row r="2949" spans="1:14" hidden="1" x14ac:dyDescent="0.25">
      <c r="A2949" t="s">
        <v>2543</v>
      </c>
      <c r="B2949" s="1">
        <v>45141</v>
      </c>
      <c r="C2949">
        <v>682</v>
      </c>
      <c r="D2949">
        <v>414</v>
      </c>
      <c r="E2949">
        <v>20</v>
      </c>
      <c r="F2949">
        <v>111</v>
      </c>
      <c r="G2949">
        <v>15</v>
      </c>
      <c r="H2949" t="s">
        <v>3951</v>
      </c>
      <c r="I2949">
        <f>YEAR(Table1[[#This Row],[Date]])</f>
        <v>2023</v>
      </c>
      <c r="J2949">
        <f>MONTH(Table1[[#This Row],[Date]])</f>
        <v>8</v>
      </c>
      <c r="K2949">
        <f>WEEKDAY(Table1[[#This Row],[Date]])</f>
        <v>5</v>
      </c>
      <c r="L2949" s="3">
        <f>DAY(Table1[[#This Row],[Date]])</f>
        <v>3</v>
      </c>
      <c r="M2949" s="3">
        <f>Table1[[#This Row],[Inventory Level]]/Table1[[#This Row],[Reorder Point]]</f>
        <v>1.6473429951690821</v>
      </c>
      <c r="N2949" s="3">
        <f>ROUND(Table1[[#This Row],[Turnover Ratio]],2)</f>
        <v>1.65</v>
      </c>
    </row>
    <row r="2950" spans="1:14" hidden="1" x14ac:dyDescent="0.25">
      <c r="A2950" t="s">
        <v>2544</v>
      </c>
      <c r="B2950" s="1">
        <v>45156</v>
      </c>
      <c r="C2950">
        <v>599</v>
      </c>
      <c r="D2950">
        <v>198</v>
      </c>
      <c r="E2950">
        <v>2</v>
      </c>
      <c r="F2950">
        <v>16</v>
      </c>
      <c r="G2950">
        <v>25</v>
      </c>
      <c r="H2950" t="s">
        <v>3950</v>
      </c>
      <c r="I2950">
        <f>YEAR(Table1[[#This Row],[Date]])</f>
        <v>2023</v>
      </c>
      <c r="J2950">
        <f>MONTH(Table1[[#This Row],[Date]])</f>
        <v>8</v>
      </c>
      <c r="K2950">
        <f>WEEKDAY(Table1[[#This Row],[Date]])</f>
        <v>6</v>
      </c>
      <c r="L2950" s="3">
        <f>DAY(Table1[[#This Row],[Date]])</f>
        <v>18</v>
      </c>
      <c r="M2950" s="3">
        <f>Table1[[#This Row],[Inventory Level]]/Table1[[#This Row],[Reorder Point]]</f>
        <v>3.0252525252525251</v>
      </c>
      <c r="N2950" s="3">
        <f>ROUND(Table1[[#This Row],[Turnover Ratio]],2)</f>
        <v>3.03</v>
      </c>
    </row>
    <row r="2951" spans="1:14" hidden="1" x14ac:dyDescent="0.25">
      <c r="A2951" t="s">
        <v>2545</v>
      </c>
      <c r="B2951" s="1">
        <v>45314</v>
      </c>
      <c r="C2951">
        <v>564</v>
      </c>
      <c r="D2951">
        <v>242</v>
      </c>
      <c r="E2951">
        <v>23</v>
      </c>
      <c r="F2951">
        <v>178</v>
      </c>
      <c r="G2951">
        <v>37</v>
      </c>
      <c r="H2951" t="s">
        <v>3950</v>
      </c>
      <c r="I2951">
        <f>YEAR(Table1[[#This Row],[Date]])</f>
        <v>2024</v>
      </c>
      <c r="J2951">
        <f>MONTH(Table1[[#This Row],[Date]])</f>
        <v>1</v>
      </c>
      <c r="K2951">
        <f>WEEKDAY(Table1[[#This Row],[Date]])</f>
        <v>3</v>
      </c>
      <c r="L2951" s="3">
        <f>DAY(Table1[[#This Row],[Date]])</f>
        <v>23</v>
      </c>
      <c r="M2951" s="3">
        <f>Table1[[#This Row],[Inventory Level]]/Table1[[#This Row],[Reorder Point]]</f>
        <v>2.330578512396694</v>
      </c>
      <c r="N2951" s="3">
        <f>ROUND(Table1[[#This Row],[Turnover Ratio]],2)</f>
        <v>2.33</v>
      </c>
    </row>
    <row r="2952" spans="1:14" x14ac:dyDescent="0.25">
      <c r="A2952" t="s">
        <v>2546</v>
      </c>
      <c r="B2952" s="1">
        <v>45629</v>
      </c>
      <c r="C2952">
        <v>287</v>
      </c>
      <c r="D2952">
        <v>316</v>
      </c>
      <c r="E2952">
        <v>1</v>
      </c>
      <c r="F2952">
        <v>96</v>
      </c>
      <c r="G2952">
        <v>44</v>
      </c>
      <c r="H2952" t="s">
        <v>3949</v>
      </c>
      <c r="I2952">
        <f>YEAR(Table1[[#This Row],[Date]])</f>
        <v>2024</v>
      </c>
      <c r="J2952">
        <f>MONTH(Table1[[#This Row],[Date]])</f>
        <v>12</v>
      </c>
      <c r="K2952">
        <f>WEEKDAY(Table1[[#This Row],[Date]])</f>
        <v>3</v>
      </c>
      <c r="L2952" s="3">
        <f>DAY(Table1[[#This Row],[Date]])</f>
        <v>3</v>
      </c>
      <c r="M2952" s="3">
        <f>Table1[[#This Row],[Inventory Level]]/Table1[[#This Row],[Reorder Point]]</f>
        <v>0.90822784810126578</v>
      </c>
      <c r="N2952" s="3">
        <f>ROUND(Table1[[#This Row],[Turnover Ratio]],2)</f>
        <v>0.91</v>
      </c>
    </row>
    <row r="2953" spans="1:14" hidden="1" x14ac:dyDescent="0.25">
      <c r="A2953" t="s">
        <v>2547</v>
      </c>
      <c r="B2953" s="1">
        <v>45510</v>
      </c>
      <c r="C2953">
        <v>709</v>
      </c>
      <c r="D2953">
        <v>403</v>
      </c>
      <c r="E2953">
        <v>6</v>
      </c>
      <c r="F2953">
        <v>186</v>
      </c>
      <c r="G2953">
        <v>11</v>
      </c>
      <c r="H2953" t="s">
        <v>3951</v>
      </c>
      <c r="I2953">
        <f>YEAR(Table1[[#This Row],[Date]])</f>
        <v>2024</v>
      </c>
      <c r="J2953">
        <f>MONTH(Table1[[#This Row],[Date]])</f>
        <v>8</v>
      </c>
      <c r="K2953">
        <f>WEEKDAY(Table1[[#This Row],[Date]])</f>
        <v>3</v>
      </c>
      <c r="L2953" s="3">
        <f>DAY(Table1[[#This Row],[Date]])</f>
        <v>6</v>
      </c>
      <c r="M2953" s="3">
        <f>Table1[[#This Row],[Inventory Level]]/Table1[[#This Row],[Reorder Point]]</f>
        <v>1.7593052109181142</v>
      </c>
      <c r="N2953" s="3">
        <f>ROUND(Table1[[#This Row],[Turnover Ratio]],2)</f>
        <v>1.76</v>
      </c>
    </row>
    <row r="2954" spans="1:14" x14ac:dyDescent="0.25">
      <c r="A2954" t="s">
        <v>2548</v>
      </c>
      <c r="B2954" s="1">
        <v>45191</v>
      </c>
      <c r="C2954">
        <v>835</v>
      </c>
      <c r="D2954">
        <v>188</v>
      </c>
      <c r="E2954">
        <v>5</v>
      </c>
      <c r="F2954">
        <v>190</v>
      </c>
      <c r="G2954">
        <v>1</v>
      </c>
      <c r="H2954" t="s">
        <v>3949</v>
      </c>
      <c r="I2954">
        <f>YEAR(Table1[[#This Row],[Date]])</f>
        <v>2023</v>
      </c>
      <c r="J2954">
        <f>MONTH(Table1[[#This Row],[Date]])</f>
        <v>9</v>
      </c>
      <c r="K2954">
        <f>WEEKDAY(Table1[[#This Row],[Date]])</f>
        <v>6</v>
      </c>
      <c r="L2954" s="3">
        <f>DAY(Table1[[#This Row],[Date]])</f>
        <v>22</v>
      </c>
      <c r="M2954" s="3">
        <f>Table1[[#This Row],[Inventory Level]]/Table1[[#This Row],[Reorder Point]]</f>
        <v>4.4414893617021276</v>
      </c>
      <c r="N2954" s="3">
        <f>ROUND(Table1[[#This Row],[Turnover Ratio]],2)</f>
        <v>4.4400000000000004</v>
      </c>
    </row>
    <row r="2955" spans="1:14" x14ac:dyDescent="0.25">
      <c r="A2955" t="s">
        <v>2549</v>
      </c>
      <c r="B2955" s="1">
        <v>45216</v>
      </c>
      <c r="C2955">
        <v>768</v>
      </c>
      <c r="D2955">
        <v>455</v>
      </c>
      <c r="E2955">
        <v>18</v>
      </c>
      <c r="F2955">
        <v>5</v>
      </c>
      <c r="G2955">
        <v>22</v>
      </c>
      <c r="H2955" t="s">
        <v>3949</v>
      </c>
      <c r="I2955">
        <f>YEAR(Table1[[#This Row],[Date]])</f>
        <v>2023</v>
      </c>
      <c r="J2955">
        <f>MONTH(Table1[[#This Row],[Date]])</f>
        <v>10</v>
      </c>
      <c r="K2955">
        <f>WEEKDAY(Table1[[#This Row],[Date]])</f>
        <v>3</v>
      </c>
      <c r="L2955" s="3">
        <f>DAY(Table1[[#This Row],[Date]])</f>
        <v>17</v>
      </c>
      <c r="M2955" s="3">
        <f>Table1[[#This Row],[Inventory Level]]/Table1[[#This Row],[Reorder Point]]</f>
        <v>1.6879120879120879</v>
      </c>
      <c r="N2955" s="3">
        <f>ROUND(Table1[[#This Row],[Turnover Ratio]],2)</f>
        <v>1.69</v>
      </c>
    </row>
    <row r="2956" spans="1:14" x14ac:dyDescent="0.25">
      <c r="A2956" t="s">
        <v>2550</v>
      </c>
      <c r="B2956" s="1">
        <v>45524</v>
      </c>
      <c r="C2956">
        <v>802</v>
      </c>
      <c r="D2956">
        <v>190</v>
      </c>
      <c r="E2956">
        <v>13</v>
      </c>
      <c r="F2956">
        <v>87</v>
      </c>
      <c r="G2956">
        <v>31</v>
      </c>
      <c r="H2956" t="s">
        <v>3949</v>
      </c>
      <c r="I2956">
        <f>YEAR(Table1[[#This Row],[Date]])</f>
        <v>2024</v>
      </c>
      <c r="J2956">
        <f>MONTH(Table1[[#This Row],[Date]])</f>
        <v>8</v>
      </c>
      <c r="K2956">
        <f>WEEKDAY(Table1[[#This Row],[Date]])</f>
        <v>3</v>
      </c>
      <c r="L2956" s="3">
        <f>DAY(Table1[[#This Row],[Date]])</f>
        <v>20</v>
      </c>
      <c r="M2956" s="3">
        <f>Table1[[#This Row],[Inventory Level]]/Table1[[#This Row],[Reorder Point]]</f>
        <v>4.2210526315789476</v>
      </c>
      <c r="N2956" s="3">
        <f>ROUND(Table1[[#This Row],[Turnover Ratio]],2)</f>
        <v>4.22</v>
      </c>
    </row>
    <row r="2957" spans="1:14" x14ac:dyDescent="0.25">
      <c r="A2957" t="s">
        <v>2551</v>
      </c>
      <c r="B2957" s="1">
        <v>45133</v>
      </c>
      <c r="C2957">
        <v>510</v>
      </c>
      <c r="D2957">
        <v>409</v>
      </c>
      <c r="E2957">
        <v>22</v>
      </c>
      <c r="F2957">
        <v>76</v>
      </c>
      <c r="G2957">
        <v>5</v>
      </c>
      <c r="H2957" t="s">
        <v>3949</v>
      </c>
      <c r="I2957">
        <f>YEAR(Table1[[#This Row],[Date]])</f>
        <v>2023</v>
      </c>
      <c r="J2957">
        <f>MONTH(Table1[[#This Row],[Date]])</f>
        <v>7</v>
      </c>
      <c r="K2957">
        <f>WEEKDAY(Table1[[#This Row],[Date]])</f>
        <v>4</v>
      </c>
      <c r="L2957" s="3">
        <f>DAY(Table1[[#This Row],[Date]])</f>
        <v>26</v>
      </c>
      <c r="M2957" s="3">
        <f>Table1[[#This Row],[Inventory Level]]/Table1[[#This Row],[Reorder Point]]</f>
        <v>1.2469437652811737</v>
      </c>
      <c r="N2957" s="3">
        <f>ROUND(Table1[[#This Row],[Turnover Ratio]],2)</f>
        <v>1.25</v>
      </c>
    </row>
    <row r="2958" spans="1:14" x14ac:dyDescent="0.25">
      <c r="A2958" t="s">
        <v>2552</v>
      </c>
      <c r="B2958" s="1">
        <v>45309</v>
      </c>
      <c r="C2958">
        <v>985</v>
      </c>
      <c r="D2958">
        <v>411</v>
      </c>
      <c r="E2958">
        <v>7</v>
      </c>
      <c r="F2958">
        <v>140</v>
      </c>
      <c r="G2958">
        <v>29</v>
      </c>
      <c r="H2958" t="s">
        <v>3949</v>
      </c>
      <c r="I2958">
        <f>YEAR(Table1[[#This Row],[Date]])</f>
        <v>2024</v>
      </c>
      <c r="J2958">
        <f>MONTH(Table1[[#This Row],[Date]])</f>
        <v>1</v>
      </c>
      <c r="K2958">
        <f>WEEKDAY(Table1[[#This Row],[Date]])</f>
        <v>5</v>
      </c>
      <c r="L2958" s="3">
        <f>DAY(Table1[[#This Row],[Date]])</f>
        <v>18</v>
      </c>
      <c r="M2958" s="3">
        <f>Table1[[#This Row],[Inventory Level]]/Table1[[#This Row],[Reorder Point]]</f>
        <v>2.3965936739659366</v>
      </c>
      <c r="N2958" s="3">
        <f>ROUND(Table1[[#This Row],[Turnover Ratio]],2)</f>
        <v>2.4</v>
      </c>
    </row>
    <row r="2959" spans="1:14" hidden="1" x14ac:dyDescent="0.25">
      <c r="A2959" t="s">
        <v>2553</v>
      </c>
      <c r="B2959" s="1">
        <v>45493</v>
      </c>
      <c r="C2959">
        <v>985</v>
      </c>
      <c r="D2959">
        <v>226</v>
      </c>
      <c r="E2959">
        <v>9</v>
      </c>
      <c r="F2959">
        <v>118</v>
      </c>
      <c r="G2959">
        <v>7</v>
      </c>
      <c r="H2959" t="s">
        <v>3951</v>
      </c>
      <c r="I2959">
        <f>YEAR(Table1[[#This Row],[Date]])</f>
        <v>2024</v>
      </c>
      <c r="J2959">
        <f>MONTH(Table1[[#This Row],[Date]])</f>
        <v>7</v>
      </c>
      <c r="K2959">
        <f>WEEKDAY(Table1[[#This Row],[Date]])</f>
        <v>7</v>
      </c>
      <c r="L2959" s="3">
        <f>DAY(Table1[[#This Row],[Date]])</f>
        <v>20</v>
      </c>
      <c r="M2959" s="3">
        <f>Table1[[#This Row],[Inventory Level]]/Table1[[#This Row],[Reorder Point]]</f>
        <v>4.3584070796460175</v>
      </c>
      <c r="N2959" s="3">
        <f>ROUND(Table1[[#This Row],[Turnover Ratio]],2)</f>
        <v>4.3600000000000003</v>
      </c>
    </row>
    <row r="2960" spans="1:14" hidden="1" x14ac:dyDescent="0.25">
      <c r="A2960" t="s">
        <v>2554</v>
      </c>
      <c r="B2960" s="1">
        <v>45343</v>
      </c>
      <c r="C2960">
        <v>326</v>
      </c>
      <c r="D2960">
        <v>304</v>
      </c>
      <c r="E2960">
        <v>14</v>
      </c>
      <c r="F2960">
        <v>39</v>
      </c>
      <c r="G2960">
        <v>24</v>
      </c>
      <c r="H2960" t="s">
        <v>3950</v>
      </c>
      <c r="I2960">
        <f>YEAR(Table1[[#This Row],[Date]])</f>
        <v>2024</v>
      </c>
      <c r="J2960">
        <f>MONTH(Table1[[#This Row],[Date]])</f>
        <v>2</v>
      </c>
      <c r="K2960">
        <f>WEEKDAY(Table1[[#This Row],[Date]])</f>
        <v>4</v>
      </c>
      <c r="L2960" s="3">
        <f>DAY(Table1[[#This Row],[Date]])</f>
        <v>21</v>
      </c>
      <c r="M2960" s="3">
        <f>Table1[[#This Row],[Inventory Level]]/Table1[[#This Row],[Reorder Point]]</f>
        <v>1.0723684210526316</v>
      </c>
      <c r="N2960" s="3">
        <f>ROUND(Table1[[#This Row],[Turnover Ratio]],2)</f>
        <v>1.07</v>
      </c>
    </row>
    <row r="2961" spans="1:14" hidden="1" x14ac:dyDescent="0.25">
      <c r="A2961" t="s">
        <v>2555</v>
      </c>
      <c r="B2961" s="1">
        <v>45432</v>
      </c>
      <c r="C2961">
        <v>806</v>
      </c>
      <c r="D2961">
        <v>451</v>
      </c>
      <c r="E2961">
        <v>4</v>
      </c>
      <c r="F2961">
        <v>86</v>
      </c>
      <c r="G2961">
        <v>22</v>
      </c>
      <c r="H2961" t="s">
        <v>3950</v>
      </c>
      <c r="I2961">
        <f>YEAR(Table1[[#This Row],[Date]])</f>
        <v>2024</v>
      </c>
      <c r="J2961">
        <f>MONTH(Table1[[#This Row],[Date]])</f>
        <v>5</v>
      </c>
      <c r="K2961">
        <f>WEEKDAY(Table1[[#This Row],[Date]])</f>
        <v>2</v>
      </c>
      <c r="L2961" s="3">
        <f>DAY(Table1[[#This Row],[Date]])</f>
        <v>20</v>
      </c>
      <c r="M2961" s="3">
        <f>Table1[[#This Row],[Inventory Level]]/Table1[[#This Row],[Reorder Point]]</f>
        <v>1.7871396895787139</v>
      </c>
      <c r="N2961" s="3">
        <f>ROUND(Table1[[#This Row],[Turnover Ratio]],2)</f>
        <v>1.79</v>
      </c>
    </row>
    <row r="2962" spans="1:14" x14ac:dyDescent="0.25">
      <c r="A2962" t="s">
        <v>2556</v>
      </c>
      <c r="B2962" s="1">
        <v>45535</v>
      </c>
      <c r="C2962">
        <v>285</v>
      </c>
      <c r="D2962">
        <v>300</v>
      </c>
      <c r="E2962">
        <v>27</v>
      </c>
      <c r="F2962">
        <v>147</v>
      </c>
      <c r="G2962">
        <v>34</v>
      </c>
      <c r="H2962" t="s">
        <v>3949</v>
      </c>
      <c r="I2962">
        <f>YEAR(Table1[[#This Row],[Date]])</f>
        <v>2024</v>
      </c>
      <c r="J2962">
        <f>MONTH(Table1[[#This Row],[Date]])</f>
        <v>8</v>
      </c>
      <c r="K2962">
        <f>WEEKDAY(Table1[[#This Row],[Date]])</f>
        <v>7</v>
      </c>
      <c r="L2962" s="3">
        <f>DAY(Table1[[#This Row],[Date]])</f>
        <v>31</v>
      </c>
      <c r="M2962" s="3">
        <f>Table1[[#This Row],[Inventory Level]]/Table1[[#This Row],[Reorder Point]]</f>
        <v>0.95</v>
      </c>
      <c r="N2962" s="3">
        <f>ROUND(Table1[[#This Row],[Turnover Ratio]],2)</f>
        <v>0.95</v>
      </c>
    </row>
    <row r="2963" spans="1:14" x14ac:dyDescent="0.25">
      <c r="A2963" t="s">
        <v>2557</v>
      </c>
      <c r="B2963" s="1">
        <v>45326</v>
      </c>
      <c r="C2963">
        <v>117</v>
      </c>
      <c r="D2963">
        <v>219</v>
      </c>
      <c r="E2963">
        <v>22</v>
      </c>
      <c r="F2963">
        <v>30</v>
      </c>
      <c r="G2963">
        <v>19</v>
      </c>
      <c r="H2963" t="s">
        <v>3949</v>
      </c>
      <c r="I2963">
        <f>YEAR(Table1[[#This Row],[Date]])</f>
        <v>2024</v>
      </c>
      <c r="J2963">
        <f>MONTH(Table1[[#This Row],[Date]])</f>
        <v>2</v>
      </c>
      <c r="K2963">
        <f>WEEKDAY(Table1[[#This Row],[Date]])</f>
        <v>1</v>
      </c>
      <c r="L2963" s="3">
        <f>DAY(Table1[[#This Row],[Date]])</f>
        <v>4</v>
      </c>
      <c r="M2963" s="3">
        <f>Table1[[#This Row],[Inventory Level]]/Table1[[#This Row],[Reorder Point]]</f>
        <v>0.53424657534246578</v>
      </c>
      <c r="N2963" s="3">
        <f>ROUND(Table1[[#This Row],[Turnover Ratio]],2)</f>
        <v>0.53</v>
      </c>
    </row>
    <row r="2964" spans="1:14" hidden="1" x14ac:dyDescent="0.25">
      <c r="A2964" t="s">
        <v>1933</v>
      </c>
      <c r="B2964" s="1">
        <v>45453</v>
      </c>
      <c r="C2964">
        <v>109</v>
      </c>
      <c r="D2964">
        <v>473</v>
      </c>
      <c r="E2964">
        <v>17</v>
      </c>
      <c r="F2964">
        <v>7</v>
      </c>
      <c r="G2964">
        <v>40</v>
      </c>
      <c r="H2964" t="s">
        <v>3951</v>
      </c>
      <c r="I2964">
        <f>YEAR(Table1[[#This Row],[Date]])</f>
        <v>2024</v>
      </c>
      <c r="J2964">
        <f>MONTH(Table1[[#This Row],[Date]])</f>
        <v>6</v>
      </c>
      <c r="K2964">
        <f>WEEKDAY(Table1[[#This Row],[Date]])</f>
        <v>2</v>
      </c>
      <c r="L2964" s="3">
        <f>DAY(Table1[[#This Row],[Date]])</f>
        <v>10</v>
      </c>
      <c r="M2964" s="3">
        <f>Table1[[#This Row],[Inventory Level]]/Table1[[#This Row],[Reorder Point]]</f>
        <v>0.23044397463002114</v>
      </c>
      <c r="N2964" s="3">
        <f>ROUND(Table1[[#This Row],[Turnover Ratio]],2)</f>
        <v>0.23</v>
      </c>
    </row>
    <row r="2965" spans="1:14" hidden="1" x14ac:dyDescent="0.25">
      <c r="A2965" t="s">
        <v>2558</v>
      </c>
      <c r="B2965" s="1">
        <v>45585</v>
      </c>
      <c r="C2965">
        <v>450</v>
      </c>
      <c r="D2965">
        <v>183</v>
      </c>
      <c r="E2965">
        <v>14</v>
      </c>
      <c r="F2965">
        <v>27</v>
      </c>
      <c r="G2965">
        <v>37</v>
      </c>
      <c r="H2965" t="s">
        <v>3951</v>
      </c>
      <c r="I2965">
        <f>YEAR(Table1[[#This Row],[Date]])</f>
        <v>2024</v>
      </c>
      <c r="J2965">
        <f>MONTH(Table1[[#This Row],[Date]])</f>
        <v>10</v>
      </c>
      <c r="K2965">
        <f>WEEKDAY(Table1[[#This Row],[Date]])</f>
        <v>1</v>
      </c>
      <c r="L2965" s="3">
        <f>DAY(Table1[[#This Row],[Date]])</f>
        <v>20</v>
      </c>
      <c r="M2965" s="3">
        <f>Table1[[#This Row],[Inventory Level]]/Table1[[#This Row],[Reorder Point]]</f>
        <v>2.459016393442623</v>
      </c>
      <c r="N2965" s="3">
        <f>ROUND(Table1[[#This Row],[Turnover Ratio]],2)</f>
        <v>2.46</v>
      </c>
    </row>
    <row r="2966" spans="1:14" x14ac:dyDescent="0.25">
      <c r="A2966" t="s">
        <v>46</v>
      </c>
      <c r="B2966" s="1">
        <v>45277</v>
      </c>
      <c r="C2966">
        <v>499</v>
      </c>
      <c r="D2966">
        <v>124</v>
      </c>
      <c r="E2966">
        <v>14</v>
      </c>
      <c r="F2966">
        <v>158</v>
      </c>
      <c r="G2966">
        <v>3</v>
      </c>
      <c r="H2966" t="s">
        <v>3949</v>
      </c>
      <c r="I2966">
        <f>YEAR(Table1[[#This Row],[Date]])</f>
        <v>2023</v>
      </c>
      <c r="J2966">
        <f>MONTH(Table1[[#This Row],[Date]])</f>
        <v>12</v>
      </c>
      <c r="K2966">
        <f>WEEKDAY(Table1[[#This Row],[Date]])</f>
        <v>1</v>
      </c>
      <c r="L2966" s="3">
        <f>DAY(Table1[[#This Row],[Date]])</f>
        <v>17</v>
      </c>
      <c r="M2966" s="3">
        <f>Table1[[#This Row],[Inventory Level]]/Table1[[#This Row],[Reorder Point]]</f>
        <v>4.024193548387097</v>
      </c>
      <c r="N2966" s="3">
        <f>ROUND(Table1[[#This Row],[Turnover Ratio]],2)</f>
        <v>4.0199999999999996</v>
      </c>
    </row>
    <row r="2967" spans="1:14" x14ac:dyDescent="0.25">
      <c r="A2967" t="s">
        <v>2313</v>
      </c>
      <c r="B2967" s="1">
        <v>45686</v>
      </c>
      <c r="C2967">
        <v>345</v>
      </c>
      <c r="D2967">
        <v>110</v>
      </c>
      <c r="E2967">
        <v>4</v>
      </c>
      <c r="F2967">
        <v>53</v>
      </c>
      <c r="G2967">
        <v>34</v>
      </c>
      <c r="H2967" t="s">
        <v>3949</v>
      </c>
      <c r="I2967">
        <f>YEAR(Table1[[#This Row],[Date]])</f>
        <v>2025</v>
      </c>
      <c r="J2967">
        <f>MONTH(Table1[[#This Row],[Date]])</f>
        <v>1</v>
      </c>
      <c r="K2967">
        <f>WEEKDAY(Table1[[#This Row],[Date]])</f>
        <v>4</v>
      </c>
      <c r="L2967" s="3">
        <f>DAY(Table1[[#This Row],[Date]])</f>
        <v>29</v>
      </c>
      <c r="M2967" s="3">
        <f>Table1[[#This Row],[Inventory Level]]/Table1[[#This Row],[Reorder Point]]</f>
        <v>3.1363636363636362</v>
      </c>
      <c r="N2967" s="3">
        <f>ROUND(Table1[[#This Row],[Turnover Ratio]],2)</f>
        <v>3.14</v>
      </c>
    </row>
    <row r="2968" spans="1:14" hidden="1" x14ac:dyDescent="0.25">
      <c r="A2968" t="s">
        <v>2559</v>
      </c>
      <c r="B2968" s="1">
        <v>45423</v>
      </c>
      <c r="C2968">
        <v>263</v>
      </c>
      <c r="D2968">
        <v>236</v>
      </c>
      <c r="E2968">
        <v>20</v>
      </c>
      <c r="F2968">
        <v>45</v>
      </c>
      <c r="G2968">
        <v>39</v>
      </c>
      <c r="H2968" t="s">
        <v>3951</v>
      </c>
      <c r="I2968">
        <f>YEAR(Table1[[#This Row],[Date]])</f>
        <v>2024</v>
      </c>
      <c r="J2968">
        <f>MONTH(Table1[[#This Row],[Date]])</f>
        <v>5</v>
      </c>
      <c r="K2968">
        <f>WEEKDAY(Table1[[#This Row],[Date]])</f>
        <v>7</v>
      </c>
      <c r="L2968" s="3">
        <f>DAY(Table1[[#This Row],[Date]])</f>
        <v>11</v>
      </c>
      <c r="M2968" s="3">
        <f>Table1[[#This Row],[Inventory Level]]/Table1[[#This Row],[Reorder Point]]</f>
        <v>1.1144067796610169</v>
      </c>
      <c r="N2968" s="3">
        <f>ROUND(Table1[[#This Row],[Turnover Ratio]],2)</f>
        <v>1.1100000000000001</v>
      </c>
    </row>
    <row r="2969" spans="1:14" x14ac:dyDescent="0.25">
      <c r="A2969" t="s">
        <v>2560</v>
      </c>
      <c r="B2969" s="1">
        <v>45623</v>
      </c>
      <c r="C2969">
        <v>593</v>
      </c>
      <c r="D2969">
        <v>384</v>
      </c>
      <c r="E2969">
        <v>27</v>
      </c>
      <c r="F2969">
        <v>109</v>
      </c>
      <c r="G2969">
        <v>43</v>
      </c>
      <c r="H2969" t="s">
        <v>3949</v>
      </c>
      <c r="I2969">
        <f>YEAR(Table1[[#This Row],[Date]])</f>
        <v>2024</v>
      </c>
      <c r="J2969">
        <f>MONTH(Table1[[#This Row],[Date]])</f>
        <v>11</v>
      </c>
      <c r="K2969">
        <f>WEEKDAY(Table1[[#This Row],[Date]])</f>
        <v>4</v>
      </c>
      <c r="L2969" s="3">
        <f>DAY(Table1[[#This Row],[Date]])</f>
        <v>27</v>
      </c>
      <c r="M2969" s="3">
        <f>Table1[[#This Row],[Inventory Level]]/Table1[[#This Row],[Reorder Point]]</f>
        <v>1.5442708333333333</v>
      </c>
      <c r="N2969" s="3">
        <f>ROUND(Table1[[#This Row],[Turnover Ratio]],2)</f>
        <v>1.54</v>
      </c>
    </row>
    <row r="2970" spans="1:14" x14ac:dyDescent="0.25">
      <c r="A2970" t="s">
        <v>2561</v>
      </c>
      <c r="B2970" s="1">
        <v>45293</v>
      </c>
      <c r="C2970">
        <v>955</v>
      </c>
      <c r="D2970">
        <v>352</v>
      </c>
      <c r="E2970">
        <v>3</v>
      </c>
      <c r="F2970">
        <v>71</v>
      </c>
      <c r="G2970">
        <v>34</v>
      </c>
      <c r="H2970" t="s">
        <v>3949</v>
      </c>
      <c r="I2970">
        <f>YEAR(Table1[[#This Row],[Date]])</f>
        <v>2024</v>
      </c>
      <c r="J2970">
        <f>MONTH(Table1[[#This Row],[Date]])</f>
        <v>1</v>
      </c>
      <c r="K2970">
        <f>WEEKDAY(Table1[[#This Row],[Date]])</f>
        <v>3</v>
      </c>
      <c r="L2970" s="3">
        <f>DAY(Table1[[#This Row],[Date]])</f>
        <v>2</v>
      </c>
      <c r="M2970" s="3">
        <f>Table1[[#This Row],[Inventory Level]]/Table1[[#This Row],[Reorder Point]]</f>
        <v>2.7130681818181817</v>
      </c>
      <c r="N2970" s="3">
        <f>ROUND(Table1[[#This Row],[Turnover Ratio]],2)</f>
        <v>2.71</v>
      </c>
    </row>
    <row r="2971" spans="1:14" hidden="1" x14ac:dyDescent="0.25">
      <c r="A2971" t="s">
        <v>2562</v>
      </c>
      <c r="B2971" s="1">
        <v>45232</v>
      </c>
      <c r="C2971">
        <v>282</v>
      </c>
      <c r="D2971">
        <v>251</v>
      </c>
      <c r="E2971">
        <v>14</v>
      </c>
      <c r="F2971">
        <v>155</v>
      </c>
      <c r="G2971">
        <v>14</v>
      </c>
      <c r="H2971" t="s">
        <v>3950</v>
      </c>
      <c r="I2971">
        <f>YEAR(Table1[[#This Row],[Date]])</f>
        <v>2023</v>
      </c>
      <c r="J2971">
        <f>MONTH(Table1[[#This Row],[Date]])</f>
        <v>11</v>
      </c>
      <c r="K2971">
        <f>WEEKDAY(Table1[[#This Row],[Date]])</f>
        <v>5</v>
      </c>
      <c r="L2971" s="3">
        <f>DAY(Table1[[#This Row],[Date]])</f>
        <v>2</v>
      </c>
      <c r="M2971" s="3">
        <f>Table1[[#This Row],[Inventory Level]]/Table1[[#This Row],[Reorder Point]]</f>
        <v>1.1235059760956174</v>
      </c>
      <c r="N2971" s="3">
        <f>ROUND(Table1[[#This Row],[Turnover Ratio]],2)</f>
        <v>1.1200000000000001</v>
      </c>
    </row>
    <row r="2972" spans="1:14" hidden="1" x14ac:dyDescent="0.25">
      <c r="A2972" t="s">
        <v>2563</v>
      </c>
      <c r="B2972" s="1">
        <v>44992</v>
      </c>
      <c r="C2972">
        <v>688</v>
      </c>
      <c r="D2972">
        <v>84</v>
      </c>
      <c r="E2972">
        <v>17</v>
      </c>
      <c r="F2972">
        <v>13</v>
      </c>
      <c r="G2972">
        <v>21</v>
      </c>
      <c r="H2972" t="s">
        <v>3950</v>
      </c>
      <c r="I2972">
        <f>YEAR(Table1[[#This Row],[Date]])</f>
        <v>2023</v>
      </c>
      <c r="J2972">
        <f>MONTH(Table1[[#This Row],[Date]])</f>
        <v>3</v>
      </c>
      <c r="K2972">
        <f>WEEKDAY(Table1[[#This Row],[Date]])</f>
        <v>3</v>
      </c>
      <c r="L2972" s="3">
        <f>DAY(Table1[[#This Row],[Date]])</f>
        <v>7</v>
      </c>
      <c r="M2972" s="3">
        <f>Table1[[#This Row],[Inventory Level]]/Table1[[#This Row],[Reorder Point]]</f>
        <v>8.1904761904761898</v>
      </c>
      <c r="N2972" s="3">
        <f>ROUND(Table1[[#This Row],[Turnover Ratio]],2)</f>
        <v>8.19</v>
      </c>
    </row>
    <row r="2973" spans="1:14" hidden="1" x14ac:dyDescent="0.25">
      <c r="A2973" t="s">
        <v>957</v>
      </c>
      <c r="B2973" s="1">
        <v>45440</v>
      </c>
      <c r="C2973">
        <v>560</v>
      </c>
      <c r="D2973">
        <v>232</v>
      </c>
      <c r="E2973">
        <v>22</v>
      </c>
      <c r="F2973">
        <v>125</v>
      </c>
      <c r="G2973">
        <v>30</v>
      </c>
      <c r="H2973" t="s">
        <v>3950</v>
      </c>
      <c r="I2973">
        <f>YEAR(Table1[[#This Row],[Date]])</f>
        <v>2024</v>
      </c>
      <c r="J2973">
        <f>MONTH(Table1[[#This Row],[Date]])</f>
        <v>5</v>
      </c>
      <c r="K2973">
        <f>WEEKDAY(Table1[[#This Row],[Date]])</f>
        <v>3</v>
      </c>
      <c r="L2973" s="3">
        <f>DAY(Table1[[#This Row],[Date]])</f>
        <v>28</v>
      </c>
      <c r="M2973" s="3">
        <f>Table1[[#This Row],[Inventory Level]]/Table1[[#This Row],[Reorder Point]]</f>
        <v>2.4137931034482758</v>
      </c>
      <c r="N2973" s="3">
        <f>ROUND(Table1[[#This Row],[Turnover Ratio]],2)</f>
        <v>2.41</v>
      </c>
    </row>
    <row r="2974" spans="1:14" hidden="1" x14ac:dyDescent="0.25">
      <c r="A2974" t="s">
        <v>1281</v>
      </c>
      <c r="B2974" s="1">
        <v>45542</v>
      </c>
      <c r="C2974">
        <v>966</v>
      </c>
      <c r="D2974">
        <v>364</v>
      </c>
      <c r="E2974">
        <v>11</v>
      </c>
      <c r="F2974">
        <v>138</v>
      </c>
      <c r="G2974">
        <v>28</v>
      </c>
      <c r="H2974" t="s">
        <v>3950</v>
      </c>
      <c r="I2974">
        <f>YEAR(Table1[[#This Row],[Date]])</f>
        <v>2024</v>
      </c>
      <c r="J2974">
        <f>MONTH(Table1[[#This Row],[Date]])</f>
        <v>9</v>
      </c>
      <c r="K2974">
        <f>WEEKDAY(Table1[[#This Row],[Date]])</f>
        <v>7</v>
      </c>
      <c r="L2974" s="3">
        <f>DAY(Table1[[#This Row],[Date]])</f>
        <v>7</v>
      </c>
      <c r="M2974" s="3">
        <f>Table1[[#This Row],[Inventory Level]]/Table1[[#This Row],[Reorder Point]]</f>
        <v>2.6538461538461537</v>
      </c>
      <c r="N2974" s="3">
        <f>ROUND(Table1[[#This Row],[Turnover Ratio]],2)</f>
        <v>2.65</v>
      </c>
    </row>
    <row r="2975" spans="1:14" x14ac:dyDescent="0.25">
      <c r="A2975" t="s">
        <v>951</v>
      </c>
      <c r="B2975" s="1">
        <v>45015</v>
      </c>
      <c r="C2975">
        <v>879</v>
      </c>
      <c r="D2975">
        <v>416</v>
      </c>
      <c r="E2975">
        <v>14</v>
      </c>
      <c r="F2975">
        <v>102</v>
      </c>
      <c r="G2975">
        <v>32</v>
      </c>
      <c r="H2975" t="s">
        <v>3949</v>
      </c>
      <c r="I2975">
        <f>YEAR(Table1[[#This Row],[Date]])</f>
        <v>2023</v>
      </c>
      <c r="J2975">
        <f>MONTH(Table1[[#This Row],[Date]])</f>
        <v>3</v>
      </c>
      <c r="K2975">
        <f>WEEKDAY(Table1[[#This Row],[Date]])</f>
        <v>5</v>
      </c>
      <c r="L2975" s="3">
        <f>DAY(Table1[[#This Row],[Date]])</f>
        <v>30</v>
      </c>
      <c r="M2975" s="3">
        <f>Table1[[#This Row],[Inventory Level]]/Table1[[#This Row],[Reorder Point]]</f>
        <v>2.1129807692307692</v>
      </c>
      <c r="N2975" s="3">
        <f>ROUND(Table1[[#This Row],[Turnover Ratio]],2)</f>
        <v>2.11</v>
      </c>
    </row>
    <row r="2976" spans="1:14" hidden="1" x14ac:dyDescent="0.25">
      <c r="A2976" t="s">
        <v>2564</v>
      </c>
      <c r="B2976" s="1">
        <v>45032</v>
      </c>
      <c r="C2976">
        <v>154</v>
      </c>
      <c r="D2976">
        <v>165</v>
      </c>
      <c r="E2976">
        <v>19</v>
      </c>
      <c r="F2976">
        <v>170</v>
      </c>
      <c r="G2976">
        <v>42</v>
      </c>
      <c r="H2976" t="s">
        <v>3951</v>
      </c>
      <c r="I2976">
        <f>YEAR(Table1[[#This Row],[Date]])</f>
        <v>2023</v>
      </c>
      <c r="J2976">
        <f>MONTH(Table1[[#This Row],[Date]])</f>
        <v>4</v>
      </c>
      <c r="K2976">
        <f>WEEKDAY(Table1[[#This Row],[Date]])</f>
        <v>1</v>
      </c>
      <c r="L2976" s="3">
        <f>DAY(Table1[[#This Row],[Date]])</f>
        <v>16</v>
      </c>
      <c r="M2976" s="3">
        <f>Table1[[#This Row],[Inventory Level]]/Table1[[#This Row],[Reorder Point]]</f>
        <v>0.93333333333333335</v>
      </c>
      <c r="N2976" s="3">
        <f>ROUND(Table1[[#This Row],[Turnover Ratio]],2)</f>
        <v>0.93</v>
      </c>
    </row>
    <row r="2977" spans="1:14" hidden="1" x14ac:dyDescent="0.25">
      <c r="A2977" t="s">
        <v>2565</v>
      </c>
      <c r="B2977" s="1">
        <v>45046</v>
      </c>
      <c r="C2977">
        <v>440</v>
      </c>
      <c r="D2977">
        <v>168</v>
      </c>
      <c r="E2977">
        <v>23</v>
      </c>
      <c r="F2977">
        <v>146</v>
      </c>
      <c r="G2977">
        <v>38</v>
      </c>
      <c r="H2977" t="s">
        <v>3950</v>
      </c>
      <c r="I2977">
        <f>YEAR(Table1[[#This Row],[Date]])</f>
        <v>2023</v>
      </c>
      <c r="J2977">
        <f>MONTH(Table1[[#This Row],[Date]])</f>
        <v>4</v>
      </c>
      <c r="K2977">
        <f>WEEKDAY(Table1[[#This Row],[Date]])</f>
        <v>1</v>
      </c>
      <c r="L2977" s="3">
        <f>DAY(Table1[[#This Row],[Date]])</f>
        <v>30</v>
      </c>
      <c r="M2977" s="3">
        <f>Table1[[#This Row],[Inventory Level]]/Table1[[#This Row],[Reorder Point]]</f>
        <v>2.6190476190476191</v>
      </c>
      <c r="N2977" s="3">
        <f>ROUND(Table1[[#This Row],[Turnover Ratio]],2)</f>
        <v>2.62</v>
      </c>
    </row>
    <row r="2978" spans="1:14" hidden="1" x14ac:dyDescent="0.25">
      <c r="A2978" t="s">
        <v>1485</v>
      </c>
      <c r="B2978" s="1">
        <v>45413</v>
      </c>
      <c r="C2978">
        <v>410</v>
      </c>
      <c r="D2978">
        <v>434</v>
      </c>
      <c r="E2978">
        <v>9</v>
      </c>
      <c r="F2978">
        <v>150</v>
      </c>
      <c r="G2978">
        <v>48</v>
      </c>
      <c r="H2978" t="s">
        <v>3951</v>
      </c>
      <c r="I2978">
        <f>YEAR(Table1[[#This Row],[Date]])</f>
        <v>2024</v>
      </c>
      <c r="J2978">
        <f>MONTH(Table1[[#This Row],[Date]])</f>
        <v>5</v>
      </c>
      <c r="K2978">
        <f>WEEKDAY(Table1[[#This Row],[Date]])</f>
        <v>4</v>
      </c>
      <c r="L2978" s="3">
        <f>DAY(Table1[[#This Row],[Date]])</f>
        <v>1</v>
      </c>
      <c r="M2978" s="3">
        <f>Table1[[#This Row],[Inventory Level]]/Table1[[#This Row],[Reorder Point]]</f>
        <v>0.9447004608294931</v>
      </c>
      <c r="N2978" s="3">
        <f>ROUND(Table1[[#This Row],[Turnover Ratio]],2)</f>
        <v>0.94</v>
      </c>
    </row>
    <row r="2979" spans="1:14" hidden="1" x14ac:dyDescent="0.25">
      <c r="A2979" t="s">
        <v>1740</v>
      </c>
      <c r="B2979" s="1">
        <v>45600</v>
      </c>
      <c r="C2979">
        <v>899</v>
      </c>
      <c r="D2979">
        <v>179</v>
      </c>
      <c r="E2979">
        <v>30</v>
      </c>
      <c r="F2979">
        <v>85</v>
      </c>
      <c r="G2979">
        <v>16</v>
      </c>
      <c r="H2979" t="s">
        <v>3951</v>
      </c>
      <c r="I2979">
        <f>YEAR(Table1[[#This Row],[Date]])</f>
        <v>2024</v>
      </c>
      <c r="J2979">
        <f>MONTH(Table1[[#This Row],[Date]])</f>
        <v>11</v>
      </c>
      <c r="K2979">
        <f>WEEKDAY(Table1[[#This Row],[Date]])</f>
        <v>2</v>
      </c>
      <c r="L2979" s="3">
        <f>DAY(Table1[[#This Row],[Date]])</f>
        <v>4</v>
      </c>
      <c r="M2979" s="3">
        <f>Table1[[#This Row],[Inventory Level]]/Table1[[#This Row],[Reorder Point]]</f>
        <v>5.022346368715084</v>
      </c>
      <c r="N2979" s="3">
        <f>ROUND(Table1[[#This Row],[Turnover Ratio]],2)</f>
        <v>5.0199999999999996</v>
      </c>
    </row>
    <row r="2980" spans="1:14" hidden="1" x14ac:dyDescent="0.25">
      <c r="A2980" t="s">
        <v>1995</v>
      </c>
      <c r="B2980" s="1">
        <v>45139</v>
      </c>
      <c r="C2980">
        <v>787</v>
      </c>
      <c r="D2980">
        <v>437</v>
      </c>
      <c r="E2980">
        <v>9</v>
      </c>
      <c r="F2980">
        <v>26</v>
      </c>
      <c r="G2980">
        <v>5</v>
      </c>
      <c r="H2980" t="s">
        <v>3951</v>
      </c>
      <c r="I2980">
        <f>YEAR(Table1[[#This Row],[Date]])</f>
        <v>2023</v>
      </c>
      <c r="J2980">
        <f>MONTH(Table1[[#This Row],[Date]])</f>
        <v>8</v>
      </c>
      <c r="K2980">
        <f>WEEKDAY(Table1[[#This Row],[Date]])</f>
        <v>3</v>
      </c>
      <c r="L2980" s="3">
        <f>DAY(Table1[[#This Row],[Date]])</f>
        <v>1</v>
      </c>
      <c r="M2980" s="3">
        <f>Table1[[#This Row],[Inventory Level]]/Table1[[#This Row],[Reorder Point]]</f>
        <v>1.8009153318077804</v>
      </c>
      <c r="N2980" s="3">
        <f>ROUND(Table1[[#This Row],[Turnover Ratio]],2)</f>
        <v>1.8</v>
      </c>
    </row>
    <row r="2981" spans="1:14" hidden="1" x14ac:dyDescent="0.25">
      <c r="A2981" t="s">
        <v>2566</v>
      </c>
      <c r="B2981" s="1">
        <v>45379</v>
      </c>
      <c r="C2981">
        <v>774</v>
      </c>
      <c r="D2981">
        <v>315</v>
      </c>
      <c r="E2981">
        <v>7</v>
      </c>
      <c r="F2981">
        <v>122</v>
      </c>
      <c r="G2981">
        <v>16</v>
      </c>
      <c r="H2981" t="s">
        <v>3951</v>
      </c>
      <c r="I2981">
        <f>YEAR(Table1[[#This Row],[Date]])</f>
        <v>2024</v>
      </c>
      <c r="J2981">
        <f>MONTH(Table1[[#This Row],[Date]])</f>
        <v>3</v>
      </c>
      <c r="K2981">
        <f>WEEKDAY(Table1[[#This Row],[Date]])</f>
        <v>5</v>
      </c>
      <c r="L2981" s="3">
        <f>DAY(Table1[[#This Row],[Date]])</f>
        <v>28</v>
      </c>
      <c r="M2981" s="3">
        <f>Table1[[#This Row],[Inventory Level]]/Table1[[#This Row],[Reorder Point]]</f>
        <v>2.4571428571428573</v>
      </c>
      <c r="N2981" s="3">
        <f>ROUND(Table1[[#This Row],[Turnover Ratio]],2)</f>
        <v>2.46</v>
      </c>
    </row>
    <row r="2982" spans="1:14" hidden="1" x14ac:dyDescent="0.25">
      <c r="A2982" t="s">
        <v>2567</v>
      </c>
      <c r="B2982" s="1">
        <v>45058</v>
      </c>
      <c r="C2982">
        <v>927</v>
      </c>
      <c r="D2982">
        <v>397</v>
      </c>
      <c r="E2982">
        <v>9</v>
      </c>
      <c r="F2982">
        <v>130</v>
      </c>
      <c r="G2982">
        <v>47</v>
      </c>
      <c r="H2982" t="s">
        <v>3951</v>
      </c>
      <c r="I2982">
        <f>YEAR(Table1[[#This Row],[Date]])</f>
        <v>2023</v>
      </c>
      <c r="J2982">
        <f>MONTH(Table1[[#This Row],[Date]])</f>
        <v>5</v>
      </c>
      <c r="K2982">
        <f>WEEKDAY(Table1[[#This Row],[Date]])</f>
        <v>6</v>
      </c>
      <c r="L2982" s="3">
        <f>DAY(Table1[[#This Row],[Date]])</f>
        <v>12</v>
      </c>
      <c r="M2982" s="3">
        <f>Table1[[#This Row],[Inventory Level]]/Table1[[#This Row],[Reorder Point]]</f>
        <v>2.3350125944584383</v>
      </c>
      <c r="N2982" s="3">
        <f>ROUND(Table1[[#This Row],[Turnover Ratio]],2)</f>
        <v>2.34</v>
      </c>
    </row>
    <row r="2983" spans="1:14" hidden="1" x14ac:dyDescent="0.25">
      <c r="A2983" t="s">
        <v>2568</v>
      </c>
      <c r="B2983" s="1">
        <v>45515</v>
      </c>
      <c r="C2983">
        <v>212</v>
      </c>
      <c r="D2983">
        <v>487</v>
      </c>
      <c r="E2983">
        <v>3</v>
      </c>
      <c r="F2983">
        <v>170</v>
      </c>
      <c r="G2983">
        <v>3</v>
      </c>
      <c r="H2983" t="s">
        <v>3950</v>
      </c>
      <c r="I2983">
        <f>YEAR(Table1[[#This Row],[Date]])</f>
        <v>2024</v>
      </c>
      <c r="J2983">
        <f>MONTH(Table1[[#This Row],[Date]])</f>
        <v>8</v>
      </c>
      <c r="K2983">
        <f>WEEKDAY(Table1[[#This Row],[Date]])</f>
        <v>1</v>
      </c>
      <c r="L2983" s="3">
        <f>DAY(Table1[[#This Row],[Date]])</f>
        <v>11</v>
      </c>
      <c r="M2983" s="3">
        <f>Table1[[#This Row],[Inventory Level]]/Table1[[#This Row],[Reorder Point]]</f>
        <v>0.43531827515400412</v>
      </c>
      <c r="N2983" s="3">
        <f>ROUND(Table1[[#This Row],[Turnover Ratio]],2)</f>
        <v>0.44</v>
      </c>
    </row>
    <row r="2984" spans="1:14" hidden="1" x14ac:dyDescent="0.25">
      <c r="A2984" t="s">
        <v>2569</v>
      </c>
      <c r="B2984" s="1">
        <v>45231</v>
      </c>
      <c r="C2984">
        <v>832</v>
      </c>
      <c r="D2984">
        <v>260</v>
      </c>
      <c r="E2984">
        <v>8</v>
      </c>
      <c r="F2984">
        <v>198</v>
      </c>
      <c r="G2984">
        <v>8</v>
      </c>
      <c r="H2984" t="s">
        <v>3950</v>
      </c>
      <c r="I2984">
        <f>YEAR(Table1[[#This Row],[Date]])</f>
        <v>2023</v>
      </c>
      <c r="J2984">
        <f>MONTH(Table1[[#This Row],[Date]])</f>
        <v>11</v>
      </c>
      <c r="K2984">
        <f>WEEKDAY(Table1[[#This Row],[Date]])</f>
        <v>4</v>
      </c>
      <c r="L2984" s="3">
        <f>DAY(Table1[[#This Row],[Date]])</f>
        <v>1</v>
      </c>
      <c r="M2984" s="3">
        <f>Table1[[#This Row],[Inventory Level]]/Table1[[#This Row],[Reorder Point]]</f>
        <v>3.2</v>
      </c>
      <c r="N2984" s="3">
        <f>ROUND(Table1[[#This Row],[Turnover Ratio]],2)</f>
        <v>3.2</v>
      </c>
    </row>
    <row r="2985" spans="1:14" hidden="1" x14ac:dyDescent="0.25">
      <c r="A2985" t="s">
        <v>2570</v>
      </c>
      <c r="B2985" s="1">
        <v>45589</v>
      </c>
      <c r="C2985">
        <v>364</v>
      </c>
      <c r="D2985">
        <v>172</v>
      </c>
      <c r="E2985">
        <v>2</v>
      </c>
      <c r="F2985">
        <v>149</v>
      </c>
      <c r="G2985">
        <v>37</v>
      </c>
      <c r="H2985" t="s">
        <v>3951</v>
      </c>
      <c r="I2985">
        <f>YEAR(Table1[[#This Row],[Date]])</f>
        <v>2024</v>
      </c>
      <c r="J2985">
        <f>MONTH(Table1[[#This Row],[Date]])</f>
        <v>10</v>
      </c>
      <c r="K2985">
        <f>WEEKDAY(Table1[[#This Row],[Date]])</f>
        <v>5</v>
      </c>
      <c r="L2985" s="3">
        <f>DAY(Table1[[#This Row],[Date]])</f>
        <v>24</v>
      </c>
      <c r="M2985" s="3">
        <f>Table1[[#This Row],[Inventory Level]]/Table1[[#This Row],[Reorder Point]]</f>
        <v>2.1162790697674421</v>
      </c>
      <c r="N2985" s="3">
        <f>ROUND(Table1[[#This Row],[Turnover Ratio]],2)</f>
        <v>2.12</v>
      </c>
    </row>
    <row r="2986" spans="1:14" x14ac:dyDescent="0.25">
      <c r="A2986" t="s">
        <v>2571</v>
      </c>
      <c r="B2986" s="1">
        <v>45196</v>
      </c>
      <c r="C2986">
        <v>906</v>
      </c>
      <c r="D2986">
        <v>141</v>
      </c>
      <c r="E2986">
        <v>6</v>
      </c>
      <c r="F2986">
        <v>81</v>
      </c>
      <c r="G2986">
        <v>18</v>
      </c>
      <c r="H2986" t="s">
        <v>3949</v>
      </c>
      <c r="I2986">
        <f>YEAR(Table1[[#This Row],[Date]])</f>
        <v>2023</v>
      </c>
      <c r="J2986">
        <f>MONTH(Table1[[#This Row],[Date]])</f>
        <v>9</v>
      </c>
      <c r="K2986">
        <f>WEEKDAY(Table1[[#This Row],[Date]])</f>
        <v>4</v>
      </c>
      <c r="L2986" s="3">
        <f>DAY(Table1[[#This Row],[Date]])</f>
        <v>27</v>
      </c>
      <c r="M2986" s="3">
        <f>Table1[[#This Row],[Inventory Level]]/Table1[[#This Row],[Reorder Point]]</f>
        <v>6.4255319148936172</v>
      </c>
      <c r="N2986" s="3">
        <f>ROUND(Table1[[#This Row],[Turnover Ratio]],2)</f>
        <v>6.43</v>
      </c>
    </row>
    <row r="2987" spans="1:14" hidden="1" x14ac:dyDescent="0.25">
      <c r="A2987" t="s">
        <v>1000</v>
      </c>
      <c r="B2987" s="1">
        <v>45237</v>
      </c>
      <c r="C2987">
        <v>528</v>
      </c>
      <c r="D2987">
        <v>119</v>
      </c>
      <c r="E2987">
        <v>30</v>
      </c>
      <c r="F2987">
        <v>78</v>
      </c>
      <c r="G2987">
        <v>1</v>
      </c>
      <c r="H2987" t="s">
        <v>3951</v>
      </c>
      <c r="I2987">
        <f>YEAR(Table1[[#This Row],[Date]])</f>
        <v>2023</v>
      </c>
      <c r="J2987">
        <f>MONTH(Table1[[#This Row],[Date]])</f>
        <v>11</v>
      </c>
      <c r="K2987">
        <f>WEEKDAY(Table1[[#This Row],[Date]])</f>
        <v>3</v>
      </c>
      <c r="L2987" s="3">
        <f>DAY(Table1[[#This Row],[Date]])</f>
        <v>7</v>
      </c>
      <c r="M2987" s="3">
        <f>Table1[[#This Row],[Inventory Level]]/Table1[[#This Row],[Reorder Point]]</f>
        <v>4.4369747899159666</v>
      </c>
      <c r="N2987" s="3">
        <f>ROUND(Table1[[#This Row],[Turnover Ratio]],2)</f>
        <v>4.4400000000000004</v>
      </c>
    </row>
    <row r="2988" spans="1:14" hidden="1" x14ac:dyDescent="0.25">
      <c r="A2988" t="s">
        <v>2515</v>
      </c>
      <c r="B2988" s="1">
        <v>45646</v>
      </c>
      <c r="C2988">
        <v>479</v>
      </c>
      <c r="D2988">
        <v>129</v>
      </c>
      <c r="E2988">
        <v>12</v>
      </c>
      <c r="F2988">
        <v>100</v>
      </c>
      <c r="G2988">
        <v>43</v>
      </c>
      <c r="H2988" t="s">
        <v>3950</v>
      </c>
      <c r="I2988">
        <f>YEAR(Table1[[#This Row],[Date]])</f>
        <v>2024</v>
      </c>
      <c r="J2988">
        <f>MONTH(Table1[[#This Row],[Date]])</f>
        <v>12</v>
      </c>
      <c r="K2988">
        <f>WEEKDAY(Table1[[#This Row],[Date]])</f>
        <v>6</v>
      </c>
      <c r="L2988" s="3">
        <f>DAY(Table1[[#This Row],[Date]])</f>
        <v>20</v>
      </c>
      <c r="M2988" s="3">
        <f>Table1[[#This Row],[Inventory Level]]/Table1[[#This Row],[Reorder Point]]</f>
        <v>3.7131782945736433</v>
      </c>
      <c r="N2988" s="3">
        <f>ROUND(Table1[[#This Row],[Turnover Ratio]],2)</f>
        <v>3.71</v>
      </c>
    </row>
    <row r="2989" spans="1:14" hidden="1" x14ac:dyDescent="0.25">
      <c r="A2989" t="s">
        <v>2572</v>
      </c>
      <c r="B2989" s="1">
        <v>45005</v>
      </c>
      <c r="C2989">
        <v>950</v>
      </c>
      <c r="D2989">
        <v>398</v>
      </c>
      <c r="E2989">
        <v>11</v>
      </c>
      <c r="F2989">
        <v>176</v>
      </c>
      <c r="G2989">
        <v>42</v>
      </c>
      <c r="H2989" t="s">
        <v>3950</v>
      </c>
      <c r="I2989">
        <f>YEAR(Table1[[#This Row],[Date]])</f>
        <v>2023</v>
      </c>
      <c r="J2989">
        <f>MONTH(Table1[[#This Row],[Date]])</f>
        <v>3</v>
      </c>
      <c r="K2989">
        <f>WEEKDAY(Table1[[#This Row],[Date]])</f>
        <v>2</v>
      </c>
      <c r="L2989" s="3">
        <f>DAY(Table1[[#This Row],[Date]])</f>
        <v>20</v>
      </c>
      <c r="M2989" s="3">
        <f>Table1[[#This Row],[Inventory Level]]/Table1[[#This Row],[Reorder Point]]</f>
        <v>2.386934673366834</v>
      </c>
      <c r="N2989" s="3">
        <f>ROUND(Table1[[#This Row],[Turnover Ratio]],2)</f>
        <v>2.39</v>
      </c>
    </row>
    <row r="2990" spans="1:14" x14ac:dyDescent="0.25">
      <c r="A2990" t="s">
        <v>2573</v>
      </c>
      <c r="B2990" s="1">
        <v>45277</v>
      </c>
      <c r="C2990">
        <v>957</v>
      </c>
      <c r="D2990">
        <v>430</v>
      </c>
      <c r="E2990">
        <v>8</v>
      </c>
      <c r="F2990">
        <v>85</v>
      </c>
      <c r="G2990">
        <v>47</v>
      </c>
      <c r="H2990" t="s">
        <v>3949</v>
      </c>
      <c r="I2990">
        <f>YEAR(Table1[[#This Row],[Date]])</f>
        <v>2023</v>
      </c>
      <c r="J2990">
        <f>MONTH(Table1[[#This Row],[Date]])</f>
        <v>12</v>
      </c>
      <c r="K2990">
        <f>WEEKDAY(Table1[[#This Row],[Date]])</f>
        <v>1</v>
      </c>
      <c r="L2990" s="3">
        <f>DAY(Table1[[#This Row],[Date]])</f>
        <v>17</v>
      </c>
      <c r="M2990" s="3">
        <f>Table1[[#This Row],[Inventory Level]]/Table1[[#This Row],[Reorder Point]]</f>
        <v>2.2255813953488373</v>
      </c>
      <c r="N2990" s="3">
        <f>ROUND(Table1[[#This Row],[Turnover Ratio]],2)</f>
        <v>2.23</v>
      </c>
    </row>
    <row r="2991" spans="1:14" x14ac:dyDescent="0.25">
      <c r="A2991" t="s">
        <v>2574</v>
      </c>
      <c r="B2991" s="1">
        <v>45340</v>
      </c>
      <c r="C2991">
        <v>885</v>
      </c>
      <c r="D2991">
        <v>294</v>
      </c>
      <c r="E2991">
        <v>24</v>
      </c>
      <c r="F2991">
        <v>3</v>
      </c>
      <c r="G2991">
        <v>4</v>
      </c>
      <c r="H2991" t="s">
        <v>3949</v>
      </c>
      <c r="I2991">
        <f>YEAR(Table1[[#This Row],[Date]])</f>
        <v>2024</v>
      </c>
      <c r="J2991">
        <f>MONTH(Table1[[#This Row],[Date]])</f>
        <v>2</v>
      </c>
      <c r="K2991">
        <f>WEEKDAY(Table1[[#This Row],[Date]])</f>
        <v>1</v>
      </c>
      <c r="L2991" s="3">
        <f>DAY(Table1[[#This Row],[Date]])</f>
        <v>18</v>
      </c>
      <c r="M2991" s="3">
        <f>Table1[[#This Row],[Inventory Level]]/Table1[[#This Row],[Reorder Point]]</f>
        <v>3.010204081632653</v>
      </c>
      <c r="N2991" s="3">
        <f>ROUND(Table1[[#This Row],[Turnover Ratio]],2)</f>
        <v>3.01</v>
      </c>
    </row>
    <row r="2992" spans="1:14" hidden="1" x14ac:dyDescent="0.25">
      <c r="A2992" t="s">
        <v>2575</v>
      </c>
      <c r="B2992" s="1">
        <v>45495</v>
      </c>
      <c r="C2992">
        <v>779</v>
      </c>
      <c r="D2992">
        <v>226</v>
      </c>
      <c r="E2992">
        <v>28</v>
      </c>
      <c r="F2992">
        <v>126</v>
      </c>
      <c r="G2992">
        <v>12</v>
      </c>
      <c r="H2992" t="s">
        <v>3951</v>
      </c>
      <c r="I2992">
        <f>YEAR(Table1[[#This Row],[Date]])</f>
        <v>2024</v>
      </c>
      <c r="J2992">
        <f>MONTH(Table1[[#This Row],[Date]])</f>
        <v>7</v>
      </c>
      <c r="K2992">
        <f>WEEKDAY(Table1[[#This Row],[Date]])</f>
        <v>2</v>
      </c>
      <c r="L2992" s="3">
        <f>DAY(Table1[[#This Row],[Date]])</f>
        <v>22</v>
      </c>
      <c r="M2992" s="3">
        <f>Table1[[#This Row],[Inventory Level]]/Table1[[#This Row],[Reorder Point]]</f>
        <v>3.4469026548672566</v>
      </c>
      <c r="N2992" s="3">
        <f>ROUND(Table1[[#This Row],[Turnover Ratio]],2)</f>
        <v>3.45</v>
      </c>
    </row>
    <row r="2993" spans="1:14" hidden="1" x14ac:dyDescent="0.25">
      <c r="A2993" t="s">
        <v>576</v>
      </c>
      <c r="B2993" s="1">
        <v>45070</v>
      </c>
      <c r="C2993">
        <v>744</v>
      </c>
      <c r="D2993">
        <v>276</v>
      </c>
      <c r="E2993">
        <v>9</v>
      </c>
      <c r="F2993">
        <v>104</v>
      </c>
      <c r="G2993">
        <v>44</v>
      </c>
      <c r="H2993" t="s">
        <v>3950</v>
      </c>
      <c r="I2993">
        <f>YEAR(Table1[[#This Row],[Date]])</f>
        <v>2023</v>
      </c>
      <c r="J2993">
        <f>MONTH(Table1[[#This Row],[Date]])</f>
        <v>5</v>
      </c>
      <c r="K2993">
        <f>WEEKDAY(Table1[[#This Row],[Date]])</f>
        <v>4</v>
      </c>
      <c r="L2993" s="3">
        <f>DAY(Table1[[#This Row],[Date]])</f>
        <v>24</v>
      </c>
      <c r="M2993" s="3">
        <f>Table1[[#This Row],[Inventory Level]]/Table1[[#This Row],[Reorder Point]]</f>
        <v>2.6956521739130435</v>
      </c>
      <c r="N2993" s="3">
        <f>ROUND(Table1[[#This Row],[Turnover Ratio]],2)</f>
        <v>2.7</v>
      </c>
    </row>
    <row r="2994" spans="1:14" x14ac:dyDescent="0.25">
      <c r="A2994" t="s">
        <v>469</v>
      </c>
      <c r="B2994" s="1">
        <v>45377</v>
      </c>
      <c r="C2994">
        <v>855</v>
      </c>
      <c r="D2994">
        <v>462</v>
      </c>
      <c r="E2994">
        <v>27</v>
      </c>
      <c r="F2994">
        <v>75</v>
      </c>
      <c r="G2994">
        <v>18</v>
      </c>
      <c r="H2994" t="s">
        <v>3949</v>
      </c>
      <c r="I2994">
        <f>YEAR(Table1[[#This Row],[Date]])</f>
        <v>2024</v>
      </c>
      <c r="J2994">
        <f>MONTH(Table1[[#This Row],[Date]])</f>
        <v>3</v>
      </c>
      <c r="K2994">
        <f>WEEKDAY(Table1[[#This Row],[Date]])</f>
        <v>3</v>
      </c>
      <c r="L2994" s="3">
        <f>DAY(Table1[[#This Row],[Date]])</f>
        <v>26</v>
      </c>
      <c r="M2994" s="3">
        <f>Table1[[#This Row],[Inventory Level]]/Table1[[#This Row],[Reorder Point]]</f>
        <v>1.8506493506493507</v>
      </c>
      <c r="N2994" s="3">
        <f>ROUND(Table1[[#This Row],[Turnover Ratio]],2)</f>
        <v>1.85</v>
      </c>
    </row>
    <row r="2995" spans="1:14" hidden="1" x14ac:dyDescent="0.25">
      <c r="A2995" t="s">
        <v>2576</v>
      </c>
      <c r="B2995" s="1">
        <v>45520</v>
      </c>
      <c r="C2995">
        <v>816</v>
      </c>
      <c r="D2995">
        <v>329</v>
      </c>
      <c r="E2995">
        <v>21</v>
      </c>
      <c r="F2995">
        <v>80</v>
      </c>
      <c r="G2995">
        <v>49</v>
      </c>
      <c r="H2995" t="s">
        <v>3950</v>
      </c>
      <c r="I2995">
        <f>YEAR(Table1[[#This Row],[Date]])</f>
        <v>2024</v>
      </c>
      <c r="J2995">
        <f>MONTH(Table1[[#This Row],[Date]])</f>
        <v>8</v>
      </c>
      <c r="K2995">
        <f>WEEKDAY(Table1[[#This Row],[Date]])</f>
        <v>6</v>
      </c>
      <c r="L2995" s="3">
        <f>DAY(Table1[[#This Row],[Date]])</f>
        <v>16</v>
      </c>
      <c r="M2995" s="3">
        <f>Table1[[#This Row],[Inventory Level]]/Table1[[#This Row],[Reorder Point]]</f>
        <v>2.4802431610942248</v>
      </c>
      <c r="N2995" s="3">
        <f>ROUND(Table1[[#This Row],[Turnover Ratio]],2)</f>
        <v>2.48</v>
      </c>
    </row>
    <row r="2996" spans="1:14" hidden="1" x14ac:dyDescent="0.25">
      <c r="A2996" t="s">
        <v>2577</v>
      </c>
      <c r="B2996" s="1">
        <v>45248</v>
      </c>
      <c r="C2996">
        <v>617</v>
      </c>
      <c r="D2996">
        <v>365</v>
      </c>
      <c r="E2996">
        <v>10</v>
      </c>
      <c r="F2996">
        <v>23</v>
      </c>
      <c r="G2996">
        <v>27</v>
      </c>
      <c r="H2996" t="s">
        <v>3951</v>
      </c>
      <c r="I2996">
        <f>YEAR(Table1[[#This Row],[Date]])</f>
        <v>2023</v>
      </c>
      <c r="J2996">
        <f>MONTH(Table1[[#This Row],[Date]])</f>
        <v>11</v>
      </c>
      <c r="K2996">
        <f>WEEKDAY(Table1[[#This Row],[Date]])</f>
        <v>7</v>
      </c>
      <c r="L2996" s="3">
        <f>DAY(Table1[[#This Row],[Date]])</f>
        <v>18</v>
      </c>
      <c r="M2996" s="3">
        <f>Table1[[#This Row],[Inventory Level]]/Table1[[#This Row],[Reorder Point]]</f>
        <v>1.6904109589041096</v>
      </c>
      <c r="N2996" s="3">
        <f>ROUND(Table1[[#This Row],[Turnover Ratio]],2)</f>
        <v>1.69</v>
      </c>
    </row>
    <row r="2997" spans="1:14" hidden="1" x14ac:dyDescent="0.25">
      <c r="A2997" t="s">
        <v>2578</v>
      </c>
      <c r="B2997" s="1">
        <v>45214</v>
      </c>
      <c r="C2997">
        <v>770</v>
      </c>
      <c r="D2997">
        <v>452</v>
      </c>
      <c r="E2997">
        <v>16</v>
      </c>
      <c r="F2997">
        <v>96</v>
      </c>
      <c r="G2997">
        <v>33</v>
      </c>
      <c r="H2997" t="s">
        <v>3950</v>
      </c>
      <c r="I2997">
        <f>YEAR(Table1[[#This Row],[Date]])</f>
        <v>2023</v>
      </c>
      <c r="J2997">
        <f>MONTH(Table1[[#This Row],[Date]])</f>
        <v>10</v>
      </c>
      <c r="K2997">
        <f>WEEKDAY(Table1[[#This Row],[Date]])</f>
        <v>1</v>
      </c>
      <c r="L2997" s="3">
        <f>DAY(Table1[[#This Row],[Date]])</f>
        <v>15</v>
      </c>
      <c r="M2997" s="3">
        <f>Table1[[#This Row],[Inventory Level]]/Table1[[#This Row],[Reorder Point]]</f>
        <v>1.7035398230088497</v>
      </c>
      <c r="N2997" s="3">
        <f>ROUND(Table1[[#This Row],[Turnover Ratio]],2)</f>
        <v>1.7</v>
      </c>
    </row>
    <row r="2998" spans="1:14" x14ac:dyDescent="0.25">
      <c r="A2998" t="s">
        <v>2579</v>
      </c>
      <c r="B2998" s="1">
        <v>45193</v>
      </c>
      <c r="C2998">
        <v>365</v>
      </c>
      <c r="D2998">
        <v>155</v>
      </c>
      <c r="E2998">
        <v>30</v>
      </c>
      <c r="F2998">
        <v>163</v>
      </c>
      <c r="G2998">
        <v>49</v>
      </c>
      <c r="H2998" t="s">
        <v>3949</v>
      </c>
      <c r="I2998">
        <f>YEAR(Table1[[#This Row],[Date]])</f>
        <v>2023</v>
      </c>
      <c r="J2998">
        <f>MONTH(Table1[[#This Row],[Date]])</f>
        <v>9</v>
      </c>
      <c r="K2998">
        <f>WEEKDAY(Table1[[#This Row],[Date]])</f>
        <v>1</v>
      </c>
      <c r="L2998" s="3">
        <f>DAY(Table1[[#This Row],[Date]])</f>
        <v>24</v>
      </c>
      <c r="M2998" s="3">
        <f>Table1[[#This Row],[Inventory Level]]/Table1[[#This Row],[Reorder Point]]</f>
        <v>2.3548387096774195</v>
      </c>
      <c r="N2998" s="3">
        <f>ROUND(Table1[[#This Row],[Turnover Ratio]],2)</f>
        <v>2.35</v>
      </c>
    </row>
    <row r="2999" spans="1:14" x14ac:dyDescent="0.25">
      <c r="A2999" t="s">
        <v>2580</v>
      </c>
      <c r="B2999" s="1">
        <v>45660</v>
      </c>
      <c r="C2999">
        <v>988</v>
      </c>
      <c r="D2999">
        <v>236</v>
      </c>
      <c r="E2999">
        <v>30</v>
      </c>
      <c r="F2999">
        <v>194</v>
      </c>
      <c r="G2999">
        <v>37</v>
      </c>
      <c r="H2999" t="s">
        <v>3949</v>
      </c>
      <c r="I2999">
        <f>YEAR(Table1[[#This Row],[Date]])</f>
        <v>2025</v>
      </c>
      <c r="J2999">
        <f>MONTH(Table1[[#This Row],[Date]])</f>
        <v>1</v>
      </c>
      <c r="K2999">
        <f>WEEKDAY(Table1[[#This Row],[Date]])</f>
        <v>6</v>
      </c>
      <c r="L2999" s="3">
        <f>DAY(Table1[[#This Row],[Date]])</f>
        <v>3</v>
      </c>
      <c r="M2999" s="3">
        <f>Table1[[#This Row],[Inventory Level]]/Table1[[#This Row],[Reorder Point]]</f>
        <v>4.1864406779661021</v>
      </c>
      <c r="N2999" s="3">
        <f>ROUND(Table1[[#This Row],[Turnover Ratio]],2)</f>
        <v>4.1900000000000004</v>
      </c>
    </row>
    <row r="3000" spans="1:14" x14ac:dyDescent="0.25">
      <c r="A3000" t="s">
        <v>2581</v>
      </c>
      <c r="B3000" s="1">
        <v>45321</v>
      </c>
      <c r="C3000">
        <v>688</v>
      </c>
      <c r="D3000">
        <v>391</v>
      </c>
      <c r="E3000">
        <v>17</v>
      </c>
      <c r="F3000">
        <v>11</v>
      </c>
      <c r="G3000">
        <v>14</v>
      </c>
      <c r="H3000" t="s">
        <v>3949</v>
      </c>
      <c r="I3000">
        <f>YEAR(Table1[[#This Row],[Date]])</f>
        <v>2024</v>
      </c>
      <c r="J3000">
        <f>MONTH(Table1[[#This Row],[Date]])</f>
        <v>1</v>
      </c>
      <c r="K3000">
        <f>WEEKDAY(Table1[[#This Row],[Date]])</f>
        <v>3</v>
      </c>
      <c r="L3000" s="3">
        <f>DAY(Table1[[#This Row],[Date]])</f>
        <v>30</v>
      </c>
      <c r="M3000" s="3">
        <f>Table1[[#This Row],[Inventory Level]]/Table1[[#This Row],[Reorder Point]]</f>
        <v>1.7595907928388748</v>
      </c>
      <c r="N3000" s="3">
        <f>ROUND(Table1[[#This Row],[Turnover Ratio]],2)</f>
        <v>1.76</v>
      </c>
    </row>
    <row r="3001" spans="1:14" x14ac:dyDescent="0.25">
      <c r="A3001" t="s">
        <v>1468</v>
      </c>
      <c r="B3001" s="1">
        <v>45475</v>
      </c>
      <c r="C3001">
        <v>335</v>
      </c>
      <c r="D3001">
        <v>130</v>
      </c>
      <c r="E3001">
        <v>13</v>
      </c>
      <c r="F3001">
        <v>104</v>
      </c>
      <c r="G3001">
        <v>44</v>
      </c>
      <c r="H3001" t="s">
        <v>3949</v>
      </c>
      <c r="I3001">
        <f>YEAR(Table1[[#This Row],[Date]])</f>
        <v>2024</v>
      </c>
      <c r="J3001">
        <f>MONTH(Table1[[#This Row],[Date]])</f>
        <v>7</v>
      </c>
      <c r="K3001">
        <f>WEEKDAY(Table1[[#This Row],[Date]])</f>
        <v>3</v>
      </c>
      <c r="L3001" s="3">
        <f>DAY(Table1[[#This Row],[Date]])</f>
        <v>2</v>
      </c>
      <c r="M3001" s="3">
        <f>Table1[[#This Row],[Inventory Level]]/Table1[[#This Row],[Reorder Point]]</f>
        <v>2.5769230769230771</v>
      </c>
      <c r="N3001" s="3">
        <f>ROUND(Table1[[#This Row],[Turnover Ratio]],2)</f>
        <v>2.58</v>
      </c>
    </row>
    <row r="3002" spans="1:14" x14ac:dyDescent="0.25">
      <c r="A3002" t="s">
        <v>1031</v>
      </c>
      <c r="B3002" s="1">
        <v>45461</v>
      </c>
      <c r="C3002">
        <v>306</v>
      </c>
      <c r="D3002">
        <v>360</v>
      </c>
      <c r="E3002">
        <v>29</v>
      </c>
      <c r="F3002">
        <v>180</v>
      </c>
      <c r="G3002">
        <v>37</v>
      </c>
      <c r="H3002" t="s">
        <v>3949</v>
      </c>
      <c r="I3002">
        <f>YEAR(Table1[[#This Row],[Date]])</f>
        <v>2024</v>
      </c>
      <c r="J3002">
        <f>MONTH(Table1[[#This Row],[Date]])</f>
        <v>6</v>
      </c>
      <c r="K3002">
        <f>WEEKDAY(Table1[[#This Row],[Date]])</f>
        <v>3</v>
      </c>
      <c r="L3002" s="3">
        <f>DAY(Table1[[#This Row],[Date]])</f>
        <v>18</v>
      </c>
      <c r="M3002" s="3">
        <f>Table1[[#This Row],[Inventory Level]]/Table1[[#This Row],[Reorder Point]]</f>
        <v>0.85</v>
      </c>
      <c r="N3002" s="3">
        <f>ROUND(Table1[[#This Row],[Turnover Ratio]],2)</f>
        <v>0.85</v>
      </c>
    </row>
    <row r="3003" spans="1:14" hidden="1" x14ac:dyDescent="0.25">
      <c r="A3003" t="s">
        <v>2582</v>
      </c>
      <c r="B3003" s="1">
        <v>45544</v>
      </c>
      <c r="C3003">
        <v>935</v>
      </c>
      <c r="D3003">
        <v>152</v>
      </c>
      <c r="E3003">
        <v>24</v>
      </c>
      <c r="F3003">
        <v>91</v>
      </c>
      <c r="G3003">
        <v>20</v>
      </c>
      <c r="H3003" t="s">
        <v>3950</v>
      </c>
      <c r="I3003">
        <f>YEAR(Table1[[#This Row],[Date]])</f>
        <v>2024</v>
      </c>
      <c r="J3003">
        <f>MONTH(Table1[[#This Row],[Date]])</f>
        <v>9</v>
      </c>
      <c r="K3003">
        <f>WEEKDAY(Table1[[#This Row],[Date]])</f>
        <v>2</v>
      </c>
      <c r="L3003" s="3">
        <f>DAY(Table1[[#This Row],[Date]])</f>
        <v>9</v>
      </c>
      <c r="M3003" s="3">
        <f>Table1[[#This Row],[Inventory Level]]/Table1[[#This Row],[Reorder Point]]</f>
        <v>6.1513157894736841</v>
      </c>
      <c r="N3003" s="3">
        <f>ROUND(Table1[[#This Row],[Turnover Ratio]],2)</f>
        <v>6.15</v>
      </c>
    </row>
    <row r="3004" spans="1:14" hidden="1" x14ac:dyDescent="0.25">
      <c r="A3004" t="s">
        <v>2583</v>
      </c>
      <c r="B3004" s="1">
        <v>45535</v>
      </c>
      <c r="C3004">
        <v>346</v>
      </c>
      <c r="D3004">
        <v>268</v>
      </c>
      <c r="E3004">
        <v>30</v>
      </c>
      <c r="F3004">
        <v>81</v>
      </c>
      <c r="G3004">
        <v>37</v>
      </c>
      <c r="H3004" t="s">
        <v>3951</v>
      </c>
      <c r="I3004">
        <f>YEAR(Table1[[#This Row],[Date]])</f>
        <v>2024</v>
      </c>
      <c r="J3004">
        <f>MONTH(Table1[[#This Row],[Date]])</f>
        <v>8</v>
      </c>
      <c r="K3004">
        <f>WEEKDAY(Table1[[#This Row],[Date]])</f>
        <v>7</v>
      </c>
      <c r="L3004" s="3">
        <f>DAY(Table1[[#This Row],[Date]])</f>
        <v>31</v>
      </c>
      <c r="M3004" s="3">
        <f>Table1[[#This Row],[Inventory Level]]/Table1[[#This Row],[Reorder Point]]</f>
        <v>1.291044776119403</v>
      </c>
      <c r="N3004" s="3">
        <f>ROUND(Table1[[#This Row],[Turnover Ratio]],2)</f>
        <v>1.29</v>
      </c>
    </row>
    <row r="3005" spans="1:14" hidden="1" x14ac:dyDescent="0.25">
      <c r="A3005" t="s">
        <v>2584</v>
      </c>
      <c r="B3005" s="1">
        <v>45267</v>
      </c>
      <c r="C3005">
        <v>128</v>
      </c>
      <c r="D3005">
        <v>61</v>
      </c>
      <c r="E3005">
        <v>23</v>
      </c>
      <c r="F3005">
        <v>139</v>
      </c>
      <c r="G3005">
        <v>47</v>
      </c>
      <c r="H3005" t="s">
        <v>3950</v>
      </c>
      <c r="I3005">
        <f>YEAR(Table1[[#This Row],[Date]])</f>
        <v>2023</v>
      </c>
      <c r="J3005">
        <f>MONTH(Table1[[#This Row],[Date]])</f>
        <v>12</v>
      </c>
      <c r="K3005">
        <f>WEEKDAY(Table1[[#This Row],[Date]])</f>
        <v>5</v>
      </c>
      <c r="L3005" s="3">
        <f>DAY(Table1[[#This Row],[Date]])</f>
        <v>7</v>
      </c>
      <c r="M3005" s="3">
        <f>Table1[[#This Row],[Inventory Level]]/Table1[[#This Row],[Reorder Point]]</f>
        <v>2.098360655737705</v>
      </c>
      <c r="N3005" s="3">
        <f>ROUND(Table1[[#This Row],[Turnover Ratio]],2)</f>
        <v>2.1</v>
      </c>
    </row>
    <row r="3006" spans="1:14" x14ac:dyDescent="0.25">
      <c r="A3006" t="s">
        <v>2585</v>
      </c>
      <c r="B3006" s="1">
        <v>44974</v>
      </c>
      <c r="C3006">
        <v>319</v>
      </c>
      <c r="D3006">
        <v>158</v>
      </c>
      <c r="E3006">
        <v>14</v>
      </c>
      <c r="F3006">
        <v>72</v>
      </c>
      <c r="G3006">
        <v>30</v>
      </c>
      <c r="H3006" t="s">
        <v>3949</v>
      </c>
      <c r="I3006">
        <f>YEAR(Table1[[#This Row],[Date]])</f>
        <v>2023</v>
      </c>
      <c r="J3006">
        <f>MONTH(Table1[[#This Row],[Date]])</f>
        <v>2</v>
      </c>
      <c r="K3006">
        <f>WEEKDAY(Table1[[#This Row],[Date]])</f>
        <v>6</v>
      </c>
      <c r="L3006" s="3">
        <f>DAY(Table1[[#This Row],[Date]])</f>
        <v>17</v>
      </c>
      <c r="M3006" s="3">
        <f>Table1[[#This Row],[Inventory Level]]/Table1[[#This Row],[Reorder Point]]</f>
        <v>2.018987341772152</v>
      </c>
      <c r="N3006" s="3">
        <f>ROUND(Table1[[#This Row],[Turnover Ratio]],2)</f>
        <v>2.02</v>
      </c>
    </row>
    <row r="3007" spans="1:14" hidden="1" x14ac:dyDescent="0.25">
      <c r="A3007" t="s">
        <v>2586</v>
      </c>
      <c r="B3007" s="1">
        <v>45651</v>
      </c>
      <c r="C3007">
        <v>990</v>
      </c>
      <c r="D3007">
        <v>411</v>
      </c>
      <c r="E3007">
        <v>2</v>
      </c>
      <c r="F3007">
        <v>162</v>
      </c>
      <c r="G3007">
        <v>44</v>
      </c>
      <c r="H3007" t="s">
        <v>3951</v>
      </c>
      <c r="I3007">
        <f>YEAR(Table1[[#This Row],[Date]])</f>
        <v>2024</v>
      </c>
      <c r="J3007">
        <f>MONTH(Table1[[#This Row],[Date]])</f>
        <v>12</v>
      </c>
      <c r="K3007">
        <f>WEEKDAY(Table1[[#This Row],[Date]])</f>
        <v>4</v>
      </c>
      <c r="L3007" s="3">
        <f>DAY(Table1[[#This Row],[Date]])</f>
        <v>25</v>
      </c>
      <c r="M3007" s="3">
        <f>Table1[[#This Row],[Inventory Level]]/Table1[[#This Row],[Reorder Point]]</f>
        <v>2.4087591240875912</v>
      </c>
      <c r="N3007" s="3">
        <f>ROUND(Table1[[#This Row],[Turnover Ratio]],2)</f>
        <v>2.41</v>
      </c>
    </row>
    <row r="3008" spans="1:14" hidden="1" x14ac:dyDescent="0.25">
      <c r="A3008" t="s">
        <v>786</v>
      </c>
      <c r="B3008" s="1">
        <v>45157</v>
      </c>
      <c r="C3008">
        <v>476</v>
      </c>
      <c r="D3008">
        <v>461</v>
      </c>
      <c r="E3008">
        <v>22</v>
      </c>
      <c r="F3008">
        <v>181</v>
      </c>
      <c r="G3008">
        <v>5</v>
      </c>
      <c r="H3008" t="s">
        <v>3950</v>
      </c>
      <c r="I3008">
        <f>YEAR(Table1[[#This Row],[Date]])</f>
        <v>2023</v>
      </c>
      <c r="J3008">
        <f>MONTH(Table1[[#This Row],[Date]])</f>
        <v>8</v>
      </c>
      <c r="K3008">
        <f>WEEKDAY(Table1[[#This Row],[Date]])</f>
        <v>7</v>
      </c>
      <c r="L3008" s="3">
        <f>DAY(Table1[[#This Row],[Date]])</f>
        <v>19</v>
      </c>
      <c r="M3008" s="3">
        <f>Table1[[#This Row],[Inventory Level]]/Table1[[#This Row],[Reorder Point]]</f>
        <v>1.0325379609544469</v>
      </c>
      <c r="N3008" s="3">
        <f>ROUND(Table1[[#This Row],[Turnover Ratio]],2)</f>
        <v>1.03</v>
      </c>
    </row>
    <row r="3009" spans="1:14" x14ac:dyDescent="0.25">
      <c r="A3009" t="s">
        <v>2587</v>
      </c>
      <c r="B3009" s="1">
        <v>45376</v>
      </c>
      <c r="C3009">
        <v>1000</v>
      </c>
      <c r="D3009">
        <v>307</v>
      </c>
      <c r="E3009">
        <v>2</v>
      </c>
      <c r="F3009">
        <v>167</v>
      </c>
      <c r="G3009">
        <v>48</v>
      </c>
      <c r="H3009" t="s">
        <v>3949</v>
      </c>
      <c r="I3009">
        <f>YEAR(Table1[[#This Row],[Date]])</f>
        <v>2024</v>
      </c>
      <c r="J3009">
        <f>MONTH(Table1[[#This Row],[Date]])</f>
        <v>3</v>
      </c>
      <c r="K3009">
        <f>WEEKDAY(Table1[[#This Row],[Date]])</f>
        <v>2</v>
      </c>
      <c r="L3009" s="3">
        <f>DAY(Table1[[#This Row],[Date]])</f>
        <v>25</v>
      </c>
      <c r="M3009" s="3">
        <f>Table1[[#This Row],[Inventory Level]]/Table1[[#This Row],[Reorder Point]]</f>
        <v>3.2573289902280131</v>
      </c>
      <c r="N3009" s="3">
        <f>ROUND(Table1[[#This Row],[Turnover Ratio]],2)</f>
        <v>3.26</v>
      </c>
    </row>
    <row r="3010" spans="1:14" hidden="1" x14ac:dyDescent="0.25">
      <c r="A3010" t="s">
        <v>2588</v>
      </c>
      <c r="B3010" s="1">
        <v>45139</v>
      </c>
      <c r="C3010">
        <v>200</v>
      </c>
      <c r="D3010">
        <v>293</v>
      </c>
      <c r="E3010">
        <v>20</v>
      </c>
      <c r="F3010">
        <v>87</v>
      </c>
      <c r="G3010">
        <v>27</v>
      </c>
      <c r="H3010" t="s">
        <v>3951</v>
      </c>
      <c r="I3010">
        <f>YEAR(Table1[[#This Row],[Date]])</f>
        <v>2023</v>
      </c>
      <c r="J3010">
        <f>MONTH(Table1[[#This Row],[Date]])</f>
        <v>8</v>
      </c>
      <c r="K3010">
        <f>WEEKDAY(Table1[[#This Row],[Date]])</f>
        <v>3</v>
      </c>
      <c r="L3010" s="3">
        <f>DAY(Table1[[#This Row],[Date]])</f>
        <v>1</v>
      </c>
      <c r="M3010" s="3">
        <f>Table1[[#This Row],[Inventory Level]]/Table1[[#This Row],[Reorder Point]]</f>
        <v>0.68259385665529015</v>
      </c>
      <c r="N3010" s="3">
        <f>ROUND(Table1[[#This Row],[Turnover Ratio]],2)</f>
        <v>0.68</v>
      </c>
    </row>
    <row r="3011" spans="1:14" hidden="1" x14ac:dyDescent="0.25">
      <c r="A3011" t="s">
        <v>2238</v>
      </c>
      <c r="B3011" s="1">
        <v>45423</v>
      </c>
      <c r="C3011">
        <v>244</v>
      </c>
      <c r="D3011">
        <v>232</v>
      </c>
      <c r="E3011">
        <v>9</v>
      </c>
      <c r="F3011">
        <v>95</v>
      </c>
      <c r="G3011">
        <v>22</v>
      </c>
      <c r="H3011" t="s">
        <v>3950</v>
      </c>
      <c r="I3011">
        <f>YEAR(Table1[[#This Row],[Date]])</f>
        <v>2024</v>
      </c>
      <c r="J3011">
        <f>MONTH(Table1[[#This Row],[Date]])</f>
        <v>5</v>
      </c>
      <c r="K3011">
        <f>WEEKDAY(Table1[[#This Row],[Date]])</f>
        <v>7</v>
      </c>
      <c r="L3011" s="3">
        <f>DAY(Table1[[#This Row],[Date]])</f>
        <v>11</v>
      </c>
      <c r="M3011" s="3">
        <f>Table1[[#This Row],[Inventory Level]]/Table1[[#This Row],[Reorder Point]]</f>
        <v>1.0517241379310345</v>
      </c>
      <c r="N3011" s="3">
        <f>ROUND(Table1[[#This Row],[Turnover Ratio]],2)</f>
        <v>1.05</v>
      </c>
    </row>
    <row r="3012" spans="1:14" hidden="1" x14ac:dyDescent="0.25">
      <c r="A3012" t="s">
        <v>2589</v>
      </c>
      <c r="B3012" s="1">
        <v>45032</v>
      </c>
      <c r="C3012">
        <v>307</v>
      </c>
      <c r="D3012">
        <v>253</v>
      </c>
      <c r="E3012">
        <v>2</v>
      </c>
      <c r="F3012">
        <v>54</v>
      </c>
      <c r="G3012">
        <v>44</v>
      </c>
      <c r="H3012" t="s">
        <v>3950</v>
      </c>
      <c r="I3012">
        <f>YEAR(Table1[[#This Row],[Date]])</f>
        <v>2023</v>
      </c>
      <c r="J3012">
        <f>MONTH(Table1[[#This Row],[Date]])</f>
        <v>4</v>
      </c>
      <c r="K3012">
        <f>WEEKDAY(Table1[[#This Row],[Date]])</f>
        <v>1</v>
      </c>
      <c r="L3012" s="3">
        <f>DAY(Table1[[#This Row],[Date]])</f>
        <v>16</v>
      </c>
      <c r="M3012" s="3">
        <f>Table1[[#This Row],[Inventory Level]]/Table1[[#This Row],[Reorder Point]]</f>
        <v>1.2134387351778657</v>
      </c>
      <c r="N3012" s="3">
        <f>ROUND(Table1[[#This Row],[Turnover Ratio]],2)</f>
        <v>1.21</v>
      </c>
    </row>
    <row r="3013" spans="1:14" x14ac:dyDescent="0.25">
      <c r="A3013" t="s">
        <v>2590</v>
      </c>
      <c r="B3013" s="1">
        <v>45004</v>
      </c>
      <c r="C3013">
        <v>288</v>
      </c>
      <c r="D3013">
        <v>338</v>
      </c>
      <c r="E3013">
        <v>13</v>
      </c>
      <c r="F3013">
        <v>33</v>
      </c>
      <c r="G3013">
        <v>36</v>
      </c>
      <c r="H3013" t="s">
        <v>3949</v>
      </c>
      <c r="I3013">
        <f>YEAR(Table1[[#This Row],[Date]])</f>
        <v>2023</v>
      </c>
      <c r="J3013">
        <f>MONTH(Table1[[#This Row],[Date]])</f>
        <v>3</v>
      </c>
      <c r="K3013">
        <f>WEEKDAY(Table1[[#This Row],[Date]])</f>
        <v>1</v>
      </c>
      <c r="L3013" s="3">
        <f>DAY(Table1[[#This Row],[Date]])</f>
        <v>19</v>
      </c>
      <c r="M3013" s="3">
        <f>Table1[[#This Row],[Inventory Level]]/Table1[[#This Row],[Reorder Point]]</f>
        <v>0.85207100591715978</v>
      </c>
      <c r="N3013" s="3">
        <f>ROUND(Table1[[#This Row],[Turnover Ratio]],2)</f>
        <v>0.85</v>
      </c>
    </row>
    <row r="3014" spans="1:14" x14ac:dyDescent="0.25">
      <c r="A3014" t="s">
        <v>1019</v>
      </c>
      <c r="B3014" s="1">
        <v>45573</v>
      </c>
      <c r="C3014">
        <v>817</v>
      </c>
      <c r="D3014">
        <v>99</v>
      </c>
      <c r="E3014">
        <v>18</v>
      </c>
      <c r="F3014">
        <v>150</v>
      </c>
      <c r="G3014">
        <v>40</v>
      </c>
      <c r="H3014" t="s">
        <v>3949</v>
      </c>
      <c r="I3014">
        <f>YEAR(Table1[[#This Row],[Date]])</f>
        <v>2024</v>
      </c>
      <c r="J3014">
        <f>MONTH(Table1[[#This Row],[Date]])</f>
        <v>10</v>
      </c>
      <c r="K3014">
        <f>WEEKDAY(Table1[[#This Row],[Date]])</f>
        <v>3</v>
      </c>
      <c r="L3014" s="3">
        <f>DAY(Table1[[#This Row],[Date]])</f>
        <v>8</v>
      </c>
      <c r="M3014" s="3">
        <f>Table1[[#This Row],[Inventory Level]]/Table1[[#This Row],[Reorder Point]]</f>
        <v>8.2525252525252526</v>
      </c>
      <c r="N3014" s="3">
        <f>ROUND(Table1[[#This Row],[Turnover Ratio]],2)</f>
        <v>8.25</v>
      </c>
    </row>
    <row r="3015" spans="1:14" hidden="1" x14ac:dyDescent="0.25">
      <c r="A3015" t="s">
        <v>2591</v>
      </c>
      <c r="B3015" s="1">
        <v>45384</v>
      </c>
      <c r="C3015">
        <v>710</v>
      </c>
      <c r="D3015">
        <v>180</v>
      </c>
      <c r="E3015">
        <v>24</v>
      </c>
      <c r="F3015">
        <v>73</v>
      </c>
      <c r="G3015">
        <v>38</v>
      </c>
      <c r="H3015" t="s">
        <v>3951</v>
      </c>
      <c r="I3015">
        <f>YEAR(Table1[[#This Row],[Date]])</f>
        <v>2024</v>
      </c>
      <c r="J3015">
        <f>MONTH(Table1[[#This Row],[Date]])</f>
        <v>4</v>
      </c>
      <c r="K3015">
        <f>WEEKDAY(Table1[[#This Row],[Date]])</f>
        <v>3</v>
      </c>
      <c r="L3015" s="3">
        <f>DAY(Table1[[#This Row],[Date]])</f>
        <v>2</v>
      </c>
      <c r="M3015" s="3">
        <f>Table1[[#This Row],[Inventory Level]]/Table1[[#This Row],[Reorder Point]]</f>
        <v>3.9444444444444446</v>
      </c>
      <c r="N3015" s="3">
        <f>ROUND(Table1[[#This Row],[Turnover Ratio]],2)</f>
        <v>3.94</v>
      </c>
    </row>
    <row r="3016" spans="1:14" hidden="1" x14ac:dyDescent="0.25">
      <c r="A3016" t="s">
        <v>2592</v>
      </c>
      <c r="B3016" s="1">
        <v>45419</v>
      </c>
      <c r="C3016">
        <v>966</v>
      </c>
      <c r="D3016">
        <v>361</v>
      </c>
      <c r="E3016">
        <v>27</v>
      </c>
      <c r="F3016">
        <v>139</v>
      </c>
      <c r="G3016">
        <v>12</v>
      </c>
      <c r="H3016" t="s">
        <v>3950</v>
      </c>
      <c r="I3016">
        <f>YEAR(Table1[[#This Row],[Date]])</f>
        <v>2024</v>
      </c>
      <c r="J3016">
        <f>MONTH(Table1[[#This Row],[Date]])</f>
        <v>5</v>
      </c>
      <c r="K3016">
        <f>WEEKDAY(Table1[[#This Row],[Date]])</f>
        <v>3</v>
      </c>
      <c r="L3016" s="3">
        <f>DAY(Table1[[#This Row],[Date]])</f>
        <v>7</v>
      </c>
      <c r="M3016" s="3">
        <f>Table1[[#This Row],[Inventory Level]]/Table1[[#This Row],[Reorder Point]]</f>
        <v>2.6759002770083105</v>
      </c>
      <c r="N3016" s="3">
        <f>ROUND(Table1[[#This Row],[Turnover Ratio]],2)</f>
        <v>2.68</v>
      </c>
    </row>
    <row r="3017" spans="1:14" x14ac:dyDescent="0.25">
      <c r="A3017" t="s">
        <v>154</v>
      </c>
      <c r="B3017" s="1">
        <v>45272</v>
      </c>
      <c r="C3017">
        <v>898</v>
      </c>
      <c r="D3017">
        <v>339</v>
      </c>
      <c r="E3017">
        <v>13</v>
      </c>
      <c r="F3017">
        <v>105</v>
      </c>
      <c r="G3017">
        <v>45</v>
      </c>
      <c r="H3017" t="s">
        <v>3949</v>
      </c>
      <c r="I3017">
        <f>YEAR(Table1[[#This Row],[Date]])</f>
        <v>2023</v>
      </c>
      <c r="J3017">
        <f>MONTH(Table1[[#This Row],[Date]])</f>
        <v>12</v>
      </c>
      <c r="K3017">
        <f>WEEKDAY(Table1[[#This Row],[Date]])</f>
        <v>3</v>
      </c>
      <c r="L3017" s="3">
        <f>DAY(Table1[[#This Row],[Date]])</f>
        <v>12</v>
      </c>
      <c r="M3017" s="3">
        <f>Table1[[#This Row],[Inventory Level]]/Table1[[#This Row],[Reorder Point]]</f>
        <v>2.6489675516224187</v>
      </c>
      <c r="N3017" s="3">
        <f>ROUND(Table1[[#This Row],[Turnover Ratio]],2)</f>
        <v>2.65</v>
      </c>
    </row>
    <row r="3018" spans="1:14" hidden="1" x14ac:dyDescent="0.25">
      <c r="A3018" t="s">
        <v>2593</v>
      </c>
      <c r="B3018" s="1">
        <v>45153</v>
      </c>
      <c r="C3018">
        <v>140</v>
      </c>
      <c r="D3018">
        <v>228</v>
      </c>
      <c r="E3018">
        <v>30</v>
      </c>
      <c r="F3018">
        <v>109</v>
      </c>
      <c r="G3018">
        <v>15</v>
      </c>
      <c r="H3018" t="s">
        <v>3950</v>
      </c>
      <c r="I3018">
        <f>YEAR(Table1[[#This Row],[Date]])</f>
        <v>2023</v>
      </c>
      <c r="J3018">
        <f>MONTH(Table1[[#This Row],[Date]])</f>
        <v>8</v>
      </c>
      <c r="K3018">
        <f>WEEKDAY(Table1[[#This Row],[Date]])</f>
        <v>3</v>
      </c>
      <c r="L3018" s="3">
        <f>DAY(Table1[[#This Row],[Date]])</f>
        <v>15</v>
      </c>
      <c r="M3018" s="3">
        <f>Table1[[#This Row],[Inventory Level]]/Table1[[#This Row],[Reorder Point]]</f>
        <v>0.61403508771929827</v>
      </c>
      <c r="N3018" s="3">
        <f>ROUND(Table1[[#This Row],[Turnover Ratio]],2)</f>
        <v>0.61</v>
      </c>
    </row>
    <row r="3019" spans="1:14" x14ac:dyDescent="0.25">
      <c r="A3019" t="s">
        <v>2594</v>
      </c>
      <c r="B3019" s="1">
        <v>45595</v>
      </c>
      <c r="C3019">
        <v>562</v>
      </c>
      <c r="D3019">
        <v>435</v>
      </c>
      <c r="E3019">
        <v>15</v>
      </c>
      <c r="F3019">
        <v>115</v>
      </c>
      <c r="G3019">
        <v>31</v>
      </c>
      <c r="H3019" t="s">
        <v>3949</v>
      </c>
      <c r="I3019">
        <f>YEAR(Table1[[#This Row],[Date]])</f>
        <v>2024</v>
      </c>
      <c r="J3019">
        <f>MONTH(Table1[[#This Row],[Date]])</f>
        <v>10</v>
      </c>
      <c r="K3019">
        <f>WEEKDAY(Table1[[#This Row],[Date]])</f>
        <v>4</v>
      </c>
      <c r="L3019" s="3">
        <f>DAY(Table1[[#This Row],[Date]])</f>
        <v>30</v>
      </c>
      <c r="M3019" s="3">
        <f>Table1[[#This Row],[Inventory Level]]/Table1[[#This Row],[Reorder Point]]</f>
        <v>1.2919540229885058</v>
      </c>
      <c r="N3019" s="3">
        <f>ROUND(Table1[[#This Row],[Turnover Ratio]],2)</f>
        <v>1.29</v>
      </c>
    </row>
    <row r="3020" spans="1:14" hidden="1" x14ac:dyDescent="0.25">
      <c r="A3020" t="s">
        <v>2595</v>
      </c>
      <c r="B3020" s="1">
        <v>45397</v>
      </c>
      <c r="C3020">
        <v>514</v>
      </c>
      <c r="D3020">
        <v>95</v>
      </c>
      <c r="E3020">
        <v>5</v>
      </c>
      <c r="F3020">
        <v>63</v>
      </c>
      <c r="G3020">
        <v>12</v>
      </c>
      <c r="H3020" t="s">
        <v>3951</v>
      </c>
      <c r="I3020">
        <f>YEAR(Table1[[#This Row],[Date]])</f>
        <v>2024</v>
      </c>
      <c r="J3020">
        <f>MONTH(Table1[[#This Row],[Date]])</f>
        <v>4</v>
      </c>
      <c r="K3020">
        <f>WEEKDAY(Table1[[#This Row],[Date]])</f>
        <v>2</v>
      </c>
      <c r="L3020" s="3">
        <f>DAY(Table1[[#This Row],[Date]])</f>
        <v>15</v>
      </c>
      <c r="M3020" s="3">
        <f>Table1[[#This Row],[Inventory Level]]/Table1[[#This Row],[Reorder Point]]</f>
        <v>5.4105263157894736</v>
      </c>
      <c r="N3020" s="3">
        <f>ROUND(Table1[[#This Row],[Turnover Ratio]],2)</f>
        <v>5.41</v>
      </c>
    </row>
    <row r="3021" spans="1:14" x14ac:dyDescent="0.25">
      <c r="A3021" t="s">
        <v>2596</v>
      </c>
      <c r="B3021" s="1">
        <v>45182</v>
      </c>
      <c r="C3021">
        <v>713</v>
      </c>
      <c r="D3021">
        <v>188</v>
      </c>
      <c r="E3021">
        <v>5</v>
      </c>
      <c r="F3021">
        <v>23</v>
      </c>
      <c r="G3021">
        <v>19</v>
      </c>
      <c r="H3021" t="s">
        <v>3949</v>
      </c>
      <c r="I3021">
        <f>YEAR(Table1[[#This Row],[Date]])</f>
        <v>2023</v>
      </c>
      <c r="J3021">
        <f>MONTH(Table1[[#This Row],[Date]])</f>
        <v>9</v>
      </c>
      <c r="K3021">
        <f>WEEKDAY(Table1[[#This Row],[Date]])</f>
        <v>4</v>
      </c>
      <c r="L3021" s="3">
        <f>DAY(Table1[[#This Row],[Date]])</f>
        <v>13</v>
      </c>
      <c r="M3021" s="3">
        <f>Table1[[#This Row],[Inventory Level]]/Table1[[#This Row],[Reorder Point]]</f>
        <v>3.7925531914893615</v>
      </c>
      <c r="N3021" s="3">
        <f>ROUND(Table1[[#This Row],[Turnover Ratio]],2)</f>
        <v>3.79</v>
      </c>
    </row>
    <row r="3022" spans="1:14" hidden="1" x14ac:dyDescent="0.25">
      <c r="A3022" t="s">
        <v>2597</v>
      </c>
      <c r="B3022" s="1">
        <v>45365</v>
      </c>
      <c r="C3022">
        <v>563</v>
      </c>
      <c r="D3022">
        <v>360</v>
      </c>
      <c r="E3022">
        <v>18</v>
      </c>
      <c r="F3022">
        <v>51</v>
      </c>
      <c r="G3022">
        <v>5</v>
      </c>
      <c r="H3022" t="s">
        <v>3950</v>
      </c>
      <c r="I3022">
        <f>YEAR(Table1[[#This Row],[Date]])</f>
        <v>2024</v>
      </c>
      <c r="J3022">
        <f>MONTH(Table1[[#This Row],[Date]])</f>
        <v>3</v>
      </c>
      <c r="K3022">
        <f>WEEKDAY(Table1[[#This Row],[Date]])</f>
        <v>5</v>
      </c>
      <c r="L3022" s="3">
        <f>DAY(Table1[[#This Row],[Date]])</f>
        <v>14</v>
      </c>
      <c r="M3022" s="3">
        <f>Table1[[#This Row],[Inventory Level]]/Table1[[#This Row],[Reorder Point]]</f>
        <v>1.5638888888888889</v>
      </c>
      <c r="N3022" s="3">
        <f>ROUND(Table1[[#This Row],[Turnover Ratio]],2)</f>
        <v>1.56</v>
      </c>
    </row>
    <row r="3023" spans="1:14" hidden="1" x14ac:dyDescent="0.25">
      <c r="A3023" t="s">
        <v>2598</v>
      </c>
      <c r="B3023" s="1">
        <v>45037</v>
      </c>
      <c r="C3023">
        <v>295</v>
      </c>
      <c r="D3023">
        <v>392</v>
      </c>
      <c r="E3023">
        <v>26</v>
      </c>
      <c r="F3023">
        <v>196</v>
      </c>
      <c r="G3023">
        <v>15</v>
      </c>
      <c r="H3023" t="s">
        <v>3951</v>
      </c>
      <c r="I3023">
        <f>YEAR(Table1[[#This Row],[Date]])</f>
        <v>2023</v>
      </c>
      <c r="J3023">
        <f>MONTH(Table1[[#This Row],[Date]])</f>
        <v>4</v>
      </c>
      <c r="K3023">
        <f>WEEKDAY(Table1[[#This Row],[Date]])</f>
        <v>6</v>
      </c>
      <c r="L3023" s="3">
        <f>DAY(Table1[[#This Row],[Date]])</f>
        <v>21</v>
      </c>
      <c r="M3023" s="3">
        <f>Table1[[#This Row],[Inventory Level]]/Table1[[#This Row],[Reorder Point]]</f>
        <v>0.75255102040816324</v>
      </c>
      <c r="N3023" s="3">
        <f>ROUND(Table1[[#This Row],[Turnover Ratio]],2)</f>
        <v>0.75</v>
      </c>
    </row>
    <row r="3024" spans="1:14" x14ac:dyDescent="0.25">
      <c r="A3024" t="s">
        <v>1407</v>
      </c>
      <c r="B3024" s="1">
        <v>45279</v>
      </c>
      <c r="C3024">
        <v>681</v>
      </c>
      <c r="D3024">
        <v>55</v>
      </c>
      <c r="E3024">
        <v>18</v>
      </c>
      <c r="F3024">
        <v>64</v>
      </c>
      <c r="G3024">
        <v>50</v>
      </c>
      <c r="H3024" t="s">
        <v>3949</v>
      </c>
      <c r="I3024">
        <f>YEAR(Table1[[#This Row],[Date]])</f>
        <v>2023</v>
      </c>
      <c r="J3024">
        <f>MONTH(Table1[[#This Row],[Date]])</f>
        <v>12</v>
      </c>
      <c r="K3024">
        <f>WEEKDAY(Table1[[#This Row],[Date]])</f>
        <v>3</v>
      </c>
      <c r="L3024" s="3">
        <f>DAY(Table1[[#This Row],[Date]])</f>
        <v>19</v>
      </c>
      <c r="M3024" s="3">
        <f>Table1[[#This Row],[Inventory Level]]/Table1[[#This Row],[Reorder Point]]</f>
        <v>12.381818181818181</v>
      </c>
      <c r="N3024" s="3">
        <f>ROUND(Table1[[#This Row],[Turnover Ratio]],2)</f>
        <v>12.38</v>
      </c>
    </row>
    <row r="3025" spans="1:14" hidden="1" x14ac:dyDescent="0.25">
      <c r="A3025" t="s">
        <v>2599</v>
      </c>
      <c r="B3025" s="1">
        <v>45360</v>
      </c>
      <c r="C3025">
        <v>422</v>
      </c>
      <c r="D3025">
        <v>58</v>
      </c>
      <c r="E3025">
        <v>28</v>
      </c>
      <c r="F3025">
        <v>68</v>
      </c>
      <c r="G3025">
        <v>7</v>
      </c>
      <c r="H3025" t="s">
        <v>3951</v>
      </c>
      <c r="I3025">
        <f>YEAR(Table1[[#This Row],[Date]])</f>
        <v>2024</v>
      </c>
      <c r="J3025">
        <f>MONTH(Table1[[#This Row],[Date]])</f>
        <v>3</v>
      </c>
      <c r="K3025">
        <f>WEEKDAY(Table1[[#This Row],[Date]])</f>
        <v>7</v>
      </c>
      <c r="L3025" s="3">
        <f>DAY(Table1[[#This Row],[Date]])</f>
        <v>9</v>
      </c>
      <c r="M3025" s="3">
        <f>Table1[[#This Row],[Inventory Level]]/Table1[[#This Row],[Reorder Point]]</f>
        <v>7.2758620689655169</v>
      </c>
      <c r="N3025" s="3">
        <f>ROUND(Table1[[#This Row],[Turnover Ratio]],2)</f>
        <v>7.28</v>
      </c>
    </row>
    <row r="3026" spans="1:14" x14ac:dyDescent="0.25">
      <c r="A3026" t="s">
        <v>2600</v>
      </c>
      <c r="B3026" s="1">
        <v>45319</v>
      </c>
      <c r="C3026">
        <v>997</v>
      </c>
      <c r="D3026">
        <v>317</v>
      </c>
      <c r="E3026">
        <v>1</v>
      </c>
      <c r="F3026">
        <v>170</v>
      </c>
      <c r="G3026">
        <v>34</v>
      </c>
      <c r="H3026" t="s">
        <v>3949</v>
      </c>
      <c r="I3026">
        <f>YEAR(Table1[[#This Row],[Date]])</f>
        <v>2024</v>
      </c>
      <c r="J3026">
        <f>MONTH(Table1[[#This Row],[Date]])</f>
        <v>1</v>
      </c>
      <c r="K3026">
        <f>WEEKDAY(Table1[[#This Row],[Date]])</f>
        <v>1</v>
      </c>
      <c r="L3026" s="3">
        <f>DAY(Table1[[#This Row],[Date]])</f>
        <v>28</v>
      </c>
      <c r="M3026" s="3">
        <f>Table1[[#This Row],[Inventory Level]]/Table1[[#This Row],[Reorder Point]]</f>
        <v>3.1451104100946372</v>
      </c>
      <c r="N3026" s="3">
        <f>ROUND(Table1[[#This Row],[Turnover Ratio]],2)</f>
        <v>3.15</v>
      </c>
    </row>
    <row r="3027" spans="1:14" hidden="1" x14ac:dyDescent="0.25">
      <c r="A3027" t="s">
        <v>2601</v>
      </c>
      <c r="B3027" s="1">
        <v>45350</v>
      </c>
      <c r="C3027">
        <v>640</v>
      </c>
      <c r="D3027">
        <v>411</v>
      </c>
      <c r="E3027">
        <v>13</v>
      </c>
      <c r="F3027">
        <v>122</v>
      </c>
      <c r="G3027">
        <v>46</v>
      </c>
      <c r="H3027" t="s">
        <v>3951</v>
      </c>
      <c r="I3027">
        <f>YEAR(Table1[[#This Row],[Date]])</f>
        <v>2024</v>
      </c>
      <c r="J3027">
        <f>MONTH(Table1[[#This Row],[Date]])</f>
        <v>2</v>
      </c>
      <c r="K3027">
        <f>WEEKDAY(Table1[[#This Row],[Date]])</f>
        <v>4</v>
      </c>
      <c r="L3027" s="3">
        <f>DAY(Table1[[#This Row],[Date]])</f>
        <v>28</v>
      </c>
      <c r="M3027" s="3">
        <f>Table1[[#This Row],[Inventory Level]]/Table1[[#This Row],[Reorder Point]]</f>
        <v>1.5571776155717763</v>
      </c>
      <c r="N3027" s="3">
        <f>ROUND(Table1[[#This Row],[Turnover Ratio]],2)</f>
        <v>1.56</v>
      </c>
    </row>
    <row r="3028" spans="1:14" hidden="1" x14ac:dyDescent="0.25">
      <c r="A3028" t="s">
        <v>982</v>
      </c>
      <c r="B3028" s="1">
        <v>45241</v>
      </c>
      <c r="C3028">
        <v>966</v>
      </c>
      <c r="D3028">
        <v>392</v>
      </c>
      <c r="E3028">
        <v>23</v>
      </c>
      <c r="F3028">
        <v>48</v>
      </c>
      <c r="G3028">
        <v>30</v>
      </c>
      <c r="H3028" t="s">
        <v>3951</v>
      </c>
      <c r="I3028">
        <f>YEAR(Table1[[#This Row],[Date]])</f>
        <v>2023</v>
      </c>
      <c r="J3028">
        <f>MONTH(Table1[[#This Row],[Date]])</f>
        <v>11</v>
      </c>
      <c r="K3028">
        <f>WEEKDAY(Table1[[#This Row],[Date]])</f>
        <v>7</v>
      </c>
      <c r="L3028" s="3">
        <f>DAY(Table1[[#This Row],[Date]])</f>
        <v>11</v>
      </c>
      <c r="M3028" s="3">
        <f>Table1[[#This Row],[Inventory Level]]/Table1[[#This Row],[Reorder Point]]</f>
        <v>2.4642857142857144</v>
      </c>
      <c r="N3028" s="3">
        <f>ROUND(Table1[[#This Row],[Turnover Ratio]],2)</f>
        <v>2.46</v>
      </c>
    </row>
    <row r="3029" spans="1:14" hidden="1" x14ac:dyDescent="0.25">
      <c r="A3029" t="s">
        <v>2602</v>
      </c>
      <c r="B3029" s="1">
        <v>45571</v>
      </c>
      <c r="C3029">
        <v>812</v>
      </c>
      <c r="D3029">
        <v>432</v>
      </c>
      <c r="E3029">
        <v>4</v>
      </c>
      <c r="F3029">
        <v>66</v>
      </c>
      <c r="G3029">
        <v>47</v>
      </c>
      <c r="H3029" t="s">
        <v>3950</v>
      </c>
      <c r="I3029">
        <f>YEAR(Table1[[#This Row],[Date]])</f>
        <v>2024</v>
      </c>
      <c r="J3029">
        <f>MONTH(Table1[[#This Row],[Date]])</f>
        <v>10</v>
      </c>
      <c r="K3029">
        <f>WEEKDAY(Table1[[#This Row],[Date]])</f>
        <v>1</v>
      </c>
      <c r="L3029" s="3">
        <f>DAY(Table1[[#This Row],[Date]])</f>
        <v>6</v>
      </c>
      <c r="M3029" s="3">
        <f>Table1[[#This Row],[Inventory Level]]/Table1[[#This Row],[Reorder Point]]</f>
        <v>1.8796296296296295</v>
      </c>
      <c r="N3029" s="3">
        <f>ROUND(Table1[[#This Row],[Turnover Ratio]],2)</f>
        <v>1.88</v>
      </c>
    </row>
    <row r="3030" spans="1:14" x14ac:dyDescent="0.25">
      <c r="A3030" t="s">
        <v>2603</v>
      </c>
      <c r="B3030" s="1">
        <v>45327</v>
      </c>
      <c r="C3030">
        <v>927</v>
      </c>
      <c r="D3030">
        <v>52</v>
      </c>
      <c r="E3030">
        <v>9</v>
      </c>
      <c r="F3030">
        <v>150</v>
      </c>
      <c r="G3030">
        <v>17</v>
      </c>
      <c r="H3030" t="s">
        <v>3949</v>
      </c>
      <c r="I3030">
        <f>YEAR(Table1[[#This Row],[Date]])</f>
        <v>2024</v>
      </c>
      <c r="J3030">
        <f>MONTH(Table1[[#This Row],[Date]])</f>
        <v>2</v>
      </c>
      <c r="K3030">
        <f>WEEKDAY(Table1[[#This Row],[Date]])</f>
        <v>2</v>
      </c>
      <c r="L3030" s="3">
        <f>DAY(Table1[[#This Row],[Date]])</f>
        <v>5</v>
      </c>
      <c r="M3030" s="3">
        <f>Table1[[#This Row],[Inventory Level]]/Table1[[#This Row],[Reorder Point]]</f>
        <v>17.826923076923077</v>
      </c>
      <c r="N3030" s="3">
        <f>ROUND(Table1[[#This Row],[Turnover Ratio]],2)</f>
        <v>17.829999999999998</v>
      </c>
    </row>
    <row r="3031" spans="1:14" x14ac:dyDescent="0.25">
      <c r="A3031" t="s">
        <v>2604</v>
      </c>
      <c r="B3031" s="1">
        <v>45627</v>
      </c>
      <c r="C3031">
        <v>452</v>
      </c>
      <c r="D3031">
        <v>79</v>
      </c>
      <c r="E3031">
        <v>14</v>
      </c>
      <c r="F3031">
        <v>135</v>
      </c>
      <c r="G3031">
        <v>34</v>
      </c>
      <c r="H3031" t="s">
        <v>3949</v>
      </c>
      <c r="I3031">
        <f>YEAR(Table1[[#This Row],[Date]])</f>
        <v>2024</v>
      </c>
      <c r="J3031">
        <f>MONTH(Table1[[#This Row],[Date]])</f>
        <v>12</v>
      </c>
      <c r="K3031">
        <f>WEEKDAY(Table1[[#This Row],[Date]])</f>
        <v>1</v>
      </c>
      <c r="L3031" s="3">
        <f>DAY(Table1[[#This Row],[Date]])</f>
        <v>1</v>
      </c>
      <c r="M3031" s="3">
        <f>Table1[[#This Row],[Inventory Level]]/Table1[[#This Row],[Reorder Point]]</f>
        <v>5.7215189873417724</v>
      </c>
      <c r="N3031" s="3">
        <f>ROUND(Table1[[#This Row],[Turnover Ratio]],2)</f>
        <v>5.72</v>
      </c>
    </row>
    <row r="3032" spans="1:14" x14ac:dyDescent="0.25">
      <c r="A3032" t="s">
        <v>2605</v>
      </c>
      <c r="B3032" s="1">
        <v>45529</v>
      </c>
      <c r="C3032">
        <v>876</v>
      </c>
      <c r="D3032">
        <v>215</v>
      </c>
      <c r="E3032">
        <v>12</v>
      </c>
      <c r="F3032">
        <v>174</v>
      </c>
      <c r="G3032">
        <v>23</v>
      </c>
      <c r="H3032" t="s">
        <v>3949</v>
      </c>
      <c r="I3032">
        <f>YEAR(Table1[[#This Row],[Date]])</f>
        <v>2024</v>
      </c>
      <c r="J3032">
        <f>MONTH(Table1[[#This Row],[Date]])</f>
        <v>8</v>
      </c>
      <c r="K3032">
        <f>WEEKDAY(Table1[[#This Row],[Date]])</f>
        <v>1</v>
      </c>
      <c r="L3032" s="3">
        <f>DAY(Table1[[#This Row],[Date]])</f>
        <v>25</v>
      </c>
      <c r="M3032" s="3">
        <f>Table1[[#This Row],[Inventory Level]]/Table1[[#This Row],[Reorder Point]]</f>
        <v>4.0744186046511626</v>
      </c>
      <c r="N3032" s="3">
        <f>ROUND(Table1[[#This Row],[Turnover Ratio]],2)</f>
        <v>4.07</v>
      </c>
    </row>
    <row r="3033" spans="1:14" x14ac:dyDescent="0.25">
      <c r="A3033" t="s">
        <v>2606</v>
      </c>
      <c r="B3033" s="1">
        <v>45508</v>
      </c>
      <c r="C3033">
        <v>433</v>
      </c>
      <c r="D3033">
        <v>354</v>
      </c>
      <c r="E3033">
        <v>12</v>
      </c>
      <c r="F3033">
        <v>83</v>
      </c>
      <c r="G3033">
        <v>6</v>
      </c>
      <c r="H3033" t="s">
        <v>3949</v>
      </c>
      <c r="I3033">
        <f>YEAR(Table1[[#This Row],[Date]])</f>
        <v>2024</v>
      </c>
      <c r="J3033">
        <f>MONTH(Table1[[#This Row],[Date]])</f>
        <v>8</v>
      </c>
      <c r="K3033">
        <f>WEEKDAY(Table1[[#This Row],[Date]])</f>
        <v>1</v>
      </c>
      <c r="L3033" s="3">
        <f>DAY(Table1[[#This Row],[Date]])</f>
        <v>4</v>
      </c>
      <c r="M3033" s="3">
        <f>Table1[[#This Row],[Inventory Level]]/Table1[[#This Row],[Reorder Point]]</f>
        <v>1.2231638418079096</v>
      </c>
      <c r="N3033" s="3">
        <f>ROUND(Table1[[#This Row],[Turnover Ratio]],2)</f>
        <v>1.22</v>
      </c>
    </row>
    <row r="3034" spans="1:14" hidden="1" x14ac:dyDescent="0.25">
      <c r="A3034" t="s">
        <v>2607</v>
      </c>
      <c r="B3034" s="1">
        <v>45048</v>
      </c>
      <c r="C3034">
        <v>840</v>
      </c>
      <c r="D3034">
        <v>144</v>
      </c>
      <c r="E3034">
        <v>4</v>
      </c>
      <c r="F3034">
        <v>40</v>
      </c>
      <c r="G3034">
        <v>41</v>
      </c>
      <c r="H3034" t="s">
        <v>3951</v>
      </c>
      <c r="I3034">
        <f>YEAR(Table1[[#This Row],[Date]])</f>
        <v>2023</v>
      </c>
      <c r="J3034">
        <f>MONTH(Table1[[#This Row],[Date]])</f>
        <v>5</v>
      </c>
      <c r="K3034">
        <f>WEEKDAY(Table1[[#This Row],[Date]])</f>
        <v>3</v>
      </c>
      <c r="L3034" s="3">
        <f>DAY(Table1[[#This Row],[Date]])</f>
        <v>2</v>
      </c>
      <c r="M3034" s="3">
        <f>Table1[[#This Row],[Inventory Level]]/Table1[[#This Row],[Reorder Point]]</f>
        <v>5.833333333333333</v>
      </c>
      <c r="N3034" s="3">
        <f>ROUND(Table1[[#This Row],[Turnover Ratio]],2)</f>
        <v>5.83</v>
      </c>
    </row>
    <row r="3035" spans="1:14" hidden="1" x14ac:dyDescent="0.25">
      <c r="A3035" t="s">
        <v>1264</v>
      </c>
      <c r="B3035" s="1">
        <v>45375</v>
      </c>
      <c r="C3035">
        <v>418</v>
      </c>
      <c r="D3035">
        <v>124</v>
      </c>
      <c r="E3035">
        <v>21</v>
      </c>
      <c r="F3035">
        <v>51</v>
      </c>
      <c r="G3035">
        <v>48</v>
      </c>
      <c r="H3035" t="s">
        <v>3950</v>
      </c>
      <c r="I3035">
        <f>YEAR(Table1[[#This Row],[Date]])</f>
        <v>2024</v>
      </c>
      <c r="J3035">
        <f>MONTH(Table1[[#This Row],[Date]])</f>
        <v>3</v>
      </c>
      <c r="K3035">
        <f>WEEKDAY(Table1[[#This Row],[Date]])</f>
        <v>1</v>
      </c>
      <c r="L3035" s="3">
        <f>DAY(Table1[[#This Row],[Date]])</f>
        <v>24</v>
      </c>
      <c r="M3035" s="3">
        <f>Table1[[#This Row],[Inventory Level]]/Table1[[#This Row],[Reorder Point]]</f>
        <v>3.370967741935484</v>
      </c>
      <c r="N3035" s="3">
        <f>ROUND(Table1[[#This Row],[Turnover Ratio]],2)</f>
        <v>3.37</v>
      </c>
    </row>
    <row r="3036" spans="1:14" x14ac:dyDescent="0.25">
      <c r="A3036" t="s">
        <v>2608</v>
      </c>
      <c r="B3036" s="1">
        <v>45075</v>
      </c>
      <c r="C3036">
        <v>168</v>
      </c>
      <c r="D3036">
        <v>381</v>
      </c>
      <c r="E3036">
        <v>22</v>
      </c>
      <c r="F3036">
        <v>61</v>
      </c>
      <c r="G3036">
        <v>16</v>
      </c>
      <c r="H3036" t="s">
        <v>3949</v>
      </c>
      <c r="I3036">
        <f>YEAR(Table1[[#This Row],[Date]])</f>
        <v>2023</v>
      </c>
      <c r="J3036">
        <f>MONTH(Table1[[#This Row],[Date]])</f>
        <v>5</v>
      </c>
      <c r="K3036">
        <f>WEEKDAY(Table1[[#This Row],[Date]])</f>
        <v>2</v>
      </c>
      <c r="L3036" s="3">
        <f>DAY(Table1[[#This Row],[Date]])</f>
        <v>29</v>
      </c>
      <c r="M3036" s="3">
        <f>Table1[[#This Row],[Inventory Level]]/Table1[[#This Row],[Reorder Point]]</f>
        <v>0.44094488188976377</v>
      </c>
      <c r="N3036" s="3">
        <f>ROUND(Table1[[#This Row],[Turnover Ratio]],2)</f>
        <v>0.44</v>
      </c>
    </row>
    <row r="3037" spans="1:14" hidden="1" x14ac:dyDescent="0.25">
      <c r="A3037" t="s">
        <v>2363</v>
      </c>
      <c r="B3037" s="1">
        <v>45339</v>
      </c>
      <c r="C3037">
        <v>257</v>
      </c>
      <c r="D3037">
        <v>452</v>
      </c>
      <c r="E3037">
        <v>23</v>
      </c>
      <c r="F3037">
        <v>34</v>
      </c>
      <c r="G3037">
        <v>24</v>
      </c>
      <c r="H3037" t="s">
        <v>3951</v>
      </c>
      <c r="I3037">
        <f>YEAR(Table1[[#This Row],[Date]])</f>
        <v>2024</v>
      </c>
      <c r="J3037">
        <f>MONTH(Table1[[#This Row],[Date]])</f>
        <v>2</v>
      </c>
      <c r="K3037">
        <f>WEEKDAY(Table1[[#This Row],[Date]])</f>
        <v>7</v>
      </c>
      <c r="L3037" s="3">
        <f>DAY(Table1[[#This Row],[Date]])</f>
        <v>17</v>
      </c>
      <c r="M3037" s="3">
        <f>Table1[[#This Row],[Inventory Level]]/Table1[[#This Row],[Reorder Point]]</f>
        <v>0.56858407079646023</v>
      </c>
      <c r="N3037" s="3">
        <f>ROUND(Table1[[#This Row],[Turnover Ratio]],2)</f>
        <v>0.56999999999999995</v>
      </c>
    </row>
    <row r="3038" spans="1:14" x14ac:dyDescent="0.25">
      <c r="A3038" t="s">
        <v>972</v>
      </c>
      <c r="B3038" s="1">
        <v>45302</v>
      </c>
      <c r="C3038">
        <v>429</v>
      </c>
      <c r="D3038">
        <v>328</v>
      </c>
      <c r="E3038">
        <v>22</v>
      </c>
      <c r="F3038">
        <v>38</v>
      </c>
      <c r="G3038">
        <v>15</v>
      </c>
      <c r="H3038" t="s">
        <v>3949</v>
      </c>
      <c r="I3038">
        <f>YEAR(Table1[[#This Row],[Date]])</f>
        <v>2024</v>
      </c>
      <c r="J3038">
        <f>MONTH(Table1[[#This Row],[Date]])</f>
        <v>1</v>
      </c>
      <c r="K3038">
        <f>WEEKDAY(Table1[[#This Row],[Date]])</f>
        <v>5</v>
      </c>
      <c r="L3038" s="3">
        <f>DAY(Table1[[#This Row],[Date]])</f>
        <v>11</v>
      </c>
      <c r="M3038" s="3">
        <f>Table1[[#This Row],[Inventory Level]]/Table1[[#This Row],[Reorder Point]]</f>
        <v>1.3079268292682926</v>
      </c>
      <c r="N3038" s="3">
        <f>ROUND(Table1[[#This Row],[Turnover Ratio]],2)</f>
        <v>1.31</v>
      </c>
    </row>
    <row r="3039" spans="1:14" hidden="1" x14ac:dyDescent="0.25">
      <c r="A3039" t="s">
        <v>1886</v>
      </c>
      <c r="B3039" s="1">
        <v>45022</v>
      </c>
      <c r="C3039">
        <v>990</v>
      </c>
      <c r="D3039">
        <v>291</v>
      </c>
      <c r="E3039">
        <v>9</v>
      </c>
      <c r="F3039">
        <v>131</v>
      </c>
      <c r="G3039">
        <v>39</v>
      </c>
      <c r="H3039" t="s">
        <v>3951</v>
      </c>
      <c r="I3039">
        <f>YEAR(Table1[[#This Row],[Date]])</f>
        <v>2023</v>
      </c>
      <c r="J3039">
        <f>MONTH(Table1[[#This Row],[Date]])</f>
        <v>4</v>
      </c>
      <c r="K3039">
        <f>WEEKDAY(Table1[[#This Row],[Date]])</f>
        <v>5</v>
      </c>
      <c r="L3039" s="3">
        <f>DAY(Table1[[#This Row],[Date]])</f>
        <v>6</v>
      </c>
      <c r="M3039" s="3">
        <f>Table1[[#This Row],[Inventory Level]]/Table1[[#This Row],[Reorder Point]]</f>
        <v>3.402061855670103</v>
      </c>
      <c r="N3039" s="3">
        <f>ROUND(Table1[[#This Row],[Turnover Ratio]],2)</f>
        <v>3.4</v>
      </c>
    </row>
    <row r="3040" spans="1:14" hidden="1" x14ac:dyDescent="0.25">
      <c r="A3040" t="s">
        <v>2609</v>
      </c>
      <c r="B3040" s="1">
        <v>45078</v>
      </c>
      <c r="C3040">
        <v>710</v>
      </c>
      <c r="D3040">
        <v>289</v>
      </c>
      <c r="E3040">
        <v>26</v>
      </c>
      <c r="F3040">
        <v>34</v>
      </c>
      <c r="G3040">
        <v>39</v>
      </c>
      <c r="H3040" t="s">
        <v>3950</v>
      </c>
      <c r="I3040">
        <f>YEAR(Table1[[#This Row],[Date]])</f>
        <v>2023</v>
      </c>
      <c r="J3040">
        <f>MONTH(Table1[[#This Row],[Date]])</f>
        <v>6</v>
      </c>
      <c r="K3040">
        <f>WEEKDAY(Table1[[#This Row],[Date]])</f>
        <v>5</v>
      </c>
      <c r="L3040" s="3">
        <f>DAY(Table1[[#This Row],[Date]])</f>
        <v>1</v>
      </c>
      <c r="M3040" s="3">
        <f>Table1[[#This Row],[Inventory Level]]/Table1[[#This Row],[Reorder Point]]</f>
        <v>2.4567474048442905</v>
      </c>
      <c r="N3040" s="3">
        <f>ROUND(Table1[[#This Row],[Turnover Ratio]],2)</f>
        <v>2.46</v>
      </c>
    </row>
    <row r="3041" spans="1:14" x14ac:dyDescent="0.25">
      <c r="A3041" t="s">
        <v>2610</v>
      </c>
      <c r="B3041" s="1">
        <v>45510</v>
      </c>
      <c r="C3041">
        <v>550</v>
      </c>
      <c r="D3041">
        <v>236</v>
      </c>
      <c r="E3041">
        <v>8</v>
      </c>
      <c r="F3041">
        <v>130</v>
      </c>
      <c r="G3041">
        <v>14</v>
      </c>
      <c r="H3041" t="s">
        <v>3949</v>
      </c>
      <c r="I3041">
        <f>YEAR(Table1[[#This Row],[Date]])</f>
        <v>2024</v>
      </c>
      <c r="J3041">
        <f>MONTH(Table1[[#This Row],[Date]])</f>
        <v>8</v>
      </c>
      <c r="K3041">
        <f>WEEKDAY(Table1[[#This Row],[Date]])</f>
        <v>3</v>
      </c>
      <c r="L3041" s="3">
        <f>DAY(Table1[[#This Row],[Date]])</f>
        <v>6</v>
      </c>
      <c r="M3041" s="3">
        <f>Table1[[#This Row],[Inventory Level]]/Table1[[#This Row],[Reorder Point]]</f>
        <v>2.3305084745762712</v>
      </c>
      <c r="N3041" s="3">
        <f>ROUND(Table1[[#This Row],[Turnover Ratio]],2)</f>
        <v>2.33</v>
      </c>
    </row>
    <row r="3042" spans="1:14" hidden="1" x14ac:dyDescent="0.25">
      <c r="A3042" t="s">
        <v>2611</v>
      </c>
      <c r="B3042" s="1">
        <v>45372</v>
      </c>
      <c r="C3042">
        <v>176</v>
      </c>
      <c r="D3042">
        <v>97</v>
      </c>
      <c r="E3042">
        <v>30</v>
      </c>
      <c r="F3042">
        <v>185</v>
      </c>
      <c r="G3042">
        <v>45</v>
      </c>
      <c r="H3042" t="s">
        <v>3950</v>
      </c>
      <c r="I3042">
        <f>YEAR(Table1[[#This Row],[Date]])</f>
        <v>2024</v>
      </c>
      <c r="J3042">
        <f>MONTH(Table1[[#This Row],[Date]])</f>
        <v>3</v>
      </c>
      <c r="K3042">
        <f>WEEKDAY(Table1[[#This Row],[Date]])</f>
        <v>5</v>
      </c>
      <c r="L3042" s="3">
        <f>DAY(Table1[[#This Row],[Date]])</f>
        <v>21</v>
      </c>
      <c r="M3042" s="3">
        <f>Table1[[#This Row],[Inventory Level]]/Table1[[#This Row],[Reorder Point]]</f>
        <v>1.8144329896907216</v>
      </c>
      <c r="N3042" s="3">
        <f>ROUND(Table1[[#This Row],[Turnover Ratio]],2)</f>
        <v>1.81</v>
      </c>
    </row>
    <row r="3043" spans="1:14" hidden="1" x14ac:dyDescent="0.25">
      <c r="A3043" t="s">
        <v>346</v>
      </c>
      <c r="B3043" s="1">
        <v>45538</v>
      </c>
      <c r="C3043">
        <v>385</v>
      </c>
      <c r="D3043">
        <v>81</v>
      </c>
      <c r="E3043">
        <v>2</v>
      </c>
      <c r="F3043">
        <v>98</v>
      </c>
      <c r="G3043">
        <v>26</v>
      </c>
      <c r="H3043" t="s">
        <v>3951</v>
      </c>
      <c r="I3043">
        <f>YEAR(Table1[[#This Row],[Date]])</f>
        <v>2024</v>
      </c>
      <c r="J3043">
        <f>MONTH(Table1[[#This Row],[Date]])</f>
        <v>9</v>
      </c>
      <c r="K3043">
        <f>WEEKDAY(Table1[[#This Row],[Date]])</f>
        <v>3</v>
      </c>
      <c r="L3043" s="3">
        <f>DAY(Table1[[#This Row],[Date]])</f>
        <v>3</v>
      </c>
      <c r="M3043" s="3">
        <f>Table1[[#This Row],[Inventory Level]]/Table1[[#This Row],[Reorder Point]]</f>
        <v>4.7530864197530862</v>
      </c>
      <c r="N3043" s="3">
        <f>ROUND(Table1[[#This Row],[Turnover Ratio]],2)</f>
        <v>4.75</v>
      </c>
    </row>
    <row r="3044" spans="1:14" hidden="1" x14ac:dyDescent="0.25">
      <c r="A3044" t="s">
        <v>2612</v>
      </c>
      <c r="B3044" s="1">
        <v>45444</v>
      </c>
      <c r="C3044">
        <v>730</v>
      </c>
      <c r="D3044">
        <v>283</v>
      </c>
      <c r="E3044">
        <v>25</v>
      </c>
      <c r="F3044">
        <v>82</v>
      </c>
      <c r="G3044">
        <v>27</v>
      </c>
      <c r="H3044" t="s">
        <v>3950</v>
      </c>
      <c r="I3044">
        <f>YEAR(Table1[[#This Row],[Date]])</f>
        <v>2024</v>
      </c>
      <c r="J3044">
        <f>MONTH(Table1[[#This Row],[Date]])</f>
        <v>6</v>
      </c>
      <c r="K3044">
        <f>WEEKDAY(Table1[[#This Row],[Date]])</f>
        <v>7</v>
      </c>
      <c r="L3044" s="3">
        <f>DAY(Table1[[#This Row],[Date]])</f>
        <v>1</v>
      </c>
      <c r="M3044" s="3">
        <f>Table1[[#This Row],[Inventory Level]]/Table1[[#This Row],[Reorder Point]]</f>
        <v>2.579505300353357</v>
      </c>
      <c r="N3044" s="3">
        <f>ROUND(Table1[[#This Row],[Turnover Ratio]],2)</f>
        <v>2.58</v>
      </c>
    </row>
    <row r="3045" spans="1:14" hidden="1" x14ac:dyDescent="0.25">
      <c r="A3045" t="s">
        <v>2613</v>
      </c>
      <c r="B3045" s="1">
        <v>44990</v>
      </c>
      <c r="C3045">
        <v>291</v>
      </c>
      <c r="D3045">
        <v>388</v>
      </c>
      <c r="E3045">
        <v>27</v>
      </c>
      <c r="F3045">
        <v>122</v>
      </c>
      <c r="G3045">
        <v>38</v>
      </c>
      <c r="H3045" t="s">
        <v>3950</v>
      </c>
      <c r="I3045">
        <f>YEAR(Table1[[#This Row],[Date]])</f>
        <v>2023</v>
      </c>
      <c r="J3045">
        <f>MONTH(Table1[[#This Row],[Date]])</f>
        <v>3</v>
      </c>
      <c r="K3045">
        <f>WEEKDAY(Table1[[#This Row],[Date]])</f>
        <v>1</v>
      </c>
      <c r="L3045" s="3">
        <f>DAY(Table1[[#This Row],[Date]])</f>
        <v>5</v>
      </c>
      <c r="M3045" s="3">
        <f>Table1[[#This Row],[Inventory Level]]/Table1[[#This Row],[Reorder Point]]</f>
        <v>0.75</v>
      </c>
      <c r="N3045" s="3">
        <f>ROUND(Table1[[#This Row],[Turnover Ratio]],2)</f>
        <v>0.75</v>
      </c>
    </row>
    <row r="3046" spans="1:14" hidden="1" x14ac:dyDescent="0.25">
      <c r="A3046" t="s">
        <v>2530</v>
      </c>
      <c r="B3046" s="1">
        <v>45535</v>
      </c>
      <c r="C3046">
        <v>622</v>
      </c>
      <c r="D3046">
        <v>147</v>
      </c>
      <c r="E3046">
        <v>8</v>
      </c>
      <c r="F3046">
        <v>1</v>
      </c>
      <c r="G3046">
        <v>22</v>
      </c>
      <c r="H3046" t="s">
        <v>3950</v>
      </c>
      <c r="I3046">
        <f>YEAR(Table1[[#This Row],[Date]])</f>
        <v>2024</v>
      </c>
      <c r="J3046">
        <f>MONTH(Table1[[#This Row],[Date]])</f>
        <v>8</v>
      </c>
      <c r="K3046">
        <f>WEEKDAY(Table1[[#This Row],[Date]])</f>
        <v>7</v>
      </c>
      <c r="L3046" s="3">
        <f>DAY(Table1[[#This Row],[Date]])</f>
        <v>31</v>
      </c>
      <c r="M3046" s="3">
        <f>Table1[[#This Row],[Inventory Level]]/Table1[[#This Row],[Reorder Point]]</f>
        <v>4.2312925170068025</v>
      </c>
      <c r="N3046" s="3">
        <f>ROUND(Table1[[#This Row],[Turnover Ratio]],2)</f>
        <v>4.2300000000000004</v>
      </c>
    </row>
    <row r="3047" spans="1:14" hidden="1" x14ac:dyDescent="0.25">
      <c r="A3047" t="s">
        <v>2614</v>
      </c>
      <c r="B3047" s="1">
        <v>45002</v>
      </c>
      <c r="C3047">
        <v>633</v>
      </c>
      <c r="D3047">
        <v>352</v>
      </c>
      <c r="E3047">
        <v>9</v>
      </c>
      <c r="F3047">
        <v>175</v>
      </c>
      <c r="G3047">
        <v>13</v>
      </c>
      <c r="H3047" t="s">
        <v>3951</v>
      </c>
      <c r="I3047">
        <f>YEAR(Table1[[#This Row],[Date]])</f>
        <v>2023</v>
      </c>
      <c r="J3047">
        <f>MONTH(Table1[[#This Row],[Date]])</f>
        <v>3</v>
      </c>
      <c r="K3047">
        <f>WEEKDAY(Table1[[#This Row],[Date]])</f>
        <v>6</v>
      </c>
      <c r="L3047" s="3">
        <f>DAY(Table1[[#This Row],[Date]])</f>
        <v>17</v>
      </c>
      <c r="M3047" s="3">
        <f>Table1[[#This Row],[Inventory Level]]/Table1[[#This Row],[Reorder Point]]</f>
        <v>1.7982954545454546</v>
      </c>
      <c r="N3047" s="3">
        <f>ROUND(Table1[[#This Row],[Turnover Ratio]],2)</f>
        <v>1.8</v>
      </c>
    </row>
    <row r="3048" spans="1:14" hidden="1" x14ac:dyDescent="0.25">
      <c r="A3048" t="s">
        <v>2615</v>
      </c>
      <c r="B3048" s="1">
        <v>45155</v>
      </c>
      <c r="C3048">
        <v>318</v>
      </c>
      <c r="D3048">
        <v>410</v>
      </c>
      <c r="E3048">
        <v>6</v>
      </c>
      <c r="F3048">
        <v>81</v>
      </c>
      <c r="G3048">
        <v>3</v>
      </c>
      <c r="H3048" t="s">
        <v>3951</v>
      </c>
      <c r="I3048">
        <f>YEAR(Table1[[#This Row],[Date]])</f>
        <v>2023</v>
      </c>
      <c r="J3048">
        <f>MONTH(Table1[[#This Row],[Date]])</f>
        <v>8</v>
      </c>
      <c r="K3048">
        <f>WEEKDAY(Table1[[#This Row],[Date]])</f>
        <v>5</v>
      </c>
      <c r="L3048" s="3">
        <f>DAY(Table1[[#This Row],[Date]])</f>
        <v>17</v>
      </c>
      <c r="M3048" s="3">
        <f>Table1[[#This Row],[Inventory Level]]/Table1[[#This Row],[Reorder Point]]</f>
        <v>0.775609756097561</v>
      </c>
      <c r="N3048" s="3">
        <f>ROUND(Table1[[#This Row],[Turnover Ratio]],2)</f>
        <v>0.78</v>
      </c>
    </row>
    <row r="3049" spans="1:14" hidden="1" x14ac:dyDescent="0.25">
      <c r="A3049" t="s">
        <v>442</v>
      </c>
      <c r="B3049" s="1">
        <v>45672</v>
      </c>
      <c r="C3049">
        <v>868</v>
      </c>
      <c r="D3049">
        <v>230</v>
      </c>
      <c r="E3049">
        <v>4</v>
      </c>
      <c r="F3049">
        <v>186</v>
      </c>
      <c r="G3049">
        <v>36</v>
      </c>
      <c r="H3049" t="s">
        <v>3950</v>
      </c>
      <c r="I3049">
        <f>YEAR(Table1[[#This Row],[Date]])</f>
        <v>2025</v>
      </c>
      <c r="J3049">
        <f>MONTH(Table1[[#This Row],[Date]])</f>
        <v>1</v>
      </c>
      <c r="K3049">
        <f>WEEKDAY(Table1[[#This Row],[Date]])</f>
        <v>4</v>
      </c>
      <c r="L3049" s="3">
        <f>DAY(Table1[[#This Row],[Date]])</f>
        <v>15</v>
      </c>
      <c r="M3049" s="3">
        <f>Table1[[#This Row],[Inventory Level]]/Table1[[#This Row],[Reorder Point]]</f>
        <v>3.7739130434782608</v>
      </c>
      <c r="N3049" s="3">
        <f>ROUND(Table1[[#This Row],[Turnover Ratio]],2)</f>
        <v>3.77</v>
      </c>
    </row>
    <row r="3050" spans="1:14" x14ac:dyDescent="0.25">
      <c r="A3050" t="s">
        <v>2616</v>
      </c>
      <c r="B3050" s="1">
        <v>45384</v>
      </c>
      <c r="C3050">
        <v>363</v>
      </c>
      <c r="D3050">
        <v>132</v>
      </c>
      <c r="E3050">
        <v>29</v>
      </c>
      <c r="F3050">
        <v>182</v>
      </c>
      <c r="G3050">
        <v>31</v>
      </c>
      <c r="H3050" t="s">
        <v>3949</v>
      </c>
      <c r="I3050">
        <f>YEAR(Table1[[#This Row],[Date]])</f>
        <v>2024</v>
      </c>
      <c r="J3050">
        <f>MONTH(Table1[[#This Row],[Date]])</f>
        <v>4</v>
      </c>
      <c r="K3050">
        <f>WEEKDAY(Table1[[#This Row],[Date]])</f>
        <v>3</v>
      </c>
      <c r="L3050" s="3">
        <f>DAY(Table1[[#This Row],[Date]])</f>
        <v>2</v>
      </c>
      <c r="M3050" s="3">
        <f>Table1[[#This Row],[Inventory Level]]/Table1[[#This Row],[Reorder Point]]</f>
        <v>2.75</v>
      </c>
      <c r="N3050" s="3">
        <f>ROUND(Table1[[#This Row],[Turnover Ratio]],2)</f>
        <v>2.75</v>
      </c>
    </row>
    <row r="3051" spans="1:14" x14ac:dyDescent="0.25">
      <c r="A3051" t="s">
        <v>2617</v>
      </c>
      <c r="B3051" s="1">
        <v>45472</v>
      </c>
      <c r="C3051">
        <v>189</v>
      </c>
      <c r="D3051">
        <v>357</v>
      </c>
      <c r="E3051">
        <v>11</v>
      </c>
      <c r="F3051">
        <v>157</v>
      </c>
      <c r="G3051">
        <v>3</v>
      </c>
      <c r="H3051" t="s">
        <v>3949</v>
      </c>
      <c r="I3051">
        <f>YEAR(Table1[[#This Row],[Date]])</f>
        <v>2024</v>
      </c>
      <c r="J3051">
        <f>MONTH(Table1[[#This Row],[Date]])</f>
        <v>6</v>
      </c>
      <c r="K3051">
        <f>WEEKDAY(Table1[[#This Row],[Date]])</f>
        <v>7</v>
      </c>
      <c r="L3051" s="3">
        <f>DAY(Table1[[#This Row],[Date]])</f>
        <v>29</v>
      </c>
      <c r="M3051" s="3">
        <f>Table1[[#This Row],[Inventory Level]]/Table1[[#This Row],[Reorder Point]]</f>
        <v>0.52941176470588236</v>
      </c>
      <c r="N3051" s="3">
        <f>ROUND(Table1[[#This Row],[Turnover Ratio]],2)</f>
        <v>0.53</v>
      </c>
    </row>
    <row r="3052" spans="1:14" hidden="1" x14ac:dyDescent="0.25">
      <c r="A3052" t="s">
        <v>2618</v>
      </c>
      <c r="B3052" s="1">
        <v>45038</v>
      </c>
      <c r="C3052">
        <v>525</v>
      </c>
      <c r="D3052">
        <v>425</v>
      </c>
      <c r="E3052">
        <v>28</v>
      </c>
      <c r="F3052">
        <v>87</v>
      </c>
      <c r="G3052">
        <v>49</v>
      </c>
      <c r="H3052" t="s">
        <v>3951</v>
      </c>
      <c r="I3052">
        <f>YEAR(Table1[[#This Row],[Date]])</f>
        <v>2023</v>
      </c>
      <c r="J3052">
        <f>MONTH(Table1[[#This Row],[Date]])</f>
        <v>4</v>
      </c>
      <c r="K3052">
        <f>WEEKDAY(Table1[[#This Row],[Date]])</f>
        <v>7</v>
      </c>
      <c r="L3052" s="3">
        <f>DAY(Table1[[#This Row],[Date]])</f>
        <v>22</v>
      </c>
      <c r="M3052" s="3">
        <f>Table1[[#This Row],[Inventory Level]]/Table1[[#This Row],[Reorder Point]]</f>
        <v>1.2352941176470589</v>
      </c>
      <c r="N3052" s="3">
        <f>ROUND(Table1[[#This Row],[Turnover Ratio]],2)</f>
        <v>1.24</v>
      </c>
    </row>
    <row r="3053" spans="1:14" hidden="1" x14ac:dyDescent="0.25">
      <c r="A3053" t="s">
        <v>2619</v>
      </c>
      <c r="B3053" s="1">
        <v>45216</v>
      </c>
      <c r="C3053">
        <v>850</v>
      </c>
      <c r="D3053">
        <v>134</v>
      </c>
      <c r="E3053">
        <v>22</v>
      </c>
      <c r="F3053">
        <v>48</v>
      </c>
      <c r="G3053">
        <v>22</v>
      </c>
      <c r="H3053" t="s">
        <v>3950</v>
      </c>
      <c r="I3053">
        <f>YEAR(Table1[[#This Row],[Date]])</f>
        <v>2023</v>
      </c>
      <c r="J3053">
        <f>MONTH(Table1[[#This Row],[Date]])</f>
        <v>10</v>
      </c>
      <c r="K3053">
        <f>WEEKDAY(Table1[[#This Row],[Date]])</f>
        <v>3</v>
      </c>
      <c r="L3053" s="3">
        <f>DAY(Table1[[#This Row],[Date]])</f>
        <v>17</v>
      </c>
      <c r="M3053" s="3">
        <f>Table1[[#This Row],[Inventory Level]]/Table1[[#This Row],[Reorder Point]]</f>
        <v>6.3432835820895521</v>
      </c>
      <c r="N3053" s="3">
        <f>ROUND(Table1[[#This Row],[Turnover Ratio]],2)</f>
        <v>6.34</v>
      </c>
    </row>
    <row r="3054" spans="1:14" x14ac:dyDescent="0.25">
      <c r="A3054" t="s">
        <v>2620</v>
      </c>
      <c r="B3054" s="1">
        <v>45456</v>
      </c>
      <c r="C3054">
        <v>543</v>
      </c>
      <c r="D3054">
        <v>468</v>
      </c>
      <c r="E3054">
        <v>27</v>
      </c>
      <c r="F3054">
        <v>162</v>
      </c>
      <c r="G3054">
        <v>4</v>
      </c>
      <c r="H3054" t="s">
        <v>3949</v>
      </c>
      <c r="I3054">
        <f>YEAR(Table1[[#This Row],[Date]])</f>
        <v>2024</v>
      </c>
      <c r="J3054">
        <f>MONTH(Table1[[#This Row],[Date]])</f>
        <v>6</v>
      </c>
      <c r="K3054">
        <f>WEEKDAY(Table1[[#This Row],[Date]])</f>
        <v>5</v>
      </c>
      <c r="L3054" s="3">
        <f>DAY(Table1[[#This Row],[Date]])</f>
        <v>13</v>
      </c>
      <c r="M3054" s="3">
        <f>Table1[[#This Row],[Inventory Level]]/Table1[[#This Row],[Reorder Point]]</f>
        <v>1.1602564102564104</v>
      </c>
      <c r="N3054" s="3">
        <f>ROUND(Table1[[#This Row],[Turnover Ratio]],2)</f>
        <v>1.1599999999999999</v>
      </c>
    </row>
    <row r="3055" spans="1:14" hidden="1" x14ac:dyDescent="0.25">
      <c r="A3055" t="s">
        <v>2621</v>
      </c>
      <c r="B3055" s="1">
        <v>45466</v>
      </c>
      <c r="C3055">
        <v>968</v>
      </c>
      <c r="D3055">
        <v>442</v>
      </c>
      <c r="E3055">
        <v>21</v>
      </c>
      <c r="F3055">
        <v>66</v>
      </c>
      <c r="G3055">
        <v>25</v>
      </c>
      <c r="H3055" t="s">
        <v>3951</v>
      </c>
      <c r="I3055">
        <f>YEAR(Table1[[#This Row],[Date]])</f>
        <v>2024</v>
      </c>
      <c r="J3055">
        <f>MONTH(Table1[[#This Row],[Date]])</f>
        <v>6</v>
      </c>
      <c r="K3055">
        <f>WEEKDAY(Table1[[#This Row],[Date]])</f>
        <v>1</v>
      </c>
      <c r="L3055" s="3">
        <f>DAY(Table1[[#This Row],[Date]])</f>
        <v>23</v>
      </c>
      <c r="M3055" s="3">
        <f>Table1[[#This Row],[Inventory Level]]/Table1[[#This Row],[Reorder Point]]</f>
        <v>2.1900452488687785</v>
      </c>
      <c r="N3055" s="3">
        <f>ROUND(Table1[[#This Row],[Turnover Ratio]],2)</f>
        <v>2.19</v>
      </c>
    </row>
    <row r="3056" spans="1:14" hidden="1" x14ac:dyDescent="0.25">
      <c r="A3056" t="s">
        <v>2182</v>
      </c>
      <c r="B3056" s="1">
        <v>45247</v>
      </c>
      <c r="C3056">
        <v>415</v>
      </c>
      <c r="D3056">
        <v>246</v>
      </c>
      <c r="E3056">
        <v>5</v>
      </c>
      <c r="F3056">
        <v>3</v>
      </c>
      <c r="G3056">
        <v>5</v>
      </c>
      <c r="H3056" t="s">
        <v>3950</v>
      </c>
      <c r="I3056">
        <f>YEAR(Table1[[#This Row],[Date]])</f>
        <v>2023</v>
      </c>
      <c r="J3056">
        <f>MONTH(Table1[[#This Row],[Date]])</f>
        <v>11</v>
      </c>
      <c r="K3056">
        <f>WEEKDAY(Table1[[#This Row],[Date]])</f>
        <v>6</v>
      </c>
      <c r="L3056" s="3">
        <f>DAY(Table1[[#This Row],[Date]])</f>
        <v>17</v>
      </c>
      <c r="M3056" s="3">
        <f>Table1[[#This Row],[Inventory Level]]/Table1[[#This Row],[Reorder Point]]</f>
        <v>1.6869918699186992</v>
      </c>
      <c r="N3056" s="3">
        <f>ROUND(Table1[[#This Row],[Turnover Ratio]],2)</f>
        <v>1.69</v>
      </c>
    </row>
    <row r="3057" spans="1:14" hidden="1" x14ac:dyDescent="0.25">
      <c r="A3057" t="s">
        <v>2042</v>
      </c>
      <c r="B3057" s="1">
        <v>45162</v>
      </c>
      <c r="C3057">
        <v>869</v>
      </c>
      <c r="D3057">
        <v>293</v>
      </c>
      <c r="E3057">
        <v>27</v>
      </c>
      <c r="F3057">
        <v>141</v>
      </c>
      <c r="G3057">
        <v>15</v>
      </c>
      <c r="H3057" t="s">
        <v>3951</v>
      </c>
      <c r="I3057">
        <f>YEAR(Table1[[#This Row],[Date]])</f>
        <v>2023</v>
      </c>
      <c r="J3057">
        <f>MONTH(Table1[[#This Row],[Date]])</f>
        <v>8</v>
      </c>
      <c r="K3057">
        <f>WEEKDAY(Table1[[#This Row],[Date]])</f>
        <v>5</v>
      </c>
      <c r="L3057" s="3">
        <f>DAY(Table1[[#This Row],[Date]])</f>
        <v>24</v>
      </c>
      <c r="M3057" s="3">
        <f>Table1[[#This Row],[Inventory Level]]/Table1[[#This Row],[Reorder Point]]</f>
        <v>2.9658703071672354</v>
      </c>
      <c r="N3057" s="3">
        <f>ROUND(Table1[[#This Row],[Turnover Ratio]],2)</f>
        <v>2.97</v>
      </c>
    </row>
    <row r="3058" spans="1:14" x14ac:dyDescent="0.25">
      <c r="A3058" t="s">
        <v>2622</v>
      </c>
      <c r="B3058" s="1">
        <v>45506</v>
      </c>
      <c r="C3058">
        <v>284</v>
      </c>
      <c r="D3058">
        <v>399</v>
      </c>
      <c r="E3058">
        <v>9</v>
      </c>
      <c r="F3058">
        <v>145</v>
      </c>
      <c r="G3058">
        <v>37</v>
      </c>
      <c r="H3058" t="s">
        <v>3949</v>
      </c>
      <c r="I3058">
        <f>YEAR(Table1[[#This Row],[Date]])</f>
        <v>2024</v>
      </c>
      <c r="J3058">
        <f>MONTH(Table1[[#This Row],[Date]])</f>
        <v>8</v>
      </c>
      <c r="K3058">
        <f>WEEKDAY(Table1[[#This Row],[Date]])</f>
        <v>6</v>
      </c>
      <c r="L3058" s="3">
        <f>DAY(Table1[[#This Row],[Date]])</f>
        <v>2</v>
      </c>
      <c r="M3058" s="3">
        <f>Table1[[#This Row],[Inventory Level]]/Table1[[#This Row],[Reorder Point]]</f>
        <v>0.71177944862155385</v>
      </c>
      <c r="N3058" s="3">
        <f>ROUND(Table1[[#This Row],[Turnover Ratio]],2)</f>
        <v>0.71</v>
      </c>
    </row>
    <row r="3059" spans="1:14" hidden="1" x14ac:dyDescent="0.25">
      <c r="A3059" t="s">
        <v>2612</v>
      </c>
      <c r="B3059" s="1">
        <v>45525</v>
      </c>
      <c r="C3059">
        <v>326</v>
      </c>
      <c r="D3059">
        <v>59</v>
      </c>
      <c r="E3059">
        <v>22</v>
      </c>
      <c r="F3059">
        <v>29</v>
      </c>
      <c r="G3059">
        <v>15</v>
      </c>
      <c r="H3059" t="s">
        <v>3951</v>
      </c>
      <c r="I3059">
        <f>YEAR(Table1[[#This Row],[Date]])</f>
        <v>2024</v>
      </c>
      <c r="J3059">
        <f>MONTH(Table1[[#This Row],[Date]])</f>
        <v>8</v>
      </c>
      <c r="K3059">
        <f>WEEKDAY(Table1[[#This Row],[Date]])</f>
        <v>4</v>
      </c>
      <c r="L3059" s="3">
        <f>DAY(Table1[[#This Row],[Date]])</f>
        <v>21</v>
      </c>
      <c r="M3059" s="3">
        <f>Table1[[#This Row],[Inventory Level]]/Table1[[#This Row],[Reorder Point]]</f>
        <v>5.5254237288135597</v>
      </c>
      <c r="N3059" s="3">
        <f>ROUND(Table1[[#This Row],[Turnover Ratio]],2)</f>
        <v>5.53</v>
      </c>
    </row>
    <row r="3060" spans="1:14" x14ac:dyDescent="0.25">
      <c r="A3060" t="s">
        <v>603</v>
      </c>
      <c r="B3060" s="1">
        <v>45240</v>
      </c>
      <c r="C3060">
        <v>439</v>
      </c>
      <c r="D3060">
        <v>452</v>
      </c>
      <c r="E3060">
        <v>7</v>
      </c>
      <c r="F3060">
        <v>189</v>
      </c>
      <c r="G3060">
        <v>6</v>
      </c>
      <c r="H3060" t="s">
        <v>3949</v>
      </c>
      <c r="I3060">
        <f>YEAR(Table1[[#This Row],[Date]])</f>
        <v>2023</v>
      </c>
      <c r="J3060">
        <f>MONTH(Table1[[#This Row],[Date]])</f>
        <v>11</v>
      </c>
      <c r="K3060">
        <f>WEEKDAY(Table1[[#This Row],[Date]])</f>
        <v>6</v>
      </c>
      <c r="L3060" s="3">
        <f>DAY(Table1[[#This Row],[Date]])</f>
        <v>10</v>
      </c>
      <c r="M3060" s="3">
        <f>Table1[[#This Row],[Inventory Level]]/Table1[[#This Row],[Reorder Point]]</f>
        <v>0.97123893805309736</v>
      </c>
      <c r="N3060" s="3">
        <f>ROUND(Table1[[#This Row],[Turnover Ratio]],2)</f>
        <v>0.97</v>
      </c>
    </row>
    <row r="3061" spans="1:14" hidden="1" x14ac:dyDescent="0.25">
      <c r="A3061" t="s">
        <v>2623</v>
      </c>
      <c r="B3061" s="1">
        <v>45370</v>
      </c>
      <c r="C3061">
        <v>548</v>
      </c>
      <c r="D3061">
        <v>84</v>
      </c>
      <c r="E3061">
        <v>5</v>
      </c>
      <c r="F3061">
        <v>4</v>
      </c>
      <c r="G3061">
        <v>18</v>
      </c>
      <c r="H3061" t="s">
        <v>3950</v>
      </c>
      <c r="I3061">
        <f>YEAR(Table1[[#This Row],[Date]])</f>
        <v>2024</v>
      </c>
      <c r="J3061">
        <f>MONTH(Table1[[#This Row],[Date]])</f>
        <v>3</v>
      </c>
      <c r="K3061">
        <f>WEEKDAY(Table1[[#This Row],[Date]])</f>
        <v>3</v>
      </c>
      <c r="L3061" s="3">
        <f>DAY(Table1[[#This Row],[Date]])</f>
        <v>19</v>
      </c>
      <c r="M3061" s="3">
        <f>Table1[[#This Row],[Inventory Level]]/Table1[[#This Row],[Reorder Point]]</f>
        <v>6.5238095238095237</v>
      </c>
      <c r="N3061" s="3">
        <f>ROUND(Table1[[#This Row],[Turnover Ratio]],2)</f>
        <v>6.52</v>
      </c>
    </row>
    <row r="3062" spans="1:14" hidden="1" x14ac:dyDescent="0.25">
      <c r="A3062" t="s">
        <v>1095</v>
      </c>
      <c r="B3062" s="1">
        <v>45526</v>
      </c>
      <c r="C3062">
        <v>889</v>
      </c>
      <c r="D3062">
        <v>444</v>
      </c>
      <c r="E3062">
        <v>29</v>
      </c>
      <c r="F3062">
        <v>149</v>
      </c>
      <c r="G3062">
        <v>6</v>
      </c>
      <c r="H3062" t="s">
        <v>3950</v>
      </c>
      <c r="I3062">
        <f>YEAR(Table1[[#This Row],[Date]])</f>
        <v>2024</v>
      </c>
      <c r="J3062">
        <f>MONTH(Table1[[#This Row],[Date]])</f>
        <v>8</v>
      </c>
      <c r="K3062">
        <f>WEEKDAY(Table1[[#This Row],[Date]])</f>
        <v>5</v>
      </c>
      <c r="L3062" s="3">
        <f>DAY(Table1[[#This Row],[Date]])</f>
        <v>22</v>
      </c>
      <c r="M3062" s="3">
        <f>Table1[[#This Row],[Inventory Level]]/Table1[[#This Row],[Reorder Point]]</f>
        <v>2.0022522522522523</v>
      </c>
      <c r="N3062" s="3">
        <f>ROUND(Table1[[#This Row],[Turnover Ratio]],2)</f>
        <v>2</v>
      </c>
    </row>
    <row r="3063" spans="1:14" hidden="1" x14ac:dyDescent="0.25">
      <c r="A3063" t="s">
        <v>982</v>
      </c>
      <c r="B3063" s="1">
        <v>44998</v>
      </c>
      <c r="C3063">
        <v>101</v>
      </c>
      <c r="D3063">
        <v>495</v>
      </c>
      <c r="E3063">
        <v>4</v>
      </c>
      <c r="F3063">
        <v>113</v>
      </c>
      <c r="G3063">
        <v>24</v>
      </c>
      <c r="H3063" t="s">
        <v>3951</v>
      </c>
      <c r="I3063">
        <f>YEAR(Table1[[#This Row],[Date]])</f>
        <v>2023</v>
      </c>
      <c r="J3063">
        <f>MONTH(Table1[[#This Row],[Date]])</f>
        <v>3</v>
      </c>
      <c r="K3063">
        <f>WEEKDAY(Table1[[#This Row],[Date]])</f>
        <v>2</v>
      </c>
      <c r="L3063" s="3">
        <f>DAY(Table1[[#This Row],[Date]])</f>
        <v>13</v>
      </c>
      <c r="M3063" s="3">
        <f>Table1[[#This Row],[Inventory Level]]/Table1[[#This Row],[Reorder Point]]</f>
        <v>0.20404040404040405</v>
      </c>
      <c r="N3063" s="3">
        <f>ROUND(Table1[[#This Row],[Turnover Ratio]],2)</f>
        <v>0.2</v>
      </c>
    </row>
    <row r="3064" spans="1:14" hidden="1" x14ac:dyDescent="0.25">
      <c r="A3064" t="s">
        <v>679</v>
      </c>
      <c r="B3064" s="1">
        <v>45361</v>
      </c>
      <c r="C3064">
        <v>243</v>
      </c>
      <c r="D3064">
        <v>239</v>
      </c>
      <c r="E3064">
        <v>20</v>
      </c>
      <c r="F3064">
        <v>187</v>
      </c>
      <c r="G3064">
        <v>32</v>
      </c>
      <c r="H3064" t="s">
        <v>3951</v>
      </c>
      <c r="I3064">
        <f>YEAR(Table1[[#This Row],[Date]])</f>
        <v>2024</v>
      </c>
      <c r="J3064">
        <f>MONTH(Table1[[#This Row],[Date]])</f>
        <v>3</v>
      </c>
      <c r="K3064">
        <f>WEEKDAY(Table1[[#This Row],[Date]])</f>
        <v>1</v>
      </c>
      <c r="L3064" s="3">
        <f>DAY(Table1[[#This Row],[Date]])</f>
        <v>10</v>
      </c>
      <c r="M3064" s="3">
        <f>Table1[[#This Row],[Inventory Level]]/Table1[[#This Row],[Reorder Point]]</f>
        <v>1.0167364016736402</v>
      </c>
      <c r="N3064" s="3">
        <f>ROUND(Table1[[#This Row],[Turnover Ratio]],2)</f>
        <v>1.02</v>
      </c>
    </row>
    <row r="3065" spans="1:14" hidden="1" x14ac:dyDescent="0.25">
      <c r="A3065" t="s">
        <v>2440</v>
      </c>
      <c r="B3065" s="1">
        <v>45437</v>
      </c>
      <c r="C3065">
        <v>107</v>
      </c>
      <c r="D3065">
        <v>428</v>
      </c>
      <c r="E3065">
        <v>2</v>
      </c>
      <c r="F3065">
        <v>68</v>
      </c>
      <c r="G3065">
        <v>48</v>
      </c>
      <c r="H3065" t="s">
        <v>3951</v>
      </c>
      <c r="I3065">
        <f>YEAR(Table1[[#This Row],[Date]])</f>
        <v>2024</v>
      </c>
      <c r="J3065">
        <f>MONTH(Table1[[#This Row],[Date]])</f>
        <v>5</v>
      </c>
      <c r="K3065">
        <f>WEEKDAY(Table1[[#This Row],[Date]])</f>
        <v>7</v>
      </c>
      <c r="L3065" s="3">
        <f>DAY(Table1[[#This Row],[Date]])</f>
        <v>25</v>
      </c>
      <c r="M3065" s="3">
        <f>Table1[[#This Row],[Inventory Level]]/Table1[[#This Row],[Reorder Point]]</f>
        <v>0.25</v>
      </c>
      <c r="N3065" s="3">
        <f>ROUND(Table1[[#This Row],[Turnover Ratio]],2)</f>
        <v>0.25</v>
      </c>
    </row>
    <row r="3066" spans="1:14" hidden="1" x14ac:dyDescent="0.25">
      <c r="A3066" t="s">
        <v>2624</v>
      </c>
      <c r="B3066" s="1">
        <v>45476</v>
      </c>
      <c r="C3066">
        <v>137</v>
      </c>
      <c r="D3066">
        <v>370</v>
      </c>
      <c r="E3066">
        <v>6</v>
      </c>
      <c r="F3066">
        <v>13</v>
      </c>
      <c r="G3066">
        <v>46</v>
      </c>
      <c r="H3066" t="s">
        <v>3951</v>
      </c>
      <c r="I3066">
        <f>YEAR(Table1[[#This Row],[Date]])</f>
        <v>2024</v>
      </c>
      <c r="J3066">
        <f>MONTH(Table1[[#This Row],[Date]])</f>
        <v>7</v>
      </c>
      <c r="K3066">
        <f>WEEKDAY(Table1[[#This Row],[Date]])</f>
        <v>4</v>
      </c>
      <c r="L3066" s="3">
        <f>DAY(Table1[[#This Row],[Date]])</f>
        <v>3</v>
      </c>
      <c r="M3066" s="3">
        <f>Table1[[#This Row],[Inventory Level]]/Table1[[#This Row],[Reorder Point]]</f>
        <v>0.37027027027027026</v>
      </c>
      <c r="N3066" s="3">
        <f>ROUND(Table1[[#This Row],[Turnover Ratio]],2)</f>
        <v>0.37</v>
      </c>
    </row>
    <row r="3067" spans="1:14" hidden="1" x14ac:dyDescent="0.25">
      <c r="A3067" t="s">
        <v>1914</v>
      </c>
      <c r="B3067" s="1">
        <v>45549</v>
      </c>
      <c r="C3067">
        <v>235</v>
      </c>
      <c r="D3067">
        <v>271</v>
      </c>
      <c r="E3067">
        <v>15</v>
      </c>
      <c r="F3067">
        <v>162</v>
      </c>
      <c r="G3067">
        <v>12</v>
      </c>
      <c r="H3067" t="s">
        <v>3950</v>
      </c>
      <c r="I3067">
        <f>YEAR(Table1[[#This Row],[Date]])</f>
        <v>2024</v>
      </c>
      <c r="J3067">
        <f>MONTH(Table1[[#This Row],[Date]])</f>
        <v>9</v>
      </c>
      <c r="K3067">
        <f>WEEKDAY(Table1[[#This Row],[Date]])</f>
        <v>7</v>
      </c>
      <c r="L3067" s="3">
        <f>DAY(Table1[[#This Row],[Date]])</f>
        <v>14</v>
      </c>
      <c r="M3067" s="3">
        <f>Table1[[#This Row],[Inventory Level]]/Table1[[#This Row],[Reorder Point]]</f>
        <v>0.86715867158671589</v>
      </c>
      <c r="N3067" s="3">
        <f>ROUND(Table1[[#This Row],[Turnover Ratio]],2)</f>
        <v>0.87</v>
      </c>
    </row>
    <row r="3068" spans="1:14" x14ac:dyDescent="0.25">
      <c r="A3068" t="s">
        <v>1577</v>
      </c>
      <c r="B3068" s="1">
        <v>45591</v>
      </c>
      <c r="C3068">
        <v>674</v>
      </c>
      <c r="D3068">
        <v>461</v>
      </c>
      <c r="E3068">
        <v>25</v>
      </c>
      <c r="F3068">
        <v>94</v>
      </c>
      <c r="G3068">
        <v>37</v>
      </c>
      <c r="H3068" t="s">
        <v>3949</v>
      </c>
      <c r="I3068">
        <f>YEAR(Table1[[#This Row],[Date]])</f>
        <v>2024</v>
      </c>
      <c r="J3068">
        <f>MONTH(Table1[[#This Row],[Date]])</f>
        <v>10</v>
      </c>
      <c r="K3068">
        <f>WEEKDAY(Table1[[#This Row],[Date]])</f>
        <v>7</v>
      </c>
      <c r="L3068" s="3">
        <f>DAY(Table1[[#This Row],[Date]])</f>
        <v>26</v>
      </c>
      <c r="M3068" s="3">
        <f>Table1[[#This Row],[Inventory Level]]/Table1[[#This Row],[Reorder Point]]</f>
        <v>1.4620390455531453</v>
      </c>
      <c r="N3068" s="3">
        <f>ROUND(Table1[[#This Row],[Turnover Ratio]],2)</f>
        <v>1.46</v>
      </c>
    </row>
    <row r="3069" spans="1:14" hidden="1" x14ac:dyDescent="0.25">
      <c r="A3069" t="s">
        <v>2625</v>
      </c>
      <c r="B3069" s="1">
        <v>45665</v>
      </c>
      <c r="C3069">
        <v>717</v>
      </c>
      <c r="D3069">
        <v>178</v>
      </c>
      <c r="E3069">
        <v>15</v>
      </c>
      <c r="F3069">
        <v>21</v>
      </c>
      <c r="G3069">
        <v>45</v>
      </c>
      <c r="H3069" t="s">
        <v>3951</v>
      </c>
      <c r="I3069">
        <f>YEAR(Table1[[#This Row],[Date]])</f>
        <v>2025</v>
      </c>
      <c r="J3069">
        <f>MONTH(Table1[[#This Row],[Date]])</f>
        <v>1</v>
      </c>
      <c r="K3069">
        <f>WEEKDAY(Table1[[#This Row],[Date]])</f>
        <v>4</v>
      </c>
      <c r="L3069" s="3">
        <f>DAY(Table1[[#This Row],[Date]])</f>
        <v>8</v>
      </c>
      <c r="M3069" s="3">
        <f>Table1[[#This Row],[Inventory Level]]/Table1[[#This Row],[Reorder Point]]</f>
        <v>4.0280898876404496</v>
      </c>
      <c r="N3069" s="3">
        <f>ROUND(Table1[[#This Row],[Turnover Ratio]],2)</f>
        <v>4.03</v>
      </c>
    </row>
    <row r="3070" spans="1:14" x14ac:dyDescent="0.25">
      <c r="A3070" t="s">
        <v>2626</v>
      </c>
      <c r="B3070" s="1">
        <v>45552</v>
      </c>
      <c r="C3070">
        <v>347</v>
      </c>
      <c r="D3070">
        <v>68</v>
      </c>
      <c r="E3070">
        <v>2</v>
      </c>
      <c r="F3070">
        <v>148</v>
      </c>
      <c r="G3070">
        <v>9</v>
      </c>
      <c r="H3070" t="s">
        <v>3949</v>
      </c>
      <c r="I3070">
        <f>YEAR(Table1[[#This Row],[Date]])</f>
        <v>2024</v>
      </c>
      <c r="J3070">
        <f>MONTH(Table1[[#This Row],[Date]])</f>
        <v>9</v>
      </c>
      <c r="K3070">
        <f>WEEKDAY(Table1[[#This Row],[Date]])</f>
        <v>3</v>
      </c>
      <c r="L3070" s="3">
        <f>DAY(Table1[[#This Row],[Date]])</f>
        <v>17</v>
      </c>
      <c r="M3070" s="3">
        <f>Table1[[#This Row],[Inventory Level]]/Table1[[#This Row],[Reorder Point]]</f>
        <v>5.1029411764705879</v>
      </c>
      <c r="N3070" s="3">
        <f>ROUND(Table1[[#This Row],[Turnover Ratio]],2)</f>
        <v>5.0999999999999996</v>
      </c>
    </row>
    <row r="3071" spans="1:14" x14ac:dyDescent="0.25">
      <c r="A3071" t="s">
        <v>2627</v>
      </c>
      <c r="B3071" s="1">
        <v>45046</v>
      </c>
      <c r="C3071">
        <v>396</v>
      </c>
      <c r="D3071">
        <v>343</v>
      </c>
      <c r="E3071">
        <v>21</v>
      </c>
      <c r="F3071">
        <v>33</v>
      </c>
      <c r="G3071">
        <v>8</v>
      </c>
      <c r="H3071" t="s">
        <v>3949</v>
      </c>
      <c r="I3071">
        <f>YEAR(Table1[[#This Row],[Date]])</f>
        <v>2023</v>
      </c>
      <c r="J3071">
        <f>MONTH(Table1[[#This Row],[Date]])</f>
        <v>4</v>
      </c>
      <c r="K3071">
        <f>WEEKDAY(Table1[[#This Row],[Date]])</f>
        <v>1</v>
      </c>
      <c r="L3071" s="3">
        <f>DAY(Table1[[#This Row],[Date]])</f>
        <v>30</v>
      </c>
      <c r="M3071" s="3">
        <f>Table1[[#This Row],[Inventory Level]]/Table1[[#This Row],[Reorder Point]]</f>
        <v>1.1545189504373179</v>
      </c>
      <c r="N3071" s="3">
        <f>ROUND(Table1[[#This Row],[Turnover Ratio]],2)</f>
        <v>1.1499999999999999</v>
      </c>
    </row>
    <row r="3072" spans="1:14" hidden="1" x14ac:dyDescent="0.25">
      <c r="A3072" t="s">
        <v>2628</v>
      </c>
      <c r="B3072" s="1">
        <v>45107</v>
      </c>
      <c r="C3072">
        <v>739</v>
      </c>
      <c r="D3072">
        <v>157</v>
      </c>
      <c r="E3072">
        <v>8</v>
      </c>
      <c r="F3072">
        <v>63</v>
      </c>
      <c r="G3072">
        <v>29</v>
      </c>
      <c r="H3072" t="s">
        <v>3950</v>
      </c>
      <c r="I3072">
        <f>YEAR(Table1[[#This Row],[Date]])</f>
        <v>2023</v>
      </c>
      <c r="J3072">
        <f>MONTH(Table1[[#This Row],[Date]])</f>
        <v>6</v>
      </c>
      <c r="K3072">
        <f>WEEKDAY(Table1[[#This Row],[Date]])</f>
        <v>6</v>
      </c>
      <c r="L3072" s="3">
        <f>DAY(Table1[[#This Row],[Date]])</f>
        <v>30</v>
      </c>
      <c r="M3072" s="3">
        <f>Table1[[#This Row],[Inventory Level]]/Table1[[#This Row],[Reorder Point]]</f>
        <v>4.7070063694267512</v>
      </c>
      <c r="N3072" s="3">
        <f>ROUND(Table1[[#This Row],[Turnover Ratio]],2)</f>
        <v>4.71</v>
      </c>
    </row>
    <row r="3073" spans="1:14" hidden="1" x14ac:dyDescent="0.25">
      <c r="A3073" t="s">
        <v>2629</v>
      </c>
      <c r="B3073" s="1">
        <v>45136</v>
      </c>
      <c r="C3073">
        <v>537</v>
      </c>
      <c r="D3073">
        <v>383</v>
      </c>
      <c r="E3073">
        <v>1</v>
      </c>
      <c r="F3073">
        <v>103</v>
      </c>
      <c r="G3073">
        <v>10</v>
      </c>
      <c r="H3073" t="s">
        <v>3950</v>
      </c>
      <c r="I3073">
        <f>YEAR(Table1[[#This Row],[Date]])</f>
        <v>2023</v>
      </c>
      <c r="J3073">
        <f>MONTH(Table1[[#This Row],[Date]])</f>
        <v>7</v>
      </c>
      <c r="K3073">
        <f>WEEKDAY(Table1[[#This Row],[Date]])</f>
        <v>7</v>
      </c>
      <c r="L3073" s="3">
        <f>DAY(Table1[[#This Row],[Date]])</f>
        <v>29</v>
      </c>
      <c r="M3073" s="3">
        <f>Table1[[#This Row],[Inventory Level]]/Table1[[#This Row],[Reorder Point]]</f>
        <v>1.402088772845953</v>
      </c>
      <c r="N3073" s="3">
        <f>ROUND(Table1[[#This Row],[Turnover Ratio]],2)</f>
        <v>1.4</v>
      </c>
    </row>
    <row r="3074" spans="1:14" hidden="1" x14ac:dyDescent="0.25">
      <c r="A3074" t="s">
        <v>2630</v>
      </c>
      <c r="B3074" s="1">
        <v>45314</v>
      </c>
      <c r="C3074">
        <v>999</v>
      </c>
      <c r="D3074">
        <v>359</v>
      </c>
      <c r="E3074">
        <v>10</v>
      </c>
      <c r="F3074">
        <v>35</v>
      </c>
      <c r="G3074">
        <v>35</v>
      </c>
      <c r="H3074" t="s">
        <v>3950</v>
      </c>
      <c r="I3074">
        <f>YEAR(Table1[[#This Row],[Date]])</f>
        <v>2024</v>
      </c>
      <c r="J3074">
        <f>MONTH(Table1[[#This Row],[Date]])</f>
        <v>1</v>
      </c>
      <c r="K3074">
        <f>WEEKDAY(Table1[[#This Row],[Date]])</f>
        <v>3</v>
      </c>
      <c r="L3074" s="3">
        <f>DAY(Table1[[#This Row],[Date]])</f>
        <v>23</v>
      </c>
      <c r="M3074" s="3">
        <f>Table1[[#This Row],[Inventory Level]]/Table1[[#This Row],[Reorder Point]]</f>
        <v>2.7827298050139277</v>
      </c>
      <c r="N3074" s="3">
        <f>ROUND(Table1[[#This Row],[Turnover Ratio]],2)</f>
        <v>2.78</v>
      </c>
    </row>
    <row r="3075" spans="1:14" hidden="1" x14ac:dyDescent="0.25">
      <c r="A3075" t="s">
        <v>2631</v>
      </c>
      <c r="B3075" s="1">
        <v>45159</v>
      </c>
      <c r="C3075">
        <v>811</v>
      </c>
      <c r="D3075">
        <v>471</v>
      </c>
      <c r="E3075">
        <v>22</v>
      </c>
      <c r="F3075">
        <v>126</v>
      </c>
      <c r="G3075">
        <v>31</v>
      </c>
      <c r="H3075" t="s">
        <v>3950</v>
      </c>
      <c r="I3075">
        <f>YEAR(Table1[[#This Row],[Date]])</f>
        <v>2023</v>
      </c>
      <c r="J3075">
        <f>MONTH(Table1[[#This Row],[Date]])</f>
        <v>8</v>
      </c>
      <c r="K3075">
        <f>WEEKDAY(Table1[[#This Row],[Date]])</f>
        <v>2</v>
      </c>
      <c r="L3075" s="3">
        <f>DAY(Table1[[#This Row],[Date]])</f>
        <v>21</v>
      </c>
      <c r="M3075" s="3">
        <f>Table1[[#This Row],[Inventory Level]]/Table1[[#This Row],[Reorder Point]]</f>
        <v>1.7218683651804672</v>
      </c>
      <c r="N3075" s="3">
        <f>ROUND(Table1[[#This Row],[Turnover Ratio]],2)</f>
        <v>1.72</v>
      </c>
    </row>
    <row r="3076" spans="1:14" x14ac:dyDescent="0.25">
      <c r="A3076" t="s">
        <v>2632</v>
      </c>
      <c r="B3076" s="1">
        <v>45351</v>
      </c>
      <c r="C3076">
        <v>581</v>
      </c>
      <c r="D3076">
        <v>402</v>
      </c>
      <c r="E3076">
        <v>24</v>
      </c>
      <c r="F3076">
        <v>191</v>
      </c>
      <c r="G3076">
        <v>39</v>
      </c>
      <c r="H3076" t="s">
        <v>3949</v>
      </c>
      <c r="I3076">
        <f>YEAR(Table1[[#This Row],[Date]])</f>
        <v>2024</v>
      </c>
      <c r="J3076">
        <f>MONTH(Table1[[#This Row],[Date]])</f>
        <v>2</v>
      </c>
      <c r="K3076">
        <f>WEEKDAY(Table1[[#This Row],[Date]])</f>
        <v>5</v>
      </c>
      <c r="L3076" s="3">
        <f>DAY(Table1[[#This Row],[Date]])</f>
        <v>29</v>
      </c>
      <c r="M3076" s="3">
        <f>Table1[[#This Row],[Inventory Level]]/Table1[[#This Row],[Reorder Point]]</f>
        <v>1.4452736318407959</v>
      </c>
      <c r="N3076" s="3">
        <f>ROUND(Table1[[#This Row],[Turnover Ratio]],2)</f>
        <v>1.45</v>
      </c>
    </row>
    <row r="3077" spans="1:14" x14ac:dyDescent="0.25">
      <c r="A3077" t="s">
        <v>1422</v>
      </c>
      <c r="B3077" s="1">
        <v>45266</v>
      </c>
      <c r="C3077">
        <v>230</v>
      </c>
      <c r="D3077">
        <v>68</v>
      </c>
      <c r="E3077">
        <v>7</v>
      </c>
      <c r="F3077">
        <v>77</v>
      </c>
      <c r="G3077">
        <v>39</v>
      </c>
      <c r="H3077" t="s">
        <v>3949</v>
      </c>
      <c r="I3077">
        <f>YEAR(Table1[[#This Row],[Date]])</f>
        <v>2023</v>
      </c>
      <c r="J3077">
        <f>MONTH(Table1[[#This Row],[Date]])</f>
        <v>12</v>
      </c>
      <c r="K3077">
        <f>WEEKDAY(Table1[[#This Row],[Date]])</f>
        <v>4</v>
      </c>
      <c r="L3077" s="3">
        <f>DAY(Table1[[#This Row],[Date]])</f>
        <v>6</v>
      </c>
      <c r="M3077" s="3">
        <f>Table1[[#This Row],[Inventory Level]]/Table1[[#This Row],[Reorder Point]]</f>
        <v>3.3823529411764706</v>
      </c>
      <c r="N3077" s="3">
        <f>ROUND(Table1[[#This Row],[Turnover Ratio]],2)</f>
        <v>3.38</v>
      </c>
    </row>
    <row r="3078" spans="1:14" hidden="1" x14ac:dyDescent="0.25">
      <c r="A3078" t="s">
        <v>2633</v>
      </c>
      <c r="B3078" s="1">
        <v>45417</v>
      </c>
      <c r="C3078">
        <v>541</v>
      </c>
      <c r="D3078">
        <v>199</v>
      </c>
      <c r="E3078">
        <v>30</v>
      </c>
      <c r="F3078">
        <v>115</v>
      </c>
      <c r="G3078">
        <v>11</v>
      </c>
      <c r="H3078" t="s">
        <v>3951</v>
      </c>
      <c r="I3078">
        <f>YEAR(Table1[[#This Row],[Date]])</f>
        <v>2024</v>
      </c>
      <c r="J3078">
        <f>MONTH(Table1[[#This Row],[Date]])</f>
        <v>5</v>
      </c>
      <c r="K3078">
        <f>WEEKDAY(Table1[[#This Row],[Date]])</f>
        <v>1</v>
      </c>
      <c r="L3078" s="3">
        <f>DAY(Table1[[#This Row],[Date]])</f>
        <v>5</v>
      </c>
      <c r="M3078" s="3">
        <f>Table1[[#This Row],[Inventory Level]]/Table1[[#This Row],[Reorder Point]]</f>
        <v>2.7185929648241207</v>
      </c>
      <c r="N3078" s="3">
        <f>ROUND(Table1[[#This Row],[Turnover Ratio]],2)</f>
        <v>2.72</v>
      </c>
    </row>
    <row r="3079" spans="1:14" hidden="1" x14ac:dyDescent="0.25">
      <c r="A3079" t="s">
        <v>2634</v>
      </c>
      <c r="B3079" s="1">
        <v>44978</v>
      </c>
      <c r="C3079">
        <v>309</v>
      </c>
      <c r="D3079">
        <v>57</v>
      </c>
      <c r="E3079">
        <v>15</v>
      </c>
      <c r="F3079">
        <v>173</v>
      </c>
      <c r="G3079">
        <v>9</v>
      </c>
      <c r="H3079" t="s">
        <v>3950</v>
      </c>
      <c r="I3079">
        <f>YEAR(Table1[[#This Row],[Date]])</f>
        <v>2023</v>
      </c>
      <c r="J3079">
        <f>MONTH(Table1[[#This Row],[Date]])</f>
        <v>2</v>
      </c>
      <c r="K3079">
        <f>WEEKDAY(Table1[[#This Row],[Date]])</f>
        <v>3</v>
      </c>
      <c r="L3079" s="3">
        <f>DAY(Table1[[#This Row],[Date]])</f>
        <v>21</v>
      </c>
      <c r="M3079" s="3">
        <f>Table1[[#This Row],[Inventory Level]]/Table1[[#This Row],[Reorder Point]]</f>
        <v>5.4210526315789478</v>
      </c>
      <c r="N3079" s="3">
        <f>ROUND(Table1[[#This Row],[Turnover Ratio]],2)</f>
        <v>5.42</v>
      </c>
    </row>
    <row r="3080" spans="1:14" hidden="1" x14ac:dyDescent="0.25">
      <c r="A3080" t="s">
        <v>2283</v>
      </c>
      <c r="B3080" s="1">
        <v>45531</v>
      </c>
      <c r="C3080">
        <v>424</v>
      </c>
      <c r="D3080">
        <v>124</v>
      </c>
      <c r="E3080">
        <v>15</v>
      </c>
      <c r="F3080">
        <v>171</v>
      </c>
      <c r="G3080">
        <v>13</v>
      </c>
      <c r="H3080" t="s">
        <v>3951</v>
      </c>
      <c r="I3080">
        <f>YEAR(Table1[[#This Row],[Date]])</f>
        <v>2024</v>
      </c>
      <c r="J3080">
        <f>MONTH(Table1[[#This Row],[Date]])</f>
        <v>8</v>
      </c>
      <c r="K3080">
        <f>WEEKDAY(Table1[[#This Row],[Date]])</f>
        <v>3</v>
      </c>
      <c r="L3080" s="3">
        <f>DAY(Table1[[#This Row],[Date]])</f>
        <v>27</v>
      </c>
      <c r="M3080" s="3">
        <f>Table1[[#This Row],[Inventory Level]]/Table1[[#This Row],[Reorder Point]]</f>
        <v>3.4193548387096775</v>
      </c>
      <c r="N3080" s="3">
        <f>ROUND(Table1[[#This Row],[Turnover Ratio]],2)</f>
        <v>3.42</v>
      </c>
    </row>
    <row r="3081" spans="1:14" hidden="1" x14ac:dyDescent="0.25">
      <c r="A3081" t="s">
        <v>2635</v>
      </c>
      <c r="B3081" s="1">
        <v>45378</v>
      </c>
      <c r="C3081">
        <v>789</v>
      </c>
      <c r="D3081">
        <v>162</v>
      </c>
      <c r="E3081">
        <v>11</v>
      </c>
      <c r="F3081">
        <v>148</v>
      </c>
      <c r="G3081">
        <v>15</v>
      </c>
      <c r="H3081" t="s">
        <v>3951</v>
      </c>
      <c r="I3081">
        <f>YEAR(Table1[[#This Row],[Date]])</f>
        <v>2024</v>
      </c>
      <c r="J3081">
        <f>MONTH(Table1[[#This Row],[Date]])</f>
        <v>3</v>
      </c>
      <c r="K3081">
        <f>WEEKDAY(Table1[[#This Row],[Date]])</f>
        <v>4</v>
      </c>
      <c r="L3081" s="3">
        <f>DAY(Table1[[#This Row],[Date]])</f>
        <v>27</v>
      </c>
      <c r="M3081" s="3">
        <f>Table1[[#This Row],[Inventory Level]]/Table1[[#This Row],[Reorder Point]]</f>
        <v>4.8703703703703702</v>
      </c>
      <c r="N3081" s="3">
        <f>ROUND(Table1[[#This Row],[Turnover Ratio]],2)</f>
        <v>4.87</v>
      </c>
    </row>
    <row r="3082" spans="1:14" hidden="1" x14ac:dyDescent="0.25">
      <c r="A3082" t="s">
        <v>2636</v>
      </c>
      <c r="B3082" s="1">
        <v>45374</v>
      </c>
      <c r="C3082">
        <v>281</v>
      </c>
      <c r="D3082">
        <v>237</v>
      </c>
      <c r="E3082">
        <v>19</v>
      </c>
      <c r="F3082">
        <v>30</v>
      </c>
      <c r="G3082">
        <v>11</v>
      </c>
      <c r="H3082" t="s">
        <v>3951</v>
      </c>
      <c r="I3082">
        <f>YEAR(Table1[[#This Row],[Date]])</f>
        <v>2024</v>
      </c>
      <c r="J3082">
        <f>MONTH(Table1[[#This Row],[Date]])</f>
        <v>3</v>
      </c>
      <c r="K3082">
        <f>WEEKDAY(Table1[[#This Row],[Date]])</f>
        <v>7</v>
      </c>
      <c r="L3082" s="3">
        <f>DAY(Table1[[#This Row],[Date]])</f>
        <v>23</v>
      </c>
      <c r="M3082" s="3">
        <f>Table1[[#This Row],[Inventory Level]]/Table1[[#This Row],[Reorder Point]]</f>
        <v>1.1856540084388185</v>
      </c>
      <c r="N3082" s="3">
        <f>ROUND(Table1[[#This Row],[Turnover Ratio]],2)</f>
        <v>1.19</v>
      </c>
    </row>
    <row r="3083" spans="1:14" hidden="1" x14ac:dyDescent="0.25">
      <c r="A3083" t="s">
        <v>2637</v>
      </c>
      <c r="B3083" s="1">
        <v>45551</v>
      </c>
      <c r="C3083">
        <v>248</v>
      </c>
      <c r="D3083">
        <v>456</v>
      </c>
      <c r="E3083">
        <v>24</v>
      </c>
      <c r="F3083">
        <v>190</v>
      </c>
      <c r="G3083">
        <v>31</v>
      </c>
      <c r="H3083" t="s">
        <v>3951</v>
      </c>
      <c r="I3083">
        <f>YEAR(Table1[[#This Row],[Date]])</f>
        <v>2024</v>
      </c>
      <c r="J3083">
        <f>MONTH(Table1[[#This Row],[Date]])</f>
        <v>9</v>
      </c>
      <c r="K3083">
        <f>WEEKDAY(Table1[[#This Row],[Date]])</f>
        <v>2</v>
      </c>
      <c r="L3083" s="3">
        <f>DAY(Table1[[#This Row],[Date]])</f>
        <v>16</v>
      </c>
      <c r="M3083" s="3">
        <f>Table1[[#This Row],[Inventory Level]]/Table1[[#This Row],[Reorder Point]]</f>
        <v>0.54385964912280704</v>
      </c>
      <c r="N3083" s="3">
        <f>ROUND(Table1[[#This Row],[Turnover Ratio]],2)</f>
        <v>0.54</v>
      </c>
    </row>
    <row r="3084" spans="1:14" x14ac:dyDescent="0.25">
      <c r="A3084" t="s">
        <v>360</v>
      </c>
      <c r="B3084" s="1">
        <v>45461</v>
      </c>
      <c r="C3084">
        <v>520</v>
      </c>
      <c r="D3084">
        <v>125</v>
      </c>
      <c r="E3084">
        <v>25</v>
      </c>
      <c r="F3084">
        <v>103</v>
      </c>
      <c r="G3084">
        <v>17</v>
      </c>
      <c r="H3084" t="s">
        <v>3949</v>
      </c>
      <c r="I3084">
        <f>YEAR(Table1[[#This Row],[Date]])</f>
        <v>2024</v>
      </c>
      <c r="J3084">
        <f>MONTH(Table1[[#This Row],[Date]])</f>
        <v>6</v>
      </c>
      <c r="K3084">
        <f>WEEKDAY(Table1[[#This Row],[Date]])</f>
        <v>3</v>
      </c>
      <c r="L3084" s="3">
        <f>DAY(Table1[[#This Row],[Date]])</f>
        <v>18</v>
      </c>
      <c r="M3084" s="3">
        <f>Table1[[#This Row],[Inventory Level]]/Table1[[#This Row],[Reorder Point]]</f>
        <v>4.16</v>
      </c>
      <c r="N3084" s="3">
        <f>ROUND(Table1[[#This Row],[Turnover Ratio]],2)</f>
        <v>4.16</v>
      </c>
    </row>
    <row r="3085" spans="1:14" hidden="1" x14ac:dyDescent="0.25">
      <c r="A3085" t="s">
        <v>2638</v>
      </c>
      <c r="B3085" s="1">
        <v>45344</v>
      </c>
      <c r="C3085">
        <v>868</v>
      </c>
      <c r="D3085">
        <v>263</v>
      </c>
      <c r="E3085">
        <v>26</v>
      </c>
      <c r="F3085">
        <v>107</v>
      </c>
      <c r="G3085">
        <v>23</v>
      </c>
      <c r="H3085" t="s">
        <v>3950</v>
      </c>
      <c r="I3085">
        <f>YEAR(Table1[[#This Row],[Date]])</f>
        <v>2024</v>
      </c>
      <c r="J3085">
        <f>MONTH(Table1[[#This Row],[Date]])</f>
        <v>2</v>
      </c>
      <c r="K3085">
        <f>WEEKDAY(Table1[[#This Row],[Date]])</f>
        <v>5</v>
      </c>
      <c r="L3085" s="3">
        <f>DAY(Table1[[#This Row],[Date]])</f>
        <v>22</v>
      </c>
      <c r="M3085" s="3">
        <f>Table1[[#This Row],[Inventory Level]]/Table1[[#This Row],[Reorder Point]]</f>
        <v>3.3003802281368819</v>
      </c>
      <c r="N3085" s="3">
        <f>ROUND(Table1[[#This Row],[Turnover Ratio]],2)</f>
        <v>3.3</v>
      </c>
    </row>
    <row r="3086" spans="1:14" hidden="1" x14ac:dyDescent="0.25">
      <c r="A3086" t="s">
        <v>2639</v>
      </c>
      <c r="B3086" s="1">
        <v>45517</v>
      </c>
      <c r="C3086">
        <v>167</v>
      </c>
      <c r="D3086">
        <v>68</v>
      </c>
      <c r="E3086">
        <v>12</v>
      </c>
      <c r="F3086">
        <v>26</v>
      </c>
      <c r="G3086">
        <v>50</v>
      </c>
      <c r="H3086" t="s">
        <v>3951</v>
      </c>
      <c r="I3086">
        <f>YEAR(Table1[[#This Row],[Date]])</f>
        <v>2024</v>
      </c>
      <c r="J3086">
        <f>MONTH(Table1[[#This Row],[Date]])</f>
        <v>8</v>
      </c>
      <c r="K3086">
        <f>WEEKDAY(Table1[[#This Row],[Date]])</f>
        <v>3</v>
      </c>
      <c r="L3086" s="3">
        <f>DAY(Table1[[#This Row],[Date]])</f>
        <v>13</v>
      </c>
      <c r="M3086" s="3">
        <f>Table1[[#This Row],[Inventory Level]]/Table1[[#This Row],[Reorder Point]]</f>
        <v>2.4558823529411766</v>
      </c>
      <c r="N3086" s="3">
        <f>ROUND(Table1[[#This Row],[Turnover Ratio]],2)</f>
        <v>2.46</v>
      </c>
    </row>
    <row r="3087" spans="1:14" x14ac:dyDescent="0.25">
      <c r="A3087" t="s">
        <v>2236</v>
      </c>
      <c r="B3087" s="1">
        <v>45120</v>
      </c>
      <c r="C3087">
        <v>710</v>
      </c>
      <c r="D3087">
        <v>219</v>
      </c>
      <c r="E3087">
        <v>22</v>
      </c>
      <c r="F3087">
        <v>160</v>
      </c>
      <c r="G3087">
        <v>21</v>
      </c>
      <c r="H3087" t="s">
        <v>3949</v>
      </c>
      <c r="I3087">
        <f>YEAR(Table1[[#This Row],[Date]])</f>
        <v>2023</v>
      </c>
      <c r="J3087">
        <f>MONTH(Table1[[#This Row],[Date]])</f>
        <v>7</v>
      </c>
      <c r="K3087">
        <f>WEEKDAY(Table1[[#This Row],[Date]])</f>
        <v>5</v>
      </c>
      <c r="L3087" s="3">
        <f>DAY(Table1[[#This Row],[Date]])</f>
        <v>13</v>
      </c>
      <c r="M3087" s="3">
        <f>Table1[[#This Row],[Inventory Level]]/Table1[[#This Row],[Reorder Point]]</f>
        <v>3.2420091324200913</v>
      </c>
      <c r="N3087" s="3">
        <f>ROUND(Table1[[#This Row],[Turnover Ratio]],2)</f>
        <v>3.24</v>
      </c>
    </row>
    <row r="3088" spans="1:14" hidden="1" x14ac:dyDescent="0.25">
      <c r="A3088" t="s">
        <v>2640</v>
      </c>
      <c r="B3088" s="1">
        <v>45131</v>
      </c>
      <c r="C3088">
        <v>797</v>
      </c>
      <c r="D3088">
        <v>336</v>
      </c>
      <c r="E3088">
        <v>12</v>
      </c>
      <c r="F3088">
        <v>131</v>
      </c>
      <c r="G3088">
        <v>33</v>
      </c>
      <c r="H3088" t="s">
        <v>3951</v>
      </c>
      <c r="I3088">
        <f>YEAR(Table1[[#This Row],[Date]])</f>
        <v>2023</v>
      </c>
      <c r="J3088">
        <f>MONTH(Table1[[#This Row],[Date]])</f>
        <v>7</v>
      </c>
      <c r="K3088">
        <f>WEEKDAY(Table1[[#This Row],[Date]])</f>
        <v>2</v>
      </c>
      <c r="L3088" s="3">
        <f>DAY(Table1[[#This Row],[Date]])</f>
        <v>24</v>
      </c>
      <c r="M3088" s="3">
        <f>Table1[[#This Row],[Inventory Level]]/Table1[[#This Row],[Reorder Point]]</f>
        <v>2.3720238095238093</v>
      </c>
      <c r="N3088" s="3">
        <f>ROUND(Table1[[#This Row],[Turnover Ratio]],2)</f>
        <v>2.37</v>
      </c>
    </row>
    <row r="3089" spans="1:14" x14ac:dyDescent="0.25">
      <c r="A3089" t="s">
        <v>2641</v>
      </c>
      <c r="B3089" s="1">
        <v>45188</v>
      </c>
      <c r="C3089">
        <v>247</v>
      </c>
      <c r="D3089">
        <v>444</v>
      </c>
      <c r="E3089">
        <v>23</v>
      </c>
      <c r="F3089">
        <v>177</v>
      </c>
      <c r="G3089">
        <v>23</v>
      </c>
      <c r="H3089" t="s">
        <v>3949</v>
      </c>
      <c r="I3089">
        <f>YEAR(Table1[[#This Row],[Date]])</f>
        <v>2023</v>
      </c>
      <c r="J3089">
        <f>MONTH(Table1[[#This Row],[Date]])</f>
        <v>9</v>
      </c>
      <c r="K3089">
        <f>WEEKDAY(Table1[[#This Row],[Date]])</f>
        <v>3</v>
      </c>
      <c r="L3089" s="3">
        <f>DAY(Table1[[#This Row],[Date]])</f>
        <v>19</v>
      </c>
      <c r="M3089" s="3">
        <f>Table1[[#This Row],[Inventory Level]]/Table1[[#This Row],[Reorder Point]]</f>
        <v>0.55630630630630629</v>
      </c>
      <c r="N3089" s="3">
        <f>ROUND(Table1[[#This Row],[Turnover Ratio]],2)</f>
        <v>0.56000000000000005</v>
      </c>
    </row>
    <row r="3090" spans="1:14" hidden="1" x14ac:dyDescent="0.25">
      <c r="A3090" t="s">
        <v>2642</v>
      </c>
      <c r="B3090" s="1">
        <v>45132</v>
      </c>
      <c r="C3090">
        <v>236</v>
      </c>
      <c r="D3090">
        <v>177</v>
      </c>
      <c r="E3090">
        <v>1</v>
      </c>
      <c r="F3090">
        <v>166</v>
      </c>
      <c r="G3090">
        <v>20</v>
      </c>
      <c r="H3090" t="s">
        <v>3951</v>
      </c>
      <c r="I3090">
        <f>YEAR(Table1[[#This Row],[Date]])</f>
        <v>2023</v>
      </c>
      <c r="J3090">
        <f>MONTH(Table1[[#This Row],[Date]])</f>
        <v>7</v>
      </c>
      <c r="K3090">
        <f>WEEKDAY(Table1[[#This Row],[Date]])</f>
        <v>3</v>
      </c>
      <c r="L3090" s="3">
        <f>DAY(Table1[[#This Row],[Date]])</f>
        <v>25</v>
      </c>
      <c r="M3090" s="3">
        <f>Table1[[#This Row],[Inventory Level]]/Table1[[#This Row],[Reorder Point]]</f>
        <v>1.3333333333333333</v>
      </c>
      <c r="N3090" s="3">
        <f>ROUND(Table1[[#This Row],[Turnover Ratio]],2)</f>
        <v>1.33</v>
      </c>
    </row>
    <row r="3091" spans="1:14" x14ac:dyDescent="0.25">
      <c r="A3091" t="s">
        <v>2643</v>
      </c>
      <c r="B3091" s="1">
        <v>45047</v>
      </c>
      <c r="C3091">
        <v>458</v>
      </c>
      <c r="D3091">
        <v>173</v>
      </c>
      <c r="E3091">
        <v>30</v>
      </c>
      <c r="F3091">
        <v>109</v>
      </c>
      <c r="G3091">
        <v>45</v>
      </c>
      <c r="H3091" t="s">
        <v>3949</v>
      </c>
      <c r="I3091">
        <f>YEAR(Table1[[#This Row],[Date]])</f>
        <v>2023</v>
      </c>
      <c r="J3091">
        <f>MONTH(Table1[[#This Row],[Date]])</f>
        <v>5</v>
      </c>
      <c r="K3091">
        <f>WEEKDAY(Table1[[#This Row],[Date]])</f>
        <v>2</v>
      </c>
      <c r="L3091" s="3">
        <f>DAY(Table1[[#This Row],[Date]])</f>
        <v>1</v>
      </c>
      <c r="M3091" s="3">
        <f>Table1[[#This Row],[Inventory Level]]/Table1[[#This Row],[Reorder Point]]</f>
        <v>2.647398843930636</v>
      </c>
      <c r="N3091" s="3">
        <f>ROUND(Table1[[#This Row],[Turnover Ratio]],2)</f>
        <v>2.65</v>
      </c>
    </row>
    <row r="3092" spans="1:14" hidden="1" x14ac:dyDescent="0.25">
      <c r="A3092" t="s">
        <v>80</v>
      </c>
      <c r="B3092" s="1">
        <v>45650</v>
      </c>
      <c r="C3092">
        <v>225</v>
      </c>
      <c r="D3092">
        <v>497</v>
      </c>
      <c r="E3092">
        <v>11</v>
      </c>
      <c r="F3092">
        <v>97</v>
      </c>
      <c r="G3092">
        <v>12</v>
      </c>
      <c r="H3092" t="s">
        <v>3950</v>
      </c>
      <c r="I3092">
        <f>YEAR(Table1[[#This Row],[Date]])</f>
        <v>2024</v>
      </c>
      <c r="J3092">
        <f>MONTH(Table1[[#This Row],[Date]])</f>
        <v>12</v>
      </c>
      <c r="K3092">
        <f>WEEKDAY(Table1[[#This Row],[Date]])</f>
        <v>3</v>
      </c>
      <c r="L3092" s="3">
        <f>DAY(Table1[[#This Row],[Date]])</f>
        <v>24</v>
      </c>
      <c r="M3092" s="3">
        <f>Table1[[#This Row],[Inventory Level]]/Table1[[#This Row],[Reorder Point]]</f>
        <v>0.45271629778672035</v>
      </c>
      <c r="N3092" s="3">
        <f>ROUND(Table1[[#This Row],[Turnover Ratio]],2)</f>
        <v>0.45</v>
      </c>
    </row>
    <row r="3093" spans="1:14" hidden="1" x14ac:dyDescent="0.25">
      <c r="A3093" t="s">
        <v>2644</v>
      </c>
      <c r="B3093" s="1">
        <v>45098</v>
      </c>
      <c r="C3093">
        <v>860</v>
      </c>
      <c r="D3093">
        <v>295</v>
      </c>
      <c r="E3093">
        <v>4</v>
      </c>
      <c r="F3093">
        <v>117</v>
      </c>
      <c r="G3093">
        <v>6</v>
      </c>
      <c r="H3093" t="s">
        <v>3951</v>
      </c>
      <c r="I3093">
        <f>YEAR(Table1[[#This Row],[Date]])</f>
        <v>2023</v>
      </c>
      <c r="J3093">
        <f>MONTH(Table1[[#This Row],[Date]])</f>
        <v>6</v>
      </c>
      <c r="K3093">
        <f>WEEKDAY(Table1[[#This Row],[Date]])</f>
        <v>4</v>
      </c>
      <c r="L3093" s="3">
        <f>DAY(Table1[[#This Row],[Date]])</f>
        <v>21</v>
      </c>
      <c r="M3093" s="3">
        <f>Table1[[#This Row],[Inventory Level]]/Table1[[#This Row],[Reorder Point]]</f>
        <v>2.9152542372881354</v>
      </c>
      <c r="N3093" s="3">
        <f>ROUND(Table1[[#This Row],[Turnover Ratio]],2)</f>
        <v>2.92</v>
      </c>
    </row>
    <row r="3094" spans="1:14" hidden="1" x14ac:dyDescent="0.25">
      <c r="A3094" t="s">
        <v>2645</v>
      </c>
      <c r="B3094" s="1">
        <v>45192</v>
      </c>
      <c r="C3094">
        <v>453</v>
      </c>
      <c r="D3094">
        <v>262</v>
      </c>
      <c r="E3094">
        <v>21</v>
      </c>
      <c r="F3094">
        <v>99</v>
      </c>
      <c r="G3094">
        <v>6</v>
      </c>
      <c r="H3094" t="s">
        <v>3951</v>
      </c>
      <c r="I3094">
        <f>YEAR(Table1[[#This Row],[Date]])</f>
        <v>2023</v>
      </c>
      <c r="J3094">
        <f>MONTH(Table1[[#This Row],[Date]])</f>
        <v>9</v>
      </c>
      <c r="K3094">
        <f>WEEKDAY(Table1[[#This Row],[Date]])</f>
        <v>7</v>
      </c>
      <c r="L3094" s="3">
        <f>DAY(Table1[[#This Row],[Date]])</f>
        <v>23</v>
      </c>
      <c r="M3094" s="3">
        <f>Table1[[#This Row],[Inventory Level]]/Table1[[#This Row],[Reorder Point]]</f>
        <v>1.7290076335877862</v>
      </c>
      <c r="N3094" s="3">
        <f>ROUND(Table1[[#This Row],[Turnover Ratio]],2)</f>
        <v>1.73</v>
      </c>
    </row>
    <row r="3095" spans="1:14" x14ac:dyDescent="0.25">
      <c r="A3095" t="s">
        <v>2646</v>
      </c>
      <c r="B3095" s="1">
        <v>45656</v>
      </c>
      <c r="C3095">
        <v>493</v>
      </c>
      <c r="D3095">
        <v>355</v>
      </c>
      <c r="E3095">
        <v>22</v>
      </c>
      <c r="F3095">
        <v>107</v>
      </c>
      <c r="G3095">
        <v>21</v>
      </c>
      <c r="H3095" t="s">
        <v>3949</v>
      </c>
      <c r="I3095">
        <f>YEAR(Table1[[#This Row],[Date]])</f>
        <v>2024</v>
      </c>
      <c r="J3095">
        <f>MONTH(Table1[[#This Row],[Date]])</f>
        <v>12</v>
      </c>
      <c r="K3095">
        <f>WEEKDAY(Table1[[#This Row],[Date]])</f>
        <v>2</v>
      </c>
      <c r="L3095" s="3">
        <f>DAY(Table1[[#This Row],[Date]])</f>
        <v>30</v>
      </c>
      <c r="M3095" s="3">
        <f>Table1[[#This Row],[Inventory Level]]/Table1[[#This Row],[Reorder Point]]</f>
        <v>1.3887323943661971</v>
      </c>
      <c r="N3095" s="3">
        <f>ROUND(Table1[[#This Row],[Turnover Ratio]],2)</f>
        <v>1.39</v>
      </c>
    </row>
    <row r="3096" spans="1:14" x14ac:dyDescent="0.25">
      <c r="A3096" t="s">
        <v>2647</v>
      </c>
      <c r="B3096" s="1">
        <v>44977</v>
      </c>
      <c r="C3096">
        <v>974</v>
      </c>
      <c r="D3096">
        <v>470</v>
      </c>
      <c r="E3096">
        <v>9</v>
      </c>
      <c r="F3096">
        <v>166</v>
      </c>
      <c r="G3096">
        <v>42</v>
      </c>
      <c r="H3096" t="s">
        <v>3949</v>
      </c>
      <c r="I3096">
        <f>YEAR(Table1[[#This Row],[Date]])</f>
        <v>2023</v>
      </c>
      <c r="J3096">
        <f>MONTH(Table1[[#This Row],[Date]])</f>
        <v>2</v>
      </c>
      <c r="K3096">
        <f>WEEKDAY(Table1[[#This Row],[Date]])</f>
        <v>2</v>
      </c>
      <c r="L3096" s="3">
        <f>DAY(Table1[[#This Row],[Date]])</f>
        <v>20</v>
      </c>
      <c r="M3096" s="3">
        <f>Table1[[#This Row],[Inventory Level]]/Table1[[#This Row],[Reorder Point]]</f>
        <v>2.0723404255319151</v>
      </c>
      <c r="N3096" s="3">
        <f>ROUND(Table1[[#This Row],[Turnover Ratio]],2)</f>
        <v>2.0699999999999998</v>
      </c>
    </row>
    <row r="3097" spans="1:14" hidden="1" x14ac:dyDescent="0.25">
      <c r="A3097" t="s">
        <v>360</v>
      </c>
      <c r="B3097" s="1">
        <v>45382</v>
      </c>
      <c r="C3097">
        <v>130</v>
      </c>
      <c r="D3097">
        <v>396</v>
      </c>
      <c r="E3097">
        <v>25</v>
      </c>
      <c r="F3097">
        <v>89</v>
      </c>
      <c r="G3097">
        <v>14</v>
      </c>
      <c r="H3097" t="s">
        <v>3951</v>
      </c>
      <c r="I3097">
        <f>YEAR(Table1[[#This Row],[Date]])</f>
        <v>2024</v>
      </c>
      <c r="J3097">
        <f>MONTH(Table1[[#This Row],[Date]])</f>
        <v>3</v>
      </c>
      <c r="K3097">
        <f>WEEKDAY(Table1[[#This Row],[Date]])</f>
        <v>1</v>
      </c>
      <c r="L3097" s="3">
        <f>DAY(Table1[[#This Row],[Date]])</f>
        <v>31</v>
      </c>
      <c r="M3097" s="3">
        <f>Table1[[#This Row],[Inventory Level]]/Table1[[#This Row],[Reorder Point]]</f>
        <v>0.32828282828282829</v>
      </c>
      <c r="N3097" s="3">
        <f>ROUND(Table1[[#This Row],[Turnover Ratio]],2)</f>
        <v>0.33</v>
      </c>
    </row>
    <row r="3098" spans="1:14" x14ac:dyDescent="0.25">
      <c r="A3098" t="s">
        <v>2648</v>
      </c>
      <c r="B3098" s="1">
        <v>45018</v>
      </c>
      <c r="C3098">
        <v>713</v>
      </c>
      <c r="D3098">
        <v>132</v>
      </c>
      <c r="E3098">
        <v>11</v>
      </c>
      <c r="F3098">
        <v>99</v>
      </c>
      <c r="G3098">
        <v>35</v>
      </c>
      <c r="H3098" t="s">
        <v>3949</v>
      </c>
      <c r="I3098">
        <f>YEAR(Table1[[#This Row],[Date]])</f>
        <v>2023</v>
      </c>
      <c r="J3098">
        <f>MONTH(Table1[[#This Row],[Date]])</f>
        <v>4</v>
      </c>
      <c r="K3098">
        <f>WEEKDAY(Table1[[#This Row],[Date]])</f>
        <v>1</v>
      </c>
      <c r="L3098" s="3">
        <f>DAY(Table1[[#This Row],[Date]])</f>
        <v>2</v>
      </c>
      <c r="M3098" s="3">
        <f>Table1[[#This Row],[Inventory Level]]/Table1[[#This Row],[Reorder Point]]</f>
        <v>5.4015151515151514</v>
      </c>
      <c r="N3098" s="3">
        <f>ROUND(Table1[[#This Row],[Turnover Ratio]],2)</f>
        <v>5.4</v>
      </c>
    </row>
    <row r="3099" spans="1:14" hidden="1" x14ac:dyDescent="0.25">
      <c r="A3099" t="s">
        <v>2614</v>
      </c>
      <c r="B3099" s="1">
        <v>45360</v>
      </c>
      <c r="C3099">
        <v>787</v>
      </c>
      <c r="D3099">
        <v>211</v>
      </c>
      <c r="E3099">
        <v>19</v>
      </c>
      <c r="F3099">
        <v>166</v>
      </c>
      <c r="G3099">
        <v>45</v>
      </c>
      <c r="H3099" t="s">
        <v>3951</v>
      </c>
      <c r="I3099">
        <f>YEAR(Table1[[#This Row],[Date]])</f>
        <v>2024</v>
      </c>
      <c r="J3099">
        <f>MONTH(Table1[[#This Row],[Date]])</f>
        <v>3</v>
      </c>
      <c r="K3099">
        <f>WEEKDAY(Table1[[#This Row],[Date]])</f>
        <v>7</v>
      </c>
      <c r="L3099" s="3">
        <f>DAY(Table1[[#This Row],[Date]])</f>
        <v>9</v>
      </c>
      <c r="M3099" s="3">
        <f>Table1[[#This Row],[Inventory Level]]/Table1[[#This Row],[Reorder Point]]</f>
        <v>3.7298578199052135</v>
      </c>
      <c r="N3099" s="3">
        <f>ROUND(Table1[[#This Row],[Turnover Ratio]],2)</f>
        <v>3.73</v>
      </c>
    </row>
    <row r="3100" spans="1:14" x14ac:dyDescent="0.25">
      <c r="A3100" t="s">
        <v>271</v>
      </c>
      <c r="B3100" s="1">
        <v>45022</v>
      </c>
      <c r="C3100">
        <v>867</v>
      </c>
      <c r="D3100">
        <v>209</v>
      </c>
      <c r="E3100">
        <v>17</v>
      </c>
      <c r="F3100">
        <v>157</v>
      </c>
      <c r="G3100">
        <v>43</v>
      </c>
      <c r="H3100" t="s">
        <v>3949</v>
      </c>
      <c r="I3100">
        <f>YEAR(Table1[[#This Row],[Date]])</f>
        <v>2023</v>
      </c>
      <c r="J3100">
        <f>MONTH(Table1[[#This Row],[Date]])</f>
        <v>4</v>
      </c>
      <c r="K3100">
        <f>WEEKDAY(Table1[[#This Row],[Date]])</f>
        <v>5</v>
      </c>
      <c r="L3100" s="3">
        <f>DAY(Table1[[#This Row],[Date]])</f>
        <v>6</v>
      </c>
      <c r="M3100" s="3">
        <f>Table1[[#This Row],[Inventory Level]]/Table1[[#This Row],[Reorder Point]]</f>
        <v>4.1483253588516744</v>
      </c>
      <c r="N3100" s="3">
        <f>ROUND(Table1[[#This Row],[Turnover Ratio]],2)</f>
        <v>4.1500000000000004</v>
      </c>
    </row>
    <row r="3101" spans="1:14" hidden="1" x14ac:dyDescent="0.25">
      <c r="A3101" t="s">
        <v>2649</v>
      </c>
      <c r="B3101" s="1">
        <v>45542</v>
      </c>
      <c r="C3101">
        <v>116</v>
      </c>
      <c r="D3101">
        <v>495</v>
      </c>
      <c r="E3101">
        <v>7</v>
      </c>
      <c r="F3101">
        <v>43</v>
      </c>
      <c r="G3101">
        <v>38</v>
      </c>
      <c r="H3101" t="s">
        <v>3950</v>
      </c>
      <c r="I3101">
        <f>YEAR(Table1[[#This Row],[Date]])</f>
        <v>2024</v>
      </c>
      <c r="J3101">
        <f>MONTH(Table1[[#This Row],[Date]])</f>
        <v>9</v>
      </c>
      <c r="K3101">
        <f>WEEKDAY(Table1[[#This Row],[Date]])</f>
        <v>7</v>
      </c>
      <c r="L3101" s="3">
        <f>DAY(Table1[[#This Row],[Date]])</f>
        <v>7</v>
      </c>
      <c r="M3101" s="3">
        <f>Table1[[#This Row],[Inventory Level]]/Table1[[#This Row],[Reorder Point]]</f>
        <v>0.23434343434343435</v>
      </c>
      <c r="N3101" s="3">
        <f>ROUND(Table1[[#This Row],[Turnover Ratio]],2)</f>
        <v>0.23</v>
      </c>
    </row>
    <row r="3102" spans="1:14" hidden="1" x14ac:dyDescent="0.25">
      <c r="A3102" t="s">
        <v>2650</v>
      </c>
      <c r="B3102" s="1">
        <v>45041</v>
      </c>
      <c r="C3102">
        <v>398</v>
      </c>
      <c r="D3102">
        <v>283</v>
      </c>
      <c r="E3102">
        <v>24</v>
      </c>
      <c r="F3102">
        <v>64</v>
      </c>
      <c r="G3102">
        <v>41</v>
      </c>
      <c r="H3102" t="s">
        <v>3951</v>
      </c>
      <c r="I3102">
        <f>YEAR(Table1[[#This Row],[Date]])</f>
        <v>2023</v>
      </c>
      <c r="J3102">
        <f>MONTH(Table1[[#This Row],[Date]])</f>
        <v>4</v>
      </c>
      <c r="K3102">
        <f>WEEKDAY(Table1[[#This Row],[Date]])</f>
        <v>3</v>
      </c>
      <c r="L3102" s="3">
        <f>DAY(Table1[[#This Row],[Date]])</f>
        <v>25</v>
      </c>
      <c r="M3102" s="3">
        <f>Table1[[#This Row],[Inventory Level]]/Table1[[#This Row],[Reorder Point]]</f>
        <v>1.4063604240282686</v>
      </c>
      <c r="N3102" s="3">
        <f>ROUND(Table1[[#This Row],[Turnover Ratio]],2)</f>
        <v>1.41</v>
      </c>
    </row>
    <row r="3103" spans="1:14" hidden="1" x14ac:dyDescent="0.25">
      <c r="A3103" t="s">
        <v>2651</v>
      </c>
      <c r="B3103" s="1">
        <v>45156</v>
      </c>
      <c r="C3103">
        <v>785</v>
      </c>
      <c r="D3103">
        <v>300</v>
      </c>
      <c r="E3103">
        <v>29</v>
      </c>
      <c r="F3103">
        <v>46</v>
      </c>
      <c r="G3103">
        <v>8</v>
      </c>
      <c r="H3103" t="s">
        <v>3951</v>
      </c>
      <c r="I3103">
        <f>YEAR(Table1[[#This Row],[Date]])</f>
        <v>2023</v>
      </c>
      <c r="J3103">
        <f>MONTH(Table1[[#This Row],[Date]])</f>
        <v>8</v>
      </c>
      <c r="K3103">
        <f>WEEKDAY(Table1[[#This Row],[Date]])</f>
        <v>6</v>
      </c>
      <c r="L3103" s="3">
        <f>DAY(Table1[[#This Row],[Date]])</f>
        <v>18</v>
      </c>
      <c r="M3103" s="3">
        <f>Table1[[#This Row],[Inventory Level]]/Table1[[#This Row],[Reorder Point]]</f>
        <v>2.6166666666666667</v>
      </c>
      <c r="N3103" s="3">
        <f>ROUND(Table1[[#This Row],[Turnover Ratio]],2)</f>
        <v>2.62</v>
      </c>
    </row>
    <row r="3104" spans="1:14" x14ac:dyDescent="0.25">
      <c r="A3104" t="s">
        <v>2652</v>
      </c>
      <c r="B3104" s="1">
        <v>45205</v>
      </c>
      <c r="C3104">
        <v>787</v>
      </c>
      <c r="D3104">
        <v>496</v>
      </c>
      <c r="E3104">
        <v>21</v>
      </c>
      <c r="F3104">
        <v>76</v>
      </c>
      <c r="G3104">
        <v>6</v>
      </c>
      <c r="H3104" t="s">
        <v>3949</v>
      </c>
      <c r="I3104">
        <f>YEAR(Table1[[#This Row],[Date]])</f>
        <v>2023</v>
      </c>
      <c r="J3104">
        <f>MONTH(Table1[[#This Row],[Date]])</f>
        <v>10</v>
      </c>
      <c r="K3104">
        <f>WEEKDAY(Table1[[#This Row],[Date]])</f>
        <v>6</v>
      </c>
      <c r="L3104" s="3">
        <f>DAY(Table1[[#This Row],[Date]])</f>
        <v>6</v>
      </c>
      <c r="M3104" s="3">
        <f>Table1[[#This Row],[Inventory Level]]/Table1[[#This Row],[Reorder Point]]</f>
        <v>1.5866935483870968</v>
      </c>
      <c r="N3104" s="3">
        <f>ROUND(Table1[[#This Row],[Turnover Ratio]],2)</f>
        <v>1.59</v>
      </c>
    </row>
    <row r="3105" spans="1:14" x14ac:dyDescent="0.25">
      <c r="A3105" t="s">
        <v>2653</v>
      </c>
      <c r="B3105" s="1">
        <v>45105</v>
      </c>
      <c r="C3105">
        <v>963</v>
      </c>
      <c r="D3105">
        <v>312</v>
      </c>
      <c r="E3105">
        <v>19</v>
      </c>
      <c r="F3105">
        <v>63</v>
      </c>
      <c r="G3105">
        <v>9</v>
      </c>
      <c r="H3105" t="s">
        <v>3949</v>
      </c>
      <c r="I3105">
        <f>YEAR(Table1[[#This Row],[Date]])</f>
        <v>2023</v>
      </c>
      <c r="J3105">
        <f>MONTH(Table1[[#This Row],[Date]])</f>
        <v>6</v>
      </c>
      <c r="K3105">
        <f>WEEKDAY(Table1[[#This Row],[Date]])</f>
        <v>4</v>
      </c>
      <c r="L3105" s="3">
        <f>DAY(Table1[[#This Row],[Date]])</f>
        <v>28</v>
      </c>
      <c r="M3105" s="3">
        <f>Table1[[#This Row],[Inventory Level]]/Table1[[#This Row],[Reorder Point]]</f>
        <v>3.0865384615384617</v>
      </c>
      <c r="N3105" s="3">
        <f>ROUND(Table1[[#This Row],[Turnover Ratio]],2)</f>
        <v>3.09</v>
      </c>
    </row>
    <row r="3106" spans="1:14" x14ac:dyDescent="0.25">
      <c r="A3106" t="s">
        <v>2654</v>
      </c>
      <c r="B3106" s="1">
        <v>45413</v>
      </c>
      <c r="C3106">
        <v>556</v>
      </c>
      <c r="D3106">
        <v>393</v>
      </c>
      <c r="E3106">
        <v>12</v>
      </c>
      <c r="F3106">
        <v>25</v>
      </c>
      <c r="G3106">
        <v>21</v>
      </c>
      <c r="H3106" t="s">
        <v>3949</v>
      </c>
      <c r="I3106">
        <f>YEAR(Table1[[#This Row],[Date]])</f>
        <v>2024</v>
      </c>
      <c r="J3106">
        <f>MONTH(Table1[[#This Row],[Date]])</f>
        <v>5</v>
      </c>
      <c r="K3106">
        <f>WEEKDAY(Table1[[#This Row],[Date]])</f>
        <v>4</v>
      </c>
      <c r="L3106" s="3">
        <f>DAY(Table1[[#This Row],[Date]])</f>
        <v>1</v>
      </c>
      <c r="M3106" s="3">
        <f>Table1[[#This Row],[Inventory Level]]/Table1[[#This Row],[Reorder Point]]</f>
        <v>1.4147582697201018</v>
      </c>
      <c r="N3106" s="3">
        <f>ROUND(Table1[[#This Row],[Turnover Ratio]],2)</f>
        <v>1.41</v>
      </c>
    </row>
    <row r="3107" spans="1:14" x14ac:dyDescent="0.25">
      <c r="A3107" t="s">
        <v>1803</v>
      </c>
      <c r="B3107" s="1">
        <v>45657</v>
      </c>
      <c r="C3107">
        <v>608</v>
      </c>
      <c r="D3107">
        <v>441</v>
      </c>
      <c r="E3107">
        <v>7</v>
      </c>
      <c r="F3107">
        <v>139</v>
      </c>
      <c r="G3107">
        <v>19</v>
      </c>
      <c r="H3107" t="s">
        <v>3949</v>
      </c>
      <c r="I3107">
        <f>YEAR(Table1[[#This Row],[Date]])</f>
        <v>2024</v>
      </c>
      <c r="J3107">
        <f>MONTH(Table1[[#This Row],[Date]])</f>
        <v>12</v>
      </c>
      <c r="K3107">
        <f>WEEKDAY(Table1[[#This Row],[Date]])</f>
        <v>3</v>
      </c>
      <c r="L3107" s="3">
        <f>DAY(Table1[[#This Row],[Date]])</f>
        <v>31</v>
      </c>
      <c r="M3107" s="3">
        <f>Table1[[#This Row],[Inventory Level]]/Table1[[#This Row],[Reorder Point]]</f>
        <v>1.3786848072562359</v>
      </c>
      <c r="N3107" s="3">
        <f>ROUND(Table1[[#This Row],[Turnover Ratio]],2)</f>
        <v>1.38</v>
      </c>
    </row>
    <row r="3108" spans="1:14" hidden="1" x14ac:dyDescent="0.25">
      <c r="A3108" t="s">
        <v>2655</v>
      </c>
      <c r="B3108" s="1">
        <v>45257</v>
      </c>
      <c r="C3108">
        <v>645</v>
      </c>
      <c r="D3108">
        <v>421</v>
      </c>
      <c r="E3108">
        <v>19</v>
      </c>
      <c r="F3108">
        <v>53</v>
      </c>
      <c r="G3108">
        <v>24</v>
      </c>
      <c r="H3108" t="s">
        <v>3950</v>
      </c>
      <c r="I3108">
        <f>YEAR(Table1[[#This Row],[Date]])</f>
        <v>2023</v>
      </c>
      <c r="J3108">
        <f>MONTH(Table1[[#This Row],[Date]])</f>
        <v>11</v>
      </c>
      <c r="K3108">
        <f>WEEKDAY(Table1[[#This Row],[Date]])</f>
        <v>2</v>
      </c>
      <c r="L3108" s="3">
        <f>DAY(Table1[[#This Row],[Date]])</f>
        <v>27</v>
      </c>
      <c r="M3108" s="3">
        <f>Table1[[#This Row],[Inventory Level]]/Table1[[#This Row],[Reorder Point]]</f>
        <v>1.5320665083135392</v>
      </c>
      <c r="N3108" s="3">
        <f>ROUND(Table1[[#This Row],[Turnover Ratio]],2)</f>
        <v>1.53</v>
      </c>
    </row>
    <row r="3109" spans="1:14" hidden="1" x14ac:dyDescent="0.25">
      <c r="A3109" t="s">
        <v>1930</v>
      </c>
      <c r="B3109" s="1">
        <v>45470</v>
      </c>
      <c r="C3109">
        <v>508</v>
      </c>
      <c r="D3109">
        <v>79</v>
      </c>
      <c r="E3109">
        <v>1</v>
      </c>
      <c r="F3109">
        <v>160</v>
      </c>
      <c r="G3109">
        <v>29</v>
      </c>
      <c r="H3109" t="s">
        <v>3950</v>
      </c>
      <c r="I3109">
        <f>YEAR(Table1[[#This Row],[Date]])</f>
        <v>2024</v>
      </c>
      <c r="J3109">
        <f>MONTH(Table1[[#This Row],[Date]])</f>
        <v>6</v>
      </c>
      <c r="K3109">
        <f>WEEKDAY(Table1[[#This Row],[Date]])</f>
        <v>5</v>
      </c>
      <c r="L3109" s="3">
        <f>DAY(Table1[[#This Row],[Date]])</f>
        <v>27</v>
      </c>
      <c r="M3109" s="3">
        <f>Table1[[#This Row],[Inventory Level]]/Table1[[#This Row],[Reorder Point]]</f>
        <v>6.4303797468354427</v>
      </c>
      <c r="N3109" s="3">
        <f>ROUND(Table1[[#This Row],[Turnover Ratio]],2)</f>
        <v>6.43</v>
      </c>
    </row>
    <row r="3110" spans="1:14" hidden="1" x14ac:dyDescent="0.25">
      <c r="A3110" t="s">
        <v>2656</v>
      </c>
      <c r="B3110" s="1">
        <v>45309</v>
      </c>
      <c r="C3110">
        <v>701</v>
      </c>
      <c r="D3110">
        <v>425</v>
      </c>
      <c r="E3110">
        <v>10</v>
      </c>
      <c r="F3110">
        <v>164</v>
      </c>
      <c r="G3110">
        <v>5</v>
      </c>
      <c r="H3110" t="s">
        <v>3950</v>
      </c>
      <c r="I3110">
        <f>YEAR(Table1[[#This Row],[Date]])</f>
        <v>2024</v>
      </c>
      <c r="J3110">
        <f>MONTH(Table1[[#This Row],[Date]])</f>
        <v>1</v>
      </c>
      <c r="K3110">
        <f>WEEKDAY(Table1[[#This Row],[Date]])</f>
        <v>5</v>
      </c>
      <c r="L3110" s="3">
        <f>DAY(Table1[[#This Row],[Date]])</f>
        <v>18</v>
      </c>
      <c r="M3110" s="3">
        <f>Table1[[#This Row],[Inventory Level]]/Table1[[#This Row],[Reorder Point]]</f>
        <v>1.6494117647058824</v>
      </c>
      <c r="N3110" s="3">
        <f>ROUND(Table1[[#This Row],[Turnover Ratio]],2)</f>
        <v>1.65</v>
      </c>
    </row>
    <row r="3111" spans="1:14" hidden="1" x14ac:dyDescent="0.25">
      <c r="A3111" t="s">
        <v>2657</v>
      </c>
      <c r="B3111" s="1">
        <v>45006</v>
      </c>
      <c r="C3111">
        <v>240</v>
      </c>
      <c r="D3111">
        <v>307</v>
      </c>
      <c r="E3111">
        <v>4</v>
      </c>
      <c r="F3111">
        <v>174</v>
      </c>
      <c r="G3111">
        <v>3</v>
      </c>
      <c r="H3111" t="s">
        <v>3951</v>
      </c>
      <c r="I3111">
        <f>YEAR(Table1[[#This Row],[Date]])</f>
        <v>2023</v>
      </c>
      <c r="J3111">
        <f>MONTH(Table1[[#This Row],[Date]])</f>
        <v>3</v>
      </c>
      <c r="K3111">
        <f>WEEKDAY(Table1[[#This Row],[Date]])</f>
        <v>3</v>
      </c>
      <c r="L3111" s="3">
        <f>DAY(Table1[[#This Row],[Date]])</f>
        <v>21</v>
      </c>
      <c r="M3111" s="3">
        <f>Table1[[#This Row],[Inventory Level]]/Table1[[#This Row],[Reorder Point]]</f>
        <v>0.78175895765472314</v>
      </c>
      <c r="N3111" s="3">
        <f>ROUND(Table1[[#This Row],[Turnover Ratio]],2)</f>
        <v>0.78</v>
      </c>
    </row>
    <row r="3112" spans="1:14" hidden="1" x14ac:dyDescent="0.25">
      <c r="A3112" t="s">
        <v>2658</v>
      </c>
      <c r="B3112" s="1">
        <v>45663</v>
      </c>
      <c r="C3112">
        <v>674</v>
      </c>
      <c r="D3112">
        <v>111</v>
      </c>
      <c r="E3112">
        <v>6</v>
      </c>
      <c r="F3112">
        <v>196</v>
      </c>
      <c r="G3112">
        <v>5</v>
      </c>
      <c r="H3112" t="s">
        <v>3950</v>
      </c>
      <c r="I3112">
        <f>YEAR(Table1[[#This Row],[Date]])</f>
        <v>2025</v>
      </c>
      <c r="J3112">
        <f>MONTH(Table1[[#This Row],[Date]])</f>
        <v>1</v>
      </c>
      <c r="K3112">
        <f>WEEKDAY(Table1[[#This Row],[Date]])</f>
        <v>2</v>
      </c>
      <c r="L3112" s="3">
        <f>DAY(Table1[[#This Row],[Date]])</f>
        <v>6</v>
      </c>
      <c r="M3112" s="3">
        <f>Table1[[#This Row],[Inventory Level]]/Table1[[#This Row],[Reorder Point]]</f>
        <v>6.0720720720720722</v>
      </c>
      <c r="N3112" s="3">
        <f>ROUND(Table1[[#This Row],[Turnover Ratio]],2)</f>
        <v>6.07</v>
      </c>
    </row>
    <row r="3113" spans="1:14" hidden="1" x14ac:dyDescent="0.25">
      <c r="A3113" t="s">
        <v>2634</v>
      </c>
      <c r="B3113" s="1">
        <v>44977</v>
      </c>
      <c r="C3113">
        <v>317</v>
      </c>
      <c r="D3113">
        <v>279</v>
      </c>
      <c r="E3113">
        <v>8</v>
      </c>
      <c r="F3113">
        <v>171</v>
      </c>
      <c r="G3113">
        <v>6</v>
      </c>
      <c r="H3113" t="s">
        <v>3950</v>
      </c>
      <c r="I3113">
        <f>YEAR(Table1[[#This Row],[Date]])</f>
        <v>2023</v>
      </c>
      <c r="J3113">
        <f>MONTH(Table1[[#This Row],[Date]])</f>
        <v>2</v>
      </c>
      <c r="K3113">
        <f>WEEKDAY(Table1[[#This Row],[Date]])</f>
        <v>2</v>
      </c>
      <c r="L3113" s="3">
        <f>DAY(Table1[[#This Row],[Date]])</f>
        <v>20</v>
      </c>
      <c r="M3113" s="3">
        <f>Table1[[#This Row],[Inventory Level]]/Table1[[#This Row],[Reorder Point]]</f>
        <v>1.1362007168458781</v>
      </c>
      <c r="N3113" s="3">
        <f>ROUND(Table1[[#This Row],[Turnover Ratio]],2)</f>
        <v>1.1399999999999999</v>
      </c>
    </row>
    <row r="3114" spans="1:14" hidden="1" x14ac:dyDescent="0.25">
      <c r="A3114" t="s">
        <v>2659</v>
      </c>
      <c r="B3114" s="1">
        <v>45088</v>
      </c>
      <c r="C3114">
        <v>585</v>
      </c>
      <c r="D3114">
        <v>192</v>
      </c>
      <c r="E3114">
        <v>8</v>
      </c>
      <c r="F3114">
        <v>139</v>
      </c>
      <c r="G3114">
        <v>38</v>
      </c>
      <c r="H3114" t="s">
        <v>3951</v>
      </c>
      <c r="I3114">
        <f>YEAR(Table1[[#This Row],[Date]])</f>
        <v>2023</v>
      </c>
      <c r="J3114">
        <f>MONTH(Table1[[#This Row],[Date]])</f>
        <v>6</v>
      </c>
      <c r="K3114">
        <f>WEEKDAY(Table1[[#This Row],[Date]])</f>
        <v>1</v>
      </c>
      <c r="L3114" s="3">
        <f>DAY(Table1[[#This Row],[Date]])</f>
        <v>11</v>
      </c>
      <c r="M3114" s="3">
        <f>Table1[[#This Row],[Inventory Level]]/Table1[[#This Row],[Reorder Point]]</f>
        <v>3.046875</v>
      </c>
      <c r="N3114" s="3">
        <f>ROUND(Table1[[#This Row],[Turnover Ratio]],2)</f>
        <v>3.05</v>
      </c>
    </row>
    <row r="3115" spans="1:14" hidden="1" x14ac:dyDescent="0.25">
      <c r="A3115" t="s">
        <v>2660</v>
      </c>
      <c r="B3115" s="1">
        <v>45196</v>
      </c>
      <c r="C3115">
        <v>144</v>
      </c>
      <c r="D3115">
        <v>453</v>
      </c>
      <c r="E3115">
        <v>27</v>
      </c>
      <c r="F3115">
        <v>156</v>
      </c>
      <c r="G3115">
        <v>12</v>
      </c>
      <c r="H3115" t="s">
        <v>3950</v>
      </c>
      <c r="I3115">
        <f>YEAR(Table1[[#This Row],[Date]])</f>
        <v>2023</v>
      </c>
      <c r="J3115">
        <f>MONTH(Table1[[#This Row],[Date]])</f>
        <v>9</v>
      </c>
      <c r="K3115">
        <f>WEEKDAY(Table1[[#This Row],[Date]])</f>
        <v>4</v>
      </c>
      <c r="L3115" s="3">
        <f>DAY(Table1[[#This Row],[Date]])</f>
        <v>27</v>
      </c>
      <c r="M3115" s="3">
        <f>Table1[[#This Row],[Inventory Level]]/Table1[[#This Row],[Reorder Point]]</f>
        <v>0.31788079470198677</v>
      </c>
      <c r="N3115" s="3">
        <f>ROUND(Table1[[#This Row],[Turnover Ratio]],2)</f>
        <v>0.32</v>
      </c>
    </row>
    <row r="3116" spans="1:14" hidden="1" x14ac:dyDescent="0.25">
      <c r="A3116" t="s">
        <v>2661</v>
      </c>
      <c r="B3116" s="1">
        <v>45318</v>
      </c>
      <c r="C3116">
        <v>340</v>
      </c>
      <c r="D3116">
        <v>276</v>
      </c>
      <c r="E3116">
        <v>5</v>
      </c>
      <c r="F3116">
        <v>176</v>
      </c>
      <c r="G3116">
        <v>49</v>
      </c>
      <c r="H3116" t="s">
        <v>3950</v>
      </c>
      <c r="I3116">
        <f>YEAR(Table1[[#This Row],[Date]])</f>
        <v>2024</v>
      </c>
      <c r="J3116">
        <f>MONTH(Table1[[#This Row],[Date]])</f>
        <v>1</v>
      </c>
      <c r="K3116">
        <f>WEEKDAY(Table1[[#This Row],[Date]])</f>
        <v>7</v>
      </c>
      <c r="L3116" s="3">
        <f>DAY(Table1[[#This Row],[Date]])</f>
        <v>27</v>
      </c>
      <c r="M3116" s="3">
        <f>Table1[[#This Row],[Inventory Level]]/Table1[[#This Row],[Reorder Point]]</f>
        <v>1.2318840579710144</v>
      </c>
      <c r="N3116" s="3">
        <f>ROUND(Table1[[#This Row],[Turnover Ratio]],2)</f>
        <v>1.23</v>
      </c>
    </row>
    <row r="3117" spans="1:14" x14ac:dyDescent="0.25">
      <c r="A3117" t="s">
        <v>2662</v>
      </c>
      <c r="B3117" s="1">
        <v>45559</v>
      </c>
      <c r="C3117">
        <v>352</v>
      </c>
      <c r="D3117">
        <v>233</v>
      </c>
      <c r="E3117">
        <v>2</v>
      </c>
      <c r="F3117">
        <v>8</v>
      </c>
      <c r="G3117">
        <v>2</v>
      </c>
      <c r="H3117" t="s">
        <v>3949</v>
      </c>
      <c r="I3117">
        <f>YEAR(Table1[[#This Row],[Date]])</f>
        <v>2024</v>
      </c>
      <c r="J3117">
        <f>MONTH(Table1[[#This Row],[Date]])</f>
        <v>9</v>
      </c>
      <c r="K3117">
        <f>WEEKDAY(Table1[[#This Row],[Date]])</f>
        <v>3</v>
      </c>
      <c r="L3117" s="3">
        <f>DAY(Table1[[#This Row],[Date]])</f>
        <v>24</v>
      </c>
      <c r="M3117" s="3">
        <f>Table1[[#This Row],[Inventory Level]]/Table1[[#This Row],[Reorder Point]]</f>
        <v>1.5107296137339057</v>
      </c>
      <c r="N3117" s="3">
        <f>ROUND(Table1[[#This Row],[Turnover Ratio]],2)</f>
        <v>1.51</v>
      </c>
    </row>
    <row r="3118" spans="1:14" x14ac:dyDescent="0.25">
      <c r="A3118" t="s">
        <v>2663</v>
      </c>
      <c r="B3118" s="1">
        <v>45529</v>
      </c>
      <c r="C3118">
        <v>739</v>
      </c>
      <c r="D3118">
        <v>409</v>
      </c>
      <c r="E3118">
        <v>25</v>
      </c>
      <c r="F3118">
        <v>60</v>
      </c>
      <c r="G3118">
        <v>11</v>
      </c>
      <c r="H3118" t="s">
        <v>3949</v>
      </c>
      <c r="I3118">
        <f>YEAR(Table1[[#This Row],[Date]])</f>
        <v>2024</v>
      </c>
      <c r="J3118">
        <f>MONTH(Table1[[#This Row],[Date]])</f>
        <v>8</v>
      </c>
      <c r="K3118">
        <f>WEEKDAY(Table1[[#This Row],[Date]])</f>
        <v>1</v>
      </c>
      <c r="L3118" s="3">
        <f>DAY(Table1[[#This Row],[Date]])</f>
        <v>25</v>
      </c>
      <c r="M3118" s="3">
        <f>Table1[[#This Row],[Inventory Level]]/Table1[[#This Row],[Reorder Point]]</f>
        <v>1.8068459657701712</v>
      </c>
      <c r="N3118" s="3">
        <f>ROUND(Table1[[#This Row],[Turnover Ratio]],2)</f>
        <v>1.81</v>
      </c>
    </row>
    <row r="3119" spans="1:14" hidden="1" x14ac:dyDescent="0.25">
      <c r="A3119" t="s">
        <v>2664</v>
      </c>
      <c r="B3119" s="1">
        <v>45062</v>
      </c>
      <c r="C3119">
        <v>359</v>
      </c>
      <c r="D3119">
        <v>75</v>
      </c>
      <c r="E3119">
        <v>4</v>
      </c>
      <c r="F3119">
        <v>59</v>
      </c>
      <c r="G3119">
        <v>46</v>
      </c>
      <c r="H3119" t="s">
        <v>3951</v>
      </c>
      <c r="I3119">
        <f>YEAR(Table1[[#This Row],[Date]])</f>
        <v>2023</v>
      </c>
      <c r="J3119">
        <f>MONTH(Table1[[#This Row],[Date]])</f>
        <v>5</v>
      </c>
      <c r="K3119">
        <f>WEEKDAY(Table1[[#This Row],[Date]])</f>
        <v>3</v>
      </c>
      <c r="L3119" s="3">
        <f>DAY(Table1[[#This Row],[Date]])</f>
        <v>16</v>
      </c>
      <c r="M3119" s="3">
        <f>Table1[[#This Row],[Inventory Level]]/Table1[[#This Row],[Reorder Point]]</f>
        <v>4.7866666666666671</v>
      </c>
      <c r="N3119" s="3">
        <f>ROUND(Table1[[#This Row],[Turnover Ratio]],2)</f>
        <v>4.79</v>
      </c>
    </row>
    <row r="3120" spans="1:14" hidden="1" x14ac:dyDescent="0.25">
      <c r="A3120" t="s">
        <v>2665</v>
      </c>
      <c r="B3120" s="1">
        <v>45356</v>
      </c>
      <c r="C3120">
        <v>520</v>
      </c>
      <c r="D3120">
        <v>197</v>
      </c>
      <c r="E3120">
        <v>21</v>
      </c>
      <c r="F3120">
        <v>61</v>
      </c>
      <c r="G3120">
        <v>15</v>
      </c>
      <c r="H3120" t="s">
        <v>3950</v>
      </c>
      <c r="I3120">
        <f>YEAR(Table1[[#This Row],[Date]])</f>
        <v>2024</v>
      </c>
      <c r="J3120">
        <f>MONTH(Table1[[#This Row],[Date]])</f>
        <v>3</v>
      </c>
      <c r="K3120">
        <f>WEEKDAY(Table1[[#This Row],[Date]])</f>
        <v>3</v>
      </c>
      <c r="L3120" s="3">
        <f>DAY(Table1[[#This Row],[Date]])</f>
        <v>5</v>
      </c>
      <c r="M3120" s="3">
        <f>Table1[[#This Row],[Inventory Level]]/Table1[[#This Row],[Reorder Point]]</f>
        <v>2.6395939086294415</v>
      </c>
      <c r="N3120" s="3">
        <f>ROUND(Table1[[#This Row],[Turnover Ratio]],2)</f>
        <v>2.64</v>
      </c>
    </row>
    <row r="3121" spans="1:14" x14ac:dyDescent="0.25">
      <c r="A3121" t="s">
        <v>2666</v>
      </c>
      <c r="B3121" s="1">
        <v>45491</v>
      </c>
      <c r="C3121">
        <v>965</v>
      </c>
      <c r="D3121">
        <v>392</v>
      </c>
      <c r="E3121">
        <v>27</v>
      </c>
      <c r="F3121">
        <v>148</v>
      </c>
      <c r="G3121">
        <v>33</v>
      </c>
      <c r="H3121" t="s">
        <v>3949</v>
      </c>
      <c r="I3121">
        <f>YEAR(Table1[[#This Row],[Date]])</f>
        <v>2024</v>
      </c>
      <c r="J3121">
        <f>MONTH(Table1[[#This Row],[Date]])</f>
        <v>7</v>
      </c>
      <c r="K3121">
        <f>WEEKDAY(Table1[[#This Row],[Date]])</f>
        <v>5</v>
      </c>
      <c r="L3121" s="3">
        <f>DAY(Table1[[#This Row],[Date]])</f>
        <v>18</v>
      </c>
      <c r="M3121" s="3">
        <f>Table1[[#This Row],[Inventory Level]]/Table1[[#This Row],[Reorder Point]]</f>
        <v>2.4617346938775508</v>
      </c>
      <c r="N3121" s="3">
        <f>ROUND(Table1[[#This Row],[Turnover Ratio]],2)</f>
        <v>2.46</v>
      </c>
    </row>
    <row r="3122" spans="1:14" x14ac:dyDescent="0.25">
      <c r="A3122" t="s">
        <v>2667</v>
      </c>
      <c r="B3122" s="1">
        <v>45330</v>
      </c>
      <c r="C3122">
        <v>909</v>
      </c>
      <c r="D3122">
        <v>237</v>
      </c>
      <c r="E3122">
        <v>3</v>
      </c>
      <c r="F3122">
        <v>126</v>
      </c>
      <c r="G3122">
        <v>27</v>
      </c>
      <c r="H3122" t="s">
        <v>3949</v>
      </c>
      <c r="I3122">
        <f>YEAR(Table1[[#This Row],[Date]])</f>
        <v>2024</v>
      </c>
      <c r="J3122">
        <f>MONTH(Table1[[#This Row],[Date]])</f>
        <v>2</v>
      </c>
      <c r="K3122">
        <f>WEEKDAY(Table1[[#This Row],[Date]])</f>
        <v>5</v>
      </c>
      <c r="L3122" s="3">
        <f>DAY(Table1[[#This Row],[Date]])</f>
        <v>8</v>
      </c>
      <c r="M3122" s="3">
        <f>Table1[[#This Row],[Inventory Level]]/Table1[[#This Row],[Reorder Point]]</f>
        <v>3.8354430379746836</v>
      </c>
      <c r="N3122" s="3">
        <f>ROUND(Table1[[#This Row],[Turnover Ratio]],2)</f>
        <v>3.84</v>
      </c>
    </row>
    <row r="3123" spans="1:14" hidden="1" x14ac:dyDescent="0.25">
      <c r="A3123" t="s">
        <v>1908</v>
      </c>
      <c r="B3123" s="1">
        <v>45167</v>
      </c>
      <c r="C3123">
        <v>515</v>
      </c>
      <c r="D3123">
        <v>362</v>
      </c>
      <c r="E3123">
        <v>26</v>
      </c>
      <c r="F3123">
        <v>13</v>
      </c>
      <c r="G3123">
        <v>47</v>
      </c>
      <c r="H3123" t="s">
        <v>3950</v>
      </c>
      <c r="I3123">
        <f>YEAR(Table1[[#This Row],[Date]])</f>
        <v>2023</v>
      </c>
      <c r="J3123">
        <f>MONTH(Table1[[#This Row],[Date]])</f>
        <v>8</v>
      </c>
      <c r="K3123">
        <f>WEEKDAY(Table1[[#This Row],[Date]])</f>
        <v>3</v>
      </c>
      <c r="L3123" s="3">
        <f>DAY(Table1[[#This Row],[Date]])</f>
        <v>29</v>
      </c>
      <c r="M3123" s="3">
        <f>Table1[[#This Row],[Inventory Level]]/Table1[[#This Row],[Reorder Point]]</f>
        <v>1.4226519337016574</v>
      </c>
      <c r="N3123" s="3">
        <f>ROUND(Table1[[#This Row],[Turnover Ratio]],2)</f>
        <v>1.42</v>
      </c>
    </row>
    <row r="3124" spans="1:14" x14ac:dyDescent="0.25">
      <c r="A3124" t="s">
        <v>2668</v>
      </c>
      <c r="B3124" s="1">
        <v>45654</v>
      </c>
      <c r="C3124">
        <v>203</v>
      </c>
      <c r="D3124">
        <v>393</v>
      </c>
      <c r="E3124">
        <v>8</v>
      </c>
      <c r="F3124">
        <v>37</v>
      </c>
      <c r="G3124">
        <v>20</v>
      </c>
      <c r="H3124" t="s">
        <v>3949</v>
      </c>
      <c r="I3124">
        <f>YEAR(Table1[[#This Row],[Date]])</f>
        <v>2024</v>
      </c>
      <c r="J3124">
        <f>MONTH(Table1[[#This Row],[Date]])</f>
        <v>12</v>
      </c>
      <c r="K3124">
        <f>WEEKDAY(Table1[[#This Row],[Date]])</f>
        <v>7</v>
      </c>
      <c r="L3124" s="3">
        <f>DAY(Table1[[#This Row],[Date]])</f>
        <v>28</v>
      </c>
      <c r="M3124" s="3">
        <f>Table1[[#This Row],[Inventory Level]]/Table1[[#This Row],[Reorder Point]]</f>
        <v>0.51653944020356235</v>
      </c>
      <c r="N3124" s="3">
        <f>ROUND(Table1[[#This Row],[Turnover Ratio]],2)</f>
        <v>0.52</v>
      </c>
    </row>
    <row r="3125" spans="1:14" x14ac:dyDescent="0.25">
      <c r="A3125" t="s">
        <v>2669</v>
      </c>
      <c r="B3125" s="1">
        <v>45372</v>
      </c>
      <c r="C3125">
        <v>605</v>
      </c>
      <c r="D3125">
        <v>298</v>
      </c>
      <c r="E3125">
        <v>6</v>
      </c>
      <c r="F3125">
        <v>51</v>
      </c>
      <c r="G3125">
        <v>33</v>
      </c>
      <c r="H3125" t="s">
        <v>3949</v>
      </c>
      <c r="I3125">
        <f>YEAR(Table1[[#This Row],[Date]])</f>
        <v>2024</v>
      </c>
      <c r="J3125">
        <f>MONTH(Table1[[#This Row],[Date]])</f>
        <v>3</v>
      </c>
      <c r="K3125">
        <f>WEEKDAY(Table1[[#This Row],[Date]])</f>
        <v>5</v>
      </c>
      <c r="L3125" s="3">
        <f>DAY(Table1[[#This Row],[Date]])</f>
        <v>21</v>
      </c>
      <c r="M3125" s="3">
        <f>Table1[[#This Row],[Inventory Level]]/Table1[[#This Row],[Reorder Point]]</f>
        <v>2.0302013422818792</v>
      </c>
      <c r="N3125" s="3">
        <f>ROUND(Table1[[#This Row],[Turnover Ratio]],2)</f>
        <v>2.0299999999999998</v>
      </c>
    </row>
    <row r="3126" spans="1:14" x14ac:dyDescent="0.25">
      <c r="A3126" t="s">
        <v>2670</v>
      </c>
      <c r="B3126" s="1">
        <v>45159</v>
      </c>
      <c r="C3126">
        <v>127</v>
      </c>
      <c r="D3126">
        <v>54</v>
      </c>
      <c r="E3126">
        <v>17</v>
      </c>
      <c r="F3126">
        <v>66</v>
      </c>
      <c r="G3126">
        <v>41</v>
      </c>
      <c r="H3126" t="s">
        <v>3949</v>
      </c>
      <c r="I3126">
        <f>YEAR(Table1[[#This Row],[Date]])</f>
        <v>2023</v>
      </c>
      <c r="J3126">
        <f>MONTH(Table1[[#This Row],[Date]])</f>
        <v>8</v>
      </c>
      <c r="K3126">
        <f>WEEKDAY(Table1[[#This Row],[Date]])</f>
        <v>2</v>
      </c>
      <c r="L3126" s="3">
        <f>DAY(Table1[[#This Row],[Date]])</f>
        <v>21</v>
      </c>
      <c r="M3126" s="3">
        <f>Table1[[#This Row],[Inventory Level]]/Table1[[#This Row],[Reorder Point]]</f>
        <v>2.3518518518518516</v>
      </c>
      <c r="N3126" s="3">
        <f>ROUND(Table1[[#This Row],[Turnover Ratio]],2)</f>
        <v>2.35</v>
      </c>
    </row>
    <row r="3127" spans="1:14" x14ac:dyDescent="0.25">
      <c r="A3127" t="s">
        <v>2671</v>
      </c>
      <c r="B3127" s="1">
        <v>45537</v>
      </c>
      <c r="C3127">
        <v>656</v>
      </c>
      <c r="D3127">
        <v>359</v>
      </c>
      <c r="E3127">
        <v>30</v>
      </c>
      <c r="F3127">
        <v>197</v>
      </c>
      <c r="G3127">
        <v>8</v>
      </c>
      <c r="H3127" t="s">
        <v>3949</v>
      </c>
      <c r="I3127">
        <f>YEAR(Table1[[#This Row],[Date]])</f>
        <v>2024</v>
      </c>
      <c r="J3127">
        <f>MONTH(Table1[[#This Row],[Date]])</f>
        <v>9</v>
      </c>
      <c r="K3127">
        <f>WEEKDAY(Table1[[#This Row],[Date]])</f>
        <v>2</v>
      </c>
      <c r="L3127" s="3">
        <f>DAY(Table1[[#This Row],[Date]])</f>
        <v>2</v>
      </c>
      <c r="M3127" s="3">
        <f>Table1[[#This Row],[Inventory Level]]/Table1[[#This Row],[Reorder Point]]</f>
        <v>1.8272980501392757</v>
      </c>
      <c r="N3127" s="3">
        <f>ROUND(Table1[[#This Row],[Turnover Ratio]],2)</f>
        <v>1.83</v>
      </c>
    </row>
    <row r="3128" spans="1:14" hidden="1" x14ac:dyDescent="0.25">
      <c r="A3128" t="s">
        <v>2672</v>
      </c>
      <c r="B3128" s="1">
        <v>45386</v>
      </c>
      <c r="C3128">
        <v>133</v>
      </c>
      <c r="D3128">
        <v>359</v>
      </c>
      <c r="E3128">
        <v>11</v>
      </c>
      <c r="F3128">
        <v>162</v>
      </c>
      <c r="G3128">
        <v>9</v>
      </c>
      <c r="H3128" t="s">
        <v>3951</v>
      </c>
      <c r="I3128">
        <f>YEAR(Table1[[#This Row],[Date]])</f>
        <v>2024</v>
      </c>
      <c r="J3128">
        <f>MONTH(Table1[[#This Row],[Date]])</f>
        <v>4</v>
      </c>
      <c r="K3128">
        <f>WEEKDAY(Table1[[#This Row],[Date]])</f>
        <v>5</v>
      </c>
      <c r="L3128" s="3">
        <f>DAY(Table1[[#This Row],[Date]])</f>
        <v>4</v>
      </c>
      <c r="M3128" s="3">
        <f>Table1[[#This Row],[Inventory Level]]/Table1[[#This Row],[Reorder Point]]</f>
        <v>0.37047353760445684</v>
      </c>
      <c r="N3128" s="3">
        <f>ROUND(Table1[[#This Row],[Turnover Ratio]],2)</f>
        <v>0.37</v>
      </c>
    </row>
    <row r="3129" spans="1:14" hidden="1" x14ac:dyDescent="0.25">
      <c r="A3129" t="s">
        <v>2673</v>
      </c>
      <c r="B3129" s="1">
        <v>45476</v>
      </c>
      <c r="C3129">
        <v>225</v>
      </c>
      <c r="D3129">
        <v>386</v>
      </c>
      <c r="E3129">
        <v>3</v>
      </c>
      <c r="F3129">
        <v>158</v>
      </c>
      <c r="G3129">
        <v>7</v>
      </c>
      <c r="H3129" t="s">
        <v>3950</v>
      </c>
      <c r="I3129">
        <f>YEAR(Table1[[#This Row],[Date]])</f>
        <v>2024</v>
      </c>
      <c r="J3129">
        <f>MONTH(Table1[[#This Row],[Date]])</f>
        <v>7</v>
      </c>
      <c r="K3129">
        <f>WEEKDAY(Table1[[#This Row],[Date]])</f>
        <v>4</v>
      </c>
      <c r="L3129" s="3">
        <f>DAY(Table1[[#This Row],[Date]])</f>
        <v>3</v>
      </c>
      <c r="M3129" s="3">
        <f>Table1[[#This Row],[Inventory Level]]/Table1[[#This Row],[Reorder Point]]</f>
        <v>0.58290155440414504</v>
      </c>
      <c r="N3129" s="3">
        <f>ROUND(Table1[[#This Row],[Turnover Ratio]],2)</f>
        <v>0.57999999999999996</v>
      </c>
    </row>
    <row r="3130" spans="1:14" hidden="1" x14ac:dyDescent="0.25">
      <c r="A3130" t="s">
        <v>1144</v>
      </c>
      <c r="B3130" s="1">
        <v>45024</v>
      </c>
      <c r="C3130">
        <v>949</v>
      </c>
      <c r="D3130">
        <v>166</v>
      </c>
      <c r="E3130">
        <v>1</v>
      </c>
      <c r="F3130">
        <v>6</v>
      </c>
      <c r="G3130">
        <v>17</v>
      </c>
      <c r="H3130" t="s">
        <v>3950</v>
      </c>
      <c r="I3130">
        <f>YEAR(Table1[[#This Row],[Date]])</f>
        <v>2023</v>
      </c>
      <c r="J3130">
        <f>MONTH(Table1[[#This Row],[Date]])</f>
        <v>4</v>
      </c>
      <c r="K3130">
        <f>WEEKDAY(Table1[[#This Row],[Date]])</f>
        <v>7</v>
      </c>
      <c r="L3130" s="3">
        <f>DAY(Table1[[#This Row],[Date]])</f>
        <v>8</v>
      </c>
      <c r="M3130" s="3">
        <f>Table1[[#This Row],[Inventory Level]]/Table1[[#This Row],[Reorder Point]]</f>
        <v>5.7168674698795181</v>
      </c>
      <c r="N3130" s="3">
        <f>ROUND(Table1[[#This Row],[Turnover Ratio]],2)</f>
        <v>5.72</v>
      </c>
    </row>
    <row r="3131" spans="1:14" hidden="1" x14ac:dyDescent="0.25">
      <c r="A3131" t="s">
        <v>2674</v>
      </c>
      <c r="B3131" s="1">
        <v>45560</v>
      </c>
      <c r="C3131">
        <v>440</v>
      </c>
      <c r="D3131">
        <v>406</v>
      </c>
      <c r="E3131">
        <v>15</v>
      </c>
      <c r="F3131">
        <v>116</v>
      </c>
      <c r="G3131">
        <v>20</v>
      </c>
      <c r="H3131" t="s">
        <v>3951</v>
      </c>
      <c r="I3131">
        <f>YEAR(Table1[[#This Row],[Date]])</f>
        <v>2024</v>
      </c>
      <c r="J3131">
        <f>MONTH(Table1[[#This Row],[Date]])</f>
        <v>9</v>
      </c>
      <c r="K3131">
        <f>WEEKDAY(Table1[[#This Row],[Date]])</f>
        <v>4</v>
      </c>
      <c r="L3131" s="3">
        <f>DAY(Table1[[#This Row],[Date]])</f>
        <v>25</v>
      </c>
      <c r="M3131" s="3">
        <f>Table1[[#This Row],[Inventory Level]]/Table1[[#This Row],[Reorder Point]]</f>
        <v>1.083743842364532</v>
      </c>
      <c r="N3131" s="3">
        <f>ROUND(Table1[[#This Row],[Turnover Ratio]],2)</f>
        <v>1.08</v>
      </c>
    </row>
    <row r="3132" spans="1:14" hidden="1" x14ac:dyDescent="0.25">
      <c r="A3132" t="s">
        <v>2675</v>
      </c>
      <c r="B3132" s="1">
        <v>45268</v>
      </c>
      <c r="C3132">
        <v>144</v>
      </c>
      <c r="D3132">
        <v>118</v>
      </c>
      <c r="E3132">
        <v>19</v>
      </c>
      <c r="F3132">
        <v>109</v>
      </c>
      <c r="G3132">
        <v>34</v>
      </c>
      <c r="H3132" t="s">
        <v>3951</v>
      </c>
      <c r="I3132">
        <f>YEAR(Table1[[#This Row],[Date]])</f>
        <v>2023</v>
      </c>
      <c r="J3132">
        <f>MONTH(Table1[[#This Row],[Date]])</f>
        <v>12</v>
      </c>
      <c r="K3132">
        <f>WEEKDAY(Table1[[#This Row],[Date]])</f>
        <v>6</v>
      </c>
      <c r="L3132" s="3">
        <f>DAY(Table1[[#This Row],[Date]])</f>
        <v>8</v>
      </c>
      <c r="M3132" s="3">
        <f>Table1[[#This Row],[Inventory Level]]/Table1[[#This Row],[Reorder Point]]</f>
        <v>1.2203389830508475</v>
      </c>
      <c r="N3132" s="3">
        <f>ROUND(Table1[[#This Row],[Turnover Ratio]],2)</f>
        <v>1.22</v>
      </c>
    </row>
    <row r="3133" spans="1:14" hidden="1" x14ac:dyDescent="0.25">
      <c r="A3133" t="s">
        <v>2676</v>
      </c>
      <c r="B3133" s="1">
        <v>45315</v>
      </c>
      <c r="C3133">
        <v>430</v>
      </c>
      <c r="D3133">
        <v>283</v>
      </c>
      <c r="E3133">
        <v>12</v>
      </c>
      <c r="F3133">
        <v>104</v>
      </c>
      <c r="G3133">
        <v>9</v>
      </c>
      <c r="H3133" t="s">
        <v>3950</v>
      </c>
      <c r="I3133">
        <f>YEAR(Table1[[#This Row],[Date]])</f>
        <v>2024</v>
      </c>
      <c r="J3133">
        <f>MONTH(Table1[[#This Row],[Date]])</f>
        <v>1</v>
      </c>
      <c r="K3133">
        <f>WEEKDAY(Table1[[#This Row],[Date]])</f>
        <v>4</v>
      </c>
      <c r="L3133" s="3">
        <f>DAY(Table1[[#This Row],[Date]])</f>
        <v>24</v>
      </c>
      <c r="M3133" s="3">
        <f>Table1[[#This Row],[Inventory Level]]/Table1[[#This Row],[Reorder Point]]</f>
        <v>1.5194346289752649</v>
      </c>
      <c r="N3133" s="3">
        <f>ROUND(Table1[[#This Row],[Turnover Ratio]],2)</f>
        <v>1.52</v>
      </c>
    </row>
    <row r="3134" spans="1:14" x14ac:dyDescent="0.25">
      <c r="A3134" t="s">
        <v>2677</v>
      </c>
      <c r="B3134" s="1">
        <v>45411</v>
      </c>
      <c r="C3134">
        <v>266</v>
      </c>
      <c r="D3134">
        <v>91</v>
      </c>
      <c r="E3134">
        <v>19</v>
      </c>
      <c r="F3134">
        <v>198</v>
      </c>
      <c r="G3134">
        <v>34</v>
      </c>
      <c r="H3134" t="s">
        <v>3949</v>
      </c>
      <c r="I3134">
        <f>YEAR(Table1[[#This Row],[Date]])</f>
        <v>2024</v>
      </c>
      <c r="J3134">
        <f>MONTH(Table1[[#This Row],[Date]])</f>
        <v>4</v>
      </c>
      <c r="K3134">
        <f>WEEKDAY(Table1[[#This Row],[Date]])</f>
        <v>2</v>
      </c>
      <c r="L3134" s="3">
        <f>DAY(Table1[[#This Row],[Date]])</f>
        <v>29</v>
      </c>
      <c r="M3134" s="3">
        <f>Table1[[#This Row],[Inventory Level]]/Table1[[#This Row],[Reorder Point]]</f>
        <v>2.9230769230769229</v>
      </c>
      <c r="N3134" s="3">
        <f>ROUND(Table1[[#This Row],[Turnover Ratio]],2)</f>
        <v>2.92</v>
      </c>
    </row>
    <row r="3135" spans="1:14" hidden="1" x14ac:dyDescent="0.25">
      <c r="A3135" t="s">
        <v>2678</v>
      </c>
      <c r="B3135" s="1">
        <v>45501</v>
      </c>
      <c r="C3135">
        <v>509</v>
      </c>
      <c r="D3135">
        <v>120</v>
      </c>
      <c r="E3135">
        <v>29</v>
      </c>
      <c r="F3135">
        <v>71</v>
      </c>
      <c r="G3135">
        <v>28</v>
      </c>
      <c r="H3135" t="s">
        <v>3950</v>
      </c>
      <c r="I3135">
        <f>YEAR(Table1[[#This Row],[Date]])</f>
        <v>2024</v>
      </c>
      <c r="J3135">
        <f>MONTH(Table1[[#This Row],[Date]])</f>
        <v>7</v>
      </c>
      <c r="K3135">
        <f>WEEKDAY(Table1[[#This Row],[Date]])</f>
        <v>1</v>
      </c>
      <c r="L3135" s="3">
        <f>DAY(Table1[[#This Row],[Date]])</f>
        <v>28</v>
      </c>
      <c r="M3135" s="3">
        <f>Table1[[#This Row],[Inventory Level]]/Table1[[#This Row],[Reorder Point]]</f>
        <v>4.2416666666666663</v>
      </c>
      <c r="N3135" s="3">
        <f>ROUND(Table1[[#This Row],[Turnover Ratio]],2)</f>
        <v>4.24</v>
      </c>
    </row>
    <row r="3136" spans="1:14" hidden="1" x14ac:dyDescent="0.25">
      <c r="A3136" t="s">
        <v>2679</v>
      </c>
      <c r="B3136" s="1">
        <v>45422</v>
      </c>
      <c r="C3136">
        <v>395</v>
      </c>
      <c r="D3136">
        <v>486</v>
      </c>
      <c r="E3136">
        <v>29</v>
      </c>
      <c r="F3136">
        <v>111</v>
      </c>
      <c r="G3136">
        <v>16</v>
      </c>
      <c r="H3136" t="s">
        <v>3951</v>
      </c>
      <c r="I3136">
        <f>YEAR(Table1[[#This Row],[Date]])</f>
        <v>2024</v>
      </c>
      <c r="J3136">
        <f>MONTH(Table1[[#This Row],[Date]])</f>
        <v>5</v>
      </c>
      <c r="K3136">
        <f>WEEKDAY(Table1[[#This Row],[Date]])</f>
        <v>6</v>
      </c>
      <c r="L3136" s="3">
        <f>DAY(Table1[[#This Row],[Date]])</f>
        <v>10</v>
      </c>
      <c r="M3136" s="3">
        <f>Table1[[#This Row],[Inventory Level]]/Table1[[#This Row],[Reorder Point]]</f>
        <v>0.81275720164609055</v>
      </c>
      <c r="N3136" s="3">
        <f>ROUND(Table1[[#This Row],[Turnover Ratio]],2)</f>
        <v>0.81</v>
      </c>
    </row>
    <row r="3137" spans="1:14" hidden="1" x14ac:dyDescent="0.25">
      <c r="A3137" t="s">
        <v>2186</v>
      </c>
      <c r="B3137" s="1">
        <v>45682</v>
      </c>
      <c r="C3137">
        <v>418</v>
      </c>
      <c r="D3137">
        <v>497</v>
      </c>
      <c r="E3137">
        <v>24</v>
      </c>
      <c r="F3137">
        <v>29</v>
      </c>
      <c r="G3137">
        <v>15</v>
      </c>
      <c r="H3137" t="s">
        <v>3950</v>
      </c>
      <c r="I3137">
        <f>YEAR(Table1[[#This Row],[Date]])</f>
        <v>2025</v>
      </c>
      <c r="J3137">
        <f>MONTH(Table1[[#This Row],[Date]])</f>
        <v>1</v>
      </c>
      <c r="K3137">
        <f>WEEKDAY(Table1[[#This Row],[Date]])</f>
        <v>7</v>
      </c>
      <c r="L3137" s="3">
        <f>DAY(Table1[[#This Row],[Date]])</f>
        <v>25</v>
      </c>
      <c r="M3137" s="3">
        <f>Table1[[#This Row],[Inventory Level]]/Table1[[#This Row],[Reorder Point]]</f>
        <v>0.84104627766599593</v>
      </c>
      <c r="N3137" s="3">
        <f>ROUND(Table1[[#This Row],[Turnover Ratio]],2)</f>
        <v>0.84</v>
      </c>
    </row>
    <row r="3138" spans="1:14" hidden="1" x14ac:dyDescent="0.25">
      <c r="A3138" t="s">
        <v>2680</v>
      </c>
      <c r="B3138" s="1">
        <v>45679</v>
      </c>
      <c r="C3138">
        <v>166</v>
      </c>
      <c r="D3138">
        <v>397</v>
      </c>
      <c r="E3138">
        <v>4</v>
      </c>
      <c r="F3138">
        <v>116</v>
      </c>
      <c r="G3138">
        <v>48</v>
      </c>
      <c r="H3138" t="s">
        <v>3951</v>
      </c>
      <c r="I3138">
        <f>YEAR(Table1[[#This Row],[Date]])</f>
        <v>2025</v>
      </c>
      <c r="J3138">
        <f>MONTH(Table1[[#This Row],[Date]])</f>
        <v>1</v>
      </c>
      <c r="K3138">
        <f>WEEKDAY(Table1[[#This Row],[Date]])</f>
        <v>4</v>
      </c>
      <c r="L3138" s="3">
        <f>DAY(Table1[[#This Row],[Date]])</f>
        <v>22</v>
      </c>
      <c r="M3138" s="3">
        <f>Table1[[#This Row],[Inventory Level]]/Table1[[#This Row],[Reorder Point]]</f>
        <v>0.41813602015113349</v>
      </c>
      <c r="N3138" s="3">
        <f>ROUND(Table1[[#This Row],[Turnover Ratio]],2)</f>
        <v>0.42</v>
      </c>
    </row>
    <row r="3139" spans="1:14" hidden="1" x14ac:dyDescent="0.25">
      <c r="A3139" t="s">
        <v>2681</v>
      </c>
      <c r="B3139" s="1">
        <v>44994</v>
      </c>
      <c r="C3139">
        <v>708</v>
      </c>
      <c r="D3139">
        <v>187</v>
      </c>
      <c r="E3139">
        <v>12</v>
      </c>
      <c r="F3139">
        <v>111</v>
      </c>
      <c r="G3139">
        <v>47</v>
      </c>
      <c r="H3139" t="s">
        <v>3951</v>
      </c>
      <c r="I3139">
        <f>YEAR(Table1[[#This Row],[Date]])</f>
        <v>2023</v>
      </c>
      <c r="J3139">
        <f>MONTH(Table1[[#This Row],[Date]])</f>
        <v>3</v>
      </c>
      <c r="K3139">
        <f>WEEKDAY(Table1[[#This Row],[Date]])</f>
        <v>5</v>
      </c>
      <c r="L3139" s="3">
        <f>DAY(Table1[[#This Row],[Date]])</f>
        <v>9</v>
      </c>
      <c r="M3139" s="3">
        <f>Table1[[#This Row],[Inventory Level]]/Table1[[#This Row],[Reorder Point]]</f>
        <v>3.786096256684492</v>
      </c>
      <c r="N3139" s="3">
        <f>ROUND(Table1[[#This Row],[Turnover Ratio]],2)</f>
        <v>3.79</v>
      </c>
    </row>
    <row r="3140" spans="1:14" hidden="1" x14ac:dyDescent="0.25">
      <c r="A3140" t="s">
        <v>677</v>
      </c>
      <c r="B3140" s="1">
        <v>45213</v>
      </c>
      <c r="C3140">
        <v>868</v>
      </c>
      <c r="D3140">
        <v>403</v>
      </c>
      <c r="E3140">
        <v>4</v>
      </c>
      <c r="F3140">
        <v>97</v>
      </c>
      <c r="G3140">
        <v>6</v>
      </c>
      <c r="H3140" t="s">
        <v>3951</v>
      </c>
      <c r="I3140">
        <f>YEAR(Table1[[#This Row],[Date]])</f>
        <v>2023</v>
      </c>
      <c r="J3140">
        <f>MONTH(Table1[[#This Row],[Date]])</f>
        <v>10</v>
      </c>
      <c r="K3140">
        <f>WEEKDAY(Table1[[#This Row],[Date]])</f>
        <v>7</v>
      </c>
      <c r="L3140" s="3">
        <f>DAY(Table1[[#This Row],[Date]])</f>
        <v>14</v>
      </c>
      <c r="M3140" s="3">
        <f>Table1[[#This Row],[Inventory Level]]/Table1[[#This Row],[Reorder Point]]</f>
        <v>2.1538461538461537</v>
      </c>
      <c r="N3140" s="3">
        <f>ROUND(Table1[[#This Row],[Turnover Ratio]],2)</f>
        <v>2.15</v>
      </c>
    </row>
    <row r="3141" spans="1:14" hidden="1" x14ac:dyDescent="0.25">
      <c r="A3141" t="s">
        <v>2682</v>
      </c>
      <c r="B3141" s="1">
        <v>44976</v>
      </c>
      <c r="C3141">
        <v>921</v>
      </c>
      <c r="D3141">
        <v>409</v>
      </c>
      <c r="E3141">
        <v>10</v>
      </c>
      <c r="F3141">
        <v>88</v>
      </c>
      <c r="G3141">
        <v>36</v>
      </c>
      <c r="H3141" t="s">
        <v>3951</v>
      </c>
      <c r="I3141">
        <f>YEAR(Table1[[#This Row],[Date]])</f>
        <v>2023</v>
      </c>
      <c r="J3141">
        <f>MONTH(Table1[[#This Row],[Date]])</f>
        <v>2</v>
      </c>
      <c r="K3141">
        <f>WEEKDAY(Table1[[#This Row],[Date]])</f>
        <v>1</v>
      </c>
      <c r="L3141" s="3">
        <f>DAY(Table1[[#This Row],[Date]])</f>
        <v>19</v>
      </c>
      <c r="M3141" s="3">
        <f>Table1[[#This Row],[Inventory Level]]/Table1[[#This Row],[Reorder Point]]</f>
        <v>2.2518337408312958</v>
      </c>
      <c r="N3141" s="3">
        <f>ROUND(Table1[[#This Row],[Turnover Ratio]],2)</f>
        <v>2.25</v>
      </c>
    </row>
    <row r="3142" spans="1:14" hidden="1" x14ac:dyDescent="0.25">
      <c r="A3142" t="s">
        <v>2683</v>
      </c>
      <c r="B3142" s="1">
        <v>45004</v>
      </c>
      <c r="C3142">
        <v>936</v>
      </c>
      <c r="D3142">
        <v>458</v>
      </c>
      <c r="E3142">
        <v>12</v>
      </c>
      <c r="F3142">
        <v>35</v>
      </c>
      <c r="G3142">
        <v>38</v>
      </c>
      <c r="H3142" t="s">
        <v>3950</v>
      </c>
      <c r="I3142">
        <f>YEAR(Table1[[#This Row],[Date]])</f>
        <v>2023</v>
      </c>
      <c r="J3142">
        <f>MONTH(Table1[[#This Row],[Date]])</f>
        <v>3</v>
      </c>
      <c r="K3142">
        <f>WEEKDAY(Table1[[#This Row],[Date]])</f>
        <v>1</v>
      </c>
      <c r="L3142" s="3">
        <f>DAY(Table1[[#This Row],[Date]])</f>
        <v>19</v>
      </c>
      <c r="M3142" s="3">
        <f>Table1[[#This Row],[Inventory Level]]/Table1[[#This Row],[Reorder Point]]</f>
        <v>2.0436681222707422</v>
      </c>
      <c r="N3142" s="3">
        <f>ROUND(Table1[[#This Row],[Turnover Ratio]],2)</f>
        <v>2.04</v>
      </c>
    </row>
    <row r="3143" spans="1:14" hidden="1" x14ac:dyDescent="0.25">
      <c r="A3143" t="s">
        <v>2684</v>
      </c>
      <c r="B3143" s="1">
        <v>45294</v>
      </c>
      <c r="C3143">
        <v>728</v>
      </c>
      <c r="D3143">
        <v>356</v>
      </c>
      <c r="E3143">
        <v>18</v>
      </c>
      <c r="F3143">
        <v>111</v>
      </c>
      <c r="G3143">
        <v>4</v>
      </c>
      <c r="H3143" t="s">
        <v>3951</v>
      </c>
      <c r="I3143">
        <f>YEAR(Table1[[#This Row],[Date]])</f>
        <v>2024</v>
      </c>
      <c r="J3143">
        <f>MONTH(Table1[[#This Row],[Date]])</f>
        <v>1</v>
      </c>
      <c r="K3143">
        <f>WEEKDAY(Table1[[#This Row],[Date]])</f>
        <v>4</v>
      </c>
      <c r="L3143" s="3">
        <f>DAY(Table1[[#This Row],[Date]])</f>
        <v>3</v>
      </c>
      <c r="M3143" s="3">
        <f>Table1[[#This Row],[Inventory Level]]/Table1[[#This Row],[Reorder Point]]</f>
        <v>2.0449438202247192</v>
      </c>
      <c r="N3143" s="3">
        <f>ROUND(Table1[[#This Row],[Turnover Ratio]],2)</f>
        <v>2.04</v>
      </c>
    </row>
    <row r="3144" spans="1:14" x14ac:dyDescent="0.25">
      <c r="A3144" t="s">
        <v>2685</v>
      </c>
      <c r="B3144" s="1">
        <v>45284</v>
      </c>
      <c r="C3144">
        <v>370</v>
      </c>
      <c r="D3144">
        <v>219</v>
      </c>
      <c r="E3144">
        <v>6</v>
      </c>
      <c r="F3144">
        <v>27</v>
      </c>
      <c r="G3144">
        <v>42</v>
      </c>
      <c r="H3144" t="s">
        <v>3949</v>
      </c>
      <c r="I3144">
        <f>YEAR(Table1[[#This Row],[Date]])</f>
        <v>2023</v>
      </c>
      <c r="J3144">
        <f>MONTH(Table1[[#This Row],[Date]])</f>
        <v>12</v>
      </c>
      <c r="K3144">
        <f>WEEKDAY(Table1[[#This Row],[Date]])</f>
        <v>1</v>
      </c>
      <c r="L3144" s="3">
        <f>DAY(Table1[[#This Row],[Date]])</f>
        <v>24</v>
      </c>
      <c r="M3144" s="3">
        <f>Table1[[#This Row],[Inventory Level]]/Table1[[#This Row],[Reorder Point]]</f>
        <v>1.6894977168949772</v>
      </c>
      <c r="N3144" s="3">
        <f>ROUND(Table1[[#This Row],[Turnover Ratio]],2)</f>
        <v>1.69</v>
      </c>
    </row>
    <row r="3145" spans="1:14" hidden="1" x14ac:dyDescent="0.25">
      <c r="A3145" t="s">
        <v>2686</v>
      </c>
      <c r="B3145" s="1">
        <v>45149</v>
      </c>
      <c r="C3145">
        <v>144</v>
      </c>
      <c r="D3145">
        <v>205</v>
      </c>
      <c r="E3145">
        <v>23</v>
      </c>
      <c r="F3145">
        <v>46</v>
      </c>
      <c r="G3145">
        <v>12</v>
      </c>
      <c r="H3145" t="s">
        <v>3950</v>
      </c>
      <c r="I3145">
        <f>YEAR(Table1[[#This Row],[Date]])</f>
        <v>2023</v>
      </c>
      <c r="J3145">
        <f>MONTH(Table1[[#This Row],[Date]])</f>
        <v>8</v>
      </c>
      <c r="K3145">
        <f>WEEKDAY(Table1[[#This Row],[Date]])</f>
        <v>6</v>
      </c>
      <c r="L3145" s="3">
        <f>DAY(Table1[[#This Row],[Date]])</f>
        <v>11</v>
      </c>
      <c r="M3145" s="3">
        <f>Table1[[#This Row],[Inventory Level]]/Table1[[#This Row],[Reorder Point]]</f>
        <v>0.70243902439024386</v>
      </c>
      <c r="N3145" s="3">
        <f>ROUND(Table1[[#This Row],[Turnover Ratio]],2)</f>
        <v>0.7</v>
      </c>
    </row>
    <row r="3146" spans="1:14" hidden="1" x14ac:dyDescent="0.25">
      <c r="A3146" t="s">
        <v>1378</v>
      </c>
      <c r="B3146" s="1">
        <v>45181</v>
      </c>
      <c r="C3146">
        <v>278</v>
      </c>
      <c r="D3146">
        <v>318</v>
      </c>
      <c r="E3146">
        <v>23</v>
      </c>
      <c r="F3146">
        <v>99</v>
      </c>
      <c r="G3146">
        <v>42</v>
      </c>
      <c r="H3146" t="s">
        <v>3951</v>
      </c>
      <c r="I3146">
        <f>YEAR(Table1[[#This Row],[Date]])</f>
        <v>2023</v>
      </c>
      <c r="J3146">
        <f>MONTH(Table1[[#This Row],[Date]])</f>
        <v>9</v>
      </c>
      <c r="K3146">
        <f>WEEKDAY(Table1[[#This Row],[Date]])</f>
        <v>3</v>
      </c>
      <c r="L3146" s="3">
        <f>DAY(Table1[[#This Row],[Date]])</f>
        <v>12</v>
      </c>
      <c r="M3146" s="3">
        <f>Table1[[#This Row],[Inventory Level]]/Table1[[#This Row],[Reorder Point]]</f>
        <v>0.87421383647798745</v>
      </c>
      <c r="N3146" s="3">
        <f>ROUND(Table1[[#This Row],[Turnover Ratio]],2)</f>
        <v>0.87</v>
      </c>
    </row>
    <row r="3147" spans="1:14" hidden="1" x14ac:dyDescent="0.25">
      <c r="A3147" t="s">
        <v>2687</v>
      </c>
      <c r="B3147" s="1">
        <v>45010</v>
      </c>
      <c r="C3147">
        <v>682</v>
      </c>
      <c r="D3147">
        <v>495</v>
      </c>
      <c r="E3147">
        <v>11</v>
      </c>
      <c r="F3147">
        <v>153</v>
      </c>
      <c r="G3147">
        <v>26</v>
      </c>
      <c r="H3147" t="s">
        <v>3950</v>
      </c>
      <c r="I3147">
        <f>YEAR(Table1[[#This Row],[Date]])</f>
        <v>2023</v>
      </c>
      <c r="J3147">
        <f>MONTH(Table1[[#This Row],[Date]])</f>
        <v>3</v>
      </c>
      <c r="K3147">
        <f>WEEKDAY(Table1[[#This Row],[Date]])</f>
        <v>7</v>
      </c>
      <c r="L3147" s="3">
        <f>DAY(Table1[[#This Row],[Date]])</f>
        <v>25</v>
      </c>
      <c r="M3147" s="3">
        <f>Table1[[#This Row],[Inventory Level]]/Table1[[#This Row],[Reorder Point]]</f>
        <v>1.3777777777777778</v>
      </c>
      <c r="N3147" s="3">
        <f>ROUND(Table1[[#This Row],[Turnover Ratio]],2)</f>
        <v>1.38</v>
      </c>
    </row>
    <row r="3148" spans="1:14" hidden="1" x14ac:dyDescent="0.25">
      <c r="A3148" t="s">
        <v>2688</v>
      </c>
      <c r="B3148" s="1">
        <v>45482</v>
      </c>
      <c r="C3148">
        <v>391</v>
      </c>
      <c r="D3148">
        <v>430</v>
      </c>
      <c r="E3148">
        <v>4</v>
      </c>
      <c r="F3148">
        <v>16</v>
      </c>
      <c r="G3148">
        <v>17</v>
      </c>
      <c r="H3148" t="s">
        <v>3951</v>
      </c>
      <c r="I3148">
        <f>YEAR(Table1[[#This Row],[Date]])</f>
        <v>2024</v>
      </c>
      <c r="J3148">
        <f>MONTH(Table1[[#This Row],[Date]])</f>
        <v>7</v>
      </c>
      <c r="K3148">
        <f>WEEKDAY(Table1[[#This Row],[Date]])</f>
        <v>3</v>
      </c>
      <c r="L3148" s="3">
        <f>DAY(Table1[[#This Row],[Date]])</f>
        <v>9</v>
      </c>
      <c r="M3148" s="3">
        <f>Table1[[#This Row],[Inventory Level]]/Table1[[#This Row],[Reorder Point]]</f>
        <v>0.90930232558139534</v>
      </c>
      <c r="N3148" s="3">
        <f>ROUND(Table1[[#This Row],[Turnover Ratio]],2)</f>
        <v>0.91</v>
      </c>
    </row>
    <row r="3149" spans="1:14" hidden="1" x14ac:dyDescent="0.25">
      <c r="A3149" t="s">
        <v>2689</v>
      </c>
      <c r="B3149" s="1">
        <v>45365</v>
      </c>
      <c r="C3149">
        <v>189</v>
      </c>
      <c r="D3149">
        <v>404</v>
      </c>
      <c r="E3149">
        <v>7</v>
      </c>
      <c r="F3149">
        <v>194</v>
      </c>
      <c r="G3149">
        <v>31</v>
      </c>
      <c r="H3149" t="s">
        <v>3951</v>
      </c>
      <c r="I3149">
        <f>YEAR(Table1[[#This Row],[Date]])</f>
        <v>2024</v>
      </c>
      <c r="J3149">
        <f>MONTH(Table1[[#This Row],[Date]])</f>
        <v>3</v>
      </c>
      <c r="K3149">
        <f>WEEKDAY(Table1[[#This Row],[Date]])</f>
        <v>5</v>
      </c>
      <c r="L3149" s="3">
        <f>DAY(Table1[[#This Row],[Date]])</f>
        <v>14</v>
      </c>
      <c r="M3149" s="3">
        <f>Table1[[#This Row],[Inventory Level]]/Table1[[#This Row],[Reorder Point]]</f>
        <v>0.46782178217821785</v>
      </c>
      <c r="N3149" s="3">
        <f>ROUND(Table1[[#This Row],[Turnover Ratio]],2)</f>
        <v>0.47</v>
      </c>
    </row>
    <row r="3150" spans="1:14" hidden="1" x14ac:dyDescent="0.25">
      <c r="A3150" t="s">
        <v>195</v>
      </c>
      <c r="B3150" s="1">
        <v>45505</v>
      </c>
      <c r="C3150">
        <v>227</v>
      </c>
      <c r="D3150">
        <v>216</v>
      </c>
      <c r="E3150">
        <v>20</v>
      </c>
      <c r="F3150">
        <v>61</v>
      </c>
      <c r="G3150">
        <v>43</v>
      </c>
      <c r="H3150" t="s">
        <v>3951</v>
      </c>
      <c r="I3150">
        <f>YEAR(Table1[[#This Row],[Date]])</f>
        <v>2024</v>
      </c>
      <c r="J3150">
        <f>MONTH(Table1[[#This Row],[Date]])</f>
        <v>8</v>
      </c>
      <c r="K3150">
        <f>WEEKDAY(Table1[[#This Row],[Date]])</f>
        <v>5</v>
      </c>
      <c r="L3150" s="3">
        <f>DAY(Table1[[#This Row],[Date]])</f>
        <v>1</v>
      </c>
      <c r="M3150" s="3">
        <f>Table1[[#This Row],[Inventory Level]]/Table1[[#This Row],[Reorder Point]]</f>
        <v>1.0509259259259258</v>
      </c>
      <c r="N3150" s="3">
        <f>ROUND(Table1[[#This Row],[Turnover Ratio]],2)</f>
        <v>1.05</v>
      </c>
    </row>
    <row r="3151" spans="1:14" hidden="1" x14ac:dyDescent="0.25">
      <c r="A3151" t="s">
        <v>2690</v>
      </c>
      <c r="B3151" s="1">
        <v>45048</v>
      </c>
      <c r="C3151">
        <v>392</v>
      </c>
      <c r="D3151">
        <v>202</v>
      </c>
      <c r="E3151">
        <v>6</v>
      </c>
      <c r="F3151">
        <v>21</v>
      </c>
      <c r="G3151">
        <v>23</v>
      </c>
      <c r="H3151" t="s">
        <v>3951</v>
      </c>
      <c r="I3151">
        <f>YEAR(Table1[[#This Row],[Date]])</f>
        <v>2023</v>
      </c>
      <c r="J3151">
        <f>MONTH(Table1[[#This Row],[Date]])</f>
        <v>5</v>
      </c>
      <c r="K3151">
        <f>WEEKDAY(Table1[[#This Row],[Date]])</f>
        <v>3</v>
      </c>
      <c r="L3151" s="3">
        <f>DAY(Table1[[#This Row],[Date]])</f>
        <v>2</v>
      </c>
      <c r="M3151" s="3">
        <f>Table1[[#This Row],[Inventory Level]]/Table1[[#This Row],[Reorder Point]]</f>
        <v>1.9405940594059405</v>
      </c>
      <c r="N3151" s="3">
        <f>ROUND(Table1[[#This Row],[Turnover Ratio]],2)</f>
        <v>1.94</v>
      </c>
    </row>
    <row r="3152" spans="1:14" x14ac:dyDescent="0.25">
      <c r="A3152" t="s">
        <v>2182</v>
      </c>
      <c r="B3152" s="1">
        <v>45444</v>
      </c>
      <c r="C3152">
        <v>821</v>
      </c>
      <c r="D3152">
        <v>472</v>
      </c>
      <c r="E3152">
        <v>21</v>
      </c>
      <c r="F3152">
        <v>13</v>
      </c>
      <c r="G3152">
        <v>22</v>
      </c>
      <c r="H3152" t="s">
        <v>3949</v>
      </c>
      <c r="I3152">
        <f>YEAR(Table1[[#This Row],[Date]])</f>
        <v>2024</v>
      </c>
      <c r="J3152">
        <f>MONTH(Table1[[#This Row],[Date]])</f>
        <v>6</v>
      </c>
      <c r="K3152">
        <f>WEEKDAY(Table1[[#This Row],[Date]])</f>
        <v>7</v>
      </c>
      <c r="L3152" s="3">
        <f>DAY(Table1[[#This Row],[Date]])</f>
        <v>1</v>
      </c>
      <c r="M3152" s="3">
        <f>Table1[[#This Row],[Inventory Level]]/Table1[[#This Row],[Reorder Point]]</f>
        <v>1.7394067796610169</v>
      </c>
      <c r="N3152" s="3">
        <f>ROUND(Table1[[#This Row],[Turnover Ratio]],2)</f>
        <v>1.74</v>
      </c>
    </row>
    <row r="3153" spans="1:14" hidden="1" x14ac:dyDescent="0.25">
      <c r="A3153" t="s">
        <v>652</v>
      </c>
      <c r="B3153" s="1">
        <v>45632</v>
      </c>
      <c r="C3153">
        <v>484</v>
      </c>
      <c r="D3153">
        <v>469</v>
      </c>
      <c r="E3153">
        <v>18</v>
      </c>
      <c r="F3153">
        <v>199</v>
      </c>
      <c r="G3153">
        <v>50</v>
      </c>
      <c r="H3153" t="s">
        <v>3950</v>
      </c>
      <c r="I3153">
        <f>YEAR(Table1[[#This Row],[Date]])</f>
        <v>2024</v>
      </c>
      <c r="J3153">
        <f>MONTH(Table1[[#This Row],[Date]])</f>
        <v>12</v>
      </c>
      <c r="K3153">
        <f>WEEKDAY(Table1[[#This Row],[Date]])</f>
        <v>6</v>
      </c>
      <c r="L3153" s="3">
        <f>DAY(Table1[[#This Row],[Date]])</f>
        <v>6</v>
      </c>
      <c r="M3153" s="3">
        <f>Table1[[#This Row],[Inventory Level]]/Table1[[#This Row],[Reorder Point]]</f>
        <v>1.0319829424307037</v>
      </c>
      <c r="N3153" s="3">
        <f>ROUND(Table1[[#This Row],[Turnover Ratio]],2)</f>
        <v>1.03</v>
      </c>
    </row>
    <row r="3154" spans="1:14" hidden="1" x14ac:dyDescent="0.25">
      <c r="A3154" t="s">
        <v>2043</v>
      </c>
      <c r="B3154" s="1">
        <v>45063</v>
      </c>
      <c r="C3154">
        <v>473</v>
      </c>
      <c r="D3154">
        <v>219</v>
      </c>
      <c r="E3154">
        <v>12</v>
      </c>
      <c r="F3154">
        <v>167</v>
      </c>
      <c r="G3154">
        <v>48</v>
      </c>
      <c r="H3154" t="s">
        <v>3951</v>
      </c>
      <c r="I3154">
        <f>YEAR(Table1[[#This Row],[Date]])</f>
        <v>2023</v>
      </c>
      <c r="J3154">
        <f>MONTH(Table1[[#This Row],[Date]])</f>
        <v>5</v>
      </c>
      <c r="K3154">
        <f>WEEKDAY(Table1[[#This Row],[Date]])</f>
        <v>4</v>
      </c>
      <c r="L3154" s="3">
        <f>DAY(Table1[[#This Row],[Date]])</f>
        <v>17</v>
      </c>
      <c r="M3154" s="3">
        <f>Table1[[#This Row],[Inventory Level]]/Table1[[#This Row],[Reorder Point]]</f>
        <v>2.1598173515981736</v>
      </c>
      <c r="N3154" s="3">
        <f>ROUND(Table1[[#This Row],[Turnover Ratio]],2)</f>
        <v>2.16</v>
      </c>
    </row>
    <row r="3155" spans="1:14" hidden="1" x14ac:dyDescent="0.25">
      <c r="A3155" t="s">
        <v>1158</v>
      </c>
      <c r="B3155" s="1">
        <v>45045</v>
      </c>
      <c r="C3155">
        <v>926</v>
      </c>
      <c r="D3155">
        <v>341</v>
      </c>
      <c r="E3155">
        <v>13</v>
      </c>
      <c r="F3155">
        <v>127</v>
      </c>
      <c r="G3155">
        <v>45</v>
      </c>
      <c r="H3155" t="s">
        <v>3951</v>
      </c>
      <c r="I3155">
        <f>YEAR(Table1[[#This Row],[Date]])</f>
        <v>2023</v>
      </c>
      <c r="J3155">
        <f>MONTH(Table1[[#This Row],[Date]])</f>
        <v>4</v>
      </c>
      <c r="K3155">
        <f>WEEKDAY(Table1[[#This Row],[Date]])</f>
        <v>7</v>
      </c>
      <c r="L3155" s="3">
        <f>DAY(Table1[[#This Row],[Date]])</f>
        <v>29</v>
      </c>
      <c r="M3155" s="3">
        <f>Table1[[#This Row],[Inventory Level]]/Table1[[#This Row],[Reorder Point]]</f>
        <v>2.7155425219941347</v>
      </c>
      <c r="N3155" s="3">
        <f>ROUND(Table1[[#This Row],[Turnover Ratio]],2)</f>
        <v>2.72</v>
      </c>
    </row>
    <row r="3156" spans="1:14" x14ac:dyDescent="0.25">
      <c r="A3156" t="s">
        <v>2691</v>
      </c>
      <c r="B3156" s="1">
        <v>45051</v>
      </c>
      <c r="C3156">
        <v>870</v>
      </c>
      <c r="D3156">
        <v>324</v>
      </c>
      <c r="E3156">
        <v>11</v>
      </c>
      <c r="F3156">
        <v>171</v>
      </c>
      <c r="G3156">
        <v>8</v>
      </c>
      <c r="H3156" t="s">
        <v>3949</v>
      </c>
      <c r="I3156">
        <f>YEAR(Table1[[#This Row],[Date]])</f>
        <v>2023</v>
      </c>
      <c r="J3156">
        <f>MONTH(Table1[[#This Row],[Date]])</f>
        <v>5</v>
      </c>
      <c r="K3156">
        <f>WEEKDAY(Table1[[#This Row],[Date]])</f>
        <v>6</v>
      </c>
      <c r="L3156" s="3">
        <f>DAY(Table1[[#This Row],[Date]])</f>
        <v>5</v>
      </c>
      <c r="M3156" s="3">
        <f>Table1[[#This Row],[Inventory Level]]/Table1[[#This Row],[Reorder Point]]</f>
        <v>2.6851851851851851</v>
      </c>
      <c r="N3156" s="3">
        <f>ROUND(Table1[[#This Row],[Turnover Ratio]],2)</f>
        <v>2.69</v>
      </c>
    </row>
    <row r="3157" spans="1:14" hidden="1" x14ac:dyDescent="0.25">
      <c r="A3157" t="s">
        <v>2692</v>
      </c>
      <c r="B3157" s="1">
        <v>45194</v>
      </c>
      <c r="C3157">
        <v>559</v>
      </c>
      <c r="D3157">
        <v>336</v>
      </c>
      <c r="E3157">
        <v>17</v>
      </c>
      <c r="F3157">
        <v>122</v>
      </c>
      <c r="G3157">
        <v>37</v>
      </c>
      <c r="H3157" t="s">
        <v>3951</v>
      </c>
      <c r="I3157">
        <f>YEAR(Table1[[#This Row],[Date]])</f>
        <v>2023</v>
      </c>
      <c r="J3157">
        <f>MONTH(Table1[[#This Row],[Date]])</f>
        <v>9</v>
      </c>
      <c r="K3157">
        <f>WEEKDAY(Table1[[#This Row],[Date]])</f>
        <v>2</v>
      </c>
      <c r="L3157" s="3">
        <f>DAY(Table1[[#This Row],[Date]])</f>
        <v>25</v>
      </c>
      <c r="M3157" s="3">
        <f>Table1[[#This Row],[Inventory Level]]/Table1[[#This Row],[Reorder Point]]</f>
        <v>1.6636904761904763</v>
      </c>
      <c r="N3157" s="3">
        <f>ROUND(Table1[[#This Row],[Turnover Ratio]],2)</f>
        <v>1.66</v>
      </c>
    </row>
    <row r="3158" spans="1:14" hidden="1" x14ac:dyDescent="0.25">
      <c r="A3158" t="s">
        <v>2693</v>
      </c>
      <c r="B3158" s="1">
        <v>45203</v>
      </c>
      <c r="C3158">
        <v>917</v>
      </c>
      <c r="D3158">
        <v>330</v>
      </c>
      <c r="E3158">
        <v>11</v>
      </c>
      <c r="F3158">
        <v>146</v>
      </c>
      <c r="G3158">
        <v>14</v>
      </c>
      <c r="H3158" t="s">
        <v>3950</v>
      </c>
      <c r="I3158">
        <f>YEAR(Table1[[#This Row],[Date]])</f>
        <v>2023</v>
      </c>
      <c r="J3158">
        <f>MONTH(Table1[[#This Row],[Date]])</f>
        <v>10</v>
      </c>
      <c r="K3158">
        <f>WEEKDAY(Table1[[#This Row],[Date]])</f>
        <v>4</v>
      </c>
      <c r="L3158" s="3">
        <f>DAY(Table1[[#This Row],[Date]])</f>
        <v>4</v>
      </c>
      <c r="M3158" s="3">
        <f>Table1[[#This Row],[Inventory Level]]/Table1[[#This Row],[Reorder Point]]</f>
        <v>2.7787878787878788</v>
      </c>
      <c r="N3158" s="3">
        <f>ROUND(Table1[[#This Row],[Turnover Ratio]],2)</f>
        <v>2.78</v>
      </c>
    </row>
    <row r="3159" spans="1:14" hidden="1" x14ac:dyDescent="0.25">
      <c r="A3159" t="s">
        <v>2694</v>
      </c>
      <c r="B3159" s="1">
        <v>45631</v>
      </c>
      <c r="C3159">
        <v>698</v>
      </c>
      <c r="D3159">
        <v>495</v>
      </c>
      <c r="E3159">
        <v>9</v>
      </c>
      <c r="F3159">
        <v>142</v>
      </c>
      <c r="G3159">
        <v>46</v>
      </c>
      <c r="H3159" t="s">
        <v>3951</v>
      </c>
      <c r="I3159">
        <f>YEAR(Table1[[#This Row],[Date]])</f>
        <v>2024</v>
      </c>
      <c r="J3159">
        <f>MONTH(Table1[[#This Row],[Date]])</f>
        <v>12</v>
      </c>
      <c r="K3159">
        <f>WEEKDAY(Table1[[#This Row],[Date]])</f>
        <v>5</v>
      </c>
      <c r="L3159" s="3">
        <f>DAY(Table1[[#This Row],[Date]])</f>
        <v>5</v>
      </c>
      <c r="M3159" s="3">
        <f>Table1[[#This Row],[Inventory Level]]/Table1[[#This Row],[Reorder Point]]</f>
        <v>1.4101010101010101</v>
      </c>
      <c r="N3159" s="3">
        <f>ROUND(Table1[[#This Row],[Turnover Ratio]],2)</f>
        <v>1.41</v>
      </c>
    </row>
    <row r="3160" spans="1:14" hidden="1" x14ac:dyDescent="0.25">
      <c r="A3160" t="s">
        <v>1886</v>
      </c>
      <c r="B3160" s="1">
        <v>45330</v>
      </c>
      <c r="C3160">
        <v>658</v>
      </c>
      <c r="D3160">
        <v>273</v>
      </c>
      <c r="E3160">
        <v>29</v>
      </c>
      <c r="F3160">
        <v>174</v>
      </c>
      <c r="G3160">
        <v>7</v>
      </c>
      <c r="H3160" t="s">
        <v>3951</v>
      </c>
      <c r="I3160">
        <f>YEAR(Table1[[#This Row],[Date]])</f>
        <v>2024</v>
      </c>
      <c r="J3160">
        <f>MONTH(Table1[[#This Row],[Date]])</f>
        <v>2</v>
      </c>
      <c r="K3160">
        <f>WEEKDAY(Table1[[#This Row],[Date]])</f>
        <v>5</v>
      </c>
      <c r="L3160" s="3">
        <f>DAY(Table1[[#This Row],[Date]])</f>
        <v>8</v>
      </c>
      <c r="M3160" s="3">
        <f>Table1[[#This Row],[Inventory Level]]/Table1[[#This Row],[Reorder Point]]</f>
        <v>2.4102564102564101</v>
      </c>
      <c r="N3160" s="3">
        <f>ROUND(Table1[[#This Row],[Turnover Ratio]],2)</f>
        <v>2.41</v>
      </c>
    </row>
    <row r="3161" spans="1:14" x14ac:dyDescent="0.25">
      <c r="A3161" t="s">
        <v>604</v>
      </c>
      <c r="B3161" s="1">
        <v>45464</v>
      </c>
      <c r="C3161">
        <v>335</v>
      </c>
      <c r="D3161">
        <v>166</v>
      </c>
      <c r="E3161">
        <v>4</v>
      </c>
      <c r="F3161">
        <v>8</v>
      </c>
      <c r="G3161">
        <v>37</v>
      </c>
      <c r="H3161" t="s">
        <v>3949</v>
      </c>
      <c r="I3161">
        <f>YEAR(Table1[[#This Row],[Date]])</f>
        <v>2024</v>
      </c>
      <c r="J3161">
        <f>MONTH(Table1[[#This Row],[Date]])</f>
        <v>6</v>
      </c>
      <c r="K3161">
        <f>WEEKDAY(Table1[[#This Row],[Date]])</f>
        <v>6</v>
      </c>
      <c r="L3161" s="3">
        <f>DAY(Table1[[#This Row],[Date]])</f>
        <v>21</v>
      </c>
      <c r="M3161" s="3">
        <f>Table1[[#This Row],[Inventory Level]]/Table1[[#This Row],[Reorder Point]]</f>
        <v>2.0180722891566263</v>
      </c>
      <c r="N3161" s="3">
        <f>ROUND(Table1[[#This Row],[Turnover Ratio]],2)</f>
        <v>2.02</v>
      </c>
    </row>
    <row r="3162" spans="1:14" hidden="1" x14ac:dyDescent="0.25">
      <c r="A3162" t="s">
        <v>2695</v>
      </c>
      <c r="B3162" s="1">
        <v>45278</v>
      </c>
      <c r="C3162">
        <v>605</v>
      </c>
      <c r="D3162">
        <v>216</v>
      </c>
      <c r="E3162">
        <v>21</v>
      </c>
      <c r="F3162">
        <v>178</v>
      </c>
      <c r="G3162">
        <v>15</v>
      </c>
      <c r="H3162" t="s">
        <v>3950</v>
      </c>
      <c r="I3162">
        <f>YEAR(Table1[[#This Row],[Date]])</f>
        <v>2023</v>
      </c>
      <c r="J3162">
        <f>MONTH(Table1[[#This Row],[Date]])</f>
        <v>12</v>
      </c>
      <c r="K3162">
        <f>WEEKDAY(Table1[[#This Row],[Date]])</f>
        <v>2</v>
      </c>
      <c r="L3162" s="3">
        <f>DAY(Table1[[#This Row],[Date]])</f>
        <v>18</v>
      </c>
      <c r="M3162" s="3">
        <f>Table1[[#This Row],[Inventory Level]]/Table1[[#This Row],[Reorder Point]]</f>
        <v>2.800925925925926</v>
      </c>
      <c r="N3162" s="3">
        <f>ROUND(Table1[[#This Row],[Turnover Ratio]],2)</f>
        <v>2.8</v>
      </c>
    </row>
    <row r="3163" spans="1:14" hidden="1" x14ac:dyDescent="0.25">
      <c r="A3163" t="s">
        <v>2696</v>
      </c>
      <c r="B3163" s="1">
        <v>45386</v>
      </c>
      <c r="C3163">
        <v>421</v>
      </c>
      <c r="D3163">
        <v>466</v>
      </c>
      <c r="E3163">
        <v>25</v>
      </c>
      <c r="F3163">
        <v>172</v>
      </c>
      <c r="G3163">
        <v>46</v>
      </c>
      <c r="H3163" t="s">
        <v>3951</v>
      </c>
      <c r="I3163">
        <f>YEAR(Table1[[#This Row],[Date]])</f>
        <v>2024</v>
      </c>
      <c r="J3163">
        <f>MONTH(Table1[[#This Row],[Date]])</f>
        <v>4</v>
      </c>
      <c r="K3163">
        <f>WEEKDAY(Table1[[#This Row],[Date]])</f>
        <v>5</v>
      </c>
      <c r="L3163" s="3">
        <f>DAY(Table1[[#This Row],[Date]])</f>
        <v>4</v>
      </c>
      <c r="M3163" s="3">
        <f>Table1[[#This Row],[Inventory Level]]/Table1[[#This Row],[Reorder Point]]</f>
        <v>0.90343347639484983</v>
      </c>
      <c r="N3163" s="3">
        <f>ROUND(Table1[[#This Row],[Turnover Ratio]],2)</f>
        <v>0.9</v>
      </c>
    </row>
    <row r="3164" spans="1:14" hidden="1" x14ac:dyDescent="0.25">
      <c r="A3164" t="s">
        <v>2697</v>
      </c>
      <c r="B3164" s="1">
        <v>45420</v>
      </c>
      <c r="C3164">
        <v>379</v>
      </c>
      <c r="D3164">
        <v>240</v>
      </c>
      <c r="E3164">
        <v>2</v>
      </c>
      <c r="F3164">
        <v>97</v>
      </c>
      <c r="G3164">
        <v>16</v>
      </c>
      <c r="H3164" t="s">
        <v>3951</v>
      </c>
      <c r="I3164">
        <f>YEAR(Table1[[#This Row],[Date]])</f>
        <v>2024</v>
      </c>
      <c r="J3164">
        <f>MONTH(Table1[[#This Row],[Date]])</f>
        <v>5</v>
      </c>
      <c r="K3164">
        <f>WEEKDAY(Table1[[#This Row],[Date]])</f>
        <v>4</v>
      </c>
      <c r="L3164" s="3">
        <f>DAY(Table1[[#This Row],[Date]])</f>
        <v>8</v>
      </c>
      <c r="M3164" s="3">
        <f>Table1[[#This Row],[Inventory Level]]/Table1[[#This Row],[Reorder Point]]</f>
        <v>1.5791666666666666</v>
      </c>
      <c r="N3164" s="3">
        <f>ROUND(Table1[[#This Row],[Turnover Ratio]],2)</f>
        <v>1.58</v>
      </c>
    </row>
    <row r="3165" spans="1:14" hidden="1" x14ac:dyDescent="0.25">
      <c r="A3165" t="s">
        <v>2698</v>
      </c>
      <c r="B3165" s="1">
        <v>45564</v>
      </c>
      <c r="C3165">
        <v>695</v>
      </c>
      <c r="D3165">
        <v>350</v>
      </c>
      <c r="E3165">
        <v>6</v>
      </c>
      <c r="F3165">
        <v>49</v>
      </c>
      <c r="G3165">
        <v>7</v>
      </c>
      <c r="H3165" t="s">
        <v>3950</v>
      </c>
      <c r="I3165">
        <f>YEAR(Table1[[#This Row],[Date]])</f>
        <v>2024</v>
      </c>
      <c r="J3165">
        <f>MONTH(Table1[[#This Row],[Date]])</f>
        <v>9</v>
      </c>
      <c r="K3165">
        <f>WEEKDAY(Table1[[#This Row],[Date]])</f>
        <v>1</v>
      </c>
      <c r="L3165" s="3">
        <f>DAY(Table1[[#This Row],[Date]])</f>
        <v>29</v>
      </c>
      <c r="M3165" s="3">
        <f>Table1[[#This Row],[Inventory Level]]/Table1[[#This Row],[Reorder Point]]</f>
        <v>1.9857142857142858</v>
      </c>
      <c r="N3165" s="3">
        <f>ROUND(Table1[[#This Row],[Turnover Ratio]],2)</f>
        <v>1.99</v>
      </c>
    </row>
    <row r="3166" spans="1:14" hidden="1" x14ac:dyDescent="0.25">
      <c r="A3166" t="s">
        <v>2699</v>
      </c>
      <c r="B3166" s="1">
        <v>45499</v>
      </c>
      <c r="C3166">
        <v>312</v>
      </c>
      <c r="D3166">
        <v>349</v>
      </c>
      <c r="E3166">
        <v>7</v>
      </c>
      <c r="F3166">
        <v>115</v>
      </c>
      <c r="G3166">
        <v>44</v>
      </c>
      <c r="H3166" t="s">
        <v>3950</v>
      </c>
      <c r="I3166">
        <f>YEAR(Table1[[#This Row],[Date]])</f>
        <v>2024</v>
      </c>
      <c r="J3166">
        <f>MONTH(Table1[[#This Row],[Date]])</f>
        <v>7</v>
      </c>
      <c r="K3166">
        <f>WEEKDAY(Table1[[#This Row],[Date]])</f>
        <v>6</v>
      </c>
      <c r="L3166" s="3">
        <f>DAY(Table1[[#This Row],[Date]])</f>
        <v>26</v>
      </c>
      <c r="M3166" s="3">
        <f>Table1[[#This Row],[Inventory Level]]/Table1[[#This Row],[Reorder Point]]</f>
        <v>0.89398280802292263</v>
      </c>
      <c r="N3166" s="3">
        <f>ROUND(Table1[[#This Row],[Turnover Ratio]],2)</f>
        <v>0.89</v>
      </c>
    </row>
    <row r="3167" spans="1:14" hidden="1" x14ac:dyDescent="0.25">
      <c r="A3167" t="s">
        <v>1307</v>
      </c>
      <c r="B3167" s="1">
        <v>45146</v>
      </c>
      <c r="C3167">
        <v>666</v>
      </c>
      <c r="D3167">
        <v>199</v>
      </c>
      <c r="E3167">
        <v>5</v>
      </c>
      <c r="F3167">
        <v>56</v>
      </c>
      <c r="G3167">
        <v>47</v>
      </c>
      <c r="H3167" t="s">
        <v>3951</v>
      </c>
      <c r="I3167">
        <f>YEAR(Table1[[#This Row],[Date]])</f>
        <v>2023</v>
      </c>
      <c r="J3167">
        <f>MONTH(Table1[[#This Row],[Date]])</f>
        <v>8</v>
      </c>
      <c r="K3167">
        <f>WEEKDAY(Table1[[#This Row],[Date]])</f>
        <v>3</v>
      </c>
      <c r="L3167" s="3">
        <f>DAY(Table1[[#This Row],[Date]])</f>
        <v>8</v>
      </c>
      <c r="M3167" s="3">
        <f>Table1[[#This Row],[Inventory Level]]/Table1[[#This Row],[Reorder Point]]</f>
        <v>3.3467336683417086</v>
      </c>
      <c r="N3167" s="3">
        <f>ROUND(Table1[[#This Row],[Turnover Ratio]],2)</f>
        <v>3.35</v>
      </c>
    </row>
    <row r="3168" spans="1:14" x14ac:dyDescent="0.25">
      <c r="A3168" t="s">
        <v>2700</v>
      </c>
      <c r="B3168" s="1">
        <v>45425</v>
      </c>
      <c r="C3168">
        <v>748</v>
      </c>
      <c r="D3168">
        <v>163</v>
      </c>
      <c r="E3168">
        <v>20</v>
      </c>
      <c r="F3168">
        <v>42</v>
      </c>
      <c r="G3168">
        <v>1</v>
      </c>
      <c r="H3168" t="s">
        <v>3949</v>
      </c>
      <c r="I3168">
        <f>YEAR(Table1[[#This Row],[Date]])</f>
        <v>2024</v>
      </c>
      <c r="J3168">
        <f>MONTH(Table1[[#This Row],[Date]])</f>
        <v>5</v>
      </c>
      <c r="K3168">
        <f>WEEKDAY(Table1[[#This Row],[Date]])</f>
        <v>2</v>
      </c>
      <c r="L3168" s="3">
        <f>DAY(Table1[[#This Row],[Date]])</f>
        <v>13</v>
      </c>
      <c r="M3168" s="3">
        <f>Table1[[#This Row],[Inventory Level]]/Table1[[#This Row],[Reorder Point]]</f>
        <v>4.5889570552147241</v>
      </c>
      <c r="N3168" s="3">
        <f>ROUND(Table1[[#This Row],[Turnover Ratio]],2)</f>
        <v>4.59</v>
      </c>
    </row>
    <row r="3169" spans="1:14" hidden="1" x14ac:dyDescent="0.25">
      <c r="A3169" t="s">
        <v>2701</v>
      </c>
      <c r="B3169" s="1">
        <v>45346</v>
      </c>
      <c r="C3169">
        <v>639</v>
      </c>
      <c r="D3169">
        <v>145</v>
      </c>
      <c r="E3169">
        <v>11</v>
      </c>
      <c r="F3169">
        <v>129</v>
      </c>
      <c r="G3169">
        <v>31</v>
      </c>
      <c r="H3169" t="s">
        <v>3950</v>
      </c>
      <c r="I3169">
        <f>YEAR(Table1[[#This Row],[Date]])</f>
        <v>2024</v>
      </c>
      <c r="J3169">
        <f>MONTH(Table1[[#This Row],[Date]])</f>
        <v>2</v>
      </c>
      <c r="K3169">
        <f>WEEKDAY(Table1[[#This Row],[Date]])</f>
        <v>7</v>
      </c>
      <c r="L3169" s="3">
        <f>DAY(Table1[[#This Row],[Date]])</f>
        <v>24</v>
      </c>
      <c r="M3169" s="3">
        <f>Table1[[#This Row],[Inventory Level]]/Table1[[#This Row],[Reorder Point]]</f>
        <v>4.4068965517241381</v>
      </c>
      <c r="N3169" s="3">
        <f>ROUND(Table1[[#This Row],[Turnover Ratio]],2)</f>
        <v>4.41</v>
      </c>
    </row>
    <row r="3170" spans="1:14" hidden="1" x14ac:dyDescent="0.25">
      <c r="A3170" t="s">
        <v>2702</v>
      </c>
      <c r="B3170" s="1">
        <v>45592</v>
      </c>
      <c r="C3170">
        <v>585</v>
      </c>
      <c r="D3170">
        <v>138</v>
      </c>
      <c r="E3170">
        <v>15</v>
      </c>
      <c r="F3170">
        <v>131</v>
      </c>
      <c r="G3170">
        <v>1</v>
      </c>
      <c r="H3170" t="s">
        <v>3950</v>
      </c>
      <c r="I3170">
        <f>YEAR(Table1[[#This Row],[Date]])</f>
        <v>2024</v>
      </c>
      <c r="J3170">
        <f>MONTH(Table1[[#This Row],[Date]])</f>
        <v>10</v>
      </c>
      <c r="K3170">
        <f>WEEKDAY(Table1[[#This Row],[Date]])</f>
        <v>1</v>
      </c>
      <c r="L3170" s="3">
        <f>DAY(Table1[[#This Row],[Date]])</f>
        <v>27</v>
      </c>
      <c r="M3170" s="3">
        <f>Table1[[#This Row],[Inventory Level]]/Table1[[#This Row],[Reorder Point]]</f>
        <v>4.2391304347826084</v>
      </c>
      <c r="N3170" s="3">
        <f>ROUND(Table1[[#This Row],[Turnover Ratio]],2)</f>
        <v>4.24</v>
      </c>
    </row>
    <row r="3171" spans="1:14" x14ac:dyDescent="0.25">
      <c r="A3171" t="s">
        <v>2703</v>
      </c>
      <c r="B3171" s="1">
        <v>45488</v>
      </c>
      <c r="C3171">
        <v>243</v>
      </c>
      <c r="D3171">
        <v>463</v>
      </c>
      <c r="E3171">
        <v>15</v>
      </c>
      <c r="F3171">
        <v>22</v>
      </c>
      <c r="G3171">
        <v>8</v>
      </c>
      <c r="H3171" t="s">
        <v>3949</v>
      </c>
      <c r="I3171">
        <f>YEAR(Table1[[#This Row],[Date]])</f>
        <v>2024</v>
      </c>
      <c r="J3171">
        <f>MONTH(Table1[[#This Row],[Date]])</f>
        <v>7</v>
      </c>
      <c r="K3171">
        <f>WEEKDAY(Table1[[#This Row],[Date]])</f>
        <v>2</v>
      </c>
      <c r="L3171" s="3">
        <f>DAY(Table1[[#This Row],[Date]])</f>
        <v>15</v>
      </c>
      <c r="M3171" s="3">
        <f>Table1[[#This Row],[Inventory Level]]/Table1[[#This Row],[Reorder Point]]</f>
        <v>0.52483801295896326</v>
      </c>
      <c r="N3171" s="3">
        <f>ROUND(Table1[[#This Row],[Turnover Ratio]],2)</f>
        <v>0.52</v>
      </c>
    </row>
    <row r="3172" spans="1:14" hidden="1" x14ac:dyDescent="0.25">
      <c r="A3172" t="s">
        <v>2704</v>
      </c>
      <c r="B3172" s="1">
        <v>45407</v>
      </c>
      <c r="C3172">
        <v>976</v>
      </c>
      <c r="D3172">
        <v>358</v>
      </c>
      <c r="E3172">
        <v>16</v>
      </c>
      <c r="F3172">
        <v>42</v>
      </c>
      <c r="G3172">
        <v>3</v>
      </c>
      <c r="H3172" t="s">
        <v>3951</v>
      </c>
      <c r="I3172">
        <f>YEAR(Table1[[#This Row],[Date]])</f>
        <v>2024</v>
      </c>
      <c r="J3172">
        <f>MONTH(Table1[[#This Row],[Date]])</f>
        <v>4</v>
      </c>
      <c r="K3172">
        <f>WEEKDAY(Table1[[#This Row],[Date]])</f>
        <v>5</v>
      </c>
      <c r="L3172" s="3">
        <f>DAY(Table1[[#This Row],[Date]])</f>
        <v>25</v>
      </c>
      <c r="M3172" s="3">
        <f>Table1[[#This Row],[Inventory Level]]/Table1[[#This Row],[Reorder Point]]</f>
        <v>2.7262569832402233</v>
      </c>
      <c r="N3172" s="3">
        <f>ROUND(Table1[[#This Row],[Turnover Ratio]],2)</f>
        <v>2.73</v>
      </c>
    </row>
    <row r="3173" spans="1:14" hidden="1" x14ac:dyDescent="0.25">
      <c r="A3173" t="s">
        <v>2247</v>
      </c>
      <c r="B3173" s="1">
        <v>45528</v>
      </c>
      <c r="C3173">
        <v>771</v>
      </c>
      <c r="D3173">
        <v>193</v>
      </c>
      <c r="E3173">
        <v>10</v>
      </c>
      <c r="F3173">
        <v>67</v>
      </c>
      <c r="G3173">
        <v>47</v>
      </c>
      <c r="H3173" t="s">
        <v>3951</v>
      </c>
      <c r="I3173">
        <f>YEAR(Table1[[#This Row],[Date]])</f>
        <v>2024</v>
      </c>
      <c r="J3173">
        <f>MONTH(Table1[[#This Row],[Date]])</f>
        <v>8</v>
      </c>
      <c r="K3173">
        <f>WEEKDAY(Table1[[#This Row],[Date]])</f>
        <v>7</v>
      </c>
      <c r="L3173" s="3">
        <f>DAY(Table1[[#This Row],[Date]])</f>
        <v>24</v>
      </c>
      <c r="M3173" s="3">
        <f>Table1[[#This Row],[Inventory Level]]/Table1[[#This Row],[Reorder Point]]</f>
        <v>3.9948186528497409</v>
      </c>
      <c r="N3173" s="3">
        <f>ROUND(Table1[[#This Row],[Turnover Ratio]],2)</f>
        <v>3.99</v>
      </c>
    </row>
    <row r="3174" spans="1:14" hidden="1" x14ac:dyDescent="0.25">
      <c r="A3174" t="s">
        <v>2705</v>
      </c>
      <c r="B3174" s="1">
        <v>45244</v>
      </c>
      <c r="C3174">
        <v>840</v>
      </c>
      <c r="D3174">
        <v>69</v>
      </c>
      <c r="E3174">
        <v>10</v>
      </c>
      <c r="F3174">
        <v>130</v>
      </c>
      <c r="G3174">
        <v>7</v>
      </c>
      <c r="H3174" t="s">
        <v>3951</v>
      </c>
      <c r="I3174">
        <f>YEAR(Table1[[#This Row],[Date]])</f>
        <v>2023</v>
      </c>
      <c r="J3174">
        <f>MONTH(Table1[[#This Row],[Date]])</f>
        <v>11</v>
      </c>
      <c r="K3174">
        <f>WEEKDAY(Table1[[#This Row],[Date]])</f>
        <v>3</v>
      </c>
      <c r="L3174" s="3">
        <f>DAY(Table1[[#This Row],[Date]])</f>
        <v>14</v>
      </c>
      <c r="M3174" s="3">
        <f>Table1[[#This Row],[Inventory Level]]/Table1[[#This Row],[Reorder Point]]</f>
        <v>12.173913043478262</v>
      </c>
      <c r="N3174" s="3">
        <f>ROUND(Table1[[#This Row],[Turnover Ratio]],2)</f>
        <v>12.17</v>
      </c>
    </row>
    <row r="3175" spans="1:14" hidden="1" x14ac:dyDescent="0.25">
      <c r="A3175" t="s">
        <v>2706</v>
      </c>
      <c r="B3175" s="1">
        <v>45297</v>
      </c>
      <c r="C3175">
        <v>749</v>
      </c>
      <c r="D3175">
        <v>492</v>
      </c>
      <c r="E3175">
        <v>23</v>
      </c>
      <c r="F3175">
        <v>178</v>
      </c>
      <c r="G3175">
        <v>29</v>
      </c>
      <c r="H3175" t="s">
        <v>3951</v>
      </c>
      <c r="I3175">
        <f>YEAR(Table1[[#This Row],[Date]])</f>
        <v>2024</v>
      </c>
      <c r="J3175">
        <f>MONTH(Table1[[#This Row],[Date]])</f>
        <v>1</v>
      </c>
      <c r="K3175">
        <f>WEEKDAY(Table1[[#This Row],[Date]])</f>
        <v>7</v>
      </c>
      <c r="L3175" s="3">
        <f>DAY(Table1[[#This Row],[Date]])</f>
        <v>6</v>
      </c>
      <c r="M3175" s="3">
        <f>Table1[[#This Row],[Inventory Level]]/Table1[[#This Row],[Reorder Point]]</f>
        <v>1.5223577235772359</v>
      </c>
      <c r="N3175" s="3">
        <f>ROUND(Table1[[#This Row],[Turnover Ratio]],2)</f>
        <v>1.52</v>
      </c>
    </row>
    <row r="3176" spans="1:14" hidden="1" x14ac:dyDescent="0.25">
      <c r="A3176" t="s">
        <v>2707</v>
      </c>
      <c r="B3176" s="1">
        <v>45376</v>
      </c>
      <c r="C3176">
        <v>771</v>
      </c>
      <c r="D3176">
        <v>200</v>
      </c>
      <c r="E3176">
        <v>2</v>
      </c>
      <c r="F3176">
        <v>63</v>
      </c>
      <c r="G3176">
        <v>14</v>
      </c>
      <c r="H3176" t="s">
        <v>3951</v>
      </c>
      <c r="I3176">
        <f>YEAR(Table1[[#This Row],[Date]])</f>
        <v>2024</v>
      </c>
      <c r="J3176">
        <f>MONTH(Table1[[#This Row],[Date]])</f>
        <v>3</v>
      </c>
      <c r="K3176">
        <f>WEEKDAY(Table1[[#This Row],[Date]])</f>
        <v>2</v>
      </c>
      <c r="L3176" s="3">
        <f>DAY(Table1[[#This Row],[Date]])</f>
        <v>25</v>
      </c>
      <c r="M3176" s="3">
        <f>Table1[[#This Row],[Inventory Level]]/Table1[[#This Row],[Reorder Point]]</f>
        <v>3.855</v>
      </c>
      <c r="N3176" s="3">
        <f>ROUND(Table1[[#This Row],[Turnover Ratio]],2)</f>
        <v>3.86</v>
      </c>
    </row>
    <row r="3177" spans="1:14" hidden="1" x14ac:dyDescent="0.25">
      <c r="A3177" t="s">
        <v>2708</v>
      </c>
      <c r="B3177" s="1">
        <v>45477</v>
      </c>
      <c r="C3177">
        <v>426</v>
      </c>
      <c r="D3177">
        <v>265</v>
      </c>
      <c r="E3177">
        <v>4</v>
      </c>
      <c r="F3177">
        <v>67</v>
      </c>
      <c r="G3177">
        <v>10</v>
      </c>
      <c r="H3177" t="s">
        <v>3951</v>
      </c>
      <c r="I3177">
        <f>YEAR(Table1[[#This Row],[Date]])</f>
        <v>2024</v>
      </c>
      <c r="J3177">
        <f>MONTH(Table1[[#This Row],[Date]])</f>
        <v>7</v>
      </c>
      <c r="K3177">
        <f>WEEKDAY(Table1[[#This Row],[Date]])</f>
        <v>5</v>
      </c>
      <c r="L3177" s="3">
        <f>DAY(Table1[[#This Row],[Date]])</f>
        <v>4</v>
      </c>
      <c r="M3177" s="3">
        <f>Table1[[#This Row],[Inventory Level]]/Table1[[#This Row],[Reorder Point]]</f>
        <v>1.6075471698113208</v>
      </c>
      <c r="N3177" s="3">
        <f>ROUND(Table1[[#This Row],[Turnover Ratio]],2)</f>
        <v>1.61</v>
      </c>
    </row>
    <row r="3178" spans="1:14" hidden="1" x14ac:dyDescent="0.25">
      <c r="A3178" t="s">
        <v>2709</v>
      </c>
      <c r="B3178" s="1">
        <v>45210</v>
      </c>
      <c r="C3178">
        <v>958</v>
      </c>
      <c r="D3178">
        <v>192</v>
      </c>
      <c r="E3178">
        <v>5</v>
      </c>
      <c r="F3178">
        <v>146</v>
      </c>
      <c r="G3178">
        <v>45</v>
      </c>
      <c r="H3178" t="s">
        <v>3950</v>
      </c>
      <c r="I3178">
        <f>YEAR(Table1[[#This Row],[Date]])</f>
        <v>2023</v>
      </c>
      <c r="J3178">
        <f>MONTH(Table1[[#This Row],[Date]])</f>
        <v>10</v>
      </c>
      <c r="K3178">
        <f>WEEKDAY(Table1[[#This Row],[Date]])</f>
        <v>4</v>
      </c>
      <c r="L3178" s="3">
        <f>DAY(Table1[[#This Row],[Date]])</f>
        <v>11</v>
      </c>
      <c r="M3178" s="3">
        <f>Table1[[#This Row],[Inventory Level]]/Table1[[#This Row],[Reorder Point]]</f>
        <v>4.989583333333333</v>
      </c>
      <c r="N3178" s="3">
        <f>ROUND(Table1[[#This Row],[Turnover Ratio]],2)</f>
        <v>4.99</v>
      </c>
    </row>
    <row r="3179" spans="1:14" x14ac:dyDescent="0.25">
      <c r="A3179" t="s">
        <v>2710</v>
      </c>
      <c r="B3179" s="1">
        <v>45653</v>
      </c>
      <c r="C3179">
        <v>248</v>
      </c>
      <c r="D3179">
        <v>500</v>
      </c>
      <c r="E3179">
        <v>8</v>
      </c>
      <c r="F3179">
        <v>106</v>
      </c>
      <c r="G3179">
        <v>37</v>
      </c>
      <c r="H3179" t="s">
        <v>3949</v>
      </c>
      <c r="I3179">
        <f>YEAR(Table1[[#This Row],[Date]])</f>
        <v>2024</v>
      </c>
      <c r="J3179">
        <f>MONTH(Table1[[#This Row],[Date]])</f>
        <v>12</v>
      </c>
      <c r="K3179">
        <f>WEEKDAY(Table1[[#This Row],[Date]])</f>
        <v>6</v>
      </c>
      <c r="L3179" s="3">
        <f>DAY(Table1[[#This Row],[Date]])</f>
        <v>27</v>
      </c>
      <c r="M3179" s="3">
        <f>Table1[[#This Row],[Inventory Level]]/Table1[[#This Row],[Reorder Point]]</f>
        <v>0.496</v>
      </c>
      <c r="N3179" s="3">
        <f>ROUND(Table1[[#This Row],[Turnover Ratio]],2)</f>
        <v>0.5</v>
      </c>
    </row>
    <row r="3180" spans="1:14" hidden="1" x14ac:dyDescent="0.25">
      <c r="A3180" t="s">
        <v>2711</v>
      </c>
      <c r="B3180" s="1">
        <v>45344</v>
      </c>
      <c r="C3180">
        <v>112</v>
      </c>
      <c r="D3180">
        <v>190</v>
      </c>
      <c r="E3180">
        <v>3</v>
      </c>
      <c r="F3180">
        <v>160</v>
      </c>
      <c r="G3180">
        <v>48</v>
      </c>
      <c r="H3180" t="s">
        <v>3950</v>
      </c>
      <c r="I3180">
        <f>YEAR(Table1[[#This Row],[Date]])</f>
        <v>2024</v>
      </c>
      <c r="J3180">
        <f>MONTH(Table1[[#This Row],[Date]])</f>
        <v>2</v>
      </c>
      <c r="K3180">
        <f>WEEKDAY(Table1[[#This Row],[Date]])</f>
        <v>5</v>
      </c>
      <c r="L3180" s="3">
        <f>DAY(Table1[[#This Row],[Date]])</f>
        <v>22</v>
      </c>
      <c r="M3180" s="3">
        <f>Table1[[#This Row],[Inventory Level]]/Table1[[#This Row],[Reorder Point]]</f>
        <v>0.58947368421052626</v>
      </c>
      <c r="N3180" s="3">
        <f>ROUND(Table1[[#This Row],[Turnover Ratio]],2)</f>
        <v>0.59</v>
      </c>
    </row>
    <row r="3181" spans="1:14" x14ac:dyDescent="0.25">
      <c r="A3181" t="s">
        <v>2712</v>
      </c>
      <c r="B3181" s="1">
        <v>44979</v>
      </c>
      <c r="C3181">
        <v>511</v>
      </c>
      <c r="D3181">
        <v>476</v>
      </c>
      <c r="E3181">
        <v>2</v>
      </c>
      <c r="F3181">
        <v>111</v>
      </c>
      <c r="G3181">
        <v>30</v>
      </c>
      <c r="H3181" t="s">
        <v>3949</v>
      </c>
      <c r="I3181">
        <f>YEAR(Table1[[#This Row],[Date]])</f>
        <v>2023</v>
      </c>
      <c r="J3181">
        <f>MONTH(Table1[[#This Row],[Date]])</f>
        <v>2</v>
      </c>
      <c r="K3181">
        <f>WEEKDAY(Table1[[#This Row],[Date]])</f>
        <v>4</v>
      </c>
      <c r="L3181" s="3">
        <f>DAY(Table1[[#This Row],[Date]])</f>
        <v>22</v>
      </c>
      <c r="M3181" s="3">
        <f>Table1[[#This Row],[Inventory Level]]/Table1[[#This Row],[Reorder Point]]</f>
        <v>1.0735294117647058</v>
      </c>
      <c r="N3181" s="3">
        <f>ROUND(Table1[[#This Row],[Turnover Ratio]],2)</f>
        <v>1.07</v>
      </c>
    </row>
    <row r="3182" spans="1:14" hidden="1" x14ac:dyDescent="0.25">
      <c r="A3182" t="s">
        <v>2713</v>
      </c>
      <c r="B3182" s="1">
        <v>45479</v>
      </c>
      <c r="C3182">
        <v>474</v>
      </c>
      <c r="D3182">
        <v>255</v>
      </c>
      <c r="E3182">
        <v>15</v>
      </c>
      <c r="F3182">
        <v>8</v>
      </c>
      <c r="G3182">
        <v>37</v>
      </c>
      <c r="H3182" t="s">
        <v>3951</v>
      </c>
      <c r="I3182">
        <f>YEAR(Table1[[#This Row],[Date]])</f>
        <v>2024</v>
      </c>
      <c r="J3182">
        <f>MONTH(Table1[[#This Row],[Date]])</f>
        <v>7</v>
      </c>
      <c r="K3182">
        <f>WEEKDAY(Table1[[#This Row],[Date]])</f>
        <v>7</v>
      </c>
      <c r="L3182" s="3">
        <f>DAY(Table1[[#This Row],[Date]])</f>
        <v>6</v>
      </c>
      <c r="M3182" s="3">
        <f>Table1[[#This Row],[Inventory Level]]/Table1[[#This Row],[Reorder Point]]</f>
        <v>1.8588235294117648</v>
      </c>
      <c r="N3182" s="3">
        <f>ROUND(Table1[[#This Row],[Turnover Ratio]],2)</f>
        <v>1.86</v>
      </c>
    </row>
    <row r="3183" spans="1:14" x14ac:dyDescent="0.25">
      <c r="A3183" t="s">
        <v>431</v>
      </c>
      <c r="B3183" s="1">
        <v>45332</v>
      </c>
      <c r="C3183">
        <v>472</v>
      </c>
      <c r="D3183">
        <v>64</v>
      </c>
      <c r="E3183">
        <v>10</v>
      </c>
      <c r="F3183">
        <v>153</v>
      </c>
      <c r="G3183">
        <v>1</v>
      </c>
      <c r="H3183" t="s">
        <v>3949</v>
      </c>
      <c r="I3183">
        <f>YEAR(Table1[[#This Row],[Date]])</f>
        <v>2024</v>
      </c>
      <c r="J3183">
        <f>MONTH(Table1[[#This Row],[Date]])</f>
        <v>2</v>
      </c>
      <c r="K3183">
        <f>WEEKDAY(Table1[[#This Row],[Date]])</f>
        <v>7</v>
      </c>
      <c r="L3183" s="3">
        <f>DAY(Table1[[#This Row],[Date]])</f>
        <v>10</v>
      </c>
      <c r="M3183" s="3">
        <f>Table1[[#This Row],[Inventory Level]]/Table1[[#This Row],[Reorder Point]]</f>
        <v>7.375</v>
      </c>
      <c r="N3183" s="3">
        <f>ROUND(Table1[[#This Row],[Turnover Ratio]],2)</f>
        <v>7.38</v>
      </c>
    </row>
    <row r="3184" spans="1:14" hidden="1" x14ac:dyDescent="0.25">
      <c r="A3184" t="s">
        <v>2714</v>
      </c>
      <c r="B3184" s="1">
        <v>45063</v>
      </c>
      <c r="C3184">
        <v>584</v>
      </c>
      <c r="D3184">
        <v>76</v>
      </c>
      <c r="E3184">
        <v>16</v>
      </c>
      <c r="F3184">
        <v>165</v>
      </c>
      <c r="G3184">
        <v>45</v>
      </c>
      <c r="H3184" t="s">
        <v>3950</v>
      </c>
      <c r="I3184">
        <f>YEAR(Table1[[#This Row],[Date]])</f>
        <v>2023</v>
      </c>
      <c r="J3184">
        <f>MONTH(Table1[[#This Row],[Date]])</f>
        <v>5</v>
      </c>
      <c r="K3184">
        <f>WEEKDAY(Table1[[#This Row],[Date]])</f>
        <v>4</v>
      </c>
      <c r="L3184" s="3">
        <f>DAY(Table1[[#This Row],[Date]])</f>
        <v>17</v>
      </c>
      <c r="M3184" s="3">
        <f>Table1[[#This Row],[Inventory Level]]/Table1[[#This Row],[Reorder Point]]</f>
        <v>7.6842105263157894</v>
      </c>
      <c r="N3184" s="3">
        <f>ROUND(Table1[[#This Row],[Turnover Ratio]],2)</f>
        <v>7.68</v>
      </c>
    </row>
    <row r="3185" spans="1:14" hidden="1" x14ac:dyDescent="0.25">
      <c r="A3185" t="s">
        <v>2305</v>
      </c>
      <c r="B3185" s="1">
        <v>45473</v>
      </c>
      <c r="C3185">
        <v>936</v>
      </c>
      <c r="D3185">
        <v>170</v>
      </c>
      <c r="E3185">
        <v>11</v>
      </c>
      <c r="F3185">
        <v>163</v>
      </c>
      <c r="G3185">
        <v>44</v>
      </c>
      <c r="H3185" t="s">
        <v>3950</v>
      </c>
      <c r="I3185">
        <f>YEAR(Table1[[#This Row],[Date]])</f>
        <v>2024</v>
      </c>
      <c r="J3185">
        <f>MONTH(Table1[[#This Row],[Date]])</f>
        <v>6</v>
      </c>
      <c r="K3185">
        <f>WEEKDAY(Table1[[#This Row],[Date]])</f>
        <v>1</v>
      </c>
      <c r="L3185" s="3">
        <f>DAY(Table1[[#This Row],[Date]])</f>
        <v>30</v>
      </c>
      <c r="M3185" s="3">
        <f>Table1[[#This Row],[Inventory Level]]/Table1[[#This Row],[Reorder Point]]</f>
        <v>5.5058823529411764</v>
      </c>
      <c r="N3185" s="3">
        <f>ROUND(Table1[[#This Row],[Turnover Ratio]],2)</f>
        <v>5.51</v>
      </c>
    </row>
    <row r="3186" spans="1:14" x14ac:dyDescent="0.25">
      <c r="A3186" t="s">
        <v>2715</v>
      </c>
      <c r="B3186" s="1">
        <v>45163</v>
      </c>
      <c r="C3186">
        <v>525</v>
      </c>
      <c r="D3186">
        <v>227</v>
      </c>
      <c r="E3186">
        <v>22</v>
      </c>
      <c r="F3186">
        <v>110</v>
      </c>
      <c r="G3186">
        <v>22</v>
      </c>
      <c r="H3186" t="s">
        <v>3949</v>
      </c>
      <c r="I3186">
        <f>YEAR(Table1[[#This Row],[Date]])</f>
        <v>2023</v>
      </c>
      <c r="J3186">
        <f>MONTH(Table1[[#This Row],[Date]])</f>
        <v>8</v>
      </c>
      <c r="K3186">
        <f>WEEKDAY(Table1[[#This Row],[Date]])</f>
        <v>6</v>
      </c>
      <c r="L3186" s="3">
        <f>DAY(Table1[[#This Row],[Date]])</f>
        <v>25</v>
      </c>
      <c r="M3186" s="3">
        <f>Table1[[#This Row],[Inventory Level]]/Table1[[#This Row],[Reorder Point]]</f>
        <v>2.3127753303964758</v>
      </c>
      <c r="N3186" s="3">
        <f>ROUND(Table1[[#This Row],[Turnover Ratio]],2)</f>
        <v>2.31</v>
      </c>
    </row>
    <row r="3187" spans="1:14" x14ac:dyDescent="0.25">
      <c r="A3187" t="s">
        <v>2716</v>
      </c>
      <c r="B3187" s="1">
        <v>45353</v>
      </c>
      <c r="C3187">
        <v>619</v>
      </c>
      <c r="D3187">
        <v>452</v>
      </c>
      <c r="E3187">
        <v>1</v>
      </c>
      <c r="F3187">
        <v>135</v>
      </c>
      <c r="G3187">
        <v>29</v>
      </c>
      <c r="H3187" t="s">
        <v>3949</v>
      </c>
      <c r="I3187">
        <f>YEAR(Table1[[#This Row],[Date]])</f>
        <v>2024</v>
      </c>
      <c r="J3187">
        <f>MONTH(Table1[[#This Row],[Date]])</f>
        <v>3</v>
      </c>
      <c r="K3187">
        <f>WEEKDAY(Table1[[#This Row],[Date]])</f>
        <v>7</v>
      </c>
      <c r="L3187" s="3">
        <f>DAY(Table1[[#This Row],[Date]])</f>
        <v>2</v>
      </c>
      <c r="M3187" s="3">
        <f>Table1[[#This Row],[Inventory Level]]/Table1[[#This Row],[Reorder Point]]</f>
        <v>1.3694690265486726</v>
      </c>
      <c r="N3187" s="3">
        <f>ROUND(Table1[[#This Row],[Turnover Ratio]],2)</f>
        <v>1.37</v>
      </c>
    </row>
    <row r="3188" spans="1:14" hidden="1" x14ac:dyDescent="0.25">
      <c r="A3188" t="s">
        <v>2717</v>
      </c>
      <c r="B3188" s="1">
        <v>45481</v>
      </c>
      <c r="C3188">
        <v>213</v>
      </c>
      <c r="D3188">
        <v>159</v>
      </c>
      <c r="E3188">
        <v>21</v>
      </c>
      <c r="F3188">
        <v>18</v>
      </c>
      <c r="G3188">
        <v>49</v>
      </c>
      <c r="H3188" t="s">
        <v>3950</v>
      </c>
      <c r="I3188">
        <f>YEAR(Table1[[#This Row],[Date]])</f>
        <v>2024</v>
      </c>
      <c r="J3188">
        <f>MONTH(Table1[[#This Row],[Date]])</f>
        <v>7</v>
      </c>
      <c r="K3188">
        <f>WEEKDAY(Table1[[#This Row],[Date]])</f>
        <v>2</v>
      </c>
      <c r="L3188" s="3">
        <f>DAY(Table1[[#This Row],[Date]])</f>
        <v>8</v>
      </c>
      <c r="M3188" s="3">
        <f>Table1[[#This Row],[Inventory Level]]/Table1[[#This Row],[Reorder Point]]</f>
        <v>1.3396226415094339</v>
      </c>
      <c r="N3188" s="3">
        <f>ROUND(Table1[[#This Row],[Turnover Ratio]],2)</f>
        <v>1.34</v>
      </c>
    </row>
    <row r="3189" spans="1:14" x14ac:dyDescent="0.25">
      <c r="A3189" t="s">
        <v>2718</v>
      </c>
      <c r="B3189" s="1">
        <v>45341</v>
      </c>
      <c r="C3189">
        <v>763</v>
      </c>
      <c r="D3189">
        <v>221</v>
      </c>
      <c r="E3189">
        <v>2</v>
      </c>
      <c r="F3189">
        <v>50</v>
      </c>
      <c r="G3189">
        <v>23</v>
      </c>
      <c r="H3189" t="s">
        <v>3949</v>
      </c>
      <c r="I3189">
        <f>YEAR(Table1[[#This Row],[Date]])</f>
        <v>2024</v>
      </c>
      <c r="J3189">
        <f>MONTH(Table1[[#This Row],[Date]])</f>
        <v>2</v>
      </c>
      <c r="K3189">
        <f>WEEKDAY(Table1[[#This Row],[Date]])</f>
        <v>2</v>
      </c>
      <c r="L3189" s="3">
        <f>DAY(Table1[[#This Row],[Date]])</f>
        <v>19</v>
      </c>
      <c r="M3189" s="3">
        <f>Table1[[#This Row],[Inventory Level]]/Table1[[#This Row],[Reorder Point]]</f>
        <v>3.4524886877828056</v>
      </c>
      <c r="N3189" s="3">
        <f>ROUND(Table1[[#This Row],[Turnover Ratio]],2)</f>
        <v>3.45</v>
      </c>
    </row>
    <row r="3190" spans="1:14" hidden="1" x14ac:dyDescent="0.25">
      <c r="A3190" t="s">
        <v>2719</v>
      </c>
      <c r="B3190" s="1">
        <v>45345</v>
      </c>
      <c r="C3190">
        <v>125</v>
      </c>
      <c r="D3190">
        <v>135</v>
      </c>
      <c r="E3190">
        <v>25</v>
      </c>
      <c r="F3190">
        <v>19</v>
      </c>
      <c r="G3190">
        <v>50</v>
      </c>
      <c r="H3190" t="s">
        <v>3950</v>
      </c>
      <c r="I3190">
        <f>YEAR(Table1[[#This Row],[Date]])</f>
        <v>2024</v>
      </c>
      <c r="J3190">
        <f>MONTH(Table1[[#This Row],[Date]])</f>
        <v>2</v>
      </c>
      <c r="K3190">
        <f>WEEKDAY(Table1[[#This Row],[Date]])</f>
        <v>6</v>
      </c>
      <c r="L3190" s="3">
        <f>DAY(Table1[[#This Row],[Date]])</f>
        <v>23</v>
      </c>
      <c r="M3190" s="3">
        <f>Table1[[#This Row],[Inventory Level]]/Table1[[#This Row],[Reorder Point]]</f>
        <v>0.92592592592592593</v>
      </c>
      <c r="N3190" s="3">
        <f>ROUND(Table1[[#This Row],[Turnover Ratio]],2)</f>
        <v>0.93</v>
      </c>
    </row>
    <row r="3191" spans="1:14" x14ac:dyDescent="0.25">
      <c r="A3191" t="s">
        <v>2720</v>
      </c>
      <c r="B3191" s="1">
        <v>45386</v>
      </c>
      <c r="C3191">
        <v>594</v>
      </c>
      <c r="D3191">
        <v>92</v>
      </c>
      <c r="E3191">
        <v>14</v>
      </c>
      <c r="F3191">
        <v>190</v>
      </c>
      <c r="G3191">
        <v>38</v>
      </c>
      <c r="H3191" t="s">
        <v>3949</v>
      </c>
      <c r="I3191">
        <f>YEAR(Table1[[#This Row],[Date]])</f>
        <v>2024</v>
      </c>
      <c r="J3191">
        <f>MONTH(Table1[[#This Row],[Date]])</f>
        <v>4</v>
      </c>
      <c r="K3191">
        <f>WEEKDAY(Table1[[#This Row],[Date]])</f>
        <v>5</v>
      </c>
      <c r="L3191" s="3">
        <f>DAY(Table1[[#This Row],[Date]])</f>
        <v>4</v>
      </c>
      <c r="M3191" s="3">
        <f>Table1[[#This Row],[Inventory Level]]/Table1[[#This Row],[Reorder Point]]</f>
        <v>6.4565217391304346</v>
      </c>
      <c r="N3191" s="3">
        <f>ROUND(Table1[[#This Row],[Turnover Ratio]],2)</f>
        <v>6.46</v>
      </c>
    </row>
    <row r="3192" spans="1:14" x14ac:dyDescent="0.25">
      <c r="A3192" t="s">
        <v>2721</v>
      </c>
      <c r="B3192" s="1">
        <v>45256</v>
      </c>
      <c r="C3192">
        <v>101</v>
      </c>
      <c r="D3192">
        <v>208</v>
      </c>
      <c r="E3192">
        <v>10</v>
      </c>
      <c r="F3192">
        <v>39</v>
      </c>
      <c r="G3192">
        <v>25</v>
      </c>
      <c r="H3192" t="s">
        <v>3949</v>
      </c>
      <c r="I3192">
        <f>YEAR(Table1[[#This Row],[Date]])</f>
        <v>2023</v>
      </c>
      <c r="J3192">
        <f>MONTH(Table1[[#This Row],[Date]])</f>
        <v>11</v>
      </c>
      <c r="K3192">
        <f>WEEKDAY(Table1[[#This Row],[Date]])</f>
        <v>1</v>
      </c>
      <c r="L3192" s="3">
        <f>DAY(Table1[[#This Row],[Date]])</f>
        <v>26</v>
      </c>
      <c r="M3192" s="3">
        <f>Table1[[#This Row],[Inventory Level]]/Table1[[#This Row],[Reorder Point]]</f>
        <v>0.48557692307692307</v>
      </c>
      <c r="N3192" s="3">
        <f>ROUND(Table1[[#This Row],[Turnover Ratio]],2)</f>
        <v>0.49</v>
      </c>
    </row>
    <row r="3193" spans="1:14" x14ac:dyDescent="0.25">
      <c r="A3193" t="s">
        <v>1558</v>
      </c>
      <c r="B3193" s="1">
        <v>45553</v>
      </c>
      <c r="C3193">
        <v>149</v>
      </c>
      <c r="D3193">
        <v>269</v>
      </c>
      <c r="E3193">
        <v>8</v>
      </c>
      <c r="F3193">
        <v>46</v>
      </c>
      <c r="G3193">
        <v>39</v>
      </c>
      <c r="H3193" t="s">
        <v>3949</v>
      </c>
      <c r="I3193">
        <f>YEAR(Table1[[#This Row],[Date]])</f>
        <v>2024</v>
      </c>
      <c r="J3193">
        <f>MONTH(Table1[[#This Row],[Date]])</f>
        <v>9</v>
      </c>
      <c r="K3193">
        <f>WEEKDAY(Table1[[#This Row],[Date]])</f>
        <v>4</v>
      </c>
      <c r="L3193" s="3">
        <f>DAY(Table1[[#This Row],[Date]])</f>
        <v>18</v>
      </c>
      <c r="M3193" s="3">
        <f>Table1[[#This Row],[Inventory Level]]/Table1[[#This Row],[Reorder Point]]</f>
        <v>0.55390334572490707</v>
      </c>
      <c r="N3193" s="3">
        <f>ROUND(Table1[[#This Row],[Turnover Ratio]],2)</f>
        <v>0.55000000000000004</v>
      </c>
    </row>
    <row r="3194" spans="1:14" hidden="1" x14ac:dyDescent="0.25">
      <c r="A3194" t="s">
        <v>2722</v>
      </c>
      <c r="B3194" s="1">
        <v>45466</v>
      </c>
      <c r="C3194">
        <v>634</v>
      </c>
      <c r="D3194">
        <v>170</v>
      </c>
      <c r="E3194">
        <v>5</v>
      </c>
      <c r="F3194">
        <v>132</v>
      </c>
      <c r="G3194">
        <v>16</v>
      </c>
      <c r="H3194" t="s">
        <v>3951</v>
      </c>
      <c r="I3194">
        <f>YEAR(Table1[[#This Row],[Date]])</f>
        <v>2024</v>
      </c>
      <c r="J3194">
        <f>MONTH(Table1[[#This Row],[Date]])</f>
        <v>6</v>
      </c>
      <c r="K3194">
        <f>WEEKDAY(Table1[[#This Row],[Date]])</f>
        <v>1</v>
      </c>
      <c r="L3194" s="3">
        <f>DAY(Table1[[#This Row],[Date]])</f>
        <v>23</v>
      </c>
      <c r="M3194" s="3">
        <f>Table1[[#This Row],[Inventory Level]]/Table1[[#This Row],[Reorder Point]]</f>
        <v>3.7294117647058824</v>
      </c>
      <c r="N3194" s="3">
        <f>ROUND(Table1[[#This Row],[Turnover Ratio]],2)</f>
        <v>3.73</v>
      </c>
    </row>
    <row r="3195" spans="1:14" hidden="1" x14ac:dyDescent="0.25">
      <c r="A3195" t="s">
        <v>2723</v>
      </c>
      <c r="B3195" s="1">
        <v>45473</v>
      </c>
      <c r="C3195">
        <v>228</v>
      </c>
      <c r="D3195">
        <v>459</v>
      </c>
      <c r="E3195">
        <v>17</v>
      </c>
      <c r="F3195">
        <v>191</v>
      </c>
      <c r="G3195">
        <v>26</v>
      </c>
      <c r="H3195" t="s">
        <v>3950</v>
      </c>
      <c r="I3195">
        <f>YEAR(Table1[[#This Row],[Date]])</f>
        <v>2024</v>
      </c>
      <c r="J3195">
        <f>MONTH(Table1[[#This Row],[Date]])</f>
        <v>6</v>
      </c>
      <c r="K3195">
        <f>WEEKDAY(Table1[[#This Row],[Date]])</f>
        <v>1</v>
      </c>
      <c r="L3195" s="3">
        <f>DAY(Table1[[#This Row],[Date]])</f>
        <v>30</v>
      </c>
      <c r="M3195" s="3">
        <f>Table1[[#This Row],[Inventory Level]]/Table1[[#This Row],[Reorder Point]]</f>
        <v>0.49673202614379086</v>
      </c>
      <c r="N3195" s="3">
        <f>ROUND(Table1[[#This Row],[Turnover Ratio]],2)</f>
        <v>0.5</v>
      </c>
    </row>
    <row r="3196" spans="1:14" hidden="1" x14ac:dyDescent="0.25">
      <c r="A3196" t="s">
        <v>2274</v>
      </c>
      <c r="B3196" s="1">
        <v>45433</v>
      </c>
      <c r="C3196">
        <v>411</v>
      </c>
      <c r="D3196">
        <v>317</v>
      </c>
      <c r="E3196">
        <v>26</v>
      </c>
      <c r="F3196">
        <v>160</v>
      </c>
      <c r="G3196">
        <v>12</v>
      </c>
      <c r="H3196" t="s">
        <v>3951</v>
      </c>
      <c r="I3196">
        <f>YEAR(Table1[[#This Row],[Date]])</f>
        <v>2024</v>
      </c>
      <c r="J3196">
        <f>MONTH(Table1[[#This Row],[Date]])</f>
        <v>5</v>
      </c>
      <c r="K3196">
        <f>WEEKDAY(Table1[[#This Row],[Date]])</f>
        <v>3</v>
      </c>
      <c r="L3196" s="3">
        <f>DAY(Table1[[#This Row],[Date]])</f>
        <v>21</v>
      </c>
      <c r="M3196" s="3">
        <f>Table1[[#This Row],[Inventory Level]]/Table1[[#This Row],[Reorder Point]]</f>
        <v>1.2965299684542586</v>
      </c>
      <c r="N3196" s="3">
        <f>ROUND(Table1[[#This Row],[Turnover Ratio]],2)</f>
        <v>1.3</v>
      </c>
    </row>
    <row r="3197" spans="1:14" hidden="1" x14ac:dyDescent="0.25">
      <c r="A3197" t="s">
        <v>2724</v>
      </c>
      <c r="B3197" s="1">
        <v>45124</v>
      </c>
      <c r="C3197">
        <v>869</v>
      </c>
      <c r="D3197">
        <v>483</v>
      </c>
      <c r="E3197">
        <v>11</v>
      </c>
      <c r="F3197">
        <v>127</v>
      </c>
      <c r="G3197">
        <v>6</v>
      </c>
      <c r="H3197" t="s">
        <v>3950</v>
      </c>
      <c r="I3197">
        <f>YEAR(Table1[[#This Row],[Date]])</f>
        <v>2023</v>
      </c>
      <c r="J3197">
        <f>MONTH(Table1[[#This Row],[Date]])</f>
        <v>7</v>
      </c>
      <c r="K3197">
        <f>WEEKDAY(Table1[[#This Row],[Date]])</f>
        <v>2</v>
      </c>
      <c r="L3197" s="3">
        <f>DAY(Table1[[#This Row],[Date]])</f>
        <v>17</v>
      </c>
      <c r="M3197" s="3">
        <f>Table1[[#This Row],[Inventory Level]]/Table1[[#This Row],[Reorder Point]]</f>
        <v>1.7991718426501035</v>
      </c>
      <c r="N3197" s="3">
        <f>ROUND(Table1[[#This Row],[Turnover Ratio]],2)</f>
        <v>1.8</v>
      </c>
    </row>
    <row r="3198" spans="1:14" x14ac:dyDescent="0.25">
      <c r="A3198" t="s">
        <v>2725</v>
      </c>
      <c r="B3198" s="1">
        <v>45265</v>
      </c>
      <c r="C3198">
        <v>219</v>
      </c>
      <c r="D3198">
        <v>131</v>
      </c>
      <c r="E3198">
        <v>4</v>
      </c>
      <c r="F3198">
        <v>60</v>
      </c>
      <c r="G3198">
        <v>11</v>
      </c>
      <c r="H3198" t="s">
        <v>3949</v>
      </c>
      <c r="I3198">
        <f>YEAR(Table1[[#This Row],[Date]])</f>
        <v>2023</v>
      </c>
      <c r="J3198">
        <f>MONTH(Table1[[#This Row],[Date]])</f>
        <v>12</v>
      </c>
      <c r="K3198">
        <f>WEEKDAY(Table1[[#This Row],[Date]])</f>
        <v>3</v>
      </c>
      <c r="L3198" s="3">
        <f>DAY(Table1[[#This Row],[Date]])</f>
        <v>5</v>
      </c>
      <c r="M3198" s="3">
        <f>Table1[[#This Row],[Inventory Level]]/Table1[[#This Row],[Reorder Point]]</f>
        <v>1.6717557251908397</v>
      </c>
      <c r="N3198" s="3">
        <f>ROUND(Table1[[#This Row],[Turnover Ratio]],2)</f>
        <v>1.67</v>
      </c>
    </row>
    <row r="3199" spans="1:14" hidden="1" x14ac:dyDescent="0.25">
      <c r="A3199" t="s">
        <v>2726</v>
      </c>
      <c r="B3199" s="1">
        <v>45125</v>
      </c>
      <c r="C3199">
        <v>610</v>
      </c>
      <c r="D3199">
        <v>495</v>
      </c>
      <c r="E3199">
        <v>6</v>
      </c>
      <c r="F3199">
        <v>117</v>
      </c>
      <c r="G3199">
        <v>26</v>
      </c>
      <c r="H3199" t="s">
        <v>3951</v>
      </c>
      <c r="I3199">
        <f>YEAR(Table1[[#This Row],[Date]])</f>
        <v>2023</v>
      </c>
      <c r="J3199">
        <f>MONTH(Table1[[#This Row],[Date]])</f>
        <v>7</v>
      </c>
      <c r="K3199">
        <f>WEEKDAY(Table1[[#This Row],[Date]])</f>
        <v>3</v>
      </c>
      <c r="L3199" s="3">
        <f>DAY(Table1[[#This Row],[Date]])</f>
        <v>18</v>
      </c>
      <c r="M3199" s="3">
        <f>Table1[[#This Row],[Inventory Level]]/Table1[[#This Row],[Reorder Point]]</f>
        <v>1.2323232323232323</v>
      </c>
      <c r="N3199" s="3">
        <f>ROUND(Table1[[#This Row],[Turnover Ratio]],2)</f>
        <v>1.23</v>
      </c>
    </row>
    <row r="3200" spans="1:14" x14ac:dyDescent="0.25">
      <c r="A3200" t="s">
        <v>1606</v>
      </c>
      <c r="B3200" s="1">
        <v>44970</v>
      </c>
      <c r="C3200">
        <v>841</v>
      </c>
      <c r="D3200">
        <v>127</v>
      </c>
      <c r="E3200">
        <v>7</v>
      </c>
      <c r="F3200">
        <v>27</v>
      </c>
      <c r="G3200">
        <v>16</v>
      </c>
      <c r="H3200" t="s">
        <v>3949</v>
      </c>
      <c r="I3200">
        <f>YEAR(Table1[[#This Row],[Date]])</f>
        <v>2023</v>
      </c>
      <c r="J3200">
        <f>MONTH(Table1[[#This Row],[Date]])</f>
        <v>2</v>
      </c>
      <c r="K3200">
        <f>WEEKDAY(Table1[[#This Row],[Date]])</f>
        <v>2</v>
      </c>
      <c r="L3200" s="3">
        <f>DAY(Table1[[#This Row],[Date]])</f>
        <v>13</v>
      </c>
      <c r="M3200" s="3">
        <f>Table1[[#This Row],[Inventory Level]]/Table1[[#This Row],[Reorder Point]]</f>
        <v>6.622047244094488</v>
      </c>
      <c r="N3200" s="3">
        <f>ROUND(Table1[[#This Row],[Turnover Ratio]],2)</f>
        <v>6.62</v>
      </c>
    </row>
    <row r="3201" spans="1:14" hidden="1" x14ac:dyDescent="0.25">
      <c r="A3201" t="s">
        <v>2727</v>
      </c>
      <c r="B3201" s="1">
        <v>45282</v>
      </c>
      <c r="C3201">
        <v>385</v>
      </c>
      <c r="D3201">
        <v>399</v>
      </c>
      <c r="E3201">
        <v>9</v>
      </c>
      <c r="F3201">
        <v>154</v>
      </c>
      <c r="G3201">
        <v>41</v>
      </c>
      <c r="H3201" t="s">
        <v>3950</v>
      </c>
      <c r="I3201">
        <f>YEAR(Table1[[#This Row],[Date]])</f>
        <v>2023</v>
      </c>
      <c r="J3201">
        <f>MONTH(Table1[[#This Row],[Date]])</f>
        <v>12</v>
      </c>
      <c r="K3201">
        <f>WEEKDAY(Table1[[#This Row],[Date]])</f>
        <v>6</v>
      </c>
      <c r="L3201" s="3">
        <f>DAY(Table1[[#This Row],[Date]])</f>
        <v>22</v>
      </c>
      <c r="M3201" s="3">
        <f>Table1[[#This Row],[Inventory Level]]/Table1[[#This Row],[Reorder Point]]</f>
        <v>0.96491228070175439</v>
      </c>
      <c r="N3201" s="3">
        <f>ROUND(Table1[[#This Row],[Turnover Ratio]],2)</f>
        <v>0.96</v>
      </c>
    </row>
    <row r="3202" spans="1:14" x14ac:dyDescent="0.25">
      <c r="A3202" t="s">
        <v>2728</v>
      </c>
      <c r="B3202" s="1">
        <v>45049</v>
      </c>
      <c r="C3202">
        <v>891</v>
      </c>
      <c r="D3202">
        <v>202</v>
      </c>
      <c r="E3202">
        <v>9</v>
      </c>
      <c r="F3202">
        <v>87</v>
      </c>
      <c r="G3202">
        <v>4</v>
      </c>
      <c r="H3202" t="s">
        <v>3949</v>
      </c>
      <c r="I3202">
        <f>YEAR(Table1[[#This Row],[Date]])</f>
        <v>2023</v>
      </c>
      <c r="J3202">
        <f>MONTH(Table1[[#This Row],[Date]])</f>
        <v>5</v>
      </c>
      <c r="K3202">
        <f>WEEKDAY(Table1[[#This Row],[Date]])</f>
        <v>4</v>
      </c>
      <c r="L3202" s="3">
        <f>DAY(Table1[[#This Row],[Date]])</f>
        <v>3</v>
      </c>
      <c r="M3202" s="3">
        <f>Table1[[#This Row],[Inventory Level]]/Table1[[#This Row],[Reorder Point]]</f>
        <v>4.4108910891089108</v>
      </c>
      <c r="N3202" s="3">
        <f>ROUND(Table1[[#This Row],[Turnover Ratio]],2)</f>
        <v>4.41</v>
      </c>
    </row>
    <row r="3203" spans="1:14" hidden="1" x14ac:dyDescent="0.25">
      <c r="A3203" t="s">
        <v>2729</v>
      </c>
      <c r="B3203" s="1">
        <v>45690</v>
      </c>
      <c r="C3203">
        <v>626</v>
      </c>
      <c r="D3203">
        <v>314</v>
      </c>
      <c r="E3203">
        <v>14</v>
      </c>
      <c r="F3203">
        <v>142</v>
      </c>
      <c r="G3203">
        <v>19</v>
      </c>
      <c r="H3203" t="s">
        <v>3950</v>
      </c>
      <c r="I3203">
        <f>YEAR(Table1[[#This Row],[Date]])</f>
        <v>2025</v>
      </c>
      <c r="J3203">
        <f>MONTH(Table1[[#This Row],[Date]])</f>
        <v>2</v>
      </c>
      <c r="K3203">
        <f>WEEKDAY(Table1[[#This Row],[Date]])</f>
        <v>1</v>
      </c>
      <c r="L3203" s="3">
        <f>DAY(Table1[[#This Row],[Date]])</f>
        <v>2</v>
      </c>
      <c r="M3203" s="3">
        <f>Table1[[#This Row],[Inventory Level]]/Table1[[#This Row],[Reorder Point]]</f>
        <v>1.9936305732484076</v>
      </c>
      <c r="N3203" s="3">
        <f>ROUND(Table1[[#This Row],[Turnover Ratio]],2)</f>
        <v>1.99</v>
      </c>
    </row>
    <row r="3204" spans="1:14" x14ac:dyDescent="0.25">
      <c r="A3204" t="s">
        <v>898</v>
      </c>
      <c r="B3204" s="1">
        <v>45493</v>
      </c>
      <c r="C3204">
        <v>386</v>
      </c>
      <c r="D3204">
        <v>50</v>
      </c>
      <c r="E3204">
        <v>17</v>
      </c>
      <c r="F3204">
        <v>73</v>
      </c>
      <c r="G3204">
        <v>9</v>
      </c>
      <c r="H3204" t="s">
        <v>3949</v>
      </c>
      <c r="I3204">
        <f>YEAR(Table1[[#This Row],[Date]])</f>
        <v>2024</v>
      </c>
      <c r="J3204">
        <f>MONTH(Table1[[#This Row],[Date]])</f>
        <v>7</v>
      </c>
      <c r="K3204">
        <f>WEEKDAY(Table1[[#This Row],[Date]])</f>
        <v>7</v>
      </c>
      <c r="L3204" s="3">
        <f>DAY(Table1[[#This Row],[Date]])</f>
        <v>20</v>
      </c>
      <c r="M3204" s="3">
        <f>Table1[[#This Row],[Inventory Level]]/Table1[[#This Row],[Reorder Point]]</f>
        <v>7.72</v>
      </c>
      <c r="N3204" s="3">
        <f>ROUND(Table1[[#This Row],[Turnover Ratio]],2)</f>
        <v>7.72</v>
      </c>
    </row>
    <row r="3205" spans="1:14" hidden="1" x14ac:dyDescent="0.25">
      <c r="A3205" t="s">
        <v>1620</v>
      </c>
      <c r="B3205" s="1">
        <v>45042</v>
      </c>
      <c r="C3205">
        <v>241</v>
      </c>
      <c r="D3205">
        <v>303</v>
      </c>
      <c r="E3205">
        <v>12</v>
      </c>
      <c r="F3205">
        <v>96</v>
      </c>
      <c r="G3205">
        <v>41</v>
      </c>
      <c r="H3205" t="s">
        <v>3951</v>
      </c>
      <c r="I3205">
        <f>YEAR(Table1[[#This Row],[Date]])</f>
        <v>2023</v>
      </c>
      <c r="J3205">
        <f>MONTH(Table1[[#This Row],[Date]])</f>
        <v>4</v>
      </c>
      <c r="K3205">
        <f>WEEKDAY(Table1[[#This Row],[Date]])</f>
        <v>4</v>
      </c>
      <c r="L3205" s="3">
        <f>DAY(Table1[[#This Row],[Date]])</f>
        <v>26</v>
      </c>
      <c r="M3205" s="3">
        <f>Table1[[#This Row],[Inventory Level]]/Table1[[#This Row],[Reorder Point]]</f>
        <v>0.79537953795379535</v>
      </c>
      <c r="N3205" s="3">
        <f>ROUND(Table1[[#This Row],[Turnover Ratio]],2)</f>
        <v>0.8</v>
      </c>
    </row>
    <row r="3206" spans="1:14" hidden="1" x14ac:dyDescent="0.25">
      <c r="A3206" t="s">
        <v>2730</v>
      </c>
      <c r="B3206" s="1">
        <v>45231</v>
      </c>
      <c r="C3206">
        <v>408</v>
      </c>
      <c r="D3206">
        <v>207</v>
      </c>
      <c r="E3206">
        <v>21</v>
      </c>
      <c r="F3206">
        <v>111</v>
      </c>
      <c r="G3206">
        <v>45</v>
      </c>
      <c r="H3206" t="s">
        <v>3951</v>
      </c>
      <c r="I3206">
        <f>YEAR(Table1[[#This Row],[Date]])</f>
        <v>2023</v>
      </c>
      <c r="J3206">
        <f>MONTH(Table1[[#This Row],[Date]])</f>
        <v>11</v>
      </c>
      <c r="K3206">
        <f>WEEKDAY(Table1[[#This Row],[Date]])</f>
        <v>4</v>
      </c>
      <c r="L3206" s="3">
        <f>DAY(Table1[[#This Row],[Date]])</f>
        <v>1</v>
      </c>
      <c r="M3206" s="3">
        <f>Table1[[#This Row],[Inventory Level]]/Table1[[#This Row],[Reorder Point]]</f>
        <v>1.9710144927536233</v>
      </c>
      <c r="N3206" s="3">
        <f>ROUND(Table1[[#This Row],[Turnover Ratio]],2)</f>
        <v>1.97</v>
      </c>
    </row>
    <row r="3207" spans="1:14" x14ac:dyDescent="0.25">
      <c r="A3207" t="s">
        <v>2731</v>
      </c>
      <c r="B3207" s="1">
        <v>45281</v>
      </c>
      <c r="C3207">
        <v>384</v>
      </c>
      <c r="D3207">
        <v>431</v>
      </c>
      <c r="E3207">
        <v>1</v>
      </c>
      <c r="F3207">
        <v>98</v>
      </c>
      <c r="G3207">
        <v>32</v>
      </c>
      <c r="H3207" t="s">
        <v>3949</v>
      </c>
      <c r="I3207">
        <f>YEAR(Table1[[#This Row],[Date]])</f>
        <v>2023</v>
      </c>
      <c r="J3207">
        <f>MONTH(Table1[[#This Row],[Date]])</f>
        <v>12</v>
      </c>
      <c r="K3207">
        <f>WEEKDAY(Table1[[#This Row],[Date]])</f>
        <v>5</v>
      </c>
      <c r="L3207" s="3">
        <f>DAY(Table1[[#This Row],[Date]])</f>
        <v>21</v>
      </c>
      <c r="M3207" s="3">
        <f>Table1[[#This Row],[Inventory Level]]/Table1[[#This Row],[Reorder Point]]</f>
        <v>0.89095127610208813</v>
      </c>
      <c r="N3207" s="3">
        <f>ROUND(Table1[[#This Row],[Turnover Ratio]],2)</f>
        <v>0.89</v>
      </c>
    </row>
    <row r="3208" spans="1:14" hidden="1" x14ac:dyDescent="0.25">
      <c r="A3208" t="s">
        <v>2732</v>
      </c>
      <c r="B3208" s="1">
        <v>45302</v>
      </c>
      <c r="C3208">
        <v>565</v>
      </c>
      <c r="D3208">
        <v>171</v>
      </c>
      <c r="E3208">
        <v>28</v>
      </c>
      <c r="F3208">
        <v>184</v>
      </c>
      <c r="G3208">
        <v>14</v>
      </c>
      <c r="H3208" t="s">
        <v>3951</v>
      </c>
      <c r="I3208">
        <f>YEAR(Table1[[#This Row],[Date]])</f>
        <v>2024</v>
      </c>
      <c r="J3208">
        <f>MONTH(Table1[[#This Row],[Date]])</f>
        <v>1</v>
      </c>
      <c r="K3208">
        <f>WEEKDAY(Table1[[#This Row],[Date]])</f>
        <v>5</v>
      </c>
      <c r="L3208" s="3">
        <f>DAY(Table1[[#This Row],[Date]])</f>
        <v>11</v>
      </c>
      <c r="M3208" s="3">
        <f>Table1[[#This Row],[Inventory Level]]/Table1[[#This Row],[Reorder Point]]</f>
        <v>3.3040935672514622</v>
      </c>
      <c r="N3208" s="3">
        <f>ROUND(Table1[[#This Row],[Turnover Ratio]],2)</f>
        <v>3.3</v>
      </c>
    </row>
    <row r="3209" spans="1:14" x14ac:dyDescent="0.25">
      <c r="A3209" t="s">
        <v>2733</v>
      </c>
      <c r="B3209" s="1">
        <v>45369</v>
      </c>
      <c r="C3209">
        <v>639</v>
      </c>
      <c r="D3209">
        <v>327</v>
      </c>
      <c r="E3209">
        <v>12</v>
      </c>
      <c r="F3209">
        <v>171</v>
      </c>
      <c r="G3209">
        <v>49</v>
      </c>
      <c r="H3209" t="s">
        <v>3949</v>
      </c>
      <c r="I3209">
        <f>YEAR(Table1[[#This Row],[Date]])</f>
        <v>2024</v>
      </c>
      <c r="J3209">
        <f>MONTH(Table1[[#This Row],[Date]])</f>
        <v>3</v>
      </c>
      <c r="K3209">
        <f>WEEKDAY(Table1[[#This Row],[Date]])</f>
        <v>2</v>
      </c>
      <c r="L3209" s="3">
        <f>DAY(Table1[[#This Row],[Date]])</f>
        <v>18</v>
      </c>
      <c r="M3209" s="3">
        <f>Table1[[#This Row],[Inventory Level]]/Table1[[#This Row],[Reorder Point]]</f>
        <v>1.9541284403669725</v>
      </c>
      <c r="N3209" s="3">
        <f>ROUND(Table1[[#This Row],[Turnover Ratio]],2)</f>
        <v>1.95</v>
      </c>
    </row>
    <row r="3210" spans="1:14" hidden="1" x14ac:dyDescent="0.25">
      <c r="A3210" t="s">
        <v>2734</v>
      </c>
      <c r="B3210" s="1">
        <v>45438</v>
      </c>
      <c r="C3210">
        <v>147</v>
      </c>
      <c r="D3210">
        <v>224</v>
      </c>
      <c r="E3210">
        <v>3</v>
      </c>
      <c r="F3210">
        <v>128</v>
      </c>
      <c r="G3210">
        <v>11</v>
      </c>
      <c r="H3210" t="s">
        <v>3950</v>
      </c>
      <c r="I3210">
        <f>YEAR(Table1[[#This Row],[Date]])</f>
        <v>2024</v>
      </c>
      <c r="J3210">
        <f>MONTH(Table1[[#This Row],[Date]])</f>
        <v>5</v>
      </c>
      <c r="K3210">
        <f>WEEKDAY(Table1[[#This Row],[Date]])</f>
        <v>1</v>
      </c>
      <c r="L3210" s="3">
        <f>DAY(Table1[[#This Row],[Date]])</f>
        <v>26</v>
      </c>
      <c r="M3210" s="3">
        <f>Table1[[#This Row],[Inventory Level]]/Table1[[#This Row],[Reorder Point]]</f>
        <v>0.65625</v>
      </c>
      <c r="N3210" s="3">
        <f>ROUND(Table1[[#This Row],[Turnover Ratio]],2)</f>
        <v>0.66</v>
      </c>
    </row>
    <row r="3211" spans="1:14" hidden="1" x14ac:dyDescent="0.25">
      <c r="A3211" t="s">
        <v>2735</v>
      </c>
      <c r="B3211" s="1">
        <v>45027</v>
      </c>
      <c r="C3211">
        <v>689</v>
      </c>
      <c r="D3211">
        <v>352</v>
      </c>
      <c r="E3211">
        <v>9</v>
      </c>
      <c r="F3211">
        <v>187</v>
      </c>
      <c r="G3211">
        <v>47</v>
      </c>
      <c r="H3211" t="s">
        <v>3950</v>
      </c>
      <c r="I3211">
        <f>YEAR(Table1[[#This Row],[Date]])</f>
        <v>2023</v>
      </c>
      <c r="J3211">
        <f>MONTH(Table1[[#This Row],[Date]])</f>
        <v>4</v>
      </c>
      <c r="K3211">
        <f>WEEKDAY(Table1[[#This Row],[Date]])</f>
        <v>3</v>
      </c>
      <c r="L3211" s="3">
        <f>DAY(Table1[[#This Row],[Date]])</f>
        <v>11</v>
      </c>
      <c r="M3211" s="3">
        <f>Table1[[#This Row],[Inventory Level]]/Table1[[#This Row],[Reorder Point]]</f>
        <v>1.9573863636363635</v>
      </c>
      <c r="N3211" s="3">
        <f>ROUND(Table1[[#This Row],[Turnover Ratio]],2)</f>
        <v>1.96</v>
      </c>
    </row>
    <row r="3212" spans="1:14" x14ac:dyDescent="0.25">
      <c r="A3212" t="s">
        <v>2736</v>
      </c>
      <c r="B3212" s="1">
        <v>45653</v>
      </c>
      <c r="C3212">
        <v>878</v>
      </c>
      <c r="D3212">
        <v>280</v>
      </c>
      <c r="E3212">
        <v>7</v>
      </c>
      <c r="F3212">
        <v>78</v>
      </c>
      <c r="G3212">
        <v>27</v>
      </c>
      <c r="H3212" t="s">
        <v>3949</v>
      </c>
      <c r="I3212">
        <f>YEAR(Table1[[#This Row],[Date]])</f>
        <v>2024</v>
      </c>
      <c r="J3212">
        <f>MONTH(Table1[[#This Row],[Date]])</f>
        <v>12</v>
      </c>
      <c r="K3212">
        <f>WEEKDAY(Table1[[#This Row],[Date]])</f>
        <v>6</v>
      </c>
      <c r="L3212" s="3">
        <f>DAY(Table1[[#This Row],[Date]])</f>
        <v>27</v>
      </c>
      <c r="M3212" s="3">
        <f>Table1[[#This Row],[Inventory Level]]/Table1[[#This Row],[Reorder Point]]</f>
        <v>3.1357142857142857</v>
      </c>
      <c r="N3212" s="3">
        <f>ROUND(Table1[[#This Row],[Turnover Ratio]],2)</f>
        <v>3.14</v>
      </c>
    </row>
    <row r="3213" spans="1:14" hidden="1" x14ac:dyDescent="0.25">
      <c r="A3213" t="s">
        <v>2471</v>
      </c>
      <c r="B3213" s="1">
        <v>45281</v>
      </c>
      <c r="C3213">
        <v>742</v>
      </c>
      <c r="D3213">
        <v>155</v>
      </c>
      <c r="E3213">
        <v>29</v>
      </c>
      <c r="F3213">
        <v>131</v>
      </c>
      <c r="G3213">
        <v>38</v>
      </c>
      <c r="H3213" t="s">
        <v>3951</v>
      </c>
      <c r="I3213">
        <f>YEAR(Table1[[#This Row],[Date]])</f>
        <v>2023</v>
      </c>
      <c r="J3213">
        <f>MONTH(Table1[[#This Row],[Date]])</f>
        <v>12</v>
      </c>
      <c r="K3213">
        <f>WEEKDAY(Table1[[#This Row],[Date]])</f>
        <v>5</v>
      </c>
      <c r="L3213" s="3">
        <f>DAY(Table1[[#This Row],[Date]])</f>
        <v>21</v>
      </c>
      <c r="M3213" s="3">
        <f>Table1[[#This Row],[Inventory Level]]/Table1[[#This Row],[Reorder Point]]</f>
        <v>4.7870967741935484</v>
      </c>
      <c r="N3213" s="3">
        <f>ROUND(Table1[[#This Row],[Turnover Ratio]],2)</f>
        <v>4.79</v>
      </c>
    </row>
    <row r="3214" spans="1:14" x14ac:dyDescent="0.25">
      <c r="A3214" t="s">
        <v>520</v>
      </c>
      <c r="B3214" s="1">
        <v>45301</v>
      </c>
      <c r="C3214">
        <v>419</v>
      </c>
      <c r="D3214">
        <v>284</v>
      </c>
      <c r="E3214">
        <v>30</v>
      </c>
      <c r="F3214">
        <v>184</v>
      </c>
      <c r="G3214">
        <v>29</v>
      </c>
      <c r="H3214" t="s">
        <v>3949</v>
      </c>
      <c r="I3214">
        <f>YEAR(Table1[[#This Row],[Date]])</f>
        <v>2024</v>
      </c>
      <c r="J3214">
        <f>MONTH(Table1[[#This Row],[Date]])</f>
        <v>1</v>
      </c>
      <c r="K3214">
        <f>WEEKDAY(Table1[[#This Row],[Date]])</f>
        <v>4</v>
      </c>
      <c r="L3214" s="3">
        <f>DAY(Table1[[#This Row],[Date]])</f>
        <v>10</v>
      </c>
      <c r="M3214" s="3">
        <f>Table1[[#This Row],[Inventory Level]]/Table1[[#This Row],[Reorder Point]]</f>
        <v>1.4753521126760563</v>
      </c>
      <c r="N3214" s="3">
        <f>ROUND(Table1[[#This Row],[Turnover Ratio]],2)</f>
        <v>1.48</v>
      </c>
    </row>
    <row r="3215" spans="1:14" hidden="1" x14ac:dyDescent="0.25">
      <c r="A3215" t="s">
        <v>2737</v>
      </c>
      <c r="B3215" s="1">
        <v>45009</v>
      </c>
      <c r="C3215">
        <v>480</v>
      </c>
      <c r="D3215">
        <v>136</v>
      </c>
      <c r="E3215">
        <v>10</v>
      </c>
      <c r="F3215">
        <v>144</v>
      </c>
      <c r="G3215">
        <v>2</v>
      </c>
      <c r="H3215" t="s">
        <v>3950</v>
      </c>
      <c r="I3215">
        <f>YEAR(Table1[[#This Row],[Date]])</f>
        <v>2023</v>
      </c>
      <c r="J3215">
        <f>MONTH(Table1[[#This Row],[Date]])</f>
        <v>3</v>
      </c>
      <c r="K3215">
        <f>WEEKDAY(Table1[[#This Row],[Date]])</f>
        <v>6</v>
      </c>
      <c r="L3215" s="3">
        <f>DAY(Table1[[#This Row],[Date]])</f>
        <v>24</v>
      </c>
      <c r="M3215" s="3">
        <f>Table1[[#This Row],[Inventory Level]]/Table1[[#This Row],[Reorder Point]]</f>
        <v>3.5294117647058822</v>
      </c>
      <c r="N3215" s="3">
        <f>ROUND(Table1[[#This Row],[Turnover Ratio]],2)</f>
        <v>3.53</v>
      </c>
    </row>
    <row r="3216" spans="1:14" x14ac:dyDescent="0.25">
      <c r="A3216" t="s">
        <v>2738</v>
      </c>
      <c r="B3216" s="1">
        <v>45551</v>
      </c>
      <c r="C3216">
        <v>742</v>
      </c>
      <c r="D3216">
        <v>168</v>
      </c>
      <c r="E3216">
        <v>13</v>
      </c>
      <c r="F3216">
        <v>177</v>
      </c>
      <c r="G3216">
        <v>48</v>
      </c>
      <c r="H3216" t="s">
        <v>3949</v>
      </c>
      <c r="I3216">
        <f>YEAR(Table1[[#This Row],[Date]])</f>
        <v>2024</v>
      </c>
      <c r="J3216">
        <f>MONTH(Table1[[#This Row],[Date]])</f>
        <v>9</v>
      </c>
      <c r="K3216">
        <f>WEEKDAY(Table1[[#This Row],[Date]])</f>
        <v>2</v>
      </c>
      <c r="L3216" s="3">
        <f>DAY(Table1[[#This Row],[Date]])</f>
        <v>16</v>
      </c>
      <c r="M3216" s="3">
        <f>Table1[[#This Row],[Inventory Level]]/Table1[[#This Row],[Reorder Point]]</f>
        <v>4.416666666666667</v>
      </c>
      <c r="N3216" s="3">
        <f>ROUND(Table1[[#This Row],[Turnover Ratio]],2)</f>
        <v>4.42</v>
      </c>
    </row>
    <row r="3217" spans="1:14" hidden="1" x14ac:dyDescent="0.25">
      <c r="A3217" t="s">
        <v>1249</v>
      </c>
      <c r="B3217" s="1">
        <v>45278</v>
      </c>
      <c r="C3217">
        <v>403</v>
      </c>
      <c r="D3217">
        <v>483</v>
      </c>
      <c r="E3217">
        <v>19</v>
      </c>
      <c r="F3217">
        <v>65</v>
      </c>
      <c r="G3217">
        <v>30</v>
      </c>
      <c r="H3217" t="s">
        <v>3950</v>
      </c>
      <c r="I3217">
        <f>YEAR(Table1[[#This Row],[Date]])</f>
        <v>2023</v>
      </c>
      <c r="J3217">
        <f>MONTH(Table1[[#This Row],[Date]])</f>
        <v>12</v>
      </c>
      <c r="K3217">
        <f>WEEKDAY(Table1[[#This Row],[Date]])</f>
        <v>2</v>
      </c>
      <c r="L3217" s="3">
        <f>DAY(Table1[[#This Row],[Date]])</f>
        <v>18</v>
      </c>
      <c r="M3217" s="3">
        <f>Table1[[#This Row],[Inventory Level]]/Table1[[#This Row],[Reorder Point]]</f>
        <v>0.83436853002070388</v>
      </c>
      <c r="N3217" s="3">
        <f>ROUND(Table1[[#This Row],[Turnover Ratio]],2)</f>
        <v>0.83</v>
      </c>
    </row>
    <row r="3218" spans="1:14" hidden="1" x14ac:dyDescent="0.25">
      <c r="A3218" t="s">
        <v>2739</v>
      </c>
      <c r="B3218" s="1">
        <v>45538</v>
      </c>
      <c r="C3218">
        <v>523</v>
      </c>
      <c r="D3218">
        <v>183</v>
      </c>
      <c r="E3218">
        <v>12</v>
      </c>
      <c r="F3218">
        <v>113</v>
      </c>
      <c r="G3218">
        <v>40</v>
      </c>
      <c r="H3218" t="s">
        <v>3951</v>
      </c>
      <c r="I3218">
        <f>YEAR(Table1[[#This Row],[Date]])</f>
        <v>2024</v>
      </c>
      <c r="J3218">
        <f>MONTH(Table1[[#This Row],[Date]])</f>
        <v>9</v>
      </c>
      <c r="K3218">
        <f>WEEKDAY(Table1[[#This Row],[Date]])</f>
        <v>3</v>
      </c>
      <c r="L3218" s="3">
        <f>DAY(Table1[[#This Row],[Date]])</f>
        <v>3</v>
      </c>
      <c r="M3218" s="3">
        <f>Table1[[#This Row],[Inventory Level]]/Table1[[#This Row],[Reorder Point]]</f>
        <v>2.8579234972677594</v>
      </c>
      <c r="N3218" s="3">
        <f>ROUND(Table1[[#This Row],[Turnover Ratio]],2)</f>
        <v>2.86</v>
      </c>
    </row>
    <row r="3219" spans="1:14" x14ac:dyDescent="0.25">
      <c r="A3219" t="s">
        <v>162</v>
      </c>
      <c r="B3219" s="1">
        <v>45159</v>
      </c>
      <c r="C3219">
        <v>137</v>
      </c>
      <c r="D3219">
        <v>437</v>
      </c>
      <c r="E3219">
        <v>2</v>
      </c>
      <c r="F3219">
        <v>89</v>
      </c>
      <c r="G3219">
        <v>34</v>
      </c>
      <c r="H3219" t="s">
        <v>3949</v>
      </c>
      <c r="I3219">
        <f>YEAR(Table1[[#This Row],[Date]])</f>
        <v>2023</v>
      </c>
      <c r="J3219">
        <f>MONTH(Table1[[#This Row],[Date]])</f>
        <v>8</v>
      </c>
      <c r="K3219">
        <f>WEEKDAY(Table1[[#This Row],[Date]])</f>
        <v>2</v>
      </c>
      <c r="L3219" s="3">
        <f>DAY(Table1[[#This Row],[Date]])</f>
        <v>21</v>
      </c>
      <c r="M3219" s="3">
        <f>Table1[[#This Row],[Inventory Level]]/Table1[[#This Row],[Reorder Point]]</f>
        <v>0.31350114416475972</v>
      </c>
      <c r="N3219" s="3">
        <f>ROUND(Table1[[#This Row],[Turnover Ratio]],2)</f>
        <v>0.31</v>
      </c>
    </row>
    <row r="3220" spans="1:14" hidden="1" x14ac:dyDescent="0.25">
      <c r="A3220" t="s">
        <v>1341</v>
      </c>
      <c r="B3220" s="1">
        <v>45105</v>
      </c>
      <c r="C3220">
        <v>562</v>
      </c>
      <c r="D3220">
        <v>291</v>
      </c>
      <c r="E3220">
        <v>30</v>
      </c>
      <c r="F3220">
        <v>159</v>
      </c>
      <c r="G3220">
        <v>23</v>
      </c>
      <c r="H3220" t="s">
        <v>3951</v>
      </c>
      <c r="I3220">
        <f>YEAR(Table1[[#This Row],[Date]])</f>
        <v>2023</v>
      </c>
      <c r="J3220">
        <f>MONTH(Table1[[#This Row],[Date]])</f>
        <v>6</v>
      </c>
      <c r="K3220">
        <f>WEEKDAY(Table1[[#This Row],[Date]])</f>
        <v>4</v>
      </c>
      <c r="L3220" s="3">
        <f>DAY(Table1[[#This Row],[Date]])</f>
        <v>28</v>
      </c>
      <c r="M3220" s="3">
        <f>Table1[[#This Row],[Inventory Level]]/Table1[[#This Row],[Reorder Point]]</f>
        <v>1.9312714776632303</v>
      </c>
      <c r="N3220" s="3">
        <f>ROUND(Table1[[#This Row],[Turnover Ratio]],2)</f>
        <v>1.93</v>
      </c>
    </row>
    <row r="3221" spans="1:14" hidden="1" x14ac:dyDescent="0.25">
      <c r="A3221" t="s">
        <v>2740</v>
      </c>
      <c r="B3221" s="1">
        <v>45269</v>
      </c>
      <c r="C3221">
        <v>757</v>
      </c>
      <c r="D3221">
        <v>335</v>
      </c>
      <c r="E3221">
        <v>2</v>
      </c>
      <c r="F3221">
        <v>1</v>
      </c>
      <c r="G3221">
        <v>10</v>
      </c>
      <c r="H3221" t="s">
        <v>3951</v>
      </c>
      <c r="I3221">
        <f>YEAR(Table1[[#This Row],[Date]])</f>
        <v>2023</v>
      </c>
      <c r="J3221">
        <f>MONTH(Table1[[#This Row],[Date]])</f>
        <v>12</v>
      </c>
      <c r="K3221">
        <f>WEEKDAY(Table1[[#This Row],[Date]])</f>
        <v>7</v>
      </c>
      <c r="L3221" s="3">
        <f>DAY(Table1[[#This Row],[Date]])</f>
        <v>9</v>
      </c>
      <c r="M3221" s="3">
        <f>Table1[[#This Row],[Inventory Level]]/Table1[[#This Row],[Reorder Point]]</f>
        <v>2.2597014925373133</v>
      </c>
      <c r="N3221" s="3">
        <f>ROUND(Table1[[#This Row],[Turnover Ratio]],2)</f>
        <v>2.2599999999999998</v>
      </c>
    </row>
    <row r="3222" spans="1:14" x14ac:dyDescent="0.25">
      <c r="A3222" t="s">
        <v>2741</v>
      </c>
      <c r="B3222" s="1">
        <v>45394</v>
      </c>
      <c r="C3222">
        <v>191</v>
      </c>
      <c r="D3222">
        <v>314</v>
      </c>
      <c r="E3222">
        <v>23</v>
      </c>
      <c r="F3222">
        <v>145</v>
      </c>
      <c r="G3222">
        <v>50</v>
      </c>
      <c r="H3222" t="s">
        <v>3949</v>
      </c>
      <c r="I3222">
        <f>YEAR(Table1[[#This Row],[Date]])</f>
        <v>2024</v>
      </c>
      <c r="J3222">
        <f>MONTH(Table1[[#This Row],[Date]])</f>
        <v>4</v>
      </c>
      <c r="K3222">
        <f>WEEKDAY(Table1[[#This Row],[Date]])</f>
        <v>6</v>
      </c>
      <c r="L3222" s="3">
        <f>DAY(Table1[[#This Row],[Date]])</f>
        <v>12</v>
      </c>
      <c r="M3222" s="3">
        <f>Table1[[#This Row],[Inventory Level]]/Table1[[#This Row],[Reorder Point]]</f>
        <v>0.60828025477707004</v>
      </c>
      <c r="N3222" s="3">
        <f>ROUND(Table1[[#This Row],[Turnover Ratio]],2)</f>
        <v>0.61</v>
      </c>
    </row>
    <row r="3223" spans="1:14" hidden="1" x14ac:dyDescent="0.25">
      <c r="A3223" t="s">
        <v>2742</v>
      </c>
      <c r="B3223" s="1">
        <v>45003</v>
      </c>
      <c r="C3223">
        <v>781</v>
      </c>
      <c r="D3223">
        <v>186</v>
      </c>
      <c r="E3223">
        <v>11</v>
      </c>
      <c r="F3223">
        <v>7</v>
      </c>
      <c r="G3223">
        <v>13</v>
      </c>
      <c r="H3223" t="s">
        <v>3951</v>
      </c>
      <c r="I3223">
        <f>YEAR(Table1[[#This Row],[Date]])</f>
        <v>2023</v>
      </c>
      <c r="J3223">
        <f>MONTH(Table1[[#This Row],[Date]])</f>
        <v>3</v>
      </c>
      <c r="K3223">
        <f>WEEKDAY(Table1[[#This Row],[Date]])</f>
        <v>7</v>
      </c>
      <c r="L3223" s="3">
        <f>DAY(Table1[[#This Row],[Date]])</f>
        <v>18</v>
      </c>
      <c r="M3223" s="3">
        <f>Table1[[#This Row],[Inventory Level]]/Table1[[#This Row],[Reorder Point]]</f>
        <v>4.198924731182796</v>
      </c>
      <c r="N3223" s="3">
        <f>ROUND(Table1[[#This Row],[Turnover Ratio]],2)</f>
        <v>4.2</v>
      </c>
    </row>
    <row r="3224" spans="1:14" x14ac:dyDescent="0.25">
      <c r="A3224" t="s">
        <v>2743</v>
      </c>
      <c r="B3224" s="1">
        <v>45241</v>
      </c>
      <c r="C3224">
        <v>918</v>
      </c>
      <c r="D3224">
        <v>93</v>
      </c>
      <c r="E3224">
        <v>9</v>
      </c>
      <c r="F3224">
        <v>70</v>
      </c>
      <c r="G3224">
        <v>28</v>
      </c>
      <c r="H3224" t="s">
        <v>3949</v>
      </c>
      <c r="I3224">
        <f>YEAR(Table1[[#This Row],[Date]])</f>
        <v>2023</v>
      </c>
      <c r="J3224">
        <f>MONTH(Table1[[#This Row],[Date]])</f>
        <v>11</v>
      </c>
      <c r="K3224">
        <f>WEEKDAY(Table1[[#This Row],[Date]])</f>
        <v>7</v>
      </c>
      <c r="L3224" s="3">
        <f>DAY(Table1[[#This Row],[Date]])</f>
        <v>11</v>
      </c>
      <c r="M3224" s="3">
        <f>Table1[[#This Row],[Inventory Level]]/Table1[[#This Row],[Reorder Point]]</f>
        <v>9.870967741935484</v>
      </c>
      <c r="N3224" s="3">
        <f>ROUND(Table1[[#This Row],[Turnover Ratio]],2)</f>
        <v>9.8699999999999992</v>
      </c>
    </row>
    <row r="3225" spans="1:14" hidden="1" x14ac:dyDescent="0.25">
      <c r="A3225" t="s">
        <v>2744</v>
      </c>
      <c r="B3225" s="1">
        <v>45467</v>
      </c>
      <c r="C3225">
        <v>642</v>
      </c>
      <c r="D3225">
        <v>262</v>
      </c>
      <c r="E3225">
        <v>13</v>
      </c>
      <c r="F3225">
        <v>115</v>
      </c>
      <c r="G3225">
        <v>28</v>
      </c>
      <c r="H3225" t="s">
        <v>3950</v>
      </c>
      <c r="I3225">
        <f>YEAR(Table1[[#This Row],[Date]])</f>
        <v>2024</v>
      </c>
      <c r="J3225">
        <f>MONTH(Table1[[#This Row],[Date]])</f>
        <v>6</v>
      </c>
      <c r="K3225">
        <f>WEEKDAY(Table1[[#This Row],[Date]])</f>
        <v>2</v>
      </c>
      <c r="L3225" s="3">
        <f>DAY(Table1[[#This Row],[Date]])</f>
        <v>24</v>
      </c>
      <c r="M3225" s="3">
        <f>Table1[[#This Row],[Inventory Level]]/Table1[[#This Row],[Reorder Point]]</f>
        <v>2.4503816793893129</v>
      </c>
      <c r="N3225" s="3">
        <f>ROUND(Table1[[#This Row],[Turnover Ratio]],2)</f>
        <v>2.4500000000000002</v>
      </c>
    </row>
    <row r="3226" spans="1:14" hidden="1" x14ac:dyDescent="0.25">
      <c r="A3226" t="s">
        <v>2745</v>
      </c>
      <c r="B3226" s="1">
        <v>45274</v>
      </c>
      <c r="C3226">
        <v>706</v>
      </c>
      <c r="D3226">
        <v>411</v>
      </c>
      <c r="E3226">
        <v>30</v>
      </c>
      <c r="F3226">
        <v>128</v>
      </c>
      <c r="G3226">
        <v>11</v>
      </c>
      <c r="H3226" t="s">
        <v>3950</v>
      </c>
      <c r="I3226">
        <f>YEAR(Table1[[#This Row],[Date]])</f>
        <v>2023</v>
      </c>
      <c r="J3226">
        <f>MONTH(Table1[[#This Row],[Date]])</f>
        <v>12</v>
      </c>
      <c r="K3226">
        <f>WEEKDAY(Table1[[#This Row],[Date]])</f>
        <v>5</v>
      </c>
      <c r="L3226" s="3">
        <f>DAY(Table1[[#This Row],[Date]])</f>
        <v>14</v>
      </c>
      <c r="M3226" s="3">
        <f>Table1[[#This Row],[Inventory Level]]/Table1[[#This Row],[Reorder Point]]</f>
        <v>1.7177615571776155</v>
      </c>
      <c r="N3226" s="3">
        <f>ROUND(Table1[[#This Row],[Turnover Ratio]],2)</f>
        <v>1.72</v>
      </c>
    </row>
    <row r="3227" spans="1:14" hidden="1" x14ac:dyDescent="0.25">
      <c r="A3227" t="s">
        <v>2746</v>
      </c>
      <c r="B3227" s="1">
        <v>45204</v>
      </c>
      <c r="C3227">
        <v>896</v>
      </c>
      <c r="D3227">
        <v>336</v>
      </c>
      <c r="E3227">
        <v>9</v>
      </c>
      <c r="F3227">
        <v>90</v>
      </c>
      <c r="G3227">
        <v>44</v>
      </c>
      <c r="H3227" t="s">
        <v>3951</v>
      </c>
      <c r="I3227">
        <f>YEAR(Table1[[#This Row],[Date]])</f>
        <v>2023</v>
      </c>
      <c r="J3227">
        <f>MONTH(Table1[[#This Row],[Date]])</f>
        <v>10</v>
      </c>
      <c r="K3227">
        <f>WEEKDAY(Table1[[#This Row],[Date]])</f>
        <v>5</v>
      </c>
      <c r="L3227" s="3">
        <f>DAY(Table1[[#This Row],[Date]])</f>
        <v>5</v>
      </c>
      <c r="M3227" s="3">
        <f>Table1[[#This Row],[Inventory Level]]/Table1[[#This Row],[Reorder Point]]</f>
        <v>2.6666666666666665</v>
      </c>
      <c r="N3227" s="3">
        <f>ROUND(Table1[[#This Row],[Turnover Ratio]],2)</f>
        <v>2.67</v>
      </c>
    </row>
    <row r="3228" spans="1:14" x14ac:dyDescent="0.25">
      <c r="A3228" t="s">
        <v>2155</v>
      </c>
      <c r="B3228" s="1">
        <v>44982</v>
      </c>
      <c r="C3228">
        <v>263</v>
      </c>
      <c r="D3228">
        <v>100</v>
      </c>
      <c r="E3228">
        <v>19</v>
      </c>
      <c r="F3228">
        <v>140</v>
      </c>
      <c r="G3228">
        <v>44</v>
      </c>
      <c r="H3228" t="s">
        <v>3949</v>
      </c>
      <c r="I3228">
        <f>YEAR(Table1[[#This Row],[Date]])</f>
        <v>2023</v>
      </c>
      <c r="J3228">
        <f>MONTH(Table1[[#This Row],[Date]])</f>
        <v>2</v>
      </c>
      <c r="K3228">
        <f>WEEKDAY(Table1[[#This Row],[Date]])</f>
        <v>7</v>
      </c>
      <c r="L3228" s="3">
        <f>DAY(Table1[[#This Row],[Date]])</f>
        <v>25</v>
      </c>
      <c r="M3228" s="3">
        <f>Table1[[#This Row],[Inventory Level]]/Table1[[#This Row],[Reorder Point]]</f>
        <v>2.63</v>
      </c>
      <c r="N3228" s="3">
        <f>ROUND(Table1[[#This Row],[Turnover Ratio]],2)</f>
        <v>2.63</v>
      </c>
    </row>
    <row r="3229" spans="1:14" x14ac:dyDescent="0.25">
      <c r="A3229" t="s">
        <v>2201</v>
      </c>
      <c r="B3229" s="1">
        <v>45222</v>
      </c>
      <c r="C3229">
        <v>139</v>
      </c>
      <c r="D3229">
        <v>311</v>
      </c>
      <c r="E3229">
        <v>6</v>
      </c>
      <c r="F3229">
        <v>137</v>
      </c>
      <c r="G3229">
        <v>20</v>
      </c>
      <c r="H3229" t="s">
        <v>3949</v>
      </c>
      <c r="I3229">
        <f>YEAR(Table1[[#This Row],[Date]])</f>
        <v>2023</v>
      </c>
      <c r="J3229">
        <f>MONTH(Table1[[#This Row],[Date]])</f>
        <v>10</v>
      </c>
      <c r="K3229">
        <f>WEEKDAY(Table1[[#This Row],[Date]])</f>
        <v>2</v>
      </c>
      <c r="L3229" s="3">
        <f>DAY(Table1[[#This Row],[Date]])</f>
        <v>23</v>
      </c>
      <c r="M3229" s="3">
        <f>Table1[[#This Row],[Inventory Level]]/Table1[[#This Row],[Reorder Point]]</f>
        <v>0.44694533762057875</v>
      </c>
      <c r="N3229" s="3">
        <f>ROUND(Table1[[#This Row],[Turnover Ratio]],2)</f>
        <v>0.45</v>
      </c>
    </row>
    <row r="3230" spans="1:14" hidden="1" x14ac:dyDescent="0.25">
      <c r="A3230" t="s">
        <v>1098</v>
      </c>
      <c r="B3230" s="1">
        <v>45211</v>
      </c>
      <c r="C3230">
        <v>966</v>
      </c>
      <c r="D3230">
        <v>132</v>
      </c>
      <c r="E3230">
        <v>20</v>
      </c>
      <c r="F3230">
        <v>178</v>
      </c>
      <c r="G3230">
        <v>2</v>
      </c>
      <c r="H3230" t="s">
        <v>3951</v>
      </c>
      <c r="I3230">
        <f>YEAR(Table1[[#This Row],[Date]])</f>
        <v>2023</v>
      </c>
      <c r="J3230">
        <f>MONTH(Table1[[#This Row],[Date]])</f>
        <v>10</v>
      </c>
      <c r="K3230">
        <f>WEEKDAY(Table1[[#This Row],[Date]])</f>
        <v>5</v>
      </c>
      <c r="L3230" s="3">
        <f>DAY(Table1[[#This Row],[Date]])</f>
        <v>12</v>
      </c>
      <c r="M3230" s="3">
        <f>Table1[[#This Row],[Inventory Level]]/Table1[[#This Row],[Reorder Point]]</f>
        <v>7.3181818181818183</v>
      </c>
      <c r="N3230" s="3">
        <f>ROUND(Table1[[#This Row],[Turnover Ratio]],2)</f>
        <v>7.32</v>
      </c>
    </row>
    <row r="3231" spans="1:14" hidden="1" x14ac:dyDescent="0.25">
      <c r="A3231" t="s">
        <v>2747</v>
      </c>
      <c r="B3231" s="1">
        <v>45091</v>
      </c>
      <c r="C3231">
        <v>103</v>
      </c>
      <c r="D3231">
        <v>254</v>
      </c>
      <c r="E3231">
        <v>19</v>
      </c>
      <c r="F3231">
        <v>137</v>
      </c>
      <c r="G3231">
        <v>40</v>
      </c>
      <c r="H3231" t="s">
        <v>3951</v>
      </c>
      <c r="I3231">
        <f>YEAR(Table1[[#This Row],[Date]])</f>
        <v>2023</v>
      </c>
      <c r="J3231">
        <f>MONTH(Table1[[#This Row],[Date]])</f>
        <v>6</v>
      </c>
      <c r="K3231">
        <f>WEEKDAY(Table1[[#This Row],[Date]])</f>
        <v>4</v>
      </c>
      <c r="L3231" s="3">
        <f>DAY(Table1[[#This Row],[Date]])</f>
        <v>14</v>
      </c>
      <c r="M3231" s="3">
        <f>Table1[[#This Row],[Inventory Level]]/Table1[[#This Row],[Reorder Point]]</f>
        <v>0.40551181102362205</v>
      </c>
      <c r="N3231" s="3">
        <f>ROUND(Table1[[#This Row],[Turnover Ratio]],2)</f>
        <v>0.41</v>
      </c>
    </row>
    <row r="3232" spans="1:14" x14ac:dyDescent="0.25">
      <c r="A3232" t="s">
        <v>2748</v>
      </c>
      <c r="B3232" s="1">
        <v>45209</v>
      </c>
      <c r="C3232">
        <v>285</v>
      </c>
      <c r="D3232">
        <v>186</v>
      </c>
      <c r="E3232">
        <v>11</v>
      </c>
      <c r="F3232">
        <v>24</v>
      </c>
      <c r="G3232">
        <v>50</v>
      </c>
      <c r="H3232" t="s">
        <v>3949</v>
      </c>
      <c r="I3232">
        <f>YEAR(Table1[[#This Row],[Date]])</f>
        <v>2023</v>
      </c>
      <c r="J3232">
        <f>MONTH(Table1[[#This Row],[Date]])</f>
        <v>10</v>
      </c>
      <c r="K3232">
        <f>WEEKDAY(Table1[[#This Row],[Date]])</f>
        <v>3</v>
      </c>
      <c r="L3232" s="3">
        <f>DAY(Table1[[#This Row],[Date]])</f>
        <v>10</v>
      </c>
      <c r="M3232" s="3">
        <f>Table1[[#This Row],[Inventory Level]]/Table1[[#This Row],[Reorder Point]]</f>
        <v>1.532258064516129</v>
      </c>
      <c r="N3232" s="3">
        <f>ROUND(Table1[[#This Row],[Turnover Ratio]],2)</f>
        <v>1.53</v>
      </c>
    </row>
    <row r="3233" spans="1:14" hidden="1" x14ac:dyDescent="0.25">
      <c r="A3233" t="s">
        <v>2749</v>
      </c>
      <c r="B3233" s="1">
        <v>45059</v>
      </c>
      <c r="C3233">
        <v>594</v>
      </c>
      <c r="D3233">
        <v>86</v>
      </c>
      <c r="E3233">
        <v>18</v>
      </c>
      <c r="F3233">
        <v>124</v>
      </c>
      <c r="G3233">
        <v>48</v>
      </c>
      <c r="H3233" t="s">
        <v>3951</v>
      </c>
      <c r="I3233">
        <f>YEAR(Table1[[#This Row],[Date]])</f>
        <v>2023</v>
      </c>
      <c r="J3233">
        <f>MONTH(Table1[[#This Row],[Date]])</f>
        <v>5</v>
      </c>
      <c r="K3233">
        <f>WEEKDAY(Table1[[#This Row],[Date]])</f>
        <v>7</v>
      </c>
      <c r="L3233" s="3">
        <f>DAY(Table1[[#This Row],[Date]])</f>
        <v>13</v>
      </c>
      <c r="M3233" s="3">
        <f>Table1[[#This Row],[Inventory Level]]/Table1[[#This Row],[Reorder Point]]</f>
        <v>6.9069767441860463</v>
      </c>
      <c r="N3233" s="3">
        <f>ROUND(Table1[[#This Row],[Turnover Ratio]],2)</f>
        <v>6.91</v>
      </c>
    </row>
    <row r="3234" spans="1:14" hidden="1" x14ac:dyDescent="0.25">
      <c r="A3234" t="s">
        <v>2750</v>
      </c>
      <c r="B3234" s="1">
        <v>45105</v>
      </c>
      <c r="C3234">
        <v>396</v>
      </c>
      <c r="D3234">
        <v>150</v>
      </c>
      <c r="E3234">
        <v>23</v>
      </c>
      <c r="F3234">
        <v>103</v>
      </c>
      <c r="G3234">
        <v>13</v>
      </c>
      <c r="H3234" t="s">
        <v>3951</v>
      </c>
      <c r="I3234">
        <f>YEAR(Table1[[#This Row],[Date]])</f>
        <v>2023</v>
      </c>
      <c r="J3234">
        <f>MONTH(Table1[[#This Row],[Date]])</f>
        <v>6</v>
      </c>
      <c r="K3234">
        <f>WEEKDAY(Table1[[#This Row],[Date]])</f>
        <v>4</v>
      </c>
      <c r="L3234" s="3">
        <f>DAY(Table1[[#This Row],[Date]])</f>
        <v>28</v>
      </c>
      <c r="M3234" s="3">
        <f>Table1[[#This Row],[Inventory Level]]/Table1[[#This Row],[Reorder Point]]</f>
        <v>2.64</v>
      </c>
      <c r="N3234" s="3">
        <f>ROUND(Table1[[#This Row],[Turnover Ratio]],2)</f>
        <v>2.64</v>
      </c>
    </row>
    <row r="3235" spans="1:14" hidden="1" x14ac:dyDescent="0.25">
      <c r="A3235" t="s">
        <v>374</v>
      </c>
      <c r="B3235" s="1">
        <v>45528</v>
      </c>
      <c r="C3235">
        <v>335</v>
      </c>
      <c r="D3235">
        <v>56</v>
      </c>
      <c r="E3235">
        <v>28</v>
      </c>
      <c r="F3235">
        <v>56</v>
      </c>
      <c r="G3235">
        <v>12</v>
      </c>
      <c r="H3235" t="s">
        <v>3950</v>
      </c>
      <c r="I3235">
        <f>YEAR(Table1[[#This Row],[Date]])</f>
        <v>2024</v>
      </c>
      <c r="J3235">
        <f>MONTH(Table1[[#This Row],[Date]])</f>
        <v>8</v>
      </c>
      <c r="K3235">
        <f>WEEKDAY(Table1[[#This Row],[Date]])</f>
        <v>7</v>
      </c>
      <c r="L3235" s="3">
        <f>DAY(Table1[[#This Row],[Date]])</f>
        <v>24</v>
      </c>
      <c r="M3235" s="3">
        <f>Table1[[#This Row],[Inventory Level]]/Table1[[#This Row],[Reorder Point]]</f>
        <v>5.9821428571428568</v>
      </c>
      <c r="N3235" s="3">
        <f>ROUND(Table1[[#This Row],[Turnover Ratio]],2)</f>
        <v>5.98</v>
      </c>
    </row>
    <row r="3236" spans="1:14" hidden="1" x14ac:dyDescent="0.25">
      <c r="A3236" t="s">
        <v>2751</v>
      </c>
      <c r="B3236" s="1">
        <v>45645</v>
      </c>
      <c r="C3236">
        <v>782</v>
      </c>
      <c r="D3236">
        <v>294</v>
      </c>
      <c r="E3236">
        <v>4</v>
      </c>
      <c r="F3236">
        <v>25</v>
      </c>
      <c r="G3236">
        <v>2</v>
      </c>
      <c r="H3236" t="s">
        <v>3950</v>
      </c>
      <c r="I3236">
        <f>YEAR(Table1[[#This Row],[Date]])</f>
        <v>2024</v>
      </c>
      <c r="J3236">
        <f>MONTH(Table1[[#This Row],[Date]])</f>
        <v>12</v>
      </c>
      <c r="K3236">
        <f>WEEKDAY(Table1[[#This Row],[Date]])</f>
        <v>5</v>
      </c>
      <c r="L3236" s="3">
        <f>DAY(Table1[[#This Row],[Date]])</f>
        <v>19</v>
      </c>
      <c r="M3236" s="3">
        <f>Table1[[#This Row],[Inventory Level]]/Table1[[#This Row],[Reorder Point]]</f>
        <v>2.6598639455782314</v>
      </c>
      <c r="N3236" s="3">
        <f>ROUND(Table1[[#This Row],[Turnover Ratio]],2)</f>
        <v>2.66</v>
      </c>
    </row>
    <row r="3237" spans="1:14" hidden="1" x14ac:dyDescent="0.25">
      <c r="A3237" t="s">
        <v>2752</v>
      </c>
      <c r="B3237" s="1">
        <v>45420</v>
      </c>
      <c r="C3237">
        <v>129</v>
      </c>
      <c r="D3237">
        <v>285</v>
      </c>
      <c r="E3237">
        <v>19</v>
      </c>
      <c r="F3237">
        <v>10</v>
      </c>
      <c r="G3237">
        <v>30</v>
      </c>
      <c r="H3237" t="s">
        <v>3950</v>
      </c>
      <c r="I3237">
        <f>YEAR(Table1[[#This Row],[Date]])</f>
        <v>2024</v>
      </c>
      <c r="J3237">
        <f>MONTH(Table1[[#This Row],[Date]])</f>
        <v>5</v>
      </c>
      <c r="K3237">
        <f>WEEKDAY(Table1[[#This Row],[Date]])</f>
        <v>4</v>
      </c>
      <c r="L3237" s="3">
        <f>DAY(Table1[[#This Row],[Date]])</f>
        <v>8</v>
      </c>
      <c r="M3237" s="3">
        <f>Table1[[#This Row],[Inventory Level]]/Table1[[#This Row],[Reorder Point]]</f>
        <v>0.45263157894736844</v>
      </c>
      <c r="N3237" s="3">
        <f>ROUND(Table1[[#This Row],[Turnover Ratio]],2)</f>
        <v>0.45</v>
      </c>
    </row>
    <row r="3238" spans="1:14" hidden="1" x14ac:dyDescent="0.25">
      <c r="A3238" t="s">
        <v>759</v>
      </c>
      <c r="B3238" s="1">
        <v>45313</v>
      </c>
      <c r="C3238">
        <v>582</v>
      </c>
      <c r="D3238">
        <v>53</v>
      </c>
      <c r="E3238">
        <v>22</v>
      </c>
      <c r="F3238">
        <v>89</v>
      </c>
      <c r="G3238">
        <v>46</v>
      </c>
      <c r="H3238" t="s">
        <v>3950</v>
      </c>
      <c r="I3238">
        <f>YEAR(Table1[[#This Row],[Date]])</f>
        <v>2024</v>
      </c>
      <c r="J3238">
        <f>MONTH(Table1[[#This Row],[Date]])</f>
        <v>1</v>
      </c>
      <c r="K3238">
        <f>WEEKDAY(Table1[[#This Row],[Date]])</f>
        <v>2</v>
      </c>
      <c r="L3238" s="3">
        <f>DAY(Table1[[#This Row],[Date]])</f>
        <v>22</v>
      </c>
      <c r="M3238" s="3">
        <f>Table1[[#This Row],[Inventory Level]]/Table1[[#This Row],[Reorder Point]]</f>
        <v>10.981132075471699</v>
      </c>
      <c r="N3238" s="3">
        <f>ROUND(Table1[[#This Row],[Turnover Ratio]],2)</f>
        <v>10.98</v>
      </c>
    </row>
    <row r="3239" spans="1:14" x14ac:dyDescent="0.25">
      <c r="A3239" t="s">
        <v>222</v>
      </c>
      <c r="B3239" s="1">
        <v>45143</v>
      </c>
      <c r="C3239">
        <v>510</v>
      </c>
      <c r="D3239">
        <v>251</v>
      </c>
      <c r="E3239">
        <v>25</v>
      </c>
      <c r="F3239">
        <v>165</v>
      </c>
      <c r="G3239">
        <v>17</v>
      </c>
      <c r="H3239" t="s">
        <v>3949</v>
      </c>
      <c r="I3239">
        <f>YEAR(Table1[[#This Row],[Date]])</f>
        <v>2023</v>
      </c>
      <c r="J3239">
        <f>MONTH(Table1[[#This Row],[Date]])</f>
        <v>8</v>
      </c>
      <c r="K3239">
        <f>WEEKDAY(Table1[[#This Row],[Date]])</f>
        <v>7</v>
      </c>
      <c r="L3239" s="3">
        <f>DAY(Table1[[#This Row],[Date]])</f>
        <v>5</v>
      </c>
      <c r="M3239" s="3">
        <f>Table1[[#This Row],[Inventory Level]]/Table1[[#This Row],[Reorder Point]]</f>
        <v>2.0318725099601593</v>
      </c>
      <c r="N3239" s="3">
        <f>ROUND(Table1[[#This Row],[Turnover Ratio]],2)</f>
        <v>2.0299999999999998</v>
      </c>
    </row>
    <row r="3240" spans="1:14" hidden="1" x14ac:dyDescent="0.25">
      <c r="A3240" t="s">
        <v>2753</v>
      </c>
      <c r="B3240" s="1">
        <v>44978</v>
      </c>
      <c r="C3240">
        <v>934</v>
      </c>
      <c r="D3240">
        <v>123</v>
      </c>
      <c r="E3240">
        <v>13</v>
      </c>
      <c r="F3240">
        <v>52</v>
      </c>
      <c r="G3240">
        <v>42</v>
      </c>
      <c r="H3240" t="s">
        <v>3951</v>
      </c>
      <c r="I3240">
        <f>YEAR(Table1[[#This Row],[Date]])</f>
        <v>2023</v>
      </c>
      <c r="J3240">
        <f>MONTH(Table1[[#This Row],[Date]])</f>
        <v>2</v>
      </c>
      <c r="K3240">
        <f>WEEKDAY(Table1[[#This Row],[Date]])</f>
        <v>3</v>
      </c>
      <c r="L3240" s="3">
        <f>DAY(Table1[[#This Row],[Date]])</f>
        <v>21</v>
      </c>
      <c r="M3240" s="3">
        <f>Table1[[#This Row],[Inventory Level]]/Table1[[#This Row],[Reorder Point]]</f>
        <v>7.5934959349593498</v>
      </c>
      <c r="N3240" s="3">
        <f>ROUND(Table1[[#This Row],[Turnover Ratio]],2)</f>
        <v>7.59</v>
      </c>
    </row>
    <row r="3241" spans="1:14" hidden="1" x14ac:dyDescent="0.25">
      <c r="A3241" t="s">
        <v>2754</v>
      </c>
      <c r="B3241" s="1">
        <v>45284</v>
      </c>
      <c r="C3241">
        <v>110</v>
      </c>
      <c r="D3241">
        <v>304</v>
      </c>
      <c r="E3241">
        <v>1</v>
      </c>
      <c r="F3241">
        <v>30</v>
      </c>
      <c r="G3241">
        <v>26</v>
      </c>
      <c r="H3241" t="s">
        <v>3951</v>
      </c>
      <c r="I3241">
        <f>YEAR(Table1[[#This Row],[Date]])</f>
        <v>2023</v>
      </c>
      <c r="J3241">
        <f>MONTH(Table1[[#This Row],[Date]])</f>
        <v>12</v>
      </c>
      <c r="K3241">
        <f>WEEKDAY(Table1[[#This Row],[Date]])</f>
        <v>1</v>
      </c>
      <c r="L3241" s="3">
        <f>DAY(Table1[[#This Row],[Date]])</f>
        <v>24</v>
      </c>
      <c r="M3241" s="3">
        <f>Table1[[#This Row],[Inventory Level]]/Table1[[#This Row],[Reorder Point]]</f>
        <v>0.36184210526315791</v>
      </c>
      <c r="N3241" s="3">
        <f>ROUND(Table1[[#This Row],[Turnover Ratio]],2)</f>
        <v>0.36</v>
      </c>
    </row>
    <row r="3242" spans="1:14" hidden="1" x14ac:dyDescent="0.25">
      <c r="A3242" t="s">
        <v>1597</v>
      </c>
      <c r="B3242" s="1">
        <v>45112</v>
      </c>
      <c r="C3242">
        <v>840</v>
      </c>
      <c r="D3242">
        <v>209</v>
      </c>
      <c r="E3242">
        <v>9</v>
      </c>
      <c r="F3242">
        <v>107</v>
      </c>
      <c r="G3242">
        <v>20</v>
      </c>
      <c r="H3242" t="s">
        <v>3950</v>
      </c>
      <c r="I3242">
        <f>YEAR(Table1[[#This Row],[Date]])</f>
        <v>2023</v>
      </c>
      <c r="J3242">
        <f>MONTH(Table1[[#This Row],[Date]])</f>
        <v>7</v>
      </c>
      <c r="K3242">
        <f>WEEKDAY(Table1[[#This Row],[Date]])</f>
        <v>4</v>
      </c>
      <c r="L3242" s="3">
        <f>DAY(Table1[[#This Row],[Date]])</f>
        <v>5</v>
      </c>
      <c r="M3242" s="3">
        <f>Table1[[#This Row],[Inventory Level]]/Table1[[#This Row],[Reorder Point]]</f>
        <v>4.0191387559808609</v>
      </c>
      <c r="N3242" s="3">
        <f>ROUND(Table1[[#This Row],[Turnover Ratio]],2)</f>
        <v>4.0199999999999996</v>
      </c>
    </row>
    <row r="3243" spans="1:14" hidden="1" x14ac:dyDescent="0.25">
      <c r="A3243" t="s">
        <v>2755</v>
      </c>
      <c r="B3243" s="1">
        <v>45500</v>
      </c>
      <c r="C3243">
        <v>130</v>
      </c>
      <c r="D3243">
        <v>88</v>
      </c>
      <c r="E3243">
        <v>15</v>
      </c>
      <c r="F3243">
        <v>58</v>
      </c>
      <c r="G3243">
        <v>7</v>
      </c>
      <c r="H3243" t="s">
        <v>3951</v>
      </c>
      <c r="I3243">
        <f>YEAR(Table1[[#This Row],[Date]])</f>
        <v>2024</v>
      </c>
      <c r="J3243">
        <f>MONTH(Table1[[#This Row],[Date]])</f>
        <v>7</v>
      </c>
      <c r="K3243">
        <f>WEEKDAY(Table1[[#This Row],[Date]])</f>
        <v>7</v>
      </c>
      <c r="L3243" s="3">
        <f>DAY(Table1[[#This Row],[Date]])</f>
        <v>27</v>
      </c>
      <c r="M3243" s="3">
        <f>Table1[[#This Row],[Inventory Level]]/Table1[[#This Row],[Reorder Point]]</f>
        <v>1.4772727272727273</v>
      </c>
      <c r="N3243" s="3">
        <f>ROUND(Table1[[#This Row],[Turnover Ratio]],2)</f>
        <v>1.48</v>
      </c>
    </row>
    <row r="3244" spans="1:14" hidden="1" x14ac:dyDescent="0.25">
      <c r="A3244" t="s">
        <v>2519</v>
      </c>
      <c r="B3244" s="1">
        <v>45683</v>
      </c>
      <c r="C3244">
        <v>993</v>
      </c>
      <c r="D3244">
        <v>328</v>
      </c>
      <c r="E3244">
        <v>10</v>
      </c>
      <c r="F3244">
        <v>97</v>
      </c>
      <c r="G3244">
        <v>20</v>
      </c>
      <c r="H3244" t="s">
        <v>3951</v>
      </c>
      <c r="I3244">
        <f>YEAR(Table1[[#This Row],[Date]])</f>
        <v>2025</v>
      </c>
      <c r="J3244">
        <f>MONTH(Table1[[#This Row],[Date]])</f>
        <v>1</v>
      </c>
      <c r="K3244">
        <f>WEEKDAY(Table1[[#This Row],[Date]])</f>
        <v>1</v>
      </c>
      <c r="L3244" s="3">
        <f>DAY(Table1[[#This Row],[Date]])</f>
        <v>26</v>
      </c>
      <c r="M3244" s="3">
        <f>Table1[[#This Row],[Inventory Level]]/Table1[[#This Row],[Reorder Point]]</f>
        <v>3.0274390243902438</v>
      </c>
      <c r="N3244" s="3">
        <f>ROUND(Table1[[#This Row],[Turnover Ratio]],2)</f>
        <v>3.03</v>
      </c>
    </row>
    <row r="3245" spans="1:14" x14ac:dyDescent="0.25">
      <c r="A3245" t="s">
        <v>2756</v>
      </c>
      <c r="B3245" s="1">
        <v>45025</v>
      </c>
      <c r="C3245">
        <v>889</v>
      </c>
      <c r="D3245">
        <v>268</v>
      </c>
      <c r="E3245">
        <v>25</v>
      </c>
      <c r="F3245">
        <v>125</v>
      </c>
      <c r="G3245">
        <v>12</v>
      </c>
      <c r="H3245" t="s">
        <v>3949</v>
      </c>
      <c r="I3245">
        <f>YEAR(Table1[[#This Row],[Date]])</f>
        <v>2023</v>
      </c>
      <c r="J3245">
        <f>MONTH(Table1[[#This Row],[Date]])</f>
        <v>4</v>
      </c>
      <c r="K3245">
        <f>WEEKDAY(Table1[[#This Row],[Date]])</f>
        <v>1</v>
      </c>
      <c r="L3245" s="3">
        <f>DAY(Table1[[#This Row],[Date]])</f>
        <v>9</v>
      </c>
      <c r="M3245" s="3">
        <f>Table1[[#This Row],[Inventory Level]]/Table1[[#This Row],[Reorder Point]]</f>
        <v>3.3171641791044775</v>
      </c>
      <c r="N3245" s="3">
        <f>ROUND(Table1[[#This Row],[Turnover Ratio]],2)</f>
        <v>3.32</v>
      </c>
    </row>
    <row r="3246" spans="1:14" x14ac:dyDescent="0.25">
      <c r="A3246" t="s">
        <v>2757</v>
      </c>
      <c r="B3246" s="1">
        <v>45356</v>
      </c>
      <c r="C3246">
        <v>984</v>
      </c>
      <c r="D3246">
        <v>80</v>
      </c>
      <c r="E3246">
        <v>21</v>
      </c>
      <c r="F3246">
        <v>16</v>
      </c>
      <c r="G3246">
        <v>11</v>
      </c>
      <c r="H3246" t="s">
        <v>3949</v>
      </c>
      <c r="I3246">
        <f>YEAR(Table1[[#This Row],[Date]])</f>
        <v>2024</v>
      </c>
      <c r="J3246">
        <f>MONTH(Table1[[#This Row],[Date]])</f>
        <v>3</v>
      </c>
      <c r="K3246">
        <f>WEEKDAY(Table1[[#This Row],[Date]])</f>
        <v>3</v>
      </c>
      <c r="L3246" s="3">
        <f>DAY(Table1[[#This Row],[Date]])</f>
        <v>5</v>
      </c>
      <c r="M3246" s="3">
        <f>Table1[[#This Row],[Inventory Level]]/Table1[[#This Row],[Reorder Point]]</f>
        <v>12.3</v>
      </c>
      <c r="N3246" s="3">
        <f>ROUND(Table1[[#This Row],[Turnover Ratio]],2)</f>
        <v>12.3</v>
      </c>
    </row>
    <row r="3247" spans="1:14" hidden="1" x14ac:dyDescent="0.25">
      <c r="A3247" t="s">
        <v>2758</v>
      </c>
      <c r="B3247" s="1">
        <v>45642</v>
      </c>
      <c r="C3247">
        <v>577</v>
      </c>
      <c r="D3247">
        <v>239</v>
      </c>
      <c r="E3247">
        <v>4</v>
      </c>
      <c r="F3247">
        <v>142</v>
      </c>
      <c r="G3247">
        <v>46</v>
      </c>
      <c r="H3247" t="s">
        <v>3950</v>
      </c>
      <c r="I3247">
        <f>YEAR(Table1[[#This Row],[Date]])</f>
        <v>2024</v>
      </c>
      <c r="J3247">
        <f>MONTH(Table1[[#This Row],[Date]])</f>
        <v>12</v>
      </c>
      <c r="K3247">
        <f>WEEKDAY(Table1[[#This Row],[Date]])</f>
        <v>2</v>
      </c>
      <c r="L3247" s="3">
        <f>DAY(Table1[[#This Row],[Date]])</f>
        <v>16</v>
      </c>
      <c r="M3247" s="3">
        <f>Table1[[#This Row],[Inventory Level]]/Table1[[#This Row],[Reorder Point]]</f>
        <v>2.4142259414225942</v>
      </c>
      <c r="N3247" s="3">
        <f>ROUND(Table1[[#This Row],[Turnover Ratio]],2)</f>
        <v>2.41</v>
      </c>
    </row>
    <row r="3248" spans="1:14" x14ac:dyDescent="0.25">
      <c r="A3248" t="s">
        <v>2759</v>
      </c>
      <c r="B3248" s="1">
        <v>45084</v>
      </c>
      <c r="C3248">
        <v>993</v>
      </c>
      <c r="D3248">
        <v>319</v>
      </c>
      <c r="E3248">
        <v>4</v>
      </c>
      <c r="F3248">
        <v>191</v>
      </c>
      <c r="G3248">
        <v>12</v>
      </c>
      <c r="H3248" t="s">
        <v>3949</v>
      </c>
      <c r="I3248">
        <f>YEAR(Table1[[#This Row],[Date]])</f>
        <v>2023</v>
      </c>
      <c r="J3248">
        <f>MONTH(Table1[[#This Row],[Date]])</f>
        <v>6</v>
      </c>
      <c r="K3248">
        <f>WEEKDAY(Table1[[#This Row],[Date]])</f>
        <v>4</v>
      </c>
      <c r="L3248" s="3">
        <f>DAY(Table1[[#This Row],[Date]])</f>
        <v>7</v>
      </c>
      <c r="M3248" s="3">
        <f>Table1[[#This Row],[Inventory Level]]/Table1[[#This Row],[Reorder Point]]</f>
        <v>3.1128526645768027</v>
      </c>
      <c r="N3248" s="3">
        <f>ROUND(Table1[[#This Row],[Turnover Ratio]],2)</f>
        <v>3.11</v>
      </c>
    </row>
    <row r="3249" spans="1:14" x14ac:dyDescent="0.25">
      <c r="A3249" t="s">
        <v>1980</v>
      </c>
      <c r="B3249" s="1">
        <v>45161</v>
      </c>
      <c r="C3249">
        <v>299</v>
      </c>
      <c r="D3249">
        <v>117</v>
      </c>
      <c r="E3249">
        <v>4</v>
      </c>
      <c r="F3249">
        <v>47</v>
      </c>
      <c r="G3249">
        <v>9</v>
      </c>
      <c r="H3249" t="s">
        <v>3949</v>
      </c>
      <c r="I3249">
        <f>YEAR(Table1[[#This Row],[Date]])</f>
        <v>2023</v>
      </c>
      <c r="J3249">
        <f>MONTH(Table1[[#This Row],[Date]])</f>
        <v>8</v>
      </c>
      <c r="K3249">
        <f>WEEKDAY(Table1[[#This Row],[Date]])</f>
        <v>4</v>
      </c>
      <c r="L3249" s="3">
        <f>DAY(Table1[[#This Row],[Date]])</f>
        <v>23</v>
      </c>
      <c r="M3249" s="3">
        <f>Table1[[#This Row],[Inventory Level]]/Table1[[#This Row],[Reorder Point]]</f>
        <v>2.5555555555555554</v>
      </c>
      <c r="N3249" s="3">
        <f>ROUND(Table1[[#This Row],[Turnover Ratio]],2)</f>
        <v>2.56</v>
      </c>
    </row>
    <row r="3250" spans="1:14" x14ac:dyDescent="0.25">
      <c r="A3250" t="s">
        <v>2760</v>
      </c>
      <c r="B3250" s="1">
        <v>45375</v>
      </c>
      <c r="C3250">
        <v>281</v>
      </c>
      <c r="D3250">
        <v>142</v>
      </c>
      <c r="E3250">
        <v>15</v>
      </c>
      <c r="F3250">
        <v>1</v>
      </c>
      <c r="G3250">
        <v>9</v>
      </c>
      <c r="H3250" t="s">
        <v>3949</v>
      </c>
      <c r="I3250">
        <f>YEAR(Table1[[#This Row],[Date]])</f>
        <v>2024</v>
      </c>
      <c r="J3250">
        <f>MONTH(Table1[[#This Row],[Date]])</f>
        <v>3</v>
      </c>
      <c r="K3250">
        <f>WEEKDAY(Table1[[#This Row],[Date]])</f>
        <v>1</v>
      </c>
      <c r="L3250" s="3">
        <f>DAY(Table1[[#This Row],[Date]])</f>
        <v>24</v>
      </c>
      <c r="M3250" s="3">
        <f>Table1[[#This Row],[Inventory Level]]/Table1[[#This Row],[Reorder Point]]</f>
        <v>1.9788732394366197</v>
      </c>
      <c r="N3250" s="3">
        <f>ROUND(Table1[[#This Row],[Turnover Ratio]],2)</f>
        <v>1.98</v>
      </c>
    </row>
    <row r="3251" spans="1:14" hidden="1" x14ac:dyDescent="0.25">
      <c r="A3251" t="s">
        <v>2761</v>
      </c>
      <c r="B3251" s="1">
        <v>45597</v>
      </c>
      <c r="C3251">
        <v>818</v>
      </c>
      <c r="D3251">
        <v>262</v>
      </c>
      <c r="E3251">
        <v>30</v>
      </c>
      <c r="F3251">
        <v>82</v>
      </c>
      <c r="G3251">
        <v>1</v>
      </c>
      <c r="H3251" t="s">
        <v>3950</v>
      </c>
      <c r="I3251">
        <f>YEAR(Table1[[#This Row],[Date]])</f>
        <v>2024</v>
      </c>
      <c r="J3251">
        <f>MONTH(Table1[[#This Row],[Date]])</f>
        <v>11</v>
      </c>
      <c r="K3251">
        <f>WEEKDAY(Table1[[#This Row],[Date]])</f>
        <v>6</v>
      </c>
      <c r="L3251" s="3">
        <f>DAY(Table1[[#This Row],[Date]])</f>
        <v>1</v>
      </c>
      <c r="M3251" s="3">
        <f>Table1[[#This Row],[Inventory Level]]/Table1[[#This Row],[Reorder Point]]</f>
        <v>3.1221374045801529</v>
      </c>
      <c r="N3251" s="3">
        <f>ROUND(Table1[[#This Row],[Turnover Ratio]],2)</f>
        <v>3.12</v>
      </c>
    </row>
    <row r="3252" spans="1:14" hidden="1" x14ac:dyDescent="0.25">
      <c r="A3252" t="s">
        <v>2762</v>
      </c>
      <c r="B3252" s="1">
        <v>45285</v>
      </c>
      <c r="C3252">
        <v>352</v>
      </c>
      <c r="D3252">
        <v>392</v>
      </c>
      <c r="E3252">
        <v>28</v>
      </c>
      <c r="F3252">
        <v>12</v>
      </c>
      <c r="G3252">
        <v>6</v>
      </c>
      <c r="H3252" t="s">
        <v>3951</v>
      </c>
      <c r="I3252">
        <f>YEAR(Table1[[#This Row],[Date]])</f>
        <v>2023</v>
      </c>
      <c r="J3252">
        <f>MONTH(Table1[[#This Row],[Date]])</f>
        <v>12</v>
      </c>
      <c r="K3252">
        <f>WEEKDAY(Table1[[#This Row],[Date]])</f>
        <v>2</v>
      </c>
      <c r="L3252" s="3">
        <f>DAY(Table1[[#This Row],[Date]])</f>
        <v>25</v>
      </c>
      <c r="M3252" s="3">
        <f>Table1[[#This Row],[Inventory Level]]/Table1[[#This Row],[Reorder Point]]</f>
        <v>0.89795918367346939</v>
      </c>
      <c r="N3252" s="3">
        <f>ROUND(Table1[[#This Row],[Turnover Ratio]],2)</f>
        <v>0.9</v>
      </c>
    </row>
    <row r="3253" spans="1:14" hidden="1" x14ac:dyDescent="0.25">
      <c r="A3253" t="s">
        <v>2763</v>
      </c>
      <c r="B3253" s="1">
        <v>45329</v>
      </c>
      <c r="C3253">
        <v>269</v>
      </c>
      <c r="D3253">
        <v>269</v>
      </c>
      <c r="E3253">
        <v>18</v>
      </c>
      <c r="F3253">
        <v>25</v>
      </c>
      <c r="G3253">
        <v>21</v>
      </c>
      <c r="H3253" t="s">
        <v>3950</v>
      </c>
      <c r="I3253">
        <f>YEAR(Table1[[#This Row],[Date]])</f>
        <v>2024</v>
      </c>
      <c r="J3253">
        <f>MONTH(Table1[[#This Row],[Date]])</f>
        <v>2</v>
      </c>
      <c r="K3253">
        <f>WEEKDAY(Table1[[#This Row],[Date]])</f>
        <v>4</v>
      </c>
      <c r="L3253" s="3">
        <f>DAY(Table1[[#This Row],[Date]])</f>
        <v>7</v>
      </c>
      <c r="M3253" s="3">
        <f>Table1[[#This Row],[Inventory Level]]/Table1[[#This Row],[Reorder Point]]</f>
        <v>1</v>
      </c>
      <c r="N3253" s="3">
        <f>ROUND(Table1[[#This Row],[Turnover Ratio]],2)</f>
        <v>1</v>
      </c>
    </row>
    <row r="3254" spans="1:14" x14ac:dyDescent="0.25">
      <c r="A3254" t="s">
        <v>2764</v>
      </c>
      <c r="B3254" s="1">
        <v>45089</v>
      </c>
      <c r="C3254">
        <v>150</v>
      </c>
      <c r="D3254">
        <v>301</v>
      </c>
      <c r="E3254">
        <v>4</v>
      </c>
      <c r="F3254">
        <v>195</v>
      </c>
      <c r="G3254">
        <v>4</v>
      </c>
      <c r="H3254" t="s">
        <v>3949</v>
      </c>
      <c r="I3254">
        <f>YEAR(Table1[[#This Row],[Date]])</f>
        <v>2023</v>
      </c>
      <c r="J3254">
        <f>MONTH(Table1[[#This Row],[Date]])</f>
        <v>6</v>
      </c>
      <c r="K3254">
        <f>WEEKDAY(Table1[[#This Row],[Date]])</f>
        <v>2</v>
      </c>
      <c r="L3254" s="3">
        <f>DAY(Table1[[#This Row],[Date]])</f>
        <v>12</v>
      </c>
      <c r="M3254" s="3">
        <f>Table1[[#This Row],[Inventory Level]]/Table1[[#This Row],[Reorder Point]]</f>
        <v>0.49833887043189368</v>
      </c>
      <c r="N3254" s="3">
        <f>ROUND(Table1[[#This Row],[Turnover Ratio]],2)</f>
        <v>0.5</v>
      </c>
    </row>
    <row r="3255" spans="1:14" hidden="1" x14ac:dyDescent="0.25">
      <c r="A3255" t="s">
        <v>426</v>
      </c>
      <c r="B3255" s="1">
        <v>45490</v>
      </c>
      <c r="C3255">
        <v>193</v>
      </c>
      <c r="D3255">
        <v>421</v>
      </c>
      <c r="E3255">
        <v>29</v>
      </c>
      <c r="F3255">
        <v>49</v>
      </c>
      <c r="G3255">
        <v>30</v>
      </c>
      <c r="H3255" t="s">
        <v>3950</v>
      </c>
      <c r="I3255">
        <f>YEAR(Table1[[#This Row],[Date]])</f>
        <v>2024</v>
      </c>
      <c r="J3255">
        <f>MONTH(Table1[[#This Row],[Date]])</f>
        <v>7</v>
      </c>
      <c r="K3255">
        <f>WEEKDAY(Table1[[#This Row],[Date]])</f>
        <v>4</v>
      </c>
      <c r="L3255" s="3">
        <f>DAY(Table1[[#This Row],[Date]])</f>
        <v>17</v>
      </c>
      <c r="M3255" s="3">
        <f>Table1[[#This Row],[Inventory Level]]/Table1[[#This Row],[Reorder Point]]</f>
        <v>0.45843230403800472</v>
      </c>
      <c r="N3255" s="3">
        <f>ROUND(Table1[[#This Row],[Turnover Ratio]],2)</f>
        <v>0.46</v>
      </c>
    </row>
    <row r="3256" spans="1:14" hidden="1" x14ac:dyDescent="0.25">
      <c r="A3256" t="s">
        <v>2765</v>
      </c>
      <c r="B3256" s="1">
        <v>45625</v>
      </c>
      <c r="C3256">
        <v>756</v>
      </c>
      <c r="D3256">
        <v>267</v>
      </c>
      <c r="E3256">
        <v>9</v>
      </c>
      <c r="F3256">
        <v>18</v>
      </c>
      <c r="G3256">
        <v>18</v>
      </c>
      <c r="H3256" t="s">
        <v>3950</v>
      </c>
      <c r="I3256">
        <f>YEAR(Table1[[#This Row],[Date]])</f>
        <v>2024</v>
      </c>
      <c r="J3256">
        <f>MONTH(Table1[[#This Row],[Date]])</f>
        <v>11</v>
      </c>
      <c r="K3256">
        <f>WEEKDAY(Table1[[#This Row],[Date]])</f>
        <v>6</v>
      </c>
      <c r="L3256" s="3">
        <f>DAY(Table1[[#This Row],[Date]])</f>
        <v>29</v>
      </c>
      <c r="M3256" s="3">
        <f>Table1[[#This Row],[Inventory Level]]/Table1[[#This Row],[Reorder Point]]</f>
        <v>2.8314606741573032</v>
      </c>
      <c r="N3256" s="3">
        <f>ROUND(Table1[[#This Row],[Turnover Ratio]],2)</f>
        <v>2.83</v>
      </c>
    </row>
    <row r="3257" spans="1:14" hidden="1" x14ac:dyDescent="0.25">
      <c r="A3257" t="s">
        <v>2766</v>
      </c>
      <c r="B3257" s="1">
        <v>45214</v>
      </c>
      <c r="C3257">
        <v>743</v>
      </c>
      <c r="D3257">
        <v>214</v>
      </c>
      <c r="E3257">
        <v>4</v>
      </c>
      <c r="F3257">
        <v>13</v>
      </c>
      <c r="G3257">
        <v>28</v>
      </c>
      <c r="H3257" t="s">
        <v>3951</v>
      </c>
      <c r="I3257">
        <f>YEAR(Table1[[#This Row],[Date]])</f>
        <v>2023</v>
      </c>
      <c r="J3257">
        <f>MONTH(Table1[[#This Row],[Date]])</f>
        <v>10</v>
      </c>
      <c r="K3257">
        <f>WEEKDAY(Table1[[#This Row],[Date]])</f>
        <v>1</v>
      </c>
      <c r="L3257" s="3">
        <f>DAY(Table1[[#This Row],[Date]])</f>
        <v>15</v>
      </c>
      <c r="M3257" s="3">
        <f>Table1[[#This Row],[Inventory Level]]/Table1[[#This Row],[Reorder Point]]</f>
        <v>3.47196261682243</v>
      </c>
      <c r="N3257" s="3">
        <f>ROUND(Table1[[#This Row],[Turnover Ratio]],2)</f>
        <v>3.47</v>
      </c>
    </row>
    <row r="3258" spans="1:14" x14ac:dyDescent="0.25">
      <c r="A3258" t="s">
        <v>76</v>
      </c>
      <c r="B3258" s="1">
        <v>45031</v>
      </c>
      <c r="C3258">
        <v>640</v>
      </c>
      <c r="D3258">
        <v>266</v>
      </c>
      <c r="E3258">
        <v>21</v>
      </c>
      <c r="F3258">
        <v>138</v>
      </c>
      <c r="G3258">
        <v>16</v>
      </c>
      <c r="H3258" t="s">
        <v>3949</v>
      </c>
      <c r="I3258">
        <f>YEAR(Table1[[#This Row],[Date]])</f>
        <v>2023</v>
      </c>
      <c r="J3258">
        <f>MONTH(Table1[[#This Row],[Date]])</f>
        <v>4</v>
      </c>
      <c r="K3258">
        <f>WEEKDAY(Table1[[#This Row],[Date]])</f>
        <v>7</v>
      </c>
      <c r="L3258" s="3">
        <f>DAY(Table1[[#This Row],[Date]])</f>
        <v>15</v>
      </c>
      <c r="M3258" s="3">
        <f>Table1[[#This Row],[Inventory Level]]/Table1[[#This Row],[Reorder Point]]</f>
        <v>2.4060150375939848</v>
      </c>
      <c r="N3258" s="3">
        <f>ROUND(Table1[[#This Row],[Turnover Ratio]],2)</f>
        <v>2.41</v>
      </c>
    </row>
    <row r="3259" spans="1:14" hidden="1" x14ac:dyDescent="0.25">
      <c r="A3259" t="s">
        <v>2767</v>
      </c>
      <c r="B3259" s="1">
        <v>45491</v>
      </c>
      <c r="C3259">
        <v>962</v>
      </c>
      <c r="D3259">
        <v>431</v>
      </c>
      <c r="E3259">
        <v>19</v>
      </c>
      <c r="F3259">
        <v>170</v>
      </c>
      <c r="G3259">
        <v>32</v>
      </c>
      <c r="H3259" t="s">
        <v>3950</v>
      </c>
      <c r="I3259">
        <f>YEAR(Table1[[#This Row],[Date]])</f>
        <v>2024</v>
      </c>
      <c r="J3259">
        <f>MONTH(Table1[[#This Row],[Date]])</f>
        <v>7</v>
      </c>
      <c r="K3259">
        <f>WEEKDAY(Table1[[#This Row],[Date]])</f>
        <v>5</v>
      </c>
      <c r="L3259" s="3">
        <f>DAY(Table1[[#This Row],[Date]])</f>
        <v>18</v>
      </c>
      <c r="M3259" s="3">
        <f>Table1[[#This Row],[Inventory Level]]/Table1[[#This Row],[Reorder Point]]</f>
        <v>2.2320185614849186</v>
      </c>
      <c r="N3259" s="3">
        <f>ROUND(Table1[[#This Row],[Turnover Ratio]],2)</f>
        <v>2.23</v>
      </c>
    </row>
    <row r="3260" spans="1:14" x14ac:dyDescent="0.25">
      <c r="A3260" t="s">
        <v>2768</v>
      </c>
      <c r="B3260" s="1">
        <v>45577</v>
      </c>
      <c r="C3260">
        <v>757</v>
      </c>
      <c r="D3260">
        <v>404</v>
      </c>
      <c r="E3260">
        <v>11</v>
      </c>
      <c r="F3260">
        <v>137</v>
      </c>
      <c r="G3260">
        <v>37</v>
      </c>
      <c r="H3260" t="s">
        <v>3949</v>
      </c>
      <c r="I3260">
        <f>YEAR(Table1[[#This Row],[Date]])</f>
        <v>2024</v>
      </c>
      <c r="J3260">
        <f>MONTH(Table1[[#This Row],[Date]])</f>
        <v>10</v>
      </c>
      <c r="K3260">
        <f>WEEKDAY(Table1[[#This Row],[Date]])</f>
        <v>7</v>
      </c>
      <c r="L3260" s="3">
        <f>DAY(Table1[[#This Row],[Date]])</f>
        <v>12</v>
      </c>
      <c r="M3260" s="3">
        <f>Table1[[#This Row],[Inventory Level]]/Table1[[#This Row],[Reorder Point]]</f>
        <v>1.8737623762376239</v>
      </c>
      <c r="N3260" s="3">
        <f>ROUND(Table1[[#This Row],[Turnover Ratio]],2)</f>
        <v>1.87</v>
      </c>
    </row>
    <row r="3261" spans="1:14" x14ac:dyDescent="0.25">
      <c r="A3261" t="s">
        <v>1511</v>
      </c>
      <c r="B3261" s="1">
        <v>45184</v>
      </c>
      <c r="C3261">
        <v>685</v>
      </c>
      <c r="D3261">
        <v>138</v>
      </c>
      <c r="E3261">
        <v>15</v>
      </c>
      <c r="F3261">
        <v>105</v>
      </c>
      <c r="G3261">
        <v>25</v>
      </c>
      <c r="H3261" t="s">
        <v>3949</v>
      </c>
      <c r="I3261">
        <f>YEAR(Table1[[#This Row],[Date]])</f>
        <v>2023</v>
      </c>
      <c r="J3261">
        <f>MONTH(Table1[[#This Row],[Date]])</f>
        <v>9</v>
      </c>
      <c r="K3261">
        <f>WEEKDAY(Table1[[#This Row],[Date]])</f>
        <v>6</v>
      </c>
      <c r="L3261" s="3">
        <f>DAY(Table1[[#This Row],[Date]])</f>
        <v>15</v>
      </c>
      <c r="M3261" s="3">
        <f>Table1[[#This Row],[Inventory Level]]/Table1[[#This Row],[Reorder Point]]</f>
        <v>4.9637681159420293</v>
      </c>
      <c r="N3261" s="3">
        <f>ROUND(Table1[[#This Row],[Turnover Ratio]],2)</f>
        <v>4.96</v>
      </c>
    </row>
    <row r="3262" spans="1:14" hidden="1" x14ac:dyDescent="0.25">
      <c r="A3262" t="s">
        <v>56</v>
      </c>
      <c r="B3262" s="1">
        <v>45280</v>
      </c>
      <c r="C3262">
        <v>419</v>
      </c>
      <c r="D3262">
        <v>290</v>
      </c>
      <c r="E3262">
        <v>14</v>
      </c>
      <c r="F3262">
        <v>200</v>
      </c>
      <c r="G3262">
        <v>33</v>
      </c>
      <c r="H3262" t="s">
        <v>3951</v>
      </c>
      <c r="I3262">
        <f>YEAR(Table1[[#This Row],[Date]])</f>
        <v>2023</v>
      </c>
      <c r="J3262">
        <f>MONTH(Table1[[#This Row],[Date]])</f>
        <v>12</v>
      </c>
      <c r="K3262">
        <f>WEEKDAY(Table1[[#This Row],[Date]])</f>
        <v>4</v>
      </c>
      <c r="L3262" s="3">
        <f>DAY(Table1[[#This Row],[Date]])</f>
        <v>20</v>
      </c>
      <c r="M3262" s="3">
        <f>Table1[[#This Row],[Inventory Level]]/Table1[[#This Row],[Reorder Point]]</f>
        <v>1.4448275862068964</v>
      </c>
      <c r="N3262" s="3">
        <f>ROUND(Table1[[#This Row],[Turnover Ratio]],2)</f>
        <v>1.44</v>
      </c>
    </row>
    <row r="3263" spans="1:14" x14ac:dyDescent="0.25">
      <c r="A3263" t="s">
        <v>237</v>
      </c>
      <c r="B3263" s="1">
        <v>45641</v>
      </c>
      <c r="C3263">
        <v>383</v>
      </c>
      <c r="D3263">
        <v>200</v>
      </c>
      <c r="E3263">
        <v>11</v>
      </c>
      <c r="F3263">
        <v>39</v>
      </c>
      <c r="G3263">
        <v>14</v>
      </c>
      <c r="H3263" t="s">
        <v>3949</v>
      </c>
      <c r="I3263">
        <f>YEAR(Table1[[#This Row],[Date]])</f>
        <v>2024</v>
      </c>
      <c r="J3263">
        <f>MONTH(Table1[[#This Row],[Date]])</f>
        <v>12</v>
      </c>
      <c r="K3263">
        <f>WEEKDAY(Table1[[#This Row],[Date]])</f>
        <v>1</v>
      </c>
      <c r="L3263" s="3">
        <f>DAY(Table1[[#This Row],[Date]])</f>
        <v>15</v>
      </c>
      <c r="M3263" s="3">
        <f>Table1[[#This Row],[Inventory Level]]/Table1[[#This Row],[Reorder Point]]</f>
        <v>1.915</v>
      </c>
      <c r="N3263" s="3">
        <f>ROUND(Table1[[#This Row],[Turnover Ratio]],2)</f>
        <v>1.92</v>
      </c>
    </row>
    <row r="3264" spans="1:14" hidden="1" x14ac:dyDescent="0.25">
      <c r="A3264" t="s">
        <v>84</v>
      </c>
      <c r="B3264" s="1">
        <v>45438</v>
      </c>
      <c r="C3264">
        <v>465</v>
      </c>
      <c r="D3264">
        <v>242</v>
      </c>
      <c r="E3264">
        <v>3</v>
      </c>
      <c r="F3264">
        <v>107</v>
      </c>
      <c r="G3264">
        <v>44</v>
      </c>
      <c r="H3264" t="s">
        <v>3951</v>
      </c>
      <c r="I3264">
        <f>YEAR(Table1[[#This Row],[Date]])</f>
        <v>2024</v>
      </c>
      <c r="J3264">
        <f>MONTH(Table1[[#This Row],[Date]])</f>
        <v>5</v>
      </c>
      <c r="K3264">
        <f>WEEKDAY(Table1[[#This Row],[Date]])</f>
        <v>1</v>
      </c>
      <c r="L3264" s="3">
        <f>DAY(Table1[[#This Row],[Date]])</f>
        <v>26</v>
      </c>
      <c r="M3264" s="3">
        <f>Table1[[#This Row],[Inventory Level]]/Table1[[#This Row],[Reorder Point]]</f>
        <v>1.9214876033057851</v>
      </c>
      <c r="N3264" s="3">
        <f>ROUND(Table1[[#This Row],[Turnover Ratio]],2)</f>
        <v>1.92</v>
      </c>
    </row>
    <row r="3265" spans="1:14" x14ac:dyDescent="0.25">
      <c r="A3265" t="s">
        <v>2769</v>
      </c>
      <c r="B3265" s="1">
        <v>45286</v>
      </c>
      <c r="C3265">
        <v>918</v>
      </c>
      <c r="D3265">
        <v>82</v>
      </c>
      <c r="E3265">
        <v>10</v>
      </c>
      <c r="F3265">
        <v>35</v>
      </c>
      <c r="G3265">
        <v>47</v>
      </c>
      <c r="H3265" t="s">
        <v>3949</v>
      </c>
      <c r="I3265">
        <f>YEAR(Table1[[#This Row],[Date]])</f>
        <v>2023</v>
      </c>
      <c r="J3265">
        <f>MONTH(Table1[[#This Row],[Date]])</f>
        <v>12</v>
      </c>
      <c r="K3265">
        <f>WEEKDAY(Table1[[#This Row],[Date]])</f>
        <v>3</v>
      </c>
      <c r="L3265" s="3">
        <f>DAY(Table1[[#This Row],[Date]])</f>
        <v>26</v>
      </c>
      <c r="M3265" s="3">
        <f>Table1[[#This Row],[Inventory Level]]/Table1[[#This Row],[Reorder Point]]</f>
        <v>11.195121951219512</v>
      </c>
      <c r="N3265" s="3">
        <f>ROUND(Table1[[#This Row],[Turnover Ratio]],2)</f>
        <v>11.2</v>
      </c>
    </row>
    <row r="3266" spans="1:14" hidden="1" x14ac:dyDescent="0.25">
      <c r="A3266" t="s">
        <v>2407</v>
      </c>
      <c r="B3266" s="1">
        <v>45530</v>
      </c>
      <c r="C3266">
        <v>288</v>
      </c>
      <c r="D3266">
        <v>67</v>
      </c>
      <c r="E3266">
        <v>21</v>
      </c>
      <c r="F3266">
        <v>193</v>
      </c>
      <c r="G3266">
        <v>18</v>
      </c>
      <c r="H3266" t="s">
        <v>3950</v>
      </c>
      <c r="I3266">
        <f>YEAR(Table1[[#This Row],[Date]])</f>
        <v>2024</v>
      </c>
      <c r="J3266">
        <f>MONTH(Table1[[#This Row],[Date]])</f>
        <v>8</v>
      </c>
      <c r="K3266">
        <f>WEEKDAY(Table1[[#This Row],[Date]])</f>
        <v>2</v>
      </c>
      <c r="L3266" s="3">
        <f>DAY(Table1[[#This Row],[Date]])</f>
        <v>26</v>
      </c>
      <c r="M3266" s="3">
        <f>Table1[[#This Row],[Inventory Level]]/Table1[[#This Row],[Reorder Point]]</f>
        <v>4.2985074626865671</v>
      </c>
      <c r="N3266" s="3">
        <f>ROUND(Table1[[#This Row],[Turnover Ratio]],2)</f>
        <v>4.3</v>
      </c>
    </row>
    <row r="3267" spans="1:14" hidden="1" x14ac:dyDescent="0.25">
      <c r="A3267" t="s">
        <v>2770</v>
      </c>
      <c r="B3267" s="1">
        <v>45061</v>
      </c>
      <c r="C3267">
        <v>1000</v>
      </c>
      <c r="D3267">
        <v>382</v>
      </c>
      <c r="E3267">
        <v>26</v>
      </c>
      <c r="F3267">
        <v>41</v>
      </c>
      <c r="G3267">
        <v>5</v>
      </c>
      <c r="H3267" t="s">
        <v>3950</v>
      </c>
      <c r="I3267">
        <f>YEAR(Table1[[#This Row],[Date]])</f>
        <v>2023</v>
      </c>
      <c r="J3267">
        <f>MONTH(Table1[[#This Row],[Date]])</f>
        <v>5</v>
      </c>
      <c r="K3267">
        <f>WEEKDAY(Table1[[#This Row],[Date]])</f>
        <v>2</v>
      </c>
      <c r="L3267" s="3">
        <f>DAY(Table1[[#This Row],[Date]])</f>
        <v>15</v>
      </c>
      <c r="M3267" s="3">
        <f>Table1[[#This Row],[Inventory Level]]/Table1[[#This Row],[Reorder Point]]</f>
        <v>2.6178010471204187</v>
      </c>
      <c r="N3267" s="3">
        <f>ROUND(Table1[[#This Row],[Turnover Ratio]],2)</f>
        <v>2.62</v>
      </c>
    </row>
    <row r="3268" spans="1:14" hidden="1" x14ac:dyDescent="0.25">
      <c r="A3268" t="s">
        <v>2273</v>
      </c>
      <c r="B3268" s="1">
        <v>45300</v>
      </c>
      <c r="C3268">
        <v>410</v>
      </c>
      <c r="D3268">
        <v>428</v>
      </c>
      <c r="E3268">
        <v>9</v>
      </c>
      <c r="F3268">
        <v>25</v>
      </c>
      <c r="G3268">
        <v>24</v>
      </c>
      <c r="H3268" t="s">
        <v>3951</v>
      </c>
      <c r="I3268">
        <f>YEAR(Table1[[#This Row],[Date]])</f>
        <v>2024</v>
      </c>
      <c r="J3268">
        <f>MONTH(Table1[[#This Row],[Date]])</f>
        <v>1</v>
      </c>
      <c r="K3268">
        <f>WEEKDAY(Table1[[#This Row],[Date]])</f>
        <v>3</v>
      </c>
      <c r="L3268" s="3">
        <f>DAY(Table1[[#This Row],[Date]])</f>
        <v>9</v>
      </c>
      <c r="M3268" s="3">
        <f>Table1[[#This Row],[Inventory Level]]/Table1[[#This Row],[Reorder Point]]</f>
        <v>0.95794392523364491</v>
      </c>
      <c r="N3268" s="3">
        <f>ROUND(Table1[[#This Row],[Turnover Ratio]],2)</f>
        <v>0.96</v>
      </c>
    </row>
    <row r="3269" spans="1:14" hidden="1" x14ac:dyDescent="0.25">
      <c r="A3269" t="s">
        <v>2771</v>
      </c>
      <c r="B3269" s="1">
        <v>45153</v>
      </c>
      <c r="C3269">
        <v>790</v>
      </c>
      <c r="D3269">
        <v>334</v>
      </c>
      <c r="E3269">
        <v>27</v>
      </c>
      <c r="F3269">
        <v>105</v>
      </c>
      <c r="G3269">
        <v>1</v>
      </c>
      <c r="H3269" t="s">
        <v>3950</v>
      </c>
      <c r="I3269">
        <f>YEAR(Table1[[#This Row],[Date]])</f>
        <v>2023</v>
      </c>
      <c r="J3269">
        <f>MONTH(Table1[[#This Row],[Date]])</f>
        <v>8</v>
      </c>
      <c r="K3269">
        <f>WEEKDAY(Table1[[#This Row],[Date]])</f>
        <v>3</v>
      </c>
      <c r="L3269" s="3">
        <f>DAY(Table1[[#This Row],[Date]])</f>
        <v>15</v>
      </c>
      <c r="M3269" s="3">
        <f>Table1[[#This Row],[Inventory Level]]/Table1[[#This Row],[Reorder Point]]</f>
        <v>2.3652694610778444</v>
      </c>
      <c r="N3269" s="3">
        <f>ROUND(Table1[[#This Row],[Turnover Ratio]],2)</f>
        <v>2.37</v>
      </c>
    </row>
    <row r="3270" spans="1:14" hidden="1" x14ac:dyDescent="0.25">
      <c r="A3270" t="s">
        <v>2772</v>
      </c>
      <c r="B3270" s="1">
        <v>45035</v>
      </c>
      <c r="C3270">
        <v>213</v>
      </c>
      <c r="D3270">
        <v>151</v>
      </c>
      <c r="E3270">
        <v>11</v>
      </c>
      <c r="F3270">
        <v>29</v>
      </c>
      <c r="G3270">
        <v>11</v>
      </c>
      <c r="H3270" t="s">
        <v>3950</v>
      </c>
      <c r="I3270">
        <f>YEAR(Table1[[#This Row],[Date]])</f>
        <v>2023</v>
      </c>
      <c r="J3270">
        <f>MONTH(Table1[[#This Row],[Date]])</f>
        <v>4</v>
      </c>
      <c r="K3270">
        <f>WEEKDAY(Table1[[#This Row],[Date]])</f>
        <v>4</v>
      </c>
      <c r="L3270" s="3">
        <f>DAY(Table1[[#This Row],[Date]])</f>
        <v>19</v>
      </c>
      <c r="M3270" s="3">
        <f>Table1[[#This Row],[Inventory Level]]/Table1[[#This Row],[Reorder Point]]</f>
        <v>1.4105960264900663</v>
      </c>
      <c r="N3270" s="3">
        <f>ROUND(Table1[[#This Row],[Turnover Ratio]],2)</f>
        <v>1.41</v>
      </c>
    </row>
    <row r="3271" spans="1:14" x14ac:dyDescent="0.25">
      <c r="A3271" t="s">
        <v>2773</v>
      </c>
      <c r="B3271" s="1">
        <v>45163</v>
      </c>
      <c r="C3271">
        <v>196</v>
      </c>
      <c r="D3271">
        <v>221</v>
      </c>
      <c r="E3271">
        <v>15</v>
      </c>
      <c r="F3271">
        <v>40</v>
      </c>
      <c r="G3271">
        <v>31</v>
      </c>
      <c r="H3271" t="s">
        <v>3949</v>
      </c>
      <c r="I3271">
        <f>YEAR(Table1[[#This Row],[Date]])</f>
        <v>2023</v>
      </c>
      <c r="J3271">
        <f>MONTH(Table1[[#This Row],[Date]])</f>
        <v>8</v>
      </c>
      <c r="K3271">
        <f>WEEKDAY(Table1[[#This Row],[Date]])</f>
        <v>6</v>
      </c>
      <c r="L3271" s="3">
        <f>DAY(Table1[[#This Row],[Date]])</f>
        <v>25</v>
      </c>
      <c r="M3271" s="3">
        <f>Table1[[#This Row],[Inventory Level]]/Table1[[#This Row],[Reorder Point]]</f>
        <v>0.8868778280542986</v>
      </c>
      <c r="N3271" s="3">
        <f>ROUND(Table1[[#This Row],[Turnover Ratio]],2)</f>
        <v>0.89</v>
      </c>
    </row>
    <row r="3272" spans="1:14" hidden="1" x14ac:dyDescent="0.25">
      <c r="A3272" t="s">
        <v>1401</v>
      </c>
      <c r="B3272" s="1">
        <v>45343</v>
      </c>
      <c r="C3272">
        <v>917</v>
      </c>
      <c r="D3272">
        <v>452</v>
      </c>
      <c r="E3272">
        <v>13</v>
      </c>
      <c r="F3272">
        <v>103</v>
      </c>
      <c r="G3272">
        <v>29</v>
      </c>
      <c r="H3272" t="s">
        <v>3951</v>
      </c>
      <c r="I3272">
        <f>YEAR(Table1[[#This Row],[Date]])</f>
        <v>2024</v>
      </c>
      <c r="J3272">
        <f>MONTH(Table1[[#This Row],[Date]])</f>
        <v>2</v>
      </c>
      <c r="K3272">
        <f>WEEKDAY(Table1[[#This Row],[Date]])</f>
        <v>4</v>
      </c>
      <c r="L3272" s="3">
        <f>DAY(Table1[[#This Row],[Date]])</f>
        <v>21</v>
      </c>
      <c r="M3272" s="3">
        <f>Table1[[#This Row],[Inventory Level]]/Table1[[#This Row],[Reorder Point]]</f>
        <v>2.0287610619469025</v>
      </c>
      <c r="N3272" s="3">
        <f>ROUND(Table1[[#This Row],[Turnover Ratio]],2)</f>
        <v>2.0299999999999998</v>
      </c>
    </row>
    <row r="3273" spans="1:14" hidden="1" x14ac:dyDescent="0.25">
      <c r="A3273" t="s">
        <v>2774</v>
      </c>
      <c r="B3273" s="1">
        <v>45107</v>
      </c>
      <c r="C3273">
        <v>551</v>
      </c>
      <c r="D3273">
        <v>224</v>
      </c>
      <c r="E3273">
        <v>13</v>
      </c>
      <c r="F3273">
        <v>25</v>
      </c>
      <c r="G3273">
        <v>17</v>
      </c>
      <c r="H3273" t="s">
        <v>3951</v>
      </c>
      <c r="I3273">
        <f>YEAR(Table1[[#This Row],[Date]])</f>
        <v>2023</v>
      </c>
      <c r="J3273">
        <f>MONTH(Table1[[#This Row],[Date]])</f>
        <v>6</v>
      </c>
      <c r="K3273">
        <f>WEEKDAY(Table1[[#This Row],[Date]])</f>
        <v>6</v>
      </c>
      <c r="L3273" s="3">
        <f>DAY(Table1[[#This Row],[Date]])</f>
        <v>30</v>
      </c>
      <c r="M3273" s="3">
        <f>Table1[[#This Row],[Inventory Level]]/Table1[[#This Row],[Reorder Point]]</f>
        <v>2.4598214285714284</v>
      </c>
      <c r="N3273" s="3">
        <f>ROUND(Table1[[#This Row],[Turnover Ratio]],2)</f>
        <v>2.46</v>
      </c>
    </row>
    <row r="3274" spans="1:14" hidden="1" x14ac:dyDescent="0.25">
      <c r="A3274" t="s">
        <v>233</v>
      </c>
      <c r="B3274" s="1">
        <v>45571</v>
      </c>
      <c r="C3274">
        <v>619</v>
      </c>
      <c r="D3274">
        <v>391</v>
      </c>
      <c r="E3274">
        <v>26</v>
      </c>
      <c r="F3274">
        <v>72</v>
      </c>
      <c r="G3274">
        <v>26</v>
      </c>
      <c r="H3274" t="s">
        <v>3951</v>
      </c>
      <c r="I3274">
        <f>YEAR(Table1[[#This Row],[Date]])</f>
        <v>2024</v>
      </c>
      <c r="J3274">
        <f>MONTH(Table1[[#This Row],[Date]])</f>
        <v>10</v>
      </c>
      <c r="K3274">
        <f>WEEKDAY(Table1[[#This Row],[Date]])</f>
        <v>1</v>
      </c>
      <c r="L3274" s="3">
        <f>DAY(Table1[[#This Row],[Date]])</f>
        <v>6</v>
      </c>
      <c r="M3274" s="3">
        <f>Table1[[#This Row],[Inventory Level]]/Table1[[#This Row],[Reorder Point]]</f>
        <v>1.5831202046035806</v>
      </c>
      <c r="N3274" s="3">
        <f>ROUND(Table1[[#This Row],[Turnover Ratio]],2)</f>
        <v>1.58</v>
      </c>
    </row>
    <row r="3275" spans="1:14" hidden="1" x14ac:dyDescent="0.25">
      <c r="A3275" t="s">
        <v>2740</v>
      </c>
      <c r="B3275" s="1">
        <v>45648</v>
      </c>
      <c r="C3275">
        <v>574</v>
      </c>
      <c r="D3275">
        <v>278</v>
      </c>
      <c r="E3275">
        <v>29</v>
      </c>
      <c r="F3275">
        <v>68</v>
      </c>
      <c r="G3275">
        <v>32</v>
      </c>
      <c r="H3275" t="s">
        <v>3950</v>
      </c>
      <c r="I3275">
        <f>YEAR(Table1[[#This Row],[Date]])</f>
        <v>2024</v>
      </c>
      <c r="J3275">
        <f>MONTH(Table1[[#This Row],[Date]])</f>
        <v>12</v>
      </c>
      <c r="K3275">
        <f>WEEKDAY(Table1[[#This Row],[Date]])</f>
        <v>1</v>
      </c>
      <c r="L3275" s="3">
        <f>DAY(Table1[[#This Row],[Date]])</f>
        <v>22</v>
      </c>
      <c r="M3275" s="3">
        <f>Table1[[#This Row],[Inventory Level]]/Table1[[#This Row],[Reorder Point]]</f>
        <v>2.064748201438849</v>
      </c>
      <c r="N3275" s="3">
        <f>ROUND(Table1[[#This Row],[Turnover Ratio]],2)</f>
        <v>2.06</v>
      </c>
    </row>
    <row r="3276" spans="1:14" hidden="1" x14ac:dyDescent="0.25">
      <c r="A3276" t="s">
        <v>333</v>
      </c>
      <c r="B3276" s="1">
        <v>45673</v>
      </c>
      <c r="C3276">
        <v>654</v>
      </c>
      <c r="D3276">
        <v>492</v>
      </c>
      <c r="E3276">
        <v>30</v>
      </c>
      <c r="F3276">
        <v>96</v>
      </c>
      <c r="G3276">
        <v>21</v>
      </c>
      <c r="H3276" t="s">
        <v>3950</v>
      </c>
      <c r="I3276">
        <f>YEAR(Table1[[#This Row],[Date]])</f>
        <v>2025</v>
      </c>
      <c r="J3276">
        <f>MONTH(Table1[[#This Row],[Date]])</f>
        <v>1</v>
      </c>
      <c r="K3276">
        <f>WEEKDAY(Table1[[#This Row],[Date]])</f>
        <v>5</v>
      </c>
      <c r="L3276" s="3">
        <f>DAY(Table1[[#This Row],[Date]])</f>
        <v>16</v>
      </c>
      <c r="M3276" s="3">
        <f>Table1[[#This Row],[Inventory Level]]/Table1[[#This Row],[Reorder Point]]</f>
        <v>1.3292682926829269</v>
      </c>
      <c r="N3276" s="3">
        <f>ROUND(Table1[[#This Row],[Turnover Ratio]],2)</f>
        <v>1.33</v>
      </c>
    </row>
    <row r="3277" spans="1:14" hidden="1" x14ac:dyDescent="0.25">
      <c r="A3277" t="s">
        <v>2775</v>
      </c>
      <c r="B3277" s="1">
        <v>45122</v>
      </c>
      <c r="C3277">
        <v>345</v>
      </c>
      <c r="D3277">
        <v>216</v>
      </c>
      <c r="E3277">
        <v>18</v>
      </c>
      <c r="F3277">
        <v>122</v>
      </c>
      <c r="G3277">
        <v>15</v>
      </c>
      <c r="H3277" t="s">
        <v>3950</v>
      </c>
      <c r="I3277">
        <f>YEAR(Table1[[#This Row],[Date]])</f>
        <v>2023</v>
      </c>
      <c r="J3277">
        <f>MONTH(Table1[[#This Row],[Date]])</f>
        <v>7</v>
      </c>
      <c r="K3277">
        <f>WEEKDAY(Table1[[#This Row],[Date]])</f>
        <v>7</v>
      </c>
      <c r="L3277" s="3">
        <f>DAY(Table1[[#This Row],[Date]])</f>
        <v>15</v>
      </c>
      <c r="M3277" s="3">
        <f>Table1[[#This Row],[Inventory Level]]/Table1[[#This Row],[Reorder Point]]</f>
        <v>1.5972222222222223</v>
      </c>
      <c r="N3277" s="3">
        <f>ROUND(Table1[[#This Row],[Turnover Ratio]],2)</f>
        <v>1.6</v>
      </c>
    </row>
    <row r="3278" spans="1:14" x14ac:dyDescent="0.25">
      <c r="A3278" t="s">
        <v>2776</v>
      </c>
      <c r="B3278" s="1">
        <v>45094</v>
      </c>
      <c r="C3278">
        <v>418</v>
      </c>
      <c r="D3278">
        <v>433</v>
      </c>
      <c r="E3278">
        <v>4</v>
      </c>
      <c r="F3278">
        <v>149</v>
      </c>
      <c r="G3278">
        <v>23</v>
      </c>
      <c r="H3278" t="s">
        <v>3949</v>
      </c>
      <c r="I3278">
        <f>YEAR(Table1[[#This Row],[Date]])</f>
        <v>2023</v>
      </c>
      <c r="J3278">
        <f>MONTH(Table1[[#This Row],[Date]])</f>
        <v>6</v>
      </c>
      <c r="K3278">
        <f>WEEKDAY(Table1[[#This Row],[Date]])</f>
        <v>7</v>
      </c>
      <c r="L3278" s="3">
        <f>DAY(Table1[[#This Row],[Date]])</f>
        <v>17</v>
      </c>
      <c r="M3278" s="3">
        <f>Table1[[#This Row],[Inventory Level]]/Table1[[#This Row],[Reorder Point]]</f>
        <v>0.96535796766743653</v>
      </c>
      <c r="N3278" s="3">
        <f>ROUND(Table1[[#This Row],[Turnover Ratio]],2)</f>
        <v>0.97</v>
      </c>
    </row>
    <row r="3279" spans="1:14" hidden="1" x14ac:dyDescent="0.25">
      <c r="A3279" t="s">
        <v>2777</v>
      </c>
      <c r="B3279" s="1">
        <v>45344</v>
      </c>
      <c r="C3279">
        <v>827</v>
      </c>
      <c r="D3279">
        <v>435</v>
      </c>
      <c r="E3279">
        <v>30</v>
      </c>
      <c r="F3279">
        <v>115</v>
      </c>
      <c r="G3279">
        <v>35</v>
      </c>
      <c r="H3279" t="s">
        <v>3950</v>
      </c>
      <c r="I3279">
        <f>YEAR(Table1[[#This Row],[Date]])</f>
        <v>2024</v>
      </c>
      <c r="J3279">
        <f>MONTH(Table1[[#This Row],[Date]])</f>
        <v>2</v>
      </c>
      <c r="K3279">
        <f>WEEKDAY(Table1[[#This Row],[Date]])</f>
        <v>5</v>
      </c>
      <c r="L3279" s="3">
        <f>DAY(Table1[[#This Row],[Date]])</f>
        <v>22</v>
      </c>
      <c r="M3279" s="3">
        <f>Table1[[#This Row],[Inventory Level]]/Table1[[#This Row],[Reorder Point]]</f>
        <v>1.9011494252873564</v>
      </c>
      <c r="N3279" s="3">
        <f>ROUND(Table1[[#This Row],[Turnover Ratio]],2)</f>
        <v>1.9</v>
      </c>
    </row>
    <row r="3280" spans="1:14" hidden="1" x14ac:dyDescent="0.25">
      <c r="A3280" t="s">
        <v>2778</v>
      </c>
      <c r="B3280" s="1">
        <v>45676</v>
      </c>
      <c r="C3280">
        <v>519</v>
      </c>
      <c r="D3280">
        <v>177</v>
      </c>
      <c r="E3280">
        <v>29</v>
      </c>
      <c r="F3280">
        <v>3</v>
      </c>
      <c r="G3280">
        <v>41</v>
      </c>
      <c r="H3280" t="s">
        <v>3951</v>
      </c>
      <c r="I3280">
        <f>YEAR(Table1[[#This Row],[Date]])</f>
        <v>2025</v>
      </c>
      <c r="J3280">
        <f>MONTH(Table1[[#This Row],[Date]])</f>
        <v>1</v>
      </c>
      <c r="K3280">
        <f>WEEKDAY(Table1[[#This Row],[Date]])</f>
        <v>1</v>
      </c>
      <c r="L3280" s="3">
        <f>DAY(Table1[[#This Row],[Date]])</f>
        <v>19</v>
      </c>
      <c r="M3280" s="3">
        <f>Table1[[#This Row],[Inventory Level]]/Table1[[#This Row],[Reorder Point]]</f>
        <v>2.9322033898305087</v>
      </c>
      <c r="N3280" s="3">
        <f>ROUND(Table1[[#This Row],[Turnover Ratio]],2)</f>
        <v>2.93</v>
      </c>
    </row>
    <row r="3281" spans="1:14" hidden="1" x14ac:dyDescent="0.25">
      <c r="A3281" t="s">
        <v>2779</v>
      </c>
      <c r="B3281" s="1">
        <v>45087</v>
      </c>
      <c r="C3281">
        <v>946</v>
      </c>
      <c r="D3281">
        <v>217</v>
      </c>
      <c r="E3281">
        <v>6</v>
      </c>
      <c r="F3281">
        <v>5</v>
      </c>
      <c r="G3281">
        <v>32</v>
      </c>
      <c r="H3281" t="s">
        <v>3951</v>
      </c>
      <c r="I3281">
        <f>YEAR(Table1[[#This Row],[Date]])</f>
        <v>2023</v>
      </c>
      <c r="J3281">
        <f>MONTH(Table1[[#This Row],[Date]])</f>
        <v>6</v>
      </c>
      <c r="K3281">
        <f>WEEKDAY(Table1[[#This Row],[Date]])</f>
        <v>7</v>
      </c>
      <c r="L3281" s="3">
        <f>DAY(Table1[[#This Row],[Date]])</f>
        <v>10</v>
      </c>
      <c r="M3281" s="3">
        <f>Table1[[#This Row],[Inventory Level]]/Table1[[#This Row],[Reorder Point]]</f>
        <v>4.3594470046082954</v>
      </c>
      <c r="N3281" s="3">
        <f>ROUND(Table1[[#This Row],[Turnover Ratio]],2)</f>
        <v>4.3600000000000003</v>
      </c>
    </row>
    <row r="3282" spans="1:14" hidden="1" x14ac:dyDescent="0.25">
      <c r="A3282" t="s">
        <v>2780</v>
      </c>
      <c r="B3282" s="1">
        <v>45569</v>
      </c>
      <c r="C3282">
        <v>153</v>
      </c>
      <c r="D3282">
        <v>452</v>
      </c>
      <c r="E3282">
        <v>4</v>
      </c>
      <c r="F3282">
        <v>163</v>
      </c>
      <c r="G3282">
        <v>6</v>
      </c>
      <c r="H3282" t="s">
        <v>3951</v>
      </c>
      <c r="I3282">
        <f>YEAR(Table1[[#This Row],[Date]])</f>
        <v>2024</v>
      </c>
      <c r="J3282">
        <f>MONTH(Table1[[#This Row],[Date]])</f>
        <v>10</v>
      </c>
      <c r="K3282">
        <f>WEEKDAY(Table1[[#This Row],[Date]])</f>
        <v>6</v>
      </c>
      <c r="L3282" s="3">
        <f>DAY(Table1[[#This Row],[Date]])</f>
        <v>4</v>
      </c>
      <c r="M3282" s="3">
        <f>Table1[[#This Row],[Inventory Level]]/Table1[[#This Row],[Reorder Point]]</f>
        <v>0.33849557522123896</v>
      </c>
      <c r="N3282" s="3">
        <f>ROUND(Table1[[#This Row],[Turnover Ratio]],2)</f>
        <v>0.34</v>
      </c>
    </row>
    <row r="3283" spans="1:14" hidden="1" x14ac:dyDescent="0.25">
      <c r="A3283" t="s">
        <v>2156</v>
      </c>
      <c r="B3283" s="1">
        <v>45580</v>
      </c>
      <c r="C3283">
        <v>761</v>
      </c>
      <c r="D3283">
        <v>480</v>
      </c>
      <c r="E3283">
        <v>19</v>
      </c>
      <c r="F3283">
        <v>119</v>
      </c>
      <c r="G3283">
        <v>6</v>
      </c>
      <c r="H3283" t="s">
        <v>3951</v>
      </c>
      <c r="I3283">
        <f>YEAR(Table1[[#This Row],[Date]])</f>
        <v>2024</v>
      </c>
      <c r="J3283">
        <f>MONTH(Table1[[#This Row],[Date]])</f>
        <v>10</v>
      </c>
      <c r="K3283">
        <f>WEEKDAY(Table1[[#This Row],[Date]])</f>
        <v>3</v>
      </c>
      <c r="L3283" s="3">
        <f>DAY(Table1[[#This Row],[Date]])</f>
        <v>15</v>
      </c>
      <c r="M3283" s="3">
        <f>Table1[[#This Row],[Inventory Level]]/Table1[[#This Row],[Reorder Point]]</f>
        <v>1.5854166666666667</v>
      </c>
      <c r="N3283" s="3">
        <f>ROUND(Table1[[#This Row],[Turnover Ratio]],2)</f>
        <v>1.59</v>
      </c>
    </row>
    <row r="3284" spans="1:14" hidden="1" x14ac:dyDescent="0.25">
      <c r="A3284" t="s">
        <v>2781</v>
      </c>
      <c r="B3284" s="1">
        <v>45592</v>
      </c>
      <c r="C3284">
        <v>587</v>
      </c>
      <c r="D3284">
        <v>414</v>
      </c>
      <c r="E3284">
        <v>18</v>
      </c>
      <c r="F3284">
        <v>22</v>
      </c>
      <c r="G3284">
        <v>42</v>
      </c>
      <c r="H3284" t="s">
        <v>3950</v>
      </c>
      <c r="I3284">
        <f>YEAR(Table1[[#This Row],[Date]])</f>
        <v>2024</v>
      </c>
      <c r="J3284">
        <f>MONTH(Table1[[#This Row],[Date]])</f>
        <v>10</v>
      </c>
      <c r="K3284">
        <f>WEEKDAY(Table1[[#This Row],[Date]])</f>
        <v>1</v>
      </c>
      <c r="L3284" s="3">
        <f>DAY(Table1[[#This Row],[Date]])</f>
        <v>27</v>
      </c>
      <c r="M3284" s="3">
        <f>Table1[[#This Row],[Inventory Level]]/Table1[[#This Row],[Reorder Point]]</f>
        <v>1.4178743961352658</v>
      </c>
      <c r="N3284" s="3">
        <f>ROUND(Table1[[#This Row],[Turnover Ratio]],2)</f>
        <v>1.42</v>
      </c>
    </row>
    <row r="3285" spans="1:14" x14ac:dyDescent="0.25">
      <c r="A3285" t="s">
        <v>2782</v>
      </c>
      <c r="B3285" s="1">
        <v>45257</v>
      </c>
      <c r="C3285">
        <v>857</v>
      </c>
      <c r="D3285">
        <v>261</v>
      </c>
      <c r="E3285">
        <v>29</v>
      </c>
      <c r="F3285">
        <v>119</v>
      </c>
      <c r="G3285">
        <v>50</v>
      </c>
      <c r="H3285" t="s">
        <v>3949</v>
      </c>
      <c r="I3285">
        <f>YEAR(Table1[[#This Row],[Date]])</f>
        <v>2023</v>
      </c>
      <c r="J3285">
        <f>MONTH(Table1[[#This Row],[Date]])</f>
        <v>11</v>
      </c>
      <c r="K3285">
        <f>WEEKDAY(Table1[[#This Row],[Date]])</f>
        <v>2</v>
      </c>
      <c r="L3285" s="3">
        <f>DAY(Table1[[#This Row],[Date]])</f>
        <v>27</v>
      </c>
      <c r="M3285" s="3">
        <f>Table1[[#This Row],[Inventory Level]]/Table1[[#This Row],[Reorder Point]]</f>
        <v>3.2835249042145596</v>
      </c>
      <c r="N3285" s="3">
        <f>ROUND(Table1[[#This Row],[Turnover Ratio]],2)</f>
        <v>3.28</v>
      </c>
    </row>
    <row r="3286" spans="1:14" hidden="1" x14ac:dyDescent="0.25">
      <c r="A3286" t="s">
        <v>2783</v>
      </c>
      <c r="B3286" s="1">
        <v>45433</v>
      </c>
      <c r="C3286">
        <v>975</v>
      </c>
      <c r="D3286">
        <v>205</v>
      </c>
      <c r="E3286">
        <v>26</v>
      </c>
      <c r="F3286">
        <v>192</v>
      </c>
      <c r="G3286">
        <v>14</v>
      </c>
      <c r="H3286" t="s">
        <v>3951</v>
      </c>
      <c r="I3286">
        <f>YEAR(Table1[[#This Row],[Date]])</f>
        <v>2024</v>
      </c>
      <c r="J3286">
        <f>MONTH(Table1[[#This Row],[Date]])</f>
        <v>5</v>
      </c>
      <c r="K3286">
        <f>WEEKDAY(Table1[[#This Row],[Date]])</f>
        <v>3</v>
      </c>
      <c r="L3286" s="3">
        <f>DAY(Table1[[#This Row],[Date]])</f>
        <v>21</v>
      </c>
      <c r="M3286" s="3">
        <f>Table1[[#This Row],[Inventory Level]]/Table1[[#This Row],[Reorder Point]]</f>
        <v>4.7560975609756095</v>
      </c>
      <c r="N3286" s="3">
        <f>ROUND(Table1[[#This Row],[Turnover Ratio]],2)</f>
        <v>4.76</v>
      </c>
    </row>
    <row r="3287" spans="1:14" hidden="1" x14ac:dyDescent="0.25">
      <c r="A3287" t="s">
        <v>163</v>
      </c>
      <c r="B3287" s="1">
        <v>45570</v>
      </c>
      <c r="C3287">
        <v>346</v>
      </c>
      <c r="D3287">
        <v>401</v>
      </c>
      <c r="E3287">
        <v>21</v>
      </c>
      <c r="F3287">
        <v>118</v>
      </c>
      <c r="G3287">
        <v>28</v>
      </c>
      <c r="H3287" t="s">
        <v>3951</v>
      </c>
      <c r="I3287">
        <f>YEAR(Table1[[#This Row],[Date]])</f>
        <v>2024</v>
      </c>
      <c r="J3287">
        <f>MONTH(Table1[[#This Row],[Date]])</f>
        <v>10</v>
      </c>
      <c r="K3287">
        <f>WEEKDAY(Table1[[#This Row],[Date]])</f>
        <v>7</v>
      </c>
      <c r="L3287" s="3">
        <f>DAY(Table1[[#This Row],[Date]])</f>
        <v>5</v>
      </c>
      <c r="M3287" s="3">
        <f>Table1[[#This Row],[Inventory Level]]/Table1[[#This Row],[Reorder Point]]</f>
        <v>0.86284289276807979</v>
      </c>
      <c r="N3287" s="3">
        <f>ROUND(Table1[[#This Row],[Turnover Ratio]],2)</f>
        <v>0.86</v>
      </c>
    </row>
    <row r="3288" spans="1:14" x14ac:dyDescent="0.25">
      <c r="A3288" t="s">
        <v>2784</v>
      </c>
      <c r="B3288" s="1">
        <v>45647</v>
      </c>
      <c r="C3288">
        <v>793</v>
      </c>
      <c r="D3288">
        <v>408</v>
      </c>
      <c r="E3288">
        <v>2</v>
      </c>
      <c r="F3288">
        <v>88</v>
      </c>
      <c r="G3288">
        <v>35</v>
      </c>
      <c r="H3288" t="s">
        <v>3949</v>
      </c>
      <c r="I3288">
        <f>YEAR(Table1[[#This Row],[Date]])</f>
        <v>2024</v>
      </c>
      <c r="J3288">
        <f>MONTH(Table1[[#This Row],[Date]])</f>
        <v>12</v>
      </c>
      <c r="K3288">
        <f>WEEKDAY(Table1[[#This Row],[Date]])</f>
        <v>7</v>
      </c>
      <c r="L3288" s="3">
        <f>DAY(Table1[[#This Row],[Date]])</f>
        <v>21</v>
      </c>
      <c r="M3288" s="3">
        <f>Table1[[#This Row],[Inventory Level]]/Table1[[#This Row],[Reorder Point]]</f>
        <v>1.9436274509803921</v>
      </c>
      <c r="N3288" s="3">
        <f>ROUND(Table1[[#This Row],[Turnover Ratio]],2)</f>
        <v>1.94</v>
      </c>
    </row>
    <row r="3289" spans="1:14" hidden="1" x14ac:dyDescent="0.25">
      <c r="A3289" t="s">
        <v>341</v>
      </c>
      <c r="B3289" s="1">
        <v>45686</v>
      </c>
      <c r="C3289">
        <v>209</v>
      </c>
      <c r="D3289">
        <v>125</v>
      </c>
      <c r="E3289">
        <v>30</v>
      </c>
      <c r="F3289">
        <v>40</v>
      </c>
      <c r="G3289">
        <v>37</v>
      </c>
      <c r="H3289" t="s">
        <v>3950</v>
      </c>
      <c r="I3289">
        <f>YEAR(Table1[[#This Row],[Date]])</f>
        <v>2025</v>
      </c>
      <c r="J3289">
        <f>MONTH(Table1[[#This Row],[Date]])</f>
        <v>1</v>
      </c>
      <c r="K3289">
        <f>WEEKDAY(Table1[[#This Row],[Date]])</f>
        <v>4</v>
      </c>
      <c r="L3289" s="3">
        <f>DAY(Table1[[#This Row],[Date]])</f>
        <v>29</v>
      </c>
      <c r="M3289" s="3">
        <f>Table1[[#This Row],[Inventory Level]]/Table1[[#This Row],[Reorder Point]]</f>
        <v>1.6719999999999999</v>
      </c>
      <c r="N3289" s="3">
        <f>ROUND(Table1[[#This Row],[Turnover Ratio]],2)</f>
        <v>1.67</v>
      </c>
    </row>
    <row r="3290" spans="1:14" hidden="1" x14ac:dyDescent="0.25">
      <c r="A3290" t="s">
        <v>2785</v>
      </c>
      <c r="B3290" s="1">
        <v>45100</v>
      </c>
      <c r="C3290">
        <v>174</v>
      </c>
      <c r="D3290">
        <v>190</v>
      </c>
      <c r="E3290">
        <v>18</v>
      </c>
      <c r="F3290">
        <v>179</v>
      </c>
      <c r="G3290">
        <v>29</v>
      </c>
      <c r="H3290" t="s">
        <v>3950</v>
      </c>
      <c r="I3290">
        <f>YEAR(Table1[[#This Row],[Date]])</f>
        <v>2023</v>
      </c>
      <c r="J3290">
        <f>MONTH(Table1[[#This Row],[Date]])</f>
        <v>6</v>
      </c>
      <c r="K3290">
        <f>WEEKDAY(Table1[[#This Row],[Date]])</f>
        <v>6</v>
      </c>
      <c r="L3290" s="3">
        <f>DAY(Table1[[#This Row],[Date]])</f>
        <v>23</v>
      </c>
      <c r="M3290" s="3">
        <f>Table1[[#This Row],[Inventory Level]]/Table1[[#This Row],[Reorder Point]]</f>
        <v>0.91578947368421049</v>
      </c>
      <c r="N3290" s="3">
        <f>ROUND(Table1[[#This Row],[Turnover Ratio]],2)</f>
        <v>0.92</v>
      </c>
    </row>
    <row r="3291" spans="1:14" hidden="1" x14ac:dyDescent="0.25">
      <c r="A3291" t="s">
        <v>2786</v>
      </c>
      <c r="B3291" s="1">
        <v>45159</v>
      </c>
      <c r="C3291">
        <v>518</v>
      </c>
      <c r="D3291">
        <v>418</v>
      </c>
      <c r="E3291">
        <v>20</v>
      </c>
      <c r="F3291">
        <v>19</v>
      </c>
      <c r="G3291">
        <v>32</v>
      </c>
      <c r="H3291" t="s">
        <v>3950</v>
      </c>
      <c r="I3291">
        <f>YEAR(Table1[[#This Row],[Date]])</f>
        <v>2023</v>
      </c>
      <c r="J3291">
        <f>MONTH(Table1[[#This Row],[Date]])</f>
        <v>8</v>
      </c>
      <c r="K3291">
        <f>WEEKDAY(Table1[[#This Row],[Date]])</f>
        <v>2</v>
      </c>
      <c r="L3291" s="3">
        <f>DAY(Table1[[#This Row],[Date]])</f>
        <v>21</v>
      </c>
      <c r="M3291" s="3">
        <f>Table1[[#This Row],[Inventory Level]]/Table1[[#This Row],[Reorder Point]]</f>
        <v>1.2392344497607655</v>
      </c>
      <c r="N3291" s="3">
        <f>ROUND(Table1[[#This Row],[Turnover Ratio]],2)</f>
        <v>1.24</v>
      </c>
    </row>
    <row r="3292" spans="1:14" hidden="1" x14ac:dyDescent="0.25">
      <c r="A3292" t="s">
        <v>2787</v>
      </c>
      <c r="B3292" s="1">
        <v>45314</v>
      </c>
      <c r="C3292">
        <v>994</v>
      </c>
      <c r="D3292">
        <v>349</v>
      </c>
      <c r="E3292">
        <v>14</v>
      </c>
      <c r="F3292">
        <v>41</v>
      </c>
      <c r="G3292">
        <v>6</v>
      </c>
      <c r="H3292" t="s">
        <v>3950</v>
      </c>
      <c r="I3292">
        <f>YEAR(Table1[[#This Row],[Date]])</f>
        <v>2024</v>
      </c>
      <c r="J3292">
        <f>MONTH(Table1[[#This Row],[Date]])</f>
        <v>1</v>
      </c>
      <c r="K3292">
        <f>WEEKDAY(Table1[[#This Row],[Date]])</f>
        <v>3</v>
      </c>
      <c r="L3292" s="3">
        <f>DAY(Table1[[#This Row],[Date]])</f>
        <v>23</v>
      </c>
      <c r="M3292" s="3">
        <f>Table1[[#This Row],[Inventory Level]]/Table1[[#This Row],[Reorder Point]]</f>
        <v>2.848137535816619</v>
      </c>
      <c r="N3292" s="3">
        <f>ROUND(Table1[[#This Row],[Turnover Ratio]],2)</f>
        <v>2.85</v>
      </c>
    </row>
    <row r="3293" spans="1:14" hidden="1" x14ac:dyDescent="0.25">
      <c r="A3293" t="s">
        <v>2788</v>
      </c>
      <c r="B3293" s="1">
        <v>45674</v>
      </c>
      <c r="C3293">
        <v>932</v>
      </c>
      <c r="D3293">
        <v>419</v>
      </c>
      <c r="E3293">
        <v>10</v>
      </c>
      <c r="F3293">
        <v>96</v>
      </c>
      <c r="G3293">
        <v>43</v>
      </c>
      <c r="H3293" t="s">
        <v>3951</v>
      </c>
      <c r="I3293">
        <f>YEAR(Table1[[#This Row],[Date]])</f>
        <v>2025</v>
      </c>
      <c r="J3293">
        <f>MONTH(Table1[[#This Row],[Date]])</f>
        <v>1</v>
      </c>
      <c r="K3293">
        <f>WEEKDAY(Table1[[#This Row],[Date]])</f>
        <v>6</v>
      </c>
      <c r="L3293" s="3">
        <f>DAY(Table1[[#This Row],[Date]])</f>
        <v>17</v>
      </c>
      <c r="M3293" s="3">
        <f>Table1[[#This Row],[Inventory Level]]/Table1[[#This Row],[Reorder Point]]</f>
        <v>2.2243436754176611</v>
      </c>
      <c r="N3293" s="3">
        <f>ROUND(Table1[[#This Row],[Turnover Ratio]],2)</f>
        <v>2.2200000000000002</v>
      </c>
    </row>
    <row r="3294" spans="1:14" hidden="1" x14ac:dyDescent="0.25">
      <c r="A3294" t="s">
        <v>2789</v>
      </c>
      <c r="B3294" s="1">
        <v>45549</v>
      </c>
      <c r="C3294">
        <v>575</v>
      </c>
      <c r="D3294">
        <v>343</v>
      </c>
      <c r="E3294">
        <v>11</v>
      </c>
      <c r="F3294">
        <v>2</v>
      </c>
      <c r="G3294">
        <v>11</v>
      </c>
      <c r="H3294" t="s">
        <v>3950</v>
      </c>
      <c r="I3294">
        <f>YEAR(Table1[[#This Row],[Date]])</f>
        <v>2024</v>
      </c>
      <c r="J3294">
        <f>MONTH(Table1[[#This Row],[Date]])</f>
        <v>9</v>
      </c>
      <c r="K3294">
        <f>WEEKDAY(Table1[[#This Row],[Date]])</f>
        <v>7</v>
      </c>
      <c r="L3294" s="3">
        <f>DAY(Table1[[#This Row],[Date]])</f>
        <v>14</v>
      </c>
      <c r="M3294" s="3">
        <f>Table1[[#This Row],[Inventory Level]]/Table1[[#This Row],[Reorder Point]]</f>
        <v>1.6763848396501457</v>
      </c>
      <c r="N3294" s="3">
        <f>ROUND(Table1[[#This Row],[Turnover Ratio]],2)</f>
        <v>1.68</v>
      </c>
    </row>
    <row r="3295" spans="1:14" hidden="1" x14ac:dyDescent="0.25">
      <c r="A3295" t="s">
        <v>2790</v>
      </c>
      <c r="B3295" s="1">
        <v>45440</v>
      </c>
      <c r="C3295">
        <v>202</v>
      </c>
      <c r="D3295">
        <v>471</v>
      </c>
      <c r="E3295">
        <v>26</v>
      </c>
      <c r="F3295">
        <v>180</v>
      </c>
      <c r="G3295">
        <v>32</v>
      </c>
      <c r="H3295" t="s">
        <v>3950</v>
      </c>
      <c r="I3295">
        <f>YEAR(Table1[[#This Row],[Date]])</f>
        <v>2024</v>
      </c>
      <c r="J3295">
        <f>MONTH(Table1[[#This Row],[Date]])</f>
        <v>5</v>
      </c>
      <c r="K3295">
        <f>WEEKDAY(Table1[[#This Row],[Date]])</f>
        <v>3</v>
      </c>
      <c r="L3295" s="3">
        <f>DAY(Table1[[#This Row],[Date]])</f>
        <v>28</v>
      </c>
      <c r="M3295" s="3">
        <f>Table1[[#This Row],[Inventory Level]]/Table1[[#This Row],[Reorder Point]]</f>
        <v>0.4288747346072187</v>
      </c>
      <c r="N3295" s="3">
        <f>ROUND(Table1[[#This Row],[Turnover Ratio]],2)</f>
        <v>0.43</v>
      </c>
    </row>
    <row r="3296" spans="1:14" x14ac:dyDescent="0.25">
      <c r="A3296" t="s">
        <v>2322</v>
      </c>
      <c r="B3296" s="1">
        <v>45233</v>
      </c>
      <c r="C3296">
        <v>306</v>
      </c>
      <c r="D3296">
        <v>175</v>
      </c>
      <c r="E3296">
        <v>1</v>
      </c>
      <c r="F3296">
        <v>193</v>
      </c>
      <c r="G3296">
        <v>33</v>
      </c>
      <c r="H3296" t="s">
        <v>3949</v>
      </c>
      <c r="I3296">
        <f>YEAR(Table1[[#This Row],[Date]])</f>
        <v>2023</v>
      </c>
      <c r="J3296">
        <f>MONTH(Table1[[#This Row],[Date]])</f>
        <v>11</v>
      </c>
      <c r="K3296">
        <f>WEEKDAY(Table1[[#This Row],[Date]])</f>
        <v>6</v>
      </c>
      <c r="L3296" s="3">
        <f>DAY(Table1[[#This Row],[Date]])</f>
        <v>3</v>
      </c>
      <c r="M3296" s="3">
        <f>Table1[[#This Row],[Inventory Level]]/Table1[[#This Row],[Reorder Point]]</f>
        <v>1.7485714285714287</v>
      </c>
      <c r="N3296" s="3">
        <f>ROUND(Table1[[#This Row],[Turnover Ratio]],2)</f>
        <v>1.75</v>
      </c>
    </row>
    <row r="3297" spans="1:14" hidden="1" x14ac:dyDescent="0.25">
      <c r="A3297" t="s">
        <v>2791</v>
      </c>
      <c r="B3297" s="1">
        <v>45112</v>
      </c>
      <c r="C3297">
        <v>583</v>
      </c>
      <c r="D3297">
        <v>364</v>
      </c>
      <c r="E3297">
        <v>21</v>
      </c>
      <c r="F3297">
        <v>182</v>
      </c>
      <c r="G3297">
        <v>39</v>
      </c>
      <c r="H3297" t="s">
        <v>3950</v>
      </c>
      <c r="I3297">
        <f>YEAR(Table1[[#This Row],[Date]])</f>
        <v>2023</v>
      </c>
      <c r="J3297">
        <f>MONTH(Table1[[#This Row],[Date]])</f>
        <v>7</v>
      </c>
      <c r="K3297">
        <f>WEEKDAY(Table1[[#This Row],[Date]])</f>
        <v>4</v>
      </c>
      <c r="L3297" s="3">
        <f>DAY(Table1[[#This Row],[Date]])</f>
        <v>5</v>
      </c>
      <c r="M3297" s="3">
        <f>Table1[[#This Row],[Inventory Level]]/Table1[[#This Row],[Reorder Point]]</f>
        <v>1.6016483516483517</v>
      </c>
      <c r="N3297" s="3">
        <f>ROUND(Table1[[#This Row],[Turnover Ratio]],2)</f>
        <v>1.6</v>
      </c>
    </row>
    <row r="3298" spans="1:14" x14ac:dyDescent="0.25">
      <c r="A3298" t="s">
        <v>2550</v>
      </c>
      <c r="B3298" s="1">
        <v>44974</v>
      </c>
      <c r="C3298">
        <v>946</v>
      </c>
      <c r="D3298">
        <v>253</v>
      </c>
      <c r="E3298">
        <v>5</v>
      </c>
      <c r="F3298">
        <v>96</v>
      </c>
      <c r="G3298">
        <v>19</v>
      </c>
      <c r="H3298" t="s">
        <v>3949</v>
      </c>
      <c r="I3298">
        <f>YEAR(Table1[[#This Row],[Date]])</f>
        <v>2023</v>
      </c>
      <c r="J3298">
        <f>MONTH(Table1[[#This Row],[Date]])</f>
        <v>2</v>
      </c>
      <c r="K3298">
        <f>WEEKDAY(Table1[[#This Row],[Date]])</f>
        <v>6</v>
      </c>
      <c r="L3298" s="3">
        <f>DAY(Table1[[#This Row],[Date]])</f>
        <v>17</v>
      </c>
      <c r="M3298" s="3">
        <f>Table1[[#This Row],[Inventory Level]]/Table1[[#This Row],[Reorder Point]]</f>
        <v>3.7391304347826089</v>
      </c>
      <c r="N3298" s="3">
        <f>ROUND(Table1[[#This Row],[Turnover Ratio]],2)</f>
        <v>3.74</v>
      </c>
    </row>
    <row r="3299" spans="1:14" hidden="1" x14ac:dyDescent="0.25">
      <c r="A3299" t="s">
        <v>2792</v>
      </c>
      <c r="B3299" s="1">
        <v>45008</v>
      </c>
      <c r="C3299">
        <v>392</v>
      </c>
      <c r="D3299">
        <v>200</v>
      </c>
      <c r="E3299">
        <v>9</v>
      </c>
      <c r="F3299">
        <v>5</v>
      </c>
      <c r="G3299">
        <v>42</v>
      </c>
      <c r="H3299" t="s">
        <v>3951</v>
      </c>
      <c r="I3299">
        <f>YEAR(Table1[[#This Row],[Date]])</f>
        <v>2023</v>
      </c>
      <c r="J3299">
        <f>MONTH(Table1[[#This Row],[Date]])</f>
        <v>3</v>
      </c>
      <c r="K3299">
        <f>WEEKDAY(Table1[[#This Row],[Date]])</f>
        <v>5</v>
      </c>
      <c r="L3299" s="3">
        <f>DAY(Table1[[#This Row],[Date]])</f>
        <v>23</v>
      </c>
      <c r="M3299" s="3">
        <f>Table1[[#This Row],[Inventory Level]]/Table1[[#This Row],[Reorder Point]]</f>
        <v>1.96</v>
      </c>
      <c r="N3299" s="3">
        <f>ROUND(Table1[[#This Row],[Turnover Ratio]],2)</f>
        <v>1.96</v>
      </c>
    </row>
    <row r="3300" spans="1:14" hidden="1" x14ac:dyDescent="0.25">
      <c r="A3300" t="s">
        <v>2793</v>
      </c>
      <c r="B3300" s="1">
        <v>45501</v>
      </c>
      <c r="C3300">
        <v>145</v>
      </c>
      <c r="D3300">
        <v>398</v>
      </c>
      <c r="E3300">
        <v>9</v>
      </c>
      <c r="F3300">
        <v>187</v>
      </c>
      <c r="G3300">
        <v>44</v>
      </c>
      <c r="H3300" t="s">
        <v>3951</v>
      </c>
      <c r="I3300">
        <f>YEAR(Table1[[#This Row],[Date]])</f>
        <v>2024</v>
      </c>
      <c r="J3300">
        <f>MONTH(Table1[[#This Row],[Date]])</f>
        <v>7</v>
      </c>
      <c r="K3300">
        <f>WEEKDAY(Table1[[#This Row],[Date]])</f>
        <v>1</v>
      </c>
      <c r="L3300" s="3">
        <f>DAY(Table1[[#This Row],[Date]])</f>
        <v>28</v>
      </c>
      <c r="M3300" s="3">
        <f>Table1[[#This Row],[Inventory Level]]/Table1[[#This Row],[Reorder Point]]</f>
        <v>0.36432160804020103</v>
      </c>
      <c r="N3300" s="3">
        <f>ROUND(Table1[[#This Row],[Turnover Ratio]],2)</f>
        <v>0.36</v>
      </c>
    </row>
    <row r="3301" spans="1:14" x14ac:dyDescent="0.25">
      <c r="A3301" t="s">
        <v>2733</v>
      </c>
      <c r="B3301" s="1">
        <v>45021</v>
      </c>
      <c r="C3301">
        <v>589</v>
      </c>
      <c r="D3301">
        <v>370</v>
      </c>
      <c r="E3301">
        <v>29</v>
      </c>
      <c r="F3301">
        <v>32</v>
      </c>
      <c r="G3301">
        <v>41</v>
      </c>
      <c r="H3301" t="s">
        <v>3949</v>
      </c>
      <c r="I3301">
        <f>YEAR(Table1[[#This Row],[Date]])</f>
        <v>2023</v>
      </c>
      <c r="J3301">
        <f>MONTH(Table1[[#This Row],[Date]])</f>
        <v>4</v>
      </c>
      <c r="K3301">
        <f>WEEKDAY(Table1[[#This Row],[Date]])</f>
        <v>4</v>
      </c>
      <c r="L3301" s="3">
        <f>DAY(Table1[[#This Row],[Date]])</f>
        <v>5</v>
      </c>
      <c r="M3301" s="3">
        <f>Table1[[#This Row],[Inventory Level]]/Table1[[#This Row],[Reorder Point]]</f>
        <v>1.5918918918918918</v>
      </c>
      <c r="N3301" s="3">
        <f>ROUND(Table1[[#This Row],[Turnover Ratio]],2)</f>
        <v>1.59</v>
      </c>
    </row>
    <row r="3302" spans="1:14" x14ac:dyDescent="0.25">
      <c r="A3302" t="s">
        <v>2794</v>
      </c>
      <c r="B3302" s="1">
        <v>45049</v>
      </c>
      <c r="C3302">
        <v>477</v>
      </c>
      <c r="D3302">
        <v>185</v>
      </c>
      <c r="E3302">
        <v>27</v>
      </c>
      <c r="F3302">
        <v>84</v>
      </c>
      <c r="G3302">
        <v>39</v>
      </c>
      <c r="H3302" t="s">
        <v>3949</v>
      </c>
      <c r="I3302">
        <f>YEAR(Table1[[#This Row],[Date]])</f>
        <v>2023</v>
      </c>
      <c r="J3302">
        <f>MONTH(Table1[[#This Row],[Date]])</f>
        <v>5</v>
      </c>
      <c r="K3302">
        <f>WEEKDAY(Table1[[#This Row],[Date]])</f>
        <v>4</v>
      </c>
      <c r="L3302" s="3">
        <f>DAY(Table1[[#This Row],[Date]])</f>
        <v>3</v>
      </c>
      <c r="M3302" s="3">
        <f>Table1[[#This Row],[Inventory Level]]/Table1[[#This Row],[Reorder Point]]</f>
        <v>2.5783783783783782</v>
      </c>
      <c r="N3302" s="3">
        <f>ROUND(Table1[[#This Row],[Turnover Ratio]],2)</f>
        <v>2.58</v>
      </c>
    </row>
    <row r="3303" spans="1:14" x14ac:dyDescent="0.25">
      <c r="A3303" t="s">
        <v>1132</v>
      </c>
      <c r="B3303" s="1">
        <v>45186</v>
      </c>
      <c r="C3303">
        <v>290</v>
      </c>
      <c r="D3303">
        <v>179</v>
      </c>
      <c r="E3303">
        <v>26</v>
      </c>
      <c r="F3303">
        <v>107</v>
      </c>
      <c r="G3303">
        <v>46</v>
      </c>
      <c r="H3303" t="s">
        <v>3949</v>
      </c>
      <c r="I3303">
        <f>YEAR(Table1[[#This Row],[Date]])</f>
        <v>2023</v>
      </c>
      <c r="J3303">
        <f>MONTH(Table1[[#This Row],[Date]])</f>
        <v>9</v>
      </c>
      <c r="K3303">
        <f>WEEKDAY(Table1[[#This Row],[Date]])</f>
        <v>1</v>
      </c>
      <c r="L3303" s="3">
        <f>DAY(Table1[[#This Row],[Date]])</f>
        <v>17</v>
      </c>
      <c r="M3303" s="3">
        <f>Table1[[#This Row],[Inventory Level]]/Table1[[#This Row],[Reorder Point]]</f>
        <v>1.6201117318435754</v>
      </c>
      <c r="N3303" s="3">
        <f>ROUND(Table1[[#This Row],[Turnover Ratio]],2)</f>
        <v>1.62</v>
      </c>
    </row>
    <row r="3304" spans="1:14" hidden="1" x14ac:dyDescent="0.25">
      <c r="A3304" t="s">
        <v>2795</v>
      </c>
      <c r="B3304" s="1">
        <v>45424</v>
      </c>
      <c r="C3304">
        <v>216</v>
      </c>
      <c r="D3304">
        <v>460</v>
      </c>
      <c r="E3304">
        <v>25</v>
      </c>
      <c r="F3304">
        <v>197</v>
      </c>
      <c r="G3304">
        <v>40</v>
      </c>
      <c r="H3304" t="s">
        <v>3950</v>
      </c>
      <c r="I3304">
        <f>YEAR(Table1[[#This Row],[Date]])</f>
        <v>2024</v>
      </c>
      <c r="J3304">
        <f>MONTH(Table1[[#This Row],[Date]])</f>
        <v>5</v>
      </c>
      <c r="K3304">
        <f>WEEKDAY(Table1[[#This Row],[Date]])</f>
        <v>1</v>
      </c>
      <c r="L3304" s="3">
        <f>DAY(Table1[[#This Row],[Date]])</f>
        <v>12</v>
      </c>
      <c r="M3304" s="3">
        <f>Table1[[#This Row],[Inventory Level]]/Table1[[#This Row],[Reorder Point]]</f>
        <v>0.46956521739130436</v>
      </c>
      <c r="N3304" s="3">
        <f>ROUND(Table1[[#This Row],[Turnover Ratio]],2)</f>
        <v>0.47</v>
      </c>
    </row>
    <row r="3305" spans="1:14" hidden="1" x14ac:dyDescent="0.25">
      <c r="A3305" t="s">
        <v>2796</v>
      </c>
      <c r="B3305" s="1">
        <v>45279</v>
      </c>
      <c r="C3305">
        <v>450</v>
      </c>
      <c r="D3305">
        <v>480</v>
      </c>
      <c r="E3305">
        <v>9</v>
      </c>
      <c r="F3305">
        <v>47</v>
      </c>
      <c r="G3305">
        <v>48</v>
      </c>
      <c r="H3305" t="s">
        <v>3950</v>
      </c>
      <c r="I3305">
        <f>YEAR(Table1[[#This Row],[Date]])</f>
        <v>2023</v>
      </c>
      <c r="J3305">
        <f>MONTH(Table1[[#This Row],[Date]])</f>
        <v>12</v>
      </c>
      <c r="K3305">
        <f>WEEKDAY(Table1[[#This Row],[Date]])</f>
        <v>3</v>
      </c>
      <c r="L3305" s="3">
        <f>DAY(Table1[[#This Row],[Date]])</f>
        <v>19</v>
      </c>
      <c r="M3305" s="3">
        <f>Table1[[#This Row],[Inventory Level]]/Table1[[#This Row],[Reorder Point]]</f>
        <v>0.9375</v>
      </c>
      <c r="N3305" s="3">
        <f>ROUND(Table1[[#This Row],[Turnover Ratio]],2)</f>
        <v>0.94</v>
      </c>
    </row>
    <row r="3306" spans="1:14" hidden="1" x14ac:dyDescent="0.25">
      <c r="A3306" t="s">
        <v>2797</v>
      </c>
      <c r="B3306" s="1">
        <v>45186</v>
      </c>
      <c r="C3306">
        <v>548</v>
      </c>
      <c r="D3306">
        <v>83</v>
      </c>
      <c r="E3306">
        <v>8</v>
      </c>
      <c r="F3306">
        <v>26</v>
      </c>
      <c r="G3306">
        <v>15</v>
      </c>
      <c r="H3306" t="s">
        <v>3951</v>
      </c>
      <c r="I3306">
        <f>YEAR(Table1[[#This Row],[Date]])</f>
        <v>2023</v>
      </c>
      <c r="J3306">
        <f>MONTH(Table1[[#This Row],[Date]])</f>
        <v>9</v>
      </c>
      <c r="K3306">
        <f>WEEKDAY(Table1[[#This Row],[Date]])</f>
        <v>1</v>
      </c>
      <c r="L3306" s="3">
        <f>DAY(Table1[[#This Row],[Date]])</f>
        <v>17</v>
      </c>
      <c r="M3306" s="3">
        <f>Table1[[#This Row],[Inventory Level]]/Table1[[#This Row],[Reorder Point]]</f>
        <v>6.6024096385542173</v>
      </c>
      <c r="N3306" s="3">
        <f>ROUND(Table1[[#This Row],[Turnover Ratio]],2)</f>
        <v>6.6</v>
      </c>
    </row>
    <row r="3307" spans="1:14" hidden="1" x14ac:dyDescent="0.25">
      <c r="A3307" t="s">
        <v>2798</v>
      </c>
      <c r="B3307" s="1">
        <v>45436</v>
      </c>
      <c r="C3307">
        <v>299</v>
      </c>
      <c r="D3307">
        <v>181</v>
      </c>
      <c r="E3307">
        <v>26</v>
      </c>
      <c r="F3307">
        <v>103</v>
      </c>
      <c r="G3307">
        <v>10</v>
      </c>
      <c r="H3307" t="s">
        <v>3950</v>
      </c>
      <c r="I3307">
        <f>YEAR(Table1[[#This Row],[Date]])</f>
        <v>2024</v>
      </c>
      <c r="J3307">
        <f>MONTH(Table1[[#This Row],[Date]])</f>
        <v>5</v>
      </c>
      <c r="K3307">
        <f>WEEKDAY(Table1[[#This Row],[Date]])</f>
        <v>6</v>
      </c>
      <c r="L3307" s="3">
        <f>DAY(Table1[[#This Row],[Date]])</f>
        <v>24</v>
      </c>
      <c r="M3307" s="3">
        <f>Table1[[#This Row],[Inventory Level]]/Table1[[#This Row],[Reorder Point]]</f>
        <v>1.6519337016574585</v>
      </c>
      <c r="N3307" s="3">
        <f>ROUND(Table1[[#This Row],[Turnover Ratio]],2)</f>
        <v>1.65</v>
      </c>
    </row>
    <row r="3308" spans="1:14" hidden="1" x14ac:dyDescent="0.25">
      <c r="A3308" t="s">
        <v>2799</v>
      </c>
      <c r="B3308" s="1">
        <v>45637</v>
      </c>
      <c r="C3308">
        <v>383</v>
      </c>
      <c r="D3308">
        <v>156</v>
      </c>
      <c r="E3308">
        <v>29</v>
      </c>
      <c r="F3308">
        <v>175</v>
      </c>
      <c r="G3308">
        <v>39</v>
      </c>
      <c r="H3308" t="s">
        <v>3950</v>
      </c>
      <c r="I3308">
        <f>YEAR(Table1[[#This Row],[Date]])</f>
        <v>2024</v>
      </c>
      <c r="J3308">
        <f>MONTH(Table1[[#This Row],[Date]])</f>
        <v>12</v>
      </c>
      <c r="K3308">
        <f>WEEKDAY(Table1[[#This Row],[Date]])</f>
        <v>4</v>
      </c>
      <c r="L3308" s="3">
        <f>DAY(Table1[[#This Row],[Date]])</f>
        <v>11</v>
      </c>
      <c r="M3308" s="3">
        <f>Table1[[#This Row],[Inventory Level]]/Table1[[#This Row],[Reorder Point]]</f>
        <v>2.4551282051282053</v>
      </c>
      <c r="N3308" s="3">
        <f>ROUND(Table1[[#This Row],[Turnover Ratio]],2)</f>
        <v>2.46</v>
      </c>
    </row>
    <row r="3309" spans="1:14" hidden="1" x14ac:dyDescent="0.25">
      <c r="A3309" t="s">
        <v>2800</v>
      </c>
      <c r="B3309" s="1">
        <v>45086</v>
      </c>
      <c r="C3309">
        <v>578</v>
      </c>
      <c r="D3309">
        <v>301</v>
      </c>
      <c r="E3309">
        <v>4</v>
      </c>
      <c r="F3309">
        <v>129</v>
      </c>
      <c r="G3309">
        <v>21</v>
      </c>
      <c r="H3309" t="s">
        <v>3950</v>
      </c>
      <c r="I3309">
        <f>YEAR(Table1[[#This Row],[Date]])</f>
        <v>2023</v>
      </c>
      <c r="J3309">
        <f>MONTH(Table1[[#This Row],[Date]])</f>
        <v>6</v>
      </c>
      <c r="K3309">
        <f>WEEKDAY(Table1[[#This Row],[Date]])</f>
        <v>6</v>
      </c>
      <c r="L3309" s="3">
        <f>DAY(Table1[[#This Row],[Date]])</f>
        <v>9</v>
      </c>
      <c r="M3309" s="3">
        <f>Table1[[#This Row],[Inventory Level]]/Table1[[#This Row],[Reorder Point]]</f>
        <v>1.9202657807308969</v>
      </c>
      <c r="N3309" s="3">
        <f>ROUND(Table1[[#This Row],[Turnover Ratio]],2)</f>
        <v>1.92</v>
      </c>
    </row>
    <row r="3310" spans="1:14" x14ac:dyDescent="0.25">
      <c r="A3310" t="s">
        <v>2801</v>
      </c>
      <c r="B3310" s="1">
        <v>45527</v>
      </c>
      <c r="C3310">
        <v>813</v>
      </c>
      <c r="D3310">
        <v>465</v>
      </c>
      <c r="E3310">
        <v>29</v>
      </c>
      <c r="F3310">
        <v>75</v>
      </c>
      <c r="G3310">
        <v>49</v>
      </c>
      <c r="H3310" t="s">
        <v>3949</v>
      </c>
      <c r="I3310">
        <f>YEAR(Table1[[#This Row],[Date]])</f>
        <v>2024</v>
      </c>
      <c r="J3310">
        <f>MONTH(Table1[[#This Row],[Date]])</f>
        <v>8</v>
      </c>
      <c r="K3310">
        <f>WEEKDAY(Table1[[#This Row],[Date]])</f>
        <v>6</v>
      </c>
      <c r="L3310" s="3">
        <f>DAY(Table1[[#This Row],[Date]])</f>
        <v>23</v>
      </c>
      <c r="M3310" s="3">
        <f>Table1[[#This Row],[Inventory Level]]/Table1[[#This Row],[Reorder Point]]</f>
        <v>1.7483870967741935</v>
      </c>
      <c r="N3310" s="3">
        <f>ROUND(Table1[[#This Row],[Turnover Ratio]],2)</f>
        <v>1.75</v>
      </c>
    </row>
    <row r="3311" spans="1:14" hidden="1" x14ac:dyDescent="0.25">
      <c r="A3311" t="s">
        <v>2802</v>
      </c>
      <c r="B3311" s="1">
        <v>44989</v>
      </c>
      <c r="C3311">
        <v>774</v>
      </c>
      <c r="D3311">
        <v>224</v>
      </c>
      <c r="E3311">
        <v>25</v>
      </c>
      <c r="F3311">
        <v>134</v>
      </c>
      <c r="G3311">
        <v>13</v>
      </c>
      <c r="H3311" t="s">
        <v>3950</v>
      </c>
      <c r="I3311">
        <f>YEAR(Table1[[#This Row],[Date]])</f>
        <v>2023</v>
      </c>
      <c r="J3311">
        <f>MONTH(Table1[[#This Row],[Date]])</f>
        <v>3</v>
      </c>
      <c r="K3311">
        <f>WEEKDAY(Table1[[#This Row],[Date]])</f>
        <v>7</v>
      </c>
      <c r="L3311" s="3">
        <f>DAY(Table1[[#This Row],[Date]])</f>
        <v>4</v>
      </c>
      <c r="M3311" s="3">
        <f>Table1[[#This Row],[Inventory Level]]/Table1[[#This Row],[Reorder Point]]</f>
        <v>3.4553571428571428</v>
      </c>
      <c r="N3311" s="3">
        <f>ROUND(Table1[[#This Row],[Turnover Ratio]],2)</f>
        <v>3.46</v>
      </c>
    </row>
    <row r="3312" spans="1:14" hidden="1" x14ac:dyDescent="0.25">
      <c r="A3312" t="s">
        <v>2803</v>
      </c>
      <c r="B3312" s="1">
        <v>45110</v>
      </c>
      <c r="C3312">
        <v>211</v>
      </c>
      <c r="D3312">
        <v>415</v>
      </c>
      <c r="E3312">
        <v>8</v>
      </c>
      <c r="F3312">
        <v>41</v>
      </c>
      <c r="G3312">
        <v>25</v>
      </c>
      <c r="H3312" t="s">
        <v>3950</v>
      </c>
      <c r="I3312">
        <f>YEAR(Table1[[#This Row],[Date]])</f>
        <v>2023</v>
      </c>
      <c r="J3312">
        <f>MONTH(Table1[[#This Row],[Date]])</f>
        <v>7</v>
      </c>
      <c r="K3312">
        <f>WEEKDAY(Table1[[#This Row],[Date]])</f>
        <v>2</v>
      </c>
      <c r="L3312" s="3">
        <f>DAY(Table1[[#This Row],[Date]])</f>
        <v>3</v>
      </c>
      <c r="M3312" s="3">
        <f>Table1[[#This Row],[Inventory Level]]/Table1[[#This Row],[Reorder Point]]</f>
        <v>0.50843373493975907</v>
      </c>
      <c r="N3312" s="3">
        <f>ROUND(Table1[[#This Row],[Turnover Ratio]],2)</f>
        <v>0.51</v>
      </c>
    </row>
    <row r="3313" spans="1:14" hidden="1" x14ac:dyDescent="0.25">
      <c r="A3313" t="s">
        <v>2804</v>
      </c>
      <c r="B3313" s="1">
        <v>44982</v>
      </c>
      <c r="C3313">
        <v>399</v>
      </c>
      <c r="D3313">
        <v>310</v>
      </c>
      <c r="E3313">
        <v>18</v>
      </c>
      <c r="F3313">
        <v>156</v>
      </c>
      <c r="G3313">
        <v>21</v>
      </c>
      <c r="H3313" t="s">
        <v>3951</v>
      </c>
      <c r="I3313">
        <f>YEAR(Table1[[#This Row],[Date]])</f>
        <v>2023</v>
      </c>
      <c r="J3313">
        <f>MONTH(Table1[[#This Row],[Date]])</f>
        <v>2</v>
      </c>
      <c r="K3313">
        <f>WEEKDAY(Table1[[#This Row],[Date]])</f>
        <v>7</v>
      </c>
      <c r="L3313" s="3">
        <f>DAY(Table1[[#This Row],[Date]])</f>
        <v>25</v>
      </c>
      <c r="M3313" s="3">
        <f>Table1[[#This Row],[Inventory Level]]/Table1[[#This Row],[Reorder Point]]</f>
        <v>1.2870967741935484</v>
      </c>
      <c r="N3313" s="3">
        <f>ROUND(Table1[[#This Row],[Turnover Ratio]],2)</f>
        <v>1.29</v>
      </c>
    </row>
    <row r="3314" spans="1:14" x14ac:dyDescent="0.25">
      <c r="A3314" t="s">
        <v>2805</v>
      </c>
      <c r="B3314" s="1">
        <v>45231</v>
      </c>
      <c r="C3314">
        <v>1000</v>
      </c>
      <c r="D3314">
        <v>314</v>
      </c>
      <c r="E3314">
        <v>19</v>
      </c>
      <c r="F3314">
        <v>36</v>
      </c>
      <c r="G3314">
        <v>27</v>
      </c>
      <c r="H3314" t="s">
        <v>3949</v>
      </c>
      <c r="I3314">
        <f>YEAR(Table1[[#This Row],[Date]])</f>
        <v>2023</v>
      </c>
      <c r="J3314">
        <f>MONTH(Table1[[#This Row],[Date]])</f>
        <v>11</v>
      </c>
      <c r="K3314">
        <f>WEEKDAY(Table1[[#This Row],[Date]])</f>
        <v>4</v>
      </c>
      <c r="L3314" s="3">
        <f>DAY(Table1[[#This Row],[Date]])</f>
        <v>1</v>
      </c>
      <c r="M3314" s="3">
        <f>Table1[[#This Row],[Inventory Level]]/Table1[[#This Row],[Reorder Point]]</f>
        <v>3.1847133757961785</v>
      </c>
      <c r="N3314" s="3">
        <f>ROUND(Table1[[#This Row],[Turnover Ratio]],2)</f>
        <v>3.18</v>
      </c>
    </row>
    <row r="3315" spans="1:14" hidden="1" x14ac:dyDescent="0.25">
      <c r="A3315" t="s">
        <v>2806</v>
      </c>
      <c r="B3315" s="1">
        <v>45488</v>
      </c>
      <c r="C3315">
        <v>632</v>
      </c>
      <c r="D3315">
        <v>238</v>
      </c>
      <c r="E3315">
        <v>9</v>
      </c>
      <c r="F3315">
        <v>103</v>
      </c>
      <c r="G3315">
        <v>44</v>
      </c>
      <c r="H3315" t="s">
        <v>3951</v>
      </c>
      <c r="I3315">
        <f>YEAR(Table1[[#This Row],[Date]])</f>
        <v>2024</v>
      </c>
      <c r="J3315">
        <f>MONTH(Table1[[#This Row],[Date]])</f>
        <v>7</v>
      </c>
      <c r="K3315">
        <f>WEEKDAY(Table1[[#This Row],[Date]])</f>
        <v>2</v>
      </c>
      <c r="L3315" s="3">
        <f>DAY(Table1[[#This Row],[Date]])</f>
        <v>15</v>
      </c>
      <c r="M3315" s="3">
        <f>Table1[[#This Row],[Inventory Level]]/Table1[[#This Row],[Reorder Point]]</f>
        <v>2.6554621848739495</v>
      </c>
      <c r="N3315" s="3">
        <f>ROUND(Table1[[#This Row],[Turnover Ratio]],2)</f>
        <v>2.66</v>
      </c>
    </row>
    <row r="3316" spans="1:14" hidden="1" x14ac:dyDescent="0.25">
      <c r="A3316" t="s">
        <v>2807</v>
      </c>
      <c r="B3316" s="1">
        <v>45138</v>
      </c>
      <c r="C3316">
        <v>307</v>
      </c>
      <c r="D3316">
        <v>365</v>
      </c>
      <c r="E3316">
        <v>21</v>
      </c>
      <c r="F3316">
        <v>164</v>
      </c>
      <c r="G3316">
        <v>4</v>
      </c>
      <c r="H3316" t="s">
        <v>3951</v>
      </c>
      <c r="I3316">
        <f>YEAR(Table1[[#This Row],[Date]])</f>
        <v>2023</v>
      </c>
      <c r="J3316">
        <f>MONTH(Table1[[#This Row],[Date]])</f>
        <v>7</v>
      </c>
      <c r="K3316">
        <f>WEEKDAY(Table1[[#This Row],[Date]])</f>
        <v>2</v>
      </c>
      <c r="L3316" s="3">
        <f>DAY(Table1[[#This Row],[Date]])</f>
        <v>31</v>
      </c>
      <c r="M3316" s="3">
        <f>Table1[[#This Row],[Inventory Level]]/Table1[[#This Row],[Reorder Point]]</f>
        <v>0.84109589041095889</v>
      </c>
      <c r="N3316" s="3">
        <f>ROUND(Table1[[#This Row],[Turnover Ratio]],2)</f>
        <v>0.84</v>
      </c>
    </row>
    <row r="3317" spans="1:14" hidden="1" x14ac:dyDescent="0.25">
      <c r="A3317" t="s">
        <v>2705</v>
      </c>
      <c r="B3317" s="1">
        <v>45237</v>
      </c>
      <c r="C3317">
        <v>323</v>
      </c>
      <c r="D3317">
        <v>168</v>
      </c>
      <c r="E3317">
        <v>6</v>
      </c>
      <c r="F3317">
        <v>196</v>
      </c>
      <c r="G3317">
        <v>7</v>
      </c>
      <c r="H3317" t="s">
        <v>3950</v>
      </c>
      <c r="I3317">
        <f>YEAR(Table1[[#This Row],[Date]])</f>
        <v>2023</v>
      </c>
      <c r="J3317">
        <f>MONTH(Table1[[#This Row],[Date]])</f>
        <v>11</v>
      </c>
      <c r="K3317">
        <f>WEEKDAY(Table1[[#This Row],[Date]])</f>
        <v>3</v>
      </c>
      <c r="L3317" s="3">
        <f>DAY(Table1[[#This Row],[Date]])</f>
        <v>7</v>
      </c>
      <c r="M3317" s="3">
        <f>Table1[[#This Row],[Inventory Level]]/Table1[[#This Row],[Reorder Point]]</f>
        <v>1.9226190476190477</v>
      </c>
      <c r="N3317" s="3">
        <f>ROUND(Table1[[#This Row],[Turnover Ratio]],2)</f>
        <v>1.92</v>
      </c>
    </row>
    <row r="3318" spans="1:14" hidden="1" x14ac:dyDescent="0.25">
      <c r="A3318" t="s">
        <v>364</v>
      </c>
      <c r="B3318" s="1">
        <v>45197</v>
      </c>
      <c r="C3318">
        <v>549</v>
      </c>
      <c r="D3318">
        <v>149</v>
      </c>
      <c r="E3318">
        <v>15</v>
      </c>
      <c r="F3318">
        <v>175</v>
      </c>
      <c r="G3318">
        <v>14</v>
      </c>
      <c r="H3318" t="s">
        <v>3951</v>
      </c>
      <c r="I3318">
        <f>YEAR(Table1[[#This Row],[Date]])</f>
        <v>2023</v>
      </c>
      <c r="J3318">
        <f>MONTH(Table1[[#This Row],[Date]])</f>
        <v>9</v>
      </c>
      <c r="K3318">
        <f>WEEKDAY(Table1[[#This Row],[Date]])</f>
        <v>5</v>
      </c>
      <c r="L3318" s="3">
        <f>DAY(Table1[[#This Row],[Date]])</f>
        <v>28</v>
      </c>
      <c r="M3318" s="3">
        <f>Table1[[#This Row],[Inventory Level]]/Table1[[#This Row],[Reorder Point]]</f>
        <v>3.6845637583892619</v>
      </c>
      <c r="N3318" s="3">
        <f>ROUND(Table1[[#This Row],[Turnover Ratio]],2)</f>
        <v>3.68</v>
      </c>
    </row>
    <row r="3319" spans="1:14" x14ac:dyDescent="0.25">
      <c r="A3319" t="s">
        <v>1806</v>
      </c>
      <c r="B3319" s="1">
        <v>45376</v>
      </c>
      <c r="C3319">
        <v>367</v>
      </c>
      <c r="D3319">
        <v>238</v>
      </c>
      <c r="E3319">
        <v>19</v>
      </c>
      <c r="F3319">
        <v>131</v>
      </c>
      <c r="G3319">
        <v>49</v>
      </c>
      <c r="H3319" t="s">
        <v>3949</v>
      </c>
      <c r="I3319">
        <f>YEAR(Table1[[#This Row],[Date]])</f>
        <v>2024</v>
      </c>
      <c r="J3319">
        <f>MONTH(Table1[[#This Row],[Date]])</f>
        <v>3</v>
      </c>
      <c r="K3319">
        <f>WEEKDAY(Table1[[#This Row],[Date]])</f>
        <v>2</v>
      </c>
      <c r="L3319" s="3">
        <f>DAY(Table1[[#This Row],[Date]])</f>
        <v>25</v>
      </c>
      <c r="M3319" s="3">
        <f>Table1[[#This Row],[Inventory Level]]/Table1[[#This Row],[Reorder Point]]</f>
        <v>1.5420168067226891</v>
      </c>
      <c r="N3319" s="3">
        <f>ROUND(Table1[[#This Row],[Turnover Ratio]],2)</f>
        <v>1.54</v>
      </c>
    </row>
    <row r="3320" spans="1:14" hidden="1" x14ac:dyDescent="0.25">
      <c r="A3320" t="s">
        <v>2808</v>
      </c>
      <c r="B3320" s="1">
        <v>45046</v>
      </c>
      <c r="C3320">
        <v>113</v>
      </c>
      <c r="D3320">
        <v>190</v>
      </c>
      <c r="E3320">
        <v>27</v>
      </c>
      <c r="F3320">
        <v>112</v>
      </c>
      <c r="G3320">
        <v>10</v>
      </c>
      <c r="H3320" t="s">
        <v>3950</v>
      </c>
      <c r="I3320">
        <f>YEAR(Table1[[#This Row],[Date]])</f>
        <v>2023</v>
      </c>
      <c r="J3320">
        <f>MONTH(Table1[[#This Row],[Date]])</f>
        <v>4</v>
      </c>
      <c r="K3320">
        <f>WEEKDAY(Table1[[#This Row],[Date]])</f>
        <v>1</v>
      </c>
      <c r="L3320" s="3">
        <f>DAY(Table1[[#This Row],[Date]])</f>
        <v>30</v>
      </c>
      <c r="M3320" s="3">
        <f>Table1[[#This Row],[Inventory Level]]/Table1[[#This Row],[Reorder Point]]</f>
        <v>0.59473684210526312</v>
      </c>
      <c r="N3320" s="3">
        <f>ROUND(Table1[[#This Row],[Turnover Ratio]],2)</f>
        <v>0.59</v>
      </c>
    </row>
    <row r="3321" spans="1:14" hidden="1" x14ac:dyDescent="0.25">
      <c r="A3321" t="s">
        <v>2809</v>
      </c>
      <c r="B3321" s="1">
        <v>44990</v>
      </c>
      <c r="C3321">
        <v>962</v>
      </c>
      <c r="D3321">
        <v>58</v>
      </c>
      <c r="E3321">
        <v>10</v>
      </c>
      <c r="F3321">
        <v>168</v>
      </c>
      <c r="G3321">
        <v>42</v>
      </c>
      <c r="H3321" t="s">
        <v>3951</v>
      </c>
      <c r="I3321">
        <f>YEAR(Table1[[#This Row],[Date]])</f>
        <v>2023</v>
      </c>
      <c r="J3321">
        <f>MONTH(Table1[[#This Row],[Date]])</f>
        <v>3</v>
      </c>
      <c r="K3321">
        <f>WEEKDAY(Table1[[#This Row],[Date]])</f>
        <v>1</v>
      </c>
      <c r="L3321" s="3">
        <f>DAY(Table1[[#This Row],[Date]])</f>
        <v>5</v>
      </c>
      <c r="M3321" s="3">
        <f>Table1[[#This Row],[Inventory Level]]/Table1[[#This Row],[Reorder Point]]</f>
        <v>16.586206896551722</v>
      </c>
      <c r="N3321" s="3">
        <f>ROUND(Table1[[#This Row],[Turnover Ratio]],2)</f>
        <v>16.59</v>
      </c>
    </row>
    <row r="3322" spans="1:14" x14ac:dyDescent="0.25">
      <c r="A3322" t="s">
        <v>2810</v>
      </c>
      <c r="B3322" s="1">
        <v>45361</v>
      </c>
      <c r="C3322">
        <v>321</v>
      </c>
      <c r="D3322">
        <v>91</v>
      </c>
      <c r="E3322">
        <v>24</v>
      </c>
      <c r="F3322">
        <v>83</v>
      </c>
      <c r="G3322">
        <v>17</v>
      </c>
      <c r="H3322" t="s">
        <v>3949</v>
      </c>
      <c r="I3322">
        <f>YEAR(Table1[[#This Row],[Date]])</f>
        <v>2024</v>
      </c>
      <c r="J3322">
        <f>MONTH(Table1[[#This Row],[Date]])</f>
        <v>3</v>
      </c>
      <c r="K3322">
        <f>WEEKDAY(Table1[[#This Row],[Date]])</f>
        <v>1</v>
      </c>
      <c r="L3322" s="3">
        <f>DAY(Table1[[#This Row],[Date]])</f>
        <v>10</v>
      </c>
      <c r="M3322" s="3">
        <f>Table1[[#This Row],[Inventory Level]]/Table1[[#This Row],[Reorder Point]]</f>
        <v>3.5274725274725274</v>
      </c>
      <c r="N3322" s="3">
        <f>ROUND(Table1[[#This Row],[Turnover Ratio]],2)</f>
        <v>3.53</v>
      </c>
    </row>
    <row r="3323" spans="1:14" x14ac:dyDescent="0.25">
      <c r="A3323" t="s">
        <v>2811</v>
      </c>
      <c r="B3323" s="1">
        <v>45372</v>
      </c>
      <c r="C3323">
        <v>634</v>
      </c>
      <c r="D3323">
        <v>264</v>
      </c>
      <c r="E3323">
        <v>19</v>
      </c>
      <c r="F3323">
        <v>149</v>
      </c>
      <c r="G3323">
        <v>20</v>
      </c>
      <c r="H3323" t="s">
        <v>3949</v>
      </c>
      <c r="I3323">
        <f>YEAR(Table1[[#This Row],[Date]])</f>
        <v>2024</v>
      </c>
      <c r="J3323">
        <f>MONTH(Table1[[#This Row],[Date]])</f>
        <v>3</v>
      </c>
      <c r="K3323">
        <f>WEEKDAY(Table1[[#This Row],[Date]])</f>
        <v>5</v>
      </c>
      <c r="L3323" s="3">
        <f>DAY(Table1[[#This Row],[Date]])</f>
        <v>21</v>
      </c>
      <c r="M3323" s="3">
        <f>Table1[[#This Row],[Inventory Level]]/Table1[[#This Row],[Reorder Point]]</f>
        <v>2.4015151515151514</v>
      </c>
      <c r="N3323" s="3">
        <f>ROUND(Table1[[#This Row],[Turnover Ratio]],2)</f>
        <v>2.4</v>
      </c>
    </row>
    <row r="3324" spans="1:14" hidden="1" x14ac:dyDescent="0.25">
      <c r="A3324" t="s">
        <v>2812</v>
      </c>
      <c r="B3324" s="1">
        <v>45511</v>
      </c>
      <c r="C3324">
        <v>280</v>
      </c>
      <c r="D3324">
        <v>385</v>
      </c>
      <c r="E3324">
        <v>2</v>
      </c>
      <c r="F3324">
        <v>187</v>
      </c>
      <c r="G3324">
        <v>31</v>
      </c>
      <c r="H3324" t="s">
        <v>3950</v>
      </c>
      <c r="I3324">
        <f>YEAR(Table1[[#This Row],[Date]])</f>
        <v>2024</v>
      </c>
      <c r="J3324">
        <f>MONTH(Table1[[#This Row],[Date]])</f>
        <v>8</v>
      </c>
      <c r="K3324">
        <f>WEEKDAY(Table1[[#This Row],[Date]])</f>
        <v>4</v>
      </c>
      <c r="L3324" s="3">
        <f>DAY(Table1[[#This Row],[Date]])</f>
        <v>7</v>
      </c>
      <c r="M3324" s="3">
        <f>Table1[[#This Row],[Inventory Level]]/Table1[[#This Row],[Reorder Point]]</f>
        <v>0.72727272727272729</v>
      </c>
      <c r="N3324" s="3">
        <f>ROUND(Table1[[#This Row],[Turnover Ratio]],2)</f>
        <v>0.73</v>
      </c>
    </row>
    <row r="3325" spans="1:14" hidden="1" x14ac:dyDescent="0.25">
      <c r="A3325" t="s">
        <v>860</v>
      </c>
      <c r="B3325" s="1">
        <v>45230</v>
      </c>
      <c r="C3325">
        <v>257</v>
      </c>
      <c r="D3325">
        <v>498</v>
      </c>
      <c r="E3325">
        <v>27</v>
      </c>
      <c r="F3325">
        <v>48</v>
      </c>
      <c r="G3325">
        <v>34</v>
      </c>
      <c r="H3325" t="s">
        <v>3951</v>
      </c>
      <c r="I3325">
        <f>YEAR(Table1[[#This Row],[Date]])</f>
        <v>2023</v>
      </c>
      <c r="J3325">
        <f>MONTH(Table1[[#This Row],[Date]])</f>
        <v>10</v>
      </c>
      <c r="K3325">
        <f>WEEKDAY(Table1[[#This Row],[Date]])</f>
        <v>3</v>
      </c>
      <c r="L3325" s="3">
        <f>DAY(Table1[[#This Row],[Date]])</f>
        <v>31</v>
      </c>
      <c r="M3325" s="3">
        <f>Table1[[#This Row],[Inventory Level]]/Table1[[#This Row],[Reorder Point]]</f>
        <v>0.51606425702811243</v>
      </c>
      <c r="N3325" s="3">
        <f>ROUND(Table1[[#This Row],[Turnover Ratio]],2)</f>
        <v>0.52</v>
      </c>
    </row>
    <row r="3326" spans="1:14" x14ac:dyDescent="0.25">
      <c r="A3326" t="s">
        <v>2813</v>
      </c>
      <c r="B3326" s="1">
        <v>45225</v>
      </c>
      <c r="C3326">
        <v>329</v>
      </c>
      <c r="D3326">
        <v>497</v>
      </c>
      <c r="E3326">
        <v>10</v>
      </c>
      <c r="F3326">
        <v>145</v>
      </c>
      <c r="G3326">
        <v>16</v>
      </c>
      <c r="H3326" t="s">
        <v>3949</v>
      </c>
      <c r="I3326">
        <f>YEAR(Table1[[#This Row],[Date]])</f>
        <v>2023</v>
      </c>
      <c r="J3326">
        <f>MONTH(Table1[[#This Row],[Date]])</f>
        <v>10</v>
      </c>
      <c r="K3326">
        <f>WEEKDAY(Table1[[#This Row],[Date]])</f>
        <v>5</v>
      </c>
      <c r="L3326" s="3">
        <f>DAY(Table1[[#This Row],[Date]])</f>
        <v>26</v>
      </c>
      <c r="M3326" s="3">
        <f>Table1[[#This Row],[Inventory Level]]/Table1[[#This Row],[Reorder Point]]</f>
        <v>0.6619718309859155</v>
      </c>
      <c r="N3326" s="3">
        <f>ROUND(Table1[[#This Row],[Turnover Ratio]],2)</f>
        <v>0.66</v>
      </c>
    </row>
    <row r="3327" spans="1:14" hidden="1" x14ac:dyDescent="0.25">
      <c r="A3327" t="s">
        <v>2814</v>
      </c>
      <c r="B3327" s="1">
        <v>45132</v>
      </c>
      <c r="C3327">
        <v>968</v>
      </c>
      <c r="D3327">
        <v>135</v>
      </c>
      <c r="E3327">
        <v>8</v>
      </c>
      <c r="F3327">
        <v>20</v>
      </c>
      <c r="G3327">
        <v>30</v>
      </c>
      <c r="H3327" t="s">
        <v>3950</v>
      </c>
      <c r="I3327">
        <f>YEAR(Table1[[#This Row],[Date]])</f>
        <v>2023</v>
      </c>
      <c r="J3327">
        <f>MONTH(Table1[[#This Row],[Date]])</f>
        <v>7</v>
      </c>
      <c r="K3327">
        <f>WEEKDAY(Table1[[#This Row],[Date]])</f>
        <v>3</v>
      </c>
      <c r="L3327" s="3">
        <f>DAY(Table1[[#This Row],[Date]])</f>
        <v>25</v>
      </c>
      <c r="M3327" s="3">
        <f>Table1[[#This Row],[Inventory Level]]/Table1[[#This Row],[Reorder Point]]</f>
        <v>7.1703703703703701</v>
      </c>
      <c r="N3327" s="3">
        <f>ROUND(Table1[[#This Row],[Turnover Ratio]],2)</f>
        <v>7.17</v>
      </c>
    </row>
    <row r="3328" spans="1:14" hidden="1" x14ac:dyDescent="0.25">
      <c r="A3328" t="s">
        <v>2815</v>
      </c>
      <c r="B3328" s="1">
        <v>45155</v>
      </c>
      <c r="C3328">
        <v>130</v>
      </c>
      <c r="D3328">
        <v>475</v>
      </c>
      <c r="E3328">
        <v>23</v>
      </c>
      <c r="F3328">
        <v>21</v>
      </c>
      <c r="G3328">
        <v>9</v>
      </c>
      <c r="H3328" t="s">
        <v>3950</v>
      </c>
      <c r="I3328">
        <f>YEAR(Table1[[#This Row],[Date]])</f>
        <v>2023</v>
      </c>
      <c r="J3328">
        <f>MONTH(Table1[[#This Row],[Date]])</f>
        <v>8</v>
      </c>
      <c r="K3328">
        <f>WEEKDAY(Table1[[#This Row],[Date]])</f>
        <v>5</v>
      </c>
      <c r="L3328" s="3">
        <f>DAY(Table1[[#This Row],[Date]])</f>
        <v>17</v>
      </c>
      <c r="M3328" s="3">
        <f>Table1[[#This Row],[Inventory Level]]/Table1[[#This Row],[Reorder Point]]</f>
        <v>0.27368421052631581</v>
      </c>
      <c r="N3328" s="3">
        <f>ROUND(Table1[[#This Row],[Turnover Ratio]],2)</f>
        <v>0.27</v>
      </c>
    </row>
    <row r="3329" spans="1:14" hidden="1" x14ac:dyDescent="0.25">
      <c r="A3329" t="s">
        <v>2816</v>
      </c>
      <c r="B3329" s="1">
        <v>45583</v>
      </c>
      <c r="C3329">
        <v>841</v>
      </c>
      <c r="D3329">
        <v>73</v>
      </c>
      <c r="E3329">
        <v>4</v>
      </c>
      <c r="F3329">
        <v>44</v>
      </c>
      <c r="G3329">
        <v>10</v>
      </c>
      <c r="H3329" t="s">
        <v>3951</v>
      </c>
      <c r="I3329">
        <f>YEAR(Table1[[#This Row],[Date]])</f>
        <v>2024</v>
      </c>
      <c r="J3329">
        <f>MONTH(Table1[[#This Row],[Date]])</f>
        <v>10</v>
      </c>
      <c r="K3329">
        <f>WEEKDAY(Table1[[#This Row],[Date]])</f>
        <v>6</v>
      </c>
      <c r="L3329" s="3">
        <f>DAY(Table1[[#This Row],[Date]])</f>
        <v>18</v>
      </c>
      <c r="M3329" s="3">
        <f>Table1[[#This Row],[Inventory Level]]/Table1[[#This Row],[Reorder Point]]</f>
        <v>11.520547945205479</v>
      </c>
      <c r="N3329" s="3">
        <f>ROUND(Table1[[#This Row],[Turnover Ratio]],2)</f>
        <v>11.52</v>
      </c>
    </row>
    <row r="3330" spans="1:14" x14ac:dyDescent="0.25">
      <c r="A3330" t="s">
        <v>2817</v>
      </c>
      <c r="B3330" s="1">
        <v>45628</v>
      </c>
      <c r="C3330">
        <v>397</v>
      </c>
      <c r="D3330">
        <v>296</v>
      </c>
      <c r="E3330">
        <v>15</v>
      </c>
      <c r="F3330">
        <v>94</v>
      </c>
      <c r="G3330">
        <v>30</v>
      </c>
      <c r="H3330" t="s">
        <v>3949</v>
      </c>
      <c r="I3330">
        <f>YEAR(Table1[[#This Row],[Date]])</f>
        <v>2024</v>
      </c>
      <c r="J3330">
        <f>MONTH(Table1[[#This Row],[Date]])</f>
        <v>12</v>
      </c>
      <c r="K3330">
        <f>WEEKDAY(Table1[[#This Row],[Date]])</f>
        <v>2</v>
      </c>
      <c r="L3330" s="3">
        <f>DAY(Table1[[#This Row],[Date]])</f>
        <v>2</v>
      </c>
      <c r="M3330" s="3">
        <f>Table1[[#This Row],[Inventory Level]]/Table1[[#This Row],[Reorder Point]]</f>
        <v>1.3412162162162162</v>
      </c>
      <c r="N3330" s="3">
        <f>ROUND(Table1[[#This Row],[Turnover Ratio]],2)</f>
        <v>1.34</v>
      </c>
    </row>
    <row r="3331" spans="1:14" x14ac:dyDescent="0.25">
      <c r="A3331" t="s">
        <v>592</v>
      </c>
      <c r="B3331" s="1">
        <v>45083</v>
      </c>
      <c r="C3331">
        <v>518</v>
      </c>
      <c r="D3331">
        <v>453</v>
      </c>
      <c r="E3331">
        <v>18</v>
      </c>
      <c r="F3331">
        <v>82</v>
      </c>
      <c r="G3331">
        <v>31</v>
      </c>
      <c r="H3331" t="s">
        <v>3949</v>
      </c>
      <c r="I3331">
        <f>YEAR(Table1[[#This Row],[Date]])</f>
        <v>2023</v>
      </c>
      <c r="J3331">
        <f>MONTH(Table1[[#This Row],[Date]])</f>
        <v>6</v>
      </c>
      <c r="K3331">
        <f>WEEKDAY(Table1[[#This Row],[Date]])</f>
        <v>3</v>
      </c>
      <c r="L3331" s="3">
        <f>DAY(Table1[[#This Row],[Date]])</f>
        <v>6</v>
      </c>
      <c r="M3331" s="3">
        <f>Table1[[#This Row],[Inventory Level]]/Table1[[#This Row],[Reorder Point]]</f>
        <v>1.1434878587196469</v>
      </c>
      <c r="N3331" s="3">
        <f>ROUND(Table1[[#This Row],[Turnover Ratio]],2)</f>
        <v>1.1399999999999999</v>
      </c>
    </row>
    <row r="3332" spans="1:14" x14ac:dyDescent="0.25">
      <c r="A3332" t="s">
        <v>2818</v>
      </c>
      <c r="B3332" s="1">
        <v>45247</v>
      </c>
      <c r="C3332">
        <v>385</v>
      </c>
      <c r="D3332">
        <v>490</v>
      </c>
      <c r="E3332">
        <v>16</v>
      </c>
      <c r="F3332">
        <v>190</v>
      </c>
      <c r="G3332">
        <v>16</v>
      </c>
      <c r="H3332" t="s">
        <v>3949</v>
      </c>
      <c r="I3332">
        <f>YEAR(Table1[[#This Row],[Date]])</f>
        <v>2023</v>
      </c>
      <c r="J3332">
        <f>MONTH(Table1[[#This Row],[Date]])</f>
        <v>11</v>
      </c>
      <c r="K3332">
        <f>WEEKDAY(Table1[[#This Row],[Date]])</f>
        <v>6</v>
      </c>
      <c r="L3332" s="3">
        <f>DAY(Table1[[#This Row],[Date]])</f>
        <v>17</v>
      </c>
      <c r="M3332" s="3">
        <f>Table1[[#This Row],[Inventory Level]]/Table1[[#This Row],[Reorder Point]]</f>
        <v>0.7857142857142857</v>
      </c>
      <c r="N3332" s="3">
        <f>ROUND(Table1[[#This Row],[Turnover Ratio]],2)</f>
        <v>0.79</v>
      </c>
    </row>
    <row r="3333" spans="1:14" hidden="1" x14ac:dyDescent="0.25">
      <c r="A3333" t="s">
        <v>2819</v>
      </c>
      <c r="B3333" s="1">
        <v>45450</v>
      </c>
      <c r="C3333">
        <v>783</v>
      </c>
      <c r="D3333">
        <v>252</v>
      </c>
      <c r="E3333">
        <v>23</v>
      </c>
      <c r="F3333">
        <v>26</v>
      </c>
      <c r="G3333">
        <v>11</v>
      </c>
      <c r="H3333" t="s">
        <v>3951</v>
      </c>
      <c r="I3333">
        <f>YEAR(Table1[[#This Row],[Date]])</f>
        <v>2024</v>
      </c>
      <c r="J3333">
        <f>MONTH(Table1[[#This Row],[Date]])</f>
        <v>6</v>
      </c>
      <c r="K3333">
        <f>WEEKDAY(Table1[[#This Row],[Date]])</f>
        <v>6</v>
      </c>
      <c r="L3333" s="3">
        <f>DAY(Table1[[#This Row],[Date]])</f>
        <v>7</v>
      </c>
      <c r="M3333" s="3">
        <f>Table1[[#This Row],[Inventory Level]]/Table1[[#This Row],[Reorder Point]]</f>
        <v>3.1071428571428572</v>
      </c>
      <c r="N3333" s="3">
        <f>ROUND(Table1[[#This Row],[Turnover Ratio]],2)</f>
        <v>3.11</v>
      </c>
    </row>
    <row r="3334" spans="1:14" hidden="1" x14ac:dyDescent="0.25">
      <c r="A3334" t="s">
        <v>2820</v>
      </c>
      <c r="B3334" s="1">
        <v>45065</v>
      </c>
      <c r="C3334">
        <v>276</v>
      </c>
      <c r="D3334">
        <v>142</v>
      </c>
      <c r="E3334">
        <v>19</v>
      </c>
      <c r="F3334">
        <v>18</v>
      </c>
      <c r="G3334">
        <v>37</v>
      </c>
      <c r="H3334" t="s">
        <v>3950</v>
      </c>
      <c r="I3334">
        <f>YEAR(Table1[[#This Row],[Date]])</f>
        <v>2023</v>
      </c>
      <c r="J3334">
        <f>MONTH(Table1[[#This Row],[Date]])</f>
        <v>5</v>
      </c>
      <c r="K3334">
        <f>WEEKDAY(Table1[[#This Row],[Date]])</f>
        <v>6</v>
      </c>
      <c r="L3334" s="3">
        <f>DAY(Table1[[#This Row],[Date]])</f>
        <v>19</v>
      </c>
      <c r="M3334" s="3">
        <f>Table1[[#This Row],[Inventory Level]]/Table1[[#This Row],[Reorder Point]]</f>
        <v>1.943661971830986</v>
      </c>
      <c r="N3334" s="3">
        <f>ROUND(Table1[[#This Row],[Turnover Ratio]],2)</f>
        <v>1.94</v>
      </c>
    </row>
    <row r="3335" spans="1:14" hidden="1" x14ac:dyDescent="0.25">
      <c r="A3335" t="s">
        <v>2821</v>
      </c>
      <c r="B3335" s="1">
        <v>45575</v>
      </c>
      <c r="C3335">
        <v>100</v>
      </c>
      <c r="D3335">
        <v>200</v>
      </c>
      <c r="E3335">
        <v>19</v>
      </c>
      <c r="F3335">
        <v>125</v>
      </c>
      <c r="G3335">
        <v>19</v>
      </c>
      <c r="H3335" t="s">
        <v>3951</v>
      </c>
      <c r="I3335">
        <f>YEAR(Table1[[#This Row],[Date]])</f>
        <v>2024</v>
      </c>
      <c r="J3335">
        <f>MONTH(Table1[[#This Row],[Date]])</f>
        <v>10</v>
      </c>
      <c r="K3335">
        <f>WEEKDAY(Table1[[#This Row],[Date]])</f>
        <v>5</v>
      </c>
      <c r="L3335" s="3">
        <f>DAY(Table1[[#This Row],[Date]])</f>
        <v>10</v>
      </c>
      <c r="M3335" s="3">
        <f>Table1[[#This Row],[Inventory Level]]/Table1[[#This Row],[Reorder Point]]</f>
        <v>0.5</v>
      </c>
      <c r="N3335" s="3">
        <f>ROUND(Table1[[#This Row],[Turnover Ratio]],2)</f>
        <v>0.5</v>
      </c>
    </row>
    <row r="3336" spans="1:14" hidden="1" x14ac:dyDescent="0.25">
      <c r="A3336" t="s">
        <v>2822</v>
      </c>
      <c r="B3336" s="1">
        <v>44997</v>
      </c>
      <c r="C3336">
        <v>393</v>
      </c>
      <c r="D3336">
        <v>111</v>
      </c>
      <c r="E3336">
        <v>6</v>
      </c>
      <c r="F3336">
        <v>45</v>
      </c>
      <c r="G3336">
        <v>2</v>
      </c>
      <c r="H3336" t="s">
        <v>3951</v>
      </c>
      <c r="I3336">
        <f>YEAR(Table1[[#This Row],[Date]])</f>
        <v>2023</v>
      </c>
      <c r="J3336">
        <f>MONTH(Table1[[#This Row],[Date]])</f>
        <v>3</v>
      </c>
      <c r="K3336">
        <f>WEEKDAY(Table1[[#This Row],[Date]])</f>
        <v>1</v>
      </c>
      <c r="L3336" s="3">
        <f>DAY(Table1[[#This Row],[Date]])</f>
        <v>12</v>
      </c>
      <c r="M3336" s="3">
        <f>Table1[[#This Row],[Inventory Level]]/Table1[[#This Row],[Reorder Point]]</f>
        <v>3.5405405405405403</v>
      </c>
      <c r="N3336" s="3">
        <f>ROUND(Table1[[#This Row],[Turnover Ratio]],2)</f>
        <v>3.54</v>
      </c>
    </row>
    <row r="3337" spans="1:14" hidden="1" x14ac:dyDescent="0.25">
      <c r="A3337" t="s">
        <v>2823</v>
      </c>
      <c r="B3337" s="1">
        <v>45322</v>
      </c>
      <c r="C3337">
        <v>185</v>
      </c>
      <c r="D3337">
        <v>181</v>
      </c>
      <c r="E3337">
        <v>7</v>
      </c>
      <c r="F3337">
        <v>68</v>
      </c>
      <c r="G3337">
        <v>32</v>
      </c>
      <c r="H3337" t="s">
        <v>3951</v>
      </c>
      <c r="I3337">
        <f>YEAR(Table1[[#This Row],[Date]])</f>
        <v>2024</v>
      </c>
      <c r="J3337">
        <f>MONTH(Table1[[#This Row],[Date]])</f>
        <v>1</v>
      </c>
      <c r="K3337">
        <f>WEEKDAY(Table1[[#This Row],[Date]])</f>
        <v>4</v>
      </c>
      <c r="L3337" s="3">
        <f>DAY(Table1[[#This Row],[Date]])</f>
        <v>31</v>
      </c>
      <c r="M3337" s="3">
        <f>Table1[[#This Row],[Inventory Level]]/Table1[[#This Row],[Reorder Point]]</f>
        <v>1.0220994475138121</v>
      </c>
      <c r="N3337" s="3">
        <f>ROUND(Table1[[#This Row],[Turnover Ratio]],2)</f>
        <v>1.02</v>
      </c>
    </row>
    <row r="3338" spans="1:14" hidden="1" x14ac:dyDescent="0.25">
      <c r="A3338" t="s">
        <v>2824</v>
      </c>
      <c r="B3338" s="1">
        <v>45544</v>
      </c>
      <c r="C3338">
        <v>859</v>
      </c>
      <c r="D3338">
        <v>467</v>
      </c>
      <c r="E3338">
        <v>13</v>
      </c>
      <c r="F3338">
        <v>108</v>
      </c>
      <c r="G3338">
        <v>10</v>
      </c>
      <c r="H3338" t="s">
        <v>3950</v>
      </c>
      <c r="I3338">
        <f>YEAR(Table1[[#This Row],[Date]])</f>
        <v>2024</v>
      </c>
      <c r="J3338">
        <f>MONTH(Table1[[#This Row],[Date]])</f>
        <v>9</v>
      </c>
      <c r="K3338">
        <f>WEEKDAY(Table1[[#This Row],[Date]])</f>
        <v>2</v>
      </c>
      <c r="L3338" s="3">
        <f>DAY(Table1[[#This Row],[Date]])</f>
        <v>9</v>
      </c>
      <c r="M3338" s="3">
        <f>Table1[[#This Row],[Inventory Level]]/Table1[[#This Row],[Reorder Point]]</f>
        <v>1.8394004282655245</v>
      </c>
      <c r="N3338" s="3">
        <f>ROUND(Table1[[#This Row],[Turnover Ratio]],2)</f>
        <v>1.84</v>
      </c>
    </row>
    <row r="3339" spans="1:14" hidden="1" x14ac:dyDescent="0.25">
      <c r="A3339" t="s">
        <v>1678</v>
      </c>
      <c r="B3339" s="1">
        <v>45177</v>
      </c>
      <c r="C3339">
        <v>599</v>
      </c>
      <c r="D3339">
        <v>345</v>
      </c>
      <c r="E3339">
        <v>13</v>
      </c>
      <c r="F3339">
        <v>57</v>
      </c>
      <c r="G3339">
        <v>2</v>
      </c>
      <c r="H3339" t="s">
        <v>3950</v>
      </c>
      <c r="I3339">
        <f>YEAR(Table1[[#This Row],[Date]])</f>
        <v>2023</v>
      </c>
      <c r="J3339">
        <f>MONTH(Table1[[#This Row],[Date]])</f>
        <v>9</v>
      </c>
      <c r="K3339">
        <f>WEEKDAY(Table1[[#This Row],[Date]])</f>
        <v>6</v>
      </c>
      <c r="L3339" s="3">
        <f>DAY(Table1[[#This Row],[Date]])</f>
        <v>8</v>
      </c>
      <c r="M3339" s="3">
        <f>Table1[[#This Row],[Inventory Level]]/Table1[[#This Row],[Reorder Point]]</f>
        <v>1.7362318840579709</v>
      </c>
      <c r="N3339" s="3">
        <f>ROUND(Table1[[#This Row],[Turnover Ratio]],2)</f>
        <v>1.74</v>
      </c>
    </row>
    <row r="3340" spans="1:14" hidden="1" x14ac:dyDescent="0.25">
      <c r="A3340" t="s">
        <v>2825</v>
      </c>
      <c r="B3340" s="1">
        <v>45253</v>
      </c>
      <c r="C3340">
        <v>114</v>
      </c>
      <c r="D3340">
        <v>241</v>
      </c>
      <c r="E3340">
        <v>13</v>
      </c>
      <c r="F3340">
        <v>178</v>
      </c>
      <c r="G3340">
        <v>6</v>
      </c>
      <c r="H3340" t="s">
        <v>3950</v>
      </c>
      <c r="I3340">
        <f>YEAR(Table1[[#This Row],[Date]])</f>
        <v>2023</v>
      </c>
      <c r="J3340">
        <f>MONTH(Table1[[#This Row],[Date]])</f>
        <v>11</v>
      </c>
      <c r="K3340">
        <f>WEEKDAY(Table1[[#This Row],[Date]])</f>
        <v>5</v>
      </c>
      <c r="L3340" s="3">
        <f>DAY(Table1[[#This Row],[Date]])</f>
        <v>23</v>
      </c>
      <c r="M3340" s="3">
        <f>Table1[[#This Row],[Inventory Level]]/Table1[[#This Row],[Reorder Point]]</f>
        <v>0.47302904564315351</v>
      </c>
      <c r="N3340" s="3">
        <f>ROUND(Table1[[#This Row],[Turnover Ratio]],2)</f>
        <v>0.47</v>
      </c>
    </row>
    <row r="3341" spans="1:14" hidden="1" x14ac:dyDescent="0.25">
      <c r="A3341" t="s">
        <v>2826</v>
      </c>
      <c r="B3341" s="1">
        <v>44985</v>
      </c>
      <c r="C3341">
        <v>222</v>
      </c>
      <c r="D3341">
        <v>281</v>
      </c>
      <c r="E3341">
        <v>9</v>
      </c>
      <c r="F3341">
        <v>153</v>
      </c>
      <c r="G3341">
        <v>7</v>
      </c>
      <c r="H3341" t="s">
        <v>3951</v>
      </c>
      <c r="I3341">
        <f>YEAR(Table1[[#This Row],[Date]])</f>
        <v>2023</v>
      </c>
      <c r="J3341">
        <f>MONTH(Table1[[#This Row],[Date]])</f>
        <v>2</v>
      </c>
      <c r="K3341">
        <f>WEEKDAY(Table1[[#This Row],[Date]])</f>
        <v>3</v>
      </c>
      <c r="L3341" s="3">
        <f>DAY(Table1[[#This Row],[Date]])</f>
        <v>28</v>
      </c>
      <c r="M3341" s="3">
        <f>Table1[[#This Row],[Inventory Level]]/Table1[[#This Row],[Reorder Point]]</f>
        <v>0.79003558718861211</v>
      </c>
      <c r="N3341" s="3">
        <f>ROUND(Table1[[#This Row],[Turnover Ratio]],2)</f>
        <v>0.79</v>
      </c>
    </row>
    <row r="3342" spans="1:14" x14ac:dyDescent="0.25">
      <c r="A3342" t="s">
        <v>2827</v>
      </c>
      <c r="B3342" s="1">
        <v>45282</v>
      </c>
      <c r="C3342">
        <v>463</v>
      </c>
      <c r="D3342">
        <v>292</v>
      </c>
      <c r="E3342">
        <v>9</v>
      </c>
      <c r="F3342">
        <v>83</v>
      </c>
      <c r="G3342">
        <v>13</v>
      </c>
      <c r="H3342" t="s">
        <v>3949</v>
      </c>
      <c r="I3342">
        <f>YEAR(Table1[[#This Row],[Date]])</f>
        <v>2023</v>
      </c>
      <c r="J3342">
        <f>MONTH(Table1[[#This Row],[Date]])</f>
        <v>12</v>
      </c>
      <c r="K3342">
        <f>WEEKDAY(Table1[[#This Row],[Date]])</f>
        <v>6</v>
      </c>
      <c r="L3342" s="3">
        <f>DAY(Table1[[#This Row],[Date]])</f>
        <v>22</v>
      </c>
      <c r="M3342" s="3">
        <f>Table1[[#This Row],[Inventory Level]]/Table1[[#This Row],[Reorder Point]]</f>
        <v>1.5856164383561644</v>
      </c>
      <c r="N3342" s="3">
        <f>ROUND(Table1[[#This Row],[Turnover Ratio]],2)</f>
        <v>1.59</v>
      </c>
    </row>
    <row r="3343" spans="1:14" x14ac:dyDescent="0.25">
      <c r="A3343" t="s">
        <v>2828</v>
      </c>
      <c r="B3343" s="1">
        <v>45581</v>
      </c>
      <c r="C3343">
        <v>244</v>
      </c>
      <c r="D3343">
        <v>124</v>
      </c>
      <c r="E3343">
        <v>5</v>
      </c>
      <c r="F3343">
        <v>143</v>
      </c>
      <c r="G3343">
        <v>21</v>
      </c>
      <c r="H3343" t="s">
        <v>3949</v>
      </c>
      <c r="I3343">
        <f>YEAR(Table1[[#This Row],[Date]])</f>
        <v>2024</v>
      </c>
      <c r="J3343">
        <f>MONTH(Table1[[#This Row],[Date]])</f>
        <v>10</v>
      </c>
      <c r="K3343">
        <f>WEEKDAY(Table1[[#This Row],[Date]])</f>
        <v>4</v>
      </c>
      <c r="L3343" s="3">
        <f>DAY(Table1[[#This Row],[Date]])</f>
        <v>16</v>
      </c>
      <c r="M3343" s="3">
        <f>Table1[[#This Row],[Inventory Level]]/Table1[[#This Row],[Reorder Point]]</f>
        <v>1.967741935483871</v>
      </c>
      <c r="N3343" s="3">
        <f>ROUND(Table1[[#This Row],[Turnover Ratio]],2)</f>
        <v>1.97</v>
      </c>
    </row>
    <row r="3344" spans="1:14" hidden="1" x14ac:dyDescent="0.25">
      <c r="A3344" t="s">
        <v>2829</v>
      </c>
      <c r="B3344" s="1">
        <v>45203</v>
      </c>
      <c r="C3344">
        <v>908</v>
      </c>
      <c r="D3344">
        <v>83</v>
      </c>
      <c r="E3344">
        <v>5</v>
      </c>
      <c r="F3344">
        <v>138</v>
      </c>
      <c r="G3344">
        <v>36</v>
      </c>
      <c r="H3344" t="s">
        <v>3951</v>
      </c>
      <c r="I3344">
        <f>YEAR(Table1[[#This Row],[Date]])</f>
        <v>2023</v>
      </c>
      <c r="J3344">
        <f>MONTH(Table1[[#This Row],[Date]])</f>
        <v>10</v>
      </c>
      <c r="K3344">
        <f>WEEKDAY(Table1[[#This Row],[Date]])</f>
        <v>4</v>
      </c>
      <c r="L3344" s="3">
        <f>DAY(Table1[[#This Row],[Date]])</f>
        <v>4</v>
      </c>
      <c r="M3344" s="3">
        <f>Table1[[#This Row],[Inventory Level]]/Table1[[#This Row],[Reorder Point]]</f>
        <v>10.939759036144578</v>
      </c>
      <c r="N3344" s="3">
        <f>ROUND(Table1[[#This Row],[Turnover Ratio]],2)</f>
        <v>10.94</v>
      </c>
    </row>
    <row r="3345" spans="1:14" hidden="1" x14ac:dyDescent="0.25">
      <c r="A3345" t="s">
        <v>2830</v>
      </c>
      <c r="B3345" s="1">
        <v>45509</v>
      </c>
      <c r="C3345">
        <v>529</v>
      </c>
      <c r="D3345">
        <v>291</v>
      </c>
      <c r="E3345">
        <v>18</v>
      </c>
      <c r="F3345">
        <v>199</v>
      </c>
      <c r="G3345">
        <v>17</v>
      </c>
      <c r="H3345" t="s">
        <v>3950</v>
      </c>
      <c r="I3345">
        <f>YEAR(Table1[[#This Row],[Date]])</f>
        <v>2024</v>
      </c>
      <c r="J3345">
        <f>MONTH(Table1[[#This Row],[Date]])</f>
        <v>8</v>
      </c>
      <c r="K3345">
        <f>WEEKDAY(Table1[[#This Row],[Date]])</f>
        <v>2</v>
      </c>
      <c r="L3345" s="3">
        <f>DAY(Table1[[#This Row],[Date]])</f>
        <v>5</v>
      </c>
      <c r="M3345" s="3">
        <f>Table1[[#This Row],[Inventory Level]]/Table1[[#This Row],[Reorder Point]]</f>
        <v>1.8178694158075601</v>
      </c>
      <c r="N3345" s="3">
        <f>ROUND(Table1[[#This Row],[Turnover Ratio]],2)</f>
        <v>1.82</v>
      </c>
    </row>
    <row r="3346" spans="1:14" hidden="1" x14ac:dyDescent="0.25">
      <c r="A3346" t="s">
        <v>2831</v>
      </c>
      <c r="B3346" s="1">
        <v>45361</v>
      </c>
      <c r="C3346">
        <v>224</v>
      </c>
      <c r="D3346">
        <v>279</v>
      </c>
      <c r="E3346">
        <v>10</v>
      </c>
      <c r="F3346">
        <v>10</v>
      </c>
      <c r="G3346">
        <v>42</v>
      </c>
      <c r="H3346" t="s">
        <v>3950</v>
      </c>
      <c r="I3346">
        <f>YEAR(Table1[[#This Row],[Date]])</f>
        <v>2024</v>
      </c>
      <c r="J3346">
        <f>MONTH(Table1[[#This Row],[Date]])</f>
        <v>3</v>
      </c>
      <c r="K3346">
        <f>WEEKDAY(Table1[[#This Row],[Date]])</f>
        <v>1</v>
      </c>
      <c r="L3346" s="3">
        <f>DAY(Table1[[#This Row],[Date]])</f>
        <v>10</v>
      </c>
      <c r="M3346" s="3">
        <f>Table1[[#This Row],[Inventory Level]]/Table1[[#This Row],[Reorder Point]]</f>
        <v>0.80286738351254483</v>
      </c>
      <c r="N3346" s="3">
        <f>ROUND(Table1[[#This Row],[Turnover Ratio]],2)</f>
        <v>0.8</v>
      </c>
    </row>
    <row r="3347" spans="1:14" hidden="1" x14ac:dyDescent="0.25">
      <c r="A3347" t="s">
        <v>2832</v>
      </c>
      <c r="B3347" s="1">
        <v>45191</v>
      </c>
      <c r="C3347">
        <v>752</v>
      </c>
      <c r="D3347">
        <v>76</v>
      </c>
      <c r="E3347">
        <v>2</v>
      </c>
      <c r="F3347">
        <v>114</v>
      </c>
      <c r="G3347">
        <v>37</v>
      </c>
      <c r="H3347" t="s">
        <v>3951</v>
      </c>
      <c r="I3347">
        <f>YEAR(Table1[[#This Row],[Date]])</f>
        <v>2023</v>
      </c>
      <c r="J3347">
        <f>MONTH(Table1[[#This Row],[Date]])</f>
        <v>9</v>
      </c>
      <c r="K3347">
        <f>WEEKDAY(Table1[[#This Row],[Date]])</f>
        <v>6</v>
      </c>
      <c r="L3347" s="3">
        <f>DAY(Table1[[#This Row],[Date]])</f>
        <v>22</v>
      </c>
      <c r="M3347" s="3">
        <f>Table1[[#This Row],[Inventory Level]]/Table1[[#This Row],[Reorder Point]]</f>
        <v>9.8947368421052637</v>
      </c>
      <c r="N3347" s="3">
        <f>ROUND(Table1[[#This Row],[Turnover Ratio]],2)</f>
        <v>9.89</v>
      </c>
    </row>
    <row r="3348" spans="1:14" hidden="1" x14ac:dyDescent="0.25">
      <c r="A3348" t="s">
        <v>2833</v>
      </c>
      <c r="B3348" s="1">
        <v>45212</v>
      </c>
      <c r="C3348">
        <v>437</v>
      </c>
      <c r="D3348">
        <v>210</v>
      </c>
      <c r="E3348">
        <v>30</v>
      </c>
      <c r="F3348">
        <v>5</v>
      </c>
      <c r="G3348">
        <v>34</v>
      </c>
      <c r="H3348" t="s">
        <v>3951</v>
      </c>
      <c r="I3348">
        <f>YEAR(Table1[[#This Row],[Date]])</f>
        <v>2023</v>
      </c>
      <c r="J3348">
        <f>MONTH(Table1[[#This Row],[Date]])</f>
        <v>10</v>
      </c>
      <c r="K3348">
        <f>WEEKDAY(Table1[[#This Row],[Date]])</f>
        <v>6</v>
      </c>
      <c r="L3348" s="3">
        <f>DAY(Table1[[#This Row],[Date]])</f>
        <v>13</v>
      </c>
      <c r="M3348" s="3">
        <f>Table1[[#This Row],[Inventory Level]]/Table1[[#This Row],[Reorder Point]]</f>
        <v>2.0809523809523811</v>
      </c>
      <c r="N3348" s="3">
        <f>ROUND(Table1[[#This Row],[Turnover Ratio]],2)</f>
        <v>2.08</v>
      </c>
    </row>
    <row r="3349" spans="1:14" hidden="1" x14ac:dyDescent="0.25">
      <c r="A3349" t="s">
        <v>2834</v>
      </c>
      <c r="B3349" s="1">
        <v>45658</v>
      </c>
      <c r="C3349">
        <v>179</v>
      </c>
      <c r="D3349">
        <v>91</v>
      </c>
      <c r="E3349">
        <v>19</v>
      </c>
      <c r="F3349">
        <v>3</v>
      </c>
      <c r="G3349">
        <v>8</v>
      </c>
      <c r="H3349" t="s">
        <v>3950</v>
      </c>
      <c r="I3349">
        <f>YEAR(Table1[[#This Row],[Date]])</f>
        <v>2025</v>
      </c>
      <c r="J3349">
        <f>MONTH(Table1[[#This Row],[Date]])</f>
        <v>1</v>
      </c>
      <c r="K3349">
        <f>WEEKDAY(Table1[[#This Row],[Date]])</f>
        <v>4</v>
      </c>
      <c r="L3349" s="3">
        <f>DAY(Table1[[#This Row],[Date]])</f>
        <v>1</v>
      </c>
      <c r="M3349" s="3">
        <f>Table1[[#This Row],[Inventory Level]]/Table1[[#This Row],[Reorder Point]]</f>
        <v>1.9670329670329669</v>
      </c>
      <c r="N3349" s="3">
        <f>ROUND(Table1[[#This Row],[Turnover Ratio]],2)</f>
        <v>1.97</v>
      </c>
    </row>
    <row r="3350" spans="1:14" hidden="1" x14ac:dyDescent="0.25">
      <c r="A3350" t="s">
        <v>2835</v>
      </c>
      <c r="B3350" s="1">
        <v>45014</v>
      </c>
      <c r="C3350">
        <v>463</v>
      </c>
      <c r="D3350">
        <v>247</v>
      </c>
      <c r="E3350">
        <v>20</v>
      </c>
      <c r="F3350">
        <v>71</v>
      </c>
      <c r="G3350">
        <v>23</v>
      </c>
      <c r="H3350" t="s">
        <v>3950</v>
      </c>
      <c r="I3350">
        <f>YEAR(Table1[[#This Row],[Date]])</f>
        <v>2023</v>
      </c>
      <c r="J3350">
        <f>MONTH(Table1[[#This Row],[Date]])</f>
        <v>3</v>
      </c>
      <c r="K3350">
        <f>WEEKDAY(Table1[[#This Row],[Date]])</f>
        <v>4</v>
      </c>
      <c r="L3350" s="3">
        <f>DAY(Table1[[#This Row],[Date]])</f>
        <v>29</v>
      </c>
      <c r="M3350" s="3">
        <f>Table1[[#This Row],[Inventory Level]]/Table1[[#This Row],[Reorder Point]]</f>
        <v>1.8744939271255061</v>
      </c>
      <c r="N3350" s="3">
        <f>ROUND(Table1[[#This Row],[Turnover Ratio]],2)</f>
        <v>1.87</v>
      </c>
    </row>
    <row r="3351" spans="1:14" hidden="1" x14ac:dyDescent="0.25">
      <c r="A3351" t="s">
        <v>2836</v>
      </c>
      <c r="B3351" s="1">
        <v>45361</v>
      </c>
      <c r="C3351">
        <v>109</v>
      </c>
      <c r="D3351">
        <v>409</v>
      </c>
      <c r="E3351">
        <v>11</v>
      </c>
      <c r="F3351">
        <v>142</v>
      </c>
      <c r="G3351">
        <v>7</v>
      </c>
      <c r="H3351" t="s">
        <v>3950</v>
      </c>
      <c r="I3351">
        <f>YEAR(Table1[[#This Row],[Date]])</f>
        <v>2024</v>
      </c>
      <c r="J3351">
        <f>MONTH(Table1[[#This Row],[Date]])</f>
        <v>3</v>
      </c>
      <c r="K3351">
        <f>WEEKDAY(Table1[[#This Row],[Date]])</f>
        <v>1</v>
      </c>
      <c r="L3351" s="3">
        <f>DAY(Table1[[#This Row],[Date]])</f>
        <v>10</v>
      </c>
      <c r="M3351" s="3">
        <f>Table1[[#This Row],[Inventory Level]]/Table1[[#This Row],[Reorder Point]]</f>
        <v>0.2665036674816626</v>
      </c>
      <c r="N3351" s="3">
        <f>ROUND(Table1[[#This Row],[Turnover Ratio]],2)</f>
        <v>0.27</v>
      </c>
    </row>
    <row r="3352" spans="1:14" hidden="1" x14ac:dyDescent="0.25">
      <c r="A3352" t="s">
        <v>2837</v>
      </c>
      <c r="B3352" s="1">
        <v>45249</v>
      </c>
      <c r="C3352">
        <v>115</v>
      </c>
      <c r="D3352">
        <v>176</v>
      </c>
      <c r="E3352">
        <v>4</v>
      </c>
      <c r="F3352">
        <v>153</v>
      </c>
      <c r="G3352">
        <v>4</v>
      </c>
      <c r="H3352" t="s">
        <v>3951</v>
      </c>
      <c r="I3352">
        <f>YEAR(Table1[[#This Row],[Date]])</f>
        <v>2023</v>
      </c>
      <c r="J3352">
        <f>MONTH(Table1[[#This Row],[Date]])</f>
        <v>11</v>
      </c>
      <c r="K3352">
        <f>WEEKDAY(Table1[[#This Row],[Date]])</f>
        <v>1</v>
      </c>
      <c r="L3352" s="3">
        <f>DAY(Table1[[#This Row],[Date]])</f>
        <v>19</v>
      </c>
      <c r="M3352" s="3">
        <f>Table1[[#This Row],[Inventory Level]]/Table1[[#This Row],[Reorder Point]]</f>
        <v>0.65340909090909094</v>
      </c>
      <c r="N3352" s="3">
        <f>ROUND(Table1[[#This Row],[Turnover Ratio]],2)</f>
        <v>0.65</v>
      </c>
    </row>
    <row r="3353" spans="1:14" hidden="1" x14ac:dyDescent="0.25">
      <c r="A3353" t="s">
        <v>2838</v>
      </c>
      <c r="B3353" s="1">
        <v>45050</v>
      </c>
      <c r="C3353">
        <v>268</v>
      </c>
      <c r="D3353">
        <v>209</v>
      </c>
      <c r="E3353">
        <v>25</v>
      </c>
      <c r="F3353">
        <v>144</v>
      </c>
      <c r="G3353">
        <v>45</v>
      </c>
      <c r="H3353" t="s">
        <v>3950</v>
      </c>
      <c r="I3353">
        <f>YEAR(Table1[[#This Row],[Date]])</f>
        <v>2023</v>
      </c>
      <c r="J3353">
        <f>MONTH(Table1[[#This Row],[Date]])</f>
        <v>5</v>
      </c>
      <c r="K3353">
        <f>WEEKDAY(Table1[[#This Row],[Date]])</f>
        <v>5</v>
      </c>
      <c r="L3353" s="3">
        <f>DAY(Table1[[#This Row],[Date]])</f>
        <v>4</v>
      </c>
      <c r="M3353" s="3">
        <f>Table1[[#This Row],[Inventory Level]]/Table1[[#This Row],[Reorder Point]]</f>
        <v>1.2822966507177034</v>
      </c>
      <c r="N3353" s="3">
        <f>ROUND(Table1[[#This Row],[Turnover Ratio]],2)</f>
        <v>1.28</v>
      </c>
    </row>
    <row r="3354" spans="1:14" hidden="1" x14ac:dyDescent="0.25">
      <c r="A3354" t="s">
        <v>2839</v>
      </c>
      <c r="B3354" s="1">
        <v>45446</v>
      </c>
      <c r="C3354">
        <v>603</v>
      </c>
      <c r="D3354">
        <v>179</v>
      </c>
      <c r="E3354">
        <v>30</v>
      </c>
      <c r="F3354">
        <v>115</v>
      </c>
      <c r="G3354">
        <v>32</v>
      </c>
      <c r="H3354" t="s">
        <v>3951</v>
      </c>
      <c r="I3354">
        <f>YEAR(Table1[[#This Row],[Date]])</f>
        <v>2024</v>
      </c>
      <c r="J3354">
        <f>MONTH(Table1[[#This Row],[Date]])</f>
        <v>6</v>
      </c>
      <c r="K3354">
        <f>WEEKDAY(Table1[[#This Row],[Date]])</f>
        <v>2</v>
      </c>
      <c r="L3354" s="3">
        <f>DAY(Table1[[#This Row],[Date]])</f>
        <v>3</v>
      </c>
      <c r="M3354" s="3">
        <f>Table1[[#This Row],[Inventory Level]]/Table1[[#This Row],[Reorder Point]]</f>
        <v>3.3687150837988828</v>
      </c>
      <c r="N3354" s="3">
        <f>ROUND(Table1[[#This Row],[Turnover Ratio]],2)</f>
        <v>3.37</v>
      </c>
    </row>
    <row r="3355" spans="1:14" x14ac:dyDescent="0.25">
      <c r="A3355" t="s">
        <v>2840</v>
      </c>
      <c r="B3355" s="1">
        <v>45088</v>
      </c>
      <c r="C3355">
        <v>665</v>
      </c>
      <c r="D3355">
        <v>435</v>
      </c>
      <c r="E3355">
        <v>11</v>
      </c>
      <c r="F3355">
        <v>165</v>
      </c>
      <c r="G3355">
        <v>4</v>
      </c>
      <c r="H3355" t="s">
        <v>3949</v>
      </c>
      <c r="I3355">
        <f>YEAR(Table1[[#This Row],[Date]])</f>
        <v>2023</v>
      </c>
      <c r="J3355">
        <f>MONTH(Table1[[#This Row],[Date]])</f>
        <v>6</v>
      </c>
      <c r="K3355">
        <f>WEEKDAY(Table1[[#This Row],[Date]])</f>
        <v>1</v>
      </c>
      <c r="L3355" s="3">
        <f>DAY(Table1[[#This Row],[Date]])</f>
        <v>11</v>
      </c>
      <c r="M3355" s="3">
        <f>Table1[[#This Row],[Inventory Level]]/Table1[[#This Row],[Reorder Point]]</f>
        <v>1.5287356321839081</v>
      </c>
      <c r="N3355" s="3">
        <f>ROUND(Table1[[#This Row],[Turnover Ratio]],2)</f>
        <v>1.53</v>
      </c>
    </row>
    <row r="3356" spans="1:14" hidden="1" x14ac:dyDescent="0.25">
      <c r="A3356" t="s">
        <v>2841</v>
      </c>
      <c r="B3356" s="1">
        <v>45171</v>
      </c>
      <c r="C3356">
        <v>138</v>
      </c>
      <c r="D3356">
        <v>319</v>
      </c>
      <c r="E3356">
        <v>19</v>
      </c>
      <c r="F3356">
        <v>37</v>
      </c>
      <c r="G3356">
        <v>16</v>
      </c>
      <c r="H3356" t="s">
        <v>3951</v>
      </c>
      <c r="I3356">
        <f>YEAR(Table1[[#This Row],[Date]])</f>
        <v>2023</v>
      </c>
      <c r="J3356">
        <f>MONTH(Table1[[#This Row],[Date]])</f>
        <v>9</v>
      </c>
      <c r="K3356">
        <f>WEEKDAY(Table1[[#This Row],[Date]])</f>
        <v>7</v>
      </c>
      <c r="L3356" s="3">
        <f>DAY(Table1[[#This Row],[Date]])</f>
        <v>2</v>
      </c>
      <c r="M3356" s="3">
        <f>Table1[[#This Row],[Inventory Level]]/Table1[[#This Row],[Reorder Point]]</f>
        <v>0.43260188087774293</v>
      </c>
      <c r="N3356" s="3">
        <f>ROUND(Table1[[#This Row],[Turnover Ratio]],2)</f>
        <v>0.43</v>
      </c>
    </row>
    <row r="3357" spans="1:14" x14ac:dyDescent="0.25">
      <c r="A3357" t="s">
        <v>1106</v>
      </c>
      <c r="B3357" s="1">
        <v>45025</v>
      </c>
      <c r="C3357">
        <v>143</v>
      </c>
      <c r="D3357">
        <v>381</v>
      </c>
      <c r="E3357">
        <v>11</v>
      </c>
      <c r="F3357">
        <v>116</v>
      </c>
      <c r="G3357">
        <v>42</v>
      </c>
      <c r="H3357" t="s">
        <v>3949</v>
      </c>
      <c r="I3357">
        <f>YEAR(Table1[[#This Row],[Date]])</f>
        <v>2023</v>
      </c>
      <c r="J3357">
        <f>MONTH(Table1[[#This Row],[Date]])</f>
        <v>4</v>
      </c>
      <c r="K3357">
        <f>WEEKDAY(Table1[[#This Row],[Date]])</f>
        <v>1</v>
      </c>
      <c r="L3357" s="3">
        <f>DAY(Table1[[#This Row],[Date]])</f>
        <v>9</v>
      </c>
      <c r="M3357" s="3">
        <f>Table1[[#This Row],[Inventory Level]]/Table1[[#This Row],[Reorder Point]]</f>
        <v>0.37532808398950129</v>
      </c>
      <c r="N3357" s="3">
        <f>ROUND(Table1[[#This Row],[Turnover Ratio]],2)</f>
        <v>0.38</v>
      </c>
    </row>
    <row r="3358" spans="1:14" hidden="1" x14ac:dyDescent="0.25">
      <c r="A3358" t="s">
        <v>2842</v>
      </c>
      <c r="B3358" s="1">
        <v>45045</v>
      </c>
      <c r="C3358">
        <v>610</v>
      </c>
      <c r="D3358">
        <v>457</v>
      </c>
      <c r="E3358">
        <v>11</v>
      </c>
      <c r="F3358">
        <v>88</v>
      </c>
      <c r="G3358">
        <v>44</v>
      </c>
      <c r="H3358" t="s">
        <v>3951</v>
      </c>
      <c r="I3358">
        <f>YEAR(Table1[[#This Row],[Date]])</f>
        <v>2023</v>
      </c>
      <c r="J3358">
        <f>MONTH(Table1[[#This Row],[Date]])</f>
        <v>4</v>
      </c>
      <c r="K3358">
        <f>WEEKDAY(Table1[[#This Row],[Date]])</f>
        <v>7</v>
      </c>
      <c r="L3358" s="3">
        <f>DAY(Table1[[#This Row],[Date]])</f>
        <v>29</v>
      </c>
      <c r="M3358" s="3">
        <f>Table1[[#This Row],[Inventory Level]]/Table1[[#This Row],[Reorder Point]]</f>
        <v>1.3347921225382933</v>
      </c>
      <c r="N3358" s="3">
        <f>ROUND(Table1[[#This Row],[Turnover Ratio]],2)</f>
        <v>1.33</v>
      </c>
    </row>
    <row r="3359" spans="1:14" x14ac:dyDescent="0.25">
      <c r="A3359" t="s">
        <v>2843</v>
      </c>
      <c r="B3359" s="1">
        <v>45523</v>
      </c>
      <c r="C3359">
        <v>597</v>
      </c>
      <c r="D3359">
        <v>352</v>
      </c>
      <c r="E3359">
        <v>16</v>
      </c>
      <c r="F3359">
        <v>9</v>
      </c>
      <c r="G3359">
        <v>18</v>
      </c>
      <c r="H3359" t="s">
        <v>3949</v>
      </c>
      <c r="I3359">
        <f>YEAR(Table1[[#This Row],[Date]])</f>
        <v>2024</v>
      </c>
      <c r="J3359">
        <f>MONTH(Table1[[#This Row],[Date]])</f>
        <v>8</v>
      </c>
      <c r="K3359">
        <f>WEEKDAY(Table1[[#This Row],[Date]])</f>
        <v>2</v>
      </c>
      <c r="L3359" s="3">
        <f>DAY(Table1[[#This Row],[Date]])</f>
        <v>19</v>
      </c>
      <c r="M3359" s="3">
        <f>Table1[[#This Row],[Inventory Level]]/Table1[[#This Row],[Reorder Point]]</f>
        <v>1.6960227272727273</v>
      </c>
      <c r="N3359" s="3">
        <f>ROUND(Table1[[#This Row],[Turnover Ratio]],2)</f>
        <v>1.7</v>
      </c>
    </row>
    <row r="3360" spans="1:14" hidden="1" x14ac:dyDescent="0.25">
      <c r="A3360" t="s">
        <v>2844</v>
      </c>
      <c r="B3360" s="1">
        <v>45497</v>
      </c>
      <c r="C3360">
        <v>777</v>
      </c>
      <c r="D3360">
        <v>352</v>
      </c>
      <c r="E3360">
        <v>4</v>
      </c>
      <c r="F3360">
        <v>169</v>
      </c>
      <c r="G3360">
        <v>45</v>
      </c>
      <c r="H3360" t="s">
        <v>3950</v>
      </c>
      <c r="I3360">
        <f>YEAR(Table1[[#This Row],[Date]])</f>
        <v>2024</v>
      </c>
      <c r="J3360">
        <f>MONTH(Table1[[#This Row],[Date]])</f>
        <v>7</v>
      </c>
      <c r="K3360">
        <f>WEEKDAY(Table1[[#This Row],[Date]])</f>
        <v>4</v>
      </c>
      <c r="L3360" s="3">
        <f>DAY(Table1[[#This Row],[Date]])</f>
        <v>24</v>
      </c>
      <c r="M3360" s="3">
        <f>Table1[[#This Row],[Inventory Level]]/Table1[[#This Row],[Reorder Point]]</f>
        <v>2.2073863636363638</v>
      </c>
      <c r="N3360" s="3">
        <f>ROUND(Table1[[#This Row],[Turnover Ratio]],2)</f>
        <v>2.21</v>
      </c>
    </row>
    <row r="3361" spans="1:14" hidden="1" x14ac:dyDescent="0.25">
      <c r="A3361" t="s">
        <v>2845</v>
      </c>
      <c r="B3361" s="1">
        <v>45347</v>
      </c>
      <c r="C3361">
        <v>938</v>
      </c>
      <c r="D3361">
        <v>162</v>
      </c>
      <c r="E3361">
        <v>26</v>
      </c>
      <c r="F3361">
        <v>178</v>
      </c>
      <c r="G3361">
        <v>39</v>
      </c>
      <c r="H3361" t="s">
        <v>3950</v>
      </c>
      <c r="I3361">
        <f>YEAR(Table1[[#This Row],[Date]])</f>
        <v>2024</v>
      </c>
      <c r="J3361">
        <f>MONTH(Table1[[#This Row],[Date]])</f>
        <v>2</v>
      </c>
      <c r="K3361">
        <f>WEEKDAY(Table1[[#This Row],[Date]])</f>
        <v>1</v>
      </c>
      <c r="L3361" s="3">
        <f>DAY(Table1[[#This Row],[Date]])</f>
        <v>25</v>
      </c>
      <c r="M3361" s="3">
        <f>Table1[[#This Row],[Inventory Level]]/Table1[[#This Row],[Reorder Point]]</f>
        <v>5.7901234567901234</v>
      </c>
      <c r="N3361" s="3">
        <f>ROUND(Table1[[#This Row],[Turnover Ratio]],2)</f>
        <v>5.79</v>
      </c>
    </row>
    <row r="3362" spans="1:14" hidden="1" x14ac:dyDescent="0.25">
      <c r="A3362" t="s">
        <v>2846</v>
      </c>
      <c r="B3362" s="1">
        <v>45066</v>
      </c>
      <c r="C3362">
        <v>155</v>
      </c>
      <c r="D3362">
        <v>449</v>
      </c>
      <c r="E3362">
        <v>24</v>
      </c>
      <c r="F3362">
        <v>52</v>
      </c>
      <c r="G3362">
        <v>49</v>
      </c>
      <c r="H3362" t="s">
        <v>3951</v>
      </c>
      <c r="I3362">
        <f>YEAR(Table1[[#This Row],[Date]])</f>
        <v>2023</v>
      </c>
      <c r="J3362">
        <f>MONTH(Table1[[#This Row],[Date]])</f>
        <v>5</v>
      </c>
      <c r="K3362">
        <f>WEEKDAY(Table1[[#This Row],[Date]])</f>
        <v>7</v>
      </c>
      <c r="L3362" s="3">
        <f>DAY(Table1[[#This Row],[Date]])</f>
        <v>20</v>
      </c>
      <c r="M3362" s="3">
        <f>Table1[[#This Row],[Inventory Level]]/Table1[[#This Row],[Reorder Point]]</f>
        <v>0.34521158129175944</v>
      </c>
      <c r="N3362" s="3">
        <f>ROUND(Table1[[#This Row],[Turnover Ratio]],2)</f>
        <v>0.35</v>
      </c>
    </row>
    <row r="3363" spans="1:14" hidden="1" x14ac:dyDescent="0.25">
      <c r="A3363" t="s">
        <v>2845</v>
      </c>
      <c r="B3363" s="1">
        <v>45261</v>
      </c>
      <c r="C3363">
        <v>163</v>
      </c>
      <c r="D3363">
        <v>70</v>
      </c>
      <c r="E3363">
        <v>2</v>
      </c>
      <c r="F3363">
        <v>174</v>
      </c>
      <c r="G3363">
        <v>32</v>
      </c>
      <c r="H3363" t="s">
        <v>3950</v>
      </c>
      <c r="I3363">
        <f>YEAR(Table1[[#This Row],[Date]])</f>
        <v>2023</v>
      </c>
      <c r="J3363">
        <f>MONTH(Table1[[#This Row],[Date]])</f>
        <v>12</v>
      </c>
      <c r="K3363">
        <f>WEEKDAY(Table1[[#This Row],[Date]])</f>
        <v>6</v>
      </c>
      <c r="L3363" s="3">
        <f>DAY(Table1[[#This Row],[Date]])</f>
        <v>1</v>
      </c>
      <c r="M3363" s="3">
        <f>Table1[[#This Row],[Inventory Level]]/Table1[[#This Row],[Reorder Point]]</f>
        <v>2.3285714285714287</v>
      </c>
      <c r="N3363" s="3">
        <f>ROUND(Table1[[#This Row],[Turnover Ratio]],2)</f>
        <v>2.33</v>
      </c>
    </row>
    <row r="3364" spans="1:14" hidden="1" x14ac:dyDescent="0.25">
      <c r="A3364" t="s">
        <v>2847</v>
      </c>
      <c r="B3364" s="1">
        <v>45212</v>
      </c>
      <c r="C3364">
        <v>333</v>
      </c>
      <c r="D3364">
        <v>189</v>
      </c>
      <c r="E3364">
        <v>27</v>
      </c>
      <c r="F3364">
        <v>19</v>
      </c>
      <c r="G3364">
        <v>8</v>
      </c>
      <c r="H3364" t="s">
        <v>3951</v>
      </c>
      <c r="I3364">
        <f>YEAR(Table1[[#This Row],[Date]])</f>
        <v>2023</v>
      </c>
      <c r="J3364">
        <f>MONTH(Table1[[#This Row],[Date]])</f>
        <v>10</v>
      </c>
      <c r="K3364">
        <f>WEEKDAY(Table1[[#This Row],[Date]])</f>
        <v>6</v>
      </c>
      <c r="L3364" s="3">
        <f>DAY(Table1[[#This Row],[Date]])</f>
        <v>13</v>
      </c>
      <c r="M3364" s="3">
        <f>Table1[[#This Row],[Inventory Level]]/Table1[[#This Row],[Reorder Point]]</f>
        <v>1.7619047619047619</v>
      </c>
      <c r="N3364" s="3">
        <f>ROUND(Table1[[#This Row],[Turnover Ratio]],2)</f>
        <v>1.76</v>
      </c>
    </row>
    <row r="3365" spans="1:14" x14ac:dyDescent="0.25">
      <c r="A3365" t="s">
        <v>2848</v>
      </c>
      <c r="B3365" s="1">
        <v>45365</v>
      </c>
      <c r="C3365">
        <v>623</v>
      </c>
      <c r="D3365">
        <v>77</v>
      </c>
      <c r="E3365">
        <v>26</v>
      </c>
      <c r="F3365">
        <v>112</v>
      </c>
      <c r="G3365">
        <v>19</v>
      </c>
      <c r="H3365" t="s">
        <v>3949</v>
      </c>
      <c r="I3365">
        <f>YEAR(Table1[[#This Row],[Date]])</f>
        <v>2024</v>
      </c>
      <c r="J3365">
        <f>MONTH(Table1[[#This Row],[Date]])</f>
        <v>3</v>
      </c>
      <c r="K3365">
        <f>WEEKDAY(Table1[[#This Row],[Date]])</f>
        <v>5</v>
      </c>
      <c r="L3365" s="3">
        <f>DAY(Table1[[#This Row],[Date]])</f>
        <v>14</v>
      </c>
      <c r="M3365" s="3">
        <f>Table1[[#This Row],[Inventory Level]]/Table1[[#This Row],[Reorder Point]]</f>
        <v>8.0909090909090917</v>
      </c>
      <c r="N3365" s="3">
        <f>ROUND(Table1[[#This Row],[Turnover Ratio]],2)</f>
        <v>8.09</v>
      </c>
    </row>
    <row r="3366" spans="1:14" hidden="1" x14ac:dyDescent="0.25">
      <c r="A3366" t="s">
        <v>2849</v>
      </c>
      <c r="B3366" s="1">
        <v>45514</v>
      </c>
      <c r="C3366">
        <v>256</v>
      </c>
      <c r="D3366">
        <v>139</v>
      </c>
      <c r="E3366">
        <v>6</v>
      </c>
      <c r="F3366">
        <v>192</v>
      </c>
      <c r="G3366">
        <v>16</v>
      </c>
      <c r="H3366" t="s">
        <v>3950</v>
      </c>
      <c r="I3366">
        <f>YEAR(Table1[[#This Row],[Date]])</f>
        <v>2024</v>
      </c>
      <c r="J3366">
        <f>MONTH(Table1[[#This Row],[Date]])</f>
        <v>8</v>
      </c>
      <c r="K3366">
        <f>WEEKDAY(Table1[[#This Row],[Date]])</f>
        <v>7</v>
      </c>
      <c r="L3366" s="3">
        <f>DAY(Table1[[#This Row],[Date]])</f>
        <v>10</v>
      </c>
      <c r="M3366" s="3">
        <f>Table1[[#This Row],[Inventory Level]]/Table1[[#This Row],[Reorder Point]]</f>
        <v>1.8417266187050361</v>
      </c>
      <c r="N3366" s="3">
        <f>ROUND(Table1[[#This Row],[Turnover Ratio]],2)</f>
        <v>1.84</v>
      </c>
    </row>
    <row r="3367" spans="1:14" hidden="1" x14ac:dyDescent="0.25">
      <c r="A3367" t="s">
        <v>2850</v>
      </c>
      <c r="B3367" s="1">
        <v>45381</v>
      </c>
      <c r="C3367">
        <v>664</v>
      </c>
      <c r="D3367">
        <v>405</v>
      </c>
      <c r="E3367">
        <v>17</v>
      </c>
      <c r="F3367">
        <v>59</v>
      </c>
      <c r="G3367">
        <v>45</v>
      </c>
      <c r="H3367" t="s">
        <v>3950</v>
      </c>
      <c r="I3367">
        <f>YEAR(Table1[[#This Row],[Date]])</f>
        <v>2024</v>
      </c>
      <c r="J3367">
        <f>MONTH(Table1[[#This Row],[Date]])</f>
        <v>3</v>
      </c>
      <c r="K3367">
        <f>WEEKDAY(Table1[[#This Row],[Date]])</f>
        <v>7</v>
      </c>
      <c r="L3367" s="3">
        <f>DAY(Table1[[#This Row],[Date]])</f>
        <v>30</v>
      </c>
      <c r="M3367" s="3">
        <f>Table1[[#This Row],[Inventory Level]]/Table1[[#This Row],[Reorder Point]]</f>
        <v>1.6395061728395062</v>
      </c>
      <c r="N3367" s="3">
        <f>ROUND(Table1[[#This Row],[Turnover Ratio]],2)</f>
        <v>1.64</v>
      </c>
    </row>
    <row r="3368" spans="1:14" x14ac:dyDescent="0.25">
      <c r="A3368" t="s">
        <v>2851</v>
      </c>
      <c r="B3368" s="1">
        <v>45302</v>
      </c>
      <c r="C3368">
        <v>256</v>
      </c>
      <c r="D3368">
        <v>126</v>
      </c>
      <c r="E3368">
        <v>20</v>
      </c>
      <c r="F3368">
        <v>119</v>
      </c>
      <c r="G3368">
        <v>43</v>
      </c>
      <c r="H3368" t="s">
        <v>3949</v>
      </c>
      <c r="I3368">
        <f>YEAR(Table1[[#This Row],[Date]])</f>
        <v>2024</v>
      </c>
      <c r="J3368">
        <f>MONTH(Table1[[#This Row],[Date]])</f>
        <v>1</v>
      </c>
      <c r="K3368">
        <f>WEEKDAY(Table1[[#This Row],[Date]])</f>
        <v>5</v>
      </c>
      <c r="L3368" s="3">
        <f>DAY(Table1[[#This Row],[Date]])</f>
        <v>11</v>
      </c>
      <c r="M3368" s="3">
        <f>Table1[[#This Row],[Inventory Level]]/Table1[[#This Row],[Reorder Point]]</f>
        <v>2.0317460317460316</v>
      </c>
      <c r="N3368" s="3">
        <f>ROUND(Table1[[#This Row],[Turnover Ratio]],2)</f>
        <v>2.0299999999999998</v>
      </c>
    </row>
    <row r="3369" spans="1:14" hidden="1" x14ac:dyDescent="0.25">
      <c r="A3369" t="s">
        <v>2852</v>
      </c>
      <c r="B3369" s="1">
        <v>45101</v>
      </c>
      <c r="C3369">
        <v>120</v>
      </c>
      <c r="D3369">
        <v>475</v>
      </c>
      <c r="E3369">
        <v>19</v>
      </c>
      <c r="F3369">
        <v>60</v>
      </c>
      <c r="G3369">
        <v>17</v>
      </c>
      <c r="H3369" t="s">
        <v>3951</v>
      </c>
      <c r="I3369">
        <f>YEAR(Table1[[#This Row],[Date]])</f>
        <v>2023</v>
      </c>
      <c r="J3369">
        <f>MONTH(Table1[[#This Row],[Date]])</f>
        <v>6</v>
      </c>
      <c r="K3369">
        <f>WEEKDAY(Table1[[#This Row],[Date]])</f>
        <v>7</v>
      </c>
      <c r="L3369" s="3">
        <f>DAY(Table1[[#This Row],[Date]])</f>
        <v>24</v>
      </c>
      <c r="M3369" s="3">
        <f>Table1[[#This Row],[Inventory Level]]/Table1[[#This Row],[Reorder Point]]</f>
        <v>0.25263157894736843</v>
      </c>
      <c r="N3369" s="3">
        <f>ROUND(Table1[[#This Row],[Turnover Ratio]],2)</f>
        <v>0.25</v>
      </c>
    </row>
    <row r="3370" spans="1:14" hidden="1" x14ac:dyDescent="0.25">
      <c r="A3370" t="s">
        <v>2853</v>
      </c>
      <c r="B3370" s="1">
        <v>45620</v>
      </c>
      <c r="C3370">
        <v>549</v>
      </c>
      <c r="D3370">
        <v>339</v>
      </c>
      <c r="E3370">
        <v>26</v>
      </c>
      <c r="F3370">
        <v>47</v>
      </c>
      <c r="G3370">
        <v>33</v>
      </c>
      <c r="H3370" t="s">
        <v>3951</v>
      </c>
      <c r="I3370">
        <f>YEAR(Table1[[#This Row],[Date]])</f>
        <v>2024</v>
      </c>
      <c r="J3370">
        <f>MONTH(Table1[[#This Row],[Date]])</f>
        <v>11</v>
      </c>
      <c r="K3370">
        <f>WEEKDAY(Table1[[#This Row],[Date]])</f>
        <v>1</v>
      </c>
      <c r="L3370" s="3">
        <f>DAY(Table1[[#This Row],[Date]])</f>
        <v>24</v>
      </c>
      <c r="M3370" s="3">
        <f>Table1[[#This Row],[Inventory Level]]/Table1[[#This Row],[Reorder Point]]</f>
        <v>1.6194690265486726</v>
      </c>
      <c r="N3370" s="3">
        <f>ROUND(Table1[[#This Row],[Turnover Ratio]],2)</f>
        <v>1.62</v>
      </c>
    </row>
    <row r="3371" spans="1:14" x14ac:dyDescent="0.25">
      <c r="A3371" t="s">
        <v>2854</v>
      </c>
      <c r="B3371" s="1">
        <v>45527</v>
      </c>
      <c r="C3371">
        <v>449</v>
      </c>
      <c r="D3371">
        <v>372</v>
      </c>
      <c r="E3371">
        <v>7</v>
      </c>
      <c r="F3371">
        <v>48</v>
      </c>
      <c r="G3371">
        <v>6</v>
      </c>
      <c r="H3371" t="s">
        <v>3949</v>
      </c>
      <c r="I3371">
        <f>YEAR(Table1[[#This Row],[Date]])</f>
        <v>2024</v>
      </c>
      <c r="J3371">
        <f>MONTH(Table1[[#This Row],[Date]])</f>
        <v>8</v>
      </c>
      <c r="K3371">
        <f>WEEKDAY(Table1[[#This Row],[Date]])</f>
        <v>6</v>
      </c>
      <c r="L3371" s="3">
        <f>DAY(Table1[[#This Row],[Date]])</f>
        <v>23</v>
      </c>
      <c r="M3371" s="3">
        <f>Table1[[#This Row],[Inventory Level]]/Table1[[#This Row],[Reorder Point]]</f>
        <v>1.206989247311828</v>
      </c>
      <c r="N3371" s="3">
        <f>ROUND(Table1[[#This Row],[Turnover Ratio]],2)</f>
        <v>1.21</v>
      </c>
    </row>
    <row r="3372" spans="1:14" x14ac:dyDescent="0.25">
      <c r="A3372" t="s">
        <v>2855</v>
      </c>
      <c r="B3372" s="1">
        <v>45333</v>
      </c>
      <c r="C3372">
        <v>809</v>
      </c>
      <c r="D3372">
        <v>75</v>
      </c>
      <c r="E3372">
        <v>13</v>
      </c>
      <c r="F3372">
        <v>155</v>
      </c>
      <c r="G3372">
        <v>34</v>
      </c>
      <c r="H3372" t="s">
        <v>3949</v>
      </c>
      <c r="I3372">
        <f>YEAR(Table1[[#This Row],[Date]])</f>
        <v>2024</v>
      </c>
      <c r="J3372">
        <f>MONTH(Table1[[#This Row],[Date]])</f>
        <v>2</v>
      </c>
      <c r="K3372">
        <f>WEEKDAY(Table1[[#This Row],[Date]])</f>
        <v>1</v>
      </c>
      <c r="L3372" s="3">
        <f>DAY(Table1[[#This Row],[Date]])</f>
        <v>11</v>
      </c>
      <c r="M3372" s="3">
        <f>Table1[[#This Row],[Inventory Level]]/Table1[[#This Row],[Reorder Point]]</f>
        <v>10.786666666666667</v>
      </c>
      <c r="N3372" s="3">
        <f>ROUND(Table1[[#This Row],[Turnover Ratio]],2)</f>
        <v>10.79</v>
      </c>
    </row>
    <row r="3373" spans="1:14" x14ac:dyDescent="0.25">
      <c r="A3373" t="s">
        <v>2856</v>
      </c>
      <c r="B3373" s="1">
        <v>45579</v>
      </c>
      <c r="C3373">
        <v>691</v>
      </c>
      <c r="D3373">
        <v>387</v>
      </c>
      <c r="E3373">
        <v>21</v>
      </c>
      <c r="F3373">
        <v>175</v>
      </c>
      <c r="G3373">
        <v>11</v>
      </c>
      <c r="H3373" t="s">
        <v>3949</v>
      </c>
      <c r="I3373">
        <f>YEAR(Table1[[#This Row],[Date]])</f>
        <v>2024</v>
      </c>
      <c r="J3373">
        <f>MONTH(Table1[[#This Row],[Date]])</f>
        <v>10</v>
      </c>
      <c r="K3373">
        <f>WEEKDAY(Table1[[#This Row],[Date]])</f>
        <v>2</v>
      </c>
      <c r="L3373" s="3">
        <f>DAY(Table1[[#This Row],[Date]])</f>
        <v>14</v>
      </c>
      <c r="M3373" s="3">
        <f>Table1[[#This Row],[Inventory Level]]/Table1[[#This Row],[Reorder Point]]</f>
        <v>1.7855297157622738</v>
      </c>
      <c r="N3373" s="3">
        <f>ROUND(Table1[[#This Row],[Turnover Ratio]],2)</f>
        <v>1.79</v>
      </c>
    </row>
    <row r="3374" spans="1:14" x14ac:dyDescent="0.25">
      <c r="A3374" t="s">
        <v>2857</v>
      </c>
      <c r="B3374" s="1">
        <v>45375</v>
      </c>
      <c r="C3374">
        <v>419</v>
      </c>
      <c r="D3374">
        <v>414</v>
      </c>
      <c r="E3374">
        <v>17</v>
      </c>
      <c r="F3374">
        <v>119</v>
      </c>
      <c r="G3374">
        <v>46</v>
      </c>
      <c r="H3374" t="s">
        <v>3949</v>
      </c>
      <c r="I3374">
        <f>YEAR(Table1[[#This Row],[Date]])</f>
        <v>2024</v>
      </c>
      <c r="J3374">
        <f>MONTH(Table1[[#This Row],[Date]])</f>
        <v>3</v>
      </c>
      <c r="K3374">
        <f>WEEKDAY(Table1[[#This Row],[Date]])</f>
        <v>1</v>
      </c>
      <c r="L3374" s="3">
        <f>DAY(Table1[[#This Row],[Date]])</f>
        <v>24</v>
      </c>
      <c r="M3374" s="3">
        <f>Table1[[#This Row],[Inventory Level]]/Table1[[#This Row],[Reorder Point]]</f>
        <v>1.0120772946859904</v>
      </c>
      <c r="N3374" s="3">
        <f>ROUND(Table1[[#This Row],[Turnover Ratio]],2)</f>
        <v>1.01</v>
      </c>
    </row>
    <row r="3375" spans="1:14" hidden="1" x14ac:dyDescent="0.25">
      <c r="A3375" t="s">
        <v>2858</v>
      </c>
      <c r="B3375" s="1">
        <v>45391</v>
      </c>
      <c r="C3375">
        <v>477</v>
      </c>
      <c r="D3375">
        <v>482</v>
      </c>
      <c r="E3375">
        <v>23</v>
      </c>
      <c r="F3375">
        <v>48</v>
      </c>
      <c r="G3375">
        <v>21</v>
      </c>
      <c r="H3375" t="s">
        <v>3951</v>
      </c>
      <c r="I3375">
        <f>YEAR(Table1[[#This Row],[Date]])</f>
        <v>2024</v>
      </c>
      <c r="J3375">
        <f>MONTH(Table1[[#This Row],[Date]])</f>
        <v>4</v>
      </c>
      <c r="K3375">
        <f>WEEKDAY(Table1[[#This Row],[Date]])</f>
        <v>3</v>
      </c>
      <c r="L3375" s="3">
        <f>DAY(Table1[[#This Row],[Date]])</f>
        <v>9</v>
      </c>
      <c r="M3375" s="3">
        <f>Table1[[#This Row],[Inventory Level]]/Table1[[#This Row],[Reorder Point]]</f>
        <v>0.98962655601659755</v>
      </c>
      <c r="N3375" s="3">
        <f>ROUND(Table1[[#This Row],[Turnover Ratio]],2)</f>
        <v>0.99</v>
      </c>
    </row>
    <row r="3376" spans="1:14" hidden="1" x14ac:dyDescent="0.25">
      <c r="A3376" t="s">
        <v>540</v>
      </c>
      <c r="B3376" s="1">
        <v>45444</v>
      </c>
      <c r="C3376">
        <v>186</v>
      </c>
      <c r="D3376">
        <v>154</v>
      </c>
      <c r="E3376">
        <v>7</v>
      </c>
      <c r="F3376">
        <v>126</v>
      </c>
      <c r="G3376">
        <v>38</v>
      </c>
      <c r="H3376" t="s">
        <v>3950</v>
      </c>
      <c r="I3376">
        <f>YEAR(Table1[[#This Row],[Date]])</f>
        <v>2024</v>
      </c>
      <c r="J3376">
        <f>MONTH(Table1[[#This Row],[Date]])</f>
        <v>6</v>
      </c>
      <c r="K3376">
        <f>WEEKDAY(Table1[[#This Row],[Date]])</f>
        <v>7</v>
      </c>
      <c r="L3376" s="3">
        <f>DAY(Table1[[#This Row],[Date]])</f>
        <v>1</v>
      </c>
      <c r="M3376" s="3">
        <f>Table1[[#This Row],[Inventory Level]]/Table1[[#This Row],[Reorder Point]]</f>
        <v>1.2077922077922079</v>
      </c>
      <c r="N3376" s="3">
        <f>ROUND(Table1[[#This Row],[Turnover Ratio]],2)</f>
        <v>1.21</v>
      </c>
    </row>
    <row r="3377" spans="1:14" hidden="1" x14ac:dyDescent="0.25">
      <c r="A3377" t="s">
        <v>2859</v>
      </c>
      <c r="B3377" s="1">
        <v>45553</v>
      </c>
      <c r="C3377">
        <v>781</v>
      </c>
      <c r="D3377">
        <v>173</v>
      </c>
      <c r="E3377">
        <v>6</v>
      </c>
      <c r="F3377">
        <v>196</v>
      </c>
      <c r="G3377">
        <v>7</v>
      </c>
      <c r="H3377" t="s">
        <v>3951</v>
      </c>
      <c r="I3377">
        <f>YEAR(Table1[[#This Row],[Date]])</f>
        <v>2024</v>
      </c>
      <c r="J3377">
        <f>MONTH(Table1[[#This Row],[Date]])</f>
        <v>9</v>
      </c>
      <c r="K3377">
        <f>WEEKDAY(Table1[[#This Row],[Date]])</f>
        <v>4</v>
      </c>
      <c r="L3377" s="3">
        <f>DAY(Table1[[#This Row],[Date]])</f>
        <v>18</v>
      </c>
      <c r="M3377" s="3">
        <f>Table1[[#This Row],[Inventory Level]]/Table1[[#This Row],[Reorder Point]]</f>
        <v>4.5144508670520231</v>
      </c>
      <c r="N3377" s="3">
        <f>ROUND(Table1[[#This Row],[Turnover Ratio]],2)</f>
        <v>4.51</v>
      </c>
    </row>
    <row r="3378" spans="1:14" hidden="1" x14ac:dyDescent="0.25">
      <c r="A3378" t="s">
        <v>2860</v>
      </c>
      <c r="B3378" s="1">
        <v>45513</v>
      </c>
      <c r="C3378">
        <v>419</v>
      </c>
      <c r="D3378">
        <v>423</v>
      </c>
      <c r="E3378">
        <v>27</v>
      </c>
      <c r="F3378">
        <v>136</v>
      </c>
      <c r="G3378">
        <v>27</v>
      </c>
      <c r="H3378" t="s">
        <v>3950</v>
      </c>
      <c r="I3378">
        <f>YEAR(Table1[[#This Row],[Date]])</f>
        <v>2024</v>
      </c>
      <c r="J3378">
        <f>MONTH(Table1[[#This Row],[Date]])</f>
        <v>8</v>
      </c>
      <c r="K3378">
        <f>WEEKDAY(Table1[[#This Row],[Date]])</f>
        <v>6</v>
      </c>
      <c r="L3378" s="3">
        <f>DAY(Table1[[#This Row],[Date]])</f>
        <v>9</v>
      </c>
      <c r="M3378" s="3">
        <f>Table1[[#This Row],[Inventory Level]]/Table1[[#This Row],[Reorder Point]]</f>
        <v>0.99054373522458627</v>
      </c>
      <c r="N3378" s="3">
        <f>ROUND(Table1[[#This Row],[Turnover Ratio]],2)</f>
        <v>0.99</v>
      </c>
    </row>
    <row r="3379" spans="1:14" x14ac:dyDescent="0.25">
      <c r="A3379" t="s">
        <v>2861</v>
      </c>
      <c r="B3379" s="1">
        <v>45636</v>
      </c>
      <c r="C3379">
        <v>995</v>
      </c>
      <c r="D3379">
        <v>245</v>
      </c>
      <c r="E3379">
        <v>7</v>
      </c>
      <c r="F3379">
        <v>4</v>
      </c>
      <c r="G3379">
        <v>31</v>
      </c>
      <c r="H3379" t="s">
        <v>3949</v>
      </c>
      <c r="I3379">
        <f>YEAR(Table1[[#This Row],[Date]])</f>
        <v>2024</v>
      </c>
      <c r="J3379">
        <f>MONTH(Table1[[#This Row],[Date]])</f>
        <v>12</v>
      </c>
      <c r="K3379">
        <f>WEEKDAY(Table1[[#This Row],[Date]])</f>
        <v>3</v>
      </c>
      <c r="L3379" s="3">
        <f>DAY(Table1[[#This Row],[Date]])</f>
        <v>10</v>
      </c>
      <c r="M3379" s="3">
        <f>Table1[[#This Row],[Inventory Level]]/Table1[[#This Row],[Reorder Point]]</f>
        <v>4.0612244897959187</v>
      </c>
      <c r="N3379" s="3">
        <f>ROUND(Table1[[#This Row],[Turnover Ratio]],2)</f>
        <v>4.0599999999999996</v>
      </c>
    </row>
    <row r="3380" spans="1:14" x14ac:dyDescent="0.25">
      <c r="A3380" t="s">
        <v>2862</v>
      </c>
      <c r="B3380" s="1">
        <v>45369</v>
      </c>
      <c r="C3380">
        <v>546</v>
      </c>
      <c r="D3380">
        <v>406</v>
      </c>
      <c r="E3380">
        <v>19</v>
      </c>
      <c r="F3380">
        <v>143</v>
      </c>
      <c r="G3380">
        <v>25</v>
      </c>
      <c r="H3380" t="s">
        <v>3949</v>
      </c>
      <c r="I3380">
        <f>YEAR(Table1[[#This Row],[Date]])</f>
        <v>2024</v>
      </c>
      <c r="J3380">
        <f>MONTH(Table1[[#This Row],[Date]])</f>
        <v>3</v>
      </c>
      <c r="K3380">
        <f>WEEKDAY(Table1[[#This Row],[Date]])</f>
        <v>2</v>
      </c>
      <c r="L3380" s="3">
        <f>DAY(Table1[[#This Row],[Date]])</f>
        <v>18</v>
      </c>
      <c r="M3380" s="3">
        <f>Table1[[#This Row],[Inventory Level]]/Table1[[#This Row],[Reorder Point]]</f>
        <v>1.3448275862068966</v>
      </c>
      <c r="N3380" s="3">
        <f>ROUND(Table1[[#This Row],[Turnover Ratio]],2)</f>
        <v>1.34</v>
      </c>
    </row>
    <row r="3381" spans="1:14" hidden="1" x14ac:dyDescent="0.25">
      <c r="A3381" t="s">
        <v>2863</v>
      </c>
      <c r="B3381" s="1">
        <v>45520</v>
      </c>
      <c r="C3381">
        <v>910</v>
      </c>
      <c r="D3381">
        <v>318</v>
      </c>
      <c r="E3381">
        <v>30</v>
      </c>
      <c r="F3381">
        <v>76</v>
      </c>
      <c r="G3381">
        <v>12</v>
      </c>
      <c r="H3381" t="s">
        <v>3951</v>
      </c>
      <c r="I3381">
        <f>YEAR(Table1[[#This Row],[Date]])</f>
        <v>2024</v>
      </c>
      <c r="J3381">
        <f>MONTH(Table1[[#This Row],[Date]])</f>
        <v>8</v>
      </c>
      <c r="K3381">
        <f>WEEKDAY(Table1[[#This Row],[Date]])</f>
        <v>6</v>
      </c>
      <c r="L3381" s="3">
        <f>DAY(Table1[[#This Row],[Date]])</f>
        <v>16</v>
      </c>
      <c r="M3381" s="3">
        <f>Table1[[#This Row],[Inventory Level]]/Table1[[#This Row],[Reorder Point]]</f>
        <v>2.8616352201257862</v>
      </c>
      <c r="N3381" s="3">
        <f>ROUND(Table1[[#This Row],[Turnover Ratio]],2)</f>
        <v>2.86</v>
      </c>
    </row>
    <row r="3382" spans="1:14" hidden="1" x14ac:dyDescent="0.25">
      <c r="A3382" t="s">
        <v>1823</v>
      </c>
      <c r="B3382" s="1">
        <v>45366</v>
      </c>
      <c r="C3382">
        <v>700</v>
      </c>
      <c r="D3382">
        <v>184</v>
      </c>
      <c r="E3382">
        <v>18</v>
      </c>
      <c r="F3382">
        <v>124</v>
      </c>
      <c r="G3382">
        <v>41</v>
      </c>
      <c r="H3382" t="s">
        <v>3951</v>
      </c>
      <c r="I3382">
        <f>YEAR(Table1[[#This Row],[Date]])</f>
        <v>2024</v>
      </c>
      <c r="J3382">
        <f>MONTH(Table1[[#This Row],[Date]])</f>
        <v>3</v>
      </c>
      <c r="K3382">
        <f>WEEKDAY(Table1[[#This Row],[Date]])</f>
        <v>6</v>
      </c>
      <c r="L3382" s="3">
        <f>DAY(Table1[[#This Row],[Date]])</f>
        <v>15</v>
      </c>
      <c r="M3382" s="3">
        <f>Table1[[#This Row],[Inventory Level]]/Table1[[#This Row],[Reorder Point]]</f>
        <v>3.8043478260869565</v>
      </c>
      <c r="N3382" s="3">
        <f>ROUND(Table1[[#This Row],[Turnover Ratio]],2)</f>
        <v>3.8</v>
      </c>
    </row>
    <row r="3383" spans="1:14" x14ac:dyDescent="0.25">
      <c r="A3383" t="s">
        <v>2864</v>
      </c>
      <c r="B3383" s="1">
        <v>45700</v>
      </c>
      <c r="C3383">
        <v>199</v>
      </c>
      <c r="D3383">
        <v>197</v>
      </c>
      <c r="E3383">
        <v>16</v>
      </c>
      <c r="F3383">
        <v>130</v>
      </c>
      <c r="G3383">
        <v>13</v>
      </c>
      <c r="H3383" t="s">
        <v>3949</v>
      </c>
      <c r="I3383">
        <f>YEAR(Table1[[#This Row],[Date]])</f>
        <v>2025</v>
      </c>
      <c r="J3383">
        <f>MONTH(Table1[[#This Row],[Date]])</f>
        <v>2</v>
      </c>
      <c r="K3383">
        <f>WEEKDAY(Table1[[#This Row],[Date]])</f>
        <v>4</v>
      </c>
      <c r="L3383" s="3">
        <f>DAY(Table1[[#This Row],[Date]])</f>
        <v>12</v>
      </c>
      <c r="M3383" s="3">
        <f>Table1[[#This Row],[Inventory Level]]/Table1[[#This Row],[Reorder Point]]</f>
        <v>1.0101522842639594</v>
      </c>
      <c r="N3383" s="3">
        <f>ROUND(Table1[[#This Row],[Turnover Ratio]],2)</f>
        <v>1.01</v>
      </c>
    </row>
    <row r="3384" spans="1:14" x14ac:dyDescent="0.25">
      <c r="A3384" t="s">
        <v>2865</v>
      </c>
      <c r="B3384" s="1">
        <v>45011</v>
      </c>
      <c r="C3384">
        <v>967</v>
      </c>
      <c r="D3384">
        <v>254</v>
      </c>
      <c r="E3384">
        <v>17</v>
      </c>
      <c r="F3384">
        <v>140</v>
      </c>
      <c r="G3384">
        <v>29</v>
      </c>
      <c r="H3384" t="s">
        <v>3949</v>
      </c>
      <c r="I3384">
        <f>YEAR(Table1[[#This Row],[Date]])</f>
        <v>2023</v>
      </c>
      <c r="J3384">
        <f>MONTH(Table1[[#This Row],[Date]])</f>
        <v>3</v>
      </c>
      <c r="K3384">
        <f>WEEKDAY(Table1[[#This Row],[Date]])</f>
        <v>1</v>
      </c>
      <c r="L3384" s="3">
        <f>DAY(Table1[[#This Row],[Date]])</f>
        <v>26</v>
      </c>
      <c r="M3384" s="3">
        <f>Table1[[#This Row],[Inventory Level]]/Table1[[#This Row],[Reorder Point]]</f>
        <v>3.8070866141732282</v>
      </c>
      <c r="N3384" s="3">
        <f>ROUND(Table1[[#This Row],[Turnover Ratio]],2)</f>
        <v>3.81</v>
      </c>
    </row>
    <row r="3385" spans="1:14" hidden="1" x14ac:dyDescent="0.25">
      <c r="A3385" t="s">
        <v>2866</v>
      </c>
      <c r="B3385" s="1">
        <v>45487</v>
      </c>
      <c r="C3385">
        <v>975</v>
      </c>
      <c r="D3385">
        <v>362</v>
      </c>
      <c r="E3385">
        <v>2</v>
      </c>
      <c r="F3385">
        <v>184</v>
      </c>
      <c r="G3385">
        <v>43</v>
      </c>
      <c r="H3385" t="s">
        <v>3950</v>
      </c>
      <c r="I3385">
        <f>YEAR(Table1[[#This Row],[Date]])</f>
        <v>2024</v>
      </c>
      <c r="J3385">
        <f>MONTH(Table1[[#This Row],[Date]])</f>
        <v>7</v>
      </c>
      <c r="K3385">
        <f>WEEKDAY(Table1[[#This Row],[Date]])</f>
        <v>1</v>
      </c>
      <c r="L3385" s="3">
        <f>DAY(Table1[[#This Row],[Date]])</f>
        <v>14</v>
      </c>
      <c r="M3385" s="3">
        <f>Table1[[#This Row],[Inventory Level]]/Table1[[#This Row],[Reorder Point]]</f>
        <v>2.6933701657458564</v>
      </c>
      <c r="N3385" s="3">
        <f>ROUND(Table1[[#This Row],[Turnover Ratio]],2)</f>
        <v>2.69</v>
      </c>
    </row>
    <row r="3386" spans="1:14" x14ac:dyDescent="0.25">
      <c r="A3386" t="s">
        <v>2867</v>
      </c>
      <c r="B3386" s="1">
        <v>45234</v>
      </c>
      <c r="C3386">
        <v>214</v>
      </c>
      <c r="D3386">
        <v>201</v>
      </c>
      <c r="E3386">
        <v>25</v>
      </c>
      <c r="F3386">
        <v>63</v>
      </c>
      <c r="G3386">
        <v>31</v>
      </c>
      <c r="H3386" t="s">
        <v>3949</v>
      </c>
      <c r="I3386">
        <f>YEAR(Table1[[#This Row],[Date]])</f>
        <v>2023</v>
      </c>
      <c r="J3386">
        <f>MONTH(Table1[[#This Row],[Date]])</f>
        <v>11</v>
      </c>
      <c r="K3386">
        <f>WEEKDAY(Table1[[#This Row],[Date]])</f>
        <v>7</v>
      </c>
      <c r="L3386" s="3">
        <f>DAY(Table1[[#This Row],[Date]])</f>
        <v>4</v>
      </c>
      <c r="M3386" s="3">
        <f>Table1[[#This Row],[Inventory Level]]/Table1[[#This Row],[Reorder Point]]</f>
        <v>1.0646766169154229</v>
      </c>
      <c r="N3386" s="3">
        <f>ROUND(Table1[[#This Row],[Turnover Ratio]],2)</f>
        <v>1.06</v>
      </c>
    </row>
    <row r="3387" spans="1:14" x14ac:dyDescent="0.25">
      <c r="A3387" t="s">
        <v>867</v>
      </c>
      <c r="B3387" s="1">
        <v>45188</v>
      </c>
      <c r="C3387">
        <v>807</v>
      </c>
      <c r="D3387">
        <v>436</v>
      </c>
      <c r="E3387">
        <v>15</v>
      </c>
      <c r="F3387">
        <v>195</v>
      </c>
      <c r="G3387">
        <v>36</v>
      </c>
      <c r="H3387" t="s">
        <v>3949</v>
      </c>
      <c r="I3387">
        <f>YEAR(Table1[[#This Row],[Date]])</f>
        <v>2023</v>
      </c>
      <c r="J3387">
        <f>MONTH(Table1[[#This Row],[Date]])</f>
        <v>9</v>
      </c>
      <c r="K3387">
        <f>WEEKDAY(Table1[[#This Row],[Date]])</f>
        <v>3</v>
      </c>
      <c r="L3387" s="3">
        <f>DAY(Table1[[#This Row],[Date]])</f>
        <v>19</v>
      </c>
      <c r="M3387" s="3">
        <f>Table1[[#This Row],[Inventory Level]]/Table1[[#This Row],[Reorder Point]]</f>
        <v>1.8509174311926606</v>
      </c>
      <c r="N3387" s="3">
        <f>ROUND(Table1[[#This Row],[Turnover Ratio]],2)</f>
        <v>1.85</v>
      </c>
    </row>
    <row r="3388" spans="1:14" hidden="1" x14ac:dyDescent="0.25">
      <c r="A3388" t="s">
        <v>2629</v>
      </c>
      <c r="B3388" s="1">
        <v>45048</v>
      </c>
      <c r="C3388">
        <v>446</v>
      </c>
      <c r="D3388">
        <v>299</v>
      </c>
      <c r="E3388">
        <v>28</v>
      </c>
      <c r="F3388">
        <v>51</v>
      </c>
      <c r="G3388">
        <v>42</v>
      </c>
      <c r="H3388" t="s">
        <v>3950</v>
      </c>
      <c r="I3388">
        <f>YEAR(Table1[[#This Row],[Date]])</f>
        <v>2023</v>
      </c>
      <c r="J3388">
        <f>MONTH(Table1[[#This Row],[Date]])</f>
        <v>5</v>
      </c>
      <c r="K3388">
        <f>WEEKDAY(Table1[[#This Row],[Date]])</f>
        <v>3</v>
      </c>
      <c r="L3388" s="3">
        <f>DAY(Table1[[#This Row],[Date]])</f>
        <v>2</v>
      </c>
      <c r="M3388" s="3">
        <f>Table1[[#This Row],[Inventory Level]]/Table1[[#This Row],[Reorder Point]]</f>
        <v>1.491638795986622</v>
      </c>
      <c r="N3388" s="3">
        <f>ROUND(Table1[[#This Row],[Turnover Ratio]],2)</f>
        <v>1.49</v>
      </c>
    </row>
    <row r="3389" spans="1:14" hidden="1" x14ac:dyDescent="0.25">
      <c r="A3389" t="s">
        <v>2806</v>
      </c>
      <c r="B3389" s="1">
        <v>45176</v>
      </c>
      <c r="C3389">
        <v>736</v>
      </c>
      <c r="D3389">
        <v>80</v>
      </c>
      <c r="E3389">
        <v>27</v>
      </c>
      <c r="F3389">
        <v>167</v>
      </c>
      <c r="G3389">
        <v>18</v>
      </c>
      <c r="H3389" t="s">
        <v>3951</v>
      </c>
      <c r="I3389">
        <f>YEAR(Table1[[#This Row],[Date]])</f>
        <v>2023</v>
      </c>
      <c r="J3389">
        <f>MONTH(Table1[[#This Row],[Date]])</f>
        <v>9</v>
      </c>
      <c r="K3389">
        <f>WEEKDAY(Table1[[#This Row],[Date]])</f>
        <v>5</v>
      </c>
      <c r="L3389" s="3">
        <f>DAY(Table1[[#This Row],[Date]])</f>
        <v>7</v>
      </c>
      <c r="M3389" s="3">
        <f>Table1[[#This Row],[Inventory Level]]/Table1[[#This Row],[Reorder Point]]</f>
        <v>9.1999999999999993</v>
      </c>
      <c r="N3389" s="3">
        <f>ROUND(Table1[[#This Row],[Turnover Ratio]],2)</f>
        <v>9.1999999999999993</v>
      </c>
    </row>
    <row r="3390" spans="1:14" hidden="1" x14ac:dyDescent="0.25">
      <c r="A3390" t="s">
        <v>2868</v>
      </c>
      <c r="B3390" s="1">
        <v>45334</v>
      </c>
      <c r="C3390">
        <v>561</v>
      </c>
      <c r="D3390">
        <v>433</v>
      </c>
      <c r="E3390">
        <v>22</v>
      </c>
      <c r="F3390">
        <v>44</v>
      </c>
      <c r="G3390">
        <v>14</v>
      </c>
      <c r="H3390" t="s">
        <v>3951</v>
      </c>
      <c r="I3390">
        <f>YEAR(Table1[[#This Row],[Date]])</f>
        <v>2024</v>
      </c>
      <c r="J3390">
        <f>MONTH(Table1[[#This Row],[Date]])</f>
        <v>2</v>
      </c>
      <c r="K3390">
        <f>WEEKDAY(Table1[[#This Row],[Date]])</f>
        <v>2</v>
      </c>
      <c r="L3390" s="3">
        <f>DAY(Table1[[#This Row],[Date]])</f>
        <v>12</v>
      </c>
      <c r="M3390" s="3">
        <f>Table1[[#This Row],[Inventory Level]]/Table1[[#This Row],[Reorder Point]]</f>
        <v>1.2956120092378753</v>
      </c>
      <c r="N3390" s="3">
        <f>ROUND(Table1[[#This Row],[Turnover Ratio]],2)</f>
        <v>1.3</v>
      </c>
    </row>
    <row r="3391" spans="1:14" hidden="1" x14ac:dyDescent="0.25">
      <c r="A3391" t="s">
        <v>2869</v>
      </c>
      <c r="B3391" s="1">
        <v>45107</v>
      </c>
      <c r="C3391">
        <v>640</v>
      </c>
      <c r="D3391">
        <v>284</v>
      </c>
      <c r="E3391">
        <v>18</v>
      </c>
      <c r="F3391">
        <v>134</v>
      </c>
      <c r="G3391">
        <v>12</v>
      </c>
      <c r="H3391" t="s">
        <v>3951</v>
      </c>
      <c r="I3391">
        <f>YEAR(Table1[[#This Row],[Date]])</f>
        <v>2023</v>
      </c>
      <c r="J3391">
        <f>MONTH(Table1[[#This Row],[Date]])</f>
        <v>6</v>
      </c>
      <c r="K3391">
        <f>WEEKDAY(Table1[[#This Row],[Date]])</f>
        <v>6</v>
      </c>
      <c r="L3391" s="3">
        <f>DAY(Table1[[#This Row],[Date]])</f>
        <v>30</v>
      </c>
      <c r="M3391" s="3">
        <f>Table1[[#This Row],[Inventory Level]]/Table1[[#This Row],[Reorder Point]]</f>
        <v>2.2535211267605635</v>
      </c>
      <c r="N3391" s="3">
        <f>ROUND(Table1[[#This Row],[Turnover Ratio]],2)</f>
        <v>2.25</v>
      </c>
    </row>
    <row r="3392" spans="1:14" hidden="1" x14ac:dyDescent="0.25">
      <c r="A3392" t="s">
        <v>2870</v>
      </c>
      <c r="B3392" s="1">
        <v>45303</v>
      </c>
      <c r="C3392">
        <v>288</v>
      </c>
      <c r="D3392">
        <v>338</v>
      </c>
      <c r="E3392">
        <v>9</v>
      </c>
      <c r="F3392">
        <v>85</v>
      </c>
      <c r="G3392">
        <v>27</v>
      </c>
      <c r="H3392" t="s">
        <v>3950</v>
      </c>
      <c r="I3392">
        <f>YEAR(Table1[[#This Row],[Date]])</f>
        <v>2024</v>
      </c>
      <c r="J3392">
        <f>MONTH(Table1[[#This Row],[Date]])</f>
        <v>1</v>
      </c>
      <c r="K3392">
        <f>WEEKDAY(Table1[[#This Row],[Date]])</f>
        <v>6</v>
      </c>
      <c r="L3392" s="3">
        <f>DAY(Table1[[#This Row],[Date]])</f>
        <v>12</v>
      </c>
      <c r="M3392" s="3">
        <f>Table1[[#This Row],[Inventory Level]]/Table1[[#This Row],[Reorder Point]]</f>
        <v>0.85207100591715978</v>
      </c>
      <c r="N3392" s="3">
        <f>ROUND(Table1[[#This Row],[Turnover Ratio]],2)</f>
        <v>0.85</v>
      </c>
    </row>
    <row r="3393" spans="1:14" hidden="1" x14ac:dyDescent="0.25">
      <c r="A3393" t="s">
        <v>2871</v>
      </c>
      <c r="B3393" s="1">
        <v>45455</v>
      </c>
      <c r="C3393">
        <v>165</v>
      </c>
      <c r="D3393">
        <v>475</v>
      </c>
      <c r="E3393">
        <v>6</v>
      </c>
      <c r="F3393">
        <v>80</v>
      </c>
      <c r="G3393">
        <v>36</v>
      </c>
      <c r="H3393" t="s">
        <v>3951</v>
      </c>
      <c r="I3393">
        <f>YEAR(Table1[[#This Row],[Date]])</f>
        <v>2024</v>
      </c>
      <c r="J3393">
        <f>MONTH(Table1[[#This Row],[Date]])</f>
        <v>6</v>
      </c>
      <c r="K3393">
        <f>WEEKDAY(Table1[[#This Row],[Date]])</f>
        <v>4</v>
      </c>
      <c r="L3393" s="3">
        <f>DAY(Table1[[#This Row],[Date]])</f>
        <v>12</v>
      </c>
      <c r="M3393" s="3">
        <f>Table1[[#This Row],[Inventory Level]]/Table1[[#This Row],[Reorder Point]]</f>
        <v>0.3473684210526316</v>
      </c>
      <c r="N3393" s="3">
        <f>ROUND(Table1[[#This Row],[Turnover Ratio]],2)</f>
        <v>0.35</v>
      </c>
    </row>
    <row r="3394" spans="1:14" hidden="1" x14ac:dyDescent="0.25">
      <c r="A3394" t="s">
        <v>2872</v>
      </c>
      <c r="B3394" s="1">
        <v>45678</v>
      </c>
      <c r="C3394">
        <v>779</v>
      </c>
      <c r="D3394">
        <v>230</v>
      </c>
      <c r="E3394">
        <v>13</v>
      </c>
      <c r="F3394">
        <v>73</v>
      </c>
      <c r="G3394">
        <v>49</v>
      </c>
      <c r="H3394" t="s">
        <v>3950</v>
      </c>
      <c r="I3394">
        <f>YEAR(Table1[[#This Row],[Date]])</f>
        <v>2025</v>
      </c>
      <c r="J3394">
        <f>MONTH(Table1[[#This Row],[Date]])</f>
        <v>1</v>
      </c>
      <c r="K3394">
        <f>WEEKDAY(Table1[[#This Row],[Date]])</f>
        <v>3</v>
      </c>
      <c r="L3394" s="3">
        <f>DAY(Table1[[#This Row],[Date]])</f>
        <v>21</v>
      </c>
      <c r="M3394" s="3">
        <f>Table1[[#This Row],[Inventory Level]]/Table1[[#This Row],[Reorder Point]]</f>
        <v>3.3869565217391306</v>
      </c>
      <c r="N3394" s="3">
        <f>ROUND(Table1[[#This Row],[Turnover Ratio]],2)</f>
        <v>3.39</v>
      </c>
    </row>
    <row r="3395" spans="1:14" hidden="1" x14ac:dyDescent="0.25">
      <c r="A3395" t="s">
        <v>2873</v>
      </c>
      <c r="B3395" s="1">
        <v>45455</v>
      </c>
      <c r="C3395">
        <v>508</v>
      </c>
      <c r="D3395">
        <v>191</v>
      </c>
      <c r="E3395">
        <v>4</v>
      </c>
      <c r="F3395">
        <v>22</v>
      </c>
      <c r="G3395">
        <v>34</v>
      </c>
      <c r="H3395" t="s">
        <v>3951</v>
      </c>
      <c r="I3395">
        <f>YEAR(Table1[[#This Row],[Date]])</f>
        <v>2024</v>
      </c>
      <c r="J3395">
        <f>MONTH(Table1[[#This Row],[Date]])</f>
        <v>6</v>
      </c>
      <c r="K3395">
        <f>WEEKDAY(Table1[[#This Row],[Date]])</f>
        <v>4</v>
      </c>
      <c r="L3395" s="3">
        <f>DAY(Table1[[#This Row],[Date]])</f>
        <v>12</v>
      </c>
      <c r="M3395" s="3">
        <f>Table1[[#This Row],[Inventory Level]]/Table1[[#This Row],[Reorder Point]]</f>
        <v>2.6596858638743455</v>
      </c>
      <c r="N3395" s="3">
        <f>ROUND(Table1[[#This Row],[Turnover Ratio]],2)</f>
        <v>2.66</v>
      </c>
    </row>
    <row r="3396" spans="1:14" x14ac:dyDescent="0.25">
      <c r="A3396" t="s">
        <v>2874</v>
      </c>
      <c r="B3396" s="1">
        <v>45331</v>
      </c>
      <c r="C3396">
        <v>614</v>
      </c>
      <c r="D3396">
        <v>55</v>
      </c>
      <c r="E3396">
        <v>19</v>
      </c>
      <c r="F3396">
        <v>145</v>
      </c>
      <c r="G3396">
        <v>2</v>
      </c>
      <c r="H3396" t="s">
        <v>3949</v>
      </c>
      <c r="I3396">
        <f>YEAR(Table1[[#This Row],[Date]])</f>
        <v>2024</v>
      </c>
      <c r="J3396">
        <f>MONTH(Table1[[#This Row],[Date]])</f>
        <v>2</v>
      </c>
      <c r="K3396">
        <f>WEEKDAY(Table1[[#This Row],[Date]])</f>
        <v>6</v>
      </c>
      <c r="L3396" s="3">
        <f>DAY(Table1[[#This Row],[Date]])</f>
        <v>9</v>
      </c>
      <c r="M3396" s="3">
        <f>Table1[[#This Row],[Inventory Level]]/Table1[[#This Row],[Reorder Point]]</f>
        <v>11.163636363636364</v>
      </c>
      <c r="N3396" s="3">
        <f>ROUND(Table1[[#This Row],[Turnover Ratio]],2)</f>
        <v>11.16</v>
      </c>
    </row>
    <row r="3397" spans="1:14" x14ac:dyDescent="0.25">
      <c r="A3397" t="s">
        <v>2875</v>
      </c>
      <c r="B3397" s="1">
        <v>45404</v>
      </c>
      <c r="C3397">
        <v>963</v>
      </c>
      <c r="D3397">
        <v>189</v>
      </c>
      <c r="E3397">
        <v>23</v>
      </c>
      <c r="F3397">
        <v>61</v>
      </c>
      <c r="G3397">
        <v>27</v>
      </c>
      <c r="H3397" t="s">
        <v>3949</v>
      </c>
      <c r="I3397">
        <f>YEAR(Table1[[#This Row],[Date]])</f>
        <v>2024</v>
      </c>
      <c r="J3397">
        <f>MONTH(Table1[[#This Row],[Date]])</f>
        <v>4</v>
      </c>
      <c r="K3397">
        <f>WEEKDAY(Table1[[#This Row],[Date]])</f>
        <v>2</v>
      </c>
      <c r="L3397" s="3">
        <f>DAY(Table1[[#This Row],[Date]])</f>
        <v>22</v>
      </c>
      <c r="M3397" s="3">
        <f>Table1[[#This Row],[Inventory Level]]/Table1[[#This Row],[Reorder Point]]</f>
        <v>5.0952380952380949</v>
      </c>
      <c r="N3397" s="3">
        <f>ROUND(Table1[[#This Row],[Turnover Ratio]],2)</f>
        <v>5.0999999999999996</v>
      </c>
    </row>
    <row r="3398" spans="1:14" hidden="1" x14ac:dyDescent="0.25">
      <c r="A3398" t="s">
        <v>2303</v>
      </c>
      <c r="B3398" s="1">
        <v>45470</v>
      </c>
      <c r="C3398">
        <v>866</v>
      </c>
      <c r="D3398">
        <v>388</v>
      </c>
      <c r="E3398">
        <v>17</v>
      </c>
      <c r="F3398">
        <v>160</v>
      </c>
      <c r="G3398">
        <v>28</v>
      </c>
      <c r="H3398" t="s">
        <v>3951</v>
      </c>
      <c r="I3398">
        <f>YEAR(Table1[[#This Row],[Date]])</f>
        <v>2024</v>
      </c>
      <c r="J3398">
        <f>MONTH(Table1[[#This Row],[Date]])</f>
        <v>6</v>
      </c>
      <c r="K3398">
        <f>WEEKDAY(Table1[[#This Row],[Date]])</f>
        <v>5</v>
      </c>
      <c r="L3398" s="3">
        <f>DAY(Table1[[#This Row],[Date]])</f>
        <v>27</v>
      </c>
      <c r="M3398" s="3">
        <f>Table1[[#This Row],[Inventory Level]]/Table1[[#This Row],[Reorder Point]]</f>
        <v>2.231958762886598</v>
      </c>
      <c r="N3398" s="3">
        <f>ROUND(Table1[[#This Row],[Turnover Ratio]],2)</f>
        <v>2.23</v>
      </c>
    </row>
    <row r="3399" spans="1:14" hidden="1" x14ac:dyDescent="0.25">
      <c r="A3399" t="s">
        <v>2283</v>
      </c>
      <c r="B3399" s="1">
        <v>45511</v>
      </c>
      <c r="C3399">
        <v>910</v>
      </c>
      <c r="D3399">
        <v>476</v>
      </c>
      <c r="E3399">
        <v>9</v>
      </c>
      <c r="F3399">
        <v>186</v>
      </c>
      <c r="G3399">
        <v>21</v>
      </c>
      <c r="H3399" t="s">
        <v>3951</v>
      </c>
      <c r="I3399">
        <f>YEAR(Table1[[#This Row],[Date]])</f>
        <v>2024</v>
      </c>
      <c r="J3399">
        <f>MONTH(Table1[[#This Row],[Date]])</f>
        <v>8</v>
      </c>
      <c r="K3399">
        <f>WEEKDAY(Table1[[#This Row],[Date]])</f>
        <v>4</v>
      </c>
      <c r="L3399" s="3">
        <f>DAY(Table1[[#This Row],[Date]])</f>
        <v>7</v>
      </c>
      <c r="M3399" s="3">
        <f>Table1[[#This Row],[Inventory Level]]/Table1[[#This Row],[Reorder Point]]</f>
        <v>1.911764705882353</v>
      </c>
      <c r="N3399" s="3">
        <f>ROUND(Table1[[#This Row],[Turnover Ratio]],2)</f>
        <v>1.91</v>
      </c>
    </row>
    <row r="3400" spans="1:14" hidden="1" x14ac:dyDescent="0.25">
      <c r="A3400" t="s">
        <v>2876</v>
      </c>
      <c r="B3400" s="1">
        <v>45569</v>
      </c>
      <c r="C3400">
        <v>424</v>
      </c>
      <c r="D3400">
        <v>143</v>
      </c>
      <c r="E3400">
        <v>24</v>
      </c>
      <c r="F3400">
        <v>144</v>
      </c>
      <c r="G3400">
        <v>41</v>
      </c>
      <c r="H3400" t="s">
        <v>3951</v>
      </c>
      <c r="I3400">
        <f>YEAR(Table1[[#This Row],[Date]])</f>
        <v>2024</v>
      </c>
      <c r="J3400">
        <f>MONTH(Table1[[#This Row],[Date]])</f>
        <v>10</v>
      </c>
      <c r="K3400">
        <f>WEEKDAY(Table1[[#This Row],[Date]])</f>
        <v>6</v>
      </c>
      <c r="L3400" s="3">
        <f>DAY(Table1[[#This Row],[Date]])</f>
        <v>4</v>
      </c>
      <c r="M3400" s="3">
        <f>Table1[[#This Row],[Inventory Level]]/Table1[[#This Row],[Reorder Point]]</f>
        <v>2.965034965034965</v>
      </c>
      <c r="N3400" s="3">
        <f>ROUND(Table1[[#This Row],[Turnover Ratio]],2)</f>
        <v>2.97</v>
      </c>
    </row>
    <row r="3401" spans="1:14" hidden="1" x14ac:dyDescent="0.25">
      <c r="A3401" t="s">
        <v>2877</v>
      </c>
      <c r="B3401" s="1">
        <v>45190</v>
      </c>
      <c r="C3401">
        <v>632</v>
      </c>
      <c r="D3401">
        <v>360</v>
      </c>
      <c r="E3401">
        <v>20</v>
      </c>
      <c r="F3401">
        <v>47</v>
      </c>
      <c r="G3401">
        <v>14</v>
      </c>
      <c r="H3401" t="s">
        <v>3950</v>
      </c>
      <c r="I3401">
        <f>YEAR(Table1[[#This Row],[Date]])</f>
        <v>2023</v>
      </c>
      <c r="J3401">
        <f>MONTH(Table1[[#This Row],[Date]])</f>
        <v>9</v>
      </c>
      <c r="K3401">
        <f>WEEKDAY(Table1[[#This Row],[Date]])</f>
        <v>5</v>
      </c>
      <c r="L3401" s="3">
        <f>DAY(Table1[[#This Row],[Date]])</f>
        <v>21</v>
      </c>
      <c r="M3401" s="3">
        <f>Table1[[#This Row],[Inventory Level]]/Table1[[#This Row],[Reorder Point]]</f>
        <v>1.7555555555555555</v>
      </c>
      <c r="N3401" s="3">
        <f>ROUND(Table1[[#This Row],[Turnover Ratio]],2)</f>
        <v>1.76</v>
      </c>
    </row>
    <row r="3402" spans="1:14" hidden="1" x14ac:dyDescent="0.25">
      <c r="A3402" t="s">
        <v>2878</v>
      </c>
      <c r="B3402" s="1">
        <v>45046</v>
      </c>
      <c r="C3402">
        <v>481</v>
      </c>
      <c r="D3402">
        <v>490</v>
      </c>
      <c r="E3402">
        <v>24</v>
      </c>
      <c r="F3402">
        <v>147</v>
      </c>
      <c r="G3402">
        <v>24</v>
      </c>
      <c r="H3402" t="s">
        <v>3951</v>
      </c>
      <c r="I3402">
        <f>YEAR(Table1[[#This Row],[Date]])</f>
        <v>2023</v>
      </c>
      <c r="J3402">
        <f>MONTH(Table1[[#This Row],[Date]])</f>
        <v>4</v>
      </c>
      <c r="K3402">
        <f>WEEKDAY(Table1[[#This Row],[Date]])</f>
        <v>1</v>
      </c>
      <c r="L3402" s="3">
        <f>DAY(Table1[[#This Row],[Date]])</f>
        <v>30</v>
      </c>
      <c r="M3402" s="3">
        <f>Table1[[#This Row],[Inventory Level]]/Table1[[#This Row],[Reorder Point]]</f>
        <v>0.98163265306122449</v>
      </c>
      <c r="N3402" s="3">
        <f>ROUND(Table1[[#This Row],[Turnover Ratio]],2)</f>
        <v>0.98</v>
      </c>
    </row>
    <row r="3403" spans="1:14" hidden="1" x14ac:dyDescent="0.25">
      <c r="A3403" t="s">
        <v>2879</v>
      </c>
      <c r="B3403" s="1">
        <v>45455</v>
      </c>
      <c r="C3403">
        <v>808</v>
      </c>
      <c r="D3403">
        <v>367</v>
      </c>
      <c r="E3403">
        <v>11</v>
      </c>
      <c r="F3403">
        <v>31</v>
      </c>
      <c r="G3403">
        <v>38</v>
      </c>
      <c r="H3403" t="s">
        <v>3950</v>
      </c>
      <c r="I3403">
        <f>YEAR(Table1[[#This Row],[Date]])</f>
        <v>2024</v>
      </c>
      <c r="J3403">
        <f>MONTH(Table1[[#This Row],[Date]])</f>
        <v>6</v>
      </c>
      <c r="K3403">
        <f>WEEKDAY(Table1[[#This Row],[Date]])</f>
        <v>4</v>
      </c>
      <c r="L3403" s="3">
        <f>DAY(Table1[[#This Row],[Date]])</f>
        <v>12</v>
      </c>
      <c r="M3403" s="3">
        <f>Table1[[#This Row],[Inventory Level]]/Table1[[#This Row],[Reorder Point]]</f>
        <v>2.2016348773841963</v>
      </c>
      <c r="N3403" s="3">
        <f>ROUND(Table1[[#This Row],[Turnover Ratio]],2)</f>
        <v>2.2000000000000002</v>
      </c>
    </row>
    <row r="3404" spans="1:14" hidden="1" x14ac:dyDescent="0.25">
      <c r="A3404" t="s">
        <v>2880</v>
      </c>
      <c r="B3404" s="1">
        <v>45092</v>
      </c>
      <c r="C3404">
        <v>318</v>
      </c>
      <c r="D3404">
        <v>412</v>
      </c>
      <c r="E3404">
        <v>21</v>
      </c>
      <c r="F3404">
        <v>66</v>
      </c>
      <c r="G3404">
        <v>8</v>
      </c>
      <c r="H3404" t="s">
        <v>3950</v>
      </c>
      <c r="I3404">
        <f>YEAR(Table1[[#This Row],[Date]])</f>
        <v>2023</v>
      </c>
      <c r="J3404">
        <f>MONTH(Table1[[#This Row],[Date]])</f>
        <v>6</v>
      </c>
      <c r="K3404">
        <f>WEEKDAY(Table1[[#This Row],[Date]])</f>
        <v>5</v>
      </c>
      <c r="L3404" s="3">
        <f>DAY(Table1[[#This Row],[Date]])</f>
        <v>15</v>
      </c>
      <c r="M3404" s="3">
        <f>Table1[[#This Row],[Inventory Level]]/Table1[[#This Row],[Reorder Point]]</f>
        <v>0.77184466019417475</v>
      </c>
      <c r="N3404" s="3">
        <f>ROUND(Table1[[#This Row],[Turnover Ratio]],2)</f>
        <v>0.77</v>
      </c>
    </row>
    <row r="3405" spans="1:14" x14ac:dyDescent="0.25">
      <c r="A3405" t="s">
        <v>2881</v>
      </c>
      <c r="B3405" s="1">
        <v>45502</v>
      </c>
      <c r="C3405">
        <v>588</v>
      </c>
      <c r="D3405">
        <v>148</v>
      </c>
      <c r="E3405">
        <v>18</v>
      </c>
      <c r="F3405">
        <v>108</v>
      </c>
      <c r="G3405">
        <v>28</v>
      </c>
      <c r="H3405" t="s">
        <v>3949</v>
      </c>
      <c r="I3405">
        <f>YEAR(Table1[[#This Row],[Date]])</f>
        <v>2024</v>
      </c>
      <c r="J3405">
        <f>MONTH(Table1[[#This Row],[Date]])</f>
        <v>7</v>
      </c>
      <c r="K3405">
        <f>WEEKDAY(Table1[[#This Row],[Date]])</f>
        <v>2</v>
      </c>
      <c r="L3405" s="3">
        <f>DAY(Table1[[#This Row],[Date]])</f>
        <v>29</v>
      </c>
      <c r="M3405" s="3">
        <f>Table1[[#This Row],[Inventory Level]]/Table1[[#This Row],[Reorder Point]]</f>
        <v>3.9729729729729728</v>
      </c>
      <c r="N3405" s="3">
        <f>ROUND(Table1[[#This Row],[Turnover Ratio]],2)</f>
        <v>3.97</v>
      </c>
    </row>
    <row r="3406" spans="1:14" x14ac:dyDescent="0.25">
      <c r="A3406" t="s">
        <v>2882</v>
      </c>
      <c r="B3406" s="1">
        <v>45133</v>
      </c>
      <c r="C3406">
        <v>560</v>
      </c>
      <c r="D3406">
        <v>217</v>
      </c>
      <c r="E3406">
        <v>3</v>
      </c>
      <c r="F3406">
        <v>31</v>
      </c>
      <c r="G3406">
        <v>40</v>
      </c>
      <c r="H3406" t="s">
        <v>3949</v>
      </c>
      <c r="I3406">
        <f>YEAR(Table1[[#This Row],[Date]])</f>
        <v>2023</v>
      </c>
      <c r="J3406">
        <f>MONTH(Table1[[#This Row],[Date]])</f>
        <v>7</v>
      </c>
      <c r="K3406">
        <f>WEEKDAY(Table1[[#This Row],[Date]])</f>
        <v>4</v>
      </c>
      <c r="L3406" s="3">
        <f>DAY(Table1[[#This Row],[Date]])</f>
        <v>26</v>
      </c>
      <c r="M3406" s="3">
        <f>Table1[[#This Row],[Inventory Level]]/Table1[[#This Row],[Reorder Point]]</f>
        <v>2.5806451612903225</v>
      </c>
      <c r="N3406" s="3">
        <f>ROUND(Table1[[#This Row],[Turnover Ratio]],2)</f>
        <v>2.58</v>
      </c>
    </row>
    <row r="3407" spans="1:14" x14ac:dyDescent="0.25">
      <c r="A3407" t="s">
        <v>2883</v>
      </c>
      <c r="B3407" s="1">
        <v>45600</v>
      </c>
      <c r="C3407">
        <v>814</v>
      </c>
      <c r="D3407">
        <v>57</v>
      </c>
      <c r="E3407">
        <v>25</v>
      </c>
      <c r="F3407">
        <v>106</v>
      </c>
      <c r="G3407">
        <v>30</v>
      </c>
      <c r="H3407" t="s">
        <v>3949</v>
      </c>
      <c r="I3407">
        <f>YEAR(Table1[[#This Row],[Date]])</f>
        <v>2024</v>
      </c>
      <c r="J3407">
        <f>MONTH(Table1[[#This Row],[Date]])</f>
        <v>11</v>
      </c>
      <c r="K3407">
        <f>WEEKDAY(Table1[[#This Row],[Date]])</f>
        <v>2</v>
      </c>
      <c r="L3407" s="3">
        <f>DAY(Table1[[#This Row],[Date]])</f>
        <v>4</v>
      </c>
      <c r="M3407" s="3">
        <f>Table1[[#This Row],[Inventory Level]]/Table1[[#This Row],[Reorder Point]]</f>
        <v>14.280701754385966</v>
      </c>
      <c r="N3407" s="3">
        <f>ROUND(Table1[[#This Row],[Turnover Ratio]],2)</f>
        <v>14.28</v>
      </c>
    </row>
    <row r="3408" spans="1:14" x14ac:dyDescent="0.25">
      <c r="A3408" t="s">
        <v>2884</v>
      </c>
      <c r="B3408" s="1">
        <v>45699</v>
      </c>
      <c r="C3408">
        <v>348</v>
      </c>
      <c r="D3408">
        <v>398</v>
      </c>
      <c r="E3408">
        <v>19</v>
      </c>
      <c r="F3408">
        <v>192</v>
      </c>
      <c r="G3408">
        <v>26</v>
      </c>
      <c r="H3408" t="s">
        <v>3949</v>
      </c>
      <c r="I3408">
        <f>YEAR(Table1[[#This Row],[Date]])</f>
        <v>2025</v>
      </c>
      <c r="J3408">
        <f>MONTH(Table1[[#This Row],[Date]])</f>
        <v>2</v>
      </c>
      <c r="K3408">
        <f>WEEKDAY(Table1[[#This Row],[Date]])</f>
        <v>3</v>
      </c>
      <c r="L3408" s="3">
        <f>DAY(Table1[[#This Row],[Date]])</f>
        <v>11</v>
      </c>
      <c r="M3408" s="3">
        <f>Table1[[#This Row],[Inventory Level]]/Table1[[#This Row],[Reorder Point]]</f>
        <v>0.87437185929648242</v>
      </c>
      <c r="N3408" s="3">
        <f>ROUND(Table1[[#This Row],[Turnover Ratio]],2)</f>
        <v>0.87</v>
      </c>
    </row>
    <row r="3409" spans="1:14" hidden="1" x14ac:dyDescent="0.25">
      <c r="A3409" t="s">
        <v>2885</v>
      </c>
      <c r="B3409" s="1">
        <v>45020</v>
      </c>
      <c r="C3409">
        <v>602</v>
      </c>
      <c r="D3409">
        <v>192</v>
      </c>
      <c r="E3409">
        <v>12</v>
      </c>
      <c r="F3409">
        <v>139</v>
      </c>
      <c r="G3409">
        <v>7</v>
      </c>
      <c r="H3409" t="s">
        <v>3950</v>
      </c>
      <c r="I3409">
        <f>YEAR(Table1[[#This Row],[Date]])</f>
        <v>2023</v>
      </c>
      <c r="J3409">
        <f>MONTH(Table1[[#This Row],[Date]])</f>
        <v>4</v>
      </c>
      <c r="K3409">
        <f>WEEKDAY(Table1[[#This Row],[Date]])</f>
        <v>3</v>
      </c>
      <c r="L3409" s="3">
        <f>DAY(Table1[[#This Row],[Date]])</f>
        <v>4</v>
      </c>
      <c r="M3409" s="3">
        <f>Table1[[#This Row],[Inventory Level]]/Table1[[#This Row],[Reorder Point]]</f>
        <v>3.1354166666666665</v>
      </c>
      <c r="N3409" s="3">
        <f>ROUND(Table1[[#This Row],[Turnover Ratio]],2)</f>
        <v>3.14</v>
      </c>
    </row>
    <row r="3410" spans="1:14" x14ac:dyDescent="0.25">
      <c r="A3410" t="s">
        <v>2264</v>
      </c>
      <c r="B3410" s="1">
        <v>45598</v>
      </c>
      <c r="C3410">
        <v>679</v>
      </c>
      <c r="D3410">
        <v>426</v>
      </c>
      <c r="E3410">
        <v>20</v>
      </c>
      <c r="F3410">
        <v>126</v>
      </c>
      <c r="G3410">
        <v>36</v>
      </c>
      <c r="H3410" t="s">
        <v>3949</v>
      </c>
      <c r="I3410">
        <f>YEAR(Table1[[#This Row],[Date]])</f>
        <v>2024</v>
      </c>
      <c r="J3410">
        <f>MONTH(Table1[[#This Row],[Date]])</f>
        <v>11</v>
      </c>
      <c r="K3410">
        <f>WEEKDAY(Table1[[#This Row],[Date]])</f>
        <v>7</v>
      </c>
      <c r="L3410" s="3">
        <f>DAY(Table1[[#This Row],[Date]])</f>
        <v>2</v>
      </c>
      <c r="M3410" s="3">
        <f>Table1[[#This Row],[Inventory Level]]/Table1[[#This Row],[Reorder Point]]</f>
        <v>1.5938967136150235</v>
      </c>
      <c r="N3410" s="3">
        <f>ROUND(Table1[[#This Row],[Turnover Ratio]],2)</f>
        <v>1.59</v>
      </c>
    </row>
    <row r="3411" spans="1:14" hidden="1" x14ac:dyDescent="0.25">
      <c r="A3411" t="s">
        <v>2886</v>
      </c>
      <c r="B3411" s="1">
        <v>45404</v>
      </c>
      <c r="C3411">
        <v>970</v>
      </c>
      <c r="D3411">
        <v>196</v>
      </c>
      <c r="E3411">
        <v>25</v>
      </c>
      <c r="F3411">
        <v>32</v>
      </c>
      <c r="G3411">
        <v>21</v>
      </c>
      <c r="H3411" t="s">
        <v>3951</v>
      </c>
      <c r="I3411">
        <f>YEAR(Table1[[#This Row],[Date]])</f>
        <v>2024</v>
      </c>
      <c r="J3411">
        <f>MONTH(Table1[[#This Row],[Date]])</f>
        <v>4</v>
      </c>
      <c r="K3411">
        <f>WEEKDAY(Table1[[#This Row],[Date]])</f>
        <v>2</v>
      </c>
      <c r="L3411" s="3">
        <f>DAY(Table1[[#This Row],[Date]])</f>
        <v>22</v>
      </c>
      <c r="M3411" s="3">
        <f>Table1[[#This Row],[Inventory Level]]/Table1[[#This Row],[Reorder Point]]</f>
        <v>4.9489795918367347</v>
      </c>
      <c r="N3411" s="3">
        <f>ROUND(Table1[[#This Row],[Turnover Ratio]],2)</f>
        <v>4.95</v>
      </c>
    </row>
    <row r="3412" spans="1:14" hidden="1" x14ac:dyDescent="0.25">
      <c r="A3412" t="s">
        <v>2401</v>
      </c>
      <c r="B3412" s="1">
        <v>45621</v>
      </c>
      <c r="C3412">
        <v>587</v>
      </c>
      <c r="D3412">
        <v>137</v>
      </c>
      <c r="E3412">
        <v>1</v>
      </c>
      <c r="F3412">
        <v>128</v>
      </c>
      <c r="G3412">
        <v>24</v>
      </c>
      <c r="H3412" t="s">
        <v>3950</v>
      </c>
      <c r="I3412">
        <f>YEAR(Table1[[#This Row],[Date]])</f>
        <v>2024</v>
      </c>
      <c r="J3412">
        <f>MONTH(Table1[[#This Row],[Date]])</f>
        <v>11</v>
      </c>
      <c r="K3412">
        <f>WEEKDAY(Table1[[#This Row],[Date]])</f>
        <v>2</v>
      </c>
      <c r="L3412" s="3">
        <f>DAY(Table1[[#This Row],[Date]])</f>
        <v>25</v>
      </c>
      <c r="M3412" s="3">
        <f>Table1[[#This Row],[Inventory Level]]/Table1[[#This Row],[Reorder Point]]</f>
        <v>4.2846715328467155</v>
      </c>
      <c r="N3412" s="3">
        <f>ROUND(Table1[[#This Row],[Turnover Ratio]],2)</f>
        <v>4.28</v>
      </c>
    </row>
    <row r="3413" spans="1:14" x14ac:dyDescent="0.25">
      <c r="A3413" t="s">
        <v>2887</v>
      </c>
      <c r="B3413" s="1">
        <v>45671</v>
      </c>
      <c r="C3413">
        <v>531</v>
      </c>
      <c r="D3413">
        <v>112</v>
      </c>
      <c r="E3413">
        <v>19</v>
      </c>
      <c r="F3413">
        <v>46</v>
      </c>
      <c r="G3413">
        <v>40</v>
      </c>
      <c r="H3413" t="s">
        <v>3949</v>
      </c>
      <c r="I3413">
        <f>YEAR(Table1[[#This Row],[Date]])</f>
        <v>2025</v>
      </c>
      <c r="J3413">
        <f>MONTH(Table1[[#This Row],[Date]])</f>
        <v>1</v>
      </c>
      <c r="K3413">
        <f>WEEKDAY(Table1[[#This Row],[Date]])</f>
        <v>3</v>
      </c>
      <c r="L3413" s="3">
        <f>DAY(Table1[[#This Row],[Date]])</f>
        <v>14</v>
      </c>
      <c r="M3413" s="3">
        <f>Table1[[#This Row],[Inventory Level]]/Table1[[#This Row],[Reorder Point]]</f>
        <v>4.7410714285714288</v>
      </c>
      <c r="N3413" s="3">
        <f>ROUND(Table1[[#This Row],[Turnover Ratio]],2)</f>
        <v>4.74</v>
      </c>
    </row>
    <row r="3414" spans="1:14" x14ac:dyDescent="0.25">
      <c r="A3414" t="s">
        <v>2888</v>
      </c>
      <c r="B3414" s="1">
        <v>45273</v>
      </c>
      <c r="C3414">
        <v>698</v>
      </c>
      <c r="D3414">
        <v>124</v>
      </c>
      <c r="E3414">
        <v>13</v>
      </c>
      <c r="F3414">
        <v>45</v>
      </c>
      <c r="G3414">
        <v>8</v>
      </c>
      <c r="H3414" t="s">
        <v>3949</v>
      </c>
      <c r="I3414">
        <f>YEAR(Table1[[#This Row],[Date]])</f>
        <v>2023</v>
      </c>
      <c r="J3414">
        <f>MONTH(Table1[[#This Row],[Date]])</f>
        <v>12</v>
      </c>
      <c r="K3414">
        <f>WEEKDAY(Table1[[#This Row],[Date]])</f>
        <v>4</v>
      </c>
      <c r="L3414" s="3">
        <f>DAY(Table1[[#This Row],[Date]])</f>
        <v>13</v>
      </c>
      <c r="M3414" s="3">
        <f>Table1[[#This Row],[Inventory Level]]/Table1[[#This Row],[Reorder Point]]</f>
        <v>5.629032258064516</v>
      </c>
      <c r="N3414" s="3">
        <f>ROUND(Table1[[#This Row],[Turnover Ratio]],2)</f>
        <v>5.63</v>
      </c>
    </row>
    <row r="3415" spans="1:14" x14ac:dyDescent="0.25">
      <c r="A3415" t="s">
        <v>2889</v>
      </c>
      <c r="B3415" s="1">
        <v>45116</v>
      </c>
      <c r="C3415">
        <v>193</v>
      </c>
      <c r="D3415">
        <v>319</v>
      </c>
      <c r="E3415">
        <v>20</v>
      </c>
      <c r="F3415">
        <v>196</v>
      </c>
      <c r="G3415">
        <v>15</v>
      </c>
      <c r="H3415" t="s">
        <v>3949</v>
      </c>
      <c r="I3415">
        <f>YEAR(Table1[[#This Row],[Date]])</f>
        <v>2023</v>
      </c>
      <c r="J3415">
        <f>MONTH(Table1[[#This Row],[Date]])</f>
        <v>7</v>
      </c>
      <c r="K3415">
        <f>WEEKDAY(Table1[[#This Row],[Date]])</f>
        <v>1</v>
      </c>
      <c r="L3415" s="3">
        <f>DAY(Table1[[#This Row],[Date]])</f>
        <v>9</v>
      </c>
      <c r="M3415" s="3">
        <f>Table1[[#This Row],[Inventory Level]]/Table1[[#This Row],[Reorder Point]]</f>
        <v>0.60501567398119127</v>
      </c>
      <c r="N3415" s="3">
        <f>ROUND(Table1[[#This Row],[Turnover Ratio]],2)</f>
        <v>0.61</v>
      </c>
    </row>
    <row r="3416" spans="1:14" x14ac:dyDescent="0.25">
      <c r="A3416" t="s">
        <v>2890</v>
      </c>
      <c r="B3416" s="1">
        <v>45685</v>
      </c>
      <c r="C3416">
        <v>568</v>
      </c>
      <c r="D3416">
        <v>97</v>
      </c>
      <c r="E3416">
        <v>25</v>
      </c>
      <c r="F3416">
        <v>31</v>
      </c>
      <c r="G3416">
        <v>24</v>
      </c>
      <c r="H3416" t="s">
        <v>3949</v>
      </c>
      <c r="I3416">
        <f>YEAR(Table1[[#This Row],[Date]])</f>
        <v>2025</v>
      </c>
      <c r="J3416">
        <f>MONTH(Table1[[#This Row],[Date]])</f>
        <v>1</v>
      </c>
      <c r="K3416">
        <f>WEEKDAY(Table1[[#This Row],[Date]])</f>
        <v>3</v>
      </c>
      <c r="L3416" s="3">
        <f>DAY(Table1[[#This Row],[Date]])</f>
        <v>28</v>
      </c>
      <c r="M3416" s="3">
        <f>Table1[[#This Row],[Inventory Level]]/Table1[[#This Row],[Reorder Point]]</f>
        <v>5.8556701030927831</v>
      </c>
      <c r="N3416" s="3">
        <f>ROUND(Table1[[#This Row],[Turnover Ratio]],2)</f>
        <v>5.86</v>
      </c>
    </row>
    <row r="3417" spans="1:14" hidden="1" x14ac:dyDescent="0.25">
      <c r="A3417" t="s">
        <v>2891</v>
      </c>
      <c r="B3417" s="1">
        <v>45170</v>
      </c>
      <c r="C3417">
        <v>232</v>
      </c>
      <c r="D3417">
        <v>227</v>
      </c>
      <c r="E3417">
        <v>13</v>
      </c>
      <c r="F3417">
        <v>44</v>
      </c>
      <c r="G3417">
        <v>9</v>
      </c>
      <c r="H3417" t="s">
        <v>3951</v>
      </c>
      <c r="I3417">
        <f>YEAR(Table1[[#This Row],[Date]])</f>
        <v>2023</v>
      </c>
      <c r="J3417">
        <f>MONTH(Table1[[#This Row],[Date]])</f>
        <v>9</v>
      </c>
      <c r="K3417">
        <f>WEEKDAY(Table1[[#This Row],[Date]])</f>
        <v>6</v>
      </c>
      <c r="L3417" s="3">
        <f>DAY(Table1[[#This Row],[Date]])</f>
        <v>1</v>
      </c>
      <c r="M3417" s="3">
        <f>Table1[[#This Row],[Inventory Level]]/Table1[[#This Row],[Reorder Point]]</f>
        <v>1.0220264317180616</v>
      </c>
      <c r="N3417" s="3">
        <f>ROUND(Table1[[#This Row],[Turnover Ratio]],2)</f>
        <v>1.02</v>
      </c>
    </row>
    <row r="3418" spans="1:14" hidden="1" x14ac:dyDescent="0.25">
      <c r="A3418" t="s">
        <v>2892</v>
      </c>
      <c r="B3418" s="1">
        <v>45094</v>
      </c>
      <c r="C3418">
        <v>551</v>
      </c>
      <c r="D3418">
        <v>360</v>
      </c>
      <c r="E3418">
        <v>30</v>
      </c>
      <c r="F3418">
        <v>172</v>
      </c>
      <c r="G3418">
        <v>44</v>
      </c>
      <c r="H3418" t="s">
        <v>3951</v>
      </c>
      <c r="I3418">
        <f>YEAR(Table1[[#This Row],[Date]])</f>
        <v>2023</v>
      </c>
      <c r="J3418">
        <f>MONTH(Table1[[#This Row],[Date]])</f>
        <v>6</v>
      </c>
      <c r="K3418">
        <f>WEEKDAY(Table1[[#This Row],[Date]])</f>
        <v>7</v>
      </c>
      <c r="L3418" s="3">
        <f>DAY(Table1[[#This Row],[Date]])</f>
        <v>17</v>
      </c>
      <c r="M3418" s="3">
        <f>Table1[[#This Row],[Inventory Level]]/Table1[[#This Row],[Reorder Point]]</f>
        <v>1.5305555555555554</v>
      </c>
      <c r="N3418" s="3">
        <f>ROUND(Table1[[#This Row],[Turnover Ratio]],2)</f>
        <v>1.53</v>
      </c>
    </row>
    <row r="3419" spans="1:14" x14ac:dyDescent="0.25">
      <c r="A3419" t="s">
        <v>532</v>
      </c>
      <c r="B3419" s="1">
        <v>45064</v>
      </c>
      <c r="C3419">
        <v>828</v>
      </c>
      <c r="D3419">
        <v>98</v>
      </c>
      <c r="E3419">
        <v>9</v>
      </c>
      <c r="F3419">
        <v>175</v>
      </c>
      <c r="G3419">
        <v>49</v>
      </c>
      <c r="H3419" t="s">
        <v>3949</v>
      </c>
      <c r="I3419">
        <f>YEAR(Table1[[#This Row],[Date]])</f>
        <v>2023</v>
      </c>
      <c r="J3419">
        <f>MONTH(Table1[[#This Row],[Date]])</f>
        <v>5</v>
      </c>
      <c r="K3419">
        <f>WEEKDAY(Table1[[#This Row],[Date]])</f>
        <v>5</v>
      </c>
      <c r="L3419" s="3">
        <f>DAY(Table1[[#This Row],[Date]])</f>
        <v>18</v>
      </c>
      <c r="M3419" s="3">
        <f>Table1[[#This Row],[Inventory Level]]/Table1[[#This Row],[Reorder Point]]</f>
        <v>8.4489795918367339</v>
      </c>
      <c r="N3419" s="3">
        <f>ROUND(Table1[[#This Row],[Turnover Ratio]],2)</f>
        <v>8.4499999999999993</v>
      </c>
    </row>
    <row r="3420" spans="1:14" x14ac:dyDescent="0.25">
      <c r="A3420" t="s">
        <v>2893</v>
      </c>
      <c r="B3420" s="1">
        <v>44978</v>
      </c>
      <c r="C3420">
        <v>736</v>
      </c>
      <c r="D3420">
        <v>469</v>
      </c>
      <c r="E3420">
        <v>20</v>
      </c>
      <c r="F3420">
        <v>168</v>
      </c>
      <c r="G3420">
        <v>45</v>
      </c>
      <c r="H3420" t="s">
        <v>3949</v>
      </c>
      <c r="I3420">
        <f>YEAR(Table1[[#This Row],[Date]])</f>
        <v>2023</v>
      </c>
      <c r="J3420">
        <f>MONTH(Table1[[#This Row],[Date]])</f>
        <v>2</v>
      </c>
      <c r="K3420">
        <f>WEEKDAY(Table1[[#This Row],[Date]])</f>
        <v>3</v>
      </c>
      <c r="L3420" s="3">
        <f>DAY(Table1[[#This Row],[Date]])</f>
        <v>21</v>
      </c>
      <c r="M3420" s="3">
        <f>Table1[[#This Row],[Inventory Level]]/Table1[[#This Row],[Reorder Point]]</f>
        <v>1.5692963752665245</v>
      </c>
      <c r="N3420" s="3">
        <f>ROUND(Table1[[#This Row],[Turnover Ratio]],2)</f>
        <v>1.57</v>
      </c>
    </row>
    <row r="3421" spans="1:14" hidden="1" x14ac:dyDescent="0.25">
      <c r="A3421" t="s">
        <v>1071</v>
      </c>
      <c r="B3421" s="1">
        <v>45062</v>
      </c>
      <c r="C3421">
        <v>402</v>
      </c>
      <c r="D3421">
        <v>331</v>
      </c>
      <c r="E3421">
        <v>19</v>
      </c>
      <c r="F3421">
        <v>199</v>
      </c>
      <c r="G3421">
        <v>22</v>
      </c>
      <c r="H3421" t="s">
        <v>3950</v>
      </c>
      <c r="I3421">
        <f>YEAR(Table1[[#This Row],[Date]])</f>
        <v>2023</v>
      </c>
      <c r="J3421">
        <f>MONTH(Table1[[#This Row],[Date]])</f>
        <v>5</v>
      </c>
      <c r="K3421">
        <f>WEEKDAY(Table1[[#This Row],[Date]])</f>
        <v>3</v>
      </c>
      <c r="L3421" s="3">
        <f>DAY(Table1[[#This Row],[Date]])</f>
        <v>16</v>
      </c>
      <c r="M3421" s="3">
        <f>Table1[[#This Row],[Inventory Level]]/Table1[[#This Row],[Reorder Point]]</f>
        <v>1.2145015105740182</v>
      </c>
      <c r="N3421" s="3">
        <f>ROUND(Table1[[#This Row],[Turnover Ratio]],2)</f>
        <v>1.21</v>
      </c>
    </row>
    <row r="3422" spans="1:14" x14ac:dyDescent="0.25">
      <c r="A3422" t="s">
        <v>222</v>
      </c>
      <c r="B3422" s="1">
        <v>45293</v>
      </c>
      <c r="C3422">
        <v>872</v>
      </c>
      <c r="D3422">
        <v>53</v>
      </c>
      <c r="E3422">
        <v>23</v>
      </c>
      <c r="F3422">
        <v>55</v>
      </c>
      <c r="G3422">
        <v>49</v>
      </c>
      <c r="H3422" t="s">
        <v>3949</v>
      </c>
      <c r="I3422">
        <f>YEAR(Table1[[#This Row],[Date]])</f>
        <v>2024</v>
      </c>
      <c r="J3422">
        <f>MONTH(Table1[[#This Row],[Date]])</f>
        <v>1</v>
      </c>
      <c r="K3422">
        <f>WEEKDAY(Table1[[#This Row],[Date]])</f>
        <v>3</v>
      </c>
      <c r="L3422" s="3">
        <f>DAY(Table1[[#This Row],[Date]])</f>
        <v>2</v>
      </c>
      <c r="M3422" s="3">
        <f>Table1[[#This Row],[Inventory Level]]/Table1[[#This Row],[Reorder Point]]</f>
        <v>16.452830188679247</v>
      </c>
      <c r="N3422" s="3">
        <f>ROUND(Table1[[#This Row],[Turnover Ratio]],2)</f>
        <v>16.45</v>
      </c>
    </row>
    <row r="3423" spans="1:14" hidden="1" x14ac:dyDescent="0.25">
      <c r="A3423" t="s">
        <v>2894</v>
      </c>
      <c r="B3423" s="1">
        <v>45665</v>
      </c>
      <c r="C3423">
        <v>945</v>
      </c>
      <c r="D3423">
        <v>271</v>
      </c>
      <c r="E3423">
        <v>25</v>
      </c>
      <c r="F3423">
        <v>9</v>
      </c>
      <c r="G3423">
        <v>22</v>
      </c>
      <c r="H3423" t="s">
        <v>3950</v>
      </c>
      <c r="I3423">
        <f>YEAR(Table1[[#This Row],[Date]])</f>
        <v>2025</v>
      </c>
      <c r="J3423">
        <f>MONTH(Table1[[#This Row],[Date]])</f>
        <v>1</v>
      </c>
      <c r="K3423">
        <f>WEEKDAY(Table1[[#This Row],[Date]])</f>
        <v>4</v>
      </c>
      <c r="L3423" s="3">
        <f>DAY(Table1[[#This Row],[Date]])</f>
        <v>8</v>
      </c>
      <c r="M3423" s="3">
        <f>Table1[[#This Row],[Inventory Level]]/Table1[[#This Row],[Reorder Point]]</f>
        <v>3.4870848708487086</v>
      </c>
      <c r="N3423" s="3">
        <f>ROUND(Table1[[#This Row],[Turnover Ratio]],2)</f>
        <v>3.49</v>
      </c>
    </row>
    <row r="3424" spans="1:14" hidden="1" x14ac:dyDescent="0.25">
      <c r="A3424" t="s">
        <v>2895</v>
      </c>
      <c r="B3424" s="1">
        <v>45301</v>
      </c>
      <c r="C3424">
        <v>797</v>
      </c>
      <c r="D3424">
        <v>429</v>
      </c>
      <c r="E3424">
        <v>7</v>
      </c>
      <c r="F3424">
        <v>102</v>
      </c>
      <c r="G3424">
        <v>42</v>
      </c>
      <c r="H3424" t="s">
        <v>3951</v>
      </c>
      <c r="I3424">
        <f>YEAR(Table1[[#This Row],[Date]])</f>
        <v>2024</v>
      </c>
      <c r="J3424">
        <f>MONTH(Table1[[#This Row],[Date]])</f>
        <v>1</v>
      </c>
      <c r="K3424">
        <f>WEEKDAY(Table1[[#This Row],[Date]])</f>
        <v>4</v>
      </c>
      <c r="L3424" s="3">
        <f>DAY(Table1[[#This Row],[Date]])</f>
        <v>10</v>
      </c>
      <c r="M3424" s="3">
        <f>Table1[[#This Row],[Inventory Level]]/Table1[[#This Row],[Reorder Point]]</f>
        <v>1.8578088578088578</v>
      </c>
      <c r="N3424" s="3">
        <f>ROUND(Table1[[#This Row],[Turnover Ratio]],2)</f>
        <v>1.86</v>
      </c>
    </row>
    <row r="3425" spans="1:14" hidden="1" x14ac:dyDescent="0.25">
      <c r="A3425" t="s">
        <v>2896</v>
      </c>
      <c r="B3425" s="1">
        <v>45044</v>
      </c>
      <c r="C3425">
        <v>329</v>
      </c>
      <c r="D3425">
        <v>197</v>
      </c>
      <c r="E3425">
        <v>16</v>
      </c>
      <c r="F3425">
        <v>14</v>
      </c>
      <c r="G3425">
        <v>29</v>
      </c>
      <c r="H3425" t="s">
        <v>3950</v>
      </c>
      <c r="I3425">
        <f>YEAR(Table1[[#This Row],[Date]])</f>
        <v>2023</v>
      </c>
      <c r="J3425">
        <f>MONTH(Table1[[#This Row],[Date]])</f>
        <v>4</v>
      </c>
      <c r="K3425">
        <f>WEEKDAY(Table1[[#This Row],[Date]])</f>
        <v>6</v>
      </c>
      <c r="L3425" s="3">
        <f>DAY(Table1[[#This Row],[Date]])</f>
        <v>28</v>
      </c>
      <c r="M3425" s="3">
        <f>Table1[[#This Row],[Inventory Level]]/Table1[[#This Row],[Reorder Point]]</f>
        <v>1.6700507614213198</v>
      </c>
      <c r="N3425" s="3">
        <f>ROUND(Table1[[#This Row],[Turnover Ratio]],2)</f>
        <v>1.67</v>
      </c>
    </row>
    <row r="3426" spans="1:14" hidden="1" x14ac:dyDescent="0.25">
      <c r="A3426" t="s">
        <v>2897</v>
      </c>
      <c r="B3426" s="1">
        <v>45694</v>
      </c>
      <c r="C3426">
        <v>610</v>
      </c>
      <c r="D3426">
        <v>365</v>
      </c>
      <c r="E3426">
        <v>3</v>
      </c>
      <c r="F3426">
        <v>156</v>
      </c>
      <c r="G3426">
        <v>39</v>
      </c>
      <c r="H3426" t="s">
        <v>3951</v>
      </c>
      <c r="I3426">
        <f>YEAR(Table1[[#This Row],[Date]])</f>
        <v>2025</v>
      </c>
      <c r="J3426">
        <f>MONTH(Table1[[#This Row],[Date]])</f>
        <v>2</v>
      </c>
      <c r="K3426">
        <f>WEEKDAY(Table1[[#This Row],[Date]])</f>
        <v>5</v>
      </c>
      <c r="L3426" s="3">
        <f>DAY(Table1[[#This Row],[Date]])</f>
        <v>6</v>
      </c>
      <c r="M3426" s="3">
        <f>Table1[[#This Row],[Inventory Level]]/Table1[[#This Row],[Reorder Point]]</f>
        <v>1.6712328767123288</v>
      </c>
      <c r="N3426" s="3">
        <f>ROUND(Table1[[#This Row],[Turnover Ratio]],2)</f>
        <v>1.67</v>
      </c>
    </row>
    <row r="3427" spans="1:14" x14ac:dyDescent="0.25">
      <c r="A3427" t="s">
        <v>2898</v>
      </c>
      <c r="B3427" s="1">
        <v>45309</v>
      </c>
      <c r="C3427">
        <v>423</v>
      </c>
      <c r="D3427">
        <v>336</v>
      </c>
      <c r="E3427">
        <v>18</v>
      </c>
      <c r="F3427">
        <v>125</v>
      </c>
      <c r="G3427">
        <v>21</v>
      </c>
      <c r="H3427" t="s">
        <v>3949</v>
      </c>
      <c r="I3427">
        <f>YEAR(Table1[[#This Row],[Date]])</f>
        <v>2024</v>
      </c>
      <c r="J3427">
        <f>MONTH(Table1[[#This Row],[Date]])</f>
        <v>1</v>
      </c>
      <c r="K3427">
        <f>WEEKDAY(Table1[[#This Row],[Date]])</f>
        <v>5</v>
      </c>
      <c r="L3427" s="3">
        <f>DAY(Table1[[#This Row],[Date]])</f>
        <v>18</v>
      </c>
      <c r="M3427" s="3">
        <f>Table1[[#This Row],[Inventory Level]]/Table1[[#This Row],[Reorder Point]]</f>
        <v>1.2589285714285714</v>
      </c>
      <c r="N3427" s="3">
        <f>ROUND(Table1[[#This Row],[Turnover Ratio]],2)</f>
        <v>1.26</v>
      </c>
    </row>
    <row r="3428" spans="1:14" hidden="1" x14ac:dyDescent="0.25">
      <c r="A3428" t="s">
        <v>2899</v>
      </c>
      <c r="B3428" s="1">
        <v>45265</v>
      </c>
      <c r="C3428">
        <v>629</v>
      </c>
      <c r="D3428">
        <v>355</v>
      </c>
      <c r="E3428">
        <v>9</v>
      </c>
      <c r="F3428">
        <v>92</v>
      </c>
      <c r="G3428">
        <v>46</v>
      </c>
      <c r="H3428" t="s">
        <v>3951</v>
      </c>
      <c r="I3428">
        <f>YEAR(Table1[[#This Row],[Date]])</f>
        <v>2023</v>
      </c>
      <c r="J3428">
        <f>MONTH(Table1[[#This Row],[Date]])</f>
        <v>12</v>
      </c>
      <c r="K3428">
        <f>WEEKDAY(Table1[[#This Row],[Date]])</f>
        <v>3</v>
      </c>
      <c r="L3428" s="3">
        <f>DAY(Table1[[#This Row],[Date]])</f>
        <v>5</v>
      </c>
      <c r="M3428" s="3">
        <f>Table1[[#This Row],[Inventory Level]]/Table1[[#This Row],[Reorder Point]]</f>
        <v>1.771830985915493</v>
      </c>
      <c r="N3428" s="3">
        <f>ROUND(Table1[[#This Row],[Turnover Ratio]],2)</f>
        <v>1.77</v>
      </c>
    </row>
    <row r="3429" spans="1:14" hidden="1" x14ac:dyDescent="0.25">
      <c r="A3429" t="s">
        <v>1345</v>
      </c>
      <c r="B3429" s="1">
        <v>45174</v>
      </c>
      <c r="C3429">
        <v>734</v>
      </c>
      <c r="D3429">
        <v>383</v>
      </c>
      <c r="E3429">
        <v>30</v>
      </c>
      <c r="F3429">
        <v>123</v>
      </c>
      <c r="G3429">
        <v>50</v>
      </c>
      <c r="H3429" t="s">
        <v>3951</v>
      </c>
      <c r="I3429">
        <f>YEAR(Table1[[#This Row],[Date]])</f>
        <v>2023</v>
      </c>
      <c r="J3429">
        <f>MONTH(Table1[[#This Row],[Date]])</f>
        <v>9</v>
      </c>
      <c r="K3429">
        <f>WEEKDAY(Table1[[#This Row],[Date]])</f>
        <v>3</v>
      </c>
      <c r="L3429" s="3">
        <f>DAY(Table1[[#This Row],[Date]])</f>
        <v>5</v>
      </c>
      <c r="M3429" s="3">
        <f>Table1[[#This Row],[Inventory Level]]/Table1[[#This Row],[Reorder Point]]</f>
        <v>1.9164490861618799</v>
      </c>
      <c r="N3429" s="3">
        <f>ROUND(Table1[[#This Row],[Turnover Ratio]],2)</f>
        <v>1.92</v>
      </c>
    </row>
    <row r="3430" spans="1:14" hidden="1" x14ac:dyDescent="0.25">
      <c r="A3430" t="s">
        <v>2900</v>
      </c>
      <c r="B3430" s="1">
        <v>45063</v>
      </c>
      <c r="C3430">
        <v>803</v>
      </c>
      <c r="D3430">
        <v>229</v>
      </c>
      <c r="E3430">
        <v>6</v>
      </c>
      <c r="F3430">
        <v>26</v>
      </c>
      <c r="G3430">
        <v>33</v>
      </c>
      <c r="H3430" t="s">
        <v>3951</v>
      </c>
      <c r="I3430">
        <f>YEAR(Table1[[#This Row],[Date]])</f>
        <v>2023</v>
      </c>
      <c r="J3430">
        <f>MONTH(Table1[[#This Row],[Date]])</f>
        <v>5</v>
      </c>
      <c r="K3430">
        <f>WEEKDAY(Table1[[#This Row],[Date]])</f>
        <v>4</v>
      </c>
      <c r="L3430" s="3">
        <f>DAY(Table1[[#This Row],[Date]])</f>
        <v>17</v>
      </c>
      <c r="M3430" s="3">
        <f>Table1[[#This Row],[Inventory Level]]/Table1[[#This Row],[Reorder Point]]</f>
        <v>3.5065502183406112</v>
      </c>
      <c r="N3430" s="3">
        <f>ROUND(Table1[[#This Row],[Turnover Ratio]],2)</f>
        <v>3.51</v>
      </c>
    </row>
    <row r="3431" spans="1:14" hidden="1" x14ac:dyDescent="0.25">
      <c r="A3431" t="s">
        <v>2901</v>
      </c>
      <c r="B3431" s="1">
        <v>45371</v>
      </c>
      <c r="C3431">
        <v>131</v>
      </c>
      <c r="D3431">
        <v>277</v>
      </c>
      <c r="E3431">
        <v>2</v>
      </c>
      <c r="F3431">
        <v>6</v>
      </c>
      <c r="G3431">
        <v>32</v>
      </c>
      <c r="H3431" t="s">
        <v>3950</v>
      </c>
      <c r="I3431">
        <f>YEAR(Table1[[#This Row],[Date]])</f>
        <v>2024</v>
      </c>
      <c r="J3431">
        <f>MONTH(Table1[[#This Row],[Date]])</f>
        <v>3</v>
      </c>
      <c r="K3431">
        <f>WEEKDAY(Table1[[#This Row],[Date]])</f>
        <v>4</v>
      </c>
      <c r="L3431" s="3">
        <f>DAY(Table1[[#This Row],[Date]])</f>
        <v>20</v>
      </c>
      <c r="M3431" s="3">
        <f>Table1[[#This Row],[Inventory Level]]/Table1[[#This Row],[Reorder Point]]</f>
        <v>0.47292418772563177</v>
      </c>
      <c r="N3431" s="3">
        <f>ROUND(Table1[[#This Row],[Turnover Ratio]],2)</f>
        <v>0.47</v>
      </c>
    </row>
    <row r="3432" spans="1:14" x14ac:dyDescent="0.25">
      <c r="A3432" t="s">
        <v>2902</v>
      </c>
      <c r="B3432" s="1">
        <v>45620</v>
      </c>
      <c r="C3432">
        <v>684</v>
      </c>
      <c r="D3432">
        <v>494</v>
      </c>
      <c r="E3432">
        <v>23</v>
      </c>
      <c r="F3432">
        <v>122</v>
      </c>
      <c r="G3432">
        <v>5</v>
      </c>
      <c r="H3432" t="s">
        <v>3949</v>
      </c>
      <c r="I3432">
        <f>YEAR(Table1[[#This Row],[Date]])</f>
        <v>2024</v>
      </c>
      <c r="J3432">
        <f>MONTH(Table1[[#This Row],[Date]])</f>
        <v>11</v>
      </c>
      <c r="K3432">
        <f>WEEKDAY(Table1[[#This Row],[Date]])</f>
        <v>1</v>
      </c>
      <c r="L3432" s="3">
        <f>DAY(Table1[[#This Row],[Date]])</f>
        <v>24</v>
      </c>
      <c r="M3432" s="3">
        <f>Table1[[#This Row],[Inventory Level]]/Table1[[#This Row],[Reorder Point]]</f>
        <v>1.3846153846153846</v>
      </c>
      <c r="N3432" s="3">
        <f>ROUND(Table1[[#This Row],[Turnover Ratio]],2)</f>
        <v>1.38</v>
      </c>
    </row>
    <row r="3433" spans="1:14" hidden="1" x14ac:dyDescent="0.25">
      <c r="A3433" t="s">
        <v>2903</v>
      </c>
      <c r="B3433" s="1">
        <v>45205</v>
      </c>
      <c r="C3433">
        <v>154</v>
      </c>
      <c r="D3433">
        <v>163</v>
      </c>
      <c r="E3433">
        <v>17</v>
      </c>
      <c r="F3433">
        <v>23</v>
      </c>
      <c r="G3433">
        <v>16</v>
      </c>
      <c r="H3433" t="s">
        <v>3951</v>
      </c>
      <c r="I3433">
        <f>YEAR(Table1[[#This Row],[Date]])</f>
        <v>2023</v>
      </c>
      <c r="J3433">
        <f>MONTH(Table1[[#This Row],[Date]])</f>
        <v>10</v>
      </c>
      <c r="K3433">
        <f>WEEKDAY(Table1[[#This Row],[Date]])</f>
        <v>6</v>
      </c>
      <c r="L3433" s="3">
        <f>DAY(Table1[[#This Row],[Date]])</f>
        <v>6</v>
      </c>
      <c r="M3433" s="3">
        <f>Table1[[#This Row],[Inventory Level]]/Table1[[#This Row],[Reorder Point]]</f>
        <v>0.94478527607361962</v>
      </c>
      <c r="N3433" s="3">
        <f>ROUND(Table1[[#This Row],[Turnover Ratio]],2)</f>
        <v>0.94</v>
      </c>
    </row>
    <row r="3434" spans="1:14" x14ac:dyDescent="0.25">
      <c r="A3434" t="s">
        <v>2896</v>
      </c>
      <c r="B3434" s="1">
        <v>45381</v>
      </c>
      <c r="C3434">
        <v>250</v>
      </c>
      <c r="D3434">
        <v>495</v>
      </c>
      <c r="E3434">
        <v>19</v>
      </c>
      <c r="F3434">
        <v>20</v>
      </c>
      <c r="G3434">
        <v>14</v>
      </c>
      <c r="H3434" t="s">
        <v>3949</v>
      </c>
      <c r="I3434">
        <f>YEAR(Table1[[#This Row],[Date]])</f>
        <v>2024</v>
      </c>
      <c r="J3434">
        <f>MONTH(Table1[[#This Row],[Date]])</f>
        <v>3</v>
      </c>
      <c r="K3434">
        <f>WEEKDAY(Table1[[#This Row],[Date]])</f>
        <v>7</v>
      </c>
      <c r="L3434" s="3">
        <f>DAY(Table1[[#This Row],[Date]])</f>
        <v>30</v>
      </c>
      <c r="M3434" s="3">
        <f>Table1[[#This Row],[Inventory Level]]/Table1[[#This Row],[Reorder Point]]</f>
        <v>0.50505050505050508</v>
      </c>
      <c r="N3434" s="3">
        <f>ROUND(Table1[[#This Row],[Turnover Ratio]],2)</f>
        <v>0.51</v>
      </c>
    </row>
    <row r="3435" spans="1:14" x14ac:dyDescent="0.25">
      <c r="A3435" t="s">
        <v>2880</v>
      </c>
      <c r="B3435" s="1">
        <v>45313</v>
      </c>
      <c r="C3435">
        <v>695</v>
      </c>
      <c r="D3435">
        <v>74</v>
      </c>
      <c r="E3435">
        <v>4</v>
      </c>
      <c r="F3435">
        <v>46</v>
      </c>
      <c r="G3435">
        <v>49</v>
      </c>
      <c r="H3435" t="s">
        <v>3949</v>
      </c>
      <c r="I3435">
        <f>YEAR(Table1[[#This Row],[Date]])</f>
        <v>2024</v>
      </c>
      <c r="J3435">
        <f>MONTH(Table1[[#This Row],[Date]])</f>
        <v>1</v>
      </c>
      <c r="K3435">
        <f>WEEKDAY(Table1[[#This Row],[Date]])</f>
        <v>2</v>
      </c>
      <c r="L3435" s="3">
        <f>DAY(Table1[[#This Row],[Date]])</f>
        <v>22</v>
      </c>
      <c r="M3435" s="3">
        <f>Table1[[#This Row],[Inventory Level]]/Table1[[#This Row],[Reorder Point]]</f>
        <v>9.3918918918918912</v>
      </c>
      <c r="N3435" s="3">
        <f>ROUND(Table1[[#This Row],[Turnover Ratio]],2)</f>
        <v>9.39</v>
      </c>
    </row>
    <row r="3436" spans="1:14" x14ac:dyDescent="0.25">
      <c r="A3436" t="s">
        <v>2904</v>
      </c>
      <c r="B3436" s="1">
        <v>45531</v>
      </c>
      <c r="C3436">
        <v>305</v>
      </c>
      <c r="D3436">
        <v>336</v>
      </c>
      <c r="E3436">
        <v>24</v>
      </c>
      <c r="F3436">
        <v>35</v>
      </c>
      <c r="G3436">
        <v>32</v>
      </c>
      <c r="H3436" t="s">
        <v>3949</v>
      </c>
      <c r="I3436">
        <f>YEAR(Table1[[#This Row],[Date]])</f>
        <v>2024</v>
      </c>
      <c r="J3436">
        <f>MONTH(Table1[[#This Row],[Date]])</f>
        <v>8</v>
      </c>
      <c r="K3436">
        <f>WEEKDAY(Table1[[#This Row],[Date]])</f>
        <v>3</v>
      </c>
      <c r="L3436" s="3">
        <f>DAY(Table1[[#This Row],[Date]])</f>
        <v>27</v>
      </c>
      <c r="M3436" s="3">
        <f>Table1[[#This Row],[Inventory Level]]/Table1[[#This Row],[Reorder Point]]</f>
        <v>0.90773809523809523</v>
      </c>
      <c r="N3436" s="3">
        <f>ROUND(Table1[[#This Row],[Turnover Ratio]],2)</f>
        <v>0.91</v>
      </c>
    </row>
    <row r="3437" spans="1:14" x14ac:dyDescent="0.25">
      <c r="A3437" t="s">
        <v>2905</v>
      </c>
      <c r="B3437" s="1">
        <v>45190</v>
      </c>
      <c r="C3437">
        <v>549</v>
      </c>
      <c r="D3437">
        <v>86</v>
      </c>
      <c r="E3437">
        <v>20</v>
      </c>
      <c r="F3437">
        <v>81</v>
      </c>
      <c r="G3437">
        <v>50</v>
      </c>
      <c r="H3437" t="s">
        <v>3949</v>
      </c>
      <c r="I3437">
        <f>YEAR(Table1[[#This Row],[Date]])</f>
        <v>2023</v>
      </c>
      <c r="J3437">
        <f>MONTH(Table1[[#This Row],[Date]])</f>
        <v>9</v>
      </c>
      <c r="K3437">
        <f>WEEKDAY(Table1[[#This Row],[Date]])</f>
        <v>5</v>
      </c>
      <c r="L3437" s="3">
        <f>DAY(Table1[[#This Row],[Date]])</f>
        <v>21</v>
      </c>
      <c r="M3437" s="3">
        <f>Table1[[#This Row],[Inventory Level]]/Table1[[#This Row],[Reorder Point]]</f>
        <v>6.3837209302325579</v>
      </c>
      <c r="N3437" s="3">
        <f>ROUND(Table1[[#This Row],[Turnover Ratio]],2)</f>
        <v>6.38</v>
      </c>
    </row>
    <row r="3438" spans="1:14" x14ac:dyDescent="0.25">
      <c r="A3438" t="s">
        <v>2906</v>
      </c>
      <c r="B3438" s="1">
        <v>45235</v>
      </c>
      <c r="C3438">
        <v>196</v>
      </c>
      <c r="D3438">
        <v>432</v>
      </c>
      <c r="E3438">
        <v>22</v>
      </c>
      <c r="F3438">
        <v>175</v>
      </c>
      <c r="G3438">
        <v>43</v>
      </c>
      <c r="H3438" t="s">
        <v>3949</v>
      </c>
      <c r="I3438">
        <f>YEAR(Table1[[#This Row],[Date]])</f>
        <v>2023</v>
      </c>
      <c r="J3438">
        <f>MONTH(Table1[[#This Row],[Date]])</f>
        <v>11</v>
      </c>
      <c r="K3438">
        <f>WEEKDAY(Table1[[#This Row],[Date]])</f>
        <v>1</v>
      </c>
      <c r="L3438" s="3">
        <f>DAY(Table1[[#This Row],[Date]])</f>
        <v>5</v>
      </c>
      <c r="M3438" s="3">
        <f>Table1[[#This Row],[Inventory Level]]/Table1[[#This Row],[Reorder Point]]</f>
        <v>0.45370370370370372</v>
      </c>
      <c r="N3438" s="3">
        <f>ROUND(Table1[[#This Row],[Turnover Ratio]],2)</f>
        <v>0.45</v>
      </c>
    </row>
    <row r="3439" spans="1:14" hidden="1" x14ac:dyDescent="0.25">
      <c r="A3439" t="s">
        <v>2061</v>
      </c>
      <c r="B3439" s="1">
        <v>45152</v>
      </c>
      <c r="C3439">
        <v>532</v>
      </c>
      <c r="D3439">
        <v>445</v>
      </c>
      <c r="E3439">
        <v>16</v>
      </c>
      <c r="F3439">
        <v>83</v>
      </c>
      <c r="G3439">
        <v>14</v>
      </c>
      <c r="H3439" t="s">
        <v>3950</v>
      </c>
      <c r="I3439">
        <f>YEAR(Table1[[#This Row],[Date]])</f>
        <v>2023</v>
      </c>
      <c r="J3439">
        <f>MONTH(Table1[[#This Row],[Date]])</f>
        <v>8</v>
      </c>
      <c r="K3439">
        <f>WEEKDAY(Table1[[#This Row],[Date]])</f>
        <v>2</v>
      </c>
      <c r="L3439" s="3">
        <f>DAY(Table1[[#This Row],[Date]])</f>
        <v>14</v>
      </c>
      <c r="M3439" s="3">
        <f>Table1[[#This Row],[Inventory Level]]/Table1[[#This Row],[Reorder Point]]</f>
        <v>1.1955056179775281</v>
      </c>
      <c r="N3439" s="3">
        <f>ROUND(Table1[[#This Row],[Turnover Ratio]],2)</f>
        <v>1.2</v>
      </c>
    </row>
    <row r="3440" spans="1:14" x14ac:dyDescent="0.25">
      <c r="A3440" t="s">
        <v>2907</v>
      </c>
      <c r="B3440" s="1">
        <v>45668</v>
      </c>
      <c r="C3440">
        <v>805</v>
      </c>
      <c r="D3440">
        <v>456</v>
      </c>
      <c r="E3440">
        <v>11</v>
      </c>
      <c r="F3440">
        <v>76</v>
      </c>
      <c r="G3440">
        <v>32</v>
      </c>
      <c r="H3440" t="s">
        <v>3949</v>
      </c>
      <c r="I3440">
        <f>YEAR(Table1[[#This Row],[Date]])</f>
        <v>2025</v>
      </c>
      <c r="J3440">
        <f>MONTH(Table1[[#This Row],[Date]])</f>
        <v>1</v>
      </c>
      <c r="K3440">
        <f>WEEKDAY(Table1[[#This Row],[Date]])</f>
        <v>7</v>
      </c>
      <c r="L3440" s="3">
        <f>DAY(Table1[[#This Row],[Date]])</f>
        <v>11</v>
      </c>
      <c r="M3440" s="3">
        <f>Table1[[#This Row],[Inventory Level]]/Table1[[#This Row],[Reorder Point]]</f>
        <v>1.7653508771929824</v>
      </c>
      <c r="N3440" s="3">
        <f>ROUND(Table1[[#This Row],[Turnover Ratio]],2)</f>
        <v>1.77</v>
      </c>
    </row>
    <row r="3441" spans="1:14" x14ac:dyDescent="0.25">
      <c r="A3441" t="s">
        <v>2908</v>
      </c>
      <c r="B3441" s="1">
        <v>45036</v>
      </c>
      <c r="C3441">
        <v>503</v>
      </c>
      <c r="D3441">
        <v>292</v>
      </c>
      <c r="E3441">
        <v>10</v>
      </c>
      <c r="F3441">
        <v>66</v>
      </c>
      <c r="G3441">
        <v>47</v>
      </c>
      <c r="H3441" t="s">
        <v>3949</v>
      </c>
      <c r="I3441">
        <f>YEAR(Table1[[#This Row],[Date]])</f>
        <v>2023</v>
      </c>
      <c r="J3441">
        <f>MONTH(Table1[[#This Row],[Date]])</f>
        <v>4</v>
      </c>
      <c r="K3441">
        <f>WEEKDAY(Table1[[#This Row],[Date]])</f>
        <v>5</v>
      </c>
      <c r="L3441" s="3">
        <f>DAY(Table1[[#This Row],[Date]])</f>
        <v>20</v>
      </c>
      <c r="M3441" s="3">
        <f>Table1[[#This Row],[Inventory Level]]/Table1[[#This Row],[Reorder Point]]</f>
        <v>1.7226027397260273</v>
      </c>
      <c r="N3441" s="3">
        <f>ROUND(Table1[[#This Row],[Turnover Ratio]],2)</f>
        <v>1.72</v>
      </c>
    </row>
    <row r="3442" spans="1:14" hidden="1" x14ac:dyDescent="0.25">
      <c r="A3442" t="s">
        <v>2909</v>
      </c>
      <c r="B3442" s="1">
        <v>45532</v>
      </c>
      <c r="C3442">
        <v>711</v>
      </c>
      <c r="D3442">
        <v>317</v>
      </c>
      <c r="E3442">
        <v>18</v>
      </c>
      <c r="F3442">
        <v>46</v>
      </c>
      <c r="G3442">
        <v>47</v>
      </c>
      <c r="H3442" t="s">
        <v>3950</v>
      </c>
      <c r="I3442">
        <f>YEAR(Table1[[#This Row],[Date]])</f>
        <v>2024</v>
      </c>
      <c r="J3442">
        <f>MONTH(Table1[[#This Row],[Date]])</f>
        <v>8</v>
      </c>
      <c r="K3442">
        <f>WEEKDAY(Table1[[#This Row],[Date]])</f>
        <v>4</v>
      </c>
      <c r="L3442" s="3">
        <f>DAY(Table1[[#This Row],[Date]])</f>
        <v>28</v>
      </c>
      <c r="M3442" s="3">
        <f>Table1[[#This Row],[Inventory Level]]/Table1[[#This Row],[Reorder Point]]</f>
        <v>2.2429022082018926</v>
      </c>
      <c r="N3442" s="3">
        <f>ROUND(Table1[[#This Row],[Turnover Ratio]],2)</f>
        <v>2.2400000000000002</v>
      </c>
    </row>
    <row r="3443" spans="1:14" hidden="1" x14ac:dyDescent="0.25">
      <c r="A3443" t="s">
        <v>2910</v>
      </c>
      <c r="B3443" s="1">
        <v>45280</v>
      </c>
      <c r="C3443">
        <v>367</v>
      </c>
      <c r="D3443">
        <v>495</v>
      </c>
      <c r="E3443">
        <v>1</v>
      </c>
      <c r="F3443">
        <v>59</v>
      </c>
      <c r="G3443">
        <v>39</v>
      </c>
      <c r="H3443" t="s">
        <v>3950</v>
      </c>
      <c r="I3443">
        <f>YEAR(Table1[[#This Row],[Date]])</f>
        <v>2023</v>
      </c>
      <c r="J3443">
        <f>MONTH(Table1[[#This Row],[Date]])</f>
        <v>12</v>
      </c>
      <c r="K3443">
        <f>WEEKDAY(Table1[[#This Row],[Date]])</f>
        <v>4</v>
      </c>
      <c r="L3443" s="3">
        <f>DAY(Table1[[#This Row],[Date]])</f>
        <v>20</v>
      </c>
      <c r="M3443" s="3">
        <f>Table1[[#This Row],[Inventory Level]]/Table1[[#This Row],[Reorder Point]]</f>
        <v>0.74141414141414141</v>
      </c>
      <c r="N3443" s="3">
        <f>ROUND(Table1[[#This Row],[Turnover Ratio]],2)</f>
        <v>0.74</v>
      </c>
    </row>
    <row r="3444" spans="1:14" hidden="1" x14ac:dyDescent="0.25">
      <c r="A3444" t="s">
        <v>1502</v>
      </c>
      <c r="B3444" s="1">
        <v>45271</v>
      </c>
      <c r="C3444">
        <v>529</v>
      </c>
      <c r="D3444">
        <v>202</v>
      </c>
      <c r="E3444">
        <v>25</v>
      </c>
      <c r="F3444">
        <v>195</v>
      </c>
      <c r="G3444">
        <v>5</v>
      </c>
      <c r="H3444" t="s">
        <v>3950</v>
      </c>
      <c r="I3444">
        <f>YEAR(Table1[[#This Row],[Date]])</f>
        <v>2023</v>
      </c>
      <c r="J3444">
        <f>MONTH(Table1[[#This Row],[Date]])</f>
        <v>12</v>
      </c>
      <c r="K3444">
        <f>WEEKDAY(Table1[[#This Row],[Date]])</f>
        <v>2</v>
      </c>
      <c r="L3444" s="3">
        <f>DAY(Table1[[#This Row],[Date]])</f>
        <v>11</v>
      </c>
      <c r="M3444" s="3">
        <f>Table1[[#This Row],[Inventory Level]]/Table1[[#This Row],[Reorder Point]]</f>
        <v>2.6188118811881189</v>
      </c>
      <c r="N3444" s="3">
        <f>ROUND(Table1[[#This Row],[Turnover Ratio]],2)</f>
        <v>2.62</v>
      </c>
    </row>
    <row r="3445" spans="1:14" hidden="1" x14ac:dyDescent="0.25">
      <c r="A3445" t="s">
        <v>2911</v>
      </c>
      <c r="B3445" s="1">
        <v>45022</v>
      </c>
      <c r="C3445">
        <v>242</v>
      </c>
      <c r="D3445">
        <v>392</v>
      </c>
      <c r="E3445">
        <v>25</v>
      </c>
      <c r="F3445">
        <v>56</v>
      </c>
      <c r="G3445">
        <v>14</v>
      </c>
      <c r="H3445" t="s">
        <v>3951</v>
      </c>
      <c r="I3445">
        <f>YEAR(Table1[[#This Row],[Date]])</f>
        <v>2023</v>
      </c>
      <c r="J3445">
        <f>MONTH(Table1[[#This Row],[Date]])</f>
        <v>4</v>
      </c>
      <c r="K3445">
        <f>WEEKDAY(Table1[[#This Row],[Date]])</f>
        <v>5</v>
      </c>
      <c r="L3445" s="3">
        <f>DAY(Table1[[#This Row],[Date]])</f>
        <v>6</v>
      </c>
      <c r="M3445" s="3">
        <f>Table1[[#This Row],[Inventory Level]]/Table1[[#This Row],[Reorder Point]]</f>
        <v>0.61734693877551017</v>
      </c>
      <c r="N3445" s="3">
        <f>ROUND(Table1[[#This Row],[Turnover Ratio]],2)</f>
        <v>0.62</v>
      </c>
    </row>
    <row r="3446" spans="1:14" hidden="1" x14ac:dyDescent="0.25">
      <c r="A3446" t="s">
        <v>2912</v>
      </c>
      <c r="B3446" s="1">
        <v>45273</v>
      </c>
      <c r="C3446">
        <v>345</v>
      </c>
      <c r="D3446">
        <v>81</v>
      </c>
      <c r="E3446">
        <v>23</v>
      </c>
      <c r="F3446">
        <v>52</v>
      </c>
      <c r="G3446">
        <v>36</v>
      </c>
      <c r="H3446" t="s">
        <v>3950</v>
      </c>
      <c r="I3446">
        <f>YEAR(Table1[[#This Row],[Date]])</f>
        <v>2023</v>
      </c>
      <c r="J3446">
        <f>MONTH(Table1[[#This Row],[Date]])</f>
        <v>12</v>
      </c>
      <c r="K3446">
        <f>WEEKDAY(Table1[[#This Row],[Date]])</f>
        <v>4</v>
      </c>
      <c r="L3446" s="3">
        <f>DAY(Table1[[#This Row],[Date]])</f>
        <v>13</v>
      </c>
      <c r="M3446" s="3">
        <f>Table1[[#This Row],[Inventory Level]]/Table1[[#This Row],[Reorder Point]]</f>
        <v>4.2592592592592595</v>
      </c>
      <c r="N3446" s="3">
        <f>ROUND(Table1[[#This Row],[Turnover Ratio]],2)</f>
        <v>4.26</v>
      </c>
    </row>
    <row r="3447" spans="1:14" hidden="1" x14ac:dyDescent="0.25">
      <c r="A3447" t="s">
        <v>2913</v>
      </c>
      <c r="B3447" s="1">
        <v>45156</v>
      </c>
      <c r="C3447">
        <v>459</v>
      </c>
      <c r="D3447">
        <v>374</v>
      </c>
      <c r="E3447">
        <v>3</v>
      </c>
      <c r="F3447">
        <v>56</v>
      </c>
      <c r="G3447">
        <v>17</v>
      </c>
      <c r="H3447" t="s">
        <v>3951</v>
      </c>
      <c r="I3447">
        <f>YEAR(Table1[[#This Row],[Date]])</f>
        <v>2023</v>
      </c>
      <c r="J3447">
        <f>MONTH(Table1[[#This Row],[Date]])</f>
        <v>8</v>
      </c>
      <c r="K3447">
        <f>WEEKDAY(Table1[[#This Row],[Date]])</f>
        <v>6</v>
      </c>
      <c r="L3447" s="3">
        <f>DAY(Table1[[#This Row],[Date]])</f>
        <v>18</v>
      </c>
      <c r="M3447" s="3">
        <f>Table1[[#This Row],[Inventory Level]]/Table1[[#This Row],[Reorder Point]]</f>
        <v>1.2272727272727273</v>
      </c>
      <c r="N3447" s="3">
        <f>ROUND(Table1[[#This Row],[Turnover Ratio]],2)</f>
        <v>1.23</v>
      </c>
    </row>
    <row r="3448" spans="1:14" hidden="1" x14ac:dyDescent="0.25">
      <c r="A3448" t="s">
        <v>2914</v>
      </c>
      <c r="B3448" s="1">
        <v>45269</v>
      </c>
      <c r="C3448">
        <v>339</v>
      </c>
      <c r="D3448">
        <v>324</v>
      </c>
      <c r="E3448">
        <v>24</v>
      </c>
      <c r="F3448">
        <v>18</v>
      </c>
      <c r="G3448">
        <v>20</v>
      </c>
      <c r="H3448" t="s">
        <v>3951</v>
      </c>
      <c r="I3448">
        <f>YEAR(Table1[[#This Row],[Date]])</f>
        <v>2023</v>
      </c>
      <c r="J3448">
        <f>MONTH(Table1[[#This Row],[Date]])</f>
        <v>12</v>
      </c>
      <c r="K3448">
        <f>WEEKDAY(Table1[[#This Row],[Date]])</f>
        <v>7</v>
      </c>
      <c r="L3448" s="3">
        <f>DAY(Table1[[#This Row],[Date]])</f>
        <v>9</v>
      </c>
      <c r="M3448" s="3">
        <f>Table1[[#This Row],[Inventory Level]]/Table1[[#This Row],[Reorder Point]]</f>
        <v>1.0462962962962963</v>
      </c>
      <c r="N3448" s="3">
        <f>ROUND(Table1[[#This Row],[Turnover Ratio]],2)</f>
        <v>1.05</v>
      </c>
    </row>
    <row r="3449" spans="1:14" hidden="1" x14ac:dyDescent="0.25">
      <c r="A3449" t="s">
        <v>2174</v>
      </c>
      <c r="B3449" s="1">
        <v>45131</v>
      </c>
      <c r="C3449">
        <v>879</v>
      </c>
      <c r="D3449">
        <v>72</v>
      </c>
      <c r="E3449">
        <v>22</v>
      </c>
      <c r="F3449">
        <v>174</v>
      </c>
      <c r="G3449">
        <v>38</v>
      </c>
      <c r="H3449" t="s">
        <v>3951</v>
      </c>
      <c r="I3449">
        <f>YEAR(Table1[[#This Row],[Date]])</f>
        <v>2023</v>
      </c>
      <c r="J3449">
        <f>MONTH(Table1[[#This Row],[Date]])</f>
        <v>7</v>
      </c>
      <c r="K3449">
        <f>WEEKDAY(Table1[[#This Row],[Date]])</f>
        <v>2</v>
      </c>
      <c r="L3449" s="3">
        <f>DAY(Table1[[#This Row],[Date]])</f>
        <v>24</v>
      </c>
      <c r="M3449" s="3">
        <f>Table1[[#This Row],[Inventory Level]]/Table1[[#This Row],[Reorder Point]]</f>
        <v>12.208333333333334</v>
      </c>
      <c r="N3449" s="3">
        <f>ROUND(Table1[[#This Row],[Turnover Ratio]],2)</f>
        <v>12.21</v>
      </c>
    </row>
    <row r="3450" spans="1:14" hidden="1" x14ac:dyDescent="0.25">
      <c r="A3450" t="s">
        <v>2915</v>
      </c>
      <c r="B3450" s="1">
        <v>45603</v>
      </c>
      <c r="C3450">
        <v>419</v>
      </c>
      <c r="D3450">
        <v>413</v>
      </c>
      <c r="E3450">
        <v>26</v>
      </c>
      <c r="F3450">
        <v>82</v>
      </c>
      <c r="G3450">
        <v>33</v>
      </c>
      <c r="H3450" t="s">
        <v>3950</v>
      </c>
      <c r="I3450">
        <f>YEAR(Table1[[#This Row],[Date]])</f>
        <v>2024</v>
      </c>
      <c r="J3450">
        <f>MONTH(Table1[[#This Row],[Date]])</f>
        <v>11</v>
      </c>
      <c r="K3450">
        <f>WEEKDAY(Table1[[#This Row],[Date]])</f>
        <v>5</v>
      </c>
      <c r="L3450" s="3">
        <f>DAY(Table1[[#This Row],[Date]])</f>
        <v>7</v>
      </c>
      <c r="M3450" s="3">
        <f>Table1[[#This Row],[Inventory Level]]/Table1[[#This Row],[Reorder Point]]</f>
        <v>1.0145278450363195</v>
      </c>
      <c r="N3450" s="3">
        <f>ROUND(Table1[[#This Row],[Turnover Ratio]],2)</f>
        <v>1.01</v>
      </c>
    </row>
    <row r="3451" spans="1:14" x14ac:dyDescent="0.25">
      <c r="A3451" t="s">
        <v>2916</v>
      </c>
      <c r="B3451" s="1">
        <v>45669</v>
      </c>
      <c r="C3451">
        <v>902</v>
      </c>
      <c r="D3451">
        <v>206</v>
      </c>
      <c r="E3451">
        <v>15</v>
      </c>
      <c r="F3451">
        <v>69</v>
      </c>
      <c r="G3451">
        <v>21</v>
      </c>
      <c r="H3451" t="s">
        <v>3949</v>
      </c>
      <c r="I3451">
        <f>YEAR(Table1[[#This Row],[Date]])</f>
        <v>2025</v>
      </c>
      <c r="J3451">
        <f>MONTH(Table1[[#This Row],[Date]])</f>
        <v>1</v>
      </c>
      <c r="K3451">
        <f>WEEKDAY(Table1[[#This Row],[Date]])</f>
        <v>1</v>
      </c>
      <c r="L3451" s="3">
        <f>DAY(Table1[[#This Row],[Date]])</f>
        <v>12</v>
      </c>
      <c r="M3451" s="3">
        <f>Table1[[#This Row],[Inventory Level]]/Table1[[#This Row],[Reorder Point]]</f>
        <v>4.3786407766990294</v>
      </c>
      <c r="N3451" s="3">
        <f>ROUND(Table1[[#This Row],[Turnover Ratio]],2)</f>
        <v>4.38</v>
      </c>
    </row>
    <row r="3452" spans="1:14" x14ac:dyDescent="0.25">
      <c r="A3452" t="s">
        <v>2917</v>
      </c>
      <c r="B3452" s="1">
        <v>45510</v>
      </c>
      <c r="C3452">
        <v>672</v>
      </c>
      <c r="D3452">
        <v>347</v>
      </c>
      <c r="E3452">
        <v>4</v>
      </c>
      <c r="F3452">
        <v>45</v>
      </c>
      <c r="G3452">
        <v>46</v>
      </c>
      <c r="H3452" t="s">
        <v>3949</v>
      </c>
      <c r="I3452">
        <f>YEAR(Table1[[#This Row],[Date]])</f>
        <v>2024</v>
      </c>
      <c r="J3452">
        <f>MONTH(Table1[[#This Row],[Date]])</f>
        <v>8</v>
      </c>
      <c r="K3452">
        <f>WEEKDAY(Table1[[#This Row],[Date]])</f>
        <v>3</v>
      </c>
      <c r="L3452" s="3">
        <f>DAY(Table1[[#This Row],[Date]])</f>
        <v>6</v>
      </c>
      <c r="M3452" s="3">
        <f>Table1[[#This Row],[Inventory Level]]/Table1[[#This Row],[Reorder Point]]</f>
        <v>1.9365994236311239</v>
      </c>
      <c r="N3452" s="3">
        <f>ROUND(Table1[[#This Row],[Turnover Ratio]],2)</f>
        <v>1.94</v>
      </c>
    </row>
    <row r="3453" spans="1:14" x14ac:dyDescent="0.25">
      <c r="A3453" t="s">
        <v>2918</v>
      </c>
      <c r="B3453" s="1">
        <v>45066</v>
      </c>
      <c r="C3453">
        <v>469</v>
      </c>
      <c r="D3453">
        <v>156</v>
      </c>
      <c r="E3453">
        <v>28</v>
      </c>
      <c r="F3453">
        <v>124</v>
      </c>
      <c r="G3453">
        <v>41</v>
      </c>
      <c r="H3453" t="s">
        <v>3949</v>
      </c>
      <c r="I3453">
        <f>YEAR(Table1[[#This Row],[Date]])</f>
        <v>2023</v>
      </c>
      <c r="J3453">
        <f>MONTH(Table1[[#This Row],[Date]])</f>
        <v>5</v>
      </c>
      <c r="K3453">
        <f>WEEKDAY(Table1[[#This Row],[Date]])</f>
        <v>7</v>
      </c>
      <c r="L3453" s="3">
        <f>DAY(Table1[[#This Row],[Date]])</f>
        <v>20</v>
      </c>
      <c r="M3453" s="3">
        <f>Table1[[#This Row],[Inventory Level]]/Table1[[#This Row],[Reorder Point]]</f>
        <v>3.0064102564102564</v>
      </c>
      <c r="N3453" s="3">
        <f>ROUND(Table1[[#This Row],[Turnover Ratio]],2)</f>
        <v>3.01</v>
      </c>
    </row>
    <row r="3454" spans="1:14" x14ac:dyDescent="0.25">
      <c r="A3454" t="s">
        <v>533</v>
      </c>
      <c r="B3454" s="1">
        <v>45258</v>
      </c>
      <c r="C3454">
        <v>489</v>
      </c>
      <c r="D3454">
        <v>96</v>
      </c>
      <c r="E3454">
        <v>4</v>
      </c>
      <c r="F3454">
        <v>33</v>
      </c>
      <c r="G3454">
        <v>46</v>
      </c>
      <c r="H3454" t="s">
        <v>3949</v>
      </c>
      <c r="I3454">
        <f>YEAR(Table1[[#This Row],[Date]])</f>
        <v>2023</v>
      </c>
      <c r="J3454">
        <f>MONTH(Table1[[#This Row],[Date]])</f>
        <v>11</v>
      </c>
      <c r="K3454">
        <f>WEEKDAY(Table1[[#This Row],[Date]])</f>
        <v>3</v>
      </c>
      <c r="L3454" s="3">
        <f>DAY(Table1[[#This Row],[Date]])</f>
        <v>28</v>
      </c>
      <c r="M3454" s="3">
        <f>Table1[[#This Row],[Inventory Level]]/Table1[[#This Row],[Reorder Point]]</f>
        <v>5.09375</v>
      </c>
      <c r="N3454" s="3">
        <f>ROUND(Table1[[#This Row],[Turnover Ratio]],2)</f>
        <v>5.09</v>
      </c>
    </row>
    <row r="3455" spans="1:14" x14ac:dyDescent="0.25">
      <c r="A3455" t="s">
        <v>2919</v>
      </c>
      <c r="B3455" s="1">
        <v>45044</v>
      </c>
      <c r="C3455">
        <v>956</v>
      </c>
      <c r="D3455">
        <v>298</v>
      </c>
      <c r="E3455">
        <v>17</v>
      </c>
      <c r="F3455">
        <v>78</v>
      </c>
      <c r="G3455">
        <v>5</v>
      </c>
      <c r="H3455" t="s">
        <v>3949</v>
      </c>
      <c r="I3455">
        <f>YEAR(Table1[[#This Row],[Date]])</f>
        <v>2023</v>
      </c>
      <c r="J3455">
        <f>MONTH(Table1[[#This Row],[Date]])</f>
        <v>4</v>
      </c>
      <c r="K3455">
        <f>WEEKDAY(Table1[[#This Row],[Date]])</f>
        <v>6</v>
      </c>
      <c r="L3455" s="3">
        <f>DAY(Table1[[#This Row],[Date]])</f>
        <v>28</v>
      </c>
      <c r="M3455" s="3">
        <f>Table1[[#This Row],[Inventory Level]]/Table1[[#This Row],[Reorder Point]]</f>
        <v>3.2080536912751678</v>
      </c>
      <c r="N3455" s="3">
        <f>ROUND(Table1[[#This Row],[Turnover Ratio]],2)</f>
        <v>3.21</v>
      </c>
    </row>
    <row r="3456" spans="1:14" hidden="1" x14ac:dyDescent="0.25">
      <c r="A3456" t="s">
        <v>1491</v>
      </c>
      <c r="B3456" s="1">
        <v>45574</v>
      </c>
      <c r="C3456">
        <v>536</v>
      </c>
      <c r="D3456">
        <v>178</v>
      </c>
      <c r="E3456">
        <v>21</v>
      </c>
      <c r="F3456">
        <v>132</v>
      </c>
      <c r="G3456">
        <v>43</v>
      </c>
      <c r="H3456" t="s">
        <v>3950</v>
      </c>
      <c r="I3456">
        <f>YEAR(Table1[[#This Row],[Date]])</f>
        <v>2024</v>
      </c>
      <c r="J3456">
        <f>MONTH(Table1[[#This Row],[Date]])</f>
        <v>10</v>
      </c>
      <c r="K3456">
        <f>WEEKDAY(Table1[[#This Row],[Date]])</f>
        <v>4</v>
      </c>
      <c r="L3456" s="3">
        <f>DAY(Table1[[#This Row],[Date]])</f>
        <v>9</v>
      </c>
      <c r="M3456" s="3">
        <f>Table1[[#This Row],[Inventory Level]]/Table1[[#This Row],[Reorder Point]]</f>
        <v>3.0112359550561796</v>
      </c>
      <c r="N3456" s="3">
        <f>ROUND(Table1[[#This Row],[Turnover Ratio]],2)</f>
        <v>3.01</v>
      </c>
    </row>
    <row r="3457" spans="1:14" hidden="1" x14ac:dyDescent="0.25">
      <c r="A3457" t="s">
        <v>2136</v>
      </c>
      <c r="B3457" s="1">
        <v>45220</v>
      </c>
      <c r="C3457">
        <v>953</v>
      </c>
      <c r="D3457">
        <v>76</v>
      </c>
      <c r="E3457">
        <v>30</v>
      </c>
      <c r="F3457">
        <v>100</v>
      </c>
      <c r="G3457">
        <v>45</v>
      </c>
      <c r="H3457" t="s">
        <v>3950</v>
      </c>
      <c r="I3457">
        <f>YEAR(Table1[[#This Row],[Date]])</f>
        <v>2023</v>
      </c>
      <c r="J3457">
        <f>MONTH(Table1[[#This Row],[Date]])</f>
        <v>10</v>
      </c>
      <c r="K3457">
        <f>WEEKDAY(Table1[[#This Row],[Date]])</f>
        <v>7</v>
      </c>
      <c r="L3457" s="3">
        <f>DAY(Table1[[#This Row],[Date]])</f>
        <v>21</v>
      </c>
      <c r="M3457" s="3">
        <f>Table1[[#This Row],[Inventory Level]]/Table1[[#This Row],[Reorder Point]]</f>
        <v>12.539473684210526</v>
      </c>
      <c r="N3457" s="3">
        <f>ROUND(Table1[[#This Row],[Turnover Ratio]],2)</f>
        <v>12.54</v>
      </c>
    </row>
    <row r="3458" spans="1:14" hidden="1" x14ac:dyDescent="0.25">
      <c r="A3458" t="s">
        <v>427</v>
      </c>
      <c r="B3458" s="1">
        <v>45033</v>
      </c>
      <c r="C3458">
        <v>344</v>
      </c>
      <c r="D3458">
        <v>386</v>
      </c>
      <c r="E3458">
        <v>17</v>
      </c>
      <c r="F3458">
        <v>158</v>
      </c>
      <c r="G3458">
        <v>40</v>
      </c>
      <c r="H3458" t="s">
        <v>3951</v>
      </c>
      <c r="I3458">
        <f>YEAR(Table1[[#This Row],[Date]])</f>
        <v>2023</v>
      </c>
      <c r="J3458">
        <f>MONTH(Table1[[#This Row],[Date]])</f>
        <v>4</v>
      </c>
      <c r="K3458">
        <f>WEEKDAY(Table1[[#This Row],[Date]])</f>
        <v>2</v>
      </c>
      <c r="L3458" s="3">
        <f>DAY(Table1[[#This Row],[Date]])</f>
        <v>17</v>
      </c>
      <c r="M3458" s="3">
        <f>Table1[[#This Row],[Inventory Level]]/Table1[[#This Row],[Reorder Point]]</f>
        <v>0.89119170984455953</v>
      </c>
      <c r="N3458" s="3">
        <f>ROUND(Table1[[#This Row],[Turnover Ratio]],2)</f>
        <v>0.89</v>
      </c>
    </row>
    <row r="3459" spans="1:14" x14ac:dyDescent="0.25">
      <c r="A3459" t="s">
        <v>2920</v>
      </c>
      <c r="B3459" s="1">
        <v>45144</v>
      </c>
      <c r="C3459">
        <v>660</v>
      </c>
      <c r="D3459">
        <v>159</v>
      </c>
      <c r="E3459">
        <v>23</v>
      </c>
      <c r="F3459">
        <v>22</v>
      </c>
      <c r="G3459">
        <v>47</v>
      </c>
      <c r="H3459" t="s">
        <v>3949</v>
      </c>
      <c r="I3459">
        <f>YEAR(Table1[[#This Row],[Date]])</f>
        <v>2023</v>
      </c>
      <c r="J3459">
        <f>MONTH(Table1[[#This Row],[Date]])</f>
        <v>8</v>
      </c>
      <c r="K3459">
        <f>WEEKDAY(Table1[[#This Row],[Date]])</f>
        <v>1</v>
      </c>
      <c r="L3459" s="3">
        <f>DAY(Table1[[#This Row],[Date]])</f>
        <v>6</v>
      </c>
      <c r="M3459" s="3">
        <f>Table1[[#This Row],[Inventory Level]]/Table1[[#This Row],[Reorder Point]]</f>
        <v>4.1509433962264151</v>
      </c>
      <c r="N3459" s="3">
        <f>ROUND(Table1[[#This Row],[Turnover Ratio]],2)</f>
        <v>4.1500000000000004</v>
      </c>
    </row>
    <row r="3460" spans="1:14" hidden="1" x14ac:dyDescent="0.25">
      <c r="A3460" t="s">
        <v>1373</v>
      </c>
      <c r="B3460" s="1">
        <v>45049</v>
      </c>
      <c r="C3460">
        <v>813</v>
      </c>
      <c r="D3460">
        <v>480</v>
      </c>
      <c r="E3460">
        <v>3</v>
      </c>
      <c r="F3460">
        <v>120</v>
      </c>
      <c r="G3460">
        <v>49</v>
      </c>
      <c r="H3460" t="s">
        <v>3951</v>
      </c>
      <c r="I3460">
        <f>YEAR(Table1[[#This Row],[Date]])</f>
        <v>2023</v>
      </c>
      <c r="J3460">
        <f>MONTH(Table1[[#This Row],[Date]])</f>
        <v>5</v>
      </c>
      <c r="K3460">
        <f>WEEKDAY(Table1[[#This Row],[Date]])</f>
        <v>4</v>
      </c>
      <c r="L3460" s="3">
        <f>DAY(Table1[[#This Row],[Date]])</f>
        <v>3</v>
      </c>
      <c r="M3460" s="3">
        <f>Table1[[#This Row],[Inventory Level]]/Table1[[#This Row],[Reorder Point]]</f>
        <v>1.6937500000000001</v>
      </c>
      <c r="N3460" s="3">
        <f>ROUND(Table1[[#This Row],[Turnover Ratio]],2)</f>
        <v>1.69</v>
      </c>
    </row>
    <row r="3461" spans="1:14" x14ac:dyDescent="0.25">
      <c r="A3461" t="s">
        <v>2921</v>
      </c>
      <c r="B3461" s="1">
        <v>45315</v>
      </c>
      <c r="C3461">
        <v>235</v>
      </c>
      <c r="D3461">
        <v>137</v>
      </c>
      <c r="E3461">
        <v>1</v>
      </c>
      <c r="F3461">
        <v>100</v>
      </c>
      <c r="G3461">
        <v>21</v>
      </c>
      <c r="H3461" t="s">
        <v>3949</v>
      </c>
      <c r="I3461">
        <f>YEAR(Table1[[#This Row],[Date]])</f>
        <v>2024</v>
      </c>
      <c r="J3461">
        <f>MONTH(Table1[[#This Row],[Date]])</f>
        <v>1</v>
      </c>
      <c r="K3461">
        <f>WEEKDAY(Table1[[#This Row],[Date]])</f>
        <v>4</v>
      </c>
      <c r="L3461" s="3">
        <f>DAY(Table1[[#This Row],[Date]])</f>
        <v>24</v>
      </c>
      <c r="M3461" s="3">
        <f>Table1[[#This Row],[Inventory Level]]/Table1[[#This Row],[Reorder Point]]</f>
        <v>1.7153284671532847</v>
      </c>
      <c r="N3461" s="3">
        <f>ROUND(Table1[[#This Row],[Turnover Ratio]],2)</f>
        <v>1.72</v>
      </c>
    </row>
    <row r="3462" spans="1:14" hidden="1" x14ac:dyDescent="0.25">
      <c r="A3462" t="s">
        <v>2922</v>
      </c>
      <c r="B3462" s="1">
        <v>45676</v>
      </c>
      <c r="C3462">
        <v>152</v>
      </c>
      <c r="D3462">
        <v>330</v>
      </c>
      <c r="E3462">
        <v>7</v>
      </c>
      <c r="F3462">
        <v>32</v>
      </c>
      <c r="G3462">
        <v>24</v>
      </c>
      <c r="H3462" t="s">
        <v>3951</v>
      </c>
      <c r="I3462">
        <f>YEAR(Table1[[#This Row],[Date]])</f>
        <v>2025</v>
      </c>
      <c r="J3462">
        <f>MONTH(Table1[[#This Row],[Date]])</f>
        <v>1</v>
      </c>
      <c r="K3462">
        <f>WEEKDAY(Table1[[#This Row],[Date]])</f>
        <v>1</v>
      </c>
      <c r="L3462" s="3">
        <f>DAY(Table1[[#This Row],[Date]])</f>
        <v>19</v>
      </c>
      <c r="M3462" s="3">
        <f>Table1[[#This Row],[Inventory Level]]/Table1[[#This Row],[Reorder Point]]</f>
        <v>0.46060606060606063</v>
      </c>
      <c r="N3462" s="3">
        <f>ROUND(Table1[[#This Row],[Turnover Ratio]],2)</f>
        <v>0.46</v>
      </c>
    </row>
    <row r="3463" spans="1:14" hidden="1" x14ac:dyDescent="0.25">
      <c r="A3463" t="s">
        <v>2923</v>
      </c>
      <c r="B3463" s="1">
        <v>45508</v>
      </c>
      <c r="C3463">
        <v>603</v>
      </c>
      <c r="D3463">
        <v>289</v>
      </c>
      <c r="E3463">
        <v>23</v>
      </c>
      <c r="F3463">
        <v>65</v>
      </c>
      <c r="G3463">
        <v>46</v>
      </c>
      <c r="H3463" t="s">
        <v>3951</v>
      </c>
      <c r="I3463">
        <f>YEAR(Table1[[#This Row],[Date]])</f>
        <v>2024</v>
      </c>
      <c r="J3463">
        <f>MONTH(Table1[[#This Row],[Date]])</f>
        <v>8</v>
      </c>
      <c r="K3463">
        <f>WEEKDAY(Table1[[#This Row],[Date]])</f>
        <v>1</v>
      </c>
      <c r="L3463" s="3">
        <f>DAY(Table1[[#This Row],[Date]])</f>
        <v>4</v>
      </c>
      <c r="M3463" s="3">
        <f>Table1[[#This Row],[Inventory Level]]/Table1[[#This Row],[Reorder Point]]</f>
        <v>2.0865051903114189</v>
      </c>
      <c r="N3463" s="3">
        <f>ROUND(Table1[[#This Row],[Turnover Ratio]],2)</f>
        <v>2.09</v>
      </c>
    </row>
    <row r="3464" spans="1:14" hidden="1" x14ac:dyDescent="0.25">
      <c r="A3464" t="s">
        <v>2924</v>
      </c>
      <c r="B3464" s="1">
        <v>44998</v>
      </c>
      <c r="C3464">
        <v>219</v>
      </c>
      <c r="D3464">
        <v>112</v>
      </c>
      <c r="E3464">
        <v>7</v>
      </c>
      <c r="F3464">
        <v>38</v>
      </c>
      <c r="G3464">
        <v>33</v>
      </c>
      <c r="H3464" t="s">
        <v>3951</v>
      </c>
      <c r="I3464">
        <f>YEAR(Table1[[#This Row],[Date]])</f>
        <v>2023</v>
      </c>
      <c r="J3464">
        <f>MONTH(Table1[[#This Row],[Date]])</f>
        <v>3</v>
      </c>
      <c r="K3464">
        <f>WEEKDAY(Table1[[#This Row],[Date]])</f>
        <v>2</v>
      </c>
      <c r="L3464" s="3">
        <f>DAY(Table1[[#This Row],[Date]])</f>
        <v>13</v>
      </c>
      <c r="M3464" s="3">
        <f>Table1[[#This Row],[Inventory Level]]/Table1[[#This Row],[Reorder Point]]</f>
        <v>1.9553571428571428</v>
      </c>
      <c r="N3464" s="3">
        <f>ROUND(Table1[[#This Row],[Turnover Ratio]],2)</f>
        <v>1.96</v>
      </c>
    </row>
    <row r="3465" spans="1:14" hidden="1" x14ac:dyDescent="0.25">
      <c r="A3465" t="s">
        <v>2925</v>
      </c>
      <c r="B3465" s="1">
        <v>45345</v>
      </c>
      <c r="C3465">
        <v>594</v>
      </c>
      <c r="D3465">
        <v>68</v>
      </c>
      <c r="E3465">
        <v>12</v>
      </c>
      <c r="F3465">
        <v>121</v>
      </c>
      <c r="G3465">
        <v>13</v>
      </c>
      <c r="H3465" t="s">
        <v>3950</v>
      </c>
      <c r="I3465">
        <f>YEAR(Table1[[#This Row],[Date]])</f>
        <v>2024</v>
      </c>
      <c r="J3465">
        <f>MONTH(Table1[[#This Row],[Date]])</f>
        <v>2</v>
      </c>
      <c r="K3465">
        <f>WEEKDAY(Table1[[#This Row],[Date]])</f>
        <v>6</v>
      </c>
      <c r="L3465" s="3">
        <f>DAY(Table1[[#This Row],[Date]])</f>
        <v>23</v>
      </c>
      <c r="M3465" s="3">
        <f>Table1[[#This Row],[Inventory Level]]/Table1[[#This Row],[Reorder Point]]</f>
        <v>8.735294117647058</v>
      </c>
      <c r="N3465" s="3">
        <f>ROUND(Table1[[#This Row],[Turnover Ratio]],2)</f>
        <v>8.74</v>
      </c>
    </row>
    <row r="3466" spans="1:14" hidden="1" x14ac:dyDescent="0.25">
      <c r="A3466" t="s">
        <v>2926</v>
      </c>
      <c r="B3466" s="1">
        <v>45412</v>
      </c>
      <c r="C3466">
        <v>749</v>
      </c>
      <c r="D3466">
        <v>88</v>
      </c>
      <c r="E3466">
        <v>10</v>
      </c>
      <c r="F3466">
        <v>127</v>
      </c>
      <c r="G3466">
        <v>41</v>
      </c>
      <c r="H3466" t="s">
        <v>3951</v>
      </c>
      <c r="I3466">
        <f>YEAR(Table1[[#This Row],[Date]])</f>
        <v>2024</v>
      </c>
      <c r="J3466">
        <f>MONTH(Table1[[#This Row],[Date]])</f>
        <v>4</v>
      </c>
      <c r="K3466">
        <f>WEEKDAY(Table1[[#This Row],[Date]])</f>
        <v>3</v>
      </c>
      <c r="L3466" s="3">
        <f>DAY(Table1[[#This Row],[Date]])</f>
        <v>30</v>
      </c>
      <c r="M3466" s="3">
        <f>Table1[[#This Row],[Inventory Level]]/Table1[[#This Row],[Reorder Point]]</f>
        <v>8.5113636363636367</v>
      </c>
      <c r="N3466" s="3">
        <f>ROUND(Table1[[#This Row],[Turnover Ratio]],2)</f>
        <v>8.51</v>
      </c>
    </row>
    <row r="3467" spans="1:14" hidden="1" x14ac:dyDescent="0.25">
      <c r="A3467" t="s">
        <v>2032</v>
      </c>
      <c r="B3467" s="1">
        <v>45058</v>
      </c>
      <c r="C3467">
        <v>424</v>
      </c>
      <c r="D3467">
        <v>405</v>
      </c>
      <c r="E3467">
        <v>18</v>
      </c>
      <c r="F3467">
        <v>111</v>
      </c>
      <c r="G3467">
        <v>11</v>
      </c>
      <c r="H3467" t="s">
        <v>3950</v>
      </c>
      <c r="I3467">
        <f>YEAR(Table1[[#This Row],[Date]])</f>
        <v>2023</v>
      </c>
      <c r="J3467">
        <f>MONTH(Table1[[#This Row],[Date]])</f>
        <v>5</v>
      </c>
      <c r="K3467">
        <f>WEEKDAY(Table1[[#This Row],[Date]])</f>
        <v>6</v>
      </c>
      <c r="L3467" s="3">
        <f>DAY(Table1[[#This Row],[Date]])</f>
        <v>12</v>
      </c>
      <c r="M3467" s="3">
        <f>Table1[[#This Row],[Inventory Level]]/Table1[[#This Row],[Reorder Point]]</f>
        <v>1.0469135802469136</v>
      </c>
      <c r="N3467" s="3">
        <f>ROUND(Table1[[#This Row],[Turnover Ratio]],2)</f>
        <v>1.05</v>
      </c>
    </row>
    <row r="3468" spans="1:14" hidden="1" x14ac:dyDescent="0.25">
      <c r="A3468" t="s">
        <v>2927</v>
      </c>
      <c r="B3468" s="1">
        <v>45535</v>
      </c>
      <c r="C3468">
        <v>915</v>
      </c>
      <c r="D3468">
        <v>164</v>
      </c>
      <c r="E3468">
        <v>25</v>
      </c>
      <c r="F3468">
        <v>172</v>
      </c>
      <c r="G3468">
        <v>36</v>
      </c>
      <c r="H3468" t="s">
        <v>3950</v>
      </c>
      <c r="I3468">
        <f>YEAR(Table1[[#This Row],[Date]])</f>
        <v>2024</v>
      </c>
      <c r="J3468">
        <f>MONTH(Table1[[#This Row],[Date]])</f>
        <v>8</v>
      </c>
      <c r="K3468">
        <f>WEEKDAY(Table1[[#This Row],[Date]])</f>
        <v>7</v>
      </c>
      <c r="L3468" s="3">
        <f>DAY(Table1[[#This Row],[Date]])</f>
        <v>31</v>
      </c>
      <c r="M3468" s="3">
        <f>Table1[[#This Row],[Inventory Level]]/Table1[[#This Row],[Reorder Point]]</f>
        <v>5.5792682926829267</v>
      </c>
      <c r="N3468" s="3">
        <f>ROUND(Table1[[#This Row],[Turnover Ratio]],2)</f>
        <v>5.58</v>
      </c>
    </row>
    <row r="3469" spans="1:14" x14ac:dyDescent="0.25">
      <c r="A3469" t="s">
        <v>2928</v>
      </c>
      <c r="B3469" s="1">
        <v>45650</v>
      </c>
      <c r="C3469">
        <v>682</v>
      </c>
      <c r="D3469">
        <v>310</v>
      </c>
      <c r="E3469">
        <v>3</v>
      </c>
      <c r="F3469">
        <v>138</v>
      </c>
      <c r="G3469">
        <v>40</v>
      </c>
      <c r="H3469" t="s">
        <v>3949</v>
      </c>
      <c r="I3469">
        <f>YEAR(Table1[[#This Row],[Date]])</f>
        <v>2024</v>
      </c>
      <c r="J3469">
        <f>MONTH(Table1[[#This Row],[Date]])</f>
        <v>12</v>
      </c>
      <c r="K3469">
        <f>WEEKDAY(Table1[[#This Row],[Date]])</f>
        <v>3</v>
      </c>
      <c r="L3469" s="3">
        <f>DAY(Table1[[#This Row],[Date]])</f>
        <v>24</v>
      </c>
      <c r="M3469" s="3">
        <f>Table1[[#This Row],[Inventory Level]]/Table1[[#This Row],[Reorder Point]]</f>
        <v>2.2000000000000002</v>
      </c>
      <c r="N3469" s="3">
        <f>ROUND(Table1[[#This Row],[Turnover Ratio]],2)</f>
        <v>2.2000000000000002</v>
      </c>
    </row>
    <row r="3470" spans="1:14" hidden="1" x14ac:dyDescent="0.25">
      <c r="A3470" t="s">
        <v>931</v>
      </c>
      <c r="B3470" s="1">
        <v>45667</v>
      </c>
      <c r="C3470">
        <v>808</v>
      </c>
      <c r="D3470">
        <v>327</v>
      </c>
      <c r="E3470">
        <v>1</v>
      </c>
      <c r="F3470">
        <v>191</v>
      </c>
      <c r="G3470">
        <v>1</v>
      </c>
      <c r="H3470" t="s">
        <v>3951</v>
      </c>
      <c r="I3470">
        <f>YEAR(Table1[[#This Row],[Date]])</f>
        <v>2025</v>
      </c>
      <c r="J3470">
        <f>MONTH(Table1[[#This Row],[Date]])</f>
        <v>1</v>
      </c>
      <c r="K3470">
        <f>WEEKDAY(Table1[[#This Row],[Date]])</f>
        <v>6</v>
      </c>
      <c r="L3470" s="3">
        <f>DAY(Table1[[#This Row],[Date]])</f>
        <v>10</v>
      </c>
      <c r="M3470" s="3">
        <f>Table1[[#This Row],[Inventory Level]]/Table1[[#This Row],[Reorder Point]]</f>
        <v>2.4709480122324159</v>
      </c>
      <c r="N3470" s="3">
        <f>ROUND(Table1[[#This Row],[Turnover Ratio]],2)</f>
        <v>2.4700000000000002</v>
      </c>
    </row>
    <row r="3471" spans="1:14" hidden="1" x14ac:dyDescent="0.25">
      <c r="A3471" t="s">
        <v>1150</v>
      </c>
      <c r="B3471" s="1">
        <v>45304</v>
      </c>
      <c r="C3471">
        <v>157</v>
      </c>
      <c r="D3471">
        <v>352</v>
      </c>
      <c r="E3471">
        <v>4</v>
      </c>
      <c r="F3471">
        <v>69</v>
      </c>
      <c r="G3471">
        <v>49</v>
      </c>
      <c r="H3471" t="s">
        <v>3950</v>
      </c>
      <c r="I3471">
        <f>YEAR(Table1[[#This Row],[Date]])</f>
        <v>2024</v>
      </c>
      <c r="J3471">
        <f>MONTH(Table1[[#This Row],[Date]])</f>
        <v>1</v>
      </c>
      <c r="K3471">
        <f>WEEKDAY(Table1[[#This Row],[Date]])</f>
        <v>7</v>
      </c>
      <c r="L3471" s="3">
        <f>DAY(Table1[[#This Row],[Date]])</f>
        <v>13</v>
      </c>
      <c r="M3471" s="3">
        <f>Table1[[#This Row],[Inventory Level]]/Table1[[#This Row],[Reorder Point]]</f>
        <v>0.44602272727272729</v>
      </c>
      <c r="N3471" s="3">
        <f>ROUND(Table1[[#This Row],[Turnover Ratio]],2)</f>
        <v>0.45</v>
      </c>
    </row>
    <row r="3472" spans="1:14" hidden="1" x14ac:dyDescent="0.25">
      <c r="A3472" t="s">
        <v>2929</v>
      </c>
      <c r="B3472" s="1">
        <v>45083</v>
      </c>
      <c r="C3472">
        <v>615</v>
      </c>
      <c r="D3472">
        <v>373</v>
      </c>
      <c r="E3472">
        <v>24</v>
      </c>
      <c r="F3472">
        <v>49</v>
      </c>
      <c r="G3472">
        <v>17</v>
      </c>
      <c r="H3472" t="s">
        <v>3950</v>
      </c>
      <c r="I3472">
        <f>YEAR(Table1[[#This Row],[Date]])</f>
        <v>2023</v>
      </c>
      <c r="J3472">
        <f>MONTH(Table1[[#This Row],[Date]])</f>
        <v>6</v>
      </c>
      <c r="K3472">
        <f>WEEKDAY(Table1[[#This Row],[Date]])</f>
        <v>3</v>
      </c>
      <c r="L3472" s="3">
        <f>DAY(Table1[[#This Row],[Date]])</f>
        <v>6</v>
      </c>
      <c r="M3472" s="3">
        <f>Table1[[#This Row],[Inventory Level]]/Table1[[#This Row],[Reorder Point]]</f>
        <v>1.6487935656836461</v>
      </c>
      <c r="N3472" s="3">
        <f>ROUND(Table1[[#This Row],[Turnover Ratio]],2)</f>
        <v>1.65</v>
      </c>
    </row>
    <row r="3473" spans="1:14" hidden="1" x14ac:dyDescent="0.25">
      <c r="A3473" t="s">
        <v>1608</v>
      </c>
      <c r="B3473" s="1">
        <v>45506</v>
      </c>
      <c r="C3473">
        <v>577</v>
      </c>
      <c r="D3473">
        <v>236</v>
      </c>
      <c r="E3473">
        <v>30</v>
      </c>
      <c r="F3473">
        <v>198</v>
      </c>
      <c r="G3473">
        <v>22</v>
      </c>
      <c r="H3473" t="s">
        <v>3951</v>
      </c>
      <c r="I3473">
        <f>YEAR(Table1[[#This Row],[Date]])</f>
        <v>2024</v>
      </c>
      <c r="J3473">
        <f>MONTH(Table1[[#This Row],[Date]])</f>
        <v>8</v>
      </c>
      <c r="K3473">
        <f>WEEKDAY(Table1[[#This Row],[Date]])</f>
        <v>6</v>
      </c>
      <c r="L3473" s="3">
        <f>DAY(Table1[[#This Row],[Date]])</f>
        <v>2</v>
      </c>
      <c r="M3473" s="3">
        <f>Table1[[#This Row],[Inventory Level]]/Table1[[#This Row],[Reorder Point]]</f>
        <v>2.4449152542372881</v>
      </c>
      <c r="N3473" s="3">
        <f>ROUND(Table1[[#This Row],[Turnover Ratio]],2)</f>
        <v>2.44</v>
      </c>
    </row>
    <row r="3474" spans="1:14" hidden="1" x14ac:dyDescent="0.25">
      <c r="A3474" t="s">
        <v>125</v>
      </c>
      <c r="B3474" s="1">
        <v>45468</v>
      </c>
      <c r="C3474">
        <v>595</v>
      </c>
      <c r="D3474">
        <v>77</v>
      </c>
      <c r="E3474">
        <v>25</v>
      </c>
      <c r="F3474">
        <v>91</v>
      </c>
      <c r="G3474">
        <v>9</v>
      </c>
      <c r="H3474" t="s">
        <v>3950</v>
      </c>
      <c r="I3474">
        <f>YEAR(Table1[[#This Row],[Date]])</f>
        <v>2024</v>
      </c>
      <c r="J3474">
        <f>MONTH(Table1[[#This Row],[Date]])</f>
        <v>6</v>
      </c>
      <c r="K3474">
        <f>WEEKDAY(Table1[[#This Row],[Date]])</f>
        <v>3</v>
      </c>
      <c r="L3474" s="3">
        <f>DAY(Table1[[#This Row],[Date]])</f>
        <v>25</v>
      </c>
      <c r="M3474" s="3">
        <f>Table1[[#This Row],[Inventory Level]]/Table1[[#This Row],[Reorder Point]]</f>
        <v>7.7272727272727275</v>
      </c>
      <c r="N3474" s="3">
        <f>ROUND(Table1[[#This Row],[Turnover Ratio]],2)</f>
        <v>7.73</v>
      </c>
    </row>
    <row r="3475" spans="1:14" hidden="1" x14ac:dyDescent="0.25">
      <c r="A3475" t="s">
        <v>2930</v>
      </c>
      <c r="B3475" s="1">
        <v>45206</v>
      </c>
      <c r="C3475">
        <v>499</v>
      </c>
      <c r="D3475">
        <v>169</v>
      </c>
      <c r="E3475">
        <v>2</v>
      </c>
      <c r="F3475">
        <v>7</v>
      </c>
      <c r="G3475">
        <v>14</v>
      </c>
      <c r="H3475" t="s">
        <v>3950</v>
      </c>
      <c r="I3475">
        <f>YEAR(Table1[[#This Row],[Date]])</f>
        <v>2023</v>
      </c>
      <c r="J3475">
        <f>MONTH(Table1[[#This Row],[Date]])</f>
        <v>10</v>
      </c>
      <c r="K3475">
        <f>WEEKDAY(Table1[[#This Row],[Date]])</f>
        <v>7</v>
      </c>
      <c r="L3475" s="3">
        <f>DAY(Table1[[#This Row],[Date]])</f>
        <v>7</v>
      </c>
      <c r="M3475" s="3">
        <f>Table1[[#This Row],[Inventory Level]]/Table1[[#This Row],[Reorder Point]]</f>
        <v>2.9526627218934913</v>
      </c>
      <c r="N3475" s="3">
        <f>ROUND(Table1[[#This Row],[Turnover Ratio]],2)</f>
        <v>2.95</v>
      </c>
    </row>
    <row r="3476" spans="1:14" x14ac:dyDescent="0.25">
      <c r="A3476" t="s">
        <v>2440</v>
      </c>
      <c r="B3476" s="1">
        <v>45655</v>
      </c>
      <c r="C3476">
        <v>219</v>
      </c>
      <c r="D3476">
        <v>96</v>
      </c>
      <c r="E3476">
        <v>26</v>
      </c>
      <c r="F3476">
        <v>80</v>
      </c>
      <c r="G3476">
        <v>33</v>
      </c>
      <c r="H3476" t="s">
        <v>3949</v>
      </c>
      <c r="I3476">
        <f>YEAR(Table1[[#This Row],[Date]])</f>
        <v>2024</v>
      </c>
      <c r="J3476">
        <f>MONTH(Table1[[#This Row],[Date]])</f>
        <v>12</v>
      </c>
      <c r="K3476">
        <f>WEEKDAY(Table1[[#This Row],[Date]])</f>
        <v>1</v>
      </c>
      <c r="L3476" s="3">
        <f>DAY(Table1[[#This Row],[Date]])</f>
        <v>29</v>
      </c>
      <c r="M3476" s="3">
        <f>Table1[[#This Row],[Inventory Level]]/Table1[[#This Row],[Reorder Point]]</f>
        <v>2.28125</v>
      </c>
      <c r="N3476" s="3">
        <f>ROUND(Table1[[#This Row],[Turnover Ratio]],2)</f>
        <v>2.2799999999999998</v>
      </c>
    </row>
    <row r="3477" spans="1:14" x14ac:dyDescent="0.25">
      <c r="A3477" t="s">
        <v>2931</v>
      </c>
      <c r="B3477" s="1">
        <v>45469</v>
      </c>
      <c r="C3477">
        <v>763</v>
      </c>
      <c r="D3477">
        <v>202</v>
      </c>
      <c r="E3477">
        <v>27</v>
      </c>
      <c r="F3477">
        <v>136</v>
      </c>
      <c r="G3477">
        <v>49</v>
      </c>
      <c r="H3477" t="s">
        <v>3949</v>
      </c>
      <c r="I3477">
        <f>YEAR(Table1[[#This Row],[Date]])</f>
        <v>2024</v>
      </c>
      <c r="J3477">
        <f>MONTH(Table1[[#This Row],[Date]])</f>
        <v>6</v>
      </c>
      <c r="K3477">
        <f>WEEKDAY(Table1[[#This Row],[Date]])</f>
        <v>4</v>
      </c>
      <c r="L3477" s="3">
        <f>DAY(Table1[[#This Row],[Date]])</f>
        <v>26</v>
      </c>
      <c r="M3477" s="3">
        <f>Table1[[#This Row],[Inventory Level]]/Table1[[#This Row],[Reorder Point]]</f>
        <v>3.777227722772277</v>
      </c>
      <c r="N3477" s="3">
        <f>ROUND(Table1[[#This Row],[Turnover Ratio]],2)</f>
        <v>3.78</v>
      </c>
    </row>
    <row r="3478" spans="1:14" hidden="1" x14ac:dyDescent="0.25">
      <c r="A3478" t="s">
        <v>962</v>
      </c>
      <c r="B3478" s="1">
        <v>45492</v>
      </c>
      <c r="C3478">
        <v>640</v>
      </c>
      <c r="D3478">
        <v>344</v>
      </c>
      <c r="E3478">
        <v>7</v>
      </c>
      <c r="F3478">
        <v>13</v>
      </c>
      <c r="G3478">
        <v>32</v>
      </c>
      <c r="H3478" t="s">
        <v>3951</v>
      </c>
      <c r="I3478">
        <f>YEAR(Table1[[#This Row],[Date]])</f>
        <v>2024</v>
      </c>
      <c r="J3478">
        <f>MONTH(Table1[[#This Row],[Date]])</f>
        <v>7</v>
      </c>
      <c r="K3478">
        <f>WEEKDAY(Table1[[#This Row],[Date]])</f>
        <v>6</v>
      </c>
      <c r="L3478" s="3">
        <f>DAY(Table1[[#This Row],[Date]])</f>
        <v>19</v>
      </c>
      <c r="M3478" s="3">
        <f>Table1[[#This Row],[Inventory Level]]/Table1[[#This Row],[Reorder Point]]</f>
        <v>1.8604651162790697</v>
      </c>
      <c r="N3478" s="3">
        <f>ROUND(Table1[[#This Row],[Turnover Ratio]],2)</f>
        <v>1.86</v>
      </c>
    </row>
    <row r="3479" spans="1:14" x14ac:dyDescent="0.25">
      <c r="A3479" t="s">
        <v>2932</v>
      </c>
      <c r="B3479" s="1">
        <v>45106</v>
      </c>
      <c r="C3479">
        <v>381</v>
      </c>
      <c r="D3479">
        <v>274</v>
      </c>
      <c r="E3479">
        <v>6</v>
      </c>
      <c r="F3479">
        <v>111</v>
      </c>
      <c r="G3479">
        <v>35</v>
      </c>
      <c r="H3479" t="s">
        <v>3949</v>
      </c>
      <c r="I3479">
        <f>YEAR(Table1[[#This Row],[Date]])</f>
        <v>2023</v>
      </c>
      <c r="J3479">
        <f>MONTH(Table1[[#This Row],[Date]])</f>
        <v>6</v>
      </c>
      <c r="K3479">
        <f>WEEKDAY(Table1[[#This Row],[Date]])</f>
        <v>5</v>
      </c>
      <c r="L3479" s="3">
        <f>DAY(Table1[[#This Row],[Date]])</f>
        <v>29</v>
      </c>
      <c r="M3479" s="3">
        <f>Table1[[#This Row],[Inventory Level]]/Table1[[#This Row],[Reorder Point]]</f>
        <v>1.3905109489051095</v>
      </c>
      <c r="N3479" s="3">
        <f>ROUND(Table1[[#This Row],[Turnover Ratio]],2)</f>
        <v>1.39</v>
      </c>
    </row>
    <row r="3480" spans="1:14" x14ac:dyDescent="0.25">
      <c r="A3480" t="s">
        <v>2933</v>
      </c>
      <c r="B3480" s="1">
        <v>45101</v>
      </c>
      <c r="C3480">
        <v>254</v>
      </c>
      <c r="D3480">
        <v>173</v>
      </c>
      <c r="E3480">
        <v>18</v>
      </c>
      <c r="F3480">
        <v>179</v>
      </c>
      <c r="G3480">
        <v>16</v>
      </c>
      <c r="H3480" t="s">
        <v>3949</v>
      </c>
      <c r="I3480">
        <f>YEAR(Table1[[#This Row],[Date]])</f>
        <v>2023</v>
      </c>
      <c r="J3480">
        <f>MONTH(Table1[[#This Row],[Date]])</f>
        <v>6</v>
      </c>
      <c r="K3480">
        <f>WEEKDAY(Table1[[#This Row],[Date]])</f>
        <v>7</v>
      </c>
      <c r="L3480" s="3">
        <f>DAY(Table1[[#This Row],[Date]])</f>
        <v>24</v>
      </c>
      <c r="M3480" s="3">
        <f>Table1[[#This Row],[Inventory Level]]/Table1[[#This Row],[Reorder Point]]</f>
        <v>1.4682080924855492</v>
      </c>
      <c r="N3480" s="3">
        <f>ROUND(Table1[[#This Row],[Turnover Ratio]],2)</f>
        <v>1.47</v>
      </c>
    </row>
    <row r="3481" spans="1:14" x14ac:dyDescent="0.25">
      <c r="A3481" t="s">
        <v>313</v>
      </c>
      <c r="B3481" s="1">
        <v>45302</v>
      </c>
      <c r="C3481">
        <v>857</v>
      </c>
      <c r="D3481">
        <v>122</v>
      </c>
      <c r="E3481">
        <v>29</v>
      </c>
      <c r="F3481">
        <v>55</v>
      </c>
      <c r="G3481">
        <v>18</v>
      </c>
      <c r="H3481" t="s">
        <v>3949</v>
      </c>
      <c r="I3481">
        <f>YEAR(Table1[[#This Row],[Date]])</f>
        <v>2024</v>
      </c>
      <c r="J3481">
        <f>MONTH(Table1[[#This Row],[Date]])</f>
        <v>1</v>
      </c>
      <c r="K3481">
        <f>WEEKDAY(Table1[[#This Row],[Date]])</f>
        <v>5</v>
      </c>
      <c r="L3481" s="3">
        <f>DAY(Table1[[#This Row],[Date]])</f>
        <v>11</v>
      </c>
      <c r="M3481" s="3">
        <f>Table1[[#This Row],[Inventory Level]]/Table1[[#This Row],[Reorder Point]]</f>
        <v>7.0245901639344259</v>
      </c>
      <c r="N3481" s="3">
        <f>ROUND(Table1[[#This Row],[Turnover Ratio]],2)</f>
        <v>7.02</v>
      </c>
    </row>
    <row r="3482" spans="1:14" x14ac:dyDescent="0.25">
      <c r="A3482" t="s">
        <v>2934</v>
      </c>
      <c r="B3482" s="1">
        <v>45284</v>
      </c>
      <c r="C3482">
        <v>511</v>
      </c>
      <c r="D3482">
        <v>465</v>
      </c>
      <c r="E3482">
        <v>30</v>
      </c>
      <c r="F3482">
        <v>95</v>
      </c>
      <c r="G3482">
        <v>21</v>
      </c>
      <c r="H3482" t="s">
        <v>3949</v>
      </c>
      <c r="I3482">
        <f>YEAR(Table1[[#This Row],[Date]])</f>
        <v>2023</v>
      </c>
      <c r="J3482">
        <f>MONTH(Table1[[#This Row],[Date]])</f>
        <v>12</v>
      </c>
      <c r="K3482">
        <f>WEEKDAY(Table1[[#This Row],[Date]])</f>
        <v>1</v>
      </c>
      <c r="L3482" s="3">
        <f>DAY(Table1[[#This Row],[Date]])</f>
        <v>24</v>
      </c>
      <c r="M3482" s="3">
        <f>Table1[[#This Row],[Inventory Level]]/Table1[[#This Row],[Reorder Point]]</f>
        <v>1.0989247311827957</v>
      </c>
      <c r="N3482" s="3">
        <f>ROUND(Table1[[#This Row],[Turnover Ratio]],2)</f>
        <v>1.1000000000000001</v>
      </c>
    </row>
    <row r="3483" spans="1:14" hidden="1" x14ac:dyDescent="0.25">
      <c r="A3483" t="s">
        <v>2051</v>
      </c>
      <c r="B3483" s="1">
        <v>45450</v>
      </c>
      <c r="C3483">
        <v>389</v>
      </c>
      <c r="D3483">
        <v>77</v>
      </c>
      <c r="E3483">
        <v>27</v>
      </c>
      <c r="F3483">
        <v>135</v>
      </c>
      <c r="G3483">
        <v>48</v>
      </c>
      <c r="H3483" t="s">
        <v>3950</v>
      </c>
      <c r="I3483">
        <f>YEAR(Table1[[#This Row],[Date]])</f>
        <v>2024</v>
      </c>
      <c r="J3483">
        <f>MONTH(Table1[[#This Row],[Date]])</f>
        <v>6</v>
      </c>
      <c r="K3483">
        <f>WEEKDAY(Table1[[#This Row],[Date]])</f>
        <v>6</v>
      </c>
      <c r="L3483" s="3">
        <f>DAY(Table1[[#This Row],[Date]])</f>
        <v>7</v>
      </c>
      <c r="M3483" s="3">
        <f>Table1[[#This Row],[Inventory Level]]/Table1[[#This Row],[Reorder Point]]</f>
        <v>5.0519480519480515</v>
      </c>
      <c r="N3483" s="3">
        <f>ROUND(Table1[[#This Row],[Turnover Ratio]],2)</f>
        <v>5.05</v>
      </c>
    </row>
    <row r="3484" spans="1:14" x14ac:dyDescent="0.25">
      <c r="A3484" t="s">
        <v>1794</v>
      </c>
      <c r="B3484" s="1">
        <v>45497</v>
      </c>
      <c r="C3484">
        <v>380</v>
      </c>
      <c r="D3484">
        <v>350</v>
      </c>
      <c r="E3484">
        <v>21</v>
      </c>
      <c r="F3484">
        <v>74</v>
      </c>
      <c r="G3484">
        <v>35</v>
      </c>
      <c r="H3484" t="s">
        <v>3949</v>
      </c>
      <c r="I3484">
        <f>YEAR(Table1[[#This Row],[Date]])</f>
        <v>2024</v>
      </c>
      <c r="J3484">
        <f>MONTH(Table1[[#This Row],[Date]])</f>
        <v>7</v>
      </c>
      <c r="K3484">
        <f>WEEKDAY(Table1[[#This Row],[Date]])</f>
        <v>4</v>
      </c>
      <c r="L3484" s="3">
        <f>DAY(Table1[[#This Row],[Date]])</f>
        <v>24</v>
      </c>
      <c r="M3484" s="3">
        <f>Table1[[#This Row],[Inventory Level]]/Table1[[#This Row],[Reorder Point]]</f>
        <v>1.0857142857142856</v>
      </c>
      <c r="N3484" s="3">
        <f>ROUND(Table1[[#This Row],[Turnover Ratio]],2)</f>
        <v>1.0900000000000001</v>
      </c>
    </row>
    <row r="3485" spans="1:14" x14ac:dyDescent="0.25">
      <c r="A3485" t="s">
        <v>2935</v>
      </c>
      <c r="B3485" s="1">
        <v>45090</v>
      </c>
      <c r="C3485">
        <v>465</v>
      </c>
      <c r="D3485">
        <v>485</v>
      </c>
      <c r="E3485">
        <v>26</v>
      </c>
      <c r="F3485">
        <v>77</v>
      </c>
      <c r="G3485">
        <v>41</v>
      </c>
      <c r="H3485" t="s">
        <v>3949</v>
      </c>
      <c r="I3485">
        <f>YEAR(Table1[[#This Row],[Date]])</f>
        <v>2023</v>
      </c>
      <c r="J3485">
        <f>MONTH(Table1[[#This Row],[Date]])</f>
        <v>6</v>
      </c>
      <c r="K3485">
        <f>WEEKDAY(Table1[[#This Row],[Date]])</f>
        <v>3</v>
      </c>
      <c r="L3485" s="3">
        <f>DAY(Table1[[#This Row],[Date]])</f>
        <v>13</v>
      </c>
      <c r="M3485" s="3">
        <f>Table1[[#This Row],[Inventory Level]]/Table1[[#This Row],[Reorder Point]]</f>
        <v>0.95876288659793818</v>
      </c>
      <c r="N3485" s="3">
        <f>ROUND(Table1[[#This Row],[Turnover Ratio]],2)</f>
        <v>0.96</v>
      </c>
    </row>
    <row r="3486" spans="1:14" hidden="1" x14ac:dyDescent="0.25">
      <c r="A3486" t="s">
        <v>1881</v>
      </c>
      <c r="B3486" s="1">
        <v>45512</v>
      </c>
      <c r="C3486">
        <v>232</v>
      </c>
      <c r="D3486">
        <v>182</v>
      </c>
      <c r="E3486">
        <v>22</v>
      </c>
      <c r="F3486">
        <v>17</v>
      </c>
      <c r="G3486">
        <v>18</v>
      </c>
      <c r="H3486" t="s">
        <v>3951</v>
      </c>
      <c r="I3486">
        <f>YEAR(Table1[[#This Row],[Date]])</f>
        <v>2024</v>
      </c>
      <c r="J3486">
        <f>MONTH(Table1[[#This Row],[Date]])</f>
        <v>8</v>
      </c>
      <c r="K3486">
        <f>WEEKDAY(Table1[[#This Row],[Date]])</f>
        <v>5</v>
      </c>
      <c r="L3486" s="3">
        <f>DAY(Table1[[#This Row],[Date]])</f>
        <v>8</v>
      </c>
      <c r="M3486" s="3">
        <f>Table1[[#This Row],[Inventory Level]]/Table1[[#This Row],[Reorder Point]]</f>
        <v>1.2747252747252746</v>
      </c>
      <c r="N3486" s="3">
        <f>ROUND(Table1[[#This Row],[Turnover Ratio]],2)</f>
        <v>1.27</v>
      </c>
    </row>
    <row r="3487" spans="1:14" x14ac:dyDescent="0.25">
      <c r="A3487" t="s">
        <v>2936</v>
      </c>
      <c r="B3487" s="1">
        <v>44973</v>
      </c>
      <c r="C3487">
        <v>887</v>
      </c>
      <c r="D3487">
        <v>247</v>
      </c>
      <c r="E3487">
        <v>10</v>
      </c>
      <c r="F3487">
        <v>46</v>
      </c>
      <c r="G3487">
        <v>21</v>
      </c>
      <c r="H3487" t="s">
        <v>3949</v>
      </c>
      <c r="I3487">
        <f>YEAR(Table1[[#This Row],[Date]])</f>
        <v>2023</v>
      </c>
      <c r="J3487">
        <f>MONTH(Table1[[#This Row],[Date]])</f>
        <v>2</v>
      </c>
      <c r="K3487">
        <f>WEEKDAY(Table1[[#This Row],[Date]])</f>
        <v>5</v>
      </c>
      <c r="L3487" s="3">
        <f>DAY(Table1[[#This Row],[Date]])</f>
        <v>16</v>
      </c>
      <c r="M3487" s="3">
        <f>Table1[[#This Row],[Inventory Level]]/Table1[[#This Row],[Reorder Point]]</f>
        <v>3.5910931174089069</v>
      </c>
      <c r="N3487" s="3">
        <f>ROUND(Table1[[#This Row],[Turnover Ratio]],2)</f>
        <v>3.59</v>
      </c>
    </row>
    <row r="3488" spans="1:14" x14ac:dyDescent="0.25">
      <c r="A3488" t="s">
        <v>2144</v>
      </c>
      <c r="B3488" s="1">
        <v>45655</v>
      </c>
      <c r="C3488">
        <v>920</v>
      </c>
      <c r="D3488">
        <v>346</v>
      </c>
      <c r="E3488">
        <v>8</v>
      </c>
      <c r="F3488">
        <v>112</v>
      </c>
      <c r="G3488">
        <v>16</v>
      </c>
      <c r="H3488" t="s">
        <v>3949</v>
      </c>
      <c r="I3488">
        <f>YEAR(Table1[[#This Row],[Date]])</f>
        <v>2024</v>
      </c>
      <c r="J3488">
        <f>MONTH(Table1[[#This Row],[Date]])</f>
        <v>12</v>
      </c>
      <c r="K3488">
        <f>WEEKDAY(Table1[[#This Row],[Date]])</f>
        <v>1</v>
      </c>
      <c r="L3488" s="3">
        <f>DAY(Table1[[#This Row],[Date]])</f>
        <v>29</v>
      </c>
      <c r="M3488" s="3">
        <f>Table1[[#This Row],[Inventory Level]]/Table1[[#This Row],[Reorder Point]]</f>
        <v>2.6589595375722541</v>
      </c>
      <c r="N3488" s="3">
        <f>ROUND(Table1[[#This Row],[Turnover Ratio]],2)</f>
        <v>2.66</v>
      </c>
    </row>
    <row r="3489" spans="1:14" x14ac:dyDescent="0.25">
      <c r="A3489" t="s">
        <v>2937</v>
      </c>
      <c r="B3489" s="1">
        <v>45477</v>
      </c>
      <c r="C3489">
        <v>789</v>
      </c>
      <c r="D3489">
        <v>486</v>
      </c>
      <c r="E3489">
        <v>29</v>
      </c>
      <c r="F3489">
        <v>29</v>
      </c>
      <c r="G3489">
        <v>41</v>
      </c>
      <c r="H3489" t="s">
        <v>3949</v>
      </c>
      <c r="I3489">
        <f>YEAR(Table1[[#This Row],[Date]])</f>
        <v>2024</v>
      </c>
      <c r="J3489">
        <f>MONTH(Table1[[#This Row],[Date]])</f>
        <v>7</v>
      </c>
      <c r="K3489">
        <f>WEEKDAY(Table1[[#This Row],[Date]])</f>
        <v>5</v>
      </c>
      <c r="L3489" s="3">
        <f>DAY(Table1[[#This Row],[Date]])</f>
        <v>4</v>
      </c>
      <c r="M3489" s="3">
        <f>Table1[[#This Row],[Inventory Level]]/Table1[[#This Row],[Reorder Point]]</f>
        <v>1.6234567901234569</v>
      </c>
      <c r="N3489" s="3">
        <f>ROUND(Table1[[#This Row],[Turnover Ratio]],2)</f>
        <v>1.62</v>
      </c>
    </row>
    <row r="3490" spans="1:14" hidden="1" x14ac:dyDescent="0.25">
      <c r="A3490" t="s">
        <v>2938</v>
      </c>
      <c r="B3490" s="1">
        <v>45658</v>
      </c>
      <c r="C3490">
        <v>825</v>
      </c>
      <c r="D3490">
        <v>349</v>
      </c>
      <c r="E3490">
        <v>3</v>
      </c>
      <c r="F3490">
        <v>165</v>
      </c>
      <c r="G3490">
        <v>25</v>
      </c>
      <c r="H3490" t="s">
        <v>3951</v>
      </c>
      <c r="I3490">
        <f>YEAR(Table1[[#This Row],[Date]])</f>
        <v>2025</v>
      </c>
      <c r="J3490">
        <f>MONTH(Table1[[#This Row],[Date]])</f>
        <v>1</v>
      </c>
      <c r="K3490">
        <f>WEEKDAY(Table1[[#This Row],[Date]])</f>
        <v>4</v>
      </c>
      <c r="L3490" s="3">
        <f>DAY(Table1[[#This Row],[Date]])</f>
        <v>1</v>
      </c>
      <c r="M3490" s="3">
        <f>Table1[[#This Row],[Inventory Level]]/Table1[[#This Row],[Reorder Point]]</f>
        <v>2.3638968481375358</v>
      </c>
      <c r="N3490" s="3">
        <f>ROUND(Table1[[#This Row],[Turnover Ratio]],2)</f>
        <v>2.36</v>
      </c>
    </row>
    <row r="3491" spans="1:14" x14ac:dyDescent="0.25">
      <c r="A3491" t="s">
        <v>2939</v>
      </c>
      <c r="B3491" s="1">
        <v>45044</v>
      </c>
      <c r="C3491">
        <v>591</v>
      </c>
      <c r="D3491">
        <v>485</v>
      </c>
      <c r="E3491">
        <v>12</v>
      </c>
      <c r="F3491">
        <v>162</v>
      </c>
      <c r="G3491">
        <v>36</v>
      </c>
      <c r="H3491" t="s">
        <v>3949</v>
      </c>
      <c r="I3491">
        <f>YEAR(Table1[[#This Row],[Date]])</f>
        <v>2023</v>
      </c>
      <c r="J3491">
        <f>MONTH(Table1[[#This Row],[Date]])</f>
        <v>4</v>
      </c>
      <c r="K3491">
        <f>WEEKDAY(Table1[[#This Row],[Date]])</f>
        <v>6</v>
      </c>
      <c r="L3491" s="3">
        <f>DAY(Table1[[#This Row],[Date]])</f>
        <v>28</v>
      </c>
      <c r="M3491" s="3">
        <f>Table1[[#This Row],[Inventory Level]]/Table1[[#This Row],[Reorder Point]]</f>
        <v>1.2185567010309277</v>
      </c>
      <c r="N3491" s="3">
        <f>ROUND(Table1[[#This Row],[Turnover Ratio]],2)</f>
        <v>1.22</v>
      </c>
    </row>
    <row r="3492" spans="1:14" x14ac:dyDescent="0.25">
      <c r="A3492" t="s">
        <v>2940</v>
      </c>
      <c r="B3492" s="1">
        <v>45659</v>
      </c>
      <c r="C3492">
        <v>147</v>
      </c>
      <c r="D3492">
        <v>123</v>
      </c>
      <c r="E3492">
        <v>29</v>
      </c>
      <c r="F3492">
        <v>84</v>
      </c>
      <c r="G3492">
        <v>46</v>
      </c>
      <c r="H3492" t="s">
        <v>3949</v>
      </c>
      <c r="I3492">
        <f>YEAR(Table1[[#This Row],[Date]])</f>
        <v>2025</v>
      </c>
      <c r="J3492">
        <f>MONTH(Table1[[#This Row],[Date]])</f>
        <v>1</v>
      </c>
      <c r="K3492">
        <f>WEEKDAY(Table1[[#This Row],[Date]])</f>
        <v>5</v>
      </c>
      <c r="L3492" s="3">
        <f>DAY(Table1[[#This Row],[Date]])</f>
        <v>2</v>
      </c>
      <c r="M3492" s="3">
        <f>Table1[[#This Row],[Inventory Level]]/Table1[[#This Row],[Reorder Point]]</f>
        <v>1.1951219512195121</v>
      </c>
      <c r="N3492" s="3">
        <f>ROUND(Table1[[#This Row],[Turnover Ratio]],2)</f>
        <v>1.2</v>
      </c>
    </row>
    <row r="3493" spans="1:14" hidden="1" x14ac:dyDescent="0.25">
      <c r="A3493" t="s">
        <v>2941</v>
      </c>
      <c r="B3493" s="1">
        <v>45193</v>
      </c>
      <c r="C3493">
        <v>530</v>
      </c>
      <c r="D3493">
        <v>137</v>
      </c>
      <c r="E3493">
        <v>4</v>
      </c>
      <c r="F3493">
        <v>67</v>
      </c>
      <c r="G3493">
        <v>27</v>
      </c>
      <c r="H3493" t="s">
        <v>3950</v>
      </c>
      <c r="I3493">
        <f>YEAR(Table1[[#This Row],[Date]])</f>
        <v>2023</v>
      </c>
      <c r="J3493">
        <f>MONTH(Table1[[#This Row],[Date]])</f>
        <v>9</v>
      </c>
      <c r="K3493">
        <f>WEEKDAY(Table1[[#This Row],[Date]])</f>
        <v>1</v>
      </c>
      <c r="L3493" s="3">
        <f>DAY(Table1[[#This Row],[Date]])</f>
        <v>24</v>
      </c>
      <c r="M3493" s="3">
        <f>Table1[[#This Row],[Inventory Level]]/Table1[[#This Row],[Reorder Point]]</f>
        <v>3.8686131386861313</v>
      </c>
      <c r="N3493" s="3">
        <f>ROUND(Table1[[#This Row],[Turnover Ratio]],2)</f>
        <v>3.87</v>
      </c>
    </row>
    <row r="3494" spans="1:14" x14ac:dyDescent="0.25">
      <c r="A3494" t="s">
        <v>415</v>
      </c>
      <c r="B3494" s="1">
        <v>45333</v>
      </c>
      <c r="C3494">
        <v>343</v>
      </c>
      <c r="D3494">
        <v>394</v>
      </c>
      <c r="E3494">
        <v>17</v>
      </c>
      <c r="F3494">
        <v>1</v>
      </c>
      <c r="G3494">
        <v>17</v>
      </c>
      <c r="H3494" t="s">
        <v>3949</v>
      </c>
      <c r="I3494">
        <f>YEAR(Table1[[#This Row],[Date]])</f>
        <v>2024</v>
      </c>
      <c r="J3494">
        <f>MONTH(Table1[[#This Row],[Date]])</f>
        <v>2</v>
      </c>
      <c r="K3494">
        <f>WEEKDAY(Table1[[#This Row],[Date]])</f>
        <v>1</v>
      </c>
      <c r="L3494" s="3">
        <f>DAY(Table1[[#This Row],[Date]])</f>
        <v>11</v>
      </c>
      <c r="M3494" s="3">
        <f>Table1[[#This Row],[Inventory Level]]/Table1[[#This Row],[Reorder Point]]</f>
        <v>0.87055837563451777</v>
      </c>
      <c r="N3494" s="3">
        <f>ROUND(Table1[[#This Row],[Turnover Ratio]],2)</f>
        <v>0.87</v>
      </c>
    </row>
    <row r="3495" spans="1:14" hidden="1" x14ac:dyDescent="0.25">
      <c r="A3495" t="s">
        <v>238</v>
      </c>
      <c r="B3495" s="1">
        <v>45576</v>
      </c>
      <c r="C3495">
        <v>643</v>
      </c>
      <c r="D3495">
        <v>70</v>
      </c>
      <c r="E3495">
        <v>14</v>
      </c>
      <c r="F3495">
        <v>26</v>
      </c>
      <c r="G3495">
        <v>23</v>
      </c>
      <c r="H3495" t="s">
        <v>3951</v>
      </c>
      <c r="I3495">
        <f>YEAR(Table1[[#This Row],[Date]])</f>
        <v>2024</v>
      </c>
      <c r="J3495">
        <f>MONTH(Table1[[#This Row],[Date]])</f>
        <v>10</v>
      </c>
      <c r="K3495">
        <f>WEEKDAY(Table1[[#This Row],[Date]])</f>
        <v>6</v>
      </c>
      <c r="L3495" s="3">
        <f>DAY(Table1[[#This Row],[Date]])</f>
        <v>11</v>
      </c>
      <c r="M3495" s="3">
        <f>Table1[[#This Row],[Inventory Level]]/Table1[[#This Row],[Reorder Point]]</f>
        <v>9.1857142857142851</v>
      </c>
      <c r="N3495" s="3">
        <f>ROUND(Table1[[#This Row],[Turnover Ratio]],2)</f>
        <v>9.19</v>
      </c>
    </row>
    <row r="3496" spans="1:14" hidden="1" x14ac:dyDescent="0.25">
      <c r="A3496" t="s">
        <v>2942</v>
      </c>
      <c r="B3496" s="1">
        <v>45359</v>
      </c>
      <c r="C3496">
        <v>169</v>
      </c>
      <c r="D3496">
        <v>305</v>
      </c>
      <c r="E3496">
        <v>8</v>
      </c>
      <c r="F3496">
        <v>48</v>
      </c>
      <c r="G3496">
        <v>5</v>
      </c>
      <c r="H3496" t="s">
        <v>3951</v>
      </c>
      <c r="I3496">
        <f>YEAR(Table1[[#This Row],[Date]])</f>
        <v>2024</v>
      </c>
      <c r="J3496">
        <f>MONTH(Table1[[#This Row],[Date]])</f>
        <v>3</v>
      </c>
      <c r="K3496">
        <f>WEEKDAY(Table1[[#This Row],[Date]])</f>
        <v>6</v>
      </c>
      <c r="L3496" s="3">
        <f>DAY(Table1[[#This Row],[Date]])</f>
        <v>8</v>
      </c>
      <c r="M3496" s="3">
        <f>Table1[[#This Row],[Inventory Level]]/Table1[[#This Row],[Reorder Point]]</f>
        <v>0.5540983606557377</v>
      </c>
      <c r="N3496" s="3">
        <f>ROUND(Table1[[#This Row],[Turnover Ratio]],2)</f>
        <v>0.55000000000000004</v>
      </c>
    </row>
    <row r="3497" spans="1:14" x14ac:dyDescent="0.25">
      <c r="A3497" t="s">
        <v>2943</v>
      </c>
      <c r="B3497" s="1">
        <v>45005</v>
      </c>
      <c r="C3497">
        <v>853</v>
      </c>
      <c r="D3497">
        <v>170</v>
      </c>
      <c r="E3497">
        <v>5</v>
      </c>
      <c r="F3497">
        <v>58</v>
      </c>
      <c r="G3497">
        <v>44</v>
      </c>
      <c r="H3497" t="s">
        <v>3949</v>
      </c>
      <c r="I3497">
        <f>YEAR(Table1[[#This Row],[Date]])</f>
        <v>2023</v>
      </c>
      <c r="J3497">
        <f>MONTH(Table1[[#This Row],[Date]])</f>
        <v>3</v>
      </c>
      <c r="K3497">
        <f>WEEKDAY(Table1[[#This Row],[Date]])</f>
        <v>2</v>
      </c>
      <c r="L3497" s="3">
        <f>DAY(Table1[[#This Row],[Date]])</f>
        <v>20</v>
      </c>
      <c r="M3497" s="3">
        <f>Table1[[#This Row],[Inventory Level]]/Table1[[#This Row],[Reorder Point]]</f>
        <v>5.0176470588235293</v>
      </c>
      <c r="N3497" s="3">
        <f>ROUND(Table1[[#This Row],[Turnover Ratio]],2)</f>
        <v>5.0199999999999996</v>
      </c>
    </row>
    <row r="3498" spans="1:14" x14ac:dyDescent="0.25">
      <c r="A3498" t="s">
        <v>2944</v>
      </c>
      <c r="B3498" s="1">
        <v>45358</v>
      </c>
      <c r="C3498">
        <v>601</v>
      </c>
      <c r="D3498">
        <v>134</v>
      </c>
      <c r="E3498">
        <v>8</v>
      </c>
      <c r="F3498">
        <v>120</v>
      </c>
      <c r="G3498">
        <v>31</v>
      </c>
      <c r="H3498" t="s">
        <v>3949</v>
      </c>
      <c r="I3498">
        <f>YEAR(Table1[[#This Row],[Date]])</f>
        <v>2024</v>
      </c>
      <c r="J3498">
        <f>MONTH(Table1[[#This Row],[Date]])</f>
        <v>3</v>
      </c>
      <c r="K3498">
        <f>WEEKDAY(Table1[[#This Row],[Date]])</f>
        <v>5</v>
      </c>
      <c r="L3498" s="3">
        <f>DAY(Table1[[#This Row],[Date]])</f>
        <v>7</v>
      </c>
      <c r="M3498" s="3">
        <f>Table1[[#This Row],[Inventory Level]]/Table1[[#This Row],[Reorder Point]]</f>
        <v>4.4850746268656714</v>
      </c>
      <c r="N3498" s="3">
        <f>ROUND(Table1[[#This Row],[Turnover Ratio]],2)</f>
        <v>4.49</v>
      </c>
    </row>
    <row r="3499" spans="1:14" hidden="1" x14ac:dyDescent="0.25">
      <c r="A3499" t="s">
        <v>2945</v>
      </c>
      <c r="B3499" s="1">
        <v>45592</v>
      </c>
      <c r="C3499">
        <v>851</v>
      </c>
      <c r="D3499">
        <v>224</v>
      </c>
      <c r="E3499">
        <v>12</v>
      </c>
      <c r="F3499">
        <v>132</v>
      </c>
      <c r="G3499">
        <v>45</v>
      </c>
      <c r="H3499" t="s">
        <v>3951</v>
      </c>
      <c r="I3499">
        <f>YEAR(Table1[[#This Row],[Date]])</f>
        <v>2024</v>
      </c>
      <c r="J3499">
        <f>MONTH(Table1[[#This Row],[Date]])</f>
        <v>10</v>
      </c>
      <c r="K3499">
        <f>WEEKDAY(Table1[[#This Row],[Date]])</f>
        <v>1</v>
      </c>
      <c r="L3499" s="3">
        <f>DAY(Table1[[#This Row],[Date]])</f>
        <v>27</v>
      </c>
      <c r="M3499" s="3">
        <f>Table1[[#This Row],[Inventory Level]]/Table1[[#This Row],[Reorder Point]]</f>
        <v>3.7991071428571428</v>
      </c>
      <c r="N3499" s="3">
        <f>ROUND(Table1[[#This Row],[Turnover Ratio]],2)</f>
        <v>3.8</v>
      </c>
    </row>
    <row r="3500" spans="1:14" x14ac:dyDescent="0.25">
      <c r="A3500" t="s">
        <v>2946</v>
      </c>
      <c r="B3500" s="1">
        <v>45394</v>
      </c>
      <c r="C3500">
        <v>246</v>
      </c>
      <c r="D3500">
        <v>423</v>
      </c>
      <c r="E3500">
        <v>12</v>
      </c>
      <c r="F3500">
        <v>26</v>
      </c>
      <c r="G3500">
        <v>46</v>
      </c>
      <c r="H3500" t="s">
        <v>3949</v>
      </c>
      <c r="I3500">
        <f>YEAR(Table1[[#This Row],[Date]])</f>
        <v>2024</v>
      </c>
      <c r="J3500">
        <f>MONTH(Table1[[#This Row],[Date]])</f>
        <v>4</v>
      </c>
      <c r="K3500">
        <f>WEEKDAY(Table1[[#This Row],[Date]])</f>
        <v>6</v>
      </c>
      <c r="L3500" s="3">
        <f>DAY(Table1[[#This Row],[Date]])</f>
        <v>12</v>
      </c>
      <c r="M3500" s="3">
        <f>Table1[[#This Row],[Inventory Level]]/Table1[[#This Row],[Reorder Point]]</f>
        <v>0.58156028368794321</v>
      </c>
      <c r="N3500" s="3">
        <f>ROUND(Table1[[#This Row],[Turnover Ratio]],2)</f>
        <v>0.57999999999999996</v>
      </c>
    </row>
    <row r="3501" spans="1:14" hidden="1" x14ac:dyDescent="0.25">
      <c r="A3501" t="s">
        <v>148</v>
      </c>
      <c r="B3501" s="1">
        <v>45281</v>
      </c>
      <c r="C3501">
        <v>902</v>
      </c>
      <c r="D3501">
        <v>431</v>
      </c>
      <c r="E3501">
        <v>17</v>
      </c>
      <c r="F3501">
        <v>126</v>
      </c>
      <c r="G3501">
        <v>3</v>
      </c>
      <c r="H3501" t="s">
        <v>3951</v>
      </c>
      <c r="I3501">
        <f>YEAR(Table1[[#This Row],[Date]])</f>
        <v>2023</v>
      </c>
      <c r="J3501">
        <f>MONTH(Table1[[#This Row],[Date]])</f>
        <v>12</v>
      </c>
      <c r="K3501">
        <f>WEEKDAY(Table1[[#This Row],[Date]])</f>
        <v>5</v>
      </c>
      <c r="L3501" s="3">
        <f>DAY(Table1[[#This Row],[Date]])</f>
        <v>21</v>
      </c>
      <c r="M3501" s="3">
        <f>Table1[[#This Row],[Inventory Level]]/Table1[[#This Row],[Reorder Point]]</f>
        <v>2.0928074245939676</v>
      </c>
      <c r="N3501" s="3">
        <f>ROUND(Table1[[#This Row],[Turnover Ratio]],2)</f>
        <v>2.09</v>
      </c>
    </row>
    <row r="3502" spans="1:14" hidden="1" x14ac:dyDescent="0.25">
      <c r="A3502" t="s">
        <v>2947</v>
      </c>
      <c r="B3502" s="1">
        <v>45192</v>
      </c>
      <c r="C3502">
        <v>740</v>
      </c>
      <c r="D3502">
        <v>112</v>
      </c>
      <c r="E3502">
        <v>28</v>
      </c>
      <c r="F3502">
        <v>183</v>
      </c>
      <c r="G3502">
        <v>24</v>
      </c>
      <c r="H3502" t="s">
        <v>3950</v>
      </c>
      <c r="I3502">
        <f>YEAR(Table1[[#This Row],[Date]])</f>
        <v>2023</v>
      </c>
      <c r="J3502">
        <f>MONTH(Table1[[#This Row],[Date]])</f>
        <v>9</v>
      </c>
      <c r="K3502">
        <f>WEEKDAY(Table1[[#This Row],[Date]])</f>
        <v>7</v>
      </c>
      <c r="L3502" s="3">
        <f>DAY(Table1[[#This Row],[Date]])</f>
        <v>23</v>
      </c>
      <c r="M3502" s="3">
        <f>Table1[[#This Row],[Inventory Level]]/Table1[[#This Row],[Reorder Point]]</f>
        <v>6.6071428571428568</v>
      </c>
      <c r="N3502" s="3">
        <f>ROUND(Table1[[#This Row],[Turnover Ratio]],2)</f>
        <v>6.61</v>
      </c>
    </row>
    <row r="3503" spans="1:14" x14ac:dyDescent="0.25">
      <c r="A3503" t="s">
        <v>2948</v>
      </c>
      <c r="B3503" s="1">
        <v>45151</v>
      </c>
      <c r="C3503">
        <v>184</v>
      </c>
      <c r="D3503">
        <v>408</v>
      </c>
      <c r="E3503">
        <v>4</v>
      </c>
      <c r="F3503">
        <v>35</v>
      </c>
      <c r="G3503">
        <v>28</v>
      </c>
      <c r="H3503" t="s">
        <v>3949</v>
      </c>
      <c r="I3503">
        <f>YEAR(Table1[[#This Row],[Date]])</f>
        <v>2023</v>
      </c>
      <c r="J3503">
        <f>MONTH(Table1[[#This Row],[Date]])</f>
        <v>8</v>
      </c>
      <c r="K3503">
        <f>WEEKDAY(Table1[[#This Row],[Date]])</f>
        <v>1</v>
      </c>
      <c r="L3503" s="3">
        <f>DAY(Table1[[#This Row],[Date]])</f>
        <v>13</v>
      </c>
      <c r="M3503" s="3">
        <f>Table1[[#This Row],[Inventory Level]]/Table1[[#This Row],[Reorder Point]]</f>
        <v>0.45098039215686275</v>
      </c>
      <c r="N3503" s="3">
        <f>ROUND(Table1[[#This Row],[Turnover Ratio]],2)</f>
        <v>0.45</v>
      </c>
    </row>
    <row r="3504" spans="1:14" hidden="1" x14ac:dyDescent="0.25">
      <c r="A3504" t="s">
        <v>2035</v>
      </c>
      <c r="B3504" s="1">
        <v>45287</v>
      </c>
      <c r="C3504">
        <v>929</v>
      </c>
      <c r="D3504">
        <v>98</v>
      </c>
      <c r="E3504">
        <v>12</v>
      </c>
      <c r="F3504">
        <v>114</v>
      </c>
      <c r="G3504">
        <v>34</v>
      </c>
      <c r="H3504" t="s">
        <v>3950</v>
      </c>
      <c r="I3504">
        <f>YEAR(Table1[[#This Row],[Date]])</f>
        <v>2023</v>
      </c>
      <c r="J3504">
        <f>MONTH(Table1[[#This Row],[Date]])</f>
        <v>12</v>
      </c>
      <c r="K3504">
        <f>WEEKDAY(Table1[[#This Row],[Date]])</f>
        <v>4</v>
      </c>
      <c r="L3504" s="3">
        <f>DAY(Table1[[#This Row],[Date]])</f>
        <v>27</v>
      </c>
      <c r="M3504" s="3">
        <f>Table1[[#This Row],[Inventory Level]]/Table1[[#This Row],[Reorder Point]]</f>
        <v>9.4795918367346932</v>
      </c>
      <c r="N3504" s="3">
        <f>ROUND(Table1[[#This Row],[Turnover Ratio]],2)</f>
        <v>9.48</v>
      </c>
    </row>
    <row r="3505" spans="1:14" x14ac:dyDescent="0.25">
      <c r="A3505" t="s">
        <v>2949</v>
      </c>
      <c r="B3505" s="1">
        <v>45454</v>
      </c>
      <c r="C3505">
        <v>344</v>
      </c>
      <c r="D3505">
        <v>144</v>
      </c>
      <c r="E3505">
        <v>18</v>
      </c>
      <c r="F3505">
        <v>27</v>
      </c>
      <c r="G3505">
        <v>26</v>
      </c>
      <c r="H3505" t="s">
        <v>3949</v>
      </c>
      <c r="I3505">
        <f>YEAR(Table1[[#This Row],[Date]])</f>
        <v>2024</v>
      </c>
      <c r="J3505">
        <f>MONTH(Table1[[#This Row],[Date]])</f>
        <v>6</v>
      </c>
      <c r="K3505">
        <f>WEEKDAY(Table1[[#This Row],[Date]])</f>
        <v>3</v>
      </c>
      <c r="L3505" s="3">
        <f>DAY(Table1[[#This Row],[Date]])</f>
        <v>11</v>
      </c>
      <c r="M3505" s="3">
        <f>Table1[[#This Row],[Inventory Level]]/Table1[[#This Row],[Reorder Point]]</f>
        <v>2.3888888888888888</v>
      </c>
      <c r="N3505" s="3">
        <f>ROUND(Table1[[#This Row],[Turnover Ratio]],2)</f>
        <v>2.39</v>
      </c>
    </row>
    <row r="3506" spans="1:14" hidden="1" x14ac:dyDescent="0.25">
      <c r="A3506" t="s">
        <v>2950</v>
      </c>
      <c r="B3506" s="1">
        <v>45670</v>
      </c>
      <c r="C3506">
        <v>621</v>
      </c>
      <c r="D3506">
        <v>213</v>
      </c>
      <c r="E3506">
        <v>4</v>
      </c>
      <c r="F3506">
        <v>63</v>
      </c>
      <c r="G3506">
        <v>10</v>
      </c>
      <c r="H3506" t="s">
        <v>3950</v>
      </c>
      <c r="I3506">
        <f>YEAR(Table1[[#This Row],[Date]])</f>
        <v>2025</v>
      </c>
      <c r="J3506">
        <f>MONTH(Table1[[#This Row],[Date]])</f>
        <v>1</v>
      </c>
      <c r="K3506">
        <f>WEEKDAY(Table1[[#This Row],[Date]])</f>
        <v>2</v>
      </c>
      <c r="L3506" s="3">
        <f>DAY(Table1[[#This Row],[Date]])</f>
        <v>13</v>
      </c>
      <c r="M3506" s="3">
        <f>Table1[[#This Row],[Inventory Level]]/Table1[[#This Row],[Reorder Point]]</f>
        <v>2.915492957746479</v>
      </c>
      <c r="N3506" s="3">
        <f>ROUND(Table1[[#This Row],[Turnover Ratio]],2)</f>
        <v>2.92</v>
      </c>
    </row>
    <row r="3507" spans="1:14" hidden="1" x14ac:dyDescent="0.25">
      <c r="A3507" t="s">
        <v>2951</v>
      </c>
      <c r="B3507" s="1">
        <v>45489</v>
      </c>
      <c r="C3507">
        <v>685</v>
      </c>
      <c r="D3507">
        <v>371</v>
      </c>
      <c r="E3507">
        <v>5</v>
      </c>
      <c r="F3507">
        <v>92</v>
      </c>
      <c r="G3507">
        <v>6</v>
      </c>
      <c r="H3507" t="s">
        <v>3950</v>
      </c>
      <c r="I3507">
        <f>YEAR(Table1[[#This Row],[Date]])</f>
        <v>2024</v>
      </c>
      <c r="J3507">
        <f>MONTH(Table1[[#This Row],[Date]])</f>
        <v>7</v>
      </c>
      <c r="K3507">
        <f>WEEKDAY(Table1[[#This Row],[Date]])</f>
        <v>3</v>
      </c>
      <c r="L3507" s="3">
        <f>DAY(Table1[[#This Row],[Date]])</f>
        <v>16</v>
      </c>
      <c r="M3507" s="3">
        <f>Table1[[#This Row],[Inventory Level]]/Table1[[#This Row],[Reorder Point]]</f>
        <v>1.8463611859838276</v>
      </c>
      <c r="N3507" s="3">
        <f>ROUND(Table1[[#This Row],[Turnover Ratio]],2)</f>
        <v>1.85</v>
      </c>
    </row>
    <row r="3508" spans="1:14" x14ac:dyDescent="0.25">
      <c r="A3508" t="s">
        <v>2952</v>
      </c>
      <c r="B3508" s="1">
        <v>45538</v>
      </c>
      <c r="C3508">
        <v>521</v>
      </c>
      <c r="D3508">
        <v>164</v>
      </c>
      <c r="E3508">
        <v>14</v>
      </c>
      <c r="F3508">
        <v>129</v>
      </c>
      <c r="G3508">
        <v>23</v>
      </c>
      <c r="H3508" t="s">
        <v>3949</v>
      </c>
      <c r="I3508">
        <f>YEAR(Table1[[#This Row],[Date]])</f>
        <v>2024</v>
      </c>
      <c r="J3508">
        <f>MONTH(Table1[[#This Row],[Date]])</f>
        <v>9</v>
      </c>
      <c r="K3508">
        <f>WEEKDAY(Table1[[#This Row],[Date]])</f>
        <v>3</v>
      </c>
      <c r="L3508" s="3">
        <f>DAY(Table1[[#This Row],[Date]])</f>
        <v>3</v>
      </c>
      <c r="M3508" s="3">
        <f>Table1[[#This Row],[Inventory Level]]/Table1[[#This Row],[Reorder Point]]</f>
        <v>3.1768292682926829</v>
      </c>
      <c r="N3508" s="3">
        <f>ROUND(Table1[[#This Row],[Turnover Ratio]],2)</f>
        <v>3.18</v>
      </c>
    </row>
    <row r="3509" spans="1:14" hidden="1" x14ac:dyDescent="0.25">
      <c r="A3509" t="s">
        <v>2120</v>
      </c>
      <c r="B3509" s="1">
        <v>45370</v>
      </c>
      <c r="C3509">
        <v>156</v>
      </c>
      <c r="D3509">
        <v>179</v>
      </c>
      <c r="E3509">
        <v>1</v>
      </c>
      <c r="F3509">
        <v>76</v>
      </c>
      <c r="G3509">
        <v>39</v>
      </c>
      <c r="H3509" t="s">
        <v>3950</v>
      </c>
      <c r="I3509">
        <f>YEAR(Table1[[#This Row],[Date]])</f>
        <v>2024</v>
      </c>
      <c r="J3509">
        <f>MONTH(Table1[[#This Row],[Date]])</f>
        <v>3</v>
      </c>
      <c r="K3509">
        <f>WEEKDAY(Table1[[#This Row],[Date]])</f>
        <v>3</v>
      </c>
      <c r="L3509" s="3">
        <f>DAY(Table1[[#This Row],[Date]])</f>
        <v>19</v>
      </c>
      <c r="M3509" s="3">
        <f>Table1[[#This Row],[Inventory Level]]/Table1[[#This Row],[Reorder Point]]</f>
        <v>0.87150837988826813</v>
      </c>
      <c r="N3509" s="3">
        <f>ROUND(Table1[[#This Row],[Turnover Ratio]],2)</f>
        <v>0.87</v>
      </c>
    </row>
    <row r="3510" spans="1:14" hidden="1" x14ac:dyDescent="0.25">
      <c r="A3510" t="s">
        <v>2953</v>
      </c>
      <c r="B3510" s="1">
        <v>45201</v>
      </c>
      <c r="C3510">
        <v>371</v>
      </c>
      <c r="D3510">
        <v>115</v>
      </c>
      <c r="E3510">
        <v>5</v>
      </c>
      <c r="F3510">
        <v>76</v>
      </c>
      <c r="G3510">
        <v>25</v>
      </c>
      <c r="H3510" t="s">
        <v>3950</v>
      </c>
      <c r="I3510">
        <f>YEAR(Table1[[#This Row],[Date]])</f>
        <v>2023</v>
      </c>
      <c r="J3510">
        <f>MONTH(Table1[[#This Row],[Date]])</f>
        <v>10</v>
      </c>
      <c r="K3510">
        <f>WEEKDAY(Table1[[#This Row],[Date]])</f>
        <v>2</v>
      </c>
      <c r="L3510" s="3">
        <f>DAY(Table1[[#This Row],[Date]])</f>
        <v>2</v>
      </c>
      <c r="M3510" s="3">
        <f>Table1[[#This Row],[Inventory Level]]/Table1[[#This Row],[Reorder Point]]</f>
        <v>3.2260869565217392</v>
      </c>
      <c r="N3510" s="3">
        <f>ROUND(Table1[[#This Row],[Turnover Ratio]],2)</f>
        <v>3.23</v>
      </c>
    </row>
    <row r="3511" spans="1:14" hidden="1" x14ac:dyDescent="0.25">
      <c r="A3511" t="s">
        <v>2954</v>
      </c>
      <c r="B3511" s="1">
        <v>45243</v>
      </c>
      <c r="C3511">
        <v>106</v>
      </c>
      <c r="D3511">
        <v>282</v>
      </c>
      <c r="E3511">
        <v>27</v>
      </c>
      <c r="F3511">
        <v>55</v>
      </c>
      <c r="G3511">
        <v>13</v>
      </c>
      <c r="H3511" t="s">
        <v>3951</v>
      </c>
      <c r="I3511">
        <f>YEAR(Table1[[#This Row],[Date]])</f>
        <v>2023</v>
      </c>
      <c r="J3511">
        <f>MONTH(Table1[[#This Row],[Date]])</f>
        <v>11</v>
      </c>
      <c r="K3511">
        <f>WEEKDAY(Table1[[#This Row],[Date]])</f>
        <v>2</v>
      </c>
      <c r="L3511" s="3">
        <f>DAY(Table1[[#This Row],[Date]])</f>
        <v>13</v>
      </c>
      <c r="M3511" s="3">
        <f>Table1[[#This Row],[Inventory Level]]/Table1[[#This Row],[Reorder Point]]</f>
        <v>0.37588652482269502</v>
      </c>
      <c r="N3511" s="3">
        <f>ROUND(Table1[[#This Row],[Turnover Ratio]],2)</f>
        <v>0.38</v>
      </c>
    </row>
    <row r="3512" spans="1:14" hidden="1" x14ac:dyDescent="0.25">
      <c r="A3512" t="s">
        <v>1390</v>
      </c>
      <c r="B3512" s="1">
        <v>44997</v>
      </c>
      <c r="C3512">
        <v>827</v>
      </c>
      <c r="D3512">
        <v>115</v>
      </c>
      <c r="E3512">
        <v>29</v>
      </c>
      <c r="F3512">
        <v>58</v>
      </c>
      <c r="G3512">
        <v>14</v>
      </c>
      <c r="H3512" t="s">
        <v>3951</v>
      </c>
      <c r="I3512">
        <f>YEAR(Table1[[#This Row],[Date]])</f>
        <v>2023</v>
      </c>
      <c r="J3512">
        <f>MONTH(Table1[[#This Row],[Date]])</f>
        <v>3</v>
      </c>
      <c r="K3512">
        <f>WEEKDAY(Table1[[#This Row],[Date]])</f>
        <v>1</v>
      </c>
      <c r="L3512" s="3">
        <f>DAY(Table1[[#This Row],[Date]])</f>
        <v>12</v>
      </c>
      <c r="M3512" s="3">
        <f>Table1[[#This Row],[Inventory Level]]/Table1[[#This Row],[Reorder Point]]</f>
        <v>7.1913043478260867</v>
      </c>
      <c r="N3512" s="3">
        <f>ROUND(Table1[[#This Row],[Turnover Ratio]],2)</f>
        <v>7.19</v>
      </c>
    </row>
    <row r="3513" spans="1:14" hidden="1" x14ac:dyDescent="0.25">
      <c r="A3513" t="s">
        <v>2130</v>
      </c>
      <c r="B3513" s="1">
        <v>45339</v>
      </c>
      <c r="C3513">
        <v>768</v>
      </c>
      <c r="D3513">
        <v>249</v>
      </c>
      <c r="E3513">
        <v>25</v>
      </c>
      <c r="F3513">
        <v>79</v>
      </c>
      <c r="G3513">
        <v>8</v>
      </c>
      <c r="H3513" t="s">
        <v>3951</v>
      </c>
      <c r="I3513">
        <f>YEAR(Table1[[#This Row],[Date]])</f>
        <v>2024</v>
      </c>
      <c r="J3513">
        <f>MONTH(Table1[[#This Row],[Date]])</f>
        <v>2</v>
      </c>
      <c r="K3513">
        <f>WEEKDAY(Table1[[#This Row],[Date]])</f>
        <v>7</v>
      </c>
      <c r="L3513" s="3">
        <f>DAY(Table1[[#This Row],[Date]])</f>
        <v>17</v>
      </c>
      <c r="M3513" s="3">
        <f>Table1[[#This Row],[Inventory Level]]/Table1[[#This Row],[Reorder Point]]</f>
        <v>3.0843373493975905</v>
      </c>
      <c r="N3513" s="3">
        <f>ROUND(Table1[[#This Row],[Turnover Ratio]],2)</f>
        <v>3.08</v>
      </c>
    </row>
    <row r="3514" spans="1:14" hidden="1" x14ac:dyDescent="0.25">
      <c r="A3514" t="s">
        <v>2955</v>
      </c>
      <c r="B3514" s="1">
        <v>45051</v>
      </c>
      <c r="C3514">
        <v>951</v>
      </c>
      <c r="D3514">
        <v>482</v>
      </c>
      <c r="E3514">
        <v>4</v>
      </c>
      <c r="F3514">
        <v>180</v>
      </c>
      <c r="G3514">
        <v>32</v>
      </c>
      <c r="H3514" t="s">
        <v>3950</v>
      </c>
      <c r="I3514">
        <f>YEAR(Table1[[#This Row],[Date]])</f>
        <v>2023</v>
      </c>
      <c r="J3514">
        <f>MONTH(Table1[[#This Row],[Date]])</f>
        <v>5</v>
      </c>
      <c r="K3514">
        <f>WEEKDAY(Table1[[#This Row],[Date]])</f>
        <v>6</v>
      </c>
      <c r="L3514" s="3">
        <f>DAY(Table1[[#This Row],[Date]])</f>
        <v>5</v>
      </c>
      <c r="M3514" s="3">
        <f>Table1[[#This Row],[Inventory Level]]/Table1[[#This Row],[Reorder Point]]</f>
        <v>1.9730290456431536</v>
      </c>
      <c r="N3514" s="3">
        <f>ROUND(Table1[[#This Row],[Turnover Ratio]],2)</f>
        <v>1.97</v>
      </c>
    </row>
    <row r="3515" spans="1:14" hidden="1" x14ac:dyDescent="0.25">
      <c r="A3515" t="s">
        <v>2956</v>
      </c>
      <c r="B3515" s="1">
        <v>45355</v>
      </c>
      <c r="C3515">
        <v>782</v>
      </c>
      <c r="D3515">
        <v>158</v>
      </c>
      <c r="E3515">
        <v>14</v>
      </c>
      <c r="F3515">
        <v>111</v>
      </c>
      <c r="G3515">
        <v>44</v>
      </c>
      <c r="H3515" t="s">
        <v>3950</v>
      </c>
      <c r="I3515">
        <f>YEAR(Table1[[#This Row],[Date]])</f>
        <v>2024</v>
      </c>
      <c r="J3515">
        <f>MONTH(Table1[[#This Row],[Date]])</f>
        <v>3</v>
      </c>
      <c r="K3515">
        <f>WEEKDAY(Table1[[#This Row],[Date]])</f>
        <v>2</v>
      </c>
      <c r="L3515" s="3">
        <f>DAY(Table1[[#This Row],[Date]])</f>
        <v>4</v>
      </c>
      <c r="M3515" s="3">
        <f>Table1[[#This Row],[Inventory Level]]/Table1[[#This Row],[Reorder Point]]</f>
        <v>4.9493670886075947</v>
      </c>
      <c r="N3515" s="3">
        <f>ROUND(Table1[[#This Row],[Turnover Ratio]],2)</f>
        <v>4.95</v>
      </c>
    </row>
    <row r="3516" spans="1:14" hidden="1" x14ac:dyDescent="0.25">
      <c r="A3516" t="s">
        <v>2957</v>
      </c>
      <c r="B3516" s="1">
        <v>45684</v>
      </c>
      <c r="C3516">
        <v>318</v>
      </c>
      <c r="D3516">
        <v>319</v>
      </c>
      <c r="E3516">
        <v>28</v>
      </c>
      <c r="F3516">
        <v>35</v>
      </c>
      <c r="G3516">
        <v>30</v>
      </c>
      <c r="H3516" t="s">
        <v>3951</v>
      </c>
      <c r="I3516">
        <f>YEAR(Table1[[#This Row],[Date]])</f>
        <v>2025</v>
      </c>
      <c r="J3516">
        <f>MONTH(Table1[[#This Row],[Date]])</f>
        <v>1</v>
      </c>
      <c r="K3516">
        <f>WEEKDAY(Table1[[#This Row],[Date]])</f>
        <v>2</v>
      </c>
      <c r="L3516" s="3">
        <f>DAY(Table1[[#This Row],[Date]])</f>
        <v>27</v>
      </c>
      <c r="M3516" s="3">
        <f>Table1[[#This Row],[Inventory Level]]/Table1[[#This Row],[Reorder Point]]</f>
        <v>0.99686520376175547</v>
      </c>
      <c r="N3516" s="3">
        <f>ROUND(Table1[[#This Row],[Turnover Ratio]],2)</f>
        <v>1</v>
      </c>
    </row>
    <row r="3517" spans="1:14" x14ac:dyDescent="0.25">
      <c r="A3517" t="s">
        <v>2958</v>
      </c>
      <c r="B3517" s="1">
        <v>45635</v>
      </c>
      <c r="C3517">
        <v>688</v>
      </c>
      <c r="D3517">
        <v>138</v>
      </c>
      <c r="E3517">
        <v>22</v>
      </c>
      <c r="F3517">
        <v>85</v>
      </c>
      <c r="G3517">
        <v>19</v>
      </c>
      <c r="H3517" t="s">
        <v>3949</v>
      </c>
      <c r="I3517">
        <f>YEAR(Table1[[#This Row],[Date]])</f>
        <v>2024</v>
      </c>
      <c r="J3517">
        <f>MONTH(Table1[[#This Row],[Date]])</f>
        <v>12</v>
      </c>
      <c r="K3517">
        <f>WEEKDAY(Table1[[#This Row],[Date]])</f>
        <v>2</v>
      </c>
      <c r="L3517" s="3">
        <f>DAY(Table1[[#This Row],[Date]])</f>
        <v>9</v>
      </c>
      <c r="M3517" s="3">
        <f>Table1[[#This Row],[Inventory Level]]/Table1[[#This Row],[Reorder Point]]</f>
        <v>4.9855072463768115</v>
      </c>
      <c r="N3517" s="3">
        <f>ROUND(Table1[[#This Row],[Turnover Ratio]],2)</f>
        <v>4.99</v>
      </c>
    </row>
    <row r="3518" spans="1:14" x14ac:dyDescent="0.25">
      <c r="A3518" t="s">
        <v>2959</v>
      </c>
      <c r="B3518" s="1">
        <v>45328</v>
      </c>
      <c r="C3518">
        <v>449</v>
      </c>
      <c r="D3518">
        <v>385</v>
      </c>
      <c r="E3518">
        <v>23</v>
      </c>
      <c r="F3518">
        <v>26</v>
      </c>
      <c r="G3518">
        <v>2</v>
      </c>
      <c r="H3518" t="s">
        <v>3949</v>
      </c>
      <c r="I3518">
        <f>YEAR(Table1[[#This Row],[Date]])</f>
        <v>2024</v>
      </c>
      <c r="J3518">
        <f>MONTH(Table1[[#This Row],[Date]])</f>
        <v>2</v>
      </c>
      <c r="K3518">
        <f>WEEKDAY(Table1[[#This Row],[Date]])</f>
        <v>3</v>
      </c>
      <c r="L3518" s="3">
        <f>DAY(Table1[[#This Row],[Date]])</f>
        <v>6</v>
      </c>
      <c r="M3518" s="3">
        <f>Table1[[#This Row],[Inventory Level]]/Table1[[#This Row],[Reorder Point]]</f>
        <v>1.1662337662337663</v>
      </c>
      <c r="N3518" s="3">
        <f>ROUND(Table1[[#This Row],[Turnover Ratio]],2)</f>
        <v>1.17</v>
      </c>
    </row>
    <row r="3519" spans="1:14" hidden="1" x14ac:dyDescent="0.25">
      <c r="A3519" t="s">
        <v>2912</v>
      </c>
      <c r="B3519" s="1">
        <v>45491</v>
      </c>
      <c r="C3519">
        <v>658</v>
      </c>
      <c r="D3519">
        <v>236</v>
      </c>
      <c r="E3519">
        <v>24</v>
      </c>
      <c r="F3519">
        <v>146</v>
      </c>
      <c r="G3519">
        <v>12</v>
      </c>
      <c r="H3519" t="s">
        <v>3950</v>
      </c>
      <c r="I3519">
        <f>YEAR(Table1[[#This Row],[Date]])</f>
        <v>2024</v>
      </c>
      <c r="J3519">
        <f>MONTH(Table1[[#This Row],[Date]])</f>
        <v>7</v>
      </c>
      <c r="K3519">
        <f>WEEKDAY(Table1[[#This Row],[Date]])</f>
        <v>5</v>
      </c>
      <c r="L3519" s="3">
        <f>DAY(Table1[[#This Row],[Date]])</f>
        <v>18</v>
      </c>
      <c r="M3519" s="3">
        <f>Table1[[#This Row],[Inventory Level]]/Table1[[#This Row],[Reorder Point]]</f>
        <v>2.7881355932203391</v>
      </c>
      <c r="N3519" s="3">
        <f>ROUND(Table1[[#This Row],[Turnover Ratio]],2)</f>
        <v>2.79</v>
      </c>
    </row>
    <row r="3520" spans="1:14" hidden="1" x14ac:dyDescent="0.25">
      <c r="A3520" t="s">
        <v>2278</v>
      </c>
      <c r="B3520" s="1">
        <v>45346</v>
      </c>
      <c r="C3520">
        <v>548</v>
      </c>
      <c r="D3520">
        <v>106</v>
      </c>
      <c r="E3520">
        <v>4</v>
      </c>
      <c r="F3520">
        <v>79</v>
      </c>
      <c r="G3520">
        <v>3</v>
      </c>
      <c r="H3520" t="s">
        <v>3950</v>
      </c>
      <c r="I3520">
        <f>YEAR(Table1[[#This Row],[Date]])</f>
        <v>2024</v>
      </c>
      <c r="J3520">
        <f>MONTH(Table1[[#This Row],[Date]])</f>
        <v>2</v>
      </c>
      <c r="K3520">
        <f>WEEKDAY(Table1[[#This Row],[Date]])</f>
        <v>7</v>
      </c>
      <c r="L3520" s="3">
        <f>DAY(Table1[[#This Row],[Date]])</f>
        <v>24</v>
      </c>
      <c r="M3520" s="3">
        <f>Table1[[#This Row],[Inventory Level]]/Table1[[#This Row],[Reorder Point]]</f>
        <v>5.1698113207547172</v>
      </c>
      <c r="N3520" s="3">
        <f>ROUND(Table1[[#This Row],[Turnover Ratio]],2)</f>
        <v>5.17</v>
      </c>
    </row>
    <row r="3521" spans="1:14" hidden="1" x14ac:dyDescent="0.25">
      <c r="A3521" t="s">
        <v>2960</v>
      </c>
      <c r="B3521" s="1">
        <v>45106</v>
      </c>
      <c r="C3521">
        <v>869</v>
      </c>
      <c r="D3521">
        <v>289</v>
      </c>
      <c r="E3521">
        <v>24</v>
      </c>
      <c r="F3521">
        <v>161</v>
      </c>
      <c r="G3521">
        <v>38</v>
      </c>
      <c r="H3521" t="s">
        <v>3951</v>
      </c>
      <c r="I3521">
        <f>YEAR(Table1[[#This Row],[Date]])</f>
        <v>2023</v>
      </c>
      <c r="J3521">
        <f>MONTH(Table1[[#This Row],[Date]])</f>
        <v>6</v>
      </c>
      <c r="K3521">
        <f>WEEKDAY(Table1[[#This Row],[Date]])</f>
        <v>5</v>
      </c>
      <c r="L3521" s="3">
        <f>DAY(Table1[[#This Row],[Date]])</f>
        <v>29</v>
      </c>
      <c r="M3521" s="3">
        <f>Table1[[#This Row],[Inventory Level]]/Table1[[#This Row],[Reorder Point]]</f>
        <v>3.0069204152249136</v>
      </c>
      <c r="N3521" s="3">
        <f>ROUND(Table1[[#This Row],[Turnover Ratio]],2)</f>
        <v>3.01</v>
      </c>
    </row>
    <row r="3522" spans="1:14" hidden="1" x14ac:dyDescent="0.25">
      <c r="A3522" t="s">
        <v>2961</v>
      </c>
      <c r="B3522" s="1">
        <v>45475</v>
      </c>
      <c r="C3522">
        <v>451</v>
      </c>
      <c r="D3522">
        <v>263</v>
      </c>
      <c r="E3522">
        <v>20</v>
      </c>
      <c r="F3522">
        <v>27</v>
      </c>
      <c r="G3522">
        <v>14</v>
      </c>
      <c r="H3522" t="s">
        <v>3950</v>
      </c>
      <c r="I3522">
        <f>YEAR(Table1[[#This Row],[Date]])</f>
        <v>2024</v>
      </c>
      <c r="J3522">
        <f>MONTH(Table1[[#This Row],[Date]])</f>
        <v>7</v>
      </c>
      <c r="K3522">
        <f>WEEKDAY(Table1[[#This Row],[Date]])</f>
        <v>3</v>
      </c>
      <c r="L3522" s="3">
        <f>DAY(Table1[[#This Row],[Date]])</f>
        <v>2</v>
      </c>
      <c r="M3522" s="3">
        <f>Table1[[#This Row],[Inventory Level]]/Table1[[#This Row],[Reorder Point]]</f>
        <v>1.7148288973384029</v>
      </c>
      <c r="N3522" s="3">
        <f>ROUND(Table1[[#This Row],[Turnover Ratio]],2)</f>
        <v>1.71</v>
      </c>
    </row>
    <row r="3523" spans="1:14" hidden="1" x14ac:dyDescent="0.25">
      <c r="A3523" t="s">
        <v>2756</v>
      </c>
      <c r="B3523" s="1">
        <v>45147</v>
      </c>
      <c r="C3523">
        <v>495</v>
      </c>
      <c r="D3523">
        <v>133</v>
      </c>
      <c r="E3523">
        <v>3</v>
      </c>
      <c r="F3523">
        <v>109</v>
      </c>
      <c r="G3523">
        <v>28</v>
      </c>
      <c r="H3523" t="s">
        <v>3951</v>
      </c>
      <c r="I3523">
        <f>YEAR(Table1[[#This Row],[Date]])</f>
        <v>2023</v>
      </c>
      <c r="J3523">
        <f>MONTH(Table1[[#This Row],[Date]])</f>
        <v>8</v>
      </c>
      <c r="K3523">
        <f>WEEKDAY(Table1[[#This Row],[Date]])</f>
        <v>4</v>
      </c>
      <c r="L3523" s="3">
        <f>DAY(Table1[[#This Row],[Date]])</f>
        <v>9</v>
      </c>
      <c r="M3523" s="3">
        <f>Table1[[#This Row],[Inventory Level]]/Table1[[#This Row],[Reorder Point]]</f>
        <v>3.7218045112781954</v>
      </c>
      <c r="N3523" s="3">
        <f>ROUND(Table1[[#This Row],[Turnover Ratio]],2)</f>
        <v>3.72</v>
      </c>
    </row>
    <row r="3524" spans="1:14" hidden="1" x14ac:dyDescent="0.25">
      <c r="A3524" t="s">
        <v>2962</v>
      </c>
      <c r="B3524" s="1">
        <v>45456</v>
      </c>
      <c r="C3524">
        <v>846</v>
      </c>
      <c r="D3524">
        <v>349</v>
      </c>
      <c r="E3524">
        <v>13</v>
      </c>
      <c r="F3524">
        <v>25</v>
      </c>
      <c r="G3524">
        <v>31</v>
      </c>
      <c r="H3524" t="s">
        <v>3951</v>
      </c>
      <c r="I3524">
        <f>YEAR(Table1[[#This Row],[Date]])</f>
        <v>2024</v>
      </c>
      <c r="J3524">
        <f>MONTH(Table1[[#This Row],[Date]])</f>
        <v>6</v>
      </c>
      <c r="K3524">
        <f>WEEKDAY(Table1[[#This Row],[Date]])</f>
        <v>5</v>
      </c>
      <c r="L3524" s="3">
        <f>DAY(Table1[[#This Row],[Date]])</f>
        <v>13</v>
      </c>
      <c r="M3524" s="3">
        <f>Table1[[#This Row],[Inventory Level]]/Table1[[#This Row],[Reorder Point]]</f>
        <v>2.4240687679083095</v>
      </c>
      <c r="N3524" s="3">
        <f>ROUND(Table1[[#This Row],[Turnover Ratio]],2)</f>
        <v>2.42</v>
      </c>
    </row>
    <row r="3525" spans="1:14" x14ac:dyDescent="0.25">
      <c r="A3525" t="s">
        <v>2963</v>
      </c>
      <c r="B3525" s="1">
        <v>45018</v>
      </c>
      <c r="C3525">
        <v>649</v>
      </c>
      <c r="D3525">
        <v>428</v>
      </c>
      <c r="E3525">
        <v>21</v>
      </c>
      <c r="F3525">
        <v>44</v>
      </c>
      <c r="G3525">
        <v>8</v>
      </c>
      <c r="H3525" t="s">
        <v>3949</v>
      </c>
      <c r="I3525">
        <f>YEAR(Table1[[#This Row],[Date]])</f>
        <v>2023</v>
      </c>
      <c r="J3525">
        <f>MONTH(Table1[[#This Row],[Date]])</f>
        <v>4</v>
      </c>
      <c r="K3525">
        <f>WEEKDAY(Table1[[#This Row],[Date]])</f>
        <v>1</v>
      </c>
      <c r="L3525" s="3">
        <f>DAY(Table1[[#This Row],[Date]])</f>
        <v>2</v>
      </c>
      <c r="M3525" s="3">
        <f>Table1[[#This Row],[Inventory Level]]/Table1[[#This Row],[Reorder Point]]</f>
        <v>1.516355140186916</v>
      </c>
      <c r="N3525" s="3">
        <f>ROUND(Table1[[#This Row],[Turnover Ratio]],2)</f>
        <v>1.52</v>
      </c>
    </row>
    <row r="3526" spans="1:14" hidden="1" x14ac:dyDescent="0.25">
      <c r="A3526" t="s">
        <v>1353</v>
      </c>
      <c r="B3526" s="1">
        <v>45523</v>
      </c>
      <c r="C3526">
        <v>686</v>
      </c>
      <c r="D3526">
        <v>426</v>
      </c>
      <c r="E3526">
        <v>15</v>
      </c>
      <c r="F3526">
        <v>2</v>
      </c>
      <c r="G3526">
        <v>11</v>
      </c>
      <c r="H3526" t="s">
        <v>3950</v>
      </c>
      <c r="I3526">
        <f>YEAR(Table1[[#This Row],[Date]])</f>
        <v>2024</v>
      </c>
      <c r="J3526">
        <f>MONTH(Table1[[#This Row],[Date]])</f>
        <v>8</v>
      </c>
      <c r="K3526">
        <f>WEEKDAY(Table1[[#This Row],[Date]])</f>
        <v>2</v>
      </c>
      <c r="L3526" s="3">
        <f>DAY(Table1[[#This Row],[Date]])</f>
        <v>19</v>
      </c>
      <c r="M3526" s="3">
        <f>Table1[[#This Row],[Inventory Level]]/Table1[[#This Row],[Reorder Point]]</f>
        <v>1.6103286384976525</v>
      </c>
      <c r="N3526" s="3">
        <f>ROUND(Table1[[#This Row],[Turnover Ratio]],2)</f>
        <v>1.61</v>
      </c>
    </row>
    <row r="3527" spans="1:14" hidden="1" x14ac:dyDescent="0.25">
      <c r="A3527" t="s">
        <v>2964</v>
      </c>
      <c r="B3527" s="1">
        <v>45500</v>
      </c>
      <c r="C3527">
        <v>408</v>
      </c>
      <c r="D3527">
        <v>61</v>
      </c>
      <c r="E3527">
        <v>3</v>
      </c>
      <c r="F3527">
        <v>136</v>
      </c>
      <c r="G3527">
        <v>20</v>
      </c>
      <c r="H3527" t="s">
        <v>3951</v>
      </c>
      <c r="I3527">
        <f>YEAR(Table1[[#This Row],[Date]])</f>
        <v>2024</v>
      </c>
      <c r="J3527">
        <f>MONTH(Table1[[#This Row],[Date]])</f>
        <v>7</v>
      </c>
      <c r="K3527">
        <f>WEEKDAY(Table1[[#This Row],[Date]])</f>
        <v>7</v>
      </c>
      <c r="L3527" s="3">
        <f>DAY(Table1[[#This Row],[Date]])</f>
        <v>27</v>
      </c>
      <c r="M3527" s="3">
        <f>Table1[[#This Row],[Inventory Level]]/Table1[[#This Row],[Reorder Point]]</f>
        <v>6.6885245901639347</v>
      </c>
      <c r="N3527" s="3">
        <f>ROUND(Table1[[#This Row],[Turnover Ratio]],2)</f>
        <v>6.69</v>
      </c>
    </row>
    <row r="3528" spans="1:14" hidden="1" x14ac:dyDescent="0.25">
      <c r="A3528" t="s">
        <v>2965</v>
      </c>
      <c r="B3528" s="1">
        <v>45695</v>
      </c>
      <c r="C3528">
        <v>734</v>
      </c>
      <c r="D3528">
        <v>98</v>
      </c>
      <c r="E3528">
        <v>30</v>
      </c>
      <c r="F3528">
        <v>197</v>
      </c>
      <c r="G3528">
        <v>14</v>
      </c>
      <c r="H3528" t="s">
        <v>3950</v>
      </c>
      <c r="I3528">
        <f>YEAR(Table1[[#This Row],[Date]])</f>
        <v>2025</v>
      </c>
      <c r="J3528">
        <f>MONTH(Table1[[#This Row],[Date]])</f>
        <v>2</v>
      </c>
      <c r="K3528">
        <f>WEEKDAY(Table1[[#This Row],[Date]])</f>
        <v>6</v>
      </c>
      <c r="L3528" s="3">
        <f>DAY(Table1[[#This Row],[Date]])</f>
        <v>7</v>
      </c>
      <c r="M3528" s="3">
        <f>Table1[[#This Row],[Inventory Level]]/Table1[[#This Row],[Reorder Point]]</f>
        <v>7.4897959183673466</v>
      </c>
      <c r="N3528" s="3">
        <f>ROUND(Table1[[#This Row],[Turnover Ratio]],2)</f>
        <v>7.49</v>
      </c>
    </row>
    <row r="3529" spans="1:14" hidden="1" x14ac:dyDescent="0.25">
      <c r="A3529" t="s">
        <v>2966</v>
      </c>
      <c r="B3529" s="1">
        <v>45205</v>
      </c>
      <c r="C3529">
        <v>103</v>
      </c>
      <c r="D3529">
        <v>430</v>
      </c>
      <c r="E3529">
        <v>10</v>
      </c>
      <c r="F3529">
        <v>31</v>
      </c>
      <c r="G3529">
        <v>26</v>
      </c>
      <c r="H3529" t="s">
        <v>3951</v>
      </c>
      <c r="I3529">
        <f>YEAR(Table1[[#This Row],[Date]])</f>
        <v>2023</v>
      </c>
      <c r="J3529">
        <f>MONTH(Table1[[#This Row],[Date]])</f>
        <v>10</v>
      </c>
      <c r="K3529">
        <f>WEEKDAY(Table1[[#This Row],[Date]])</f>
        <v>6</v>
      </c>
      <c r="L3529" s="3">
        <f>DAY(Table1[[#This Row],[Date]])</f>
        <v>6</v>
      </c>
      <c r="M3529" s="3">
        <f>Table1[[#This Row],[Inventory Level]]/Table1[[#This Row],[Reorder Point]]</f>
        <v>0.23953488372093024</v>
      </c>
      <c r="N3529" s="3">
        <f>ROUND(Table1[[#This Row],[Turnover Ratio]],2)</f>
        <v>0.24</v>
      </c>
    </row>
    <row r="3530" spans="1:14" hidden="1" x14ac:dyDescent="0.25">
      <c r="A3530" t="s">
        <v>2967</v>
      </c>
      <c r="B3530" s="1">
        <v>45001</v>
      </c>
      <c r="C3530">
        <v>628</v>
      </c>
      <c r="D3530">
        <v>208</v>
      </c>
      <c r="E3530">
        <v>17</v>
      </c>
      <c r="F3530">
        <v>186</v>
      </c>
      <c r="G3530">
        <v>8</v>
      </c>
      <c r="H3530" t="s">
        <v>3950</v>
      </c>
      <c r="I3530">
        <f>YEAR(Table1[[#This Row],[Date]])</f>
        <v>2023</v>
      </c>
      <c r="J3530">
        <f>MONTH(Table1[[#This Row],[Date]])</f>
        <v>3</v>
      </c>
      <c r="K3530">
        <f>WEEKDAY(Table1[[#This Row],[Date]])</f>
        <v>5</v>
      </c>
      <c r="L3530" s="3">
        <f>DAY(Table1[[#This Row],[Date]])</f>
        <v>16</v>
      </c>
      <c r="M3530" s="3">
        <f>Table1[[#This Row],[Inventory Level]]/Table1[[#This Row],[Reorder Point]]</f>
        <v>3.0192307692307692</v>
      </c>
      <c r="N3530" s="3">
        <f>ROUND(Table1[[#This Row],[Turnover Ratio]],2)</f>
        <v>3.02</v>
      </c>
    </row>
    <row r="3531" spans="1:14" x14ac:dyDescent="0.25">
      <c r="A3531" t="s">
        <v>2968</v>
      </c>
      <c r="B3531" s="1">
        <v>45341</v>
      </c>
      <c r="C3531">
        <v>959</v>
      </c>
      <c r="D3531">
        <v>314</v>
      </c>
      <c r="E3531">
        <v>26</v>
      </c>
      <c r="F3531">
        <v>67</v>
      </c>
      <c r="G3531">
        <v>28</v>
      </c>
      <c r="H3531" t="s">
        <v>3949</v>
      </c>
      <c r="I3531">
        <f>YEAR(Table1[[#This Row],[Date]])</f>
        <v>2024</v>
      </c>
      <c r="J3531">
        <f>MONTH(Table1[[#This Row],[Date]])</f>
        <v>2</v>
      </c>
      <c r="K3531">
        <f>WEEKDAY(Table1[[#This Row],[Date]])</f>
        <v>2</v>
      </c>
      <c r="L3531" s="3">
        <f>DAY(Table1[[#This Row],[Date]])</f>
        <v>19</v>
      </c>
      <c r="M3531" s="3">
        <f>Table1[[#This Row],[Inventory Level]]/Table1[[#This Row],[Reorder Point]]</f>
        <v>3.0541401273885351</v>
      </c>
      <c r="N3531" s="3">
        <f>ROUND(Table1[[#This Row],[Turnover Ratio]],2)</f>
        <v>3.05</v>
      </c>
    </row>
    <row r="3532" spans="1:14" x14ac:dyDescent="0.25">
      <c r="A3532" t="s">
        <v>2070</v>
      </c>
      <c r="B3532" s="1">
        <v>45172</v>
      </c>
      <c r="C3532">
        <v>868</v>
      </c>
      <c r="D3532">
        <v>293</v>
      </c>
      <c r="E3532">
        <v>23</v>
      </c>
      <c r="F3532">
        <v>9</v>
      </c>
      <c r="G3532">
        <v>8</v>
      </c>
      <c r="H3532" t="s">
        <v>3949</v>
      </c>
      <c r="I3532">
        <f>YEAR(Table1[[#This Row],[Date]])</f>
        <v>2023</v>
      </c>
      <c r="J3532">
        <f>MONTH(Table1[[#This Row],[Date]])</f>
        <v>9</v>
      </c>
      <c r="K3532">
        <f>WEEKDAY(Table1[[#This Row],[Date]])</f>
        <v>1</v>
      </c>
      <c r="L3532" s="3">
        <f>DAY(Table1[[#This Row],[Date]])</f>
        <v>3</v>
      </c>
      <c r="M3532" s="3">
        <f>Table1[[#This Row],[Inventory Level]]/Table1[[#This Row],[Reorder Point]]</f>
        <v>2.9624573378839592</v>
      </c>
      <c r="N3532" s="3">
        <f>ROUND(Table1[[#This Row],[Turnover Ratio]],2)</f>
        <v>2.96</v>
      </c>
    </row>
    <row r="3533" spans="1:14" hidden="1" x14ac:dyDescent="0.25">
      <c r="A3533" t="s">
        <v>2969</v>
      </c>
      <c r="B3533" s="1">
        <v>45232</v>
      </c>
      <c r="C3533">
        <v>846</v>
      </c>
      <c r="D3533">
        <v>224</v>
      </c>
      <c r="E3533">
        <v>29</v>
      </c>
      <c r="F3533">
        <v>46</v>
      </c>
      <c r="G3533">
        <v>44</v>
      </c>
      <c r="H3533" t="s">
        <v>3950</v>
      </c>
      <c r="I3533">
        <f>YEAR(Table1[[#This Row],[Date]])</f>
        <v>2023</v>
      </c>
      <c r="J3533">
        <f>MONTH(Table1[[#This Row],[Date]])</f>
        <v>11</v>
      </c>
      <c r="K3533">
        <f>WEEKDAY(Table1[[#This Row],[Date]])</f>
        <v>5</v>
      </c>
      <c r="L3533" s="3">
        <f>DAY(Table1[[#This Row],[Date]])</f>
        <v>2</v>
      </c>
      <c r="M3533" s="3">
        <f>Table1[[#This Row],[Inventory Level]]/Table1[[#This Row],[Reorder Point]]</f>
        <v>3.7767857142857144</v>
      </c>
      <c r="N3533" s="3">
        <f>ROUND(Table1[[#This Row],[Turnover Ratio]],2)</f>
        <v>3.78</v>
      </c>
    </row>
    <row r="3534" spans="1:14" x14ac:dyDescent="0.25">
      <c r="A3534" t="s">
        <v>1205</v>
      </c>
      <c r="B3534" s="1">
        <v>45026</v>
      </c>
      <c r="C3534">
        <v>449</v>
      </c>
      <c r="D3534">
        <v>275</v>
      </c>
      <c r="E3534">
        <v>29</v>
      </c>
      <c r="F3534">
        <v>180</v>
      </c>
      <c r="G3534">
        <v>22</v>
      </c>
      <c r="H3534" t="s">
        <v>3949</v>
      </c>
      <c r="I3534">
        <f>YEAR(Table1[[#This Row],[Date]])</f>
        <v>2023</v>
      </c>
      <c r="J3534">
        <f>MONTH(Table1[[#This Row],[Date]])</f>
        <v>4</v>
      </c>
      <c r="K3534">
        <f>WEEKDAY(Table1[[#This Row],[Date]])</f>
        <v>2</v>
      </c>
      <c r="L3534" s="3">
        <f>DAY(Table1[[#This Row],[Date]])</f>
        <v>10</v>
      </c>
      <c r="M3534" s="3">
        <f>Table1[[#This Row],[Inventory Level]]/Table1[[#This Row],[Reorder Point]]</f>
        <v>1.6327272727272728</v>
      </c>
      <c r="N3534" s="3">
        <f>ROUND(Table1[[#This Row],[Turnover Ratio]],2)</f>
        <v>1.63</v>
      </c>
    </row>
    <row r="3535" spans="1:14" hidden="1" x14ac:dyDescent="0.25">
      <c r="A3535" t="s">
        <v>270</v>
      </c>
      <c r="B3535" s="1">
        <v>45471</v>
      </c>
      <c r="C3535">
        <v>711</v>
      </c>
      <c r="D3535">
        <v>443</v>
      </c>
      <c r="E3535">
        <v>4</v>
      </c>
      <c r="F3535">
        <v>43</v>
      </c>
      <c r="G3535">
        <v>19</v>
      </c>
      <c r="H3535" t="s">
        <v>3951</v>
      </c>
      <c r="I3535">
        <f>YEAR(Table1[[#This Row],[Date]])</f>
        <v>2024</v>
      </c>
      <c r="J3535">
        <f>MONTH(Table1[[#This Row],[Date]])</f>
        <v>6</v>
      </c>
      <c r="K3535">
        <f>WEEKDAY(Table1[[#This Row],[Date]])</f>
        <v>6</v>
      </c>
      <c r="L3535" s="3">
        <f>DAY(Table1[[#This Row],[Date]])</f>
        <v>28</v>
      </c>
      <c r="M3535" s="3">
        <f>Table1[[#This Row],[Inventory Level]]/Table1[[#This Row],[Reorder Point]]</f>
        <v>1.6049661399548534</v>
      </c>
      <c r="N3535" s="3">
        <f>ROUND(Table1[[#This Row],[Turnover Ratio]],2)</f>
        <v>1.6</v>
      </c>
    </row>
    <row r="3536" spans="1:14" hidden="1" x14ac:dyDescent="0.25">
      <c r="A3536" t="s">
        <v>2124</v>
      </c>
      <c r="B3536" s="1">
        <v>45255</v>
      </c>
      <c r="C3536">
        <v>581</v>
      </c>
      <c r="D3536">
        <v>446</v>
      </c>
      <c r="E3536">
        <v>28</v>
      </c>
      <c r="F3536">
        <v>154</v>
      </c>
      <c r="G3536">
        <v>34</v>
      </c>
      <c r="H3536" t="s">
        <v>3951</v>
      </c>
      <c r="I3536">
        <f>YEAR(Table1[[#This Row],[Date]])</f>
        <v>2023</v>
      </c>
      <c r="J3536">
        <f>MONTH(Table1[[#This Row],[Date]])</f>
        <v>11</v>
      </c>
      <c r="K3536">
        <f>WEEKDAY(Table1[[#This Row],[Date]])</f>
        <v>7</v>
      </c>
      <c r="L3536" s="3">
        <f>DAY(Table1[[#This Row],[Date]])</f>
        <v>25</v>
      </c>
      <c r="M3536" s="3">
        <f>Table1[[#This Row],[Inventory Level]]/Table1[[#This Row],[Reorder Point]]</f>
        <v>1.3026905829596414</v>
      </c>
      <c r="N3536" s="3">
        <f>ROUND(Table1[[#This Row],[Turnover Ratio]],2)</f>
        <v>1.3</v>
      </c>
    </row>
    <row r="3537" spans="1:14" hidden="1" x14ac:dyDescent="0.25">
      <c r="A3537" t="s">
        <v>2970</v>
      </c>
      <c r="B3537" s="1">
        <v>45022</v>
      </c>
      <c r="C3537">
        <v>469</v>
      </c>
      <c r="D3537">
        <v>82</v>
      </c>
      <c r="E3537">
        <v>9</v>
      </c>
      <c r="F3537">
        <v>176</v>
      </c>
      <c r="G3537">
        <v>25</v>
      </c>
      <c r="H3537" t="s">
        <v>3951</v>
      </c>
      <c r="I3537">
        <f>YEAR(Table1[[#This Row],[Date]])</f>
        <v>2023</v>
      </c>
      <c r="J3537">
        <f>MONTH(Table1[[#This Row],[Date]])</f>
        <v>4</v>
      </c>
      <c r="K3537">
        <f>WEEKDAY(Table1[[#This Row],[Date]])</f>
        <v>5</v>
      </c>
      <c r="L3537" s="3">
        <f>DAY(Table1[[#This Row],[Date]])</f>
        <v>6</v>
      </c>
      <c r="M3537" s="3">
        <f>Table1[[#This Row],[Inventory Level]]/Table1[[#This Row],[Reorder Point]]</f>
        <v>5.7195121951219514</v>
      </c>
      <c r="N3537" s="3">
        <f>ROUND(Table1[[#This Row],[Turnover Ratio]],2)</f>
        <v>5.72</v>
      </c>
    </row>
    <row r="3538" spans="1:14" hidden="1" x14ac:dyDescent="0.25">
      <c r="A3538" t="s">
        <v>2971</v>
      </c>
      <c r="B3538" s="1">
        <v>45215</v>
      </c>
      <c r="C3538">
        <v>401</v>
      </c>
      <c r="D3538">
        <v>180</v>
      </c>
      <c r="E3538">
        <v>23</v>
      </c>
      <c r="F3538">
        <v>103</v>
      </c>
      <c r="G3538">
        <v>11</v>
      </c>
      <c r="H3538" t="s">
        <v>3950</v>
      </c>
      <c r="I3538">
        <f>YEAR(Table1[[#This Row],[Date]])</f>
        <v>2023</v>
      </c>
      <c r="J3538">
        <f>MONTH(Table1[[#This Row],[Date]])</f>
        <v>10</v>
      </c>
      <c r="K3538">
        <f>WEEKDAY(Table1[[#This Row],[Date]])</f>
        <v>2</v>
      </c>
      <c r="L3538" s="3">
        <f>DAY(Table1[[#This Row],[Date]])</f>
        <v>16</v>
      </c>
      <c r="M3538" s="3">
        <f>Table1[[#This Row],[Inventory Level]]/Table1[[#This Row],[Reorder Point]]</f>
        <v>2.2277777777777779</v>
      </c>
      <c r="N3538" s="3">
        <f>ROUND(Table1[[#This Row],[Turnover Ratio]],2)</f>
        <v>2.23</v>
      </c>
    </row>
    <row r="3539" spans="1:14" x14ac:dyDescent="0.25">
      <c r="A3539" t="s">
        <v>2972</v>
      </c>
      <c r="B3539" s="1">
        <v>44980</v>
      </c>
      <c r="C3539">
        <v>936</v>
      </c>
      <c r="D3539">
        <v>414</v>
      </c>
      <c r="E3539">
        <v>22</v>
      </c>
      <c r="F3539">
        <v>40</v>
      </c>
      <c r="G3539">
        <v>39</v>
      </c>
      <c r="H3539" t="s">
        <v>3949</v>
      </c>
      <c r="I3539">
        <f>YEAR(Table1[[#This Row],[Date]])</f>
        <v>2023</v>
      </c>
      <c r="J3539">
        <f>MONTH(Table1[[#This Row],[Date]])</f>
        <v>2</v>
      </c>
      <c r="K3539">
        <f>WEEKDAY(Table1[[#This Row],[Date]])</f>
        <v>5</v>
      </c>
      <c r="L3539" s="3">
        <f>DAY(Table1[[#This Row],[Date]])</f>
        <v>23</v>
      </c>
      <c r="M3539" s="3">
        <f>Table1[[#This Row],[Inventory Level]]/Table1[[#This Row],[Reorder Point]]</f>
        <v>2.2608695652173911</v>
      </c>
      <c r="N3539" s="3">
        <f>ROUND(Table1[[#This Row],[Turnover Ratio]],2)</f>
        <v>2.2599999999999998</v>
      </c>
    </row>
    <row r="3540" spans="1:14" hidden="1" x14ac:dyDescent="0.25">
      <c r="A3540" t="s">
        <v>2973</v>
      </c>
      <c r="B3540" s="1">
        <v>45346</v>
      </c>
      <c r="C3540">
        <v>267</v>
      </c>
      <c r="D3540">
        <v>293</v>
      </c>
      <c r="E3540">
        <v>27</v>
      </c>
      <c r="F3540">
        <v>62</v>
      </c>
      <c r="G3540">
        <v>30</v>
      </c>
      <c r="H3540" t="s">
        <v>3951</v>
      </c>
      <c r="I3540">
        <f>YEAR(Table1[[#This Row],[Date]])</f>
        <v>2024</v>
      </c>
      <c r="J3540">
        <f>MONTH(Table1[[#This Row],[Date]])</f>
        <v>2</v>
      </c>
      <c r="K3540">
        <f>WEEKDAY(Table1[[#This Row],[Date]])</f>
        <v>7</v>
      </c>
      <c r="L3540" s="3">
        <f>DAY(Table1[[#This Row],[Date]])</f>
        <v>24</v>
      </c>
      <c r="M3540" s="3">
        <f>Table1[[#This Row],[Inventory Level]]/Table1[[#This Row],[Reorder Point]]</f>
        <v>0.9112627986348123</v>
      </c>
      <c r="N3540" s="3">
        <f>ROUND(Table1[[#This Row],[Turnover Ratio]],2)</f>
        <v>0.91</v>
      </c>
    </row>
    <row r="3541" spans="1:14" hidden="1" x14ac:dyDescent="0.25">
      <c r="A3541" t="s">
        <v>2974</v>
      </c>
      <c r="B3541" s="1">
        <v>45694</v>
      </c>
      <c r="C3541">
        <v>344</v>
      </c>
      <c r="D3541">
        <v>317</v>
      </c>
      <c r="E3541">
        <v>7</v>
      </c>
      <c r="F3541">
        <v>191</v>
      </c>
      <c r="G3541">
        <v>48</v>
      </c>
      <c r="H3541" t="s">
        <v>3950</v>
      </c>
      <c r="I3541">
        <f>YEAR(Table1[[#This Row],[Date]])</f>
        <v>2025</v>
      </c>
      <c r="J3541">
        <f>MONTH(Table1[[#This Row],[Date]])</f>
        <v>2</v>
      </c>
      <c r="K3541">
        <f>WEEKDAY(Table1[[#This Row],[Date]])</f>
        <v>5</v>
      </c>
      <c r="L3541" s="3">
        <f>DAY(Table1[[#This Row],[Date]])</f>
        <v>6</v>
      </c>
      <c r="M3541" s="3">
        <f>Table1[[#This Row],[Inventory Level]]/Table1[[#This Row],[Reorder Point]]</f>
        <v>1.085173501577287</v>
      </c>
      <c r="N3541" s="3">
        <f>ROUND(Table1[[#This Row],[Turnover Ratio]],2)</f>
        <v>1.0900000000000001</v>
      </c>
    </row>
    <row r="3542" spans="1:14" hidden="1" x14ac:dyDescent="0.25">
      <c r="A3542" t="s">
        <v>2975</v>
      </c>
      <c r="B3542" s="1">
        <v>45400</v>
      </c>
      <c r="C3542">
        <v>617</v>
      </c>
      <c r="D3542">
        <v>99</v>
      </c>
      <c r="E3542">
        <v>28</v>
      </c>
      <c r="F3542">
        <v>132</v>
      </c>
      <c r="G3542">
        <v>49</v>
      </c>
      <c r="H3542" t="s">
        <v>3950</v>
      </c>
      <c r="I3542">
        <f>YEAR(Table1[[#This Row],[Date]])</f>
        <v>2024</v>
      </c>
      <c r="J3542">
        <f>MONTH(Table1[[#This Row],[Date]])</f>
        <v>4</v>
      </c>
      <c r="K3542">
        <f>WEEKDAY(Table1[[#This Row],[Date]])</f>
        <v>5</v>
      </c>
      <c r="L3542" s="3">
        <f>DAY(Table1[[#This Row],[Date]])</f>
        <v>18</v>
      </c>
      <c r="M3542" s="3">
        <f>Table1[[#This Row],[Inventory Level]]/Table1[[#This Row],[Reorder Point]]</f>
        <v>6.2323232323232327</v>
      </c>
      <c r="N3542" s="3">
        <f>ROUND(Table1[[#This Row],[Turnover Ratio]],2)</f>
        <v>6.23</v>
      </c>
    </row>
    <row r="3543" spans="1:14" x14ac:dyDescent="0.25">
      <c r="A3543" t="s">
        <v>2534</v>
      </c>
      <c r="B3543" s="1">
        <v>45237</v>
      </c>
      <c r="C3543">
        <v>950</v>
      </c>
      <c r="D3543">
        <v>408</v>
      </c>
      <c r="E3543">
        <v>11</v>
      </c>
      <c r="F3543">
        <v>122</v>
      </c>
      <c r="G3543">
        <v>9</v>
      </c>
      <c r="H3543" t="s">
        <v>3949</v>
      </c>
      <c r="I3543">
        <f>YEAR(Table1[[#This Row],[Date]])</f>
        <v>2023</v>
      </c>
      <c r="J3543">
        <f>MONTH(Table1[[#This Row],[Date]])</f>
        <v>11</v>
      </c>
      <c r="K3543">
        <f>WEEKDAY(Table1[[#This Row],[Date]])</f>
        <v>3</v>
      </c>
      <c r="L3543" s="3">
        <f>DAY(Table1[[#This Row],[Date]])</f>
        <v>7</v>
      </c>
      <c r="M3543" s="3">
        <f>Table1[[#This Row],[Inventory Level]]/Table1[[#This Row],[Reorder Point]]</f>
        <v>2.3284313725490198</v>
      </c>
      <c r="N3543" s="3">
        <f>ROUND(Table1[[#This Row],[Turnover Ratio]],2)</f>
        <v>2.33</v>
      </c>
    </row>
    <row r="3544" spans="1:14" x14ac:dyDescent="0.25">
      <c r="A3544" t="s">
        <v>2521</v>
      </c>
      <c r="B3544" s="1">
        <v>45326</v>
      </c>
      <c r="C3544">
        <v>772</v>
      </c>
      <c r="D3544">
        <v>375</v>
      </c>
      <c r="E3544">
        <v>3</v>
      </c>
      <c r="F3544">
        <v>170</v>
      </c>
      <c r="G3544">
        <v>50</v>
      </c>
      <c r="H3544" t="s">
        <v>3949</v>
      </c>
      <c r="I3544">
        <f>YEAR(Table1[[#This Row],[Date]])</f>
        <v>2024</v>
      </c>
      <c r="J3544">
        <f>MONTH(Table1[[#This Row],[Date]])</f>
        <v>2</v>
      </c>
      <c r="K3544">
        <f>WEEKDAY(Table1[[#This Row],[Date]])</f>
        <v>1</v>
      </c>
      <c r="L3544" s="3">
        <f>DAY(Table1[[#This Row],[Date]])</f>
        <v>4</v>
      </c>
      <c r="M3544" s="3">
        <f>Table1[[#This Row],[Inventory Level]]/Table1[[#This Row],[Reorder Point]]</f>
        <v>2.0586666666666669</v>
      </c>
      <c r="N3544" s="3">
        <f>ROUND(Table1[[#This Row],[Turnover Ratio]],2)</f>
        <v>2.06</v>
      </c>
    </row>
    <row r="3545" spans="1:14" hidden="1" x14ac:dyDescent="0.25">
      <c r="A3545" t="s">
        <v>2976</v>
      </c>
      <c r="B3545" s="1">
        <v>45631</v>
      </c>
      <c r="C3545">
        <v>358</v>
      </c>
      <c r="D3545">
        <v>298</v>
      </c>
      <c r="E3545">
        <v>21</v>
      </c>
      <c r="F3545">
        <v>43</v>
      </c>
      <c r="G3545">
        <v>37</v>
      </c>
      <c r="H3545" t="s">
        <v>3951</v>
      </c>
      <c r="I3545">
        <f>YEAR(Table1[[#This Row],[Date]])</f>
        <v>2024</v>
      </c>
      <c r="J3545">
        <f>MONTH(Table1[[#This Row],[Date]])</f>
        <v>12</v>
      </c>
      <c r="K3545">
        <f>WEEKDAY(Table1[[#This Row],[Date]])</f>
        <v>5</v>
      </c>
      <c r="L3545" s="3">
        <f>DAY(Table1[[#This Row],[Date]])</f>
        <v>5</v>
      </c>
      <c r="M3545" s="3">
        <f>Table1[[#This Row],[Inventory Level]]/Table1[[#This Row],[Reorder Point]]</f>
        <v>1.2013422818791946</v>
      </c>
      <c r="N3545" s="3">
        <f>ROUND(Table1[[#This Row],[Turnover Ratio]],2)</f>
        <v>1.2</v>
      </c>
    </row>
    <row r="3546" spans="1:14" x14ac:dyDescent="0.25">
      <c r="A3546" t="s">
        <v>2977</v>
      </c>
      <c r="B3546" s="1">
        <v>44973</v>
      </c>
      <c r="C3546">
        <v>286</v>
      </c>
      <c r="D3546">
        <v>81</v>
      </c>
      <c r="E3546">
        <v>24</v>
      </c>
      <c r="F3546">
        <v>88</v>
      </c>
      <c r="G3546">
        <v>50</v>
      </c>
      <c r="H3546" t="s">
        <v>3949</v>
      </c>
      <c r="I3546">
        <f>YEAR(Table1[[#This Row],[Date]])</f>
        <v>2023</v>
      </c>
      <c r="J3546">
        <f>MONTH(Table1[[#This Row],[Date]])</f>
        <v>2</v>
      </c>
      <c r="K3546">
        <f>WEEKDAY(Table1[[#This Row],[Date]])</f>
        <v>5</v>
      </c>
      <c r="L3546" s="3">
        <f>DAY(Table1[[#This Row],[Date]])</f>
        <v>16</v>
      </c>
      <c r="M3546" s="3">
        <f>Table1[[#This Row],[Inventory Level]]/Table1[[#This Row],[Reorder Point]]</f>
        <v>3.5308641975308643</v>
      </c>
      <c r="N3546" s="3">
        <f>ROUND(Table1[[#This Row],[Turnover Ratio]],2)</f>
        <v>3.53</v>
      </c>
    </row>
    <row r="3547" spans="1:14" hidden="1" x14ac:dyDescent="0.25">
      <c r="A3547" t="s">
        <v>427</v>
      </c>
      <c r="B3547" s="1">
        <v>45623</v>
      </c>
      <c r="C3547">
        <v>793</v>
      </c>
      <c r="D3547">
        <v>321</v>
      </c>
      <c r="E3547">
        <v>25</v>
      </c>
      <c r="F3547">
        <v>31</v>
      </c>
      <c r="G3547">
        <v>19</v>
      </c>
      <c r="H3547" t="s">
        <v>3950</v>
      </c>
      <c r="I3547">
        <f>YEAR(Table1[[#This Row],[Date]])</f>
        <v>2024</v>
      </c>
      <c r="J3547">
        <f>MONTH(Table1[[#This Row],[Date]])</f>
        <v>11</v>
      </c>
      <c r="K3547">
        <f>WEEKDAY(Table1[[#This Row],[Date]])</f>
        <v>4</v>
      </c>
      <c r="L3547" s="3">
        <f>DAY(Table1[[#This Row],[Date]])</f>
        <v>27</v>
      </c>
      <c r="M3547" s="3">
        <f>Table1[[#This Row],[Inventory Level]]/Table1[[#This Row],[Reorder Point]]</f>
        <v>2.4704049844236762</v>
      </c>
      <c r="N3547" s="3">
        <f>ROUND(Table1[[#This Row],[Turnover Ratio]],2)</f>
        <v>2.4700000000000002</v>
      </c>
    </row>
    <row r="3548" spans="1:14" hidden="1" x14ac:dyDescent="0.25">
      <c r="A3548" t="s">
        <v>2978</v>
      </c>
      <c r="B3548" s="1">
        <v>45132</v>
      </c>
      <c r="C3548">
        <v>371</v>
      </c>
      <c r="D3548">
        <v>73</v>
      </c>
      <c r="E3548">
        <v>22</v>
      </c>
      <c r="F3548">
        <v>101</v>
      </c>
      <c r="G3548">
        <v>23</v>
      </c>
      <c r="H3548" t="s">
        <v>3951</v>
      </c>
      <c r="I3548">
        <f>YEAR(Table1[[#This Row],[Date]])</f>
        <v>2023</v>
      </c>
      <c r="J3548">
        <f>MONTH(Table1[[#This Row],[Date]])</f>
        <v>7</v>
      </c>
      <c r="K3548">
        <f>WEEKDAY(Table1[[#This Row],[Date]])</f>
        <v>3</v>
      </c>
      <c r="L3548" s="3">
        <f>DAY(Table1[[#This Row],[Date]])</f>
        <v>25</v>
      </c>
      <c r="M3548" s="3">
        <f>Table1[[#This Row],[Inventory Level]]/Table1[[#This Row],[Reorder Point]]</f>
        <v>5.0821917808219181</v>
      </c>
      <c r="N3548" s="3">
        <f>ROUND(Table1[[#This Row],[Turnover Ratio]],2)</f>
        <v>5.08</v>
      </c>
    </row>
    <row r="3549" spans="1:14" x14ac:dyDescent="0.25">
      <c r="A3549" t="s">
        <v>1181</v>
      </c>
      <c r="B3549" s="1">
        <v>45144</v>
      </c>
      <c r="C3549">
        <v>982</v>
      </c>
      <c r="D3549">
        <v>79</v>
      </c>
      <c r="E3549">
        <v>18</v>
      </c>
      <c r="F3549">
        <v>48</v>
      </c>
      <c r="G3549">
        <v>38</v>
      </c>
      <c r="H3549" t="s">
        <v>3949</v>
      </c>
      <c r="I3549">
        <f>YEAR(Table1[[#This Row],[Date]])</f>
        <v>2023</v>
      </c>
      <c r="J3549">
        <f>MONTH(Table1[[#This Row],[Date]])</f>
        <v>8</v>
      </c>
      <c r="K3549">
        <f>WEEKDAY(Table1[[#This Row],[Date]])</f>
        <v>1</v>
      </c>
      <c r="L3549" s="3">
        <f>DAY(Table1[[#This Row],[Date]])</f>
        <v>6</v>
      </c>
      <c r="M3549" s="3">
        <f>Table1[[#This Row],[Inventory Level]]/Table1[[#This Row],[Reorder Point]]</f>
        <v>12.430379746835444</v>
      </c>
      <c r="N3549" s="3">
        <f>ROUND(Table1[[#This Row],[Turnover Ratio]],2)</f>
        <v>12.43</v>
      </c>
    </row>
    <row r="3550" spans="1:14" hidden="1" x14ac:dyDescent="0.25">
      <c r="A3550" t="s">
        <v>2979</v>
      </c>
      <c r="B3550" s="1">
        <v>45102</v>
      </c>
      <c r="C3550">
        <v>942</v>
      </c>
      <c r="D3550">
        <v>258</v>
      </c>
      <c r="E3550">
        <v>25</v>
      </c>
      <c r="F3550">
        <v>101</v>
      </c>
      <c r="G3550">
        <v>15</v>
      </c>
      <c r="H3550" t="s">
        <v>3950</v>
      </c>
      <c r="I3550">
        <f>YEAR(Table1[[#This Row],[Date]])</f>
        <v>2023</v>
      </c>
      <c r="J3550">
        <f>MONTH(Table1[[#This Row],[Date]])</f>
        <v>6</v>
      </c>
      <c r="K3550">
        <f>WEEKDAY(Table1[[#This Row],[Date]])</f>
        <v>1</v>
      </c>
      <c r="L3550" s="3">
        <f>DAY(Table1[[#This Row],[Date]])</f>
        <v>25</v>
      </c>
      <c r="M3550" s="3">
        <f>Table1[[#This Row],[Inventory Level]]/Table1[[#This Row],[Reorder Point]]</f>
        <v>3.6511627906976742</v>
      </c>
      <c r="N3550" s="3">
        <f>ROUND(Table1[[#This Row],[Turnover Ratio]],2)</f>
        <v>3.65</v>
      </c>
    </row>
    <row r="3551" spans="1:14" hidden="1" x14ac:dyDescent="0.25">
      <c r="A3551" t="s">
        <v>2980</v>
      </c>
      <c r="B3551" s="1">
        <v>44972</v>
      </c>
      <c r="C3551">
        <v>472</v>
      </c>
      <c r="D3551">
        <v>477</v>
      </c>
      <c r="E3551">
        <v>28</v>
      </c>
      <c r="F3551">
        <v>82</v>
      </c>
      <c r="G3551">
        <v>35</v>
      </c>
      <c r="H3551" t="s">
        <v>3950</v>
      </c>
      <c r="I3551">
        <f>YEAR(Table1[[#This Row],[Date]])</f>
        <v>2023</v>
      </c>
      <c r="J3551">
        <f>MONTH(Table1[[#This Row],[Date]])</f>
        <v>2</v>
      </c>
      <c r="K3551">
        <f>WEEKDAY(Table1[[#This Row],[Date]])</f>
        <v>4</v>
      </c>
      <c r="L3551" s="3">
        <f>DAY(Table1[[#This Row],[Date]])</f>
        <v>15</v>
      </c>
      <c r="M3551" s="3">
        <f>Table1[[#This Row],[Inventory Level]]/Table1[[#This Row],[Reorder Point]]</f>
        <v>0.98951781970649899</v>
      </c>
      <c r="N3551" s="3">
        <f>ROUND(Table1[[#This Row],[Turnover Ratio]],2)</f>
        <v>0.99</v>
      </c>
    </row>
    <row r="3552" spans="1:14" hidden="1" x14ac:dyDescent="0.25">
      <c r="A3552" t="s">
        <v>374</v>
      </c>
      <c r="B3552" s="1">
        <v>45441</v>
      </c>
      <c r="C3552">
        <v>983</v>
      </c>
      <c r="D3552">
        <v>128</v>
      </c>
      <c r="E3552">
        <v>24</v>
      </c>
      <c r="F3552">
        <v>34</v>
      </c>
      <c r="G3552">
        <v>40</v>
      </c>
      <c r="H3552" t="s">
        <v>3950</v>
      </c>
      <c r="I3552">
        <f>YEAR(Table1[[#This Row],[Date]])</f>
        <v>2024</v>
      </c>
      <c r="J3552">
        <f>MONTH(Table1[[#This Row],[Date]])</f>
        <v>5</v>
      </c>
      <c r="K3552">
        <f>WEEKDAY(Table1[[#This Row],[Date]])</f>
        <v>4</v>
      </c>
      <c r="L3552" s="3">
        <f>DAY(Table1[[#This Row],[Date]])</f>
        <v>29</v>
      </c>
      <c r="M3552" s="3">
        <f>Table1[[#This Row],[Inventory Level]]/Table1[[#This Row],[Reorder Point]]</f>
        <v>7.6796875</v>
      </c>
      <c r="N3552" s="3">
        <f>ROUND(Table1[[#This Row],[Turnover Ratio]],2)</f>
        <v>7.68</v>
      </c>
    </row>
    <row r="3553" spans="1:14" hidden="1" x14ac:dyDescent="0.25">
      <c r="A3553" t="s">
        <v>2981</v>
      </c>
      <c r="B3553" s="1">
        <v>45098</v>
      </c>
      <c r="C3553">
        <v>558</v>
      </c>
      <c r="D3553">
        <v>399</v>
      </c>
      <c r="E3553">
        <v>14</v>
      </c>
      <c r="F3553">
        <v>75</v>
      </c>
      <c r="G3553">
        <v>44</v>
      </c>
      <c r="H3553" t="s">
        <v>3951</v>
      </c>
      <c r="I3553">
        <f>YEAR(Table1[[#This Row],[Date]])</f>
        <v>2023</v>
      </c>
      <c r="J3553">
        <f>MONTH(Table1[[#This Row],[Date]])</f>
        <v>6</v>
      </c>
      <c r="K3553">
        <f>WEEKDAY(Table1[[#This Row],[Date]])</f>
        <v>4</v>
      </c>
      <c r="L3553" s="3">
        <f>DAY(Table1[[#This Row],[Date]])</f>
        <v>21</v>
      </c>
      <c r="M3553" s="3">
        <f>Table1[[#This Row],[Inventory Level]]/Table1[[#This Row],[Reorder Point]]</f>
        <v>1.3984962406015038</v>
      </c>
      <c r="N3553" s="3">
        <f>ROUND(Table1[[#This Row],[Turnover Ratio]],2)</f>
        <v>1.4</v>
      </c>
    </row>
    <row r="3554" spans="1:14" hidden="1" x14ac:dyDescent="0.25">
      <c r="A3554" t="s">
        <v>116</v>
      </c>
      <c r="B3554" s="1">
        <v>45470</v>
      </c>
      <c r="C3554">
        <v>802</v>
      </c>
      <c r="D3554">
        <v>418</v>
      </c>
      <c r="E3554">
        <v>2</v>
      </c>
      <c r="F3554">
        <v>184</v>
      </c>
      <c r="G3554">
        <v>34</v>
      </c>
      <c r="H3554" t="s">
        <v>3950</v>
      </c>
      <c r="I3554">
        <f>YEAR(Table1[[#This Row],[Date]])</f>
        <v>2024</v>
      </c>
      <c r="J3554">
        <f>MONTH(Table1[[#This Row],[Date]])</f>
        <v>6</v>
      </c>
      <c r="K3554">
        <f>WEEKDAY(Table1[[#This Row],[Date]])</f>
        <v>5</v>
      </c>
      <c r="L3554" s="3">
        <f>DAY(Table1[[#This Row],[Date]])</f>
        <v>27</v>
      </c>
      <c r="M3554" s="3">
        <f>Table1[[#This Row],[Inventory Level]]/Table1[[#This Row],[Reorder Point]]</f>
        <v>1.9186602870813396</v>
      </c>
      <c r="N3554" s="3">
        <f>ROUND(Table1[[#This Row],[Turnover Ratio]],2)</f>
        <v>1.92</v>
      </c>
    </row>
    <row r="3555" spans="1:14" x14ac:dyDescent="0.25">
      <c r="A3555" t="s">
        <v>2982</v>
      </c>
      <c r="B3555" s="1">
        <v>45663</v>
      </c>
      <c r="C3555">
        <v>441</v>
      </c>
      <c r="D3555">
        <v>267</v>
      </c>
      <c r="E3555">
        <v>26</v>
      </c>
      <c r="F3555">
        <v>175</v>
      </c>
      <c r="G3555">
        <v>7</v>
      </c>
      <c r="H3555" t="s">
        <v>3949</v>
      </c>
      <c r="I3555">
        <f>YEAR(Table1[[#This Row],[Date]])</f>
        <v>2025</v>
      </c>
      <c r="J3555">
        <f>MONTH(Table1[[#This Row],[Date]])</f>
        <v>1</v>
      </c>
      <c r="K3555">
        <f>WEEKDAY(Table1[[#This Row],[Date]])</f>
        <v>2</v>
      </c>
      <c r="L3555" s="3">
        <f>DAY(Table1[[#This Row],[Date]])</f>
        <v>6</v>
      </c>
      <c r="M3555" s="3">
        <f>Table1[[#This Row],[Inventory Level]]/Table1[[#This Row],[Reorder Point]]</f>
        <v>1.651685393258427</v>
      </c>
      <c r="N3555" s="3">
        <f>ROUND(Table1[[#This Row],[Turnover Ratio]],2)</f>
        <v>1.65</v>
      </c>
    </row>
    <row r="3556" spans="1:14" hidden="1" x14ac:dyDescent="0.25">
      <c r="A3556" t="s">
        <v>2983</v>
      </c>
      <c r="B3556" s="1">
        <v>45101</v>
      </c>
      <c r="C3556">
        <v>606</v>
      </c>
      <c r="D3556">
        <v>429</v>
      </c>
      <c r="E3556">
        <v>13</v>
      </c>
      <c r="F3556">
        <v>5</v>
      </c>
      <c r="G3556">
        <v>47</v>
      </c>
      <c r="H3556" t="s">
        <v>3951</v>
      </c>
      <c r="I3556">
        <f>YEAR(Table1[[#This Row],[Date]])</f>
        <v>2023</v>
      </c>
      <c r="J3556">
        <f>MONTH(Table1[[#This Row],[Date]])</f>
        <v>6</v>
      </c>
      <c r="K3556">
        <f>WEEKDAY(Table1[[#This Row],[Date]])</f>
        <v>7</v>
      </c>
      <c r="L3556" s="3">
        <f>DAY(Table1[[#This Row],[Date]])</f>
        <v>24</v>
      </c>
      <c r="M3556" s="3">
        <f>Table1[[#This Row],[Inventory Level]]/Table1[[#This Row],[Reorder Point]]</f>
        <v>1.4125874125874125</v>
      </c>
      <c r="N3556" s="3">
        <f>ROUND(Table1[[#This Row],[Turnover Ratio]],2)</f>
        <v>1.41</v>
      </c>
    </row>
    <row r="3557" spans="1:14" hidden="1" x14ac:dyDescent="0.25">
      <c r="A3557" t="s">
        <v>2984</v>
      </c>
      <c r="B3557" s="1">
        <v>45103</v>
      </c>
      <c r="C3557">
        <v>381</v>
      </c>
      <c r="D3557">
        <v>63</v>
      </c>
      <c r="E3557">
        <v>8</v>
      </c>
      <c r="F3557">
        <v>175</v>
      </c>
      <c r="G3557">
        <v>7</v>
      </c>
      <c r="H3557" t="s">
        <v>3951</v>
      </c>
      <c r="I3557">
        <f>YEAR(Table1[[#This Row],[Date]])</f>
        <v>2023</v>
      </c>
      <c r="J3557">
        <f>MONTH(Table1[[#This Row],[Date]])</f>
        <v>6</v>
      </c>
      <c r="K3557">
        <f>WEEKDAY(Table1[[#This Row],[Date]])</f>
        <v>2</v>
      </c>
      <c r="L3557" s="3">
        <f>DAY(Table1[[#This Row],[Date]])</f>
        <v>26</v>
      </c>
      <c r="M3557" s="3">
        <f>Table1[[#This Row],[Inventory Level]]/Table1[[#This Row],[Reorder Point]]</f>
        <v>6.0476190476190474</v>
      </c>
      <c r="N3557" s="3">
        <f>ROUND(Table1[[#This Row],[Turnover Ratio]],2)</f>
        <v>6.05</v>
      </c>
    </row>
    <row r="3558" spans="1:14" hidden="1" x14ac:dyDescent="0.25">
      <c r="A3558" t="s">
        <v>135</v>
      </c>
      <c r="B3558" s="1">
        <v>45074</v>
      </c>
      <c r="C3558">
        <v>406</v>
      </c>
      <c r="D3558">
        <v>406</v>
      </c>
      <c r="E3558">
        <v>2</v>
      </c>
      <c r="F3558">
        <v>26</v>
      </c>
      <c r="G3558">
        <v>44</v>
      </c>
      <c r="H3558" t="s">
        <v>3950</v>
      </c>
      <c r="I3558">
        <f>YEAR(Table1[[#This Row],[Date]])</f>
        <v>2023</v>
      </c>
      <c r="J3558">
        <f>MONTH(Table1[[#This Row],[Date]])</f>
        <v>5</v>
      </c>
      <c r="K3558">
        <f>WEEKDAY(Table1[[#This Row],[Date]])</f>
        <v>1</v>
      </c>
      <c r="L3558" s="3">
        <f>DAY(Table1[[#This Row],[Date]])</f>
        <v>28</v>
      </c>
      <c r="M3558" s="3">
        <f>Table1[[#This Row],[Inventory Level]]/Table1[[#This Row],[Reorder Point]]</f>
        <v>1</v>
      </c>
      <c r="N3558" s="3">
        <f>ROUND(Table1[[#This Row],[Turnover Ratio]],2)</f>
        <v>1</v>
      </c>
    </row>
    <row r="3559" spans="1:14" hidden="1" x14ac:dyDescent="0.25">
      <c r="A3559" t="s">
        <v>2985</v>
      </c>
      <c r="B3559" s="1">
        <v>45572</v>
      </c>
      <c r="C3559">
        <v>297</v>
      </c>
      <c r="D3559">
        <v>387</v>
      </c>
      <c r="E3559">
        <v>5</v>
      </c>
      <c r="F3559">
        <v>153</v>
      </c>
      <c r="G3559">
        <v>29</v>
      </c>
      <c r="H3559" t="s">
        <v>3950</v>
      </c>
      <c r="I3559">
        <f>YEAR(Table1[[#This Row],[Date]])</f>
        <v>2024</v>
      </c>
      <c r="J3559">
        <f>MONTH(Table1[[#This Row],[Date]])</f>
        <v>10</v>
      </c>
      <c r="K3559">
        <f>WEEKDAY(Table1[[#This Row],[Date]])</f>
        <v>2</v>
      </c>
      <c r="L3559" s="3">
        <f>DAY(Table1[[#This Row],[Date]])</f>
        <v>7</v>
      </c>
      <c r="M3559" s="3">
        <f>Table1[[#This Row],[Inventory Level]]/Table1[[#This Row],[Reorder Point]]</f>
        <v>0.76744186046511631</v>
      </c>
      <c r="N3559" s="3">
        <f>ROUND(Table1[[#This Row],[Turnover Ratio]],2)</f>
        <v>0.77</v>
      </c>
    </row>
    <row r="3560" spans="1:14" hidden="1" x14ac:dyDescent="0.25">
      <c r="A3560" t="s">
        <v>2986</v>
      </c>
      <c r="B3560" s="1">
        <v>45466</v>
      </c>
      <c r="C3560">
        <v>813</v>
      </c>
      <c r="D3560">
        <v>168</v>
      </c>
      <c r="E3560">
        <v>19</v>
      </c>
      <c r="F3560">
        <v>174</v>
      </c>
      <c r="G3560">
        <v>30</v>
      </c>
      <c r="H3560" t="s">
        <v>3951</v>
      </c>
      <c r="I3560">
        <f>YEAR(Table1[[#This Row],[Date]])</f>
        <v>2024</v>
      </c>
      <c r="J3560">
        <f>MONTH(Table1[[#This Row],[Date]])</f>
        <v>6</v>
      </c>
      <c r="K3560">
        <f>WEEKDAY(Table1[[#This Row],[Date]])</f>
        <v>1</v>
      </c>
      <c r="L3560" s="3">
        <f>DAY(Table1[[#This Row],[Date]])</f>
        <v>23</v>
      </c>
      <c r="M3560" s="3">
        <f>Table1[[#This Row],[Inventory Level]]/Table1[[#This Row],[Reorder Point]]</f>
        <v>4.8392857142857144</v>
      </c>
      <c r="N3560" s="3">
        <f>ROUND(Table1[[#This Row],[Turnover Ratio]],2)</f>
        <v>4.84</v>
      </c>
    </row>
    <row r="3561" spans="1:14" hidden="1" x14ac:dyDescent="0.25">
      <c r="A3561" t="s">
        <v>2987</v>
      </c>
      <c r="B3561" s="1">
        <v>45403</v>
      </c>
      <c r="C3561">
        <v>254</v>
      </c>
      <c r="D3561">
        <v>310</v>
      </c>
      <c r="E3561">
        <v>27</v>
      </c>
      <c r="F3561">
        <v>78</v>
      </c>
      <c r="G3561">
        <v>31</v>
      </c>
      <c r="H3561" t="s">
        <v>3951</v>
      </c>
      <c r="I3561">
        <f>YEAR(Table1[[#This Row],[Date]])</f>
        <v>2024</v>
      </c>
      <c r="J3561">
        <f>MONTH(Table1[[#This Row],[Date]])</f>
        <v>4</v>
      </c>
      <c r="K3561">
        <f>WEEKDAY(Table1[[#This Row],[Date]])</f>
        <v>1</v>
      </c>
      <c r="L3561" s="3">
        <f>DAY(Table1[[#This Row],[Date]])</f>
        <v>21</v>
      </c>
      <c r="M3561" s="3">
        <f>Table1[[#This Row],[Inventory Level]]/Table1[[#This Row],[Reorder Point]]</f>
        <v>0.8193548387096774</v>
      </c>
      <c r="N3561" s="3">
        <f>ROUND(Table1[[#This Row],[Turnover Ratio]],2)</f>
        <v>0.82</v>
      </c>
    </row>
    <row r="3562" spans="1:14" x14ac:dyDescent="0.25">
      <c r="A3562" t="s">
        <v>2988</v>
      </c>
      <c r="B3562" s="1">
        <v>45156</v>
      </c>
      <c r="C3562">
        <v>940</v>
      </c>
      <c r="D3562">
        <v>420</v>
      </c>
      <c r="E3562">
        <v>26</v>
      </c>
      <c r="F3562">
        <v>31</v>
      </c>
      <c r="G3562">
        <v>8</v>
      </c>
      <c r="H3562" t="s">
        <v>3949</v>
      </c>
      <c r="I3562">
        <f>YEAR(Table1[[#This Row],[Date]])</f>
        <v>2023</v>
      </c>
      <c r="J3562">
        <f>MONTH(Table1[[#This Row],[Date]])</f>
        <v>8</v>
      </c>
      <c r="K3562">
        <f>WEEKDAY(Table1[[#This Row],[Date]])</f>
        <v>6</v>
      </c>
      <c r="L3562" s="3">
        <f>DAY(Table1[[#This Row],[Date]])</f>
        <v>18</v>
      </c>
      <c r="M3562" s="3">
        <f>Table1[[#This Row],[Inventory Level]]/Table1[[#This Row],[Reorder Point]]</f>
        <v>2.2380952380952381</v>
      </c>
      <c r="N3562" s="3">
        <f>ROUND(Table1[[#This Row],[Turnover Ratio]],2)</f>
        <v>2.2400000000000002</v>
      </c>
    </row>
    <row r="3563" spans="1:14" x14ac:dyDescent="0.25">
      <c r="A3563" t="s">
        <v>1284</v>
      </c>
      <c r="B3563" s="1">
        <v>45478</v>
      </c>
      <c r="C3563">
        <v>212</v>
      </c>
      <c r="D3563">
        <v>364</v>
      </c>
      <c r="E3563">
        <v>9</v>
      </c>
      <c r="F3563">
        <v>73</v>
      </c>
      <c r="G3563">
        <v>42</v>
      </c>
      <c r="H3563" t="s">
        <v>3949</v>
      </c>
      <c r="I3563">
        <f>YEAR(Table1[[#This Row],[Date]])</f>
        <v>2024</v>
      </c>
      <c r="J3563">
        <f>MONTH(Table1[[#This Row],[Date]])</f>
        <v>7</v>
      </c>
      <c r="K3563">
        <f>WEEKDAY(Table1[[#This Row],[Date]])</f>
        <v>6</v>
      </c>
      <c r="L3563" s="3">
        <f>DAY(Table1[[#This Row],[Date]])</f>
        <v>5</v>
      </c>
      <c r="M3563" s="3">
        <f>Table1[[#This Row],[Inventory Level]]/Table1[[#This Row],[Reorder Point]]</f>
        <v>0.58241758241758246</v>
      </c>
      <c r="N3563" s="3">
        <f>ROUND(Table1[[#This Row],[Turnover Ratio]],2)</f>
        <v>0.57999999999999996</v>
      </c>
    </row>
    <row r="3564" spans="1:14" hidden="1" x14ac:dyDescent="0.25">
      <c r="A3564" t="s">
        <v>2989</v>
      </c>
      <c r="B3564" s="1">
        <v>45160</v>
      </c>
      <c r="C3564">
        <v>125</v>
      </c>
      <c r="D3564">
        <v>388</v>
      </c>
      <c r="E3564">
        <v>5</v>
      </c>
      <c r="F3564">
        <v>4</v>
      </c>
      <c r="G3564">
        <v>44</v>
      </c>
      <c r="H3564" t="s">
        <v>3950</v>
      </c>
      <c r="I3564">
        <f>YEAR(Table1[[#This Row],[Date]])</f>
        <v>2023</v>
      </c>
      <c r="J3564">
        <f>MONTH(Table1[[#This Row],[Date]])</f>
        <v>8</v>
      </c>
      <c r="K3564">
        <f>WEEKDAY(Table1[[#This Row],[Date]])</f>
        <v>3</v>
      </c>
      <c r="L3564" s="3">
        <f>DAY(Table1[[#This Row],[Date]])</f>
        <v>22</v>
      </c>
      <c r="M3564" s="3">
        <f>Table1[[#This Row],[Inventory Level]]/Table1[[#This Row],[Reorder Point]]</f>
        <v>0.32216494845360827</v>
      </c>
      <c r="N3564" s="3">
        <f>ROUND(Table1[[#This Row],[Turnover Ratio]],2)</f>
        <v>0.32</v>
      </c>
    </row>
    <row r="3565" spans="1:14" x14ac:dyDescent="0.25">
      <c r="A3565" t="s">
        <v>1569</v>
      </c>
      <c r="B3565" s="1">
        <v>45491</v>
      </c>
      <c r="C3565">
        <v>677</v>
      </c>
      <c r="D3565">
        <v>413</v>
      </c>
      <c r="E3565">
        <v>21</v>
      </c>
      <c r="F3565">
        <v>5</v>
      </c>
      <c r="G3565">
        <v>42</v>
      </c>
      <c r="H3565" t="s">
        <v>3949</v>
      </c>
      <c r="I3565">
        <f>YEAR(Table1[[#This Row],[Date]])</f>
        <v>2024</v>
      </c>
      <c r="J3565">
        <f>MONTH(Table1[[#This Row],[Date]])</f>
        <v>7</v>
      </c>
      <c r="K3565">
        <f>WEEKDAY(Table1[[#This Row],[Date]])</f>
        <v>5</v>
      </c>
      <c r="L3565" s="3">
        <f>DAY(Table1[[#This Row],[Date]])</f>
        <v>18</v>
      </c>
      <c r="M3565" s="3">
        <f>Table1[[#This Row],[Inventory Level]]/Table1[[#This Row],[Reorder Point]]</f>
        <v>1.639225181598063</v>
      </c>
      <c r="N3565" s="3">
        <f>ROUND(Table1[[#This Row],[Turnover Ratio]],2)</f>
        <v>1.64</v>
      </c>
    </row>
    <row r="3566" spans="1:14" hidden="1" x14ac:dyDescent="0.25">
      <c r="A3566" t="s">
        <v>2102</v>
      </c>
      <c r="B3566" s="1">
        <v>45153</v>
      </c>
      <c r="C3566">
        <v>815</v>
      </c>
      <c r="D3566">
        <v>233</v>
      </c>
      <c r="E3566">
        <v>18</v>
      </c>
      <c r="F3566">
        <v>7</v>
      </c>
      <c r="G3566">
        <v>24</v>
      </c>
      <c r="H3566" t="s">
        <v>3950</v>
      </c>
      <c r="I3566">
        <f>YEAR(Table1[[#This Row],[Date]])</f>
        <v>2023</v>
      </c>
      <c r="J3566">
        <f>MONTH(Table1[[#This Row],[Date]])</f>
        <v>8</v>
      </c>
      <c r="K3566">
        <f>WEEKDAY(Table1[[#This Row],[Date]])</f>
        <v>3</v>
      </c>
      <c r="L3566" s="3">
        <f>DAY(Table1[[#This Row],[Date]])</f>
        <v>15</v>
      </c>
      <c r="M3566" s="3">
        <f>Table1[[#This Row],[Inventory Level]]/Table1[[#This Row],[Reorder Point]]</f>
        <v>3.4978540772532187</v>
      </c>
      <c r="N3566" s="3">
        <f>ROUND(Table1[[#This Row],[Turnover Ratio]],2)</f>
        <v>3.5</v>
      </c>
    </row>
    <row r="3567" spans="1:14" x14ac:dyDescent="0.25">
      <c r="A3567" t="s">
        <v>2990</v>
      </c>
      <c r="B3567" s="1">
        <v>45400</v>
      </c>
      <c r="C3567">
        <v>707</v>
      </c>
      <c r="D3567">
        <v>332</v>
      </c>
      <c r="E3567">
        <v>5</v>
      </c>
      <c r="F3567">
        <v>106</v>
      </c>
      <c r="G3567">
        <v>41</v>
      </c>
      <c r="H3567" t="s">
        <v>3949</v>
      </c>
      <c r="I3567">
        <f>YEAR(Table1[[#This Row],[Date]])</f>
        <v>2024</v>
      </c>
      <c r="J3567">
        <f>MONTH(Table1[[#This Row],[Date]])</f>
        <v>4</v>
      </c>
      <c r="K3567">
        <f>WEEKDAY(Table1[[#This Row],[Date]])</f>
        <v>5</v>
      </c>
      <c r="L3567" s="3">
        <f>DAY(Table1[[#This Row],[Date]])</f>
        <v>18</v>
      </c>
      <c r="M3567" s="3">
        <f>Table1[[#This Row],[Inventory Level]]/Table1[[#This Row],[Reorder Point]]</f>
        <v>2.1295180722891565</v>
      </c>
      <c r="N3567" s="3">
        <f>ROUND(Table1[[#This Row],[Turnover Ratio]],2)</f>
        <v>2.13</v>
      </c>
    </row>
    <row r="3568" spans="1:14" hidden="1" x14ac:dyDescent="0.25">
      <c r="A3568" t="s">
        <v>2458</v>
      </c>
      <c r="B3568" s="1">
        <v>45087</v>
      </c>
      <c r="C3568">
        <v>219</v>
      </c>
      <c r="D3568">
        <v>295</v>
      </c>
      <c r="E3568">
        <v>8</v>
      </c>
      <c r="F3568">
        <v>188</v>
      </c>
      <c r="G3568">
        <v>9</v>
      </c>
      <c r="H3568" t="s">
        <v>3951</v>
      </c>
      <c r="I3568">
        <f>YEAR(Table1[[#This Row],[Date]])</f>
        <v>2023</v>
      </c>
      <c r="J3568">
        <f>MONTH(Table1[[#This Row],[Date]])</f>
        <v>6</v>
      </c>
      <c r="K3568">
        <f>WEEKDAY(Table1[[#This Row],[Date]])</f>
        <v>7</v>
      </c>
      <c r="L3568" s="3">
        <f>DAY(Table1[[#This Row],[Date]])</f>
        <v>10</v>
      </c>
      <c r="M3568" s="3">
        <f>Table1[[#This Row],[Inventory Level]]/Table1[[#This Row],[Reorder Point]]</f>
        <v>0.74237288135593216</v>
      </c>
      <c r="N3568" s="3">
        <f>ROUND(Table1[[#This Row],[Turnover Ratio]],2)</f>
        <v>0.74</v>
      </c>
    </row>
    <row r="3569" spans="1:14" hidden="1" x14ac:dyDescent="0.25">
      <c r="A3569" t="s">
        <v>2455</v>
      </c>
      <c r="B3569" s="1">
        <v>45660</v>
      </c>
      <c r="C3569">
        <v>356</v>
      </c>
      <c r="D3569">
        <v>425</v>
      </c>
      <c r="E3569">
        <v>23</v>
      </c>
      <c r="F3569">
        <v>185</v>
      </c>
      <c r="G3569">
        <v>4</v>
      </c>
      <c r="H3569" t="s">
        <v>3951</v>
      </c>
      <c r="I3569">
        <f>YEAR(Table1[[#This Row],[Date]])</f>
        <v>2025</v>
      </c>
      <c r="J3569">
        <f>MONTH(Table1[[#This Row],[Date]])</f>
        <v>1</v>
      </c>
      <c r="K3569">
        <f>WEEKDAY(Table1[[#This Row],[Date]])</f>
        <v>6</v>
      </c>
      <c r="L3569" s="3">
        <f>DAY(Table1[[#This Row],[Date]])</f>
        <v>3</v>
      </c>
      <c r="M3569" s="3">
        <f>Table1[[#This Row],[Inventory Level]]/Table1[[#This Row],[Reorder Point]]</f>
        <v>0.83764705882352941</v>
      </c>
      <c r="N3569" s="3">
        <f>ROUND(Table1[[#This Row],[Turnover Ratio]],2)</f>
        <v>0.84</v>
      </c>
    </row>
    <row r="3570" spans="1:14" hidden="1" x14ac:dyDescent="0.25">
      <c r="A3570" t="s">
        <v>2991</v>
      </c>
      <c r="B3570" s="1">
        <v>45675</v>
      </c>
      <c r="C3570">
        <v>724</v>
      </c>
      <c r="D3570">
        <v>69</v>
      </c>
      <c r="E3570">
        <v>24</v>
      </c>
      <c r="F3570">
        <v>10</v>
      </c>
      <c r="G3570">
        <v>27</v>
      </c>
      <c r="H3570" t="s">
        <v>3951</v>
      </c>
      <c r="I3570">
        <f>YEAR(Table1[[#This Row],[Date]])</f>
        <v>2025</v>
      </c>
      <c r="J3570">
        <f>MONTH(Table1[[#This Row],[Date]])</f>
        <v>1</v>
      </c>
      <c r="K3570">
        <f>WEEKDAY(Table1[[#This Row],[Date]])</f>
        <v>7</v>
      </c>
      <c r="L3570" s="3">
        <f>DAY(Table1[[#This Row],[Date]])</f>
        <v>18</v>
      </c>
      <c r="M3570" s="3">
        <f>Table1[[#This Row],[Inventory Level]]/Table1[[#This Row],[Reorder Point]]</f>
        <v>10.492753623188406</v>
      </c>
      <c r="N3570" s="3">
        <f>ROUND(Table1[[#This Row],[Turnover Ratio]],2)</f>
        <v>10.49</v>
      </c>
    </row>
    <row r="3571" spans="1:14" hidden="1" x14ac:dyDescent="0.25">
      <c r="A3571" t="s">
        <v>2992</v>
      </c>
      <c r="B3571" s="1">
        <v>45665</v>
      </c>
      <c r="C3571">
        <v>695</v>
      </c>
      <c r="D3571">
        <v>112</v>
      </c>
      <c r="E3571">
        <v>11</v>
      </c>
      <c r="F3571">
        <v>152</v>
      </c>
      <c r="G3571">
        <v>33</v>
      </c>
      <c r="H3571" t="s">
        <v>3950</v>
      </c>
      <c r="I3571">
        <f>YEAR(Table1[[#This Row],[Date]])</f>
        <v>2025</v>
      </c>
      <c r="J3571">
        <f>MONTH(Table1[[#This Row],[Date]])</f>
        <v>1</v>
      </c>
      <c r="K3571">
        <f>WEEKDAY(Table1[[#This Row],[Date]])</f>
        <v>4</v>
      </c>
      <c r="L3571" s="3">
        <f>DAY(Table1[[#This Row],[Date]])</f>
        <v>8</v>
      </c>
      <c r="M3571" s="3">
        <f>Table1[[#This Row],[Inventory Level]]/Table1[[#This Row],[Reorder Point]]</f>
        <v>6.2053571428571432</v>
      </c>
      <c r="N3571" s="3">
        <f>ROUND(Table1[[#This Row],[Turnover Ratio]],2)</f>
        <v>6.21</v>
      </c>
    </row>
    <row r="3572" spans="1:14" hidden="1" x14ac:dyDescent="0.25">
      <c r="A3572" t="s">
        <v>2993</v>
      </c>
      <c r="B3572" s="1">
        <v>45543</v>
      </c>
      <c r="C3572">
        <v>195</v>
      </c>
      <c r="D3572">
        <v>366</v>
      </c>
      <c r="E3572">
        <v>15</v>
      </c>
      <c r="F3572">
        <v>40</v>
      </c>
      <c r="G3572">
        <v>47</v>
      </c>
      <c r="H3572" t="s">
        <v>3951</v>
      </c>
      <c r="I3572">
        <f>YEAR(Table1[[#This Row],[Date]])</f>
        <v>2024</v>
      </c>
      <c r="J3572">
        <f>MONTH(Table1[[#This Row],[Date]])</f>
        <v>9</v>
      </c>
      <c r="K3572">
        <f>WEEKDAY(Table1[[#This Row],[Date]])</f>
        <v>1</v>
      </c>
      <c r="L3572" s="3">
        <f>DAY(Table1[[#This Row],[Date]])</f>
        <v>8</v>
      </c>
      <c r="M3572" s="3">
        <f>Table1[[#This Row],[Inventory Level]]/Table1[[#This Row],[Reorder Point]]</f>
        <v>0.53278688524590168</v>
      </c>
      <c r="N3572" s="3">
        <f>ROUND(Table1[[#This Row],[Turnover Ratio]],2)</f>
        <v>0.53</v>
      </c>
    </row>
    <row r="3573" spans="1:14" x14ac:dyDescent="0.25">
      <c r="A3573" t="s">
        <v>2850</v>
      </c>
      <c r="B3573" s="1">
        <v>45273</v>
      </c>
      <c r="C3573">
        <v>829</v>
      </c>
      <c r="D3573">
        <v>325</v>
      </c>
      <c r="E3573">
        <v>15</v>
      </c>
      <c r="F3573">
        <v>191</v>
      </c>
      <c r="G3573">
        <v>18</v>
      </c>
      <c r="H3573" t="s">
        <v>3949</v>
      </c>
      <c r="I3573">
        <f>YEAR(Table1[[#This Row],[Date]])</f>
        <v>2023</v>
      </c>
      <c r="J3573">
        <f>MONTH(Table1[[#This Row],[Date]])</f>
        <v>12</v>
      </c>
      <c r="K3573">
        <f>WEEKDAY(Table1[[#This Row],[Date]])</f>
        <v>4</v>
      </c>
      <c r="L3573" s="3">
        <f>DAY(Table1[[#This Row],[Date]])</f>
        <v>13</v>
      </c>
      <c r="M3573" s="3">
        <f>Table1[[#This Row],[Inventory Level]]/Table1[[#This Row],[Reorder Point]]</f>
        <v>2.5507692307692307</v>
      </c>
      <c r="N3573" s="3">
        <f>ROUND(Table1[[#This Row],[Turnover Ratio]],2)</f>
        <v>2.5499999999999998</v>
      </c>
    </row>
    <row r="3574" spans="1:14" hidden="1" x14ac:dyDescent="0.25">
      <c r="A3574" t="s">
        <v>2720</v>
      </c>
      <c r="B3574" s="1">
        <v>45393</v>
      </c>
      <c r="C3574">
        <v>234</v>
      </c>
      <c r="D3574">
        <v>83</v>
      </c>
      <c r="E3574">
        <v>20</v>
      </c>
      <c r="F3574">
        <v>78</v>
      </c>
      <c r="G3574">
        <v>15</v>
      </c>
      <c r="H3574" t="s">
        <v>3950</v>
      </c>
      <c r="I3574">
        <f>YEAR(Table1[[#This Row],[Date]])</f>
        <v>2024</v>
      </c>
      <c r="J3574">
        <f>MONTH(Table1[[#This Row],[Date]])</f>
        <v>4</v>
      </c>
      <c r="K3574">
        <f>WEEKDAY(Table1[[#This Row],[Date]])</f>
        <v>5</v>
      </c>
      <c r="L3574" s="3">
        <f>DAY(Table1[[#This Row],[Date]])</f>
        <v>11</v>
      </c>
      <c r="M3574" s="3">
        <f>Table1[[#This Row],[Inventory Level]]/Table1[[#This Row],[Reorder Point]]</f>
        <v>2.8192771084337349</v>
      </c>
      <c r="N3574" s="3">
        <f>ROUND(Table1[[#This Row],[Turnover Ratio]],2)</f>
        <v>2.82</v>
      </c>
    </row>
    <row r="3575" spans="1:14" x14ac:dyDescent="0.25">
      <c r="A3575" t="s">
        <v>2994</v>
      </c>
      <c r="B3575" s="1">
        <v>45141</v>
      </c>
      <c r="C3575">
        <v>296</v>
      </c>
      <c r="D3575">
        <v>151</v>
      </c>
      <c r="E3575">
        <v>5</v>
      </c>
      <c r="F3575">
        <v>110</v>
      </c>
      <c r="G3575">
        <v>20</v>
      </c>
      <c r="H3575" t="s">
        <v>3949</v>
      </c>
      <c r="I3575">
        <f>YEAR(Table1[[#This Row],[Date]])</f>
        <v>2023</v>
      </c>
      <c r="J3575">
        <f>MONTH(Table1[[#This Row],[Date]])</f>
        <v>8</v>
      </c>
      <c r="K3575">
        <f>WEEKDAY(Table1[[#This Row],[Date]])</f>
        <v>5</v>
      </c>
      <c r="L3575" s="3">
        <f>DAY(Table1[[#This Row],[Date]])</f>
        <v>3</v>
      </c>
      <c r="M3575" s="3">
        <f>Table1[[#This Row],[Inventory Level]]/Table1[[#This Row],[Reorder Point]]</f>
        <v>1.9602649006622517</v>
      </c>
      <c r="N3575" s="3">
        <f>ROUND(Table1[[#This Row],[Turnover Ratio]],2)</f>
        <v>1.96</v>
      </c>
    </row>
    <row r="3576" spans="1:14" hidden="1" x14ac:dyDescent="0.25">
      <c r="A3576" t="s">
        <v>820</v>
      </c>
      <c r="B3576" s="1">
        <v>45436</v>
      </c>
      <c r="C3576">
        <v>372</v>
      </c>
      <c r="D3576">
        <v>245</v>
      </c>
      <c r="E3576">
        <v>21</v>
      </c>
      <c r="F3576">
        <v>184</v>
      </c>
      <c r="G3576">
        <v>26</v>
      </c>
      <c r="H3576" t="s">
        <v>3951</v>
      </c>
      <c r="I3576">
        <f>YEAR(Table1[[#This Row],[Date]])</f>
        <v>2024</v>
      </c>
      <c r="J3576">
        <f>MONTH(Table1[[#This Row],[Date]])</f>
        <v>5</v>
      </c>
      <c r="K3576">
        <f>WEEKDAY(Table1[[#This Row],[Date]])</f>
        <v>6</v>
      </c>
      <c r="L3576" s="3">
        <f>DAY(Table1[[#This Row],[Date]])</f>
        <v>24</v>
      </c>
      <c r="M3576" s="3">
        <f>Table1[[#This Row],[Inventory Level]]/Table1[[#This Row],[Reorder Point]]</f>
        <v>1.5183673469387755</v>
      </c>
      <c r="N3576" s="3">
        <f>ROUND(Table1[[#This Row],[Turnover Ratio]],2)</f>
        <v>1.52</v>
      </c>
    </row>
    <row r="3577" spans="1:14" hidden="1" x14ac:dyDescent="0.25">
      <c r="A3577" t="s">
        <v>2995</v>
      </c>
      <c r="B3577" s="1">
        <v>45284</v>
      </c>
      <c r="C3577">
        <v>431</v>
      </c>
      <c r="D3577">
        <v>413</v>
      </c>
      <c r="E3577">
        <v>27</v>
      </c>
      <c r="F3577">
        <v>50</v>
      </c>
      <c r="G3577">
        <v>47</v>
      </c>
      <c r="H3577" t="s">
        <v>3950</v>
      </c>
      <c r="I3577">
        <f>YEAR(Table1[[#This Row],[Date]])</f>
        <v>2023</v>
      </c>
      <c r="J3577">
        <f>MONTH(Table1[[#This Row],[Date]])</f>
        <v>12</v>
      </c>
      <c r="K3577">
        <f>WEEKDAY(Table1[[#This Row],[Date]])</f>
        <v>1</v>
      </c>
      <c r="L3577" s="3">
        <f>DAY(Table1[[#This Row],[Date]])</f>
        <v>24</v>
      </c>
      <c r="M3577" s="3">
        <f>Table1[[#This Row],[Inventory Level]]/Table1[[#This Row],[Reorder Point]]</f>
        <v>1.0435835351089588</v>
      </c>
      <c r="N3577" s="3">
        <f>ROUND(Table1[[#This Row],[Turnover Ratio]],2)</f>
        <v>1.04</v>
      </c>
    </row>
    <row r="3578" spans="1:14" x14ac:dyDescent="0.25">
      <c r="A3578" t="s">
        <v>2996</v>
      </c>
      <c r="B3578" s="1">
        <v>45054</v>
      </c>
      <c r="C3578">
        <v>759</v>
      </c>
      <c r="D3578">
        <v>403</v>
      </c>
      <c r="E3578">
        <v>21</v>
      </c>
      <c r="F3578">
        <v>196</v>
      </c>
      <c r="G3578">
        <v>21</v>
      </c>
      <c r="H3578" t="s">
        <v>3949</v>
      </c>
      <c r="I3578">
        <f>YEAR(Table1[[#This Row],[Date]])</f>
        <v>2023</v>
      </c>
      <c r="J3578">
        <f>MONTH(Table1[[#This Row],[Date]])</f>
        <v>5</v>
      </c>
      <c r="K3578">
        <f>WEEKDAY(Table1[[#This Row],[Date]])</f>
        <v>2</v>
      </c>
      <c r="L3578" s="3">
        <f>DAY(Table1[[#This Row],[Date]])</f>
        <v>8</v>
      </c>
      <c r="M3578" s="3">
        <f>Table1[[#This Row],[Inventory Level]]/Table1[[#This Row],[Reorder Point]]</f>
        <v>1.8833746898263026</v>
      </c>
      <c r="N3578" s="3">
        <f>ROUND(Table1[[#This Row],[Turnover Ratio]],2)</f>
        <v>1.88</v>
      </c>
    </row>
    <row r="3579" spans="1:14" hidden="1" x14ac:dyDescent="0.25">
      <c r="A3579" t="s">
        <v>2997</v>
      </c>
      <c r="B3579" s="1">
        <v>45261</v>
      </c>
      <c r="C3579">
        <v>356</v>
      </c>
      <c r="D3579">
        <v>467</v>
      </c>
      <c r="E3579">
        <v>18</v>
      </c>
      <c r="F3579">
        <v>163</v>
      </c>
      <c r="G3579">
        <v>11</v>
      </c>
      <c r="H3579" t="s">
        <v>3951</v>
      </c>
      <c r="I3579">
        <f>YEAR(Table1[[#This Row],[Date]])</f>
        <v>2023</v>
      </c>
      <c r="J3579">
        <f>MONTH(Table1[[#This Row],[Date]])</f>
        <v>12</v>
      </c>
      <c r="K3579">
        <f>WEEKDAY(Table1[[#This Row],[Date]])</f>
        <v>6</v>
      </c>
      <c r="L3579" s="3">
        <f>DAY(Table1[[#This Row],[Date]])</f>
        <v>1</v>
      </c>
      <c r="M3579" s="3">
        <f>Table1[[#This Row],[Inventory Level]]/Table1[[#This Row],[Reorder Point]]</f>
        <v>0.76231263383297643</v>
      </c>
      <c r="N3579" s="3">
        <f>ROUND(Table1[[#This Row],[Turnover Ratio]],2)</f>
        <v>0.76</v>
      </c>
    </row>
    <row r="3580" spans="1:14" hidden="1" x14ac:dyDescent="0.25">
      <c r="A3580" t="s">
        <v>433</v>
      </c>
      <c r="B3580" s="1">
        <v>45503</v>
      </c>
      <c r="C3580">
        <v>734</v>
      </c>
      <c r="D3580">
        <v>347</v>
      </c>
      <c r="E3580">
        <v>19</v>
      </c>
      <c r="F3580">
        <v>142</v>
      </c>
      <c r="G3580">
        <v>18</v>
      </c>
      <c r="H3580" t="s">
        <v>3950</v>
      </c>
      <c r="I3580">
        <f>YEAR(Table1[[#This Row],[Date]])</f>
        <v>2024</v>
      </c>
      <c r="J3580">
        <f>MONTH(Table1[[#This Row],[Date]])</f>
        <v>7</v>
      </c>
      <c r="K3580">
        <f>WEEKDAY(Table1[[#This Row],[Date]])</f>
        <v>3</v>
      </c>
      <c r="L3580" s="3">
        <f>DAY(Table1[[#This Row],[Date]])</f>
        <v>30</v>
      </c>
      <c r="M3580" s="3">
        <f>Table1[[#This Row],[Inventory Level]]/Table1[[#This Row],[Reorder Point]]</f>
        <v>2.1152737752161381</v>
      </c>
      <c r="N3580" s="3">
        <f>ROUND(Table1[[#This Row],[Turnover Ratio]],2)</f>
        <v>2.12</v>
      </c>
    </row>
    <row r="3581" spans="1:14" x14ac:dyDescent="0.25">
      <c r="A3581" t="s">
        <v>2998</v>
      </c>
      <c r="B3581" s="1">
        <v>45185</v>
      </c>
      <c r="C3581">
        <v>912</v>
      </c>
      <c r="D3581">
        <v>125</v>
      </c>
      <c r="E3581">
        <v>28</v>
      </c>
      <c r="F3581">
        <v>50</v>
      </c>
      <c r="G3581">
        <v>30</v>
      </c>
      <c r="H3581" t="s">
        <v>3949</v>
      </c>
      <c r="I3581">
        <f>YEAR(Table1[[#This Row],[Date]])</f>
        <v>2023</v>
      </c>
      <c r="J3581">
        <f>MONTH(Table1[[#This Row],[Date]])</f>
        <v>9</v>
      </c>
      <c r="K3581">
        <f>WEEKDAY(Table1[[#This Row],[Date]])</f>
        <v>7</v>
      </c>
      <c r="L3581" s="3">
        <f>DAY(Table1[[#This Row],[Date]])</f>
        <v>16</v>
      </c>
      <c r="M3581" s="3">
        <f>Table1[[#This Row],[Inventory Level]]/Table1[[#This Row],[Reorder Point]]</f>
        <v>7.2960000000000003</v>
      </c>
      <c r="N3581" s="3">
        <f>ROUND(Table1[[#This Row],[Turnover Ratio]],2)</f>
        <v>7.3</v>
      </c>
    </row>
    <row r="3582" spans="1:14" hidden="1" x14ac:dyDescent="0.25">
      <c r="A3582" t="s">
        <v>2999</v>
      </c>
      <c r="B3582" s="1">
        <v>45306</v>
      </c>
      <c r="C3582">
        <v>836</v>
      </c>
      <c r="D3582">
        <v>310</v>
      </c>
      <c r="E3582">
        <v>26</v>
      </c>
      <c r="F3582">
        <v>108</v>
      </c>
      <c r="G3582">
        <v>9</v>
      </c>
      <c r="H3582" t="s">
        <v>3951</v>
      </c>
      <c r="I3582">
        <f>YEAR(Table1[[#This Row],[Date]])</f>
        <v>2024</v>
      </c>
      <c r="J3582">
        <f>MONTH(Table1[[#This Row],[Date]])</f>
        <v>1</v>
      </c>
      <c r="K3582">
        <f>WEEKDAY(Table1[[#This Row],[Date]])</f>
        <v>2</v>
      </c>
      <c r="L3582" s="3">
        <f>DAY(Table1[[#This Row],[Date]])</f>
        <v>15</v>
      </c>
      <c r="M3582" s="3">
        <f>Table1[[#This Row],[Inventory Level]]/Table1[[#This Row],[Reorder Point]]</f>
        <v>2.6967741935483871</v>
      </c>
      <c r="N3582" s="3">
        <f>ROUND(Table1[[#This Row],[Turnover Ratio]],2)</f>
        <v>2.7</v>
      </c>
    </row>
    <row r="3583" spans="1:14" x14ac:dyDescent="0.25">
      <c r="A3583" t="s">
        <v>3000</v>
      </c>
      <c r="B3583" s="1">
        <v>45493</v>
      </c>
      <c r="C3583">
        <v>607</v>
      </c>
      <c r="D3583">
        <v>221</v>
      </c>
      <c r="E3583">
        <v>10</v>
      </c>
      <c r="F3583">
        <v>56</v>
      </c>
      <c r="G3583">
        <v>47</v>
      </c>
      <c r="H3583" t="s">
        <v>3949</v>
      </c>
      <c r="I3583">
        <f>YEAR(Table1[[#This Row],[Date]])</f>
        <v>2024</v>
      </c>
      <c r="J3583">
        <f>MONTH(Table1[[#This Row],[Date]])</f>
        <v>7</v>
      </c>
      <c r="K3583">
        <f>WEEKDAY(Table1[[#This Row],[Date]])</f>
        <v>7</v>
      </c>
      <c r="L3583" s="3">
        <f>DAY(Table1[[#This Row],[Date]])</f>
        <v>20</v>
      </c>
      <c r="M3583" s="3">
        <f>Table1[[#This Row],[Inventory Level]]/Table1[[#This Row],[Reorder Point]]</f>
        <v>2.746606334841629</v>
      </c>
      <c r="N3583" s="3">
        <f>ROUND(Table1[[#This Row],[Turnover Ratio]],2)</f>
        <v>2.75</v>
      </c>
    </row>
    <row r="3584" spans="1:14" hidden="1" x14ac:dyDescent="0.25">
      <c r="A3584" t="s">
        <v>3001</v>
      </c>
      <c r="B3584" s="1">
        <v>45626</v>
      </c>
      <c r="C3584">
        <v>869</v>
      </c>
      <c r="D3584">
        <v>420</v>
      </c>
      <c r="E3584">
        <v>6</v>
      </c>
      <c r="F3584">
        <v>52</v>
      </c>
      <c r="G3584">
        <v>22</v>
      </c>
      <c r="H3584" t="s">
        <v>3951</v>
      </c>
      <c r="I3584">
        <f>YEAR(Table1[[#This Row],[Date]])</f>
        <v>2024</v>
      </c>
      <c r="J3584">
        <f>MONTH(Table1[[#This Row],[Date]])</f>
        <v>11</v>
      </c>
      <c r="K3584">
        <f>WEEKDAY(Table1[[#This Row],[Date]])</f>
        <v>7</v>
      </c>
      <c r="L3584" s="3">
        <f>DAY(Table1[[#This Row],[Date]])</f>
        <v>30</v>
      </c>
      <c r="M3584" s="3">
        <f>Table1[[#This Row],[Inventory Level]]/Table1[[#This Row],[Reorder Point]]</f>
        <v>2.0690476190476192</v>
      </c>
      <c r="N3584" s="3">
        <f>ROUND(Table1[[#This Row],[Turnover Ratio]],2)</f>
        <v>2.0699999999999998</v>
      </c>
    </row>
    <row r="3585" spans="1:14" hidden="1" x14ac:dyDescent="0.25">
      <c r="A3585" t="s">
        <v>3002</v>
      </c>
      <c r="B3585" s="1">
        <v>45375</v>
      </c>
      <c r="C3585">
        <v>943</v>
      </c>
      <c r="D3585">
        <v>400</v>
      </c>
      <c r="E3585">
        <v>23</v>
      </c>
      <c r="F3585">
        <v>189</v>
      </c>
      <c r="G3585">
        <v>34</v>
      </c>
      <c r="H3585" t="s">
        <v>3950</v>
      </c>
      <c r="I3585">
        <f>YEAR(Table1[[#This Row],[Date]])</f>
        <v>2024</v>
      </c>
      <c r="J3585">
        <f>MONTH(Table1[[#This Row],[Date]])</f>
        <v>3</v>
      </c>
      <c r="K3585">
        <f>WEEKDAY(Table1[[#This Row],[Date]])</f>
        <v>1</v>
      </c>
      <c r="L3585" s="3">
        <f>DAY(Table1[[#This Row],[Date]])</f>
        <v>24</v>
      </c>
      <c r="M3585" s="3">
        <f>Table1[[#This Row],[Inventory Level]]/Table1[[#This Row],[Reorder Point]]</f>
        <v>2.3574999999999999</v>
      </c>
      <c r="N3585" s="3">
        <f>ROUND(Table1[[#This Row],[Turnover Ratio]],2)</f>
        <v>2.36</v>
      </c>
    </row>
    <row r="3586" spans="1:14" x14ac:dyDescent="0.25">
      <c r="A3586" t="s">
        <v>3003</v>
      </c>
      <c r="B3586" s="1">
        <v>45326</v>
      </c>
      <c r="C3586">
        <v>926</v>
      </c>
      <c r="D3586">
        <v>362</v>
      </c>
      <c r="E3586">
        <v>7</v>
      </c>
      <c r="F3586">
        <v>137</v>
      </c>
      <c r="G3586">
        <v>47</v>
      </c>
      <c r="H3586" t="s">
        <v>3949</v>
      </c>
      <c r="I3586">
        <f>YEAR(Table1[[#This Row],[Date]])</f>
        <v>2024</v>
      </c>
      <c r="J3586">
        <f>MONTH(Table1[[#This Row],[Date]])</f>
        <v>2</v>
      </c>
      <c r="K3586">
        <f>WEEKDAY(Table1[[#This Row],[Date]])</f>
        <v>1</v>
      </c>
      <c r="L3586" s="3">
        <f>DAY(Table1[[#This Row],[Date]])</f>
        <v>4</v>
      </c>
      <c r="M3586" s="3">
        <f>Table1[[#This Row],[Inventory Level]]/Table1[[#This Row],[Reorder Point]]</f>
        <v>2.5580110497237567</v>
      </c>
      <c r="N3586" s="3">
        <f>ROUND(Table1[[#This Row],[Turnover Ratio]],2)</f>
        <v>2.56</v>
      </c>
    </row>
    <row r="3587" spans="1:14" hidden="1" x14ac:dyDescent="0.25">
      <c r="A3587" t="s">
        <v>1753</v>
      </c>
      <c r="B3587" s="1">
        <v>45114</v>
      </c>
      <c r="C3587">
        <v>124</v>
      </c>
      <c r="D3587">
        <v>333</v>
      </c>
      <c r="E3587">
        <v>30</v>
      </c>
      <c r="F3587">
        <v>123</v>
      </c>
      <c r="G3587">
        <v>22</v>
      </c>
      <c r="H3587" t="s">
        <v>3951</v>
      </c>
      <c r="I3587">
        <f>YEAR(Table1[[#This Row],[Date]])</f>
        <v>2023</v>
      </c>
      <c r="J3587">
        <f>MONTH(Table1[[#This Row],[Date]])</f>
        <v>7</v>
      </c>
      <c r="K3587">
        <f>WEEKDAY(Table1[[#This Row],[Date]])</f>
        <v>6</v>
      </c>
      <c r="L3587" s="3">
        <f>DAY(Table1[[#This Row],[Date]])</f>
        <v>7</v>
      </c>
      <c r="M3587" s="3">
        <f>Table1[[#This Row],[Inventory Level]]/Table1[[#This Row],[Reorder Point]]</f>
        <v>0.37237237237237236</v>
      </c>
      <c r="N3587" s="3">
        <f>ROUND(Table1[[#This Row],[Turnover Ratio]],2)</f>
        <v>0.37</v>
      </c>
    </row>
    <row r="3588" spans="1:14" hidden="1" x14ac:dyDescent="0.25">
      <c r="A3588" t="s">
        <v>1458</v>
      </c>
      <c r="B3588" s="1">
        <v>45464</v>
      </c>
      <c r="C3588">
        <v>916</v>
      </c>
      <c r="D3588">
        <v>333</v>
      </c>
      <c r="E3588">
        <v>17</v>
      </c>
      <c r="F3588">
        <v>21</v>
      </c>
      <c r="G3588">
        <v>10</v>
      </c>
      <c r="H3588" t="s">
        <v>3951</v>
      </c>
      <c r="I3588">
        <f>YEAR(Table1[[#This Row],[Date]])</f>
        <v>2024</v>
      </c>
      <c r="J3588">
        <f>MONTH(Table1[[#This Row],[Date]])</f>
        <v>6</v>
      </c>
      <c r="K3588">
        <f>WEEKDAY(Table1[[#This Row],[Date]])</f>
        <v>6</v>
      </c>
      <c r="L3588" s="3">
        <f>DAY(Table1[[#This Row],[Date]])</f>
        <v>21</v>
      </c>
      <c r="M3588" s="3">
        <f>Table1[[#This Row],[Inventory Level]]/Table1[[#This Row],[Reorder Point]]</f>
        <v>2.7507507507507509</v>
      </c>
      <c r="N3588" s="3">
        <f>ROUND(Table1[[#This Row],[Turnover Ratio]],2)</f>
        <v>2.75</v>
      </c>
    </row>
    <row r="3589" spans="1:14" x14ac:dyDescent="0.25">
      <c r="A3589" t="s">
        <v>509</v>
      </c>
      <c r="B3589" s="1">
        <v>45041</v>
      </c>
      <c r="C3589">
        <v>628</v>
      </c>
      <c r="D3589">
        <v>272</v>
      </c>
      <c r="E3589">
        <v>9</v>
      </c>
      <c r="F3589">
        <v>9</v>
      </c>
      <c r="G3589">
        <v>16</v>
      </c>
      <c r="H3589" t="s">
        <v>3949</v>
      </c>
      <c r="I3589">
        <f>YEAR(Table1[[#This Row],[Date]])</f>
        <v>2023</v>
      </c>
      <c r="J3589">
        <f>MONTH(Table1[[#This Row],[Date]])</f>
        <v>4</v>
      </c>
      <c r="K3589">
        <f>WEEKDAY(Table1[[#This Row],[Date]])</f>
        <v>3</v>
      </c>
      <c r="L3589" s="3">
        <f>DAY(Table1[[#This Row],[Date]])</f>
        <v>25</v>
      </c>
      <c r="M3589" s="3">
        <f>Table1[[#This Row],[Inventory Level]]/Table1[[#This Row],[Reorder Point]]</f>
        <v>2.3088235294117645</v>
      </c>
      <c r="N3589" s="3">
        <f>ROUND(Table1[[#This Row],[Turnover Ratio]],2)</f>
        <v>2.31</v>
      </c>
    </row>
    <row r="3590" spans="1:14" hidden="1" x14ac:dyDescent="0.25">
      <c r="A3590" t="s">
        <v>3004</v>
      </c>
      <c r="B3590" s="1">
        <v>45679</v>
      </c>
      <c r="C3590">
        <v>859</v>
      </c>
      <c r="D3590">
        <v>132</v>
      </c>
      <c r="E3590">
        <v>25</v>
      </c>
      <c r="F3590">
        <v>124</v>
      </c>
      <c r="G3590">
        <v>9</v>
      </c>
      <c r="H3590" t="s">
        <v>3950</v>
      </c>
      <c r="I3590">
        <f>YEAR(Table1[[#This Row],[Date]])</f>
        <v>2025</v>
      </c>
      <c r="J3590">
        <f>MONTH(Table1[[#This Row],[Date]])</f>
        <v>1</v>
      </c>
      <c r="K3590">
        <f>WEEKDAY(Table1[[#This Row],[Date]])</f>
        <v>4</v>
      </c>
      <c r="L3590" s="3">
        <f>DAY(Table1[[#This Row],[Date]])</f>
        <v>22</v>
      </c>
      <c r="M3590" s="3">
        <f>Table1[[#This Row],[Inventory Level]]/Table1[[#This Row],[Reorder Point]]</f>
        <v>6.5075757575757578</v>
      </c>
      <c r="N3590" s="3">
        <f>ROUND(Table1[[#This Row],[Turnover Ratio]],2)</f>
        <v>6.51</v>
      </c>
    </row>
    <row r="3591" spans="1:14" hidden="1" x14ac:dyDescent="0.25">
      <c r="A3591" t="s">
        <v>3005</v>
      </c>
      <c r="B3591" s="1">
        <v>45374</v>
      </c>
      <c r="C3591">
        <v>573</v>
      </c>
      <c r="D3591">
        <v>374</v>
      </c>
      <c r="E3591">
        <v>12</v>
      </c>
      <c r="F3591">
        <v>53</v>
      </c>
      <c r="G3591">
        <v>15</v>
      </c>
      <c r="H3591" t="s">
        <v>3950</v>
      </c>
      <c r="I3591">
        <f>YEAR(Table1[[#This Row],[Date]])</f>
        <v>2024</v>
      </c>
      <c r="J3591">
        <f>MONTH(Table1[[#This Row],[Date]])</f>
        <v>3</v>
      </c>
      <c r="K3591">
        <f>WEEKDAY(Table1[[#This Row],[Date]])</f>
        <v>7</v>
      </c>
      <c r="L3591" s="3">
        <f>DAY(Table1[[#This Row],[Date]])</f>
        <v>23</v>
      </c>
      <c r="M3591" s="3">
        <f>Table1[[#This Row],[Inventory Level]]/Table1[[#This Row],[Reorder Point]]</f>
        <v>1.5320855614973261</v>
      </c>
      <c r="N3591" s="3">
        <f>ROUND(Table1[[#This Row],[Turnover Ratio]],2)</f>
        <v>1.53</v>
      </c>
    </row>
    <row r="3592" spans="1:14" x14ac:dyDescent="0.25">
      <c r="A3592" t="s">
        <v>1419</v>
      </c>
      <c r="B3592" s="1">
        <v>45050</v>
      </c>
      <c r="C3592">
        <v>420</v>
      </c>
      <c r="D3592">
        <v>418</v>
      </c>
      <c r="E3592">
        <v>22</v>
      </c>
      <c r="F3592">
        <v>142</v>
      </c>
      <c r="G3592">
        <v>30</v>
      </c>
      <c r="H3592" t="s">
        <v>3949</v>
      </c>
      <c r="I3592">
        <f>YEAR(Table1[[#This Row],[Date]])</f>
        <v>2023</v>
      </c>
      <c r="J3592">
        <f>MONTH(Table1[[#This Row],[Date]])</f>
        <v>5</v>
      </c>
      <c r="K3592">
        <f>WEEKDAY(Table1[[#This Row],[Date]])</f>
        <v>5</v>
      </c>
      <c r="L3592" s="3">
        <f>DAY(Table1[[#This Row],[Date]])</f>
        <v>4</v>
      </c>
      <c r="M3592" s="3">
        <f>Table1[[#This Row],[Inventory Level]]/Table1[[#This Row],[Reorder Point]]</f>
        <v>1.0047846889952152</v>
      </c>
      <c r="N3592" s="3">
        <f>ROUND(Table1[[#This Row],[Turnover Ratio]],2)</f>
        <v>1</v>
      </c>
    </row>
    <row r="3593" spans="1:14" hidden="1" x14ac:dyDescent="0.25">
      <c r="A3593" t="s">
        <v>3006</v>
      </c>
      <c r="B3593" s="1">
        <v>45048</v>
      </c>
      <c r="C3593">
        <v>104</v>
      </c>
      <c r="D3593">
        <v>393</v>
      </c>
      <c r="E3593">
        <v>26</v>
      </c>
      <c r="F3593">
        <v>172</v>
      </c>
      <c r="G3593">
        <v>9</v>
      </c>
      <c r="H3593" t="s">
        <v>3951</v>
      </c>
      <c r="I3593">
        <f>YEAR(Table1[[#This Row],[Date]])</f>
        <v>2023</v>
      </c>
      <c r="J3593">
        <f>MONTH(Table1[[#This Row],[Date]])</f>
        <v>5</v>
      </c>
      <c r="K3593">
        <f>WEEKDAY(Table1[[#This Row],[Date]])</f>
        <v>3</v>
      </c>
      <c r="L3593" s="3">
        <f>DAY(Table1[[#This Row],[Date]])</f>
        <v>2</v>
      </c>
      <c r="M3593" s="3">
        <f>Table1[[#This Row],[Inventory Level]]/Table1[[#This Row],[Reorder Point]]</f>
        <v>0.26463104325699743</v>
      </c>
      <c r="N3593" s="3">
        <f>ROUND(Table1[[#This Row],[Turnover Ratio]],2)</f>
        <v>0.26</v>
      </c>
    </row>
    <row r="3594" spans="1:14" hidden="1" x14ac:dyDescent="0.25">
      <c r="A3594" t="s">
        <v>3007</v>
      </c>
      <c r="B3594" s="1">
        <v>45393</v>
      </c>
      <c r="C3594">
        <v>755</v>
      </c>
      <c r="D3594">
        <v>410</v>
      </c>
      <c r="E3594">
        <v>14</v>
      </c>
      <c r="F3594">
        <v>80</v>
      </c>
      <c r="G3594">
        <v>48</v>
      </c>
      <c r="H3594" t="s">
        <v>3950</v>
      </c>
      <c r="I3594">
        <f>YEAR(Table1[[#This Row],[Date]])</f>
        <v>2024</v>
      </c>
      <c r="J3594">
        <f>MONTH(Table1[[#This Row],[Date]])</f>
        <v>4</v>
      </c>
      <c r="K3594">
        <f>WEEKDAY(Table1[[#This Row],[Date]])</f>
        <v>5</v>
      </c>
      <c r="L3594" s="3">
        <f>DAY(Table1[[#This Row],[Date]])</f>
        <v>11</v>
      </c>
      <c r="M3594" s="3">
        <f>Table1[[#This Row],[Inventory Level]]/Table1[[#This Row],[Reorder Point]]</f>
        <v>1.8414634146341464</v>
      </c>
      <c r="N3594" s="3">
        <f>ROUND(Table1[[#This Row],[Turnover Ratio]],2)</f>
        <v>1.84</v>
      </c>
    </row>
    <row r="3595" spans="1:14" hidden="1" x14ac:dyDescent="0.25">
      <c r="A3595" t="s">
        <v>3008</v>
      </c>
      <c r="B3595" s="1">
        <v>45403</v>
      </c>
      <c r="C3595">
        <v>474</v>
      </c>
      <c r="D3595">
        <v>351</v>
      </c>
      <c r="E3595">
        <v>25</v>
      </c>
      <c r="F3595">
        <v>38</v>
      </c>
      <c r="G3595">
        <v>6</v>
      </c>
      <c r="H3595" t="s">
        <v>3950</v>
      </c>
      <c r="I3595">
        <f>YEAR(Table1[[#This Row],[Date]])</f>
        <v>2024</v>
      </c>
      <c r="J3595">
        <f>MONTH(Table1[[#This Row],[Date]])</f>
        <v>4</v>
      </c>
      <c r="K3595">
        <f>WEEKDAY(Table1[[#This Row],[Date]])</f>
        <v>1</v>
      </c>
      <c r="L3595" s="3">
        <f>DAY(Table1[[#This Row],[Date]])</f>
        <v>21</v>
      </c>
      <c r="M3595" s="3">
        <f>Table1[[#This Row],[Inventory Level]]/Table1[[#This Row],[Reorder Point]]</f>
        <v>1.3504273504273505</v>
      </c>
      <c r="N3595" s="3">
        <f>ROUND(Table1[[#This Row],[Turnover Ratio]],2)</f>
        <v>1.35</v>
      </c>
    </row>
    <row r="3596" spans="1:14" hidden="1" x14ac:dyDescent="0.25">
      <c r="A3596" t="s">
        <v>1969</v>
      </c>
      <c r="B3596" s="1">
        <v>45168</v>
      </c>
      <c r="C3596">
        <v>460</v>
      </c>
      <c r="D3596">
        <v>388</v>
      </c>
      <c r="E3596">
        <v>1</v>
      </c>
      <c r="F3596">
        <v>88</v>
      </c>
      <c r="G3596">
        <v>3</v>
      </c>
      <c r="H3596" t="s">
        <v>3951</v>
      </c>
      <c r="I3596">
        <f>YEAR(Table1[[#This Row],[Date]])</f>
        <v>2023</v>
      </c>
      <c r="J3596">
        <f>MONTH(Table1[[#This Row],[Date]])</f>
        <v>8</v>
      </c>
      <c r="K3596">
        <f>WEEKDAY(Table1[[#This Row],[Date]])</f>
        <v>4</v>
      </c>
      <c r="L3596" s="3">
        <f>DAY(Table1[[#This Row],[Date]])</f>
        <v>30</v>
      </c>
      <c r="M3596" s="3">
        <f>Table1[[#This Row],[Inventory Level]]/Table1[[#This Row],[Reorder Point]]</f>
        <v>1.1855670103092784</v>
      </c>
      <c r="N3596" s="3">
        <f>ROUND(Table1[[#This Row],[Turnover Ratio]],2)</f>
        <v>1.19</v>
      </c>
    </row>
    <row r="3597" spans="1:14" x14ac:dyDescent="0.25">
      <c r="A3597" t="s">
        <v>3009</v>
      </c>
      <c r="B3597" s="1">
        <v>45256</v>
      </c>
      <c r="C3597">
        <v>322</v>
      </c>
      <c r="D3597">
        <v>363</v>
      </c>
      <c r="E3597">
        <v>4</v>
      </c>
      <c r="F3597">
        <v>113</v>
      </c>
      <c r="G3597">
        <v>9</v>
      </c>
      <c r="H3597" t="s">
        <v>3949</v>
      </c>
      <c r="I3597">
        <f>YEAR(Table1[[#This Row],[Date]])</f>
        <v>2023</v>
      </c>
      <c r="J3597">
        <f>MONTH(Table1[[#This Row],[Date]])</f>
        <v>11</v>
      </c>
      <c r="K3597">
        <f>WEEKDAY(Table1[[#This Row],[Date]])</f>
        <v>1</v>
      </c>
      <c r="L3597" s="3">
        <f>DAY(Table1[[#This Row],[Date]])</f>
        <v>26</v>
      </c>
      <c r="M3597" s="3">
        <f>Table1[[#This Row],[Inventory Level]]/Table1[[#This Row],[Reorder Point]]</f>
        <v>0.88705234159779611</v>
      </c>
      <c r="N3597" s="3">
        <f>ROUND(Table1[[#This Row],[Turnover Ratio]],2)</f>
        <v>0.89</v>
      </c>
    </row>
    <row r="3598" spans="1:14" hidden="1" x14ac:dyDescent="0.25">
      <c r="A3598" t="s">
        <v>3010</v>
      </c>
      <c r="B3598" s="1">
        <v>45216</v>
      </c>
      <c r="C3598">
        <v>249</v>
      </c>
      <c r="D3598">
        <v>124</v>
      </c>
      <c r="E3598">
        <v>25</v>
      </c>
      <c r="F3598">
        <v>169</v>
      </c>
      <c r="G3598">
        <v>31</v>
      </c>
      <c r="H3598" t="s">
        <v>3951</v>
      </c>
      <c r="I3598">
        <f>YEAR(Table1[[#This Row],[Date]])</f>
        <v>2023</v>
      </c>
      <c r="J3598">
        <f>MONTH(Table1[[#This Row],[Date]])</f>
        <v>10</v>
      </c>
      <c r="K3598">
        <f>WEEKDAY(Table1[[#This Row],[Date]])</f>
        <v>3</v>
      </c>
      <c r="L3598" s="3">
        <f>DAY(Table1[[#This Row],[Date]])</f>
        <v>17</v>
      </c>
      <c r="M3598" s="3">
        <f>Table1[[#This Row],[Inventory Level]]/Table1[[#This Row],[Reorder Point]]</f>
        <v>2.0080645161290325</v>
      </c>
      <c r="N3598" s="3">
        <f>ROUND(Table1[[#This Row],[Turnover Ratio]],2)</f>
        <v>2.0099999999999998</v>
      </c>
    </row>
    <row r="3599" spans="1:14" hidden="1" x14ac:dyDescent="0.25">
      <c r="A3599" t="s">
        <v>454</v>
      </c>
      <c r="B3599" s="1">
        <v>45304</v>
      </c>
      <c r="C3599">
        <v>119</v>
      </c>
      <c r="D3599">
        <v>75</v>
      </c>
      <c r="E3599">
        <v>29</v>
      </c>
      <c r="F3599">
        <v>166</v>
      </c>
      <c r="G3599">
        <v>48</v>
      </c>
      <c r="H3599" t="s">
        <v>3951</v>
      </c>
      <c r="I3599">
        <f>YEAR(Table1[[#This Row],[Date]])</f>
        <v>2024</v>
      </c>
      <c r="J3599">
        <f>MONTH(Table1[[#This Row],[Date]])</f>
        <v>1</v>
      </c>
      <c r="K3599">
        <f>WEEKDAY(Table1[[#This Row],[Date]])</f>
        <v>7</v>
      </c>
      <c r="L3599" s="3">
        <f>DAY(Table1[[#This Row],[Date]])</f>
        <v>13</v>
      </c>
      <c r="M3599" s="3">
        <f>Table1[[#This Row],[Inventory Level]]/Table1[[#This Row],[Reorder Point]]</f>
        <v>1.5866666666666667</v>
      </c>
      <c r="N3599" s="3">
        <f>ROUND(Table1[[#This Row],[Turnover Ratio]],2)</f>
        <v>1.59</v>
      </c>
    </row>
    <row r="3600" spans="1:14" hidden="1" x14ac:dyDescent="0.25">
      <c r="A3600" t="s">
        <v>3011</v>
      </c>
      <c r="B3600" s="1">
        <v>45626</v>
      </c>
      <c r="C3600">
        <v>244</v>
      </c>
      <c r="D3600">
        <v>135</v>
      </c>
      <c r="E3600">
        <v>21</v>
      </c>
      <c r="F3600">
        <v>39</v>
      </c>
      <c r="G3600">
        <v>2</v>
      </c>
      <c r="H3600" t="s">
        <v>3951</v>
      </c>
      <c r="I3600">
        <f>YEAR(Table1[[#This Row],[Date]])</f>
        <v>2024</v>
      </c>
      <c r="J3600">
        <f>MONTH(Table1[[#This Row],[Date]])</f>
        <v>11</v>
      </c>
      <c r="K3600">
        <f>WEEKDAY(Table1[[#This Row],[Date]])</f>
        <v>7</v>
      </c>
      <c r="L3600" s="3">
        <f>DAY(Table1[[#This Row],[Date]])</f>
        <v>30</v>
      </c>
      <c r="M3600" s="3">
        <f>Table1[[#This Row],[Inventory Level]]/Table1[[#This Row],[Reorder Point]]</f>
        <v>1.8074074074074074</v>
      </c>
      <c r="N3600" s="3">
        <f>ROUND(Table1[[#This Row],[Turnover Ratio]],2)</f>
        <v>1.81</v>
      </c>
    </row>
    <row r="3601" spans="1:14" hidden="1" x14ac:dyDescent="0.25">
      <c r="A3601" t="s">
        <v>3012</v>
      </c>
      <c r="B3601" s="1">
        <v>45032</v>
      </c>
      <c r="C3601">
        <v>290</v>
      </c>
      <c r="D3601">
        <v>220</v>
      </c>
      <c r="E3601">
        <v>5</v>
      </c>
      <c r="F3601">
        <v>74</v>
      </c>
      <c r="G3601">
        <v>50</v>
      </c>
      <c r="H3601" t="s">
        <v>3951</v>
      </c>
      <c r="I3601">
        <f>YEAR(Table1[[#This Row],[Date]])</f>
        <v>2023</v>
      </c>
      <c r="J3601">
        <f>MONTH(Table1[[#This Row],[Date]])</f>
        <v>4</v>
      </c>
      <c r="K3601">
        <f>WEEKDAY(Table1[[#This Row],[Date]])</f>
        <v>1</v>
      </c>
      <c r="L3601" s="3">
        <f>DAY(Table1[[#This Row],[Date]])</f>
        <v>16</v>
      </c>
      <c r="M3601" s="3">
        <f>Table1[[#This Row],[Inventory Level]]/Table1[[#This Row],[Reorder Point]]</f>
        <v>1.3181818181818181</v>
      </c>
      <c r="N3601" s="3">
        <f>ROUND(Table1[[#This Row],[Turnover Ratio]],2)</f>
        <v>1.32</v>
      </c>
    </row>
    <row r="3602" spans="1:14" x14ac:dyDescent="0.25">
      <c r="A3602" t="s">
        <v>1669</v>
      </c>
      <c r="B3602" s="1">
        <v>45565</v>
      </c>
      <c r="C3602">
        <v>208</v>
      </c>
      <c r="D3602">
        <v>119</v>
      </c>
      <c r="E3602">
        <v>21</v>
      </c>
      <c r="F3602">
        <v>120</v>
      </c>
      <c r="G3602">
        <v>32</v>
      </c>
      <c r="H3602" t="s">
        <v>3949</v>
      </c>
      <c r="I3602">
        <f>YEAR(Table1[[#This Row],[Date]])</f>
        <v>2024</v>
      </c>
      <c r="J3602">
        <f>MONTH(Table1[[#This Row],[Date]])</f>
        <v>9</v>
      </c>
      <c r="K3602">
        <f>WEEKDAY(Table1[[#This Row],[Date]])</f>
        <v>2</v>
      </c>
      <c r="L3602" s="3">
        <f>DAY(Table1[[#This Row],[Date]])</f>
        <v>30</v>
      </c>
      <c r="M3602" s="3">
        <f>Table1[[#This Row],[Inventory Level]]/Table1[[#This Row],[Reorder Point]]</f>
        <v>1.7478991596638656</v>
      </c>
      <c r="N3602" s="3">
        <f>ROUND(Table1[[#This Row],[Turnover Ratio]],2)</f>
        <v>1.75</v>
      </c>
    </row>
    <row r="3603" spans="1:14" x14ac:dyDescent="0.25">
      <c r="A3603" t="s">
        <v>3013</v>
      </c>
      <c r="B3603" s="1">
        <v>45565</v>
      </c>
      <c r="C3603">
        <v>826</v>
      </c>
      <c r="D3603">
        <v>430</v>
      </c>
      <c r="E3603">
        <v>21</v>
      </c>
      <c r="F3603">
        <v>21</v>
      </c>
      <c r="G3603">
        <v>31</v>
      </c>
      <c r="H3603" t="s">
        <v>3949</v>
      </c>
      <c r="I3603">
        <f>YEAR(Table1[[#This Row],[Date]])</f>
        <v>2024</v>
      </c>
      <c r="J3603">
        <f>MONTH(Table1[[#This Row],[Date]])</f>
        <v>9</v>
      </c>
      <c r="K3603">
        <f>WEEKDAY(Table1[[#This Row],[Date]])</f>
        <v>2</v>
      </c>
      <c r="L3603" s="3">
        <f>DAY(Table1[[#This Row],[Date]])</f>
        <v>30</v>
      </c>
      <c r="M3603" s="3">
        <f>Table1[[#This Row],[Inventory Level]]/Table1[[#This Row],[Reorder Point]]</f>
        <v>1.9209302325581394</v>
      </c>
      <c r="N3603" s="3">
        <f>ROUND(Table1[[#This Row],[Turnover Ratio]],2)</f>
        <v>1.92</v>
      </c>
    </row>
    <row r="3604" spans="1:14" hidden="1" x14ac:dyDescent="0.25">
      <c r="A3604" t="s">
        <v>3014</v>
      </c>
      <c r="B3604" s="1">
        <v>45214</v>
      </c>
      <c r="C3604">
        <v>340</v>
      </c>
      <c r="D3604">
        <v>398</v>
      </c>
      <c r="E3604">
        <v>18</v>
      </c>
      <c r="F3604">
        <v>130</v>
      </c>
      <c r="G3604">
        <v>38</v>
      </c>
      <c r="H3604" t="s">
        <v>3951</v>
      </c>
      <c r="I3604">
        <f>YEAR(Table1[[#This Row],[Date]])</f>
        <v>2023</v>
      </c>
      <c r="J3604">
        <f>MONTH(Table1[[#This Row],[Date]])</f>
        <v>10</v>
      </c>
      <c r="K3604">
        <f>WEEKDAY(Table1[[#This Row],[Date]])</f>
        <v>1</v>
      </c>
      <c r="L3604" s="3">
        <f>DAY(Table1[[#This Row],[Date]])</f>
        <v>15</v>
      </c>
      <c r="M3604" s="3">
        <f>Table1[[#This Row],[Inventory Level]]/Table1[[#This Row],[Reorder Point]]</f>
        <v>0.85427135678391963</v>
      </c>
      <c r="N3604" s="3">
        <f>ROUND(Table1[[#This Row],[Turnover Ratio]],2)</f>
        <v>0.85</v>
      </c>
    </row>
    <row r="3605" spans="1:14" hidden="1" x14ac:dyDescent="0.25">
      <c r="A3605" t="s">
        <v>766</v>
      </c>
      <c r="B3605" s="1">
        <v>45488</v>
      </c>
      <c r="C3605">
        <v>694</v>
      </c>
      <c r="D3605">
        <v>370</v>
      </c>
      <c r="E3605">
        <v>28</v>
      </c>
      <c r="F3605">
        <v>84</v>
      </c>
      <c r="G3605">
        <v>15</v>
      </c>
      <c r="H3605" t="s">
        <v>3950</v>
      </c>
      <c r="I3605">
        <f>YEAR(Table1[[#This Row],[Date]])</f>
        <v>2024</v>
      </c>
      <c r="J3605">
        <f>MONTH(Table1[[#This Row],[Date]])</f>
        <v>7</v>
      </c>
      <c r="K3605">
        <f>WEEKDAY(Table1[[#This Row],[Date]])</f>
        <v>2</v>
      </c>
      <c r="L3605" s="3">
        <f>DAY(Table1[[#This Row],[Date]])</f>
        <v>15</v>
      </c>
      <c r="M3605" s="3">
        <f>Table1[[#This Row],[Inventory Level]]/Table1[[#This Row],[Reorder Point]]</f>
        <v>1.8756756756756756</v>
      </c>
      <c r="N3605" s="3">
        <f>ROUND(Table1[[#This Row],[Turnover Ratio]],2)</f>
        <v>1.88</v>
      </c>
    </row>
    <row r="3606" spans="1:14" hidden="1" x14ac:dyDescent="0.25">
      <c r="A3606" t="s">
        <v>1730</v>
      </c>
      <c r="B3606" s="1">
        <v>45584</v>
      </c>
      <c r="C3606">
        <v>621</v>
      </c>
      <c r="D3606">
        <v>491</v>
      </c>
      <c r="E3606">
        <v>7</v>
      </c>
      <c r="F3606">
        <v>156</v>
      </c>
      <c r="G3606">
        <v>12</v>
      </c>
      <c r="H3606" t="s">
        <v>3950</v>
      </c>
      <c r="I3606">
        <f>YEAR(Table1[[#This Row],[Date]])</f>
        <v>2024</v>
      </c>
      <c r="J3606">
        <f>MONTH(Table1[[#This Row],[Date]])</f>
        <v>10</v>
      </c>
      <c r="K3606">
        <f>WEEKDAY(Table1[[#This Row],[Date]])</f>
        <v>7</v>
      </c>
      <c r="L3606" s="3">
        <f>DAY(Table1[[#This Row],[Date]])</f>
        <v>19</v>
      </c>
      <c r="M3606" s="3">
        <f>Table1[[#This Row],[Inventory Level]]/Table1[[#This Row],[Reorder Point]]</f>
        <v>1.2647657841140529</v>
      </c>
      <c r="N3606" s="3">
        <f>ROUND(Table1[[#This Row],[Turnover Ratio]],2)</f>
        <v>1.26</v>
      </c>
    </row>
    <row r="3607" spans="1:14" hidden="1" x14ac:dyDescent="0.25">
      <c r="A3607" t="s">
        <v>3015</v>
      </c>
      <c r="B3607" s="1">
        <v>45098</v>
      </c>
      <c r="C3607">
        <v>310</v>
      </c>
      <c r="D3607">
        <v>119</v>
      </c>
      <c r="E3607">
        <v>4</v>
      </c>
      <c r="F3607">
        <v>15</v>
      </c>
      <c r="G3607">
        <v>5</v>
      </c>
      <c r="H3607" t="s">
        <v>3951</v>
      </c>
      <c r="I3607">
        <f>YEAR(Table1[[#This Row],[Date]])</f>
        <v>2023</v>
      </c>
      <c r="J3607">
        <f>MONTH(Table1[[#This Row],[Date]])</f>
        <v>6</v>
      </c>
      <c r="K3607">
        <f>WEEKDAY(Table1[[#This Row],[Date]])</f>
        <v>4</v>
      </c>
      <c r="L3607" s="3">
        <f>DAY(Table1[[#This Row],[Date]])</f>
        <v>21</v>
      </c>
      <c r="M3607" s="3">
        <f>Table1[[#This Row],[Inventory Level]]/Table1[[#This Row],[Reorder Point]]</f>
        <v>2.6050420168067228</v>
      </c>
      <c r="N3607" s="3">
        <f>ROUND(Table1[[#This Row],[Turnover Ratio]],2)</f>
        <v>2.61</v>
      </c>
    </row>
    <row r="3608" spans="1:14" hidden="1" x14ac:dyDescent="0.25">
      <c r="A3608" t="s">
        <v>3016</v>
      </c>
      <c r="B3608" s="1">
        <v>45469</v>
      </c>
      <c r="C3608">
        <v>381</v>
      </c>
      <c r="D3608">
        <v>287</v>
      </c>
      <c r="E3608">
        <v>3</v>
      </c>
      <c r="F3608">
        <v>176</v>
      </c>
      <c r="G3608">
        <v>46</v>
      </c>
      <c r="H3608" t="s">
        <v>3951</v>
      </c>
      <c r="I3608">
        <f>YEAR(Table1[[#This Row],[Date]])</f>
        <v>2024</v>
      </c>
      <c r="J3608">
        <f>MONTH(Table1[[#This Row],[Date]])</f>
        <v>6</v>
      </c>
      <c r="K3608">
        <f>WEEKDAY(Table1[[#This Row],[Date]])</f>
        <v>4</v>
      </c>
      <c r="L3608" s="3">
        <f>DAY(Table1[[#This Row],[Date]])</f>
        <v>26</v>
      </c>
      <c r="M3608" s="3">
        <f>Table1[[#This Row],[Inventory Level]]/Table1[[#This Row],[Reorder Point]]</f>
        <v>1.3275261324041812</v>
      </c>
      <c r="N3608" s="3">
        <f>ROUND(Table1[[#This Row],[Turnover Ratio]],2)</f>
        <v>1.33</v>
      </c>
    </row>
    <row r="3609" spans="1:14" hidden="1" x14ac:dyDescent="0.25">
      <c r="A3609" t="s">
        <v>3017</v>
      </c>
      <c r="B3609" s="1">
        <v>45637</v>
      </c>
      <c r="C3609">
        <v>645</v>
      </c>
      <c r="D3609">
        <v>132</v>
      </c>
      <c r="E3609">
        <v>30</v>
      </c>
      <c r="F3609">
        <v>58</v>
      </c>
      <c r="G3609">
        <v>31</v>
      </c>
      <c r="H3609" t="s">
        <v>3950</v>
      </c>
      <c r="I3609">
        <f>YEAR(Table1[[#This Row],[Date]])</f>
        <v>2024</v>
      </c>
      <c r="J3609">
        <f>MONTH(Table1[[#This Row],[Date]])</f>
        <v>12</v>
      </c>
      <c r="K3609">
        <f>WEEKDAY(Table1[[#This Row],[Date]])</f>
        <v>4</v>
      </c>
      <c r="L3609" s="3">
        <f>DAY(Table1[[#This Row],[Date]])</f>
        <v>11</v>
      </c>
      <c r="M3609" s="3">
        <f>Table1[[#This Row],[Inventory Level]]/Table1[[#This Row],[Reorder Point]]</f>
        <v>4.8863636363636367</v>
      </c>
      <c r="N3609" s="3">
        <f>ROUND(Table1[[#This Row],[Turnover Ratio]],2)</f>
        <v>4.8899999999999997</v>
      </c>
    </row>
    <row r="3610" spans="1:14" x14ac:dyDescent="0.25">
      <c r="A3610" t="s">
        <v>3018</v>
      </c>
      <c r="B3610" s="1">
        <v>45384</v>
      </c>
      <c r="C3610">
        <v>625</v>
      </c>
      <c r="D3610">
        <v>231</v>
      </c>
      <c r="E3610">
        <v>27</v>
      </c>
      <c r="F3610">
        <v>51</v>
      </c>
      <c r="G3610">
        <v>44</v>
      </c>
      <c r="H3610" t="s">
        <v>3949</v>
      </c>
      <c r="I3610">
        <f>YEAR(Table1[[#This Row],[Date]])</f>
        <v>2024</v>
      </c>
      <c r="J3610">
        <f>MONTH(Table1[[#This Row],[Date]])</f>
        <v>4</v>
      </c>
      <c r="K3610">
        <f>WEEKDAY(Table1[[#This Row],[Date]])</f>
        <v>3</v>
      </c>
      <c r="L3610" s="3">
        <f>DAY(Table1[[#This Row],[Date]])</f>
        <v>2</v>
      </c>
      <c r="M3610" s="3">
        <f>Table1[[#This Row],[Inventory Level]]/Table1[[#This Row],[Reorder Point]]</f>
        <v>2.7056277056277058</v>
      </c>
      <c r="N3610" s="3">
        <f>ROUND(Table1[[#This Row],[Turnover Ratio]],2)</f>
        <v>2.71</v>
      </c>
    </row>
    <row r="3611" spans="1:14" hidden="1" x14ac:dyDescent="0.25">
      <c r="A3611" t="s">
        <v>3019</v>
      </c>
      <c r="B3611" s="1">
        <v>44976</v>
      </c>
      <c r="C3611">
        <v>550</v>
      </c>
      <c r="D3611">
        <v>244</v>
      </c>
      <c r="E3611">
        <v>14</v>
      </c>
      <c r="F3611">
        <v>149</v>
      </c>
      <c r="G3611">
        <v>47</v>
      </c>
      <c r="H3611" t="s">
        <v>3951</v>
      </c>
      <c r="I3611">
        <f>YEAR(Table1[[#This Row],[Date]])</f>
        <v>2023</v>
      </c>
      <c r="J3611">
        <f>MONTH(Table1[[#This Row],[Date]])</f>
        <v>2</v>
      </c>
      <c r="K3611">
        <f>WEEKDAY(Table1[[#This Row],[Date]])</f>
        <v>1</v>
      </c>
      <c r="L3611" s="3">
        <f>DAY(Table1[[#This Row],[Date]])</f>
        <v>19</v>
      </c>
      <c r="M3611" s="3">
        <f>Table1[[#This Row],[Inventory Level]]/Table1[[#This Row],[Reorder Point]]</f>
        <v>2.2540983606557377</v>
      </c>
      <c r="N3611" s="3">
        <f>ROUND(Table1[[#This Row],[Turnover Ratio]],2)</f>
        <v>2.25</v>
      </c>
    </row>
    <row r="3612" spans="1:14" hidden="1" x14ac:dyDescent="0.25">
      <c r="A3612" t="s">
        <v>3020</v>
      </c>
      <c r="B3612" s="1">
        <v>45495</v>
      </c>
      <c r="C3612">
        <v>122</v>
      </c>
      <c r="D3612">
        <v>348</v>
      </c>
      <c r="E3612">
        <v>3</v>
      </c>
      <c r="F3612">
        <v>33</v>
      </c>
      <c r="G3612">
        <v>41</v>
      </c>
      <c r="H3612" t="s">
        <v>3951</v>
      </c>
      <c r="I3612">
        <f>YEAR(Table1[[#This Row],[Date]])</f>
        <v>2024</v>
      </c>
      <c r="J3612">
        <f>MONTH(Table1[[#This Row],[Date]])</f>
        <v>7</v>
      </c>
      <c r="K3612">
        <f>WEEKDAY(Table1[[#This Row],[Date]])</f>
        <v>2</v>
      </c>
      <c r="L3612" s="3">
        <f>DAY(Table1[[#This Row],[Date]])</f>
        <v>22</v>
      </c>
      <c r="M3612" s="3">
        <f>Table1[[#This Row],[Inventory Level]]/Table1[[#This Row],[Reorder Point]]</f>
        <v>0.35057471264367818</v>
      </c>
      <c r="N3612" s="3">
        <f>ROUND(Table1[[#This Row],[Turnover Ratio]],2)</f>
        <v>0.35</v>
      </c>
    </row>
    <row r="3613" spans="1:14" hidden="1" x14ac:dyDescent="0.25">
      <c r="A3613" t="s">
        <v>3021</v>
      </c>
      <c r="B3613" s="1">
        <v>45146</v>
      </c>
      <c r="C3613">
        <v>487</v>
      </c>
      <c r="D3613">
        <v>281</v>
      </c>
      <c r="E3613">
        <v>7</v>
      </c>
      <c r="F3613">
        <v>166</v>
      </c>
      <c r="G3613">
        <v>17</v>
      </c>
      <c r="H3613" t="s">
        <v>3950</v>
      </c>
      <c r="I3613">
        <f>YEAR(Table1[[#This Row],[Date]])</f>
        <v>2023</v>
      </c>
      <c r="J3613">
        <f>MONTH(Table1[[#This Row],[Date]])</f>
        <v>8</v>
      </c>
      <c r="K3613">
        <f>WEEKDAY(Table1[[#This Row],[Date]])</f>
        <v>3</v>
      </c>
      <c r="L3613" s="3">
        <f>DAY(Table1[[#This Row],[Date]])</f>
        <v>8</v>
      </c>
      <c r="M3613" s="3">
        <f>Table1[[#This Row],[Inventory Level]]/Table1[[#This Row],[Reorder Point]]</f>
        <v>1.7330960854092528</v>
      </c>
      <c r="N3613" s="3">
        <f>ROUND(Table1[[#This Row],[Turnover Ratio]],2)</f>
        <v>1.73</v>
      </c>
    </row>
    <row r="3614" spans="1:14" x14ac:dyDescent="0.25">
      <c r="A3614" t="s">
        <v>21</v>
      </c>
      <c r="B3614" s="1">
        <v>45327</v>
      </c>
      <c r="C3614">
        <v>501</v>
      </c>
      <c r="D3614">
        <v>183</v>
      </c>
      <c r="E3614">
        <v>6</v>
      </c>
      <c r="F3614">
        <v>155</v>
      </c>
      <c r="G3614">
        <v>3</v>
      </c>
      <c r="H3614" t="s">
        <v>3949</v>
      </c>
      <c r="I3614">
        <f>YEAR(Table1[[#This Row],[Date]])</f>
        <v>2024</v>
      </c>
      <c r="J3614">
        <f>MONTH(Table1[[#This Row],[Date]])</f>
        <v>2</v>
      </c>
      <c r="K3614">
        <f>WEEKDAY(Table1[[#This Row],[Date]])</f>
        <v>2</v>
      </c>
      <c r="L3614" s="3">
        <f>DAY(Table1[[#This Row],[Date]])</f>
        <v>5</v>
      </c>
      <c r="M3614" s="3">
        <f>Table1[[#This Row],[Inventory Level]]/Table1[[#This Row],[Reorder Point]]</f>
        <v>2.737704918032787</v>
      </c>
      <c r="N3614" s="3">
        <f>ROUND(Table1[[#This Row],[Turnover Ratio]],2)</f>
        <v>2.74</v>
      </c>
    </row>
    <row r="3615" spans="1:14" hidden="1" x14ac:dyDescent="0.25">
      <c r="A3615" t="s">
        <v>528</v>
      </c>
      <c r="B3615" s="1">
        <v>44981</v>
      </c>
      <c r="C3615">
        <v>601</v>
      </c>
      <c r="D3615">
        <v>73</v>
      </c>
      <c r="E3615">
        <v>28</v>
      </c>
      <c r="F3615">
        <v>69</v>
      </c>
      <c r="G3615">
        <v>44</v>
      </c>
      <c r="H3615" t="s">
        <v>3951</v>
      </c>
      <c r="I3615">
        <f>YEAR(Table1[[#This Row],[Date]])</f>
        <v>2023</v>
      </c>
      <c r="J3615">
        <f>MONTH(Table1[[#This Row],[Date]])</f>
        <v>2</v>
      </c>
      <c r="K3615">
        <f>WEEKDAY(Table1[[#This Row],[Date]])</f>
        <v>6</v>
      </c>
      <c r="L3615" s="3">
        <f>DAY(Table1[[#This Row],[Date]])</f>
        <v>24</v>
      </c>
      <c r="M3615" s="3">
        <f>Table1[[#This Row],[Inventory Level]]/Table1[[#This Row],[Reorder Point]]</f>
        <v>8.2328767123287676</v>
      </c>
      <c r="N3615" s="3">
        <f>ROUND(Table1[[#This Row],[Turnover Ratio]],2)</f>
        <v>8.23</v>
      </c>
    </row>
    <row r="3616" spans="1:14" hidden="1" x14ac:dyDescent="0.25">
      <c r="A3616" t="s">
        <v>2365</v>
      </c>
      <c r="B3616" s="1">
        <v>45192</v>
      </c>
      <c r="C3616">
        <v>769</v>
      </c>
      <c r="D3616">
        <v>354</v>
      </c>
      <c r="E3616">
        <v>19</v>
      </c>
      <c r="F3616">
        <v>196</v>
      </c>
      <c r="G3616">
        <v>22</v>
      </c>
      <c r="H3616" t="s">
        <v>3950</v>
      </c>
      <c r="I3616">
        <f>YEAR(Table1[[#This Row],[Date]])</f>
        <v>2023</v>
      </c>
      <c r="J3616">
        <f>MONTH(Table1[[#This Row],[Date]])</f>
        <v>9</v>
      </c>
      <c r="K3616">
        <f>WEEKDAY(Table1[[#This Row],[Date]])</f>
        <v>7</v>
      </c>
      <c r="L3616" s="3">
        <f>DAY(Table1[[#This Row],[Date]])</f>
        <v>23</v>
      </c>
      <c r="M3616" s="3">
        <f>Table1[[#This Row],[Inventory Level]]/Table1[[#This Row],[Reorder Point]]</f>
        <v>2.1723163841807911</v>
      </c>
      <c r="N3616" s="3">
        <f>ROUND(Table1[[#This Row],[Turnover Ratio]],2)</f>
        <v>2.17</v>
      </c>
    </row>
    <row r="3617" spans="1:14" x14ac:dyDescent="0.25">
      <c r="A3617" t="s">
        <v>3022</v>
      </c>
      <c r="B3617" s="1">
        <v>45506</v>
      </c>
      <c r="C3617">
        <v>262</v>
      </c>
      <c r="D3617">
        <v>419</v>
      </c>
      <c r="E3617">
        <v>10</v>
      </c>
      <c r="F3617">
        <v>104</v>
      </c>
      <c r="G3617">
        <v>41</v>
      </c>
      <c r="H3617" t="s">
        <v>3949</v>
      </c>
      <c r="I3617">
        <f>YEAR(Table1[[#This Row],[Date]])</f>
        <v>2024</v>
      </c>
      <c r="J3617">
        <f>MONTH(Table1[[#This Row],[Date]])</f>
        <v>8</v>
      </c>
      <c r="K3617">
        <f>WEEKDAY(Table1[[#This Row],[Date]])</f>
        <v>6</v>
      </c>
      <c r="L3617" s="3">
        <f>DAY(Table1[[#This Row],[Date]])</f>
        <v>2</v>
      </c>
      <c r="M3617" s="3">
        <f>Table1[[#This Row],[Inventory Level]]/Table1[[#This Row],[Reorder Point]]</f>
        <v>0.62529832935560858</v>
      </c>
      <c r="N3617" s="3">
        <f>ROUND(Table1[[#This Row],[Turnover Ratio]],2)</f>
        <v>0.63</v>
      </c>
    </row>
    <row r="3618" spans="1:14" hidden="1" x14ac:dyDescent="0.25">
      <c r="A3618" t="s">
        <v>3023</v>
      </c>
      <c r="B3618" s="1">
        <v>45383</v>
      </c>
      <c r="C3618">
        <v>199</v>
      </c>
      <c r="D3618">
        <v>376</v>
      </c>
      <c r="E3618">
        <v>26</v>
      </c>
      <c r="F3618">
        <v>21</v>
      </c>
      <c r="G3618">
        <v>48</v>
      </c>
      <c r="H3618" t="s">
        <v>3950</v>
      </c>
      <c r="I3618">
        <f>YEAR(Table1[[#This Row],[Date]])</f>
        <v>2024</v>
      </c>
      <c r="J3618">
        <f>MONTH(Table1[[#This Row],[Date]])</f>
        <v>4</v>
      </c>
      <c r="K3618">
        <f>WEEKDAY(Table1[[#This Row],[Date]])</f>
        <v>2</v>
      </c>
      <c r="L3618" s="3">
        <f>DAY(Table1[[#This Row],[Date]])</f>
        <v>1</v>
      </c>
      <c r="M3618" s="3">
        <f>Table1[[#This Row],[Inventory Level]]/Table1[[#This Row],[Reorder Point]]</f>
        <v>0.5292553191489362</v>
      </c>
      <c r="N3618" s="3">
        <f>ROUND(Table1[[#This Row],[Turnover Ratio]],2)</f>
        <v>0.53</v>
      </c>
    </row>
    <row r="3619" spans="1:14" hidden="1" x14ac:dyDescent="0.25">
      <c r="A3619" t="s">
        <v>3024</v>
      </c>
      <c r="B3619" s="1">
        <v>45388</v>
      </c>
      <c r="C3619">
        <v>954</v>
      </c>
      <c r="D3619">
        <v>465</v>
      </c>
      <c r="E3619">
        <v>14</v>
      </c>
      <c r="F3619">
        <v>31</v>
      </c>
      <c r="G3619">
        <v>26</v>
      </c>
      <c r="H3619" t="s">
        <v>3951</v>
      </c>
      <c r="I3619">
        <f>YEAR(Table1[[#This Row],[Date]])</f>
        <v>2024</v>
      </c>
      <c r="J3619">
        <f>MONTH(Table1[[#This Row],[Date]])</f>
        <v>4</v>
      </c>
      <c r="K3619">
        <f>WEEKDAY(Table1[[#This Row],[Date]])</f>
        <v>7</v>
      </c>
      <c r="L3619" s="3">
        <f>DAY(Table1[[#This Row],[Date]])</f>
        <v>6</v>
      </c>
      <c r="M3619" s="3">
        <f>Table1[[#This Row],[Inventory Level]]/Table1[[#This Row],[Reorder Point]]</f>
        <v>2.0516129032258066</v>
      </c>
      <c r="N3619" s="3">
        <f>ROUND(Table1[[#This Row],[Turnover Ratio]],2)</f>
        <v>2.0499999999999998</v>
      </c>
    </row>
    <row r="3620" spans="1:14" x14ac:dyDescent="0.25">
      <c r="A3620" t="s">
        <v>3025</v>
      </c>
      <c r="B3620" s="1">
        <v>45176</v>
      </c>
      <c r="C3620">
        <v>487</v>
      </c>
      <c r="D3620">
        <v>488</v>
      </c>
      <c r="E3620">
        <v>19</v>
      </c>
      <c r="F3620">
        <v>72</v>
      </c>
      <c r="G3620">
        <v>34</v>
      </c>
      <c r="H3620" t="s">
        <v>3949</v>
      </c>
      <c r="I3620">
        <f>YEAR(Table1[[#This Row],[Date]])</f>
        <v>2023</v>
      </c>
      <c r="J3620">
        <f>MONTH(Table1[[#This Row],[Date]])</f>
        <v>9</v>
      </c>
      <c r="K3620">
        <f>WEEKDAY(Table1[[#This Row],[Date]])</f>
        <v>5</v>
      </c>
      <c r="L3620" s="3">
        <f>DAY(Table1[[#This Row],[Date]])</f>
        <v>7</v>
      </c>
      <c r="M3620" s="3">
        <f>Table1[[#This Row],[Inventory Level]]/Table1[[#This Row],[Reorder Point]]</f>
        <v>0.99795081967213117</v>
      </c>
      <c r="N3620" s="3">
        <f>ROUND(Table1[[#This Row],[Turnover Ratio]],2)</f>
        <v>1</v>
      </c>
    </row>
    <row r="3621" spans="1:14" hidden="1" x14ac:dyDescent="0.25">
      <c r="A3621" t="s">
        <v>3026</v>
      </c>
      <c r="B3621" s="1">
        <v>45614</v>
      </c>
      <c r="C3621">
        <v>470</v>
      </c>
      <c r="D3621">
        <v>496</v>
      </c>
      <c r="E3621">
        <v>24</v>
      </c>
      <c r="F3621">
        <v>110</v>
      </c>
      <c r="G3621">
        <v>11</v>
      </c>
      <c r="H3621" t="s">
        <v>3950</v>
      </c>
      <c r="I3621">
        <f>YEAR(Table1[[#This Row],[Date]])</f>
        <v>2024</v>
      </c>
      <c r="J3621">
        <f>MONTH(Table1[[#This Row],[Date]])</f>
        <v>11</v>
      </c>
      <c r="K3621">
        <f>WEEKDAY(Table1[[#This Row],[Date]])</f>
        <v>2</v>
      </c>
      <c r="L3621" s="3">
        <f>DAY(Table1[[#This Row],[Date]])</f>
        <v>18</v>
      </c>
      <c r="M3621" s="3">
        <f>Table1[[#This Row],[Inventory Level]]/Table1[[#This Row],[Reorder Point]]</f>
        <v>0.94758064516129037</v>
      </c>
      <c r="N3621" s="3">
        <f>ROUND(Table1[[#This Row],[Turnover Ratio]],2)</f>
        <v>0.95</v>
      </c>
    </row>
    <row r="3622" spans="1:14" x14ac:dyDescent="0.25">
      <c r="A3622" t="s">
        <v>104</v>
      </c>
      <c r="B3622" s="1">
        <v>45118</v>
      </c>
      <c r="C3622">
        <v>883</v>
      </c>
      <c r="D3622">
        <v>148</v>
      </c>
      <c r="E3622">
        <v>7</v>
      </c>
      <c r="F3622">
        <v>192</v>
      </c>
      <c r="G3622">
        <v>10</v>
      </c>
      <c r="H3622" t="s">
        <v>3949</v>
      </c>
      <c r="I3622">
        <f>YEAR(Table1[[#This Row],[Date]])</f>
        <v>2023</v>
      </c>
      <c r="J3622">
        <f>MONTH(Table1[[#This Row],[Date]])</f>
        <v>7</v>
      </c>
      <c r="K3622">
        <f>WEEKDAY(Table1[[#This Row],[Date]])</f>
        <v>3</v>
      </c>
      <c r="L3622" s="3">
        <f>DAY(Table1[[#This Row],[Date]])</f>
        <v>11</v>
      </c>
      <c r="M3622" s="3">
        <f>Table1[[#This Row],[Inventory Level]]/Table1[[#This Row],[Reorder Point]]</f>
        <v>5.9662162162162158</v>
      </c>
      <c r="N3622" s="3">
        <f>ROUND(Table1[[#This Row],[Turnover Ratio]],2)</f>
        <v>5.97</v>
      </c>
    </row>
    <row r="3623" spans="1:14" hidden="1" x14ac:dyDescent="0.25">
      <c r="A3623" t="s">
        <v>417</v>
      </c>
      <c r="B3623" s="1">
        <v>45144</v>
      </c>
      <c r="C3623">
        <v>948</v>
      </c>
      <c r="D3623">
        <v>110</v>
      </c>
      <c r="E3623">
        <v>24</v>
      </c>
      <c r="F3623">
        <v>139</v>
      </c>
      <c r="G3623">
        <v>35</v>
      </c>
      <c r="H3623" t="s">
        <v>3951</v>
      </c>
      <c r="I3623">
        <f>YEAR(Table1[[#This Row],[Date]])</f>
        <v>2023</v>
      </c>
      <c r="J3623">
        <f>MONTH(Table1[[#This Row],[Date]])</f>
        <v>8</v>
      </c>
      <c r="K3623">
        <f>WEEKDAY(Table1[[#This Row],[Date]])</f>
        <v>1</v>
      </c>
      <c r="L3623" s="3">
        <f>DAY(Table1[[#This Row],[Date]])</f>
        <v>6</v>
      </c>
      <c r="M3623" s="3">
        <f>Table1[[#This Row],[Inventory Level]]/Table1[[#This Row],[Reorder Point]]</f>
        <v>8.6181818181818191</v>
      </c>
      <c r="N3623" s="3">
        <f>ROUND(Table1[[#This Row],[Turnover Ratio]],2)</f>
        <v>8.6199999999999992</v>
      </c>
    </row>
    <row r="3624" spans="1:14" hidden="1" x14ac:dyDescent="0.25">
      <c r="A3624" t="s">
        <v>3027</v>
      </c>
      <c r="B3624" s="1">
        <v>45431</v>
      </c>
      <c r="C3624">
        <v>609</v>
      </c>
      <c r="D3624">
        <v>272</v>
      </c>
      <c r="E3624">
        <v>22</v>
      </c>
      <c r="F3624">
        <v>42</v>
      </c>
      <c r="G3624">
        <v>36</v>
      </c>
      <c r="H3624" t="s">
        <v>3951</v>
      </c>
      <c r="I3624">
        <f>YEAR(Table1[[#This Row],[Date]])</f>
        <v>2024</v>
      </c>
      <c r="J3624">
        <f>MONTH(Table1[[#This Row],[Date]])</f>
        <v>5</v>
      </c>
      <c r="K3624">
        <f>WEEKDAY(Table1[[#This Row],[Date]])</f>
        <v>1</v>
      </c>
      <c r="L3624" s="3">
        <f>DAY(Table1[[#This Row],[Date]])</f>
        <v>19</v>
      </c>
      <c r="M3624" s="3">
        <f>Table1[[#This Row],[Inventory Level]]/Table1[[#This Row],[Reorder Point]]</f>
        <v>2.2389705882352939</v>
      </c>
      <c r="N3624" s="3">
        <f>ROUND(Table1[[#This Row],[Turnover Ratio]],2)</f>
        <v>2.2400000000000002</v>
      </c>
    </row>
    <row r="3625" spans="1:14" x14ac:dyDescent="0.25">
      <c r="A3625" t="s">
        <v>3028</v>
      </c>
      <c r="B3625" s="1">
        <v>45127</v>
      </c>
      <c r="C3625">
        <v>857</v>
      </c>
      <c r="D3625">
        <v>227</v>
      </c>
      <c r="E3625">
        <v>11</v>
      </c>
      <c r="F3625">
        <v>3</v>
      </c>
      <c r="G3625">
        <v>28</v>
      </c>
      <c r="H3625" t="s">
        <v>3949</v>
      </c>
      <c r="I3625">
        <f>YEAR(Table1[[#This Row],[Date]])</f>
        <v>2023</v>
      </c>
      <c r="J3625">
        <f>MONTH(Table1[[#This Row],[Date]])</f>
        <v>7</v>
      </c>
      <c r="K3625">
        <f>WEEKDAY(Table1[[#This Row],[Date]])</f>
        <v>5</v>
      </c>
      <c r="L3625" s="3">
        <f>DAY(Table1[[#This Row],[Date]])</f>
        <v>20</v>
      </c>
      <c r="M3625" s="3">
        <f>Table1[[#This Row],[Inventory Level]]/Table1[[#This Row],[Reorder Point]]</f>
        <v>3.7753303964757707</v>
      </c>
      <c r="N3625" s="3">
        <f>ROUND(Table1[[#This Row],[Turnover Ratio]],2)</f>
        <v>3.78</v>
      </c>
    </row>
    <row r="3626" spans="1:14" hidden="1" x14ac:dyDescent="0.25">
      <c r="A3626" t="s">
        <v>3029</v>
      </c>
      <c r="B3626" s="1">
        <v>44997</v>
      </c>
      <c r="C3626">
        <v>815</v>
      </c>
      <c r="D3626">
        <v>417</v>
      </c>
      <c r="E3626">
        <v>23</v>
      </c>
      <c r="F3626">
        <v>113</v>
      </c>
      <c r="G3626">
        <v>27</v>
      </c>
      <c r="H3626" t="s">
        <v>3951</v>
      </c>
      <c r="I3626">
        <f>YEAR(Table1[[#This Row],[Date]])</f>
        <v>2023</v>
      </c>
      <c r="J3626">
        <f>MONTH(Table1[[#This Row],[Date]])</f>
        <v>3</v>
      </c>
      <c r="K3626">
        <f>WEEKDAY(Table1[[#This Row],[Date]])</f>
        <v>1</v>
      </c>
      <c r="L3626" s="3">
        <f>DAY(Table1[[#This Row],[Date]])</f>
        <v>12</v>
      </c>
      <c r="M3626" s="3">
        <f>Table1[[#This Row],[Inventory Level]]/Table1[[#This Row],[Reorder Point]]</f>
        <v>1.9544364508393286</v>
      </c>
      <c r="N3626" s="3">
        <f>ROUND(Table1[[#This Row],[Turnover Ratio]],2)</f>
        <v>1.95</v>
      </c>
    </row>
    <row r="3627" spans="1:14" x14ac:dyDescent="0.25">
      <c r="A3627" t="s">
        <v>2684</v>
      </c>
      <c r="B3627" s="1">
        <v>45661</v>
      </c>
      <c r="C3627">
        <v>136</v>
      </c>
      <c r="D3627">
        <v>398</v>
      </c>
      <c r="E3627">
        <v>20</v>
      </c>
      <c r="F3627">
        <v>8</v>
      </c>
      <c r="G3627">
        <v>41</v>
      </c>
      <c r="H3627" t="s">
        <v>3949</v>
      </c>
      <c r="I3627">
        <f>YEAR(Table1[[#This Row],[Date]])</f>
        <v>2025</v>
      </c>
      <c r="J3627">
        <f>MONTH(Table1[[#This Row],[Date]])</f>
        <v>1</v>
      </c>
      <c r="K3627">
        <f>WEEKDAY(Table1[[#This Row],[Date]])</f>
        <v>7</v>
      </c>
      <c r="L3627" s="3">
        <f>DAY(Table1[[#This Row],[Date]])</f>
        <v>4</v>
      </c>
      <c r="M3627" s="3">
        <f>Table1[[#This Row],[Inventory Level]]/Table1[[#This Row],[Reorder Point]]</f>
        <v>0.34170854271356782</v>
      </c>
      <c r="N3627" s="3">
        <f>ROUND(Table1[[#This Row],[Turnover Ratio]],2)</f>
        <v>0.34</v>
      </c>
    </row>
    <row r="3628" spans="1:14" x14ac:dyDescent="0.25">
      <c r="A3628" t="s">
        <v>3030</v>
      </c>
      <c r="B3628" s="1">
        <v>45692</v>
      </c>
      <c r="C3628">
        <v>390</v>
      </c>
      <c r="D3628">
        <v>427</v>
      </c>
      <c r="E3628">
        <v>6</v>
      </c>
      <c r="F3628">
        <v>152</v>
      </c>
      <c r="G3628">
        <v>14</v>
      </c>
      <c r="H3628" t="s">
        <v>3949</v>
      </c>
      <c r="I3628">
        <f>YEAR(Table1[[#This Row],[Date]])</f>
        <v>2025</v>
      </c>
      <c r="J3628">
        <f>MONTH(Table1[[#This Row],[Date]])</f>
        <v>2</v>
      </c>
      <c r="K3628">
        <f>WEEKDAY(Table1[[#This Row],[Date]])</f>
        <v>3</v>
      </c>
      <c r="L3628" s="3">
        <f>DAY(Table1[[#This Row],[Date]])</f>
        <v>4</v>
      </c>
      <c r="M3628" s="3">
        <f>Table1[[#This Row],[Inventory Level]]/Table1[[#This Row],[Reorder Point]]</f>
        <v>0.9133489461358314</v>
      </c>
      <c r="N3628" s="3">
        <f>ROUND(Table1[[#This Row],[Turnover Ratio]],2)</f>
        <v>0.91</v>
      </c>
    </row>
    <row r="3629" spans="1:14" x14ac:dyDescent="0.25">
      <c r="A3629" t="s">
        <v>3031</v>
      </c>
      <c r="B3629" s="1">
        <v>45288</v>
      </c>
      <c r="C3629">
        <v>675</v>
      </c>
      <c r="D3629">
        <v>437</v>
      </c>
      <c r="E3629">
        <v>24</v>
      </c>
      <c r="F3629">
        <v>117</v>
      </c>
      <c r="G3629">
        <v>16</v>
      </c>
      <c r="H3629" t="s">
        <v>3949</v>
      </c>
      <c r="I3629">
        <f>YEAR(Table1[[#This Row],[Date]])</f>
        <v>2023</v>
      </c>
      <c r="J3629">
        <f>MONTH(Table1[[#This Row],[Date]])</f>
        <v>12</v>
      </c>
      <c r="K3629">
        <f>WEEKDAY(Table1[[#This Row],[Date]])</f>
        <v>5</v>
      </c>
      <c r="L3629" s="3">
        <f>DAY(Table1[[#This Row],[Date]])</f>
        <v>28</v>
      </c>
      <c r="M3629" s="3">
        <f>Table1[[#This Row],[Inventory Level]]/Table1[[#This Row],[Reorder Point]]</f>
        <v>1.5446224256292906</v>
      </c>
      <c r="N3629" s="3">
        <f>ROUND(Table1[[#This Row],[Turnover Ratio]],2)</f>
        <v>1.54</v>
      </c>
    </row>
    <row r="3630" spans="1:14" hidden="1" x14ac:dyDescent="0.25">
      <c r="A3630" t="s">
        <v>898</v>
      </c>
      <c r="B3630" s="1">
        <v>45298</v>
      </c>
      <c r="C3630">
        <v>582</v>
      </c>
      <c r="D3630">
        <v>455</v>
      </c>
      <c r="E3630">
        <v>3</v>
      </c>
      <c r="F3630">
        <v>6</v>
      </c>
      <c r="G3630">
        <v>30</v>
      </c>
      <c r="H3630" t="s">
        <v>3950</v>
      </c>
      <c r="I3630">
        <f>YEAR(Table1[[#This Row],[Date]])</f>
        <v>2024</v>
      </c>
      <c r="J3630">
        <f>MONTH(Table1[[#This Row],[Date]])</f>
        <v>1</v>
      </c>
      <c r="K3630">
        <f>WEEKDAY(Table1[[#This Row],[Date]])</f>
        <v>1</v>
      </c>
      <c r="L3630" s="3">
        <f>DAY(Table1[[#This Row],[Date]])</f>
        <v>7</v>
      </c>
      <c r="M3630" s="3">
        <f>Table1[[#This Row],[Inventory Level]]/Table1[[#This Row],[Reorder Point]]</f>
        <v>1.279120879120879</v>
      </c>
      <c r="N3630" s="3">
        <f>ROUND(Table1[[#This Row],[Turnover Ratio]],2)</f>
        <v>1.28</v>
      </c>
    </row>
    <row r="3631" spans="1:14" hidden="1" x14ac:dyDescent="0.25">
      <c r="A3631" t="s">
        <v>1765</v>
      </c>
      <c r="B3631" s="1">
        <v>45665</v>
      </c>
      <c r="C3631">
        <v>768</v>
      </c>
      <c r="D3631">
        <v>309</v>
      </c>
      <c r="E3631">
        <v>13</v>
      </c>
      <c r="F3631">
        <v>19</v>
      </c>
      <c r="G3631">
        <v>49</v>
      </c>
      <c r="H3631" t="s">
        <v>3951</v>
      </c>
      <c r="I3631">
        <f>YEAR(Table1[[#This Row],[Date]])</f>
        <v>2025</v>
      </c>
      <c r="J3631">
        <f>MONTH(Table1[[#This Row],[Date]])</f>
        <v>1</v>
      </c>
      <c r="K3631">
        <f>WEEKDAY(Table1[[#This Row],[Date]])</f>
        <v>4</v>
      </c>
      <c r="L3631" s="3">
        <f>DAY(Table1[[#This Row],[Date]])</f>
        <v>8</v>
      </c>
      <c r="M3631" s="3">
        <f>Table1[[#This Row],[Inventory Level]]/Table1[[#This Row],[Reorder Point]]</f>
        <v>2.4854368932038833</v>
      </c>
      <c r="N3631" s="3">
        <f>ROUND(Table1[[#This Row],[Turnover Ratio]],2)</f>
        <v>2.4900000000000002</v>
      </c>
    </row>
    <row r="3632" spans="1:14" hidden="1" x14ac:dyDescent="0.25">
      <c r="A3632" t="s">
        <v>3032</v>
      </c>
      <c r="B3632" s="1">
        <v>45274</v>
      </c>
      <c r="C3632">
        <v>228</v>
      </c>
      <c r="D3632">
        <v>455</v>
      </c>
      <c r="E3632">
        <v>5</v>
      </c>
      <c r="F3632">
        <v>14</v>
      </c>
      <c r="G3632">
        <v>40</v>
      </c>
      <c r="H3632" t="s">
        <v>3951</v>
      </c>
      <c r="I3632">
        <f>YEAR(Table1[[#This Row],[Date]])</f>
        <v>2023</v>
      </c>
      <c r="J3632">
        <f>MONTH(Table1[[#This Row],[Date]])</f>
        <v>12</v>
      </c>
      <c r="K3632">
        <f>WEEKDAY(Table1[[#This Row],[Date]])</f>
        <v>5</v>
      </c>
      <c r="L3632" s="3">
        <f>DAY(Table1[[#This Row],[Date]])</f>
        <v>14</v>
      </c>
      <c r="M3632" s="3">
        <f>Table1[[#This Row],[Inventory Level]]/Table1[[#This Row],[Reorder Point]]</f>
        <v>0.50109890109890109</v>
      </c>
      <c r="N3632" s="3">
        <f>ROUND(Table1[[#This Row],[Turnover Ratio]],2)</f>
        <v>0.5</v>
      </c>
    </row>
    <row r="3633" spans="1:14" hidden="1" x14ac:dyDescent="0.25">
      <c r="A3633" t="s">
        <v>3033</v>
      </c>
      <c r="B3633" s="1">
        <v>45592</v>
      </c>
      <c r="C3633">
        <v>154</v>
      </c>
      <c r="D3633">
        <v>150</v>
      </c>
      <c r="E3633">
        <v>14</v>
      </c>
      <c r="F3633">
        <v>93</v>
      </c>
      <c r="G3633">
        <v>48</v>
      </c>
      <c r="H3633" t="s">
        <v>3951</v>
      </c>
      <c r="I3633">
        <f>YEAR(Table1[[#This Row],[Date]])</f>
        <v>2024</v>
      </c>
      <c r="J3633">
        <f>MONTH(Table1[[#This Row],[Date]])</f>
        <v>10</v>
      </c>
      <c r="K3633">
        <f>WEEKDAY(Table1[[#This Row],[Date]])</f>
        <v>1</v>
      </c>
      <c r="L3633" s="3">
        <f>DAY(Table1[[#This Row],[Date]])</f>
        <v>27</v>
      </c>
      <c r="M3633" s="3">
        <f>Table1[[#This Row],[Inventory Level]]/Table1[[#This Row],[Reorder Point]]</f>
        <v>1.0266666666666666</v>
      </c>
      <c r="N3633" s="3">
        <f>ROUND(Table1[[#This Row],[Turnover Ratio]],2)</f>
        <v>1.03</v>
      </c>
    </row>
    <row r="3634" spans="1:14" x14ac:dyDescent="0.25">
      <c r="A3634" t="s">
        <v>3034</v>
      </c>
      <c r="B3634" s="1">
        <v>45000</v>
      </c>
      <c r="C3634">
        <v>213</v>
      </c>
      <c r="D3634">
        <v>390</v>
      </c>
      <c r="E3634">
        <v>7</v>
      </c>
      <c r="F3634">
        <v>68</v>
      </c>
      <c r="G3634">
        <v>23</v>
      </c>
      <c r="H3634" t="s">
        <v>3949</v>
      </c>
      <c r="I3634">
        <f>YEAR(Table1[[#This Row],[Date]])</f>
        <v>2023</v>
      </c>
      <c r="J3634">
        <f>MONTH(Table1[[#This Row],[Date]])</f>
        <v>3</v>
      </c>
      <c r="K3634">
        <f>WEEKDAY(Table1[[#This Row],[Date]])</f>
        <v>4</v>
      </c>
      <c r="L3634" s="3">
        <f>DAY(Table1[[#This Row],[Date]])</f>
        <v>15</v>
      </c>
      <c r="M3634" s="3">
        <f>Table1[[#This Row],[Inventory Level]]/Table1[[#This Row],[Reorder Point]]</f>
        <v>0.5461538461538461</v>
      </c>
      <c r="N3634" s="3">
        <f>ROUND(Table1[[#This Row],[Turnover Ratio]],2)</f>
        <v>0.55000000000000004</v>
      </c>
    </row>
    <row r="3635" spans="1:14" hidden="1" x14ac:dyDescent="0.25">
      <c r="A3635" t="s">
        <v>3035</v>
      </c>
      <c r="B3635" s="1">
        <v>45038</v>
      </c>
      <c r="C3635">
        <v>416</v>
      </c>
      <c r="D3635">
        <v>68</v>
      </c>
      <c r="E3635">
        <v>27</v>
      </c>
      <c r="F3635">
        <v>198</v>
      </c>
      <c r="G3635">
        <v>14</v>
      </c>
      <c r="H3635" t="s">
        <v>3951</v>
      </c>
      <c r="I3635">
        <f>YEAR(Table1[[#This Row],[Date]])</f>
        <v>2023</v>
      </c>
      <c r="J3635">
        <f>MONTH(Table1[[#This Row],[Date]])</f>
        <v>4</v>
      </c>
      <c r="K3635">
        <f>WEEKDAY(Table1[[#This Row],[Date]])</f>
        <v>7</v>
      </c>
      <c r="L3635" s="3">
        <f>DAY(Table1[[#This Row],[Date]])</f>
        <v>22</v>
      </c>
      <c r="M3635" s="3">
        <f>Table1[[#This Row],[Inventory Level]]/Table1[[#This Row],[Reorder Point]]</f>
        <v>6.117647058823529</v>
      </c>
      <c r="N3635" s="3">
        <f>ROUND(Table1[[#This Row],[Turnover Ratio]],2)</f>
        <v>6.12</v>
      </c>
    </row>
    <row r="3636" spans="1:14" x14ac:dyDescent="0.25">
      <c r="A3636" t="s">
        <v>3036</v>
      </c>
      <c r="B3636" s="1">
        <v>45403</v>
      </c>
      <c r="C3636">
        <v>316</v>
      </c>
      <c r="D3636">
        <v>497</v>
      </c>
      <c r="E3636">
        <v>2</v>
      </c>
      <c r="F3636">
        <v>122</v>
      </c>
      <c r="G3636">
        <v>35</v>
      </c>
      <c r="H3636" t="s">
        <v>3949</v>
      </c>
      <c r="I3636">
        <f>YEAR(Table1[[#This Row],[Date]])</f>
        <v>2024</v>
      </c>
      <c r="J3636">
        <f>MONTH(Table1[[#This Row],[Date]])</f>
        <v>4</v>
      </c>
      <c r="K3636">
        <f>WEEKDAY(Table1[[#This Row],[Date]])</f>
        <v>1</v>
      </c>
      <c r="L3636" s="3">
        <f>DAY(Table1[[#This Row],[Date]])</f>
        <v>21</v>
      </c>
      <c r="M3636" s="3">
        <f>Table1[[#This Row],[Inventory Level]]/Table1[[#This Row],[Reorder Point]]</f>
        <v>0.63581488933601604</v>
      </c>
      <c r="N3636" s="3">
        <f>ROUND(Table1[[#This Row],[Turnover Ratio]],2)</f>
        <v>0.64</v>
      </c>
    </row>
    <row r="3637" spans="1:14" x14ac:dyDescent="0.25">
      <c r="A3637" t="s">
        <v>2874</v>
      </c>
      <c r="B3637" s="1">
        <v>45229</v>
      </c>
      <c r="C3637">
        <v>765</v>
      </c>
      <c r="D3637">
        <v>102</v>
      </c>
      <c r="E3637">
        <v>25</v>
      </c>
      <c r="F3637">
        <v>132</v>
      </c>
      <c r="G3637">
        <v>42</v>
      </c>
      <c r="H3637" t="s">
        <v>3949</v>
      </c>
      <c r="I3637">
        <f>YEAR(Table1[[#This Row],[Date]])</f>
        <v>2023</v>
      </c>
      <c r="J3637">
        <f>MONTH(Table1[[#This Row],[Date]])</f>
        <v>10</v>
      </c>
      <c r="K3637">
        <f>WEEKDAY(Table1[[#This Row],[Date]])</f>
        <v>2</v>
      </c>
      <c r="L3637" s="3">
        <f>DAY(Table1[[#This Row],[Date]])</f>
        <v>30</v>
      </c>
      <c r="M3637" s="3">
        <f>Table1[[#This Row],[Inventory Level]]/Table1[[#This Row],[Reorder Point]]</f>
        <v>7.5</v>
      </c>
      <c r="N3637" s="3">
        <f>ROUND(Table1[[#This Row],[Turnover Ratio]],2)</f>
        <v>7.5</v>
      </c>
    </row>
    <row r="3638" spans="1:14" x14ac:dyDescent="0.25">
      <c r="A3638" t="s">
        <v>749</v>
      </c>
      <c r="B3638" s="1">
        <v>45682</v>
      </c>
      <c r="C3638">
        <v>604</v>
      </c>
      <c r="D3638">
        <v>203</v>
      </c>
      <c r="E3638">
        <v>30</v>
      </c>
      <c r="F3638">
        <v>87</v>
      </c>
      <c r="G3638">
        <v>18</v>
      </c>
      <c r="H3638" t="s">
        <v>3949</v>
      </c>
      <c r="I3638">
        <f>YEAR(Table1[[#This Row],[Date]])</f>
        <v>2025</v>
      </c>
      <c r="J3638">
        <f>MONTH(Table1[[#This Row],[Date]])</f>
        <v>1</v>
      </c>
      <c r="K3638">
        <f>WEEKDAY(Table1[[#This Row],[Date]])</f>
        <v>7</v>
      </c>
      <c r="L3638" s="3">
        <f>DAY(Table1[[#This Row],[Date]])</f>
        <v>25</v>
      </c>
      <c r="M3638" s="3">
        <f>Table1[[#This Row],[Inventory Level]]/Table1[[#This Row],[Reorder Point]]</f>
        <v>2.9753694581280787</v>
      </c>
      <c r="N3638" s="3">
        <f>ROUND(Table1[[#This Row],[Turnover Ratio]],2)</f>
        <v>2.98</v>
      </c>
    </row>
    <row r="3639" spans="1:14" hidden="1" x14ac:dyDescent="0.25">
      <c r="A3639" t="s">
        <v>3037</v>
      </c>
      <c r="B3639" s="1">
        <v>45229</v>
      </c>
      <c r="C3639">
        <v>327</v>
      </c>
      <c r="D3639">
        <v>225</v>
      </c>
      <c r="E3639">
        <v>13</v>
      </c>
      <c r="F3639">
        <v>140</v>
      </c>
      <c r="G3639">
        <v>26</v>
      </c>
      <c r="H3639" t="s">
        <v>3950</v>
      </c>
      <c r="I3639">
        <f>YEAR(Table1[[#This Row],[Date]])</f>
        <v>2023</v>
      </c>
      <c r="J3639">
        <f>MONTH(Table1[[#This Row],[Date]])</f>
        <v>10</v>
      </c>
      <c r="K3639">
        <f>WEEKDAY(Table1[[#This Row],[Date]])</f>
        <v>2</v>
      </c>
      <c r="L3639" s="3">
        <f>DAY(Table1[[#This Row],[Date]])</f>
        <v>30</v>
      </c>
      <c r="M3639" s="3">
        <f>Table1[[#This Row],[Inventory Level]]/Table1[[#This Row],[Reorder Point]]</f>
        <v>1.4533333333333334</v>
      </c>
      <c r="N3639" s="3">
        <f>ROUND(Table1[[#This Row],[Turnover Ratio]],2)</f>
        <v>1.45</v>
      </c>
    </row>
    <row r="3640" spans="1:14" hidden="1" x14ac:dyDescent="0.25">
      <c r="A3640" t="s">
        <v>3038</v>
      </c>
      <c r="B3640" s="1">
        <v>45455</v>
      </c>
      <c r="C3640">
        <v>994</v>
      </c>
      <c r="D3640">
        <v>489</v>
      </c>
      <c r="E3640">
        <v>1</v>
      </c>
      <c r="F3640">
        <v>182</v>
      </c>
      <c r="G3640">
        <v>21</v>
      </c>
      <c r="H3640" t="s">
        <v>3950</v>
      </c>
      <c r="I3640">
        <f>YEAR(Table1[[#This Row],[Date]])</f>
        <v>2024</v>
      </c>
      <c r="J3640">
        <f>MONTH(Table1[[#This Row],[Date]])</f>
        <v>6</v>
      </c>
      <c r="K3640">
        <f>WEEKDAY(Table1[[#This Row],[Date]])</f>
        <v>4</v>
      </c>
      <c r="L3640" s="3">
        <f>DAY(Table1[[#This Row],[Date]])</f>
        <v>12</v>
      </c>
      <c r="M3640" s="3">
        <f>Table1[[#This Row],[Inventory Level]]/Table1[[#This Row],[Reorder Point]]</f>
        <v>2.0327198364008181</v>
      </c>
      <c r="N3640" s="3">
        <f>ROUND(Table1[[#This Row],[Turnover Ratio]],2)</f>
        <v>2.0299999999999998</v>
      </c>
    </row>
    <row r="3641" spans="1:14" hidden="1" x14ac:dyDescent="0.25">
      <c r="A3641" t="s">
        <v>1448</v>
      </c>
      <c r="B3641" s="1">
        <v>45350</v>
      </c>
      <c r="C3641">
        <v>316</v>
      </c>
      <c r="D3641">
        <v>435</v>
      </c>
      <c r="E3641">
        <v>11</v>
      </c>
      <c r="F3641">
        <v>191</v>
      </c>
      <c r="G3641">
        <v>24</v>
      </c>
      <c r="H3641" t="s">
        <v>3951</v>
      </c>
      <c r="I3641">
        <f>YEAR(Table1[[#This Row],[Date]])</f>
        <v>2024</v>
      </c>
      <c r="J3641">
        <f>MONTH(Table1[[#This Row],[Date]])</f>
        <v>2</v>
      </c>
      <c r="K3641">
        <f>WEEKDAY(Table1[[#This Row],[Date]])</f>
        <v>4</v>
      </c>
      <c r="L3641" s="3">
        <f>DAY(Table1[[#This Row],[Date]])</f>
        <v>28</v>
      </c>
      <c r="M3641" s="3">
        <f>Table1[[#This Row],[Inventory Level]]/Table1[[#This Row],[Reorder Point]]</f>
        <v>0.72643678160919545</v>
      </c>
      <c r="N3641" s="3">
        <f>ROUND(Table1[[#This Row],[Turnover Ratio]],2)</f>
        <v>0.73</v>
      </c>
    </row>
    <row r="3642" spans="1:14" x14ac:dyDescent="0.25">
      <c r="A3642" t="s">
        <v>3039</v>
      </c>
      <c r="B3642" s="1">
        <v>45309</v>
      </c>
      <c r="C3642">
        <v>737</v>
      </c>
      <c r="D3642">
        <v>177</v>
      </c>
      <c r="E3642">
        <v>12</v>
      </c>
      <c r="F3642">
        <v>57</v>
      </c>
      <c r="G3642">
        <v>20</v>
      </c>
      <c r="H3642" t="s">
        <v>3949</v>
      </c>
      <c r="I3642">
        <f>YEAR(Table1[[#This Row],[Date]])</f>
        <v>2024</v>
      </c>
      <c r="J3642">
        <f>MONTH(Table1[[#This Row],[Date]])</f>
        <v>1</v>
      </c>
      <c r="K3642">
        <f>WEEKDAY(Table1[[#This Row],[Date]])</f>
        <v>5</v>
      </c>
      <c r="L3642" s="3">
        <f>DAY(Table1[[#This Row],[Date]])</f>
        <v>18</v>
      </c>
      <c r="M3642" s="3">
        <f>Table1[[#This Row],[Inventory Level]]/Table1[[#This Row],[Reorder Point]]</f>
        <v>4.1638418079096047</v>
      </c>
      <c r="N3642" s="3">
        <f>ROUND(Table1[[#This Row],[Turnover Ratio]],2)</f>
        <v>4.16</v>
      </c>
    </row>
    <row r="3643" spans="1:14" hidden="1" x14ac:dyDescent="0.25">
      <c r="A3643" t="s">
        <v>704</v>
      </c>
      <c r="B3643" s="1">
        <v>45473</v>
      </c>
      <c r="C3643">
        <v>482</v>
      </c>
      <c r="D3643">
        <v>404</v>
      </c>
      <c r="E3643">
        <v>15</v>
      </c>
      <c r="F3643">
        <v>87</v>
      </c>
      <c r="G3643">
        <v>46</v>
      </c>
      <c r="H3643" t="s">
        <v>3950</v>
      </c>
      <c r="I3643">
        <f>YEAR(Table1[[#This Row],[Date]])</f>
        <v>2024</v>
      </c>
      <c r="J3643">
        <f>MONTH(Table1[[#This Row],[Date]])</f>
        <v>6</v>
      </c>
      <c r="K3643">
        <f>WEEKDAY(Table1[[#This Row],[Date]])</f>
        <v>1</v>
      </c>
      <c r="L3643" s="3">
        <f>DAY(Table1[[#This Row],[Date]])</f>
        <v>30</v>
      </c>
      <c r="M3643" s="3">
        <f>Table1[[#This Row],[Inventory Level]]/Table1[[#This Row],[Reorder Point]]</f>
        <v>1.193069306930693</v>
      </c>
      <c r="N3643" s="3">
        <f>ROUND(Table1[[#This Row],[Turnover Ratio]],2)</f>
        <v>1.19</v>
      </c>
    </row>
    <row r="3644" spans="1:14" hidden="1" x14ac:dyDescent="0.25">
      <c r="A3644" t="s">
        <v>3040</v>
      </c>
      <c r="B3644" s="1">
        <v>45475</v>
      </c>
      <c r="C3644">
        <v>508</v>
      </c>
      <c r="D3644">
        <v>484</v>
      </c>
      <c r="E3644">
        <v>24</v>
      </c>
      <c r="F3644">
        <v>37</v>
      </c>
      <c r="G3644">
        <v>10</v>
      </c>
      <c r="H3644" t="s">
        <v>3950</v>
      </c>
      <c r="I3644">
        <f>YEAR(Table1[[#This Row],[Date]])</f>
        <v>2024</v>
      </c>
      <c r="J3644">
        <f>MONTH(Table1[[#This Row],[Date]])</f>
        <v>7</v>
      </c>
      <c r="K3644">
        <f>WEEKDAY(Table1[[#This Row],[Date]])</f>
        <v>3</v>
      </c>
      <c r="L3644" s="3">
        <f>DAY(Table1[[#This Row],[Date]])</f>
        <v>2</v>
      </c>
      <c r="M3644" s="3">
        <f>Table1[[#This Row],[Inventory Level]]/Table1[[#This Row],[Reorder Point]]</f>
        <v>1.0495867768595042</v>
      </c>
      <c r="N3644" s="3">
        <f>ROUND(Table1[[#This Row],[Turnover Ratio]],2)</f>
        <v>1.05</v>
      </c>
    </row>
    <row r="3645" spans="1:14" hidden="1" x14ac:dyDescent="0.25">
      <c r="A3645" t="s">
        <v>3041</v>
      </c>
      <c r="B3645" s="1">
        <v>45342</v>
      </c>
      <c r="C3645">
        <v>515</v>
      </c>
      <c r="D3645">
        <v>388</v>
      </c>
      <c r="E3645">
        <v>1</v>
      </c>
      <c r="F3645">
        <v>134</v>
      </c>
      <c r="G3645">
        <v>48</v>
      </c>
      <c r="H3645" t="s">
        <v>3951</v>
      </c>
      <c r="I3645">
        <f>YEAR(Table1[[#This Row],[Date]])</f>
        <v>2024</v>
      </c>
      <c r="J3645">
        <f>MONTH(Table1[[#This Row],[Date]])</f>
        <v>2</v>
      </c>
      <c r="K3645">
        <f>WEEKDAY(Table1[[#This Row],[Date]])</f>
        <v>3</v>
      </c>
      <c r="L3645" s="3">
        <f>DAY(Table1[[#This Row],[Date]])</f>
        <v>20</v>
      </c>
      <c r="M3645" s="3">
        <f>Table1[[#This Row],[Inventory Level]]/Table1[[#This Row],[Reorder Point]]</f>
        <v>1.3273195876288659</v>
      </c>
      <c r="N3645" s="3">
        <f>ROUND(Table1[[#This Row],[Turnover Ratio]],2)</f>
        <v>1.33</v>
      </c>
    </row>
    <row r="3646" spans="1:14" x14ac:dyDescent="0.25">
      <c r="A3646" t="s">
        <v>1123</v>
      </c>
      <c r="B3646" s="1">
        <v>45116</v>
      </c>
      <c r="C3646">
        <v>903</v>
      </c>
      <c r="D3646">
        <v>312</v>
      </c>
      <c r="E3646">
        <v>16</v>
      </c>
      <c r="F3646">
        <v>55</v>
      </c>
      <c r="G3646">
        <v>27</v>
      </c>
      <c r="H3646" t="s">
        <v>3949</v>
      </c>
      <c r="I3646">
        <f>YEAR(Table1[[#This Row],[Date]])</f>
        <v>2023</v>
      </c>
      <c r="J3646">
        <f>MONTH(Table1[[#This Row],[Date]])</f>
        <v>7</v>
      </c>
      <c r="K3646">
        <f>WEEKDAY(Table1[[#This Row],[Date]])</f>
        <v>1</v>
      </c>
      <c r="L3646" s="3">
        <f>DAY(Table1[[#This Row],[Date]])</f>
        <v>9</v>
      </c>
      <c r="M3646" s="3">
        <f>Table1[[#This Row],[Inventory Level]]/Table1[[#This Row],[Reorder Point]]</f>
        <v>2.8942307692307692</v>
      </c>
      <c r="N3646" s="3">
        <f>ROUND(Table1[[#This Row],[Turnover Ratio]],2)</f>
        <v>2.89</v>
      </c>
    </row>
    <row r="3647" spans="1:14" hidden="1" x14ac:dyDescent="0.25">
      <c r="A3647" t="s">
        <v>3042</v>
      </c>
      <c r="B3647" s="1">
        <v>45528</v>
      </c>
      <c r="C3647">
        <v>405</v>
      </c>
      <c r="D3647">
        <v>276</v>
      </c>
      <c r="E3647">
        <v>8</v>
      </c>
      <c r="F3647">
        <v>109</v>
      </c>
      <c r="G3647">
        <v>11</v>
      </c>
      <c r="H3647" t="s">
        <v>3951</v>
      </c>
      <c r="I3647">
        <f>YEAR(Table1[[#This Row],[Date]])</f>
        <v>2024</v>
      </c>
      <c r="J3647">
        <f>MONTH(Table1[[#This Row],[Date]])</f>
        <v>8</v>
      </c>
      <c r="K3647">
        <f>WEEKDAY(Table1[[#This Row],[Date]])</f>
        <v>7</v>
      </c>
      <c r="L3647" s="3">
        <f>DAY(Table1[[#This Row],[Date]])</f>
        <v>24</v>
      </c>
      <c r="M3647" s="3">
        <f>Table1[[#This Row],[Inventory Level]]/Table1[[#This Row],[Reorder Point]]</f>
        <v>1.4673913043478262</v>
      </c>
      <c r="N3647" s="3">
        <f>ROUND(Table1[[#This Row],[Turnover Ratio]],2)</f>
        <v>1.47</v>
      </c>
    </row>
    <row r="3648" spans="1:14" x14ac:dyDescent="0.25">
      <c r="A3648" t="s">
        <v>3043</v>
      </c>
      <c r="B3648" s="1">
        <v>45481</v>
      </c>
      <c r="C3648">
        <v>302</v>
      </c>
      <c r="D3648">
        <v>243</v>
      </c>
      <c r="E3648">
        <v>26</v>
      </c>
      <c r="F3648">
        <v>101</v>
      </c>
      <c r="G3648">
        <v>42</v>
      </c>
      <c r="H3648" t="s">
        <v>3949</v>
      </c>
      <c r="I3648">
        <f>YEAR(Table1[[#This Row],[Date]])</f>
        <v>2024</v>
      </c>
      <c r="J3648">
        <f>MONTH(Table1[[#This Row],[Date]])</f>
        <v>7</v>
      </c>
      <c r="K3648">
        <f>WEEKDAY(Table1[[#This Row],[Date]])</f>
        <v>2</v>
      </c>
      <c r="L3648" s="3">
        <f>DAY(Table1[[#This Row],[Date]])</f>
        <v>8</v>
      </c>
      <c r="M3648" s="3">
        <f>Table1[[#This Row],[Inventory Level]]/Table1[[#This Row],[Reorder Point]]</f>
        <v>1.2427983539094649</v>
      </c>
      <c r="N3648" s="3">
        <f>ROUND(Table1[[#This Row],[Turnover Ratio]],2)</f>
        <v>1.24</v>
      </c>
    </row>
    <row r="3649" spans="1:14" x14ac:dyDescent="0.25">
      <c r="A3649" t="s">
        <v>3044</v>
      </c>
      <c r="B3649" s="1">
        <v>45269</v>
      </c>
      <c r="C3649">
        <v>137</v>
      </c>
      <c r="D3649">
        <v>423</v>
      </c>
      <c r="E3649">
        <v>14</v>
      </c>
      <c r="F3649">
        <v>163</v>
      </c>
      <c r="G3649">
        <v>3</v>
      </c>
      <c r="H3649" t="s">
        <v>3949</v>
      </c>
      <c r="I3649">
        <f>YEAR(Table1[[#This Row],[Date]])</f>
        <v>2023</v>
      </c>
      <c r="J3649">
        <f>MONTH(Table1[[#This Row],[Date]])</f>
        <v>12</v>
      </c>
      <c r="K3649">
        <f>WEEKDAY(Table1[[#This Row],[Date]])</f>
        <v>7</v>
      </c>
      <c r="L3649" s="3">
        <f>DAY(Table1[[#This Row],[Date]])</f>
        <v>9</v>
      </c>
      <c r="M3649" s="3">
        <f>Table1[[#This Row],[Inventory Level]]/Table1[[#This Row],[Reorder Point]]</f>
        <v>0.32387706855791965</v>
      </c>
      <c r="N3649" s="3">
        <f>ROUND(Table1[[#This Row],[Turnover Ratio]],2)</f>
        <v>0.32</v>
      </c>
    </row>
    <row r="3650" spans="1:14" x14ac:dyDescent="0.25">
      <c r="A3650" t="s">
        <v>3045</v>
      </c>
      <c r="B3650" s="1">
        <v>45394</v>
      </c>
      <c r="C3650">
        <v>178</v>
      </c>
      <c r="D3650">
        <v>500</v>
      </c>
      <c r="E3650">
        <v>11</v>
      </c>
      <c r="F3650">
        <v>93</v>
      </c>
      <c r="G3650">
        <v>32</v>
      </c>
      <c r="H3650" t="s">
        <v>3949</v>
      </c>
      <c r="I3650">
        <f>YEAR(Table1[[#This Row],[Date]])</f>
        <v>2024</v>
      </c>
      <c r="J3650">
        <f>MONTH(Table1[[#This Row],[Date]])</f>
        <v>4</v>
      </c>
      <c r="K3650">
        <f>WEEKDAY(Table1[[#This Row],[Date]])</f>
        <v>6</v>
      </c>
      <c r="L3650" s="3">
        <f>DAY(Table1[[#This Row],[Date]])</f>
        <v>12</v>
      </c>
      <c r="M3650" s="3">
        <f>Table1[[#This Row],[Inventory Level]]/Table1[[#This Row],[Reorder Point]]</f>
        <v>0.35599999999999998</v>
      </c>
      <c r="N3650" s="3">
        <f>ROUND(Table1[[#This Row],[Turnover Ratio]],2)</f>
        <v>0.36</v>
      </c>
    </row>
    <row r="3651" spans="1:14" x14ac:dyDescent="0.25">
      <c r="A3651" t="s">
        <v>3046</v>
      </c>
      <c r="B3651" s="1">
        <v>45038</v>
      </c>
      <c r="C3651">
        <v>118</v>
      </c>
      <c r="D3651">
        <v>59</v>
      </c>
      <c r="E3651">
        <v>4</v>
      </c>
      <c r="F3651">
        <v>84</v>
      </c>
      <c r="G3651">
        <v>48</v>
      </c>
      <c r="H3651" t="s">
        <v>3949</v>
      </c>
      <c r="I3651">
        <f>YEAR(Table1[[#This Row],[Date]])</f>
        <v>2023</v>
      </c>
      <c r="J3651">
        <f>MONTH(Table1[[#This Row],[Date]])</f>
        <v>4</v>
      </c>
      <c r="K3651">
        <f>WEEKDAY(Table1[[#This Row],[Date]])</f>
        <v>7</v>
      </c>
      <c r="L3651" s="3">
        <f>DAY(Table1[[#This Row],[Date]])</f>
        <v>22</v>
      </c>
      <c r="M3651" s="3">
        <f>Table1[[#This Row],[Inventory Level]]/Table1[[#This Row],[Reorder Point]]</f>
        <v>2</v>
      </c>
      <c r="N3651" s="3">
        <f>ROUND(Table1[[#This Row],[Turnover Ratio]],2)</f>
        <v>2</v>
      </c>
    </row>
    <row r="3652" spans="1:14" x14ac:dyDescent="0.25">
      <c r="A3652" t="s">
        <v>3047</v>
      </c>
      <c r="B3652" s="1">
        <v>45319</v>
      </c>
      <c r="C3652">
        <v>277</v>
      </c>
      <c r="D3652">
        <v>248</v>
      </c>
      <c r="E3652">
        <v>4</v>
      </c>
      <c r="F3652">
        <v>8</v>
      </c>
      <c r="G3652">
        <v>5</v>
      </c>
      <c r="H3652" t="s">
        <v>3949</v>
      </c>
      <c r="I3652">
        <f>YEAR(Table1[[#This Row],[Date]])</f>
        <v>2024</v>
      </c>
      <c r="J3652">
        <f>MONTH(Table1[[#This Row],[Date]])</f>
        <v>1</v>
      </c>
      <c r="K3652">
        <f>WEEKDAY(Table1[[#This Row],[Date]])</f>
        <v>1</v>
      </c>
      <c r="L3652" s="3">
        <f>DAY(Table1[[#This Row],[Date]])</f>
        <v>28</v>
      </c>
      <c r="M3652" s="3">
        <f>Table1[[#This Row],[Inventory Level]]/Table1[[#This Row],[Reorder Point]]</f>
        <v>1.1169354838709677</v>
      </c>
      <c r="N3652" s="3">
        <f>ROUND(Table1[[#This Row],[Turnover Ratio]],2)</f>
        <v>1.1200000000000001</v>
      </c>
    </row>
    <row r="3653" spans="1:14" hidden="1" x14ac:dyDescent="0.25">
      <c r="A3653" t="s">
        <v>1625</v>
      </c>
      <c r="B3653" s="1">
        <v>45192</v>
      </c>
      <c r="C3653">
        <v>329</v>
      </c>
      <c r="D3653">
        <v>466</v>
      </c>
      <c r="E3653">
        <v>22</v>
      </c>
      <c r="F3653">
        <v>200</v>
      </c>
      <c r="G3653">
        <v>10</v>
      </c>
      <c r="H3653" t="s">
        <v>3950</v>
      </c>
      <c r="I3653">
        <f>YEAR(Table1[[#This Row],[Date]])</f>
        <v>2023</v>
      </c>
      <c r="J3653">
        <f>MONTH(Table1[[#This Row],[Date]])</f>
        <v>9</v>
      </c>
      <c r="K3653">
        <f>WEEKDAY(Table1[[#This Row],[Date]])</f>
        <v>7</v>
      </c>
      <c r="L3653" s="3">
        <f>DAY(Table1[[#This Row],[Date]])</f>
        <v>23</v>
      </c>
      <c r="M3653" s="3">
        <f>Table1[[#This Row],[Inventory Level]]/Table1[[#This Row],[Reorder Point]]</f>
        <v>0.70600858369098718</v>
      </c>
      <c r="N3653" s="3">
        <f>ROUND(Table1[[#This Row],[Turnover Ratio]],2)</f>
        <v>0.71</v>
      </c>
    </row>
    <row r="3654" spans="1:14" x14ac:dyDescent="0.25">
      <c r="A3654" t="s">
        <v>3048</v>
      </c>
      <c r="B3654" s="1">
        <v>45227</v>
      </c>
      <c r="C3654">
        <v>668</v>
      </c>
      <c r="D3654">
        <v>260</v>
      </c>
      <c r="E3654">
        <v>16</v>
      </c>
      <c r="F3654">
        <v>49</v>
      </c>
      <c r="G3654">
        <v>17</v>
      </c>
      <c r="H3654" t="s">
        <v>3949</v>
      </c>
      <c r="I3654">
        <f>YEAR(Table1[[#This Row],[Date]])</f>
        <v>2023</v>
      </c>
      <c r="J3654">
        <f>MONTH(Table1[[#This Row],[Date]])</f>
        <v>10</v>
      </c>
      <c r="K3654">
        <f>WEEKDAY(Table1[[#This Row],[Date]])</f>
        <v>7</v>
      </c>
      <c r="L3654" s="3">
        <f>DAY(Table1[[#This Row],[Date]])</f>
        <v>28</v>
      </c>
      <c r="M3654" s="3">
        <f>Table1[[#This Row],[Inventory Level]]/Table1[[#This Row],[Reorder Point]]</f>
        <v>2.5692307692307694</v>
      </c>
      <c r="N3654" s="3">
        <f>ROUND(Table1[[#This Row],[Turnover Ratio]],2)</f>
        <v>2.57</v>
      </c>
    </row>
    <row r="3655" spans="1:14" hidden="1" x14ac:dyDescent="0.25">
      <c r="A3655" t="s">
        <v>3049</v>
      </c>
      <c r="B3655" s="1">
        <v>45376</v>
      </c>
      <c r="C3655">
        <v>265</v>
      </c>
      <c r="D3655">
        <v>385</v>
      </c>
      <c r="E3655">
        <v>8</v>
      </c>
      <c r="F3655">
        <v>182</v>
      </c>
      <c r="G3655">
        <v>13</v>
      </c>
      <c r="H3655" t="s">
        <v>3950</v>
      </c>
      <c r="I3655">
        <f>YEAR(Table1[[#This Row],[Date]])</f>
        <v>2024</v>
      </c>
      <c r="J3655">
        <f>MONTH(Table1[[#This Row],[Date]])</f>
        <v>3</v>
      </c>
      <c r="K3655">
        <f>WEEKDAY(Table1[[#This Row],[Date]])</f>
        <v>2</v>
      </c>
      <c r="L3655" s="3">
        <f>DAY(Table1[[#This Row],[Date]])</f>
        <v>25</v>
      </c>
      <c r="M3655" s="3">
        <f>Table1[[#This Row],[Inventory Level]]/Table1[[#This Row],[Reorder Point]]</f>
        <v>0.68831168831168832</v>
      </c>
      <c r="N3655" s="3">
        <f>ROUND(Table1[[#This Row],[Turnover Ratio]],2)</f>
        <v>0.69</v>
      </c>
    </row>
    <row r="3656" spans="1:14" hidden="1" x14ac:dyDescent="0.25">
      <c r="A3656" t="s">
        <v>1239</v>
      </c>
      <c r="B3656" s="1">
        <v>45440</v>
      </c>
      <c r="C3656">
        <v>487</v>
      </c>
      <c r="D3656">
        <v>113</v>
      </c>
      <c r="E3656">
        <v>12</v>
      </c>
      <c r="F3656">
        <v>83</v>
      </c>
      <c r="G3656">
        <v>8</v>
      </c>
      <c r="H3656" t="s">
        <v>3950</v>
      </c>
      <c r="I3656">
        <f>YEAR(Table1[[#This Row],[Date]])</f>
        <v>2024</v>
      </c>
      <c r="J3656">
        <f>MONTH(Table1[[#This Row],[Date]])</f>
        <v>5</v>
      </c>
      <c r="K3656">
        <f>WEEKDAY(Table1[[#This Row],[Date]])</f>
        <v>3</v>
      </c>
      <c r="L3656" s="3">
        <f>DAY(Table1[[#This Row],[Date]])</f>
        <v>28</v>
      </c>
      <c r="M3656" s="3">
        <f>Table1[[#This Row],[Inventory Level]]/Table1[[#This Row],[Reorder Point]]</f>
        <v>4.3097345132743365</v>
      </c>
      <c r="N3656" s="3">
        <f>ROUND(Table1[[#This Row],[Turnover Ratio]],2)</f>
        <v>4.3099999999999996</v>
      </c>
    </row>
    <row r="3657" spans="1:14" hidden="1" x14ac:dyDescent="0.25">
      <c r="A3657" t="s">
        <v>3050</v>
      </c>
      <c r="B3657" s="1">
        <v>45147</v>
      </c>
      <c r="C3657">
        <v>430</v>
      </c>
      <c r="D3657">
        <v>445</v>
      </c>
      <c r="E3657">
        <v>18</v>
      </c>
      <c r="F3657">
        <v>46</v>
      </c>
      <c r="G3657">
        <v>44</v>
      </c>
      <c r="H3657" t="s">
        <v>3950</v>
      </c>
      <c r="I3657">
        <f>YEAR(Table1[[#This Row],[Date]])</f>
        <v>2023</v>
      </c>
      <c r="J3657">
        <f>MONTH(Table1[[#This Row],[Date]])</f>
        <v>8</v>
      </c>
      <c r="K3657">
        <f>WEEKDAY(Table1[[#This Row],[Date]])</f>
        <v>4</v>
      </c>
      <c r="L3657" s="3">
        <f>DAY(Table1[[#This Row],[Date]])</f>
        <v>9</v>
      </c>
      <c r="M3657" s="3">
        <f>Table1[[#This Row],[Inventory Level]]/Table1[[#This Row],[Reorder Point]]</f>
        <v>0.9662921348314607</v>
      </c>
      <c r="N3657" s="3">
        <f>ROUND(Table1[[#This Row],[Turnover Ratio]],2)</f>
        <v>0.97</v>
      </c>
    </row>
    <row r="3658" spans="1:14" hidden="1" x14ac:dyDescent="0.25">
      <c r="A3658" t="s">
        <v>3051</v>
      </c>
      <c r="B3658" s="1">
        <v>44989</v>
      </c>
      <c r="C3658">
        <v>589</v>
      </c>
      <c r="D3658">
        <v>89</v>
      </c>
      <c r="E3658">
        <v>27</v>
      </c>
      <c r="F3658">
        <v>53</v>
      </c>
      <c r="G3658">
        <v>21</v>
      </c>
      <c r="H3658" t="s">
        <v>3950</v>
      </c>
      <c r="I3658">
        <f>YEAR(Table1[[#This Row],[Date]])</f>
        <v>2023</v>
      </c>
      <c r="J3658">
        <f>MONTH(Table1[[#This Row],[Date]])</f>
        <v>3</v>
      </c>
      <c r="K3658">
        <f>WEEKDAY(Table1[[#This Row],[Date]])</f>
        <v>7</v>
      </c>
      <c r="L3658" s="3">
        <f>DAY(Table1[[#This Row],[Date]])</f>
        <v>4</v>
      </c>
      <c r="M3658" s="3">
        <f>Table1[[#This Row],[Inventory Level]]/Table1[[#This Row],[Reorder Point]]</f>
        <v>6.617977528089888</v>
      </c>
      <c r="N3658" s="3">
        <f>ROUND(Table1[[#This Row],[Turnover Ratio]],2)</f>
        <v>6.62</v>
      </c>
    </row>
    <row r="3659" spans="1:14" hidden="1" x14ac:dyDescent="0.25">
      <c r="A3659" t="s">
        <v>3052</v>
      </c>
      <c r="B3659" s="1">
        <v>45442</v>
      </c>
      <c r="C3659">
        <v>406</v>
      </c>
      <c r="D3659">
        <v>115</v>
      </c>
      <c r="E3659">
        <v>6</v>
      </c>
      <c r="F3659">
        <v>196</v>
      </c>
      <c r="G3659">
        <v>32</v>
      </c>
      <c r="H3659" t="s">
        <v>3951</v>
      </c>
      <c r="I3659">
        <f>YEAR(Table1[[#This Row],[Date]])</f>
        <v>2024</v>
      </c>
      <c r="J3659">
        <f>MONTH(Table1[[#This Row],[Date]])</f>
        <v>5</v>
      </c>
      <c r="K3659">
        <f>WEEKDAY(Table1[[#This Row],[Date]])</f>
        <v>5</v>
      </c>
      <c r="L3659" s="3">
        <f>DAY(Table1[[#This Row],[Date]])</f>
        <v>30</v>
      </c>
      <c r="M3659" s="3">
        <f>Table1[[#This Row],[Inventory Level]]/Table1[[#This Row],[Reorder Point]]</f>
        <v>3.5304347826086957</v>
      </c>
      <c r="N3659" s="3">
        <f>ROUND(Table1[[#This Row],[Turnover Ratio]],2)</f>
        <v>3.53</v>
      </c>
    </row>
    <row r="3660" spans="1:14" hidden="1" x14ac:dyDescent="0.25">
      <c r="A3660" t="s">
        <v>3053</v>
      </c>
      <c r="B3660" s="1">
        <v>45200</v>
      </c>
      <c r="C3660">
        <v>350</v>
      </c>
      <c r="D3660">
        <v>284</v>
      </c>
      <c r="E3660">
        <v>26</v>
      </c>
      <c r="F3660">
        <v>162</v>
      </c>
      <c r="G3660">
        <v>29</v>
      </c>
      <c r="H3660" t="s">
        <v>3950</v>
      </c>
      <c r="I3660">
        <f>YEAR(Table1[[#This Row],[Date]])</f>
        <v>2023</v>
      </c>
      <c r="J3660">
        <f>MONTH(Table1[[#This Row],[Date]])</f>
        <v>10</v>
      </c>
      <c r="K3660">
        <f>WEEKDAY(Table1[[#This Row],[Date]])</f>
        <v>1</v>
      </c>
      <c r="L3660" s="3">
        <f>DAY(Table1[[#This Row],[Date]])</f>
        <v>1</v>
      </c>
      <c r="M3660" s="3">
        <f>Table1[[#This Row],[Inventory Level]]/Table1[[#This Row],[Reorder Point]]</f>
        <v>1.232394366197183</v>
      </c>
      <c r="N3660" s="3">
        <f>ROUND(Table1[[#This Row],[Turnover Ratio]],2)</f>
        <v>1.23</v>
      </c>
    </row>
    <row r="3661" spans="1:14" hidden="1" x14ac:dyDescent="0.25">
      <c r="A3661" t="s">
        <v>3054</v>
      </c>
      <c r="B3661" s="1">
        <v>45103</v>
      </c>
      <c r="C3661">
        <v>153</v>
      </c>
      <c r="D3661">
        <v>371</v>
      </c>
      <c r="E3661">
        <v>1</v>
      </c>
      <c r="F3661">
        <v>181</v>
      </c>
      <c r="G3661">
        <v>9</v>
      </c>
      <c r="H3661" t="s">
        <v>3951</v>
      </c>
      <c r="I3661">
        <f>YEAR(Table1[[#This Row],[Date]])</f>
        <v>2023</v>
      </c>
      <c r="J3661">
        <f>MONTH(Table1[[#This Row],[Date]])</f>
        <v>6</v>
      </c>
      <c r="K3661">
        <f>WEEKDAY(Table1[[#This Row],[Date]])</f>
        <v>2</v>
      </c>
      <c r="L3661" s="3">
        <f>DAY(Table1[[#This Row],[Date]])</f>
        <v>26</v>
      </c>
      <c r="M3661" s="3">
        <f>Table1[[#This Row],[Inventory Level]]/Table1[[#This Row],[Reorder Point]]</f>
        <v>0.41239892183288412</v>
      </c>
      <c r="N3661" s="3">
        <f>ROUND(Table1[[#This Row],[Turnover Ratio]],2)</f>
        <v>0.41</v>
      </c>
    </row>
    <row r="3662" spans="1:14" hidden="1" x14ac:dyDescent="0.25">
      <c r="A3662" t="s">
        <v>3055</v>
      </c>
      <c r="B3662" s="1">
        <v>45063</v>
      </c>
      <c r="C3662">
        <v>916</v>
      </c>
      <c r="D3662">
        <v>210</v>
      </c>
      <c r="E3662">
        <v>26</v>
      </c>
      <c r="F3662">
        <v>146</v>
      </c>
      <c r="G3662">
        <v>7</v>
      </c>
      <c r="H3662" t="s">
        <v>3950</v>
      </c>
      <c r="I3662">
        <f>YEAR(Table1[[#This Row],[Date]])</f>
        <v>2023</v>
      </c>
      <c r="J3662">
        <f>MONTH(Table1[[#This Row],[Date]])</f>
        <v>5</v>
      </c>
      <c r="K3662">
        <f>WEEKDAY(Table1[[#This Row],[Date]])</f>
        <v>4</v>
      </c>
      <c r="L3662" s="3">
        <f>DAY(Table1[[#This Row],[Date]])</f>
        <v>17</v>
      </c>
      <c r="M3662" s="3">
        <f>Table1[[#This Row],[Inventory Level]]/Table1[[#This Row],[Reorder Point]]</f>
        <v>4.3619047619047615</v>
      </c>
      <c r="N3662" s="3">
        <f>ROUND(Table1[[#This Row],[Turnover Ratio]],2)</f>
        <v>4.3600000000000003</v>
      </c>
    </row>
    <row r="3663" spans="1:14" hidden="1" x14ac:dyDescent="0.25">
      <c r="A3663" t="s">
        <v>3056</v>
      </c>
      <c r="B3663" s="1">
        <v>45032</v>
      </c>
      <c r="C3663">
        <v>826</v>
      </c>
      <c r="D3663">
        <v>422</v>
      </c>
      <c r="E3663">
        <v>10</v>
      </c>
      <c r="F3663">
        <v>68</v>
      </c>
      <c r="G3663">
        <v>24</v>
      </c>
      <c r="H3663" t="s">
        <v>3951</v>
      </c>
      <c r="I3663">
        <f>YEAR(Table1[[#This Row],[Date]])</f>
        <v>2023</v>
      </c>
      <c r="J3663">
        <f>MONTH(Table1[[#This Row],[Date]])</f>
        <v>4</v>
      </c>
      <c r="K3663">
        <f>WEEKDAY(Table1[[#This Row],[Date]])</f>
        <v>1</v>
      </c>
      <c r="L3663" s="3">
        <f>DAY(Table1[[#This Row],[Date]])</f>
        <v>16</v>
      </c>
      <c r="M3663" s="3">
        <f>Table1[[#This Row],[Inventory Level]]/Table1[[#This Row],[Reorder Point]]</f>
        <v>1.9573459715639809</v>
      </c>
      <c r="N3663" s="3">
        <f>ROUND(Table1[[#This Row],[Turnover Ratio]],2)</f>
        <v>1.96</v>
      </c>
    </row>
    <row r="3664" spans="1:14" hidden="1" x14ac:dyDescent="0.25">
      <c r="A3664" t="s">
        <v>3057</v>
      </c>
      <c r="B3664" s="1">
        <v>45699</v>
      </c>
      <c r="C3664">
        <v>827</v>
      </c>
      <c r="D3664">
        <v>348</v>
      </c>
      <c r="E3664">
        <v>23</v>
      </c>
      <c r="F3664">
        <v>29</v>
      </c>
      <c r="G3664">
        <v>21</v>
      </c>
      <c r="H3664" t="s">
        <v>3951</v>
      </c>
      <c r="I3664">
        <f>YEAR(Table1[[#This Row],[Date]])</f>
        <v>2025</v>
      </c>
      <c r="J3664">
        <f>MONTH(Table1[[#This Row],[Date]])</f>
        <v>2</v>
      </c>
      <c r="K3664">
        <f>WEEKDAY(Table1[[#This Row],[Date]])</f>
        <v>3</v>
      </c>
      <c r="L3664" s="3">
        <f>DAY(Table1[[#This Row],[Date]])</f>
        <v>11</v>
      </c>
      <c r="M3664" s="3">
        <f>Table1[[#This Row],[Inventory Level]]/Table1[[#This Row],[Reorder Point]]</f>
        <v>2.3764367816091956</v>
      </c>
      <c r="N3664" s="3">
        <f>ROUND(Table1[[#This Row],[Turnover Ratio]],2)</f>
        <v>2.38</v>
      </c>
    </row>
    <row r="3665" spans="1:14" hidden="1" x14ac:dyDescent="0.25">
      <c r="A3665" t="s">
        <v>458</v>
      </c>
      <c r="B3665" s="1">
        <v>45560</v>
      </c>
      <c r="C3665">
        <v>445</v>
      </c>
      <c r="D3665">
        <v>104</v>
      </c>
      <c r="E3665">
        <v>7</v>
      </c>
      <c r="F3665">
        <v>183</v>
      </c>
      <c r="G3665">
        <v>28</v>
      </c>
      <c r="H3665" t="s">
        <v>3951</v>
      </c>
      <c r="I3665">
        <f>YEAR(Table1[[#This Row],[Date]])</f>
        <v>2024</v>
      </c>
      <c r="J3665">
        <f>MONTH(Table1[[#This Row],[Date]])</f>
        <v>9</v>
      </c>
      <c r="K3665">
        <f>WEEKDAY(Table1[[#This Row],[Date]])</f>
        <v>4</v>
      </c>
      <c r="L3665" s="3">
        <f>DAY(Table1[[#This Row],[Date]])</f>
        <v>25</v>
      </c>
      <c r="M3665" s="3">
        <f>Table1[[#This Row],[Inventory Level]]/Table1[[#This Row],[Reorder Point]]</f>
        <v>4.2788461538461542</v>
      </c>
      <c r="N3665" s="3">
        <f>ROUND(Table1[[#This Row],[Turnover Ratio]],2)</f>
        <v>4.28</v>
      </c>
    </row>
    <row r="3666" spans="1:14" x14ac:dyDescent="0.25">
      <c r="A3666" t="s">
        <v>3058</v>
      </c>
      <c r="B3666" s="1">
        <v>45626</v>
      </c>
      <c r="C3666">
        <v>257</v>
      </c>
      <c r="D3666">
        <v>303</v>
      </c>
      <c r="E3666">
        <v>20</v>
      </c>
      <c r="F3666">
        <v>127</v>
      </c>
      <c r="G3666">
        <v>27</v>
      </c>
      <c r="H3666" t="s">
        <v>3949</v>
      </c>
      <c r="I3666">
        <f>YEAR(Table1[[#This Row],[Date]])</f>
        <v>2024</v>
      </c>
      <c r="J3666">
        <f>MONTH(Table1[[#This Row],[Date]])</f>
        <v>11</v>
      </c>
      <c r="K3666">
        <f>WEEKDAY(Table1[[#This Row],[Date]])</f>
        <v>7</v>
      </c>
      <c r="L3666" s="3">
        <f>DAY(Table1[[#This Row],[Date]])</f>
        <v>30</v>
      </c>
      <c r="M3666" s="3">
        <f>Table1[[#This Row],[Inventory Level]]/Table1[[#This Row],[Reorder Point]]</f>
        <v>0.84818481848184824</v>
      </c>
      <c r="N3666" s="3">
        <f>ROUND(Table1[[#This Row],[Turnover Ratio]],2)</f>
        <v>0.85</v>
      </c>
    </row>
    <row r="3667" spans="1:14" hidden="1" x14ac:dyDescent="0.25">
      <c r="A3667" t="s">
        <v>3059</v>
      </c>
      <c r="B3667" s="1">
        <v>45116</v>
      </c>
      <c r="C3667">
        <v>634</v>
      </c>
      <c r="D3667">
        <v>438</v>
      </c>
      <c r="E3667">
        <v>13</v>
      </c>
      <c r="F3667">
        <v>33</v>
      </c>
      <c r="G3667">
        <v>47</v>
      </c>
      <c r="H3667" t="s">
        <v>3951</v>
      </c>
      <c r="I3667">
        <f>YEAR(Table1[[#This Row],[Date]])</f>
        <v>2023</v>
      </c>
      <c r="J3667">
        <f>MONTH(Table1[[#This Row],[Date]])</f>
        <v>7</v>
      </c>
      <c r="K3667">
        <f>WEEKDAY(Table1[[#This Row],[Date]])</f>
        <v>1</v>
      </c>
      <c r="L3667" s="3">
        <f>DAY(Table1[[#This Row],[Date]])</f>
        <v>9</v>
      </c>
      <c r="M3667" s="3">
        <f>Table1[[#This Row],[Inventory Level]]/Table1[[#This Row],[Reorder Point]]</f>
        <v>1.4474885844748859</v>
      </c>
      <c r="N3667" s="3">
        <f>ROUND(Table1[[#This Row],[Turnover Ratio]],2)</f>
        <v>1.45</v>
      </c>
    </row>
    <row r="3668" spans="1:14" hidden="1" x14ac:dyDescent="0.25">
      <c r="A3668" t="s">
        <v>3060</v>
      </c>
      <c r="B3668" s="1">
        <v>45504</v>
      </c>
      <c r="C3668">
        <v>273</v>
      </c>
      <c r="D3668">
        <v>253</v>
      </c>
      <c r="E3668">
        <v>28</v>
      </c>
      <c r="F3668">
        <v>108</v>
      </c>
      <c r="G3668">
        <v>26</v>
      </c>
      <c r="H3668" t="s">
        <v>3950</v>
      </c>
      <c r="I3668">
        <f>YEAR(Table1[[#This Row],[Date]])</f>
        <v>2024</v>
      </c>
      <c r="J3668">
        <f>MONTH(Table1[[#This Row],[Date]])</f>
        <v>7</v>
      </c>
      <c r="K3668">
        <f>WEEKDAY(Table1[[#This Row],[Date]])</f>
        <v>4</v>
      </c>
      <c r="L3668" s="3">
        <f>DAY(Table1[[#This Row],[Date]])</f>
        <v>31</v>
      </c>
      <c r="M3668" s="3">
        <f>Table1[[#This Row],[Inventory Level]]/Table1[[#This Row],[Reorder Point]]</f>
        <v>1.0790513833992095</v>
      </c>
      <c r="N3668" s="3">
        <f>ROUND(Table1[[#This Row],[Turnover Ratio]],2)</f>
        <v>1.08</v>
      </c>
    </row>
    <row r="3669" spans="1:14" hidden="1" x14ac:dyDescent="0.25">
      <c r="A3669" t="s">
        <v>3061</v>
      </c>
      <c r="B3669" s="1">
        <v>45165</v>
      </c>
      <c r="C3669">
        <v>388</v>
      </c>
      <c r="D3669">
        <v>463</v>
      </c>
      <c r="E3669">
        <v>8</v>
      </c>
      <c r="F3669">
        <v>198</v>
      </c>
      <c r="G3669">
        <v>38</v>
      </c>
      <c r="H3669" t="s">
        <v>3950</v>
      </c>
      <c r="I3669">
        <f>YEAR(Table1[[#This Row],[Date]])</f>
        <v>2023</v>
      </c>
      <c r="J3669">
        <f>MONTH(Table1[[#This Row],[Date]])</f>
        <v>8</v>
      </c>
      <c r="K3669">
        <f>WEEKDAY(Table1[[#This Row],[Date]])</f>
        <v>1</v>
      </c>
      <c r="L3669" s="3">
        <f>DAY(Table1[[#This Row],[Date]])</f>
        <v>27</v>
      </c>
      <c r="M3669" s="3">
        <f>Table1[[#This Row],[Inventory Level]]/Table1[[#This Row],[Reorder Point]]</f>
        <v>0.83801295896328298</v>
      </c>
      <c r="N3669" s="3">
        <f>ROUND(Table1[[#This Row],[Turnover Ratio]],2)</f>
        <v>0.84</v>
      </c>
    </row>
    <row r="3670" spans="1:14" hidden="1" x14ac:dyDescent="0.25">
      <c r="A3670" t="s">
        <v>3062</v>
      </c>
      <c r="B3670" s="1">
        <v>45205</v>
      </c>
      <c r="C3670">
        <v>259</v>
      </c>
      <c r="D3670">
        <v>471</v>
      </c>
      <c r="E3670">
        <v>28</v>
      </c>
      <c r="F3670">
        <v>122</v>
      </c>
      <c r="G3670">
        <v>13</v>
      </c>
      <c r="H3670" t="s">
        <v>3951</v>
      </c>
      <c r="I3670">
        <f>YEAR(Table1[[#This Row],[Date]])</f>
        <v>2023</v>
      </c>
      <c r="J3670">
        <f>MONTH(Table1[[#This Row],[Date]])</f>
        <v>10</v>
      </c>
      <c r="K3670">
        <f>WEEKDAY(Table1[[#This Row],[Date]])</f>
        <v>6</v>
      </c>
      <c r="L3670" s="3">
        <f>DAY(Table1[[#This Row],[Date]])</f>
        <v>6</v>
      </c>
      <c r="M3670" s="3">
        <f>Table1[[#This Row],[Inventory Level]]/Table1[[#This Row],[Reorder Point]]</f>
        <v>0.54989384288747345</v>
      </c>
      <c r="N3670" s="3">
        <f>ROUND(Table1[[#This Row],[Turnover Ratio]],2)</f>
        <v>0.55000000000000004</v>
      </c>
    </row>
    <row r="3671" spans="1:14" hidden="1" x14ac:dyDescent="0.25">
      <c r="A3671" t="s">
        <v>3063</v>
      </c>
      <c r="B3671" s="1">
        <v>45609</v>
      </c>
      <c r="C3671">
        <v>554</v>
      </c>
      <c r="D3671">
        <v>167</v>
      </c>
      <c r="E3671">
        <v>28</v>
      </c>
      <c r="F3671">
        <v>78</v>
      </c>
      <c r="G3671">
        <v>44</v>
      </c>
      <c r="H3671" t="s">
        <v>3951</v>
      </c>
      <c r="I3671">
        <f>YEAR(Table1[[#This Row],[Date]])</f>
        <v>2024</v>
      </c>
      <c r="J3671">
        <f>MONTH(Table1[[#This Row],[Date]])</f>
        <v>11</v>
      </c>
      <c r="K3671">
        <f>WEEKDAY(Table1[[#This Row],[Date]])</f>
        <v>4</v>
      </c>
      <c r="L3671" s="3">
        <f>DAY(Table1[[#This Row],[Date]])</f>
        <v>13</v>
      </c>
      <c r="M3671" s="3">
        <f>Table1[[#This Row],[Inventory Level]]/Table1[[#This Row],[Reorder Point]]</f>
        <v>3.317365269461078</v>
      </c>
      <c r="N3671" s="3">
        <f>ROUND(Table1[[#This Row],[Turnover Ratio]],2)</f>
        <v>3.32</v>
      </c>
    </row>
    <row r="3672" spans="1:14" hidden="1" x14ac:dyDescent="0.25">
      <c r="A3672" t="s">
        <v>2151</v>
      </c>
      <c r="B3672" s="1">
        <v>45323</v>
      </c>
      <c r="C3672">
        <v>972</v>
      </c>
      <c r="D3672">
        <v>221</v>
      </c>
      <c r="E3672">
        <v>24</v>
      </c>
      <c r="F3672">
        <v>25</v>
      </c>
      <c r="G3672">
        <v>40</v>
      </c>
      <c r="H3672" t="s">
        <v>3950</v>
      </c>
      <c r="I3672">
        <f>YEAR(Table1[[#This Row],[Date]])</f>
        <v>2024</v>
      </c>
      <c r="J3672">
        <f>MONTH(Table1[[#This Row],[Date]])</f>
        <v>2</v>
      </c>
      <c r="K3672">
        <f>WEEKDAY(Table1[[#This Row],[Date]])</f>
        <v>5</v>
      </c>
      <c r="L3672" s="3">
        <f>DAY(Table1[[#This Row],[Date]])</f>
        <v>1</v>
      </c>
      <c r="M3672" s="3">
        <f>Table1[[#This Row],[Inventory Level]]/Table1[[#This Row],[Reorder Point]]</f>
        <v>4.3981900452488691</v>
      </c>
      <c r="N3672" s="3">
        <f>ROUND(Table1[[#This Row],[Turnover Ratio]],2)</f>
        <v>4.4000000000000004</v>
      </c>
    </row>
    <row r="3673" spans="1:14" hidden="1" x14ac:dyDescent="0.25">
      <c r="A3673" t="s">
        <v>3064</v>
      </c>
      <c r="B3673" s="1">
        <v>45438</v>
      </c>
      <c r="C3673">
        <v>379</v>
      </c>
      <c r="D3673">
        <v>335</v>
      </c>
      <c r="E3673">
        <v>11</v>
      </c>
      <c r="F3673">
        <v>28</v>
      </c>
      <c r="G3673">
        <v>25</v>
      </c>
      <c r="H3673" t="s">
        <v>3950</v>
      </c>
      <c r="I3673">
        <f>YEAR(Table1[[#This Row],[Date]])</f>
        <v>2024</v>
      </c>
      <c r="J3673">
        <f>MONTH(Table1[[#This Row],[Date]])</f>
        <v>5</v>
      </c>
      <c r="K3673">
        <f>WEEKDAY(Table1[[#This Row],[Date]])</f>
        <v>1</v>
      </c>
      <c r="L3673" s="3">
        <f>DAY(Table1[[#This Row],[Date]])</f>
        <v>26</v>
      </c>
      <c r="M3673" s="3">
        <f>Table1[[#This Row],[Inventory Level]]/Table1[[#This Row],[Reorder Point]]</f>
        <v>1.1313432835820896</v>
      </c>
      <c r="N3673" s="3">
        <f>ROUND(Table1[[#This Row],[Turnover Ratio]],2)</f>
        <v>1.1299999999999999</v>
      </c>
    </row>
    <row r="3674" spans="1:14" x14ac:dyDescent="0.25">
      <c r="A3674" t="s">
        <v>3065</v>
      </c>
      <c r="B3674" s="1">
        <v>45173</v>
      </c>
      <c r="C3674">
        <v>631</v>
      </c>
      <c r="D3674">
        <v>130</v>
      </c>
      <c r="E3674">
        <v>7</v>
      </c>
      <c r="F3674">
        <v>14</v>
      </c>
      <c r="G3674">
        <v>19</v>
      </c>
      <c r="H3674" t="s">
        <v>3949</v>
      </c>
      <c r="I3674">
        <f>YEAR(Table1[[#This Row],[Date]])</f>
        <v>2023</v>
      </c>
      <c r="J3674">
        <f>MONTH(Table1[[#This Row],[Date]])</f>
        <v>9</v>
      </c>
      <c r="K3674">
        <f>WEEKDAY(Table1[[#This Row],[Date]])</f>
        <v>2</v>
      </c>
      <c r="L3674" s="3">
        <f>DAY(Table1[[#This Row],[Date]])</f>
        <v>4</v>
      </c>
      <c r="M3674" s="3">
        <f>Table1[[#This Row],[Inventory Level]]/Table1[[#This Row],[Reorder Point]]</f>
        <v>4.8538461538461535</v>
      </c>
      <c r="N3674" s="3">
        <f>ROUND(Table1[[#This Row],[Turnover Ratio]],2)</f>
        <v>4.8499999999999996</v>
      </c>
    </row>
    <row r="3675" spans="1:14" hidden="1" x14ac:dyDescent="0.25">
      <c r="A3675" t="s">
        <v>3066</v>
      </c>
      <c r="B3675" s="1">
        <v>45085</v>
      </c>
      <c r="C3675">
        <v>983</v>
      </c>
      <c r="D3675">
        <v>73</v>
      </c>
      <c r="E3675">
        <v>11</v>
      </c>
      <c r="F3675">
        <v>116</v>
      </c>
      <c r="G3675">
        <v>37</v>
      </c>
      <c r="H3675" t="s">
        <v>3951</v>
      </c>
      <c r="I3675">
        <f>YEAR(Table1[[#This Row],[Date]])</f>
        <v>2023</v>
      </c>
      <c r="J3675">
        <f>MONTH(Table1[[#This Row],[Date]])</f>
        <v>6</v>
      </c>
      <c r="K3675">
        <f>WEEKDAY(Table1[[#This Row],[Date]])</f>
        <v>5</v>
      </c>
      <c r="L3675" s="3">
        <f>DAY(Table1[[#This Row],[Date]])</f>
        <v>8</v>
      </c>
      <c r="M3675" s="3">
        <f>Table1[[#This Row],[Inventory Level]]/Table1[[#This Row],[Reorder Point]]</f>
        <v>13.465753424657533</v>
      </c>
      <c r="N3675" s="3">
        <f>ROUND(Table1[[#This Row],[Turnover Ratio]],2)</f>
        <v>13.47</v>
      </c>
    </row>
    <row r="3676" spans="1:14" hidden="1" x14ac:dyDescent="0.25">
      <c r="A3676" t="s">
        <v>3067</v>
      </c>
      <c r="B3676" s="1">
        <v>45615</v>
      </c>
      <c r="C3676">
        <v>304</v>
      </c>
      <c r="D3676">
        <v>94</v>
      </c>
      <c r="E3676">
        <v>7</v>
      </c>
      <c r="F3676">
        <v>69</v>
      </c>
      <c r="G3676">
        <v>4</v>
      </c>
      <c r="H3676" t="s">
        <v>3951</v>
      </c>
      <c r="I3676">
        <f>YEAR(Table1[[#This Row],[Date]])</f>
        <v>2024</v>
      </c>
      <c r="J3676">
        <f>MONTH(Table1[[#This Row],[Date]])</f>
        <v>11</v>
      </c>
      <c r="K3676">
        <f>WEEKDAY(Table1[[#This Row],[Date]])</f>
        <v>3</v>
      </c>
      <c r="L3676" s="3">
        <f>DAY(Table1[[#This Row],[Date]])</f>
        <v>19</v>
      </c>
      <c r="M3676" s="3">
        <f>Table1[[#This Row],[Inventory Level]]/Table1[[#This Row],[Reorder Point]]</f>
        <v>3.2340425531914891</v>
      </c>
      <c r="N3676" s="3">
        <f>ROUND(Table1[[#This Row],[Turnover Ratio]],2)</f>
        <v>3.23</v>
      </c>
    </row>
    <row r="3677" spans="1:14" x14ac:dyDescent="0.25">
      <c r="A3677" t="s">
        <v>3068</v>
      </c>
      <c r="B3677" s="1">
        <v>45402</v>
      </c>
      <c r="C3677">
        <v>677</v>
      </c>
      <c r="D3677">
        <v>440</v>
      </c>
      <c r="E3677">
        <v>17</v>
      </c>
      <c r="F3677">
        <v>170</v>
      </c>
      <c r="G3677">
        <v>35</v>
      </c>
      <c r="H3677" t="s">
        <v>3949</v>
      </c>
      <c r="I3677">
        <f>YEAR(Table1[[#This Row],[Date]])</f>
        <v>2024</v>
      </c>
      <c r="J3677">
        <f>MONTH(Table1[[#This Row],[Date]])</f>
        <v>4</v>
      </c>
      <c r="K3677">
        <f>WEEKDAY(Table1[[#This Row],[Date]])</f>
        <v>7</v>
      </c>
      <c r="L3677" s="3">
        <f>DAY(Table1[[#This Row],[Date]])</f>
        <v>20</v>
      </c>
      <c r="M3677" s="3">
        <f>Table1[[#This Row],[Inventory Level]]/Table1[[#This Row],[Reorder Point]]</f>
        <v>1.5386363636363636</v>
      </c>
      <c r="N3677" s="3">
        <f>ROUND(Table1[[#This Row],[Turnover Ratio]],2)</f>
        <v>1.54</v>
      </c>
    </row>
    <row r="3678" spans="1:14" hidden="1" x14ac:dyDescent="0.25">
      <c r="A3678" t="s">
        <v>3069</v>
      </c>
      <c r="B3678" s="1">
        <v>45375</v>
      </c>
      <c r="C3678">
        <v>508</v>
      </c>
      <c r="D3678">
        <v>340</v>
      </c>
      <c r="E3678">
        <v>2</v>
      </c>
      <c r="F3678">
        <v>166</v>
      </c>
      <c r="G3678">
        <v>21</v>
      </c>
      <c r="H3678" t="s">
        <v>3951</v>
      </c>
      <c r="I3678">
        <f>YEAR(Table1[[#This Row],[Date]])</f>
        <v>2024</v>
      </c>
      <c r="J3678">
        <f>MONTH(Table1[[#This Row],[Date]])</f>
        <v>3</v>
      </c>
      <c r="K3678">
        <f>WEEKDAY(Table1[[#This Row],[Date]])</f>
        <v>1</v>
      </c>
      <c r="L3678" s="3">
        <f>DAY(Table1[[#This Row],[Date]])</f>
        <v>24</v>
      </c>
      <c r="M3678" s="3">
        <f>Table1[[#This Row],[Inventory Level]]/Table1[[#This Row],[Reorder Point]]</f>
        <v>1.4941176470588236</v>
      </c>
      <c r="N3678" s="3">
        <f>ROUND(Table1[[#This Row],[Turnover Ratio]],2)</f>
        <v>1.49</v>
      </c>
    </row>
    <row r="3679" spans="1:14" x14ac:dyDescent="0.25">
      <c r="A3679" t="s">
        <v>3070</v>
      </c>
      <c r="B3679" s="1">
        <v>45224</v>
      </c>
      <c r="C3679">
        <v>939</v>
      </c>
      <c r="D3679">
        <v>275</v>
      </c>
      <c r="E3679">
        <v>29</v>
      </c>
      <c r="F3679">
        <v>199</v>
      </c>
      <c r="G3679">
        <v>11</v>
      </c>
      <c r="H3679" t="s">
        <v>3949</v>
      </c>
      <c r="I3679">
        <f>YEAR(Table1[[#This Row],[Date]])</f>
        <v>2023</v>
      </c>
      <c r="J3679">
        <f>MONTH(Table1[[#This Row],[Date]])</f>
        <v>10</v>
      </c>
      <c r="K3679">
        <f>WEEKDAY(Table1[[#This Row],[Date]])</f>
        <v>4</v>
      </c>
      <c r="L3679" s="3">
        <f>DAY(Table1[[#This Row],[Date]])</f>
        <v>25</v>
      </c>
      <c r="M3679" s="3">
        <f>Table1[[#This Row],[Inventory Level]]/Table1[[#This Row],[Reorder Point]]</f>
        <v>3.4145454545454546</v>
      </c>
      <c r="N3679" s="3">
        <f>ROUND(Table1[[#This Row],[Turnover Ratio]],2)</f>
        <v>3.41</v>
      </c>
    </row>
    <row r="3680" spans="1:14" hidden="1" x14ac:dyDescent="0.25">
      <c r="A3680" t="s">
        <v>1917</v>
      </c>
      <c r="B3680" s="1">
        <v>45651</v>
      </c>
      <c r="C3680">
        <v>518</v>
      </c>
      <c r="D3680">
        <v>466</v>
      </c>
      <c r="E3680">
        <v>22</v>
      </c>
      <c r="F3680">
        <v>195</v>
      </c>
      <c r="G3680">
        <v>44</v>
      </c>
      <c r="H3680" t="s">
        <v>3950</v>
      </c>
      <c r="I3680">
        <f>YEAR(Table1[[#This Row],[Date]])</f>
        <v>2024</v>
      </c>
      <c r="J3680">
        <f>MONTH(Table1[[#This Row],[Date]])</f>
        <v>12</v>
      </c>
      <c r="K3680">
        <f>WEEKDAY(Table1[[#This Row],[Date]])</f>
        <v>4</v>
      </c>
      <c r="L3680" s="3">
        <f>DAY(Table1[[#This Row],[Date]])</f>
        <v>25</v>
      </c>
      <c r="M3680" s="3">
        <f>Table1[[#This Row],[Inventory Level]]/Table1[[#This Row],[Reorder Point]]</f>
        <v>1.1115879828326181</v>
      </c>
      <c r="N3680" s="3">
        <f>ROUND(Table1[[#This Row],[Turnover Ratio]],2)</f>
        <v>1.1100000000000001</v>
      </c>
    </row>
    <row r="3681" spans="1:14" x14ac:dyDescent="0.25">
      <c r="A3681" t="s">
        <v>1215</v>
      </c>
      <c r="B3681" s="1">
        <v>45168</v>
      </c>
      <c r="C3681">
        <v>633</v>
      </c>
      <c r="D3681">
        <v>140</v>
      </c>
      <c r="E3681">
        <v>22</v>
      </c>
      <c r="F3681">
        <v>115</v>
      </c>
      <c r="G3681">
        <v>43</v>
      </c>
      <c r="H3681" t="s">
        <v>3949</v>
      </c>
      <c r="I3681">
        <f>YEAR(Table1[[#This Row],[Date]])</f>
        <v>2023</v>
      </c>
      <c r="J3681">
        <f>MONTH(Table1[[#This Row],[Date]])</f>
        <v>8</v>
      </c>
      <c r="K3681">
        <f>WEEKDAY(Table1[[#This Row],[Date]])</f>
        <v>4</v>
      </c>
      <c r="L3681" s="3">
        <f>DAY(Table1[[#This Row],[Date]])</f>
        <v>30</v>
      </c>
      <c r="M3681" s="3">
        <f>Table1[[#This Row],[Inventory Level]]/Table1[[#This Row],[Reorder Point]]</f>
        <v>4.5214285714285714</v>
      </c>
      <c r="N3681" s="3">
        <f>ROUND(Table1[[#This Row],[Turnover Ratio]],2)</f>
        <v>4.5199999999999996</v>
      </c>
    </row>
    <row r="3682" spans="1:14" hidden="1" x14ac:dyDescent="0.25">
      <c r="A3682" t="s">
        <v>133</v>
      </c>
      <c r="B3682" s="1">
        <v>45474</v>
      </c>
      <c r="C3682">
        <v>745</v>
      </c>
      <c r="D3682">
        <v>270</v>
      </c>
      <c r="E3682">
        <v>23</v>
      </c>
      <c r="F3682">
        <v>85</v>
      </c>
      <c r="G3682">
        <v>4</v>
      </c>
      <c r="H3682" t="s">
        <v>3950</v>
      </c>
      <c r="I3682">
        <f>YEAR(Table1[[#This Row],[Date]])</f>
        <v>2024</v>
      </c>
      <c r="J3682">
        <f>MONTH(Table1[[#This Row],[Date]])</f>
        <v>7</v>
      </c>
      <c r="K3682">
        <f>WEEKDAY(Table1[[#This Row],[Date]])</f>
        <v>2</v>
      </c>
      <c r="L3682" s="3">
        <f>DAY(Table1[[#This Row],[Date]])</f>
        <v>1</v>
      </c>
      <c r="M3682" s="3">
        <f>Table1[[#This Row],[Inventory Level]]/Table1[[#This Row],[Reorder Point]]</f>
        <v>2.7592592592592591</v>
      </c>
      <c r="N3682" s="3">
        <f>ROUND(Table1[[#This Row],[Turnover Ratio]],2)</f>
        <v>2.76</v>
      </c>
    </row>
    <row r="3683" spans="1:14" hidden="1" x14ac:dyDescent="0.25">
      <c r="A3683" t="s">
        <v>2771</v>
      </c>
      <c r="B3683" s="1">
        <v>45500</v>
      </c>
      <c r="C3683">
        <v>427</v>
      </c>
      <c r="D3683">
        <v>113</v>
      </c>
      <c r="E3683">
        <v>11</v>
      </c>
      <c r="F3683">
        <v>109</v>
      </c>
      <c r="G3683">
        <v>14</v>
      </c>
      <c r="H3683" t="s">
        <v>3950</v>
      </c>
      <c r="I3683">
        <f>YEAR(Table1[[#This Row],[Date]])</f>
        <v>2024</v>
      </c>
      <c r="J3683">
        <f>MONTH(Table1[[#This Row],[Date]])</f>
        <v>7</v>
      </c>
      <c r="K3683">
        <f>WEEKDAY(Table1[[#This Row],[Date]])</f>
        <v>7</v>
      </c>
      <c r="L3683" s="3">
        <f>DAY(Table1[[#This Row],[Date]])</f>
        <v>27</v>
      </c>
      <c r="M3683" s="3">
        <f>Table1[[#This Row],[Inventory Level]]/Table1[[#This Row],[Reorder Point]]</f>
        <v>3.7787610619469025</v>
      </c>
      <c r="N3683" s="3">
        <f>ROUND(Table1[[#This Row],[Turnover Ratio]],2)</f>
        <v>3.78</v>
      </c>
    </row>
    <row r="3684" spans="1:14" x14ac:dyDescent="0.25">
      <c r="A3684" t="s">
        <v>1946</v>
      </c>
      <c r="B3684" s="1">
        <v>45617</v>
      </c>
      <c r="C3684">
        <v>483</v>
      </c>
      <c r="D3684">
        <v>392</v>
      </c>
      <c r="E3684">
        <v>28</v>
      </c>
      <c r="F3684">
        <v>180</v>
      </c>
      <c r="G3684">
        <v>32</v>
      </c>
      <c r="H3684" t="s">
        <v>3949</v>
      </c>
      <c r="I3684">
        <f>YEAR(Table1[[#This Row],[Date]])</f>
        <v>2024</v>
      </c>
      <c r="J3684">
        <f>MONTH(Table1[[#This Row],[Date]])</f>
        <v>11</v>
      </c>
      <c r="K3684">
        <f>WEEKDAY(Table1[[#This Row],[Date]])</f>
        <v>5</v>
      </c>
      <c r="L3684" s="3">
        <f>DAY(Table1[[#This Row],[Date]])</f>
        <v>21</v>
      </c>
      <c r="M3684" s="3">
        <f>Table1[[#This Row],[Inventory Level]]/Table1[[#This Row],[Reorder Point]]</f>
        <v>1.2321428571428572</v>
      </c>
      <c r="N3684" s="3">
        <f>ROUND(Table1[[#This Row],[Turnover Ratio]],2)</f>
        <v>1.23</v>
      </c>
    </row>
    <row r="3685" spans="1:14" hidden="1" x14ac:dyDescent="0.25">
      <c r="A3685" t="s">
        <v>3071</v>
      </c>
      <c r="B3685" s="1">
        <v>45695</v>
      </c>
      <c r="C3685">
        <v>905</v>
      </c>
      <c r="D3685">
        <v>354</v>
      </c>
      <c r="E3685">
        <v>8</v>
      </c>
      <c r="F3685">
        <v>179</v>
      </c>
      <c r="G3685">
        <v>38</v>
      </c>
      <c r="H3685" t="s">
        <v>3950</v>
      </c>
      <c r="I3685">
        <f>YEAR(Table1[[#This Row],[Date]])</f>
        <v>2025</v>
      </c>
      <c r="J3685">
        <f>MONTH(Table1[[#This Row],[Date]])</f>
        <v>2</v>
      </c>
      <c r="K3685">
        <f>WEEKDAY(Table1[[#This Row],[Date]])</f>
        <v>6</v>
      </c>
      <c r="L3685" s="3">
        <f>DAY(Table1[[#This Row],[Date]])</f>
        <v>7</v>
      </c>
      <c r="M3685" s="3">
        <f>Table1[[#This Row],[Inventory Level]]/Table1[[#This Row],[Reorder Point]]</f>
        <v>2.5564971751412431</v>
      </c>
      <c r="N3685" s="3">
        <f>ROUND(Table1[[#This Row],[Turnover Ratio]],2)</f>
        <v>2.56</v>
      </c>
    </row>
    <row r="3686" spans="1:14" x14ac:dyDescent="0.25">
      <c r="A3686" t="s">
        <v>3072</v>
      </c>
      <c r="B3686" s="1">
        <v>45383</v>
      </c>
      <c r="C3686">
        <v>564</v>
      </c>
      <c r="D3686">
        <v>302</v>
      </c>
      <c r="E3686">
        <v>3</v>
      </c>
      <c r="F3686">
        <v>110</v>
      </c>
      <c r="G3686">
        <v>9</v>
      </c>
      <c r="H3686" t="s">
        <v>3949</v>
      </c>
      <c r="I3686">
        <f>YEAR(Table1[[#This Row],[Date]])</f>
        <v>2024</v>
      </c>
      <c r="J3686">
        <f>MONTH(Table1[[#This Row],[Date]])</f>
        <v>4</v>
      </c>
      <c r="K3686">
        <f>WEEKDAY(Table1[[#This Row],[Date]])</f>
        <v>2</v>
      </c>
      <c r="L3686" s="3">
        <f>DAY(Table1[[#This Row],[Date]])</f>
        <v>1</v>
      </c>
      <c r="M3686" s="3">
        <f>Table1[[#This Row],[Inventory Level]]/Table1[[#This Row],[Reorder Point]]</f>
        <v>1.8675496688741722</v>
      </c>
      <c r="N3686" s="3">
        <f>ROUND(Table1[[#This Row],[Turnover Ratio]],2)</f>
        <v>1.87</v>
      </c>
    </row>
    <row r="3687" spans="1:14" hidden="1" x14ac:dyDescent="0.25">
      <c r="A3687" t="s">
        <v>432</v>
      </c>
      <c r="B3687" s="1">
        <v>45345</v>
      </c>
      <c r="C3687">
        <v>272</v>
      </c>
      <c r="D3687">
        <v>444</v>
      </c>
      <c r="E3687">
        <v>1</v>
      </c>
      <c r="F3687">
        <v>90</v>
      </c>
      <c r="G3687">
        <v>36</v>
      </c>
      <c r="H3687" t="s">
        <v>3951</v>
      </c>
      <c r="I3687">
        <f>YEAR(Table1[[#This Row],[Date]])</f>
        <v>2024</v>
      </c>
      <c r="J3687">
        <f>MONTH(Table1[[#This Row],[Date]])</f>
        <v>2</v>
      </c>
      <c r="K3687">
        <f>WEEKDAY(Table1[[#This Row],[Date]])</f>
        <v>6</v>
      </c>
      <c r="L3687" s="3">
        <f>DAY(Table1[[#This Row],[Date]])</f>
        <v>23</v>
      </c>
      <c r="M3687" s="3">
        <f>Table1[[#This Row],[Inventory Level]]/Table1[[#This Row],[Reorder Point]]</f>
        <v>0.61261261261261257</v>
      </c>
      <c r="N3687" s="3">
        <f>ROUND(Table1[[#This Row],[Turnover Ratio]],2)</f>
        <v>0.61</v>
      </c>
    </row>
    <row r="3688" spans="1:14" x14ac:dyDescent="0.25">
      <c r="A3688" t="s">
        <v>1770</v>
      </c>
      <c r="B3688" s="1">
        <v>45542</v>
      </c>
      <c r="C3688">
        <v>688</v>
      </c>
      <c r="D3688">
        <v>250</v>
      </c>
      <c r="E3688">
        <v>10</v>
      </c>
      <c r="F3688">
        <v>71</v>
      </c>
      <c r="G3688">
        <v>43</v>
      </c>
      <c r="H3688" t="s">
        <v>3949</v>
      </c>
      <c r="I3688">
        <f>YEAR(Table1[[#This Row],[Date]])</f>
        <v>2024</v>
      </c>
      <c r="J3688">
        <f>MONTH(Table1[[#This Row],[Date]])</f>
        <v>9</v>
      </c>
      <c r="K3688">
        <f>WEEKDAY(Table1[[#This Row],[Date]])</f>
        <v>7</v>
      </c>
      <c r="L3688" s="3">
        <f>DAY(Table1[[#This Row],[Date]])</f>
        <v>7</v>
      </c>
      <c r="M3688" s="3">
        <f>Table1[[#This Row],[Inventory Level]]/Table1[[#This Row],[Reorder Point]]</f>
        <v>2.7519999999999998</v>
      </c>
      <c r="N3688" s="3">
        <f>ROUND(Table1[[#This Row],[Turnover Ratio]],2)</f>
        <v>2.75</v>
      </c>
    </row>
    <row r="3689" spans="1:14" hidden="1" x14ac:dyDescent="0.25">
      <c r="A3689" t="s">
        <v>3073</v>
      </c>
      <c r="B3689" s="1">
        <v>45444</v>
      </c>
      <c r="C3689">
        <v>542</v>
      </c>
      <c r="D3689">
        <v>181</v>
      </c>
      <c r="E3689">
        <v>24</v>
      </c>
      <c r="F3689">
        <v>112</v>
      </c>
      <c r="G3689">
        <v>17</v>
      </c>
      <c r="H3689" t="s">
        <v>3950</v>
      </c>
      <c r="I3689">
        <f>YEAR(Table1[[#This Row],[Date]])</f>
        <v>2024</v>
      </c>
      <c r="J3689">
        <f>MONTH(Table1[[#This Row],[Date]])</f>
        <v>6</v>
      </c>
      <c r="K3689">
        <f>WEEKDAY(Table1[[#This Row],[Date]])</f>
        <v>7</v>
      </c>
      <c r="L3689" s="3">
        <f>DAY(Table1[[#This Row],[Date]])</f>
        <v>1</v>
      </c>
      <c r="M3689" s="3">
        <f>Table1[[#This Row],[Inventory Level]]/Table1[[#This Row],[Reorder Point]]</f>
        <v>2.9944751381215471</v>
      </c>
      <c r="N3689" s="3">
        <f>ROUND(Table1[[#This Row],[Turnover Ratio]],2)</f>
        <v>2.99</v>
      </c>
    </row>
    <row r="3690" spans="1:14" hidden="1" x14ac:dyDescent="0.25">
      <c r="A3690" t="s">
        <v>3074</v>
      </c>
      <c r="B3690" s="1">
        <v>45596</v>
      </c>
      <c r="C3690">
        <v>266</v>
      </c>
      <c r="D3690">
        <v>222</v>
      </c>
      <c r="E3690">
        <v>27</v>
      </c>
      <c r="F3690">
        <v>79</v>
      </c>
      <c r="G3690">
        <v>46</v>
      </c>
      <c r="H3690" t="s">
        <v>3950</v>
      </c>
      <c r="I3690">
        <f>YEAR(Table1[[#This Row],[Date]])</f>
        <v>2024</v>
      </c>
      <c r="J3690">
        <f>MONTH(Table1[[#This Row],[Date]])</f>
        <v>10</v>
      </c>
      <c r="K3690">
        <f>WEEKDAY(Table1[[#This Row],[Date]])</f>
        <v>5</v>
      </c>
      <c r="L3690" s="3">
        <f>DAY(Table1[[#This Row],[Date]])</f>
        <v>31</v>
      </c>
      <c r="M3690" s="3">
        <f>Table1[[#This Row],[Inventory Level]]/Table1[[#This Row],[Reorder Point]]</f>
        <v>1.1981981981981982</v>
      </c>
      <c r="N3690" s="3">
        <f>ROUND(Table1[[#This Row],[Turnover Ratio]],2)</f>
        <v>1.2</v>
      </c>
    </row>
    <row r="3691" spans="1:14" x14ac:dyDescent="0.25">
      <c r="A3691" t="s">
        <v>3075</v>
      </c>
      <c r="B3691" s="1">
        <v>45210</v>
      </c>
      <c r="C3691">
        <v>356</v>
      </c>
      <c r="D3691">
        <v>132</v>
      </c>
      <c r="E3691">
        <v>14</v>
      </c>
      <c r="F3691">
        <v>78</v>
      </c>
      <c r="G3691">
        <v>39</v>
      </c>
      <c r="H3691" t="s">
        <v>3949</v>
      </c>
      <c r="I3691">
        <f>YEAR(Table1[[#This Row],[Date]])</f>
        <v>2023</v>
      </c>
      <c r="J3691">
        <f>MONTH(Table1[[#This Row],[Date]])</f>
        <v>10</v>
      </c>
      <c r="K3691">
        <f>WEEKDAY(Table1[[#This Row],[Date]])</f>
        <v>4</v>
      </c>
      <c r="L3691" s="3">
        <f>DAY(Table1[[#This Row],[Date]])</f>
        <v>11</v>
      </c>
      <c r="M3691" s="3">
        <f>Table1[[#This Row],[Inventory Level]]/Table1[[#This Row],[Reorder Point]]</f>
        <v>2.6969696969696968</v>
      </c>
      <c r="N3691" s="3">
        <f>ROUND(Table1[[#This Row],[Turnover Ratio]],2)</f>
        <v>2.7</v>
      </c>
    </row>
    <row r="3692" spans="1:14" hidden="1" x14ac:dyDescent="0.25">
      <c r="A3692" t="s">
        <v>3076</v>
      </c>
      <c r="B3692" s="1">
        <v>45392</v>
      </c>
      <c r="C3692">
        <v>494</v>
      </c>
      <c r="D3692">
        <v>324</v>
      </c>
      <c r="E3692">
        <v>12</v>
      </c>
      <c r="F3692">
        <v>15</v>
      </c>
      <c r="G3692">
        <v>44</v>
      </c>
      <c r="H3692" t="s">
        <v>3951</v>
      </c>
      <c r="I3692">
        <f>YEAR(Table1[[#This Row],[Date]])</f>
        <v>2024</v>
      </c>
      <c r="J3692">
        <f>MONTH(Table1[[#This Row],[Date]])</f>
        <v>4</v>
      </c>
      <c r="K3692">
        <f>WEEKDAY(Table1[[#This Row],[Date]])</f>
        <v>4</v>
      </c>
      <c r="L3692" s="3">
        <f>DAY(Table1[[#This Row],[Date]])</f>
        <v>10</v>
      </c>
      <c r="M3692" s="3">
        <f>Table1[[#This Row],[Inventory Level]]/Table1[[#This Row],[Reorder Point]]</f>
        <v>1.5246913580246915</v>
      </c>
      <c r="N3692" s="3">
        <f>ROUND(Table1[[#This Row],[Turnover Ratio]],2)</f>
        <v>1.52</v>
      </c>
    </row>
    <row r="3693" spans="1:14" x14ac:dyDescent="0.25">
      <c r="A3693" t="s">
        <v>1209</v>
      </c>
      <c r="B3693" s="1">
        <v>45242</v>
      </c>
      <c r="C3693">
        <v>554</v>
      </c>
      <c r="D3693">
        <v>242</v>
      </c>
      <c r="E3693">
        <v>10</v>
      </c>
      <c r="F3693">
        <v>163</v>
      </c>
      <c r="G3693">
        <v>46</v>
      </c>
      <c r="H3693" t="s">
        <v>3949</v>
      </c>
      <c r="I3693">
        <f>YEAR(Table1[[#This Row],[Date]])</f>
        <v>2023</v>
      </c>
      <c r="J3693">
        <f>MONTH(Table1[[#This Row],[Date]])</f>
        <v>11</v>
      </c>
      <c r="K3693">
        <f>WEEKDAY(Table1[[#This Row],[Date]])</f>
        <v>1</v>
      </c>
      <c r="L3693" s="3">
        <f>DAY(Table1[[#This Row],[Date]])</f>
        <v>12</v>
      </c>
      <c r="M3693" s="3">
        <f>Table1[[#This Row],[Inventory Level]]/Table1[[#This Row],[Reorder Point]]</f>
        <v>2.2892561983471076</v>
      </c>
      <c r="N3693" s="3">
        <f>ROUND(Table1[[#This Row],[Turnover Ratio]],2)</f>
        <v>2.29</v>
      </c>
    </row>
    <row r="3694" spans="1:14" hidden="1" x14ac:dyDescent="0.25">
      <c r="A3694" t="s">
        <v>3077</v>
      </c>
      <c r="B3694" s="1">
        <v>45691</v>
      </c>
      <c r="C3694">
        <v>322</v>
      </c>
      <c r="D3694">
        <v>441</v>
      </c>
      <c r="E3694">
        <v>9</v>
      </c>
      <c r="F3694">
        <v>71</v>
      </c>
      <c r="G3694">
        <v>23</v>
      </c>
      <c r="H3694" t="s">
        <v>3950</v>
      </c>
      <c r="I3694">
        <f>YEAR(Table1[[#This Row],[Date]])</f>
        <v>2025</v>
      </c>
      <c r="J3694">
        <f>MONTH(Table1[[#This Row],[Date]])</f>
        <v>2</v>
      </c>
      <c r="K3694">
        <f>WEEKDAY(Table1[[#This Row],[Date]])</f>
        <v>2</v>
      </c>
      <c r="L3694" s="3">
        <f>DAY(Table1[[#This Row],[Date]])</f>
        <v>3</v>
      </c>
      <c r="M3694" s="3">
        <f>Table1[[#This Row],[Inventory Level]]/Table1[[#This Row],[Reorder Point]]</f>
        <v>0.73015873015873012</v>
      </c>
      <c r="N3694" s="3">
        <f>ROUND(Table1[[#This Row],[Turnover Ratio]],2)</f>
        <v>0.73</v>
      </c>
    </row>
    <row r="3695" spans="1:14" hidden="1" x14ac:dyDescent="0.25">
      <c r="A3695" t="s">
        <v>3078</v>
      </c>
      <c r="B3695" s="1">
        <v>45374</v>
      </c>
      <c r="C3695">
        <v>553</v>
      </c>
      <c r="D3695">
        <v>420</v>
      </c>
      <c r="E3695">
        <v>24</v>
      </c>
      <c r="F3695">
        <v>156</v>
      </c>
      <c r="G3695">
        <v>24</v>
      </c>
      <c r="H3695" t="s">
        <v>3951</v>
      </c>
      <c r="I3695">
        <f>YEAR(Table1[[#This Row],[Date]])</f>
        <v>2024</v>
      </c>
      <c r="J3695">
        <f>MONTH(Table1[[#This Row],[Date]])</f>
        <v>3</v>
      </c>
      <c r="K3695">
        <f>WEEKDAY(Table1[[#This Row],[Date]])</f>
        <v>7</v>
      </c>
      <c r="L3695" s="3">
        <f>DAY(Table1[[#This Row],[Date]])</f>
        <v>23</v>
      </c>
      <c r="M3695" s="3">
        <f>Table1[[#This Row],[Inventory Level]]/Table1[[#This Row],[Reorder Point]]</f>
        <v>1.3166666666666667</v>
      </c>
      <c r="N3695" s="3">
        <f>ROUND(Table1[[#This Row],[Turnover Ratio]],2)</f>
        <v>1.32</v>
      </c>
    </row>
    <row r="3696" spans="1:14" x14ac:dyDescent="0.25">
      <c r="A3696" t="s">
        <v>3079</v>
      </c>
      <c r="B3696" s="1">
        <v>45376</v>
      </c>
      <c r="C3696">
        <v>503</v>
      </c>
      <c r="D3696">
        <v>498</v>
      </c>
      <c r="E3696">
        <v>25</v>
      </c>
      <c r="F3696">
        <v>173</v>
      </c>
      <c r="G3696">
        <v>32</v>
      </c>
      <c r="H3696" t="s">
        <v>3949</v>
      </c>
      <c r="I3696">
        <f>YEAR(Table1[[#This Row],[Date]])</f>
        <v>2024</v>
      </c>
      <c r="J3696">
        <f>MONTH(Table1[[#This Row],[Date]])</f>
        <v>3</v>
      </c>
      <c r="K3696">
        <f>WEEKDAY(Table1[[#This Row],[Date]])</f>
        <v>2</v>
      </c>
      <c r="L3696" s="3">
        <f>DAY(Table1[[#This Row],[Date]])</f>
        <v>25</v>
      </c>
      <c r="M3696" s="3">
        <f>Table1[[#This Row],[Inventory Level]]/Table1[[#This Row],[Reorder Point]]</f>
        <v>1.0100401606425702</v>
      </c>
      <c r="N3696" s="3">
        <f>ROUND(Table1[[#This Row],[Turnover Ratio]],2)</f>
        <v>1.01</v>
      </c>
    </row>
    <row r="3697" spans="1:14" hidden="1" x14ac:dyDescent="0.25">
      <c r="A3697" t="s">
        <v>258</v>
      </c>
      <c r="B3697" s="1">
        <v>45070</v>
      </c>
      <c r="C3697">
        <v>971</v>
      </c>
      <c r="D3697">
        <v>101</v>
      </c>
      <c r="E3697">
        <v>16</v>
      </c>
      <c r="F3697">
        <v>118</v>
      </c>
      <c r="G3697">
        <v>39</v>
      </c>
      <c r="H3697" t="s">
        <v>3950</v>
      </c>
      <c r="I3697">
        <f>YEAR(Table1[[#This Row],[Date]])</f>
        <v>2023</v>
      </c>
      <c r="J3697">
        <f>MONTH(Table1[[#This Row],[Date]])</f>
        <v>5</v>
      </c>
      <c r="K3697">
        <f>WEEKDAY(Table1[[#This Row],[Date]])</f>
        <v>4</v>
      </c>
      <c r="L3697" s="3">
        <f>DAY(Table1[[#This Row],[Date]])</f>
        <v>24</v>
      </c>
      <c r="M3697" s="3">
        <f>Table1[[#This Row],[Inventory Level]]/Table1[[#This Row],[Reorder Point]]</f>
        <v>9.6138613861386144</v>
      </c>
      <c r="N3697" s="3">
        <f>ROUND(Table1[[#This Row],[Turnover Ratio]],2)</f>
        <v>9.61</v>
      </c>
    </row>
    <row r="3698" spans="1:14" hidden="1" x14ac:dyDescent="0.25">
      <c r="A3698" t="s">
        <v>3080</v>
      </c>
      <c r="B3698" s="1">
        <v>45474</v>
      </c>
      <c r="C3698">
        <v>767</v>
      </c>
      <c r="D3698">
        <v>167</v>
      </c>
      <c r="E3698">
        <v>29</v>
      </c>
      <c r="F3698">
        <v>180</v>
      </c>
      <c r="G3698">
        <v>49</v>
      </c>
      <c r="H3698" t="s">
        <v>3950</v>
      </c>
      <c r="I3698">
        <f>YEAR(Table1[[#This Row],[Date]])</f>
        <v>2024</v>
      </c>
      <c r="J3698">
        <f>MONTH(Table1[[#This Row],[Date]])</f>
        <v>7</v>
      </c>
      <c r="K3698">
        <f>WEEKDAY(Table1[[#This Row],[Date]])</f>
        <v>2</v>
      </c>
      <c r="L3698" s="3">
        <f>DAY(Table1[[#This Row],[Date]])</f>
        <v>1</v>
      </c>
      <c r="M3698" s="3">
        <f>Table1[[#This Row],[Inventory Level]]/Table1[[#This Row],[Reorder Point]]</f>
        <v>4.5928143712574849</v>
      </c>
      <c r="N3698" s="3">
        <f>ROUND(Table1[[#This Row],[Turnover Ratio]],2)</f>
        <v>4.59</v>
      </c>
    </row>
    <row r="3699" spans="1:14" hidden="1" x14ac:dyDescent="0.25">
      <c r="A3699" t="s">
        <v>3081</v>
      </c>
      <c r="B3699" s="1">
        <v>45700</v>
      </c>
      <c r="C3699">
        <v>825</v>
      </c>
      <c r="D3699">
        <v>240</v>
      </c>
      <c r="E3699">
        <v>20</v>
      </c>
      <c r="F3699">
        <v>29</v>
      </c>
      <c r="G3699">
        <v>23</v>
      </c>
      <c r="H3699" t="s">
        <v>3951</v>
      </c>
      <c r="I3699">
        <f>YEAR(Table1[[#This Row],[Date]])</f>
        <v>2025</v>
      </c>
      <c r="J3699">
        <f>MONTH(Table1[[#This Row],[Date]])</f>
        <v>2</v>
      </c>
      <c r="K3699">
        <f>WEEKDAY(Table1[[#This Row],[Date]])</f>
        <v>4</v>
      </c>
      <c r="L3699" s="3">
        <f>DAY(Table1[[#This Row],[Date]])</f>
        <v>12</v>
      </c>
      <c r="M3699" s="3">
        <f>Table1[[#This Row],[Inventory Level]]/Table1[[#This Row],[Reorder Point]]</f>
        <v>3.4375</v>
      </c>
      <c r="N3699" s="3">
        <f>ROUND(Table1[[#This Row],[Turnover Ratio]],2)</f>
        <v>3.44</v>
      </c>
    </row>
    <row r="3700" spans="1:14" x14ac:dyDescent="0.25">
      <c r="A3700" t="s">
        <v>3082</v>
      </c>
      <c r="B3700" s="1">
        <v>45679</v>
      </c>
      <c r="C3700">
        <v>578</v>
      </c>
      <c r="D3700">
        <v>304</v>
      </c>
      <c r="E3700">
        <v>3</v>
      </c>
      <c r="F3700">
        <v>167</v>
      </c>
      <c r="G3700">
        <v>44</v>
      </c>
      <c r="H3700" t="s">
        <v>3949</v>
      </c>
      <c r="I3700">
        <f>YEAR(Table1[[#This Row],[Date]])</f>
        <v>2025</v>
      </c>
      <c r="J3700">
        <f>MONTH(Table1[[#This Row],[Date]])</f>
        <v>1</v>
      </c>
      <c r="K3700">
        <f>WEEKDAY(Table1[[#This Row],[Date]])</f>
        <v>4</v>
      </c>
      <c r="L3700" s="3">
        <f>DAY(Table1[[#This Row],[Date]])</f>
        <v>22</v>
      </c>
      <c r="M3700" s="3">
        <f>Table1[[#This Row],[Inventory Level]]/Table1[[#This Row],[Reorder Point]]</f>
        <v>1.9013157894736843</v>
      </c>
      <c r="N3700" s="3">
        <f>ROUND(Table1[[#This Row],[Turnover Ratio]],2)</f>
        <v>1.9</v>
      </c>
    </row>
    <row r="3701" spans="1:14" x14ac:dyDescent="0.25">
      <c r="A3701" t="s">
        <v>3083</v>
      </c>
      <c r="B3701" s="1">
        <v>45019</v>
      </c>
      <c r="C3701">
        <v>247</v>
      </c>
      <c r="D3701">
        <v>97</v>
      </c>
      <c r="E3701">
        <v>10</v>
      </c>
      <c r="F3701">
        <v>105</v>
      </c>
      <c r="G3701">
        <v>33</v>
      </c>
      <c r="H3701" t="s">
        <v>3949</v>
      </c>
      <c r="I3701">
        <f>YEAR(Table1[[#This Row],[Date]])</f>
        <v>2023</v>
      </c>
      <c r="J3701">
        <f>MONTH(Table1[[#This Row],[Date]])</f>
        <v>4</v>
      </c>
      <c r="K3701">
        <f>WEEKDAY(Table1[[#This Row],[Date]])</f>
        <v>2</v>
      </c>
      <c r="L3701" s="3">
        <f>DAY(Table1[[#This Row],[Date]])</f>
        <v>3</v>
      </c>
      <c r="M3701" s="3">
        <f>Table1[[#This Row],[Inventory Level]]/Table1[[#This Row],[Reorder Point]]</f>
        <v>2.5463917525773194</v>
      </c>
      <c r="N3701" s="3">
        <f>ROUND(Table1[[#This Row],[Turnover Ratio]],2)</f>
        <v>2.5499999999999998</v>
      </c>
    </row>
    <row r="3702" spans="1:14" x14ac:dyDescent="0.25">
      <c r="A3702" t="s">
        <v>3084</v>
      </c>
      <c r="B3702" s="1">
        <v>45237</v>
      </c>
      <c r="C3702">
        <v>646</v>
      </c>
      <c r="D3702">
        <v>457</v>
      </c>
      <c r="E3702">
        <v>19</v>
      </c>
      <c r="F3702">
        <v>6</v>
      </c>
      <c r="G3702">
        <v>19</v>
      </c>
      <c r="H3702" t="s">
        <v>3949</v>
      </c>
      <c r="I3702">
        <f>YEAR(Table1[[#This Row],[Date]])</f>
        <v>2023</v>
      </c>
      <c r="J3702">
        <f>MONTH(Table1[[#This Row],[Date]])</f>
        <v>11</v>
      </c>
      <c r="K3702">
        <f>WEEKDAY(Table1[[#This Row],[Date]])</f>
        <v>3</v>
      </c>
      <c r="L3702" s="3">
        <f>DAY(Table1[[#This Row],[Date]])</f>
        <v>7</v>
      </c>
      <c r="M3702" s="3">
        <f>Table1[[#This Row],[Inventory Level]]/Table1[[#This Row],[Reorder Point]]</f>
        <v>1.4135667396061269</v>
      </c>
      <c r="N3702" s="3">
        <f>ROUND(Table1[[#This Row],[Turnover Ratio]],2)</f>
        <v>1.41</v>
      </c>
    </row>
    <row r="3703" spans="1:14" hidden="1" x14ac:dyDescent="0.25">
      <c r="A3703" t="s">
        <v>3085</v>
      </c>
      <c r="B3703" s="1">
        <v>45302</v>
      </c>
      <c r="C3703">
        <v>646</v>
      </c>
      <c r="D3703">
        <v>389</v>
      </c>
      <c r="E3703">
        <v>20</v>
      </c>
      <c r="F3703">
        <v>150</v>
      </c>
      <c r="G3703">
        <v>29</v>
      </c>
      <c r="H3703" t="s">
        <v>3950</v>
      </c>
      <c r="I3703">
        <f>YEAR(Table1[[#This Row],[Date]])</f>
        <v>2024</v>
      </c>
      <c r="J3703">
        <f>MONTH(Table1[[#This Row],[Date]])</f>
        <v>1</v>
      </c>
      <c r="K3703">
        <f>WEEKDAY(Table1[[#This Row],[Date]])</f>
        <v>5</v>
      </c>
      <c r="L3703" s="3">
        <f>DAY(Table1[[#This Row],[Date]])</f>
        <v>11</v>
      </c>
      <c r="M3703" s="3">
        <f>Table1[[#This Row],[Inventory Level]]/Table1[[#This Row],[Reorder Point]]</f>
        <v>1.6606683804627249</v>
      </c>
      <c r="N3703" s="3">
        <f>ROUND(Table1[[#This Row],[Turnover Ratio]],2)</f>
        <v>1.66</v>
      </c>
    </row>
    <row r="3704" spans="1:14" hidden="1" x14ac:dyDescent="0.25">
      <c r="A3704" t="s">
        <v>3086</v>
      </c>
      <c r="B3704" s="1">
        <v>45611</v>
      </c>
      <c r="C3704">
        <v>706</v>
      </c>
      <c r="D3704">
        <v>271</v>
      </c>
      <c r="E3704">
        <v>18</v>
      </c>
      <c r="F3704">
        <v>116</v>
      </c>
      <c r="G3704">
        <v>19</v>
      </c>
      <c r="H3704" t="s">
        <v>3950</v>
      </c>
      <c r="I3704">
        <f>YEAR(Table1[[#This Row],[Date]])</f>
        <v>2024</v>
      </c>
      <c r="J3704">
        <f>MONTH(Table1[[#This Row],[Date]])</f>
        <v>11</v>
      </c>
      <c r="K3704">
        <f>WEEKDAY(Table1[[#This Row],[Date]])</f>
        <v>6</v>
      </c>
      <c r="L3704" s="3">
        <f>DAY(Table1[[#This Row],[Date]])</f>
        <v>15</v>
      </c>
      <c r="M3704" s="3">
        <f>Table1[[#This Row],[Inventory Level]]/Table1[[#This Row],[Reorder Point]]</f>
        <v>2.6051660516605164</v>
      </c>
      <c r="N3704" s="3">
        <f>ROUND(Table1[[#This Row],[Turnover Ratio]],2)</f>
        <v>2.61</v>
      </c>
    </row>
    <row r="3705" spans="1:14" x14ac:dyDescent="0.25">
      <c r="A3705" t="s">
        <v>1731</v>
      </c>
      <c r="B3705" s="1">
        <v>45633</v>
      </c>
      <c r="C3705">
        <v>416</v>
      </c>
      <c r="D3705">
        <v>370</v>
      </c>
      <c r="E3705">
        <v>4</v>
      </c>
      <c r="F3705">
        <v>115</v>
      </c>
      <c r="G3705">
        <v>20</v>
      </c>
      <c r="H3705" t="s">
        <v>3949</v>
      </c>
      <c r="I3705">
        <f>YEAR(Table1[[#This Row],[Date]])</f>
        <v>2024</v>
      </c>
      <c r="J3705">
        <f>MONTH(Table1[[#This Row],[Date]])</f>
        <v>12</v>
      </c>
      <c r="K3705">
        <f>WEEKDAY(Table1[[#This Row],[Date]])</f>
        <v>7</v>
      </c>
      <c r="L3705" s="3">
        <f>DAY(Table1[[#This Row],[Date]])</f>
        <v>7</v>
      </c>
      <c r="M3705" s="3">
        <f>Table1[[#This Row],[Inventory Level]]/Table1[[#This Row],[Reorder Point]]</f>
        <v>1.1243243243243244</v>
      </c>
      <c r="N3705" s="3">
        <f>ROUND(Table1[[#This Row],[Turnover Ratio]],2)</f>
        <v>1.1200000000000001</v>
      </c>
    </row>
    <row r="3706" spans="1:14" x14ac:dyDescent="0.25">
      <c r="A3706" t="s">
        <v>3087</v>
      </c>
      <c r="B3706" s="1">
        <v>45373</v>
      </c>
      <c r="C3706">
        <v>971</v>
      </c>
      <c r="D3706">
        <v>341</v>
      </c>
      <c r="E3706">
        <v>20</v>
      </c>
      <c r="F3706">
        <v>143</v>
      </c>
      <c r="G3706">
        <v>35</v>
      </c>
      <c r="H3706" t="s">
        <v>3949</v>
      </c>
      <c r="I3706">
        <f>YEAR(Table1[[#This Row],[Date]])</f>
        <v>2024</v>
      </c>
      <c r="J3706">
        <f>MONTH(Table1[[#This Row],[Date]])</f>
        <v>3</v>
      </c>
      <c r="K3706">
        <f>WEEKDAY(Table1[[#This Row],[Date]])</f>
        <v>6</v>
      </c>
      <c r="L3706" s="3">
        <f>DAY(Table1[[#This Row],[Date]])</f>
        <v>22</v>
      </c>
      <c r="M3706" s="3">
        <f>Table1[[#This Row],[Inventory Level]]/Table1[[#This Row],[Reorder Point]]</f>
        <v>2.8475073313782993</v>
      </c>
      <c r="N3706" s="3">
        <f>ROUND(Table1[[#This Row],[Turnover Ratio]],2)</f>
        <v>2.85</v>
      </c>
    </row>
    <row r="3707" spans="1:14" hidden="1" x14ac:dyDescent="0.25">
      <c r="A3707" t="s">
        <v>2916</v>
      </c>
      <c r="B3707" s="1">
        <v>45124</v>
      </c>
      <c r="C3707">
        <v>176</v>
      </c>
      <c r="D3707">
        <v>313</v>
      </c>
      <c r="E3707">
        <v>4</v>
      </c>
      <c r="F3707">
        <v>139</v>
      </c>
      <c r="G3707">
        <v>47</v>
      </c>
      <c r="H3707" t="s">
        <v>3950</v>
      </c>
      <c r="I3707">
        <f>YEAR(Table1[[#This Row],[Date]])</f>
        <v>2023</v>
      </c>
      <c r="J3707">
        <f>MONTH(Table1[[#This Row],[Date]])</f>
        <v>7</v>
      </c>
      <c r="K3707">
        <f>WEEKDAY(Table1[[#This Row],[Date]])</f>
        <v>2</v>
      </c>
      <c r="L3707" s="3">
        <f>DAY(Table1[[#This Row],[Date]])</f>
        <v>17</v>
      </c>
      <c r="M3707" s="3">
        <f>Table1[[#This Row],[Inventory Level]]/Table1[[#This Row],[Reorder Point]]</f>
        <v>0.56230031948881787</v>
      </c>
      <c r="N3707" s="3">
        <f>ROUND(Table1[[#This Row],[Turnover Ratio]],2)</f>
        <v>0.56000000000000005</v>
      </c>
    </row>
    <row r="3708" spans="1:14" hidden="1" x14ac:dyDescent="0.25">
      <c r="A3708" t="s">
        <v>3088</v>
      </c>
      <c r="B3708" s="1">
        <v>45160</v>
      </c>
      <c r="C3708">
        <v>307</v>
      </c>
      <c r="D3708">
        <v>68</v>
      </c>
      <c r="E3708">
        <v>1</v>
      </c>
      <c r="F3708">
        <v>139</v>
      </c>
      <c r="G3708">
        <v>20</v>
      </c>
      <c r="H3708" t="s">
        <v>3951</v>
      </c>
      <c r="I3708">
        <f>YEAR(Table1[[#This Row],[Date]])</f>
        <v>2023</v>
      </c>
      <c r="J3708">
        <f>MONTH(Table1[[#This Row],[Date]])</f>
        <v>8</v>
      </c>
      <c r="K3708">
        <f>WEEKDAY(Table1[[#This Row],[Date]])</f>
        <v>3</v>
      </c>
      <c r="L3708" s="3">
        <f>DAY(Table1[[#This Row],[Date]])</f>
        <v>22</v>
      </c>
      <c r="M3708" s="3">
        <f>Table1[[#This Row],[Inventory Level]]/Table1[[#This Row],[Reorder Point]]</f>
        <v>4.5147058823529411</v>
      </c>
      <c r="N3708" s="3">
        <f>ROUND(Table1[[#This Row],[Turnover Ratio]],2)</f>
        <v>4.51</v>
      </c>
    </row>
    <row r="3709" spans="1:14" hidden="1" x14ac:dyDescent="0.25">
      <c r="A3709" t="s">
        <v>1494</v>
      </c>
      <c r="B3709" s="1">
        <v>45621</v>
      </c>
      <c r="C3709">
        <v>731</v>
      </c>
      <c r="D3709">
        <v>389</v>
      </c>
      <c r="E3709">
        <v>17</v>
      </c>
      <c r="F3709">
        <v>104</v>
      </c>
      <c r="G3709">
        <v>19</v>
      </c>
      <c r="H3709" t="s">
        <v>3950</v>
      </c>
      <c r="I3709">
        <f>YEAR(Table1[[#This Row],[Date]])</f>
        <v>2024</v>
      </c>
      <c r="J3709">
        <f>MONTH(Table1[[#This Row],[Date]])</f>
        <v>11</v>
      </c>
      <c r="K3709">
        <f>WEEKDAY(Table1[[#This Row],[Date]])</f>
        <v>2</v>
      </c>
      <c r="L3709" s="3">
        <f>DAY(Table1[[#This Row],[Date]])</f>
        <v>25</v>
      </c>
      <c r="M3709" s="3">
        <f>Table1[[#This Row],[Inventory Level]]/Table1[[#This Row],[Reorder Point]]</f>
        <v>1.8791773778920309</v>
      </c>
      <c r="N3709" s="3">
        <f>ROUND(Table1[[#This Row],[Turnover Ratio]],2)</f>
        <v>1.88</v>
      </c>
    </row>
    <row r="3710" spans="1:14" x14ac:dyDescent="0.25">
      <c r="A3710" t="s">
        <v>3089</v>
      </c>
      <c r="B3710" s="1">
        <v>45640</v>
      </c>
      <c r="C3710">
        <v>613</v>
      </c>
      <c r="D3710">
        <v>337</v>
      </c>
      <c r="E3710">
        <v>23</v>
      </c>
      <c r="F3710">
        <v>179</v>
      </c>
      <c r="G3710">
        <v>18</v>
      </c>
      <c r="H3710" t="s">
        <v>3949</v>
      </c>
      <c r="I3710">
        <f>YEAR(Table1[[#This Row],[Date]])</f>
        <v>2024</v>
      </c>
      <c r="J3710">
        <f>MONTH(Table1[[#This Row],[Date]])</f>
        <v>12</v>
      </c>
      <c r="K3710">
        <f>WEEKDAY(Table1[[#This Row],[Date]])</f>
        <v>7</v>
      </c>
      <c r="L3710" s="3">
        <f>DAY(Table1[[#This Row],[Date]])</f>
        <v>14</v>
      </c>
      <c r="M3710" s="3">
        <f>Table1[[#This Row],[Inventory Level]]/Table1[[#This Row],[Reorder Point]]</f>
        <v>1.8189910979228487</v>
      </c>
      <c r="N3710" s="3">
        <f>ROUND(Table1[[#This Row],[Turnover Ratio]],2)</f>
        <v>1.82</v>
      </c>
    </row>
    <row r="3711" spans="1:14" hidden="1" x14ac:dyDescent="0.25">
      <c r="A3711" t="s">
        <v>3090</v>
      </c>
      <c r="B3711" s="1">
        <v>45130</v>
      </c>
      <c r="C3711">
        <v>599</v>
      </c>
      <c r="D3711">
        <v>70</v>
      </c>
      <c r="E3711">
        <v>12</v>
      </c>
      <c r="F3711">
        <v>33</v>
      </c>
      <c r="G3711">
        <v>34</v>
      </c>
      <c r="H3711" t="s">
        <v>3950</v>
      </c>
      <c r="I3711">
        <f>YEAR(Table1[[#This Row],[Date]])</f>
        <v>2023</v>
      </c>
      <c r="J3711">
        <f>MONTH(Table1[[#This Row],[Date]])</f>
        <v>7</v>
      </c>
      <c r="K3711">
        <f>WEEKDAY(Table1[[#This Row],[Date]])</f>
        <v>1</v>
      </c>
      <c r="L3711" s="3">
        <f>DAY(Table1[[#This Row],[Date]])</f>
        <v>23</v>
      </c>
      <c r="M3711" s="3">
        <f>Table1[[#This Row],[Inventory Level]]/Table1[[#This Row],[Reorder Point]]</f>
        <v>8.5571428571428569</v>
      </c>
      <c r="N3711" s="3">
        <f>ROUND(Table1[[#This Row],[Turnover Ratio]],2)</f>
        <v>8.56</v>
      </c>
    </row>
    <row r="3712" spans="1:14" hidden="1" x14ac:dyDescent="0.25">
      <c r="A3712" t="s">
        <v>3091</v>
      </c>
      <c r="B3712" s="1">
        <v>45229</v>
      </c>
      <c r="C3712">
        <v>775</v>
      </c>
      <c r="D3712">
        <v>69</v>
      </c>
      <c r="E3712">
        <v>8</v>
      </c>
      <c r="F3712">
        <v>139</v>
      </c>
      <c r="G3712">
        <v>13</v>
      </c>
      <c r="H3712" t="s">
        <v>3950</v>
      </c>
      <c r="I3712">
        <f>YEAR(Table1[[#This Row],[Date]])</f>
        <v>2023</v>
      </c>
      <c r="J3712">
        <f>MONTH(Table1[[#This Row],[Date]])</f>
        <v>10</v>
      </c>
      <c r="K3712">
        <f>WEEKDAY(Table1[[#This Row],[Date]])</f>
        <v>2</v>
      </c>
      <c r="L3712" s="3">
        <f>DAY(Table1[[#This Row],[Date]])</f>
        <v>30</v>
      </c>
      <c r="M3712" s="3">
        <f>Table1[[#This Row],[Inventory Level]]/Table1[[#This Row],[Reorder Point]]</f>
        <v>11.231884057971014</v>
      </c>
      <c r="N3712" s="3">
        <f>ROUND(Table1[[#This Row],[Turnover Ratio]],2)</f>
        <v>11.23</v>
      </c>
    </row>
    <row r="3713" spans="1:14" hidden="1" x14ac:dyDescent="0.25">
      <c r="A3713" t="s">
        <v>288</v>
      </c>
      <c r="B3713" s="1">
        <v>45078</v>
      </c>
      <c r="C3713">
        <v>946</v>
      </c>
      <c r="D3713">
        <v>292</v>
      </c>
      <c r="E3713">
        <v>1</v>
      </c>
      <c r="F3713">
        <v>171</v>
      </c>
      <c r="G3713">
        <v>47</v>
      </c>
      <c r="H3713" t="s">
        <v>3950</v>
      </c>
      <c r="I3713">
        <f>YEAR(Table1[[#This Row],[Date]])</f>
        <v>2023</v>
      </c>
      <c r="J3713">
        <f>MONTH(Table1[[#This Row],[Date]])</f>
        <v>6</v>
      </c>
      <c r="K3713">
        <f>WEEKDAY(Table1[[#This Row],[Date]])</f>
        <v>5</v>
      </c>
      <c r="L3713" s="3">
        <f>DAY(Table1[[#This Row],[Date]])</f>
        <v>1</v>
      </c>
      <c r="M3713" s="3">
        <f>Table1[[#This Row],[Inventory Level]]/Table1[[#This Row],[Reorder Point]]</f>
        <v>3.2397260273972601</v>
      </c>
      <c r="N3713" s="3">
        <f>ROUND(Table1[[#This Row],[Turnover Ratio]],2)</f>
        <v>3.24</v>
      </c>
    </row>
    <row r="3714" spans="1:14" hidden="1" x14ac:dyDescent="0.25">
      <c r="A3714" t="s">
        <v>3092</v>
      </c>
      <c r="B3714" s="1">
        <v>45240</v>
      </c>
      <c r="C3714">
        <v>976</v>
      </c>
      <c r="D3714">
        <v>246</v>
      </c>
      <c r="E3714">
        <v>26</v>
      </c>
      <c r="F3714">
        <v>184</v>
      </c>
      <c r="G3714">
        <v>29</v>
      </c>
      <c r="H3714" t="s">
        <v>3950</v>
      </c>
      <c r="I3714">
        <f>YEAR(Table1[[#This Row],[Date]])</f>
        <v>2023</v>
      </c>
      <c r="J3714">
        <f>MONTH(Table1[[#This Row],[Date]])</f>
        <v>11</v>
      </c>
      <c r="K3714">
        <f>WEEKDAY(Table1[[#This Row],[Date]])</f>
        <v>6</v>
      </c>
      <c r="L3714" s="3">
        <f>DAY(Table1[[#This Row],[Date]])</f>
        <v>10</v>
      </c>
      <c r="M3714" s="3">
        <f>Table1[[#This Row],[Inventory Level]]/Table1[[#This Row],[Reorder Point]]</f>
        <v>3.9674796747967478</v>
      </c>
      <c r="N3714" s="3">
        <f>ROUND(Table1[[#This Row],[Turnover Ratio]],2)</f>
        <v>3.97</v>
      </c>
    </row>
    <row r="3715" spans="1:14" x14ac:dyDescent="0.25">
      <c r="A3715" t="s">
        <v>3093</v>
      </c>
      <c r="B3715" s="1">
        <v>45082</v>
      </c>
      <c r="C3715">
        <v>300</v>
      </c>
      <c r="D3715">
        <v>307</v>
      </c>
      <c r="E3715">
        <v>9</v>
      </c>
      <c r="F3715">
        <v>73</v>
      </c>
      <c r="G3715">
        <v>39</v>
      </c>
      <c r="H3715" t="s">
        <v>3949</v>
      </c>
      <c r="I3715">
        <f>YEAR(Table1[[#This Row],[Date]])</f>
        <v>2023</v>
      </c>
      <c r="J3715">
        <f>MONTH(Table1[[#This Row],[Date]])</f>
        <v>6</v>
      </c>
      <c r="K3715">
        <f>WEEKDAY(Table1[[#This Row],[Date]])</f>
        <v>2</v>
      </c>
      <c r="L3715" s="3">
        <f>DAY(Table1[[#This Row],[Date]])</f>
        <v>5</v>
      </c>
      <c r="M3715" s="3">
        <f>Table1[[#This Row],[Inventory Level]]/Table1[[#This Row],[Reorder Point]]</f>
        <v>0.9771986970684039</v>
      </c>
      <c r="N3715" s="3">
        <f>ROUND(Table1[[#This Row],[Turnover Ratio]],2)</f>
        <v>0.98</v>
      </c>
    </row>
    <row r="3716" spans="1:14" x14ac:dyDescent="0.25">
      <c r="A3716" t="s">
        <v>3094</v>
      </c>
      <c r="B3716" s="1">
        <v>45256</v>
      </c>
      <c r="C3716">
        <v>720</v>
      </c>
      <c r="D3716">
        <v>96</v>
      </c>
      <c r="E3716">
        <v>3</v>
      </c>
      <c r="F3716">
        <v>46</v>
      </c>
      <c r="G3716">
        <v>17</v>
      </c>
      <c r="H3716" t="s">
        <v>3949</v>
      </c>
      <c r="I3716">
        <f>YEAR(Table1[[#This Row],[Date]])</f>
        <v>2023</v>
      </c>
      <c r="J3716">
        <f>MONTH(Table1[[#This Row],[Date]])</f>
        <v>11</v>
      </c>
      <c r="K3716">
        <f>WEEKDAY(Table1[[#This Row],[Date]])</f>
        <v>1</v>
      </c>
      <c r="L3716" s="3">
        <f>DAY(Table1[[#This Row],[Date]])</f>
        <v>26</v>
      </c>
      <c r="M3716" s="3">
        <f>Table1[[#This Row],[Inventory Level]]/Table1[[#This Row],[Reorder Point]]</f>
        <v>7.5</v>
      </c>
      <c r="N3716" s="3">
        <f>ROUND(Table1[[#This Row],[Turnover Ratio]],2)</f>
        <v>7.5</v>
      </c>
    </row>
    <row r="3717" spans="1:14" x14ac:dyDescent="0.25">
      <c r="A3717" t="s">
        <v>3095</v>
      </c>
      <c r="B3717" s="1">
        <v>45268</v>
      </c>
      <c r="C3717">
        <v>954</v>
      </c>
      <c r="D3717">
        <v>445</v>
      </c>
      <c r="E3717">
        <v>9</v>
      </c>
      <c r="F3717">
        <v>80</v>
      </c>
      <c r="G3717">
        <v>12</v>
      </c>
      <c r="H3717" t="s">
        <v>3949</v>
      </c>
      <c r="I3717">
        <f>YEAR(Table1[[#This Row],[Date]])</f>
        <v>2023</v>
      </c>
      <c r="J3717">
        <f>MONTH(Table1[[#This Row],[Date]])</f>
        <v>12</v>
      </c>
      <c r="K3717">
        <f>WEEKDAY(Table1[[#This Row],[Date]])</f>
        <v>6</v>
      </c>
      <c r="L3717" s="3">
        <f>DAY(Table1[[#This Row],[Date]])</f>
        <v>8</v>
      </c>
      <c r="M3717" s="3">
        <f>Table1[[#This Row],[Inventory Level]]/Table1[[#This Row],[Reorder Point]]</f>
        <v>2.1438202247191009</v>
      </c>
      <c r="N3717" s="3">
        <f>ROUND(Table1[[#This Row],[Turnover Ratio]],2)</f>
        <v>2.14</v>
      </c>
    </row>
    <row r="3718" spans="1:14" hidden="1" x14ac:dyDescent="0.25">
      <c r="A3718" t="s">
        <v>3096</v>
      </c>
      <c r="B3718" s="1">
        <v>45419</v>
      </c>
      <c r="C3718">
        <v>653</v>
      </c>
      <c r="D3718">
        <v>317</v>
      </c>
      <c r="E3718">
        <v>23</v>
      </c>
      <c r="F3718">
        <v>196</v>
      </c>
      <c r="G3718">
        <v>24</v>
      </c>
      <c r="H3718" t="s">
        <v>3951</v>
      </c>
      <c r="I3718">
        <f>YEAR(Table1[[#This Row],[Date]])</f>
        <v>2024</v>
      </c>
      <c r="J3718">
        <f>MONTH(Table1[[#This Row],[Date]])</f>
        <v>5</v>
      </c>
      <c r="K3718">
        <f>WEEKDAY(Table1[[#This Row],[Date]])</f>
        <v>3</v>
      </c>
      <c r="L3718" s="3">
        <f>DAY(Table1[[#This Row],[Date]])</f>
        <v>7</v>
      </c>
      <c r="M3718" s="3">
        <f>Table1[[#This Row],[Inventory Level]]/Table1[[#This Row],[Reorder Point]]</f>
        <v>2.0599369085173502</v>
      </c>
      <c r="N3718" s="3">
        <f>ROUND(Table1[[#This Row],[Turnover Ratio]],2)</f>
        <v>2.06</v>
      </c>
    </row>
    <row r="3719" spans="1:14" x14ac:dyDescent="0.25">
      <c r="A3719" t="s">
        <v>3097</v>
      </c>
      <c r="B3719" s="1">
        <v>45019</v>
      </c>
      <c r="C3719">
        <v>707</v>
      </c>
      <c r="D3719">
        <v>407</v>
      </c>
      <c r="E3719">
        <v>27</v>
      </c>
      <c r="F3719">
        <v>72</v>
      </c>
      <c r="G3719">
        <v>45</v>
      </c>
      <c r="H3719" t="s">
        <v>3949</v>
      </c>
      <c r="I3719">
        <f>YEAR(Table1[[#This Row],[Date]])</f>
        <v>2023</v>
      </c>
      <c r="J3719">
        <f>MONTH(Table1[[#This Row],[Date]])</f>
        <v>4</v>
      </c>
      <c r="K3719">
        <f>WEEKDAY(Table1[[#This Row],[Date]])</f>
        <v>2</v>
      </c>
      <c r="L3719" s="3">
        <f>DAY(Table1[[#This Row],[Date]])</f>
        <v>3</v>
      </c>
      <c r="M3719" s="3">
        <f>Table1[[#This Row],[Inventory Level]]/Table1[[#This Row],[Reorder Point]]</f>
        <v>1.7371007371007372</v>
      </c>
      <c r="N3719" s="3">
        <f>ROUND(Table1[[#This Row],[Turnover Ratio]],2)</f>
        <v>1.74</v>
      </c>
    </row>
    <row r="3720" spans="1:14" x14ac:dyDescent="0.25">
      <c r="A3720" t="s">
        <v>3098</v>
      </c>
      <c r="B3720" s="1">
        <v>45458</v>
      </c>
      <c r="C3720">
        <v>856</v>
      </c>
      <c r="D3720">
        <v>463</v>
      </c>
      <c r="E3720">
        <v>9</v>
      </c>
      <c r="F3720">
        <v>104</v>
      </c>
      <c r="G3720">
        <v>23</v>
      </c>
      <c r="H3720" t="s">
        <v>3949</v>
      </c>
      <c r="I3720">
        <f>YEAR(Table1[[#This Row],[Date]])</f>
        <v>2024</v>
      </c>
      <c r="J3720">
        <f>MONTH(Table1[[#This Row],[Date]])</f>
        <v>6</v>
      </c>
      <c r="K3720">
        <f>WEEKDAY(Table1[[#This Row],[Date]])</f>
        <v>7</v>
      </c>
      <c r="L3720" s="3">
        <f>DAY(Table1[[#This Row],[Date]])</f>
        <v>15</v>
      </c>
      <c r="M3720" s="3">
        <f>Table1[[#This Row],[Inventory Level]]/Table1[[#This Row],[Reorder Point]]</f>
        <v>1.8488120950323974</v>
      </c>
      <c r="N3720" s="3">
        <f>ROUND(Table1[[#This Row],[Turnover Ratio]],2)</f>
        <v>1.85</v>
      </c>
    </row>
    <row r="3721" spans="1:14" hidden="1" x14ac:dyDescent="0.25">
      <c r="A3721" t="s">
        <v>3099</v>
      </c>
      <c r="B3721" s="1">
        <v>45084</v>
      </c>
      <c r="C3721">
        <v>786</v>
      </c>
      <c r="D3721">
        <v>490</v>
      </c>
      <c r="E3721">
        <v>2</v>
      </c>
      <c r="F3721">
        <v>14</v>
      </c>
      <c r="G3721">
        <v>50</v>
      </c>
      <c r="H3721" t="s">
        <v>3950</v>
      </c>
      <c r="I3721">
        <f>YEAR(Table1[[#This Row],[Date]])</f>
        <v>2023</v>
      </c>
      <c r="J3721">
        <f>MONTH(Table1[[#This Row],[Date]])</f>
        <v>6</v>
      </c>
      <c r="K3721">
        <f>WEEKDAY(Table1[[#This Row],[Date]])</f>
        <v>4</v>
      </c>
      <c r="L3721" s="3">
        <f>DAY(Table1[[#This Row],[Date]])</f>
        <v>7</v>
      </c>
      <c r="M3721" s="3">
        <f>Table1[[#This Row],[Inventory Level]]/Table1[[#This Row],[Reorder Point]]</f>
        <v>1.6040816326530611</v>
      </c>
      <c r="N3721" s="3">
        <f>ROUND(Table1[[#This Row],[Turnover Ratio]],2)</f>
        <v>1.6</v>
      </c>
    </row>
    <row r="3722" spans="1:14" hidden="1" x14ac:dyDescent="0.25">
      <c r="A3722" t="s">
        <v>3100</v>
      </c>
      <c r="B3722" s="1">
        <v>45178</v>
      </c>
      <c r="C3722">
        <v>824</v>
      </c>
      <c r="D3722">
        <v>179</v>
      </c>
      <c r="E3722">
        <v>8</v>
      </c>
      <c r="F3722">
        <v>2</v>
      </c>
      <c r="G3722">
        <v>14</v>
      </c>
      <c r="H3722" t="s">
        <v>3951</v>
      </c>
      <c r="I3722">
        <f>YEAR(Table1[[#This Row],[Date]])</f>
        <v>2023</v>
      </c>
      <c r="J3722">
        <f>MONTH(Table1[[#This Row],[Date]])</f>
        <v>9</v>
      </c>
      <c r="K3722">
        <f>WEEKDAY(Table1[[#This Row],[Date]])</f>
        <v>7</v>
      </c>
      <c r="L3722" s="3">
        <f>DAY(Table1[[#This Row],[Date]])</f>
        <v>9</v>
      </c>
      <c r="M3722" s="3">
        <f>Table1[[#This Row],[Inventory Level]]/Table1[[#This Row],[Reorder Point]]</f>
        <v>4.6033519553072626</v>
      </c>
      <c r="N3722" s="3">
        <f>ROUND(Table1[[#This Row],[Turnover Ratio]],2)</f>
        <v>4.5999999999999996</v>
      </c>
    </row>
    <row r="3723" spans="1:14" x14ac:dyDescent="0.25">
      <c r="A3723" t="s">
        <v>3101</v>
      </c>
      <c r="B3723" s="1">
        <v>45065</v>
      </c>
      <c r="C3723">
        <v>865</v>
      </c>
      <c r="D3723">
        <v>403</v>
      </c>
      <c r="E3723">
        <v>20</v>
      </c>
      <c r="F3723">
        <v>163</v>
      </c>
      <c r="G3723">
        <v>43</v>
      </c>
      <c r="H3723" t="s">
        <v>3949</v>
      </c>
      <c r="I3723">
        <f>YEAR(Table1[[#This Row],[Date]])</f>
        <v>2023</v>
      </c>
      <c r="J3723">
        <f>MONTH(Table1[[#This Row],[Date]])</f>
        <v>5</v>
      </c>
      <c r="K3723">
        <f>WEEKDAY(Table1[[#This Row],[Date]])</f>
        <v>6</v>
      </c>
      <c r="L3723" s="3">
        <f>DAY(Table1[[#This Row],[Date]])</f>
        <v>19</v>
      </c>
      <c r="M3723" s="3">
        <f>Table1[[#This Row],[Inventory Level]]/Table1[[#This Row],[Reorder Point]]</f>
        <v>2.1464019851116625</v>
      </c>
      <c r="N3723" s="3">
        <f>ROUND(Table1[[#This Row],[Turnover Ratio]],2)</f>
        <v>2.15</v>
      </c>
    </row>
    <row r="3724" spans="1:14" hidden="1" x14ac:dyDescent="0.25">
      <c r="A3724" t="s">
        <v>3102</v>
      </c>
      <c r="B3724" s="1">
        <v>44977</v>
      </c>
      <c r="C3724">
        <v>161</v>
      </c>
      <c r="D3724">
        <v>476</v>
      </c>
      <c r="E3724">
        <v>26</v>
      </c>
      <c r="F3724">
        <v>79</v>
      </c>
      <c r="G3724">
        <v>28</v>
      </c>
      <c r="H3724" t="s">
        <v>3951</v>
      </c>
      <c r="I3724">
        <f>YEAR(Table1[[#This Row],[Date]])</f>
        <v>2023</v>
      </c>
      <c r="J3724">
        <f>MONTH(Table1[[#This Row],[Date]])</f>
        <v>2</v>
      </c>
      <c r="K3724">
        <f>WEEKDAY(Table1[[#This Row],[Date]])</f>
        <v>2</v>
      </c>
      <c r="L3724" s="3">
        <f>DAY(Table1[[#This Row],[Date]])</f>
        <v>20</v>
      </c>
      <c r="M3724" s="3">
        <f>Table1[[#This Row],[Inventory Level]]/Table1[[#This Row],[Reorder Point]]</f>
        <v>0.33823529411764708</v>
      </c>
      <c r="N3724" s="3">
        <f>ROUND(Table1[[#This Row],[Turnover Ratio]],2)</f>
        <v>0.34</v>
      </c>
    </row>
    <row r="3725" spans="1:14" hidden="1" x14ac:dyDescent="0.25">
      <c r="A3725" t="s">
        <v>3103</v>
      </c>
      <c r="B3725" s="1">
        <v>45587</v>
      </c>
      <c r="C3725">
        <v>658</v>
      </c>
      <c r="D3725">
        <v>394</v>
      </c>
      <c r="E3725">
        <v>10</v>
      </c>
      <c r="F3725">
        <v>66</v>
      </c>
      <c r="G3725">
        <v>15</v>
      </c>
      <c r="H3725" t="s">
        <v>3951</v>
      </c>
      <c r="I3725">
        <f>YEAR(Table1[[#This Row],[Date]])</f>
        <v>2024</v>
      </c>
      <c r="J3725">
        <f>MONTH(Table1[[#This Row],[Date]])</f>
        <v>10</v>
      </c>
      <c r="K3725">
        <f>WEEKDAY(Table1[[#This Row],[Date]])</f>
        <v>3</v>
      </c>
      <c r="L3725" s="3">
        <f>DAY(Table1[[#This Row],[Date]])</f>
        <v>22</v>
      </c>
      <c r="M3725" s="3">
        <f>Table1[[#This Row],[Inventory Level]]/Table1[[#This Row],[Reorder Point]]</f>
        <v>1.6700507614213198</v>
      </c>
      <c r="N3725" s="3">
        <f>ROUND(Table1[[#This Row],[Turnover Ratio]],2)</f>
        <v>1.67</v>
      </c>
    </row>
    <row r="3726" spans="1:14" x14ac:dyDescent="0.25">
      <c r="A3726" t="s">
        <v>3104</v>
      </c>
      <c r="B3726" s="1">
        <v>45365</v>
      </c>
      <c r="C3726">
        <v>301</v>
      </c>
      <c r="D3726">
        <v>279</v>
      </c>
      <c r="E3726">
        <v>27</v>
      </c>
      <c r="F3726">
        <v>44</v>
      </c>
      <c r="G3726">
        <v>27</v>
      </c>
      <c r="H3726" t="s">
        <v>3949</v>
      </c>
      <c r="I3726">
        <f>YEAR(Table1[[#This Row],[Date]])</f>
        <v>2024</v>
      </c>
      <c r="J3726">
        <f>MONTH(Table1[[#This Row],[Date]])</f>
        <v>3</v>
      </c>
      <c r="K3726">
        <f>WEEKDAY(Table1[[#This Row],[Date]])</f>
        <v>5</v>
      </c>
      <c r="L3726" s="3">
        <f>DAY(Table1[[#This Row],[Date]])</f>
        <v>14</v>
      </c>
      <c r="M3726" s="3">
        <f>Table1[[#This Row],[Inventory Level]]/Table1[[#This Row],[Reorder Point]]</f>
        <v>1.0788530465949822</v>
      </c>
      <c r="N3726" s="3">
        <f>ROUND(Table1[[#This Row],[Turnover Ratio]],2)</f>
        <v>1.08</v>
      </c>
    </row>
    <row r="3727" spans="1:14" x14ac:dyDescent="0.25">
      <c r="A3727" t="s">
        <v>3105</v>
      </c>
      <c r="B3727" s="1">
        <v>45123</v>
      </c>
      <c r="C3727">
        <v>943</v>
      </c>
      <c r="D3727">
        <v>362</v>
      </c>
      <c r="E3727">
        <v>5</v>
      </c>
      <c r="F3727">
        <v>103</v>
      </c>
      <c r="G3727">
        <v>17</v>
      </c>
      <c r="H3727" t="s">
        <v>3949</v>
      </c>
      <c r="I3727">
        <f>YEAR(Table1[[#This Row],[Date]])</f>
        <v>2023</v>
      </c>
      <c r="J3727">
        <f>MONTH(Table1[[#This Row],[Date]])</f>
        <v>7</v>
      </c>
      <c r="K3727">
        <f>WEEKDAY(Table1[[#This Row],[Date]])</f>
        <v>1</v>
      </c>
      <c r="L3727" s="3">
        <f>DAY(Table1[[#This Row],[Date]])</f>
        <v>16</v>
      </c>
      <c r="M3727" s="3">
        <f>Table1[[#This Row],[Inventory Level]]/Table1[[#This Row],[Reorder Point]]</f>
        <v>2.6049723756906076</v>
      </c>
      <c r="N3727" s="3">
        <f>ROUND(Table1[[#This Row],[Turnover Ratio]],2)</f>
        <v>2.6</v>
      </c>
    </row>
    <row r="3728" spans="1:14" x14ac:dyDescent="0.25">
      <c r="A3728" t="s">
        <v>3106</v>
      </c>
      <c r="B3728" s="1">
        <v>45641</v>
      </c>
      <c r="C3728">
        <v>173</v>
      </c>
      <c r="D3728">
        <v>400</v>
      </c>
      <c r="E3728">
        <v>26</v>
      </c>
      <c r="F3728">
        <v>190</v>
      </c>
      <c r="G3728">
        <v>50</v>
      </c>
      <c r="H3728" t="s">
        <v>3949</v>
      </c>
      <c r="I3728">
        <f>YEAR(Table1[[#This Row],[Date]])</f>
        <v>2024</v>
      </c>
      <c r="J3728">
        <f>MONTH(Table1[[#This Row],[Date]])</f>
        <v>12</v>
      </c>
      <c r="K3728">
        <f>WEEKDAY(Table1[[#This Row],[Date]])</f>
        <v>1</v>
      </c>
      <c r="L3728" s="3">
        <f>DAY(Table1[[#This Row],[Date]])</f>
        <v>15</v>
      </c>
      <c r="M3728" s="3">
        <f>Table1[[#This Row],[Inventory Level]]/Table1[[#This Row],[Reorder Point]]</f>
        <v>0.4325</v>
      </c>
      <c r="N3728" s="3">
        <f>ROUND(Table1[[#This Row],[Turnover Ratio]],2)</f>
        <v>0.43</v>
      </c>
    </row>
    <row r="3729" spans="1:14" hidden="1" x14ac:dyDescent="0.25">
      <c r="A3729" t="s">
        <v>3107</v>
      </c>
      <c r="B3729" s="1">
        <v>45467</v>
      </c>
      <c r="C3729">
        <v>947</v>
      </c>
      <c r="D3729">
        <v>307</v>
      </c>
      <c r="E3729">
        <v>16</v>
      </c>
      <c r="F3729">
        <v>113</v>
      </c>
      <c r="G3729">
        <v>32</v>
      </c>
      <c r="H3729" t="s">
        <v>3951</v>
      </c>
      <c r="I3729">
        <f>YEAR(Table1[[#This Row],[Date]])</f>
        <v>2024</v>
      </c>
      <c r="J3729">
        <f>MONTH(Table1[[#This Row],[Date]])</f>
        <v>6</v>
      </c>
      <c r="K3729">
        <f>WEEKDAY(Table1[[#This Row],[Date]])</f>
        <v>2</v>
      </c>
      <c r="L3729" s="3">
        <f>DAY(Table1[[#This Row],[Date]])</f>
        <v>24</v>
      </c>
      <c r="M3729" s="3">
        <f>Table1[[#This Row],[Inventory Level]]/Table1[[#This Row],[Reorder Point]]</f>
        <v>3.0846905537459284</v>
      </c>
      <c r="N3729" s="3">
        <f>ROUND(Table1[[#This Row],[Turnover Ratio]],2)</f>
        <v>3.08</v>
      </c>
    </row>
    <row r="3730" spans="1:14" hidden="1" x14ac:dyDescent="0.25">
      <c r="A3730" t="s">
        <v>1012</v>
      </c>
      <c r="B3730" s="1">
        <v>45204</v>
      </c>
      <c r="C3730">
        <v>684</v>
      </c>
      <c r="D3730">
        <v>454</v>
      </c>
      <c r="E3730">
        <v>17</v>
      </c>
      <c r="F3730">
        <v>117</v>
      </c>
      <c r="G3730">
        <v>41</v>
      </c>
      <c r="H3730" t="s">
        <v>3950</v>
      </c>
      <c r="I3730">
        <f>YEAR(Table1[[#This Row],[Date]])</f>
        <v>2023</v>
      </c>
      <c r="J3730">
        <f>MONTH(Table1[[#This Row],[Date]])</f>
        <v>10</v>
      </c>
      <c r="K3730">
        <f>WEEKDAY(Table1[[#This Row],[Date]])</f>
        <v>5</v>
      </c>
      <c r="L3730" s="3">
        <f>DAY(Table1[[#This Row],[Date]])</f>
        <v>5</v>
      </c>
      <c r="M3730" s="3">
        <f>Table1[[#This Row],[Inventory Level]]/Table1[[#This Row],[Reorder Point]]</f>
        <v>1.5066079295154184</v>
      </c>
      <c r="N3730" s="3">
        <f>ROUND(Table1[[#This Row],[Turnover Ratio]],2)</f>
        <v>1.51</v>
      </c>
    </row>
    <row r="3731" spans="1:14" x14ac:dyDescent="0.25">
      <c r="A3731" t="s">
        <v>2909</v>
      </c>
      <c r="B3731" s="1">
        <v>45085</v>
      </c>
      <c r="C3731">
        <v>627</v>
      </c>
      <c r="D3731">
        <v>51</v>
      </c>
      <c r="E3731">
        <v>4</v>
      </c>
      <c r="F3731">
        <v>127</v>
      </c>
      <c r="G3731">
        <v>25</v>
      </c>
      <c r="H3731" t="s">
        <v>3949</v>
      </c>
      <c r="I3731">
        <f>YEAR(Table1[[#This Row],[Date]])</f>
        <v>2023</v>
      </c>
      <c r="J3731">
        <f>MONTH(Table1[[#This Row],[Date]])</f>
        <v>6</v>
      </c>
      <c r="K3731">
        <f>WEEKDAY(Table1[[#This Row],[Date]])</f>
        <v>5</v>
      </c>
      <c r="L3731" s="3">
        <f>DAY(Table1[[#This Row],[Date]])</f>
        <v>8</v>
      </c>
      <c r="M3731" s="3">
        <f>Table1[[#This Row],[Inventory Level]]/Table1[[#This Row],[Reorder Point]]</f>
        <v>12.294117647058824</v>
      </c>
      <c r="N3731" s="3">
        <f>ROUND(Table1[[#This Row],[Turnover Ratio]],2)</f>
        <v>12.29</v>
      </c>
    </row>
    <row r="3732" spans="1:14" x14ac:dyDescent="0.25">
      <c r="A3732" t="s">
        <v>3108</v>
      </c>
      <c r="B3732" s="1">
        <v>45064</v>
      </c>
      <c r="C3732">
        <v>979</v>
      </c>
      <c r="D3732">
        <v>313</v>
      </c>
      <c r="E3732">
        <v>22</v>
      </c>
      <c r="F3732">
        <v>137</v>
      </c>
      <c r="G3732">
        <v>37</v>
      </c>
      <c r="H3732" t="s">
        <v>3949</v>
      </c>
      <c r="I3732">
        <f>YEAR(Table1[[#This Row],[Date]])</f>
        <v>2023</v>
      </c>
      <c r="J3732">
        <f>MONTH(Table1[[#This Row],[Date]])</f>
        <v>5</v>
      </c>
      <c r="K3732">
        <f>WEEKDAY(Table1[[#This Row],[Date]])</f>
        <v>5</v>
      </c>
      <c r="L3732" s="3">
        <f>DAY(Table1[[#This Row],[Date]])</f>
        <v>18</v>
      </c>
      <c r="M3732" s="3">
        <f>Table1[[#This Row],[Inventory Level]]/Table1[[#This Row],[Reorder Point]]</f>
        <v>3.1277955271565494</v>
      </c>
      <c r="N3732" s="3">
        <f>ROUND(Table1[[#This Row],[Turnover Ratio]],2)</f>
        <v>3.13</v>
      </c>
    </row>
    <row r="3733" spans="1:14" hidden="1" x14ac:dyDescent="0.25">
      <c r="A3733" t="s">
        <v>3109</v>
      </c>
      <c r="B3733" s="1">
        <v>45051</v>
      </c>
      <c r="C3733">
        <v>575</v>
      </c>
      <c r="D3733">
        <v>104</v>
      </c>
      <c r="E3733">
        <v>26</v>
      </c>
      <c r="F3733">
        <v>200</v>
      </c>
      <c r="G3733">
        <v>30</v>
      </c>
      <c r="H3733" t="s">
        <v>3950</v>
      </c>
      <c r="I3733">
        <f>YEAR(Table1[[#This Row],[Date]])</f>
        <v>2023</v>
      </c>
      <c r="J3733">
        <f>MONTH(Table1[[#This Row],[Date]])</f>
        <v>5</v>
      </c>
      <c r="K3733">
        <f>WEEKDAY(Table1[[#This Row],[Date]])</f>
        <v>6</v>
      </c>
      <c r="L3733" s="3">
        <f>DAY(Table1[[#This Row],[Date]])</f>
        <v>5</v>
      </c>
      <c r="M3733" s="3">
        <f>Table1[[#This Row],[Inventory Level]]/Table1[[#This Row],[Reorder Point]]</f>
        <v>5.5288461538461542</v>
      </c>
      <c r="N3733" s="3">
        <f>ROUND(Table1[[#This Row],[Turnover Ratio]],2)</f>
        <v>5.53</v>
      </c>
    </row>
    <row r="3734" spans="1:14" hidden="1" x14ac:dyDescent="0.25">
      <c r="A3734" t="s">
        <v>3110</v>
      </c>
      <c r="B3734" s="1">
        <v>45671</v>
      </c>
      <c r="C3734">
        <v>121</v>
      </c>
      <c r="D3734">
        <v>208</v>
      </c>
      <c r="E3734">
        <v>27</v>
      </c>
      <c r="F3734">
        <v>106</v>
      </c>
      <c r="G3734">
        <v>1</v>
      </c>
      <c r="H3734" t="s">
        <v>3951</v>
      </c>
      <c r="I3734">
        <f>YEAR(Table1[[#This Row],[Date]])</f>
        <v>2025</v>
      </c>
      <c r="J3734">
        <f>MONTH(Table1[[#This Row],[Date]])</f>
        <v>1</v>
      </c>
      <c r="K3734">
        <f>WEEKDAY(Table1[[#This Row],[Date]])</f>
        <v>3</v>
      </c>
      <c r="L3734" s="3">
        <f>DAY(Table1[[#This Row],[Date]])</f>
        <v>14</v>
      </c>
      <c r="M3734" s="3">
        <f>Table1[[#This Row],[Inventory Level]]/Table1[[#This Row],[Reorder Point]]</f>
        <v>0.58173076923076927</v>
      </c>
      <c r="N3734" s="3">
        <f>ROUND(Table1[[#This Row],[Turnover Ratio]],2)</f>
        <v>0.57999999999999996</v>
      </c>
    </row>
    <row r="3735" spans="1:14" x14ac:dyDescent="0.25">
      <c r="A3735" t="s">
        <v>3111</v>
      </c>
      <c r="B3735" s="1">
        <v>45602</v>
      </c>
      <c r="C3735">
        <v>806</v>
      </c>
      <c r="D3735">
        <v>477</v>
      </c>
      <c r="E3735">
        <v>24</v>
      </c>
      <c r="F3735">
        <v>71</v>
      </c>
      <c r="G3735">
        <v>29</v>
      </c>
      <c r="H3735" t="s">
        <v>3949</v>
      </c>
      <c r="I3735">
        <f>YEAR(Table1[[#This Row],[Date]])</f>
        <v>2024</v>
      </c>
      <c r="J3735">
        <f>MONTH(Table1[[#This Row],[Date]])</f>
        <v>11</v>
      </c>
      <c r="K3735">
        <f>WEEKDAY(Table1[[#This Row],[Date]])</f>
        <v>4</v>
      </c>
      <c r="L3735" s="3">
        <f>DAY(Table1[[#This Row],[Date]])</f>
        <v>6</v>
      </c>
      <c r="M3735" s="3">
        <f>Table1[[#This Row],[Inventory Level]]/Table1[[#This Row],[Reorder Point]]</f>
        <v>1.6897274633123689</v>
      </c>
      <c r="N3735" s="3">
        <f>ROUND(Table1[[#This Row],[Turnover Ratio]],2)</f>
        <v>1.69</v>
      </c>
    </row>
    <row r="3736" spans="1:14" hidden="1" x14ac:dyDescent="0.25">
      <c r="A3736" t="s">
        <v>3112</v>
      </c>
      <c r="B3736" s="1">
        <v>45226</v>
      </c>
      <c r="C3736">
        <v>371</v>
      </c>
      <c r="D3736">
        <v>55</v>
      </c>
      <c r="E3736">
        <v>13</v>
      </c>
      <c r="F3736">
        <v>43</v>
      </c>
      <c r="G3736">
        <v>46</v>
      </c>
      <c r="H3736" t="s">
        <v>3951</v>
      </c>
      <c r="I3736">
        <f>YEAR(Table1[[#This Row],[Date]])</f>
        <v>2023</v>
      </c>
      <c r="J3736">
        <f>MONTH(Table1[[#This Row],[Date]])</f>
        <v>10</v>
      </c>
      <c r="K3736">
        <f>WEEKDAY(Table1[[#This Row],[Date]])</f>
        <v>6</v>
      </c>
      <c r="L3736" s="3">
        <f>DAY(Table1[[#This Row],[Date]])</f>
        <v>27</v>
      </c>
      <c r="M3736" s="3">
        <f>Table1[[#This Row],[Inventory Level]]/Table1[[#This Row],[Reorder Point]]</f>
        <v>6.7454545454545451</v>
      </c>
      <c r="N3736" s="3">
        <f>ROUND(Table1[[#This Row],[Turnover Ratio]],2)</f>
        <v>6.75</v>
      </c>
    </row>
    <row r="3737" spans="1:14" x14ac:dyDescent="0.25">
      <c r="A3737" t="s">
        <v>3113</v>
      </c>
      <c r="B3737" s="1">
        <v>45258</v>
      </c>
      <c r="C3737">
        <v>976</v>
      </c>
      <c r="D3737">
        <v>422</v>
      </c>
      <c r="E3737">
        <v>3</v>
      </c>
      <c r="F3737">
        <v>165</v>
      </c>
      <c r="G3737">
        <v>8</v>
      </c>
      <c r="H3737" t="s">
        <v>3949</v>
      </c>
      <c r="I3737">
        <f>YEAR(Table1[[#This Row],[Date]])</f>
        <v>2023</v>
      </c>
      <c r="J3737">
        <f>MONTH(Table1[[#This Row],[Date]])</f>
        <v>11</v>
      </c>
      <c r="K3737">
        <f>WEEKDAY(Table1[[#This Row],[Date]])</f>
        <v>3</v>
      </c>
      <c r="L3737" s="3">
        <f>DAY(Table1[[#This Row],[Date]])</f>
        <v>28</v>
      </c>
      <c r="M3737" s="3">
        <f>Table1[[#This Row],[Inventory Level]]/Table1[[#This Row],[Reorder Point]]</f>
        <v>2.3127962085308056</v>
      </c>
      <c r="N3737" s="3">
        <f>ROUND(Table1[[#This Row],[Turnover Ratio]],2)</f>
        <v>2.31</v>
      </c>
    </row>
    <row r="3738" spans="1:14" x14ac:dyDescent="0.25">
      <c r="A3738" t="s">
        <v>155</v>
      </c>
      <c r="B3738" s="1">
        <v>45258</v>
      </c>
      <c r="C3738">
        <v>220</v>
      </c>
      <c r="D3738">
        <v>381</v>
      </c>
      <c r="E3738">
        <v>21</v>
      </c>
      <c r="F3738">
        <v>73</v>
      </c>
      <c r="G3738">
        <v>33</v>
      </c>
      <c r="H3738" t="s">
        <v>3949</v>
      </c>
      <c r="I3738">
        <f>YEAR(Table1[[#This Row],[Date]])</f>
        <v>2023</v>
      </c>
      <c r="J3738">
        <f>MONTH(Table1[[#This Row],[Date]])</f>
        <v>11</v>
      </c>
      <c r="K3738">
        <f>WEEKDAY(Table1[[#This Row],[Date]])</f>
        <v>3</v>
      </c>
      <c r="L3738" s="3">
        <f>DAY(Table1[[#This Row],[Date]])</f>
        <v>28</v>
      </c>
      <c r="M3738" s="3">
        <f>Table1[[#This Row],[Inventory Level]]/Table1[[#This Row],[Reorder Point]]</f>
        <v>0.57742782152230976</v>
      </c>
      <c r="N3738" s="3">
        <f>ROUND(Table1[[#This Row],[Turnover Ratio]],2)</f>
        <v>0.57999999999999996</v>
      </c>
    </row>
    <row r="3739" spans="1:14" x14ac:dyDescent="0.25">
      <c r="A3739" t="s">
        <v>3114</v>
      </c>
      <c r="B3739" s="1">
        <v>45634</v>
      </c>
      <c r="C3739">
        <v>946</v>
      </c>
      <c r="D3739">
        <v>202</v>
      </c>
      <c r="E3739">
        <v>15</v>
      </c>
      <c r="F3739">
        <v>198</v>
      </c>
      <c r="G3739">
        <v>31</v>
      </c>
      <c r="H3739" t="s">
        <v>3949</v>
      </c>
      <c r="I3739">
        <f>YEAR(Table1[[#This Row],[Date]])</f>
        <v>2024</v>
      </c>
      <c r="J3739">
        <f>MONTH(Table1[[#This Row],[Date]])</f>
        <v>12</v>
      </c>
      <c r="K3739">
        <f>WEEKDAY(Table1[[#This Row],[Date]])</f>
        <v>1</v>
      </c>
      <c r="L3739" s="3">
        <f>DAY(Table1[[#This Row],[Date]])</f>
        <v>8</v>
      </c>
      <c r="M3739" s="3">
        <f>Table1[[#This Row],[Inventory Level]]/Table1[[#This Row],[Reorder Point]]</f>
        <v>4.6831683168316829</v>
      </c>
      <c r="N3739" s="3">
        <f>ROUND(Table1[[#This Row],[Turnover Ratio]],2)</f>
        <v>4.68</v>
      </c>
    </row>
    <row r="3740" spans="1:14" hidden="1" x14ac:dyDescent="0.25">
      <c r="A3740" t="s">
        <v>3115</v>
      </c>
      <c r="B3740" s="1">
        <v>45401</v>
      </c>
      <c r="C3740">
        <v>134</v>
      </c>
      <c r="D3740">
        <v>228</v>
      </c>
      <c r="E3740">
        <v>22</v>
      </c>
      <c r="F3740">
        <v>21</v>
      </c>
      <c r="G3740">
        <v>47</v>
      </c>
      <c r="H3740" t="s">
        <v>3951</v>
      </c>
      <c r="I3740">
        <f>YEAR(Table1[[#This Row],[Date]])</f>
        <v>2024</v>
      </c>
      <c r="J3740">
        <f>MONTH(Table1[[#This Row],[Date]])</f>
        <v>4</v>
      </c>
      <c r="K3740">
        <f>WEEKDAY(Table1[[#This Row],[Date]])</f>
        <v>6</v>
      </c>
      <c r="L3740" s="3">
        <f>DAY(Table1[[#This Row],[Date]])</f>
        <v>19</v>
      </c>
      <c r="M3740" s="3">
        <f>Table1[[#This Row],[Inventory Level]]/Table1[[#This Row],[Reorder Point]]</f>
        <v>0.58771929824561409</v>
      </c>
      <c r="N3740" s="3">
        <f>ROUND(Table1[[#This Row],[Turnover Ratio]],2)</f>
        <v>0.59</v>
      </c>
    </row>
    <row r="3741" spans="1:14" hidden="1" x14ac:dyDescent="0.25">
      <c r="A3741" t="s">
        <v>2697</v>
      </c>
      <c r="B3741" s="1">
        <v>45591</v>
      </c>
      <c r="C3741">
        <v>382</v>
      </c>
      <c r="D3741">
        <v>256</v>
      </c>
      <c r="E3741">
        <v>13</v>
      </c>
      <c r="F3741">
        <v>32</v>
      </c>
      <c r="G3741">
        <v>18</v>
      </c>
      <c r="H3741" t="s">
        <v>3951</v>
      </c>
      <c r="I3741">
        <f>YEAR(Table1[[#This Row],[Date]])</f>
        <v>2024</v>
      </c>
      <c r="J3741">
        <f>MONTH(Table1[[#This Row],[Date]])</f>
        <v>10</v>
      </c>
      <c r="K3741">
        <f>WEEKDAY(Table1[[#This Row],[Date]])</f>
        <v>7</v>
      </c>
      <c r="L3741" s="3">
        <f>DAY(Table1[[#This Row],[Date]])</f>
        <v>26</v>
      </c>
      <c r="M3741" s="3">
        <f>Table1[[#This Row],[Inventory Level]]/Table1[[#This Row],[Reorder Point]]</f>
        <v>1.4921875</v>
      </c>
      <c r="N3741" s="3">
        <f>ROUND(Table1[[#This Row],[Turnover Ratio]],2)</f>
        <v>1.49</v>
      </c>
    </row>
    <row r="3742" spans="1:14" x14ac:dyDescent="0.25">
      <c r="A3742" t="s">
        <v>3116</v>
      </c>
      <c r="B3742" s="1">
        <v>45225</v>
      </c>
      <c r="C3742">
        <v>505</v>
      </c>
      <c r="D3742">
        <v>318</v>
      </c>
      <c r="E3742">
        <v>17</v>
      </c>
      <c r="F3742">
        <v>188</v>
      </c>
      <c r="G3742">
        <v>6</v>
      </c>
      <c r="H3742" t="s">
        <v>3949</v>
      </c>
      <c r="I3742">
        <f>YEAR(Table1[[#This Row],[Date]])</f>
        <v>2023</v>
      </c>
      <c r="J3742">
        <f>MONTH(Table1[[#This Row],[Date]])</f>
        <v>10</v>
      </c>
      <c r="K3742">
        <f>WEEKDAY(Table1[[#This Row],[Date]])</f>
        <v>5</v>
      </c>
      <c r="L3742" s="3">
        <f>DAY(Table1[[#This Row],[Date]])</f>
        <v>26</v>
      </c>
      <c r="M3742" s="3">
        <f>Table1[[#This Row],[Inventory Level]]/Table1[[#This Row],[Reorder Point]]</f>
        <v>1.5880503144654088</v>
      </c>
      <c r="N3742" s="3">
        <f>ROUND(Table1[[#This Row],[Turnover Ratio]],2)</f>
        <v>1.59</v>
      </c>
    </row>
    <row r="3743" spans="1:14" x14ac:dyDescent="0.25">
      <c r="A3743" t="s">
        <v>3117</v>
      </c>
      <c r="B3743" s="1">
        <v>45120</v>
      </c>
      <c r="C3743">
        <v>999</v>
      </c>
      <c r="D3743">
        <v>112</v>
      </c>
      <c r="E3743">
        <v>4</v>
      </c>
      <c r="F3743">
        <v>175</v>
      </c>
      <c r="G3743">
        <v>29</v>
      </c>
      <c r="H3743" t="s">
        <v>3949</v>
      </c>
      <c r="I3743">
        <f>YEAR(Table1[[#This Row],[Date]])</f>
        <v>2023</v>
      </c>
      <c r="J3743">
        <f>MONTH(Table1[[#This Row],[Date]])</f>
        <v>7</v>
      </c>
      <c r="K3743">
        <f>WEEKDAY(Table1[[#This Row],[Date]])</f>
        <v>5</v>
      </c>
      <c r="L3743" s="3">
        <f>DAY(Table1[[#This Row],[Date]])</f>
        <v>13</v>
      </c>
      <c r="M3743" s="3">
        <f>Table1[[#This Row],[Inventory Level]]/Table1[[#This Row],[Reorder Point]]</f>
        <v>8.9196428571428577</v>
      </c>
      <c r="N3743" s="3">
        <f>ROUND(Table1[[#This Row],[Turnover Ratio]],2)</f>
        <v>8.92</v>
      </c>
    </row>
    <row r="3744" spans="1:14" hidden="1" x14ac:dyDescent="0.25">
      <c r="A3744" t="s">
        <v>1208</v>
      </c>
      <c r="B3744" s="1">
        <v>45407</v>
      </c>
      <c r="C3744">
        <v>854</v>
      </c>
      <c r="D3744">
        <v>191</v>
      </c>
      <c r="E3744">
        <v>25</v>
      </c>
      <c r="F3744">
        <v>91</v>
      </c>
      <c r="G3744">
        <v>13</v>
      </c>
      <c r="H3744" t="s">
        <v>3950</v>
      </c>
      <c r="I3744">
        <f>YEAR(Table1[[#This Row],[Date]])</f>
        <v>2024</v>
      </c>
      <c r="J3744">
        <f>MONTH(Table1[[#This Row],[Date]])</f>
        <v>4</v>
      </c>
      <c r="K3744">
        <f>WEEKDAY(Table1[[#This Row],[Date]])</f>
        <v>5</v>
      </c>
      <c r="L3744" s="3">
        <f>DAY(Table1[[#This Row],[Date]])</f>
        <v>25</v>
      </c>
      <c r="M3744" s="3">
        <f>Table1[[#This Row],[Inventory Level]]/Table1[[#This Row],[Reorder Point]]</f>
        <v>4.4712041884816758</v>
      </c>
      <c r="N3744" s="3">
        <f>ROUND(Table1[[#This Row],[Turnover Ratio]],2)</f>
        <v>4.47</v>
      </c>
    </row>
    <row r="3745" spans="1:14" hidden="1" x14ac:dyDescent="0.25">
      <c r="A3745" t="s">
        <v>1022</v>
      </c>
      <c r="B3745" s="1">
        <v>45153</v>
      </c>
      <c r="C3745">
        <v>484</v>
      </c>
      <c r="D3745">
        <v>125</v>
      </c>
      <c r="E3745">
        <v>7</v>
      </c>
      <c r="F3745">
        <v>136</v>
      </c>
      <c r="G3745">
        <v>25</v>
      </c>
      <c r="H3745" t="s">
        <v>3950</v>
      </c>
      <c r="I3745">
        <f>YEAR(Table1[[#This Row],[Date]])</f>
        <v>2023</v>
      </c>
      <c r="J3745">
        <f>MONTH(Table1[[#This Row],[Date]])</f>
        <v>8</v>
      </c>
      <c r="K3745">
        <f>WEEKDAY(Table1[[#This Row],[Date]])</f>
        <v>3</v>
      </c>
      <c r="L3745" s="3">
        <f>DAY(Table1[[#This Row],[Date]])</f>
        <v>15</v>
      </c>
      <c r="M3745" s="3">
        <f>Table1[[#This Row],[Inventory Level]]/Table1[[#This Row],[Reorder Point]]</f>
        <v>3.8719999999999999</v>
      </c>
      <c r="N3745" s="3">
        <f>ROUND(Table1[[#This Row],[Turnover Ratio]],2)</f>
        <v>3.87</v>
      </c>
    </row>
    <row r="3746" spans="1:14" hidden="1" x14ac:dyDescent="0.25">
      <c r="A3746" t="s">
        <v>3118</v>
      </c>
      <c r="B3746" s="1">
        <v>45010</v>
      </c>
      <c r="C3746">
        <v>875</v>
      </c>
      <c r="D3746">
        <v>81</v>
      </c>
      <c r="E3746">
        <v>25</v>
      </c>
      <c r="F3746">
        <v>69</v>
      </c>
      <c r="G3746">
        <v>38</v>
      </c>
      <c r="H3746" t="s">
        <v>3951</v>
      </c>
      <c r="I3746">
        <f>YEAR(Table1[[#This Row],[Date]])</f>
        <v>2023</v>
      </c>
      <c r="J3746">
        <f>MONTH(Table1[[#This Row],[Date]])</f>
        <v>3</v>
      </c>
      <c r="K3746">
        <f>WEEKDAY(Table1[[#This Row],[Date]])</f>
        <v>7</v>
      </c>
      <c r="L3746" s="3">
        <f>DAY(Table1[[#This Row],[Date]])</f>
        <v>25</v>
      </c>
      <c r="M3746" s="3">
        <f>Table1[[#This Row],[Inventory Level]]/Table1[[#This Row],[Reorder Point]]</f>
        <v>10.802469135802468</v>
      </c>
      <c r="N3746" s="3">
        <f>ROUND(Table1[[#This Row],[Turnover Ratio]],2)</f>
        <v>10.8</v>
      </c>
    </row>
    <row r="3747" spans="1:14" hidden="1" x14ac:dyDescent="0.25">
      <c r="A3747" t="s">
        <v>3119</v>
      </c>
      <c r="B3747" s="1">
        <v>45589</v>
      </c>
      <c r="C3747">
        <v>981</v>
      </c>
      <c r="D3747">
        <v>160</v>
      </c>
      <c r="E3747">
        <v>28</v>
      </c>
      <c r="F3747">
        <v>180</v>
      </c>
      <c r="G3747">
        <v>18</v>
      </c>
      <c r="H3747" t="s">
        <v>3951</v>
      </c>
      <c r="I3747">
        <f>YEAR(Table1[[#This Row],[Date]])</f>
        <v>2024</v>
      </c>
      <c r="J3747">
        <f>MONTH(Table1[[#This Row],[Date]])</f>
        <v>10</v>
      </c>
      <c r="K3747">
        <f>WEEKDAY(Table1[[#This Row],[Date]])</f>
        <v>5</v>
      </c>
      <c r="L3747" s="3">
        <f>DAY(Table1[[#This Row],[Date]])</f>
        <v>24</v>
      </c>
      <c r="M3747" s="3">
        <f>Table1[[#This Row],[Inventory Level]]/Table1[[#This Row],[Reorder Point]]</f>
        <v>6.1312499999999996</v>
      </c>
      <c r="N3747" s="3">
        <f>ROUND(Table1[[#This Row],[Turnover Ratio]],2)</f>
        <v>6.13</v>
      </c>
    </row>
    <row r="3748" spans="1:14" x14ac:dyDescent="0.25">
      <c r="A3748" t="s">
        <v>3120</v>
      </c>
      <c r="B3748" s="1">
        <v>45666</v>
      </c>
      <c r="C3748">
        <v>783</v>
      </c>
      <c r="D3748">
        <v>114</v>
      </c>
      <c r="E3748">
        <v>21</v>
      </c>
      <c r="F3748">
        <v>36</v>
      </c>
      <c r="G3748">
        <v>39</v>
      </c>
      <c r="H3748" t="s">
        <v>3949</v>
      </c>
      <c r="I3748">
        <f>YEAR(Table1[[#This Row],[Date]])</f>
        <v>2025</v>
      </c>
      <c r="J3748">
        <f>MONTH(Table1[[#This Row],[Date]])</f>
        <v>1</v>
      </c>
      <c r="K3748">
        <f>WEEKDAY(Table1[[#This Row],[Date]])</f>
        <v>5</v>
      </c>
      <c r="L3748" s="3">
        <f>DAY(Table1[[#This Row],[Date]])</f>
        <v>9</v>
      </c>
      <c r="M3748" s="3">
        <f>Table1[[#This Row],[Inventory Level]]/Table1[[#This Row],[Reorder Point]]</f>
        <v>6.8684210526315788</v>
      </c>
      <c r="N3748" s="3">
        <f>ROUND(Table1[[#This Row],[Turnover Ratio]],2)</f>
        <v>6.87</v>
      </c>
    </row>
    <row r="3749" spans="1:14" x14ac:dyDescent="0.25">
      <c r="A3749" t="s">
        <v>3121</v>
      </c>
      <c r="B3749" s="1">
        <v>45176</v>
      </c>
      <c r="C3749">
        <v>811</v>
      </c>
      <c r="D3749">
        <v>471</v>
      </c>
      <c r="E3749">
        <v>12</v>
      </c>
      <c r="F3749">
        <v>34</v>
      </c>
      <c r="G3749">
        <v>26</v>
      </c>
      <c r="H3749" t="s">
        <v>3949</v>
      </c>
      <c r="I3749">
        <f>YEAR(Table1[[#This Row],[Date]])</f>
        <v>2023</v>
      </c>
      <c r="J3749">
        <f>MONTH(Table1[[#This Row],[Date]])</f>
        <v>9</v>
      </c>
      <c r="K3749">
        <f>WEEKDAY(Table1[[#This Row],[Date]])</f>
        <v>5</v>
      </c>
      <c r="L3749" s="3">
        <f>DAY(Table1[[#This Row],[Date]])</f>
        <v>7</v>
      </c>
      <c r="M3749" s="3">
        <f>Table1[[#This Row],[Inventory Level]]/Table1[[#This Row],[Reorder Point]]</f>
        <v>1.7218683651804672</v>
      </c>
      <c r="N3749" s="3">
        <f>ROUND(Table1[[#This Row],[Turnover Ratio]],2)</f>
        <v>1.72</v>
      </c>
    </row>
    <row r="3750" spans="1:14" x14ac:dyDescent="0.25">
      <c r="A3750" t="s">
        <v>162</v>
      </c>
      <c r="B3750" s="1">
        <v>45344</v>
      </c>
      <c r="C3750">
        <v>812</v>
      </c>
      <c r="D3750">
        <v>479</v>
      </c>
      <c r="E3750">
        <v>17</v>
      </c>
      <c r="F3750">
        <v>81</v>
      </c>
      <c r="G3750">
        <v>7</v>
      </c>
      <c r="H3750" t="s">
        <v>3949</v>
      </c>
      <c r="I3750">
        <f>YEAR(Table1[[#This Row],[Date]])</f>
        <v>2024</v>
      </c>
      <c r="J3750">
        <f>MONTH(Table1[[#This Row],[Date]])</f>
        <v>2</v>
      </c>
      <c r="K3750">
        <f>WEEKDAY(Table1[[#This Row],[Date]])</f>
        <v>5</v>
      </c>
      <c r="L3750" s="3">
        <f>DAY(Table1[[#This Row],[Date]])</f>
        <v>22</v>
      </c>
      <c r="M3750" s="3">
        <f>Table1[[#This Row],[Inventory Level]]/Table1[[#This Row],[Reorder Point]]</f>
        <v>1.6951983298538622</v>
      </c>
      <c r="N3750" s="3">
        <f>ROUND(Table1[[#This Row],[Turnover Ratio]],2)</f>
        <v>1.7</v>
      </c>
    </row>
    <row r="3751" spans="1:14" hidden="1" x14ac:dyDescent="0.25">
      <c r="A3751" t="s">
        <v>3122</v>
      </c>
      <c r="B3751" s="1">
        <v>45040</v>
      </c>
      <c r="C3751">
        <v>390</v>
      </c>
      <c r="D3751">
        <v>326</v>
      </c>
      <c r="E3751">
        <v>6</v>
      </c>
      <c r="F3751">
        <v>16</v>
      </c>
      <c r="G3751">
        <v>28</v>
      </c>
      <c r="H3751" t="s">
        <v>3950</v>
      </c>
      <c r="I3751">
        <f>YEAR(Table1[[#This Row],[Date]])</f>
        <v>2023</v>
      </c>
      <c r="J3751">
        <f>MONTH(Table1[[#This Row],[Date]])</f>
        <v>4</v>
      </c>
      <c r="K3751">
        <f>WEEKDAY(Table1[[#This Row],[Date]])</f>
        <v>2</v>
      </c>
      <c r="L3751" s="3">
        <f>DAY(Table1[[#This Row],[Date]])</f>
        <v>24</v>
      </c>
      <c r="M3751" s="3">
        <f>Table1[[#This Row],[Inventory Level]]/Table1[[#This Row],[Reorder Point]]</f>
        <v>1.196319018404908</v>
      </c>
      <c r="N3751" s="3">
        <f>ROUND(Table1[[#This Row],[Turnover Ratio]],2)</f>
        <v>1.2</v>
      </c>
    </row>
    <row r="3752" spans="1:14" hidden="1" x14ac:dyDescent="0.25">
      <c r="A3752" t="s">
        <v>3123</v>
      </c>
      <c r="B3752" s="1">
        <v>45056</v>
      </c>
      <c r="C3752">
        <v>600</v>
      </c>
      <c r="D3752">
        <v>483</v>
      </c>
      <c r="E3752">
        <v>9</v>
      </c>
      <c r="F3752">
        <v>69</v>
      </c>
      <c r="G3752">
        <v>3</v>
      </c>
      <c r="H3752" t="s">
        <v>3951</v>
      </c>
      <c r="I3752">
        <f>YEAR(Table1[[#This Row],[Date]])</f>
        <v>2023</v>
      </c>
      <c r="J3752">
        <f>MONTH(Table1[[#This Row],[Date]])</f>
        <v>5</v>
      </c>
      <c r="K3752">
        <f>WEEKDAY(Table1[[#This Row],[Date]])</f>
        <v>4</v>
      </c>
      <c r="L3752" s="3">
        <f>DAY(Table1[[#This Row],[Date]])</f>
        <v>10</v>
      </c>
      <c r="M3752" s="3">
        <f>Table1[[#This Row],[Inventory Level]]/Table1[[#This Row],[Reorder Point]]</f>
        <v>1.2422360248447204</v>
      </c>
      <c r="N3752" s="3">
        <f>ROUND(Table1[[#This Row],[Turnover Ratio]],2)</f>
        <v>1.24</v>
      </c>
    </row>
    <row r="3753" spans="1:14" hidden="1" x14ac:dyDescent="0.25">
      <c r="A3753" t="s">
        <v>3124</v>
      </c>
      <c r="B3753" s="1">
        <v>44999</v>
      </c>
      <c r="C3753">
        <v>710</v>
      </c>
      <c r="D3753">
        <v>473</v>
      </c>
      <c r="E3753">
        <v>18</v>
      </c>
      <c r="F3753">
        <v>66</v>
      </c>
      <c r="G3753">
        <v>14</v>
      </c>
      <c r="H3753" t="s">
        <v>3951</v>
      </c>
      <c r="I3753">
        <f>YEAR(Table1[[#This Row],[Date]])</f>
        <v>2023</v>
      </c>
      <c r="J3753">
        <f>MONTH(Table1[[#This Row],[Date]])</f>
        <v>3</v>
      </c>
      <c r="K3753">
        <f>WEEKDAY(Table1[[#This Row],[Date]])</f>
        <v>3</v>
      </c>
      <c r="L3753" s="3">
        <f>DAY(Table1[[#This Row],[Date]])</f>
        <v>14</v>
      </c>
      <c r="M3753" s="3">
        <f>Table1[[#This Row],[Inventory Level]]/Table1[[#This Row],[Reorder Point]]</f>
        <v>1.5010570824524312</v>
      </c>
      <c r="N3753" s="3">
        <f>ROUND(Table1[[#This Row],[Turnover Ratio]],2)</f>
        <v>1.5</v>
      </c>
    </row>
    <row r="3754" spans="1:14" hidden="1" x14ac:dyDescent="0.25">
      <c r="A3754" t="s">
        <v>3125</v>
      </c>
      <c r="B3754" s="1">
        <v>44972</v>
      </c>
      <c r="C3754">
        <v>424</v>
      </c>
      <c r="D3754">
        <v>55</v>
      </c>
      <c r="E3754">
        <v>2</v>
      </c>
      <c r="F3754">
        <v>87</v>
      </c>
      <c r="G3754">
        <v>31</v>
      </c>
      <c r="H3754" t="s">
        <v>3951</v>
      </c>
      <c r="I3754">
        <f>YEAR(Table1[[#This Row],[Date]])</f>
        <v>2023</v>
      </c>
      <c r="J3754">
        <f>MONTH(Table1[[#This Row],[Date]])</f>
        <v>2</v>
      </c>
      <c r="K3754">
        <f>WEEKDAY(Table1[[#This Row],[Date]])</f>
        <v>4</v>
      </c>
      <c r="L3754" s="3">
        <f>DAY(Table1[[#This Row],[Date]])</f>
        <v>15</v>
      </c>
      <c r="M3754" s="3">
        <f>Table1[[#This Row],[Inventory Level]]/Table1[[#This Row],[Reorder Point]]</f>
        <v>7.709090909090909</v>
      </c>
      <c r="N3754" s="3">
        <f>ROUND(Table1[[#This Row],[Turnover Ratio]],2)</f>
        <v>7.71</v>
      </c>
    </row>
    <row r="3755" spans="1:14" hidden="1" x14ac:dyDescent="0.25">
      <c r="A3755" t="s">
        <v>69</v>
      </c>
      <c r="B3755" s="1">
        <v>45296</v>
      </c>
      <c r="C3755">
        <v>320</v>
      </c>
      <c r="D3755">
        <v>310</v>
      </c>
      <c r="E3755">
        <v>23</v>
      </c>
      <c r="F3755">
        <v>160</v>
      </c>
      <c r="G3755">
        <v>24</v>
      </c>
      <c r="H3755" t="s">
        <v>3951</v>
      </c>
      <c r="I3755">
        <f>YEAR(Table1[[#This Row],[Date]])</f>
        <v>2024</v>
      </c>
      <c r="J3755">
        <f>MONTH(Table1[[#This Row],[Date]])</f>
        <v>1</v>
      </c>
      <c r="K3755">
        <f>WEEKDAY(Table1[[#This Row],[Date]])</f>
        <v>6</v>
      </c>
      <c r="L3755" s="3">
        <f>DAY(Table1[[#This Row],[Date]])</f>
        <v>5</v>
      </c>
      <c r="M3755" s="3">
        <f>Table1[[#This Row],[Inventory Level]]/Table1[[#This Row],[Reorder Point]]</f>
        <v>1.032258064516129</v>
      </c>
      <c r="N3755" s="3">
        <f>ROUND(Table1[[#This Row],[Turnover Ratio]],2)</f>
        <v>1.03</v>
      </c>
    </row>
    <row r="3756" spans="1:14" hidden="1" x14ac:dyDescent="0.25">
      <c r="A3756" t="s">
        <v>3126</v>
      </c>
      <c r="B3756" s="1">
        <v>45249</v>
      </c>
      <c r="C3756">
        <v>563</v>
      </c>
      <c r="D3756">
        <v>236</v>
      </c>
      <c r="E3756">
        <v>16</v>
      </c>
      <c r="F3756">
        <v>74</v>
      </c>
      <c r="G3756">
        <v>48</v>
      </c>
      <c r="H3756" t="s">
        <v>3951</v>
      </c>
      <c r="I3756">
        <f>YEAR(Table1[[#This Row],[Date]])</f>
        <v>2023</v>
      </c>
      <c r="J3756">
        <f>MONTH(Table1[[#This Row],[Date]])</f>
        <v>11</v>
      </c>
      <c r="K3756">
        <f>WEEKDAY(Table1[[#This Row],[Date]])</f>
        <v>1</v>
      </c>
      <c r="L3756" s="3">
        <f>DAY(Table1[[#This Row],[Date]])</f>
        <v>19</v>
      </c>
      <c r="M3756" s="3">
        <f>Table1[[#This Row],[Inventory Level]]/Table1[[#This Row],[Reorder Point]]</f>
        <v>2.3855932203389831</v>
      </c>
      <c r="N3756" s="3">
        <f>ROUND(Table1[[#This Row],[Turnover Ratio]],2)</f>
        <v>2.39</v>
      </c>
    </row>
    <row r="3757" spans="1:14" x14ac:dyDescent="0.25">
      <c r="A3757" t="s">
        <v>3127</v>
      </c>
      <c r="B3757" s="1">
        <v>45417</v>
      </c>
      <c r="C3757">
        <v>478</v>
      </c>
      <c r="D3757">
        <v>180</v>
      </c>
      <c r="E3757">
        <v>14</v>
      </c>
      <c r="F3757">
        <v>24</v>
      </c>
      <c r="G3757">
        <v>22</v>
      </c>
      <c r="H3757" t="s">
        <v>3949</v>
      </c>
      <c r="I3757">
        <f>YEAR(Table1[[#This Row],[Date]])</f>
        <v>2024</v>
      </c>
      <c r="J3757">
        <f>MONTH(Table1[[#This Row],[Date]])</f>
        <v>5</v>
      </c>
      <c r="K3757">
        <f>WEEKDAY(Table1[[#This Row],[Date]])</f>
        <v>1</v>
      </c>
      <c r="L3757" s="3">
        <f>DAY(Table1[[#This Row],[Date]])</f>
        <v>5</v>
      </c>
      <c r="M3757" s="3">
        <f>Table1[[#This Row],[Inventory Level]]/Table1[[#This Row],[Reorder Point]]</f>
        <v>2.6555555555555554</v>
      </c>
      <c r="N3757" s="3">
        <f>ROUND(Table1[[#This Row],[Turnover Ratio]],2)</f>
        <v>2.66</v>
      </c>
    </row>
    <row r="3758" spans="1:14" hidden="1" x14ac:dyDescent="0.25">
      <c r="A3758" t="s">
        <v>3128</v>
      </c>
      <c r="B3758" s="1">
        <v>45257</v>
      </c>
      <c r="C3758">
        <v>340</v>
      </c>
      <c r="D3758">
        <v>207</v>
      </c>
      <c r="E3758">
        <v>5</v>
      </c>
      <c r="F3758">
        <v>175</v>
      </c>
      <c r="G3758">
        <v>23</v>
      </c>
      <c r="H3758" t="s">
        <v>3950</v>
      </c>
      <c r="I3758">
        <f>YEAR(Table1[[#This Row],[Date]])</f>
        <v>2023</v>
      </c>
      <c r="J3758">
        <f>MONTH(Table1[[#This Row],[Date]])</f>
        <v>11</v>
      </c>
      <c r="K3758">
        <f>WEEKDAY(Table1[[#This Row],[Date]])</f>
        <v>2</v>
      </c>
      <c r="L3758" s="3">
        <f>DAY(Table1[[#This Row],[Date]])</f>
        <v>27</v>
      </c>
      <c r="M3758" s="3">
        <f>Table1[[#This Row],[Inventory Level]]/Table1[[#This Row],[Reorder Point]]</f>
        <v>1.642512077294686</v>
      </c>
      <c r="N3758" s="3">
        <f>ROUND(Table1[[#This Row],[Turnover Ratio]],2)</f>
        <v>1.64</v>
      </c>
    </row>
    <row r="3759" spans="1:14" hidden="1" x14ac:dyDescent="0.25">
      <c r="A3759" t="s">
        <v>3129</v>
      </c>
      <c r="B3759" s="1">
        <v>45058</v>
      </c>
      <c r="C3759">
        <v>538</v>
      </c>
      <c r="D3759">
        <v>112</v>
      </c>
      <c r="E3759">
        <v>13</v>
      </c>
      <c r="F3759">
        <v>130</v>
      </c>
      <c r="G3759">
        <v>27</v>
      </c>
      <c r="H3759" t="s">
        <v>3951</v>
      </c>
      <c r="I3759">
        <f>YEAR(Table1[[#This Row],[Date]])</f>
        <v>2023</v>
      </c>
      <c r="J3759">
        <f>MONTH(Table1[[#This Row],[Date]])</f>
        <v>5</v>
      </c>
      <c r="K3759">
        <f>WEEKDAY(Table1[[#This Row],[Date]])</f>
        <v>6</v>
      </c>
      <c r="L3759" s="3">
        <f>DAY(Table1[[#This Row],[Date]])</f>
        <v>12</v>
      </c>
      <c r="M3759" s="3">
        <f>Table1[[#This Row],[Inventory Level]]/Table1[[#This Row],[Reorder Point]]</f>
        <v>4.8035714285714288</v>
      </c>
      <c r="N3759" s="3">
        <f>ROUND(Table1[[#This Row],[Turnover Ratio]],2)</f>
        <v>4.8</v>
      </c>
    </row>
    <row r="3760" spans="1:14" x14ac:dyDescent="0.25">
      <c r="A3760" t="s">
        <v>3130</v>
      </c>
      <c r="B3760" s="1">
        <v>45266</v>
      </c>
      <c r="C3760">
        <v>388</v>
      </c>
      <c r="D3760">
        <v>327</v>
      </c>
      <c r="E3760">
        <v>4</v>
      </c>
      <c r="F3760">
        <v>55</v>
      </c>
      <c r="G3760">
        <v>30</v>
      </c>
      <c r="H3760" t="s">
        <v>3949</v>
      </c>
      <c r="I3760">
        <f>YEAR(Table1[[#This Row],[Date]])</f>
        <v>2023</v>
      </c>
      <c r="J3760">
        <f>MONTH(Table1[[#This Row],[Date]])</f>
        <v>12</v>
      </c>
      <c r="K3760">
        <f>WEEKDAY(Table1[[#This Row],[Date]])</f>
        <v>4</v>
      </c>
      <c r="L3760" s="3">
        <f>DAY(Table1[[#This Row],[Date]])</f>
        <v>6</v>
      </c>
      <c r="M3760" s="3">
        <f>Table1[[#This Row],[Inventory Level]]/Table1[[#This Row],[Reorder Point]]</f>
        <v>1.1865443425076452</v>
      </c>
      <c r="N3760" s="3">
        <f>ROUND(Table1[[#This Row],[Turnover Ratio]],2)</f>
        <v>1.19</v>
      </c>
    </row>
    <row r="3761" spans="1:14" hidden="1" x14ac:dyDescent="0.25">
      <c r="A3761" t="s">
        <v>3131</v>
      </c>
      <c r="B3761" s="1">
        <v>45487</v>
      </c>
      <c r="C3761">
        <v>795</v>
      </c>
      <c r="D3761">
        <v>158</v>
      </c>
      <c r="E3761">
        <v>11</v>
      </c>
      <c r="F3761">
        <v>157</v>
      </c>
      <c r="G3761">
        <v>4</v>
      </c>
      <c r="H3761" t="s">
        <v>3951</v>
      </c>
      <c r="I3761">
        <f>YEAR(Table1[[#This Row],[Date]])</f>
        <v>2024</v>
      </c>
      <c r="J3761">
        <f>MONTH(Table1[[#This Row],[Date]])</f>
        <v>7</v>
      </c>
      <c r="K3761">
        <f>WEEKDAY(Table1[[#This Row],[Date]])</f>
        <v>1</v>
      </c>
      <c r="L3761" s="3">
        <f>DAY(Table1[[#This Row],[Date]])</f>
        <v>14</v>
      </c>
      <c r="M3761" s="3">
        <f>Table1[[#This Row],[Inventory Level]]/Table1[[#This Row],[Reorder Point]]</f>
        <v>5.0316455696202533</v>
      </c>
      <c r="N3761" s="3">
        <f>ROUND(Table1[[#This Row],[Turnover Ratio]],2)</f>
        <v>5.03</v>
      </c>
    </row>
    <row r="3762" spans="1:14" hidden="1" x14ac:dyDescent="0.25">
      <c r="A3762" t="s">
        <v>3132</v>
      </c>
      <c r="B3762" s="1">
        <v>45485</v>
      </c>
      <c r="C3762">
        <v>176</v>
      </c>
      <c r="D3762">
        <v>286</v>
      </c>
      <c r="E3762">
        <v>15</v>
      </c>
      <c r="F3762">
        <v>84</v>
      </c>
      <c r="G3762">
        <v>43</v>
      </c>
      <c r="H3762" t="s">
        <v>3950</v>
      </c>
      <c r="I3762">
        <f>YEAR(Table1[[#This Row],[Date]])</f>
        <v>2024</v>
      </c>
      <c r="J3762">
        <f>MONTH(Table1[[#This Row],[Date]])</f>
        <v>7</v>
      </c>
      <c r="K3762">
        <f>WEEKDAY(Table1[[#This Row],[Date]])</f>
        <v>6</v>
      </c>
      <c r="L3762" s="3">
        <f>DAY(Table1[[#This Row],[Date]])</f>
        <v>12</v>
      </c>
      <c r="M3762" s="3">
        <f>Table1[[#This Row],[Inventory Level]]/Table1[[#This Row],[Reorder Point]]</f>
        <v>0.61538461538461542</v>
      </c>
      <c r="N3762" s="3">
        <f>ROUND(Table1[[#This Row],[Turnover Ratio]],2)</f>
        <v>0.62</v>
      </c>
    </row>
    <row r="3763" spans="1:14" hidden="1" x14ac:dyDescent="0.25">
      <c r="A3763" t="s">
        <v>2247</v>
      </c>
      <c r="B3763" s="1">
        <v>44998</v>
      </c>
      <c r="C3763">
        <v>560</v>
      </c>
      <c r="D3763">
        <v>245</v>
      </c>
      <c r="E3763">
        <v>2</v>
      </c>
      <c r="F3763">
        <v>96</v>
      </c>
      <c r="G3763">
        <v>26</v>
      </c>
      <c r="H3763" t="s">
        <v>3950</v>
      </c>
      <c r="I3763">
        <f>YEAR(Table1[[#This Row],[Date]])</f>
        <v>2023</v>
      </c>
      <c r="J3763">
        <f>MONTH(Table1[[#This Row],[Date]])</f>
        <v>3</v>
      </c>
      <c r="K3763">
        <f>WEEKDAY(Table1[[#This Row],[Date]])</f>
        <v>2</v>
      </c>
      <c r="L3763" s="3">
        <f>DAY(Table1[[#This Row],[Date]])</f>
        <v>13</v>
      </c>
      <c r="M3763" s="3">
        <f>Table1[[#This Row],[Inventory Level]]/Table1[[#This Row],[Reorder Point]]</f>
        <v>2.2857142857142856</v>
      </c>
      <c r="N3763" s="3">
        <f>ROUND(Table1[[#This Row],[Turnover Ratio]],2)</f>
        <v>2.29</v>
      </c>
    </row>
    <row r="3764" spans="1:14" hidden="1" x14ac:dyDescent="0.25">
      <c r="A3764" t="s">
        <v>3133</v>
      </c>
      <c r="B3764" s="1">
        <v>45122</v>
      </c>
      <c r="C3764">
        <v>918</v>
      </c>
      <c r="D3764">
        <v>449</v>
      </c>
      <c r="E3764">
        <v>10</v>
      </c>
      <c r="F3764">
        <v>47</v>
      </c>
      <c r="G3764">
        <v>45</v>
      </c>
      <c r="H3764" t="s">
        <v>3951</v>
      </c>
      <c r="I3764">
        <f>YEAR(Table1[[#This Row],[Date]])</f>
        <v>2023</v>
      </c>
      <c r="J3764">
        <f>MONTH(Table1[[#This Row],[Date]])</f>
        <v>7</v>
      </c>
      <c r="K3764">
        <f>WEEKDAY(Table1[[#This Row],[Date]])</f>
        <v>7</v>
      </c>
      <c r="L3764" s="3">
        <f>DAY(Table1[[#This Row],[Date]])</f>
        <v>15</v>
      </c>
      <c r="M3764" s="3">
        <f>Table1[[#This Row],[Inventory Level]]/Table1[[#This Row],[Reorder Point]]</f>
        <v>2.0445434298440981</v>
      </c>
      <c r="N3764" s="3">
        <f>ROUND(Table1[[#This Row],[Turnover Ratio]],2)</f>
        <v>2.04</v>
      </c>
    </row>
    <row r="3765" spans="1:14" hidden="1" x14ac:dyDescent="0.25">
      <c r="A3765" t="s">
        <v>3134</v>
      </c>
      <c r="B3765" s="1">
        <v>45305</v>
      </c>
      <c r="C3765">
        <v>610</v>
      </c>
      <c r="D3765">
        <v>357</v>
      </c>
      <c r="E3765">
        <v>11</v>
      </c>
      <c r="F3765">
        <v>100</v>
      </c>
      <c r="G3765">
        <v>42</v>
      </c>
      <c r="H3765" t="s">
        <v>3951</v>
      </c>
      <c r="I3765">
        <f>YEAR(Table1[[#This Row],[Date]])</f>
        <v>2024</v>
      </c>
      <c r="J3765">
        <f>MONTH(Table1[[#This Row],[Date]])</f>
        <v>1</v>
      </c>
      <c r="K3765">
        <f>WEEKDAY(Table1[[#This Row],[Date]])</f>
        <v>1</v>
      </c>
      <c r="L3765" s="3">
        <f>DAY(Table1[[#This Row],[Date]])</f>
        <v>14</v>
      </c>
      <c r="M3765" s="3">
        <f>Table1[[#This Row],[Inventory Level]]/Table1[[#This Row],[Reorder Point]]</f>
        <v>1.7086834733893557</v>
      </c>
      <c r="N3765" s="3">
        <f>ROUND(Table1[[#This Row],[Turnover Ratio]],2)</f>
        <v>1.71</v>
      </c>
    </row>
    <row r="3766" spans="1:14" hidden="1" x14ac:dyDescent="0.25">
      <c r="A3766" t="s">
        <v>3135</v>
      </c>
      <c r="B3766" s="1">
        <v>45280</v>
      </c>
      <c r="C3766">
        <v>395</v>
      </c>
      <c r="D3766">
        <v>222</v>
      </c>
      <c r="E3766">
        <v>26</v>
      </c>
      <c r="F3766">
        <v>54</v>
      </c>
      <c r="G3766">
        <v>45</v>
      </c>
      <c r="H3766" t="s">
        <v>3951</v>
      </c>
      <c r="I3766">
        <f>YEAR(Table1[[#This Row],[Date]])</f>
        <v>2023</v>
      </c>
      <c r="J3766">
        <f>MONTH(Table1[[#This Row],[Date]])</f>
        <v>12</v>
      </c>
      <c r="K3766">
        <f>WEEKDAY(Table1[[#This Row],[Date]])</f>
        <v>4</v>
      </c>
      <c r="L3766" s="3">
        <f>DAY(Table1[[#This Row],[Date]])</f>
        <v>20</v>
      </c>
      <c r="M3766" s="3">
        <f>Table1[[#This Row],[Inventory Level]]/Table1[[#This Row],[Reorder Point]]</f>
        <v>1.7792792792792793</v>
      </c>
      <c r="N3766" s="3">
        <f>ROUND(Table1[[#This Row],[Turnover Ratio]],2)</f>
        <v>1.78</v>
      </c>
    </row>
    <row r="3767" spans="1:14" x14ac:dyDescent="0.25">
      <c r="A3767" t="s">
        <v>137</v>
      </c>
      <c r="B3767" s="1">
        <v>45232</v>
      </c>
      <c r="C3767">
        <v>145</v>
      </c>
      <c r="D3767">
        <v>440</v>
      </c>
      <c r="E3767">
        <v>19</v>
      </c>
      <c r="F3767">
        <v>82</v>
      </c>
      <c r="G3767">
        <v>15</v>
      </c>
      <c r="H3767" t="s">
        <v>3949</v>
      </c>
      <c r="I3767">
        <f>YEAR(Table1[[#This Row],[Date]])</f>
        <v>2023</v>
      </c>
      <c r="J3767">
        <f>MONTH(Table1[[#This Row],[Date]])</f>
        <v>11</v>
      </c>
      <c r="K3767">
        <f>WEEKDAY(Table1[[#This Row],[Date]])</f>
        <v>5</v>
      </c>
      <c r="L3767" s="3">
        <f>DAY(Table1[[#This Row],[Date]])</f>
        <v>2</v>
      </c>
      <c r="M3767" s="3">
        <f>Table1[[#This Row],[Inventory Level]]/Table1[[#This Row],[Reorder Point]]</f>
        <v>0.32954545454545453</v>
      </c>
      <c r="N3767" s="3">
        <f>ROUND(Table1[[#This Row],[Turnover Ratio]],2)</f>
        <v>0.33</v>
      </c>
    </row>
    <row r="3768" spans="1:14" hidden="1" x14ac:dyDescent="0.25">
      <c r="A3768" t="s">
        <v>3136</v>
      </c>
      <c r="B3768" s="1">
        <v>44989</v>
      </c>
      <c r="C3768">
        <v>473</v>
      </c>
      <c r="D3768">
        <v>146</v>
      </c>
      <c r="E3768">
        <v>12</v>
      </c>
      <c r="F3768">
        <v>184</v>
      </c>
      <c r="G3768">
        <v>49</v>
      </c>
      <c r="H3768" t="s">
        <v>3950</v>
      </c>
      <c r="I3768">
        <f>YEAR(Table1[[#This Row],[Date]])</f>
        <v>2023</v>
      </c>
      <c r="J3768">
        <f>MONTH(Table1[[#This Row],[Date]])</f>
        <v>3</v>
      </c>
      <c r="K3768">
        <f>WEEKDAY(Table1[[#This Row],[Date]])</f>
        <v>7</v>
      </c>
      <c r="L3768" s="3">
        <f>DAY(Table1[[#This Row],[Date]])</f>
        <v>4</v>
      </c>
      <c r="M3768" s="3">
        <f>Table1[[#This Row],[Inventory Level]]/Table1[[#This Row],[Reorder Point]]</f>
        <v>3.2397260273972601</v>
      </c>
      <c r="N3768" s="3">
        <f>ROUND(Table1[[#This Row],[Turnover Ratio]],2)</f>
        <v>3.24</v>
      </c>
    </row>
    <row r="3769" spans="1:14" hidden="1" x14ac:dyDescent="0.25">
      <c r="A3769" t="s">
        <v>3137</v>
      </c>
      <c r="B3769" s="1">
        <v>45101</v>
      </c>
      <c r="C3769">
        <v>123</v>
      </c>
      <c r="D3769">
        <v>441</v>
      </c>
      <c r="E3769">
        <v>26</v>
      </c>
      <c r="F3769">
        <v>5</v>
      </c>
      <c r="G3769">
        <v>15</v>
      </c>
      <c r="H3769" t="s">
        <v>3950</v>
      </c>
      <c r="I3769">
        <f>YEAR(Table1[[#This Row],[Date]])</f>
        <v>2023</v>
      </c>
      <c r="J3769">
        <f>MONTH(Table1[[#This Row],[Date]])</f>
        <v>6</v>
      </c>
      <c r="K3769">
        <f>WEEKDAY(Table1[[#This Row],[Date]])</f>
        <v>7</v>
      </c>
      <c r="L3769" s="3">
        <f>DAY(Table1[[#This Row],[Date]])</f>
        <v>24</v>
      </c>
      <c r="M3769" s="3">
        <f>Table1[[#This Row],[Inventory Level]]/Table1[[#This Row],[Reorder Point]]</f>
        <v>0.27891156462585032</v>
      </c>
      <c r="N3769" s="3">
        <f>ROUND(Table1[[#This Row],[Turnover Ratio]],2)</f>
        <v>0.28000000000000003</v>
      </c>
    </row>
    <row r="3770" spans="1:14" hidden="1" x14ac:dyDescent="0.25">
      <c r="A3770" t="s">
        <v>3138</v>
      </c>
      <c r="B3770" s="1">
        <v>45323</v>
      </c>
      <c r="C3770">
        <v>490</v>
      </c>
      <c r="D3770">
        <v>96</v>
      </c>
      <c r="E3770">
        <v>25</v>
      </c>
      <c r="F3770">
        <v>68</v>
      </c>
      <c r="G3770">
        <v>17</v>
      </c>
      <c r="H3770" t="s">
        <v>3950</v>
      </c>
      <c r="I3770">
        <f>YEAR(Table1[[#This Row],[Date]])</f>
        <v>2024</v>
      </c>
      <c r="J3770">
        <f>MONTH(Table1[[#This Row],[Date]])</f>
        <v>2</v>
      </c>
      <c r="K3770">
        <f>WEEKDAY(Table1[[#This Row],[Date]])</f>
        <v>5</v>
      </c>
      <c r="L3770" s="3">
        <f>DAY(Table1[[#This Row],[Date]])</f>
        <v>1</v>
      </c>
      <c r="M3770" s="3">
        <f>Table1[[#This Row],[Inventory Level]]/Table1[[#This Row],[Reorder Point]]</f>
        <v>5.104166666666667</v>
      </c>
      <c r="N3770" s="3">
        <f>ROUND(Table1[[#This Row],[Turnover Ratio]],2)</f>
        <v>5.0999999999999996</v>
      </c>
    </row>
    <row r="3771" spans="1:14" hidden="1" x14ac:dyDescent="0.25">
      <c r="A3771" t="s">
        <v>3139</v>
      </c>
      <c r="B3771" s="1">
        <v>45700</v>
      </c>
      <c r="C3771">
        <v>197</v>
      </c>
      <c r="D3771">
        <v>61</v>
      </c>
      <c r="E3771">
        <v>1</v>
      </c>
      <c r="F3771">
        <v>174</v>
      </c>
      <c r="G3771">
        <v>33</v>
      </c>
      <c r="H3771" t="s">
        <v>3950</v>
      </c>
      <c r="I3771">
        <f>YEAR(Table1[[#This Row],[Date]])</f>
        <v>2025</v>
      </c>
      <c r="J3771">
        <f>MONTH(Table1[[#This Row],[Date]])</f>
        <v>2</v>
      </c>
      <c r="K3771">
        <f>WEEKDAY(Table1[[#This Row],[Date]])</f>
        <v>4</v>
      </c>
      <c r="L3771" s="3">
        <f>DAY(Table1[[#This Row],[Date]])</f>
        <v>12</v>
      </c>
      <c r="M3771" s="3">
        <f>Table1[[#This Row],[Inventory Level]]/Table1[[#This Row],[Reorder Point]]</f>
        <v>3.2295081967213113</v>
      </c>
      <c r="N3771" s="3">
        <f>ROUND(Table1[[#This Row],[Turnover Ratio]],2)</f>
        <v>3.23</v>
      </c>
    </row>
    <row r="3772" spans="1:14" hidden="1" x14ac:dyDescent="0.25">
      <c r="A3772" t="s">
        <v>3140</v>
      </c>
      <c r="B3772" s="1">
        <v>45011</v>
      </c>
      <c r="C3772">
        <v>908</v>
      </c>
      <c r="D3772">
        <v>373</v>
      </c>
      <c r="E3772">
        <v>17</v>
      </c>
      <c r="F3772">
        <v>166</v>
      </c>
      <c r="G3772">
        <v>10</v>
      </c>
      <c r="H3772" t="s">
        <v>3950</v>
      </c>
      <c r="I3772">
        <f>YEAR(Table1[[#This Row],[Date]])</f>
        <v>2023</v>
      </c>
      <c r="J3772">
        <f>MONTH(Table1[[#This Row],[Date]])</f>
        <v>3</v>
      </c>
      <c r="K3772">
        <f>WEEKDAY(Table1[[#This Row],[Date]])</f>
        <v>1</v>
      </c>
      <c r="L3772" s="3">
        <f>DAY(Table1[[#This Row],[Date]])</f>
        <v>26</v>
      </c>
      <c r="M3772" s="3">
        <f>Table1[[#This Row],[Inventory Level]]/Table1[[#This Row],[Reorder Point]]</f>
        <v>2.4343163538873993</v>
      </c>
      <c r="N3772" s="3">
        <f>ROUND(Table1[[#This Row],[Turnover Ratio]],2)</f>
        <v>2.4300000000000002</v>
      </c>
    </row>
    <row r="3773" spans="1:14" hidden="1" x14ac:dyDescent="0.25">
      <c r="A3773" t="s">
        <v>3141</v>
      </c>
      <c r="B3773" s="1">
        <v>45324</v>
      </c>
      <c r="C3773">
        <v>515</v>
      </c>
      <c r="D3773">
        <v>449</v>
      </c>
      <c r="E3773">
        <v>12</v>
      </c>
      <c r="F3773">
        <v>125</v>
      </c>
      <c r="G3773">
        <v>1</v>
      </c>
      <c r="H3773" t="s">
        <v>3951</v>
      </c>
      <c r="I3773">
        <f>YEAR(Table1[[#This Row],[Date]])</f>
        <v>2024</v>
      </c>
      <c r="J3773">
        <f>MONTH(Table1[[#This Row],[Date]])</f>
        <v>2</v>
      </c>
      <c r="K3773">
        <f>WEEKDAY(Table1[[#This Row],[Date]])</f>
        <v>6</v>
      </c>
      <c r="L3773" s="3">
        <f>DAY(Table1[[#This Row],[Date]])</f>
        <v>2</v>
      </c>
      <c r="M3773" s="3">
        <f>Table1[[#This Row],[Inventory Level]]/Table1[[#This Row],[Reorder Point]]</f>
        <v>1.1469933184855234</v>
      </c>
      <c r="N3773" s="3">
        <f>ROUND(Table1[[#This Row],[Turnover Ratio]],2)</f>
        <v>1.1499999999999999</v>
      </c>
    </row>
    <row r="3774" spans="1:14" hidden="1" x14ac:dyDescent="0.25">
      <c r="A3774" t="s">
        <v>3142</v>
      </c>
      <c r="B3774" s="1">
        <v>45393</v>
      </c>
      <c r="C3774">
        <v>626</v>
      </c>
      <c r="D3774">
        <v>354</v>
      </c>
      <c r="E3774">
        <v>28</v>
      </c>
      <c r="F3774">
        <v>197</v>
      </c>
      <c r="G3774">
        <v>6</v>
      </c>
      <c r="H3774" t="s">
        <v>3951</v>
      </c>
      <c r="I3774">
        <f>YEAR(Table1[[#This Row],[Date]])</f>
        <v>2024</v>
      </c>
      <c r="J3774">
        <f>MONTH(Table1[[#This Row],[Date]])</f>
        <v>4</v>
      </c>
      <c r="K3774">
        <f>WEEKDAY(Table1[[#This Row],[Date]])</f>
        <v>5</v>
      </c>
      <c r="L3774" s="3">
        <f>DAY(Table1[[#This Row],[Date]])</f>
        <v>11</v>
      </c>
      <c r="M3774" s="3">
        <f>Table1[[#This Row],[Inventory Level]]/Table1[[#This Row],[Reorder Point]]</f>
        <v>1.768361581920904</v>
      </c>
      <c r="N3774" s="3">
        <f>ROUND(Table1[[#This Row],[Turnover Ratio]],2)</f>
        <v>1.77</v>
      </c>
    </row>
    <row r="3775" spans="1:14" x14ac:dyDescent="0.25">
      <c r="A3775" t="s">
        <v>3143</v>
      </c>
      <c r="B3775" s="1">
        <v>45540</v>
      </c>
      <c r="C3775">
        <v>749</v>
      </c>
      <c r="D3775">
        <v>244</v>
      </c>
      <c r="E3775">
        <v>20</v>
      </c>
      <c r="F3775">
        <v>98</v>
      </c>
      <c r="G3775">
        <v>38</v>
      </c>
      <c r="H3775" t="s">
        <v>3949</v>
      </c>
      <c r="I3775">
        <f>YEAR(Table1[[#This Row],[Date]])</f>
        <v>2024</v>
      </c>
      <c r="J3775">
        <f>MONTH(Table1[[#This Row],[Date]])</f>
        <v>9</v>
      </c>
      <c r="K3775">
        <f>WEEKDAY(Table1[[#This Row],[Date]])</f>
        <v>5</v>
      </c>
      <c r="L3775" s="3">
        <f>DAY(Table1[[#This Row],[Date]])</f>
        <v>5</v>
      </c>
      <c r="M3775" s="3">
        <f>Table1[[#This Row],[Inventory Level]]/Table1[[#This Row],[Reorder Point]]</f>
        <v>3.069672131147541</v>
      </c>
      <c r="N3775" s="3">
        <f>ROUND(Table1[[#This Row],[Turnover Ratio]],2)</f>
        <v>3.07</v>
      </c>
    </row>
    <row r="3776" spans="1:14" hidden="1" x14ac:dyDescent="0.25">
      <c r="A3776" t="s">
        <v>2983</v>
      </c>
      <c r="B3776" s="1">
        <v>45202</v>
      </c>
      <c r="C3776">
        <v>902</v>
      </c>
      <c r="D3776">
        <v>136</v>
      </c>
      <c r="E3776">
        <v>28</v>
      </c>
      <c r="F3776">
        <v>13</v>
      </c>
      <c r="G3776">
        <v>14</v>
      </c>
      <c r="H3776" t="s">
        <v>3951</v>
      </c>
      <c r="I3776">
        <f>YEAR(Table1[[#This Row],[Date]])</f>
        <v>2023</v>
      </c>
      <c r="J3776">
        <f>MONTH(Table1[[#This Row],[Date]])</f>
        <v>10</v>
      </c>
      <c r="K3776">
        <f>WEEKDAY(Table1[[#This Row],[Date]])</f>
        <v>3</v>
      </c>
      <c r="L3776" s="3">
        <f>DAY(Table1[[#This Row],[Date]])</f>
        <v>3</v>
      </c>
      <c r="M3776" s="3">
        <f>Table1[[#This Row],[Inventory Level]]/Table1[[#This Row],[Reorder Point]]</f>
        <v>6.632352941176471</v>
      </c>
      <c r="N3776" s="3">
        <f>ROUND(Table1[[#This Row],[Turnover Ratio]],2)</f>
        <v>6.63</v>
      </c>
    </row>
    <row r="3777" spans="1:14" x14ac:dyDescent="0.25">
      <c r="A3777" t="s">
        <v>3144</v>
      </c>
      <c r="B3777" s="1">
        <v>45296</v>
      </c>
      <c r="C3777">
        <v>926</v>
      </c>
      <c r="D3777">
        <v>319</v>
      </c>
      <c r="E3777">
        <v>4</v>
      </c>
      <c r="F3777">
        <v>183</v>
      </c>
      <c r="G3777">
        <v>11</v>
      </c>
      <c r="H3777" t="s">
        <v>3949</v>
      </c>
      <c r="I3777">
        <f>YEAR(Table1[[#This Row],[Date]])</f>
        <v>2024</v>
      </c>
      <c r="J3777">
        <f>MONTH(Table1[[#This Row],[Date]])</f>
        <v>1</v>
      </c>
      <c r="K3777">
        <f>WEEKDAY(Table1[[#This Row],[Date]])</f>
        <v>6</v>
      </c>
      <c r="L3777" s="3">
        <f>DAY(Table1[[#This Row],[Date]])</f>
        <v>5</v>
      </c>
      <c r="M3777" s="3">
        <f>Table1[[#This Row],[Inventory Level]]/Table1[[#This Row],[Reorder Point]]</f>
        <v>2.9028213166144199</v>
      </c>
      <c r="N3777" s="3">
        <f>ROUND(Table1[[#This Row],[Turnover Ratio]],2)</f>
        <v>2.9</v>
      </c>
    </row>
    <row r="3778" spans="1:14" hidden="1" x14ac:dyDescent="0.25">
      <c r="A3778" t="s">
        <v>3145</v>
      </c>
      <c r="B3778" s="1">
        <v>45501</v>
      </c>
      <c r="C3778">
        <v>391</v>
      </c>
      <c r="D3778">
        <v>141</v>
      </c>
      <c r="E3778">
        <v>9</v>
      </c>
      <c r="F3778">
        <v>140</v>
      </c>
      <c r="G3778">
        <v>29</v>
      </c>
      <c r="H3778" t="s">
        <v>3951</v>
      </c>
      <c r="I3778">
        <f>YEAR(Table1[[#This Row],[Date]])</f>
        <v>2024</v>
      </c>
      <c r="J3778">
        <f>MONTH(Table1[[#This Row],[Date]])</f>
        <v>7</v>
      </c>
      <c r="K3778">
        <f>WEEKDAY(Table1[[#This Row],[Date]])</f>
        <v>1</v>
      </c>
      <c r="L3778" s="3">
        <f>DAY(Table1[[#This Row],[Date]])</f>
        <v>28</v>
      </c>
      <c r="M3778" s="3">
        <f>Table1[[#This Row],[Inventory Level]]/Table1[[#This Row],[Reorder Point]]</f>
        <v>2.773049645390071</v>
      </c>
      <c r="N3778" s="3">
        <f>ROUND(Table1[[#This Row],[Turnover Ratio]],2)</f>
        <v>2.77</v>
      </c>
    </row>
    <row r="3779" spans="1:14" hidden="1" x14ac:dyDescent="0.25">
      <c r="A3779" t="s">
        <v>3146</v>
      </c>
      <c r="B3779" s="1">
        <v>45624</v>
      </c>
      <c r="C3779">
        <v>530</v>
      </c>
      <c r="D3779">
        <v>377</v>
      </c>
      <c r="E3779">
        <v>27</v>
      </c>
      <c r="F3779">
        <v>4</v>
      </c>
      <c r="G3779">
        <v>35</v>
      </c>
      <c r="H3779" t="s">
        <v>3950</v>
      </c>
      <c r="I3779">
        <f>YEAR(Table1[[#This Row],[Date]])</f>
        <v>2024</v>
      </c>
      <c r="J3779">
        <f>MONTH(Table1[[#This Row],[Date]])</f>
        <v>11</v>
      </c>
      <c r="K3779">
        <f>WEEKDAY(Table1[[#This Row],[Date]])</f>
        <v>5</v>
      </c>
      <c r="L3779" s="3">
        <f>DAY(Table1[[#This Row],[Date]])</f>
        <v>28</v>
      </c>
      <c r="M3779" s="3">
        <f>Table1[[#This Row],[Inventory Level]]/Table1[[#This Row],[Reorder Point]]</f>
        <v>1.4058355437665782</v>
      </c>
      <c r="N3779" s="3">
        <f>ROUND(Table1[[#This Row],[Turnover Ratio]],2)</f>
        <v>1.41</v>
      </c>
    </row>
    <row r="3780" spans="1:14" hidden="1" x14ac:dyDescent="0.25">
      <c r="A3780" t="s">
        <v>3147</v>
      </c>
      <c r="B3780" s="1">
        <v>45299</v>
      </c>
      <c r="C3780">
        <v>695</v>
      </c>
      <c r="D3780">
        <v>450</v>
      </c>
      <c r="E3780">
        <v>27</v>
      </c>
      <c r="F3780">
        <v>47</v>
      </c>
      <c r="G3780">
        <v>36</v>
      </c>
      <c r="H3780" t="s">
        <v>3950</v>
      </c>
      <c r="I3780">
        <f>YEAR(Table1[[#This Row],[Date]])</f>
        <v>2024</v>
      </c>
      <c r="J3780">
        <f>MONTH(Table1[[#This Row],[Date]])</f>
        <v>1</v>
      </c>
      <c r="K3780">
        <f>WEEKDAY(Table1[[#This Row],[Date]])</f>
        <v>2</v>
      </c>
      <c r="L3780" s="3">
        <f>DAY(Table1[[#This Row],[Date]])</f>
        <v>8</v>
      </c>
      <c r="M3780" s="3">
        <f>Table1[[#This Row],[Inventory Level]]/Table1[[#This Row],[Reorder Point]]</f>
        <v>1.5444444444444445</v>
      </c>
      <c r="N3780" s="3">
        <f>ROUND(Table1[[#This Row],[Turnover Ratio]],2)</f>
        <v>1.54</v>
      </c>
    </row>
    <row r="3781" spans="1:14" hidden="1" x14ac:dyDescent="0.25">
      <c r="A3781" t="s">
        <v>2662</v>
      </c>
      <c r="B3781" s="1">
        <v>45673</v>
      </c>
      <c r="C3781">
        <v>552</v>
      </c>
      <c r="D3781">
        <v>116</v>
      </c>
      <c r="E3781">
        <v>19</v>
      </c>
      <c r="F3781">
        <v>186</v>
      </c>
      <c r="G3781">
        <v>1</v>
      </c>
      <c r="H3781" t="s">
        <v>3951</v>
      </c>
      <c r="I3781">
        <f>YEAR(Table1[[#This Row],[Date]])</f>
        <v>2025</v>
      </c>
      <c r="J3781">
        <f>MONTH(Table1[[#This Row],[Date]])</f>
        <v>1</v>
      </c>
      <c r="K3781">
        <f>WEEKDAY(Table1[[#This Row],[Date]])</f>
        <v>5</v>
      </c>
      <c r="L3781" s="3">
        <f>DAY(Table1[[#This Row],[Date]])</f>
        <v>16</v>
      </c>
      <c r="M3781" s="3">
        <f>Table1[[#This Row],[Inventory Level]]/Table1[[#This Row],[Reorder Point]]</f>
        <v>4.7586206896551726</v>
      </c>
      <c r="N3781" s="3">
        <f>ROUND(Table1[[#This Row],[Turnover Ratio]],2)</f>
        <v>4.76</v>
      </c>
    </row>
    <row r="3782" spans="1:14" x14ac:dyDescent="0.25">
      <c r="A3782" t="s">
        <v>3148</v>
      </c>
      <c r="B3782" s="1">
        <v>45184</v>
      </c>
      <c r="C3782">
        <v>536</v>
      </c>
      <c r="D3782">
        <v>280</v>
      </c>
      <c r="E3782">
        <v>23</v>
      </c>
      <c r="F3782">
        <v>125</v>
      </c>
      <c r="G3782">
        <v>12</v>
      </c>
      <c r="H3782" t="s">
        <v>3949</v>
      </c>
      <c r="I3782">
        <f>YEAR(Table1[[#This Row],[Date]])</f>
        <v>2023</v>
      </c>
      <c r="J3782">
        <f>MONTH(Table1[[#This Row],[Date]])</f>
        <v>9</v>
      </c>
      <c r="K3782">
        <f>WEEKDAY(Table1[[#This Row],[Date]])</f>
        <v>6</v>
      </c>
      <c r="L3782" s="3">
        <f>DAY(Table1[[#This Row],[Date]])</f>
        <v>15</v>
      </c>
      <c r="M3782" s="3">
        <f>Table1[[#This Row],[Inventory Level]]/Table1[[#This Row],[Reorder Point]]</f>
        <v>1.9142857142857144</v>
      </c>
      <c r="N3782" s="3">
        <f>ROUND(Table1[[#This Row],[Turnover Ratio]],2)</f>
        <v>1.91</v>
      </c>
    </row>
    <row r="3783" spans="1:14" x14ac:dyDescent="0.25">
      <c r="A3783" t="s">
        <v>780</v>
      </c>
      <c r="B3783" s="1">
        <v>45277</v>
      </c>
      <c r="C3783">
        <v>967</v>
      </c>
      <c r="D3783">
        <v>200</v>
      </c>
      <c r="E3783">
        <v>3</v>
      </c>
      <c r="F3783">
        <v>139</v>
      </c>
      <c r="G3783">
        <v>34</v>
      </c>
      <c r="H3783" t="s">
        <v>3949</v>
      </c>
      <c r="I3783">
        <f>YEAR(Table1[[#This Row],[Date]])</f>
        <v>2023</v>
      </c>
      <c r="J3783">
        <f>MONTH(Table1[[#This Row],[Date]])</f>
        <v>12</v>
      </c>
      <c r="K3783">
        <f>WEEKDAY(Table1[[#This Row],[Date]])</f>
        <v>1</v>
      </c>
      <c r="L3783" s="3">
        <f>DAY(Table1[[#This Row],[Date]])</f>
        <v>17</v>
      </c>
      <c r="M3783" s="3">
        <f>Table1[[#This Row],[Inventory Level]]/Table1[[#This Row],[Reorder Point]]</f>
        <v>4.835</v>
      </c>
      <c r="N3783" s="3">
        <f>ROUND(Table1[[#This Row],[Turnover Ratio]],2)</f>
        <v>4.84</v>
      </c>
    </row>
    <row r="3784" spans="1:14" hidden="1" x14ac:dyDescent="0.25">
      <c r="A3784" t="s">
        <v>3149</v>
      </c>
      <c r="B3784" s="1">
        <v>45420</v>
      </c>
      <c r="C3784">
        <v>938</v>
      </c>
      <c r="D3784">
        <v>457</v>
      </c>
      <c r="E3784">
        <v>18</v>
      </c>
      <c r="F3784">
        <v>116</v>
      </c>
      <c r="G3784">
        <v>1</v>
      </c>
      <c r="H3784" t="s">
        <v>3951</v>
      </c>
      <c r="I3784">
        <f>YEAR(Table1[[#This Row],[Date]])</f>
        <v>2024</v>
      </c>
      <c r="J3784">
        <f>MONTH(Table1[[#This Row],[Date]])</f>
        <v>5</v>
      </c>
      <c r="K3784">
        <f>WEEKDAY(Table1[[#This Row],[Date]])</f>
        <v>4</v>
      </c>
      <c r="L3784" s="3">
        <f>DAY(Table1[[#This Row],[Date]])</f>
        <v>8</v>
      </c>
      <c r="M3784" s="3">
        <f>Table1[[#This Row],[Inventory Level]]/Table1[[#This Row],[Reorder Point]]</f>
        <v>2.0525164113785559</v>
      </c>
      <c r="N3784" s="3">
        <f>ROUND(Table1[[#This Row],[Turnover Ratio]],2)</f>
        <v>2.0499999999999998</v>
      </c>
    </row>
    <row r="3785" spans="1:14" hidden="1" x14ac:dyDescent="0.25">
      <c r="A3785" t="s">
        <v>3150</v>
      </c>
      <c r="B3785" s="1">
        <v>45410</v>
      </c>
      <c r="C3785">
        <v>941</v>
      </c>
      <c r="D3785">
        <v>101</v>
      </c>
      <c r="E3785">
        <v>8</v>
      </c>
      <c r="F3785">
        <v>6</v>
      </c>
      <c r="G3785">
        <v>21</v>
      </c>
      <c r="H3785" t="s">
        <v>3951</v>
      </c>
      <c r="I3785">
        <f>YEAR(Table1[[#This Row],[Date]])</f>
        <v>2024</v>
      </c>
      <c r="J3785">
        <f>MONTH(Table1[[#This Row],[Date]])</f>
        <v>4</v>
      </c>
      <c r="K3785">
        <f>WEEKDAY(Table1[[#This Row],[Date]])</f>
        <v>1</v>
      </c>
      <c r="L3785" s="3">
        <f>DAY(Table1[[#This Row],[Date]])</f>
        <v>28</v>
      </c>
      <c r="M3785" s="3">
        <f>Table1[[#This Row],[Inventory Level]]/Table1[[#This Row],[Reorder Point]]</f>
        <v>9.3168316831683171</v>
      </c>
      <c r="N3785" s="3">
        <f>ROUND(Table1[[#This Row],[Turnover Ratio]],2)</f>
        <v>9.32</v>
      </c>
    </row>
    <row r="3786" spans="1:14" hidden="1" x14ac:dyDescent="0.25">
      <c r="A3786" t="s">
        <v>2210</v>
      </c>
      <c r="B3786" s="1">
        <v>45541</v>
      </c>
      <c r="C3786">
        <v>397</v>
      </c>
      <c r="D3786">
        <v>157</v>
      </c>
      <c r="E3786">
        <v>5</v>
      </c>
      <c r="F3786">
        <v>105</v>
      </c>
      <c r="G3786">
        <v>50</v>
      </c>
      <c r="H3786" t="s">
        <v>3951</v>
      </c>
      <c r="I3786">
        <f>YEAR(Table1[[#This Row],[Date]])</f>
        <v>2024</v>
      </c>
      <c r="J3786">
        <f>MONTH(Table1[[#This Row],[Date]])</f>
        <v>9</v>
      </c>
      <c r="K3786">
        <f>WEEKDAY(Table1[[#This Row],[Date]])</f>
        <v>6</v>
      </c>
      <c r="L3786" s="3">
        <f>DAY(Table1[[#This Row],[Date]])</f>
        <v>6</v>
      </c>
      <c r="M3786" s="3">
        <f>Table1[[#This Row],[Inventory Level]]/Table1[[#This Row],[Reorder Point]]</f>
        <v>2.5286624203821657</v>
      </c>
      <c r="N3786" s="3">
        <f>ROUND(Table1[[#This Row],[Turnover Ratio]],2)</f>
        <v>2.5299999999999998</v>
      </c>
    </row>
    <row r="3787" spans="1:14" hidden="1" x14ac:dyDescent="0.25">
      <c r="A3787" t="s">
        <v>3151</v>
      </c>
      <c r="B3787" s="1">
        <v>45414</v>
      </c>
      <c r="C3787">
        <v>875</v>
      </c>
      <c r="D3787">
        <v>292</v>
      </c>
      <c r="E3787">
        <v>21</v>
      </c>
      <c r="F3787">
        <v>153</v>
      </c>
      <c r="G3787">
        <v>50</v>
      </c>
      <c r="H3787" t="s">
        <v>3950</v>
      </c>
      <c r="I3787">
        <f>YEAR(Table1[[#This Row],[Date]])</f>
        <v>2024</v>
      </c>
      <c r="J3787">
        <f>MONTH(Table1[[#This Row],[Date]])</f>
        <v>5</v>
      </c>
      <c r="K3787">
        <f>WEEKDAY(Table1[[#This Row],[Date]])</f>
        <v>5</v>
      </c>
      <c r="L3787" s="3">
        <f>DAY(Table1[[#This Row],[Date]])</f>
        <v>2</v>
      </c>
      <c r="M3787" s="3">
        <f>Table1[[#This Row],[Inventory Level]]/Table1[[#This Row],[Reorder Point]]</f>
        <v>2.9965753424657535</v>
      </c>
      <c r="N3787" s="3">
        <f>ROUND(Table1[[#This Row],[Turnover Ratio]],2)</f>
        <v>3</v>
      </c>
    </row>
    <row r="3788" spans="1:14" hidden="1" x14ac:dyDescent="0.25">
      <c r="A3788" t="s">
        <v>502</v>
      </c>
      <c r="B3788" s="1">
        <v>45322</v>
      </c>
      <c r="C3788">
        <v>131</v>
      </c>
      <c r="D3788">
        <v>231</v>
      </c>
      <c r="E3788">
        <v>10</v>
      </c>
      <c r="F3788">
        <v>68</v>
      </c>
      <c r="G3788">
        <v>18</v>
      </c>
      <c r="H3788" t="s">
        <v>3951</v>
      </c>
      <c r="I3788">
        <f>YEAR(Table1[[#This Row],[Date]])</f>
        <v>2024</v>
      </c>
      <c r="J3788">
        <f>MONTH(Table1[[#This Row],[Date]])</f>
        <v>1</v>
      </c>
      <c r="K3788">
        <f>WEEKDAY(Table1[[#This Row],[Date]])</f>
        <v>4</v>
      </c>
      <c r="L3788" s="3">
        <f>DAY(Table1[[#This Row],[Date]])</f>
        <v>31</v>
      </c>
      <c r="M3788" s="3">
        <f>Table1[[#This Row],[Inventory Level]]/Table1[[#This Row],[Reorder Point]]</f>
        <v>0.5670995670995671</v>
      </c>
      <c r="N3788" s="3">
        <f>ROUND(Table1[[#This Row],[Turnover Ratio]],2)</f>
        <v>0.56999999999999995</v>
      </c>
    </row>
    <row r="3789" spans="1:14" x14ac:dyDescent="0.25">
      <c r="A3789" t="s">
        <v>2853</v>
      </c>
      <c r="B3789" s="1">
        <v>45631</v>
      </c>
      <c r="C3789">
        <v>776</v>
      </c>
      <c r="D3789">
        <v>75</v>
      </c>
      <c r="E3789">
        <v>11</v>
      </c>
      <c r="F3789">
        <v>17</v>
      </c>
      <c r="G3789">
        <v>30</v>
      </c>
      <c r="H3789" t="s">
        <v>3949</v>
      </c>
      <c r="I3789">
        <f>YEAR(Table1[[#This Row],[Date]])</f>
        <v>2024</v>
      </c>
      <c r="J3789">
        <f>MONTH(Table1[[#This Row],[Date]])</f>
        <v>12</v>
      </c>
      <c r="K3789">
        <f>WEEKDAY(Table1[[#This Row],[Date]])</f>
        <v>5</v>
      </c>
      <c r="L3789" s="3">
        <f>DAY(Table1[[#This Row],[Date]])</f>
        <v>5</v>
      </c>
      <c r="M3789" s="3">
        <f>Table1[[#This Row],[Inventory Level]]/Table1[[#This Row],[Reorder Point]]</f>
        <v>10.346666666666666</v>
      </c>
      <c r="N3789" s="3">
        <f>ROUND(Table1[[#This Row],[Turnover Ratio]],2)</f>
        <v>10.35</v>
      </c>
    </row>
    <row r="3790" spans="1:14" hidden="1" x14ac:dyDescent="0.25">
      <c r="A3790" t="s">
        <v>3152</v>
      </c>
      <c r="B3790" s="1">
        <v>45027</v>
      </c>
      <c r="C3790">
        <v>380</v>
      </c>
      <c r="D3790">
        <v>261</v>
      </c>
      <c r="E3790">
        <v>1</v>
      </c>
      <c r="F3790">
        <v>155</v>
      </c>
      <c r="G3790">
        <v>38</v>
      </c>
      <c r="H3790" t="s">
        <v>3951</v>
      </c>
      <c r="I3790">
        <f>YEAR(Table1[[#This Row],[Date]])</f>
        <v>2023</v>
      </c>
      <c r="J3790">
        <f>MONTH(Table1[[#This Row],[Date]])</f>
        <v>4</v>
      </c>
      <c r="K3790">
        <f>WEEKDAY(Table1[[#This Row],[Date]])</f>
        <v>3</v>
      </c>
      <c r="L3790" s="3">
        <f>DAY(Table1[[#This Row],[Date]])</f>
        <v>11</v>
      </c>
      <c r="M3790" s="3">
        <f>Table1[[#This Row],[Inventory Level]]/Table1[[#This Row],[Reorder Point]]</f>
        <v>1.4559386973180077</v>
      </c>
      <c r="N3790" s="3">
        <f>ROUND(Table1[[#This Row],[Turnover Ratio]],2)</f>
        <v>1.46</v>
      </c>
    </row>
    <row r="3791" spans="1:14" hidden="1" x14ac:dyDescent="0.25">
      <c r="A3791" t="s">
        <v>2771</v>
      </c>
      <c r="B3791" s="1">
        <v>45162</v>
      </c>
      <c r="C3791">
        <v>322</v>
      </c>
      <c r="D3791">
        <v>268</v>
      </c>
      <c r="E3791">
        <v>28</v>
      </c>
      <c r="F3791">
        <v>12</v>
      </c>
      <c r="G3791">
        <v>17</v>
      </c>
      <c r="H3791" t="s">
        <v>3950</v>
      </c>
      <c r="I3791">
        <f>YEAR(Table1[[#This Row],[Date]])</f>
        <v>2023</v>
      </c>
      <c r="J3791">
        <f>MONTH(Table1[[#This Row],[Date]])</f>
        <v>8</v>
      </c>
      <c r="K3791">
        <f>WEEKDAY(Table1[[#This Row],[Date]])</f>
        <v>5</v>
      </c>
      <c r="L3791" s="3">
        <f>DAY(Table1[[#This Row],[Date]])</f>
        <v>24</v>
      </c>
      <c r="M3791" s="3">
        <f>Table1[[#This Row],[Inventory Level]]/Table1[[#This Row],[Reorder Point]]</f>
        <v>1.2014925373134329</v>
      </c>
      <c r="N3791" s="3">
        <f>ROUND(Table1[[#This Row],[Turnover Ratio]],2)</f>
        <v>1.2</v>
      </c>
    </row>
    <row r="3792" spans="1:14" hidden="1" x14ac:dyDescent="0.25">
      <c r="A3792" t="s">
        <v>3153</v>
      </c>
      <c r="B3792" s="1">
        <v>45012</v>
      </c>
      <c r="C3792">
        <v>215</v>
      </c>
      <c r="D3792">
        <v>222</v>
      </c>
      <c r="E3792">
        <v>19</v>
      </c>
      <c r="F3792">
        <v>114</v>
      </c>
      <c r="G3792">
        <v>5</v>
      </c>
      <c r="H3792" t="s">
        <v>3950</v>
      </c>
      <c r="I3792">
        <f>YEAR(Table1[[#This Row],[Date]])</f>
        <v>2023</v>
      </c>
      <c r="J3792">
        <f>MONTH(Table1[[#This Row],[Date]])</f>
        <v>3</v>
      </c>
      <c r="K3792">
        <f>WEEKDAY(Table1[[#This Row],[Date]])</f>
        <v>2</v>
      </c>
      <c r="L3792" s="3">
        <f>DAY(Table1[[#This Row],[Date]])</f>
        <v>27</v>
      </c>
      <c r="M3792" s="3">
        <f>Table1[[#This Row],[Inventory Level]]/Table1[[#This Row],[Reorder Point]]</f>
        <v>0.96846846846846846</v>
      </c>
      <c r="N3792" s="3">
        <f>ROUND(Table1[[#This Row],[Turnover Ratio]],2)</f>
        <v>0.97</v>
      </c>
    </row>
    <row r="3793" spans="1:14" hidden="1" x14ac:dyDescent="0.25">
      <c r="A3793" t="s">
        <v>2217</v>
      </c>
      <c r="B3793" s="1">
        <v>45495</v>
      </c>
      <c r="C3793">
        <v>390</v>
      </c>
      <c r="D3793">
        <v>343</v>
      </c>
      <c r="E3793">
        <v>28</v>
      </c>
      <c r="F3793">
        <v>47</v>
      </c>
      <c r="G3793">
        <v>13</v>
      </c>
      <c r="H3793" t="s">
        <v>3950</v>
      </c>
      <c r="I3793">
        <f>YEAR(Table1[[#This Row],[Date]])</f>
        <v>2024</v>
      </c>
      <c r="J3793">
        <f>MONTH(Table1[[#This Row],[Date]])</f>
        <v>7</v>
      </c>
      <c r="K3793">
        <f>WEEKDAY(Table1[[#This Row],[Date]])</f>
        <v>2</v>
      </c>
      <c r="L3793" s="3">
        <f>DAY(Table1[[#This Row],[Date]])</f>
        <v>22</v>
      </c>
      <c r="M3793" s="3">
        <f>Table1[[#This Row],[Inventory Level]]/Table1[[#This Row],[Reorder Point]]</f>
        <v>1.1370262390670554</v>
      </c>
      <c r="N3793" s="3">
        <f>ROUND(Table1[[#This Row],[Turnover Ratio]],2)</f>
        <v>1.1399999999999999</v>
      </c>
    </row>
    <row r="3794" spans="1:14" hidden="1" x14ac:dyDescent="0.25">
      <c r="A3794" t="s">
        <v>1495</v>
      </c>
      <c r="B3794" s="1">
        <v>45256</v>
      </c>
      <c r="C3794">
        <v>614</v>
      </c>
      <c r="D3794">
        <v>441</v>
      </c>
      <c r="E3794">
        <v>5</v>
      </c>
      <c r="F3794">
        <v>93</v>
      </c>
      <c r="G3794">
        <v>38</v>
      </c>
      <c r="H3794" t="s">
        <v>3951</v>
      </c>
      <c r="I3794">
        <f>YEAR(Table1[[#This Row],[Date]])</f>
        <v>2023</v>
      </c>
      <c r="J3794">
        <f>MONTH(Table1[[#This Row],[Date]])</f>
        <v>11</v>
      </c>
      <c r="K3794">
        <f>WEEKDAY(Table1[[#This Row],[Date]])</f>
        <v>1</v>
      </c>
      <c r="L3794" s="3">
        <f>DAY(Table1[[#This Row],[Date]])</f>
        <v>26</v>
      </c>
      <c r="M3794" s="3">
        <f>Table1[[#This Row],[Inventory Level]]/Table1[[#This Row],[Reorder Point]]</f>
        <v>1.3922902494331066</v>
      </c>
      <c r="N3794" s="3">
        <f>ROUND(Table1[[#This Row],[Turnover Ratio]],2)</f>
        <v>1.39</v>
      </c>
    </row>
    <row r="3795" spans="1:14" hidden="1" x14ac:dyDescent="0.25">
      <c r="A3795" t="s">
        <v>1073</v>
      </c>
      <c r="B3795" s="1">
        <v>45687</v>
      </c>
      <c r="C3795">
        <v>806</v>
      </c>
      <c r="D3795">
        <v>155</v>
      </c>
      <c r="E3795">
        <v>2</v>
      </c>
      <c r="F3795">
        <v>168</v>
      </c>
      <c r="G3795">
        <v>29</v>
      </c>
      <c r="H3795" t="s">
        <v>3950</v>
      </c>
      <c r="I3795">
        <f>YEAR(Table1[[#This Row],[Date]])</f>
        <v>2025</v>
      </c>
      <c r="J3795">
        <f>MONTH(Table1[[#This Row],[Date]])</f>
        <v>1</v>
      </c>
      <c r="K3795">
        <f>WEEKDAY(Table1[[#This Row],[Date]])</f>
        <v>5</v>
      </c>
      <c r="L3795" s="3">
        <f>DAY(Table1[[#This Row],[Date]])</f>
        <v>30</v>
      </c>
      <c r="M3795" s="3">
        <f>Table1[[#This Row],[Inventory Level]]/Table1[[#This Row],[Reorder Point]]</f>
        <v>5.2</v>
      </c>
      <c r="N3795" s="3">
        <f>ROUND(Table1[[#This Row],[Turnover Ratio]],2)</f>
        <v>5.2</v>
      </c>
    </row>
    <row r="3796" spans="1:14" x14ac:dyDescent="0.25">
      <c r="A3796" t="s">
        <v>3154</v>
      </c>
      <c r="B3796" s="1">
        <v>45551</v>
      </c>
      <c r="C3796">
        <v>553</v>
      </c>
      <c r="D3796">
        <v>454</v>
      </c>
      <c r="E3796">
        <v>9</v>
      </c>
      <c r="F3796">
        <v>82</v>
      </c>
      <c r="G3796">
        <v>26</v>
      </c>
      <c r="H3796" t="s">
        <v>3949</v>
      </c>
      <c r="I3796">
        <f>YEAR(Table1[[#This Row],[Date]])</f>
        <v>2024</v>
      </c>
      <c r="J3796">
        <f>MONTH(Table1[[#This Row],[Date]])</f>
        <v>9</v>
      </c>
      <c r="K3796">
        <f>WEEKDAY(Table1[[#This Row],[Date]])</f>
        <v>2</v>
      </c>
      <c r="L3796" s="3">
        <f>DAY(Table1[[#This Row],[Date]])</f>
        <v>16</v>
      </c>
      <c r="M3796" s="3">
        <f>Table1[[#This Row],[Inventory Level]]/Table1[[#This Row],[Reorder Point]]</f>
        <v>1.2180616740088106</v>
      </c>
      <c r="N3796" s="3">
        <f>ROUND(Table1[[#This Row],[Turnover Ratio]],2)</f>
        <v>1.22</v>
      </c>
    </row>
    <row r="3797" spans="1:14" hidden="1" x14ac:dyDescent="0.25">
      <c r="A3797" t="s">
        <v>3155</v>
      </c>
      <c r="B3797" s="1">
        <v>45505</v>
      </c>
      <c r="C3797">
        <v>794</v>
      </c>
      <c r="D3797">
        <v>189</v>
      </c>
      <c r="E3797">
        <v>13</v>
      </c>
      <c r="F3797">
        <v>134</v>
      </c>
      <c r="G3797">
        <v>38</v>
      </c>
      <c r="H3797" t="s">
        <v>3951</v>
      </c>
      <c r="I3797">
        <f>YEAR(Table1[[#This Row],[Date]])</f>
        <v>2024</v>
      </c>
      <c r="J3797">
        <f>MONTH(Table1[[#This Row],[Date]])</f>
        <v>8</v>
      </c>
      <c r="K3797">
        <f>WEEKDAY(Table1[[#This Row],[Date]])</f>
        <v>5</v>
      </c>
      <c r="L3797" s="3">
        <f>DAY(Table1[[#This Row],[Date]])</f>
        <v>1</v>
      </c>
      <c r="M3797" s="3">
        <f>Table1[[#This Row],[Inventory Level]]/Table1[[#This Row],[Reorder Point]]</f>
        <v>4.2010582010582009</v>
      </c>
      <c r="N3797" s="3">
        <f>ROUND(Table1[[#This Row],[Turnover Ratio]],2)</f>
        <v>4.2</v>
      </c>
    </row>
    <row r="3798" spans="1:14" x14ac:dyDescent="0.25">
      <c r="A3798" t="s">
        <v>3156</v>
      </c>
      <c r="B3798" s="1">
        <v>45395</v>
      </c>
      <c r="C3798">
        <v>327</v>
      </c>
      <c r="D3798">
        <v>498</v>
      </c>
      <c r="E3798">
        <v>8</v>
      </c>
      <c r="F3798">
        <v>167</v>
      </c>
      <c r="G3798">
        <v>7</v>
      </c>
      <c r="H3798" t="s">
        <v>3949</v>
      </c>
      <c r="I3798">
        <f>YEAR(Table1[[#This Row],[Date]])</f>
        <v>2024</v>
      </c>
      <c r="J3798">
        <f>MONTH(Table1[[#This Row],[Date]])</f>
        <v>4</v>
      </c>
      <c r="K3798">
        <f>WEEKDAY(Table1[[#This Row],[Date]])</f>
        <v>7</v>
      </c>
      <c r="L3798" s="3">
        <f>DAY(Table1[[#This Row],[Date]])</f>
        <v>13</v>
      </c>
      <c r="M3798" s="3">
        <f>Table1[[#This Row],[Inventory Level]]/Table1[[#This Row],[Reorder Point]]</f>
        <v>0.65662650602409633</v>
      </c>
      <c r="N3798" s="3">
        <f>ROUND(Table1[[#This Row],[Turnover Ratio]],2)</f>
        <v>0.66</v>
      </c>
    </row>
    <row r="3799" spans="1:14" x14ac:dyDescent="0.25">
      <c r="A3799" t="s">
        <v>3157</v>
      </c>
      <c r="B3799" s="1">
        <v>45281</v>
      </c>
      <c r="C3799">
        <v>392</v>
      </c>
      <c r="D3799">
        <v>149</v>
      </c>
      <c r="E3799">
        <v>5</v>
      </c>
      <c r="F3799">
        <v>57</v>
      </c>
      <c r="G3799">
        <v>6</v>
      </c>
      <c r="H3799" t="s">
        <v>3949</v>
      </c>
      <c r="I3799">
        <f>YEAR(Table1[[#This Row],[Date]])</f>
        <v>2023</v>
      </c>
      <c r="J3799">
        <f>MONTH(Table1[[#This Row],[Date]])</f>
        <v>12</v>
      </c>
      <c r="K3799">
        <f>WEEKDAY(Table1[[#This Row],[Date]])</f>
        <v>5</v>
      </c>
      <c r="L3799" s="3">
        <f>DAY(Table1[[#This Row],[Date]])</f>
        <v>21</v>
      </c>
      <c r="M3799" s="3">
        <f>Table1[[#This Row],[Inventory Level]]/Table1[[#This Row],[Reorder Point]]</f>
        <v>2.6308724832214767</v>
      </c>
      <c r="N3799" s="3">
        <f>ROUND(Table1[[#This Row],[Turnover Ratio]],2)</f>
        <v>2.63</v>
      </c>
    </row>
    <row r="3800" spans="1:14" hidden="1" x14ac:dyDescent="0.25">
      <c r="A3800" t="s">
        <v>3158</v>
      </c>
      <c r="B3800" s="1">
        <v>45568</v>
      </c>
      <c r="C3800">
        <v>768</v>
      </c>
      <c r="D3800">
        <v>277</v>
      </c>
      <c r="E3800">
        <v>3</v>
      </c>
      <c r="F3800">
        <v>199</v>
      </c>
      <c r="G3800">
        <v>49</v>
      </c>
      <c r="H3800" t="s">
        <v>3950</v>
      </c>
      <c r="I3800">
        <f>YEAR(Table1[[#This Row],[Date]])</f>
        <v>2024</v>
      </c>
      <c r="J3800">
        <f>MONTH(Table1[[#This Row],[Date]])</f>
        <v>10</v>
      </c>
      <c r="K3800">
        <f>WEEKDAY(Table1[[#This Row],[Date]])</f>
        <v>5</v>
      </c>
      <c r="L3800" s="3">
        <f>DAY(Table1[[#This Row],[Date]])</f>
        <v>3</v>
      </c>
      <c r="M3800" s="3">
        <f>Table1[[#This Row],[Inventory Level]]/Table1[[#This Row],[Reorder Point]]</f>
        <v>2.7725631768953067</v>
      </c>
      <c r="N3800" s="3">
        <f>ROUND(Table1[[#This Row],[Turnover Ratio]],2)</f>
        <v>2.77</v>
      </c>
    </row>
    <row r="3801" spans="1:14" x14ac:dyDescent="0.25">
      <c r="A3801" t="s">
        <v>738</v>
      </c>
      <c r="B3801" s="1">
        <v>45557</v>
      </c>
      <c r="C3801">
        <v>953</v>
      </c>
      <c r="D3801">
        <v>434</v>
      </c>
      <c r="E3801">
        <v>6</v>
      </c>
      <c r="F3801">
        <v>81</v>
      </c>
      <c r="G3801">
        <v>38</v>
      </c>
      <c r="H3801" t="s">
        <v>3949</v>
      </c>
      <c r="I3801">
        <f>YEAR(Table1[[#This Row],[Date]])</f>
        <v>2024</v>
      </c>
      <c r="J3801">
        <f>MONTH(Table1[[#This Row],[Date]])</f>
        <v>9</v>
      </c>
      <c r="K3801">
        <f>WEEKDAY(Table1[[#This Row],[Date]])</f>
        <v>1</v>
      </c>
      <c r="L3801" s="3">
        <f>DAY(Table1[[#This Row],[Date]])</f>
        <v>22</v>
      </c>
      <c r="M3801" s="3">
        <f>Table1[[#This Row],[Inventory Level]]/Table1[[#This Row],[Reorder Point]]</f>
        <v>2.1958525345622122</v>
      </c>
      <c r="N3801" s="3">
        <f>ROUND(Table1[[#This Row],[Turnover Ratio]],2)</f>
        <v>2.2000000000000002</v>
      </c>
    </row>
    <row r="3802" spans="1:14" x14ac:dyDescent="0.25">
      <c r="A3802" t="s">
        <v>3159</v>
      </c>
      <c r="B3802" s="1">
        <v>45086</v>
      </c>
      <c r="C3802">
        <v>441</v>
      </c>
      <c r="D3802">
        <v>467</v>
      </c>
      <c r="E3802">
        <v>11</v>
      </c>
      <c r="F3802">
        <v>59</v>
      </c>
      <c r="G3802">
        <v>23</v>
      </c>
      <c r="H3802" t="s">
        <v>3949</v>
      </c>
      <c r="I3802">
        <f>YEAR(Table1[[#This Row],[Date]])</f>
        <v>2023</v>
      </c>
      <c r="J3802">
        <f>MONTH(Table1[[#This Row],[Date]])</f>
        <v>6</v>
      </c>
      <c r="K3802">
        <f>WEEKDAY(Table1[[#This Row],[Date]])</f>
        <v>6</v>
      </c>
      <c r="L3802" s="3">
        <f>DAY(Table1[[#This Row],[Date]])</f>
        <v>9</v>
      </c>
      <c r="M3802" s="3">
        <f>Table1[[#This Row],[Inventory Level]]/Table1[[#This Row],[Reorder Point]]</f>
        <v>0.94432548179871523</v>
      </c>
      <c r="N3802" s="3">
        <f>ROUND(Table1[[#This Row],[Turnover Ratio]],2)</f>
        <v>0.94</v>
      </c>
    </row>
    <row r="3803" spans="1:14" hidden="1" x14ac:dyDescent="0.25">
      <c r="A3803" t="s">
        <v>2763</v>
      </c>
      <c r="B3803" s="1">
        <v>45572</v>
      </c>
      <c r="C3803">
        <v>164</v>
      </c>
      <c r="D3803">
        <v>109</v>
      </c>
      <c r="E3803">
        <v>25</v>
      </c>
      <c r="F3803">
        <v>89</v>
      </c>
      <c r="G3803">
        <v>26</v>
      </c>
      <c r="H3803" t="s">
        <v>3950</v>
      </c>
      <c r="I3803">
        <f>YEAR(Table1[[#This Row],[Date]])</f>
        <v>2024</v>
      </c>
      <c r="J3803">
        <f>MONTH(Table1[[#This Row],[Date]])</f>
        <v>10</v>
      </c>
      <c r="K3803">
        <f>WEEKDAY(Table1[[#This Row],[Date]])</f>
        <v>2</v>
      </c>
      <c r="L3803" s="3">
        <f>DAY(Table1[[#This Row],[Date]])</f>
        <v>7</v>
      </c>
      <c r="M3803" s="3">
        <f>Table1[[#This Row],[Inventory Level]]/Table1[[#This Row],[Reorder Point]]</f>
        <v>1.5045871559633028</v>
      </c>
      <c r="N3803" s="3">
        <f>ROUND(Table1[[#This Row],[Turnover Ratio]],2)</f>
        <v>1.5</v>
      </c>
    </row>
    <row r="3804" spans="1:14" hidden="1" x14ac:dyDescent="0.25">
      <c r="A3804" t="s">
        <v>2315</v>
      </c>
      <c r="B3804" s="1">
        <v>45124</v>
      </c>
      <c r="C3804">
        <v>153</v>
      </c>
      <c r="D3804">
        <v>441</v>
      </c>
      <c r="E3804">
        <v>28</v>
      </c>
      <c r="F3804">
        <v>104</v>
      </c>
      <c r="G3804">
        <v>16</v>
      </c>
      <c r="H3804" t="s">
        <v>3951</v>
      </c>
      <c r="I3804">
        <f>YEAR(Table1[[#This Row],[Date]])</f>
        <v>2023</v>
      </c>
      <c r="J3804">
        <f>MONTH(Table1[[#This Row],[Date]])</f>
        <v>7</v>
      </c>
      <c r="K3804">
        <f>WEEKDAY(Table1[[#This Row],[Date]])</f>
        <v>2</v>
      </c>
      <c r="L3804" s="3">
        <f>DAY(Table1[[#This Row],[Date]])</f>
        <v>17</v>
      </c>
      <c r="M3804" s="3">
        <f>Table1[[#This Row],[Inventory Level]]/Table1[[#This Row],[Reorder Point]]</f>
        <v>0.34693877551020408</v>
      </c>
      <c r="N3804" s="3">
        <f>ROUND(Table1[[#This Row],[Turnover Ratio]],2)</f>
        <v>0.35</v>
      </c>
    </row>
    <row r="3805" spans="1:14" x14ac:dyDescent="0.25">
      <c r="A3805" t="s">
        <v>3160</v>
      </c>
      <c r="B3805" s="1">
        <v>45683</v>
      </c>
      <c r="C3805">
        <v>712</v>
      </c>
      <c r="D3805">
        <v>72</v>
      </c>
      <c r="E3805">
        <v>7</v>
      </c>
      <c r="F3805">
        <v>26</v>
      </c>
      <c r="G3805">
        <v>1</v>
      </c>
      <c r="H3805" t="s">
        <v>3949</v>
      </c>
      <c r="I3805">
        <f>YEAR(Table1[[#This Row],[Date]])</f>
        <v>2025</v>
      </c>
      <c r="J3805">
        <f>MONTH(Table1[[#This Row],[Date]])</f>
        <v>1</v>
      </c>
      <c r="K3805">
        <f>WEEKDAY(Table1[[#This Row],[Date]])</f>
        <v>1</v>
      </c>
      <c r="L3805" s="3">
        <f>DAY(Table1[[#This Row],[Date]])</f>
        <v>26</v>
      </c>
      <c r="M3805" s="3">
        <f>Table1[[#This Row],[Inventory Level]]/Table1[[#This Row],[Reorder Point]]</f>
        <v>9.8888888888888893</v>
      </c>
      <c r="N3805" s="3">
        <f>ROUND(Table1[[#This Row],[Turnover Ratio]],2)</f>
        <v>9.89</v>
      </c>
    </row>
    <row r="3806" spans="1:14" x14ac:dyDescent="0.25">
      <c r="A3806" t="s">
        <v>3161</v>
      </c>
      <c r="B3806" s="1">
        <v>45392</v>
      </c>
      <c r="C3806">
        <v>205</v>
      </c>
      <c r="D3806">
        <v>328</v>
      </c>
      <c r="E3806">
        <v>10</v>
      </c>
      <c r="F3806">
        <v>151</v>
      </c>
      <c r="G3806">
        <v>44</v>
      </c>
      <c r="H3806" t="s">
        <v>3949</v>
      </c>
      <c r="I3806">
        <f>YEAR(Table1[[#This Row],[Date]])</f>
        <v>2024</v>
      </c>
      <c r="J3806">
        <f>MONTH(Table1[[#This Row],[Date]])</f>
        <v>4</v>
      </c>
      <c r="K3806">
        <f>WEEKDAY(Table1[[#This Row],[Date]])</f>
        <v>4</v>
      </c>
      <c r="L3806" s="3">
        <f>DAY(Table1[[#This Row],[Date]])</f>
        <v>10</v>
      </c>
      <c r="M3806" s="3">
        <f>Table1[[#This Row],[Inventory Level]]/Table1[[#This Row],[Reorder Point]]</f>
        <v>0.625</v>
      </c>
      <c r="N3806" s="3">
        <f>ROUND(Table1[[#This Row],[Turnover Ratio]],2)</f>
        <v>0.63</v>
      </c>
    </row>
    <row r="3807" spans="1:14" hidden="1" x14ac:dyDescent="0.25">
      <c r="A3807" t="s">
        <v>3162</v>
      </c>
      <c r="B3807" s="1">
        <v>45374</v>
      </c>
      <c r="C3807">
        <v>248</v>
      </c>
      <c r="D3807">
        <v>376</v>
      </c>
      <c r="E3807">
        <v>8</v>
      </c>
      <c r="F3807">
        <v>90</v>
      </c>
      <c r="G3807">
        <v>12</v>
      </c>
      <c r="H3807" t="s">
        <v>3950</v>
      </c>
      <c r="I3807">
        <f>YEAR(Table1[[#This Row],[Date]])</f>
        <v>2024</v>
      </c>
      <c r="J3807">
        <f>MONTH(Table1[[#This Row],[Date]])</f>
        <v>3</v>
      </c>
      <c r="K3807">
        <f>WEEKDAY(Table1[[#This Row],[Date]])</f>
        <v>7</v>
      </c>
      <c r="L3807" s="3">
        <f>DAY(Table1[[#This Row],[Date]])</f>
        <v>23</v>
      </c>
      <c r="M3807" s="3">
        <f>Table1[[#This Row],[Inventory Level]]/Table1[[#This Row],[Reorder Point]]</f>
        <v>0.65957446808510634</v>
      </c>
      <c r="N3807" s="3">
        <f>ROUND(Table1[[#This Row],[Turnover Ratio]],2)</f>
        <v>0.66</v>
      </c>
    </row>
    <row r="3808" spans="1:14" x14ac:dyDescent="0.25">
      <c r="A3808" t="s">
        <v>2581</v>
      </c>
      <c r="B3808" s="1">
        <v>45172</v>
      </c>
      <c r="C3808">
        <v>170</v>
      </c>
      <c r="D3808">
        <v>200</v>
      </c>
      <c r="E3808">
        <v>21</v>
      </c>
      <c r="F3808">
        <v>134</v>
      </c>
      <c r="G3808">
        <v>25</v>
      </c>
      <c r="H3808" t="s">
        <v>3949</v>
      </c>
      <c r="I3808">
        <f>YEAR(Table1[[#This Row],[Date]])</f>
        <v>2023</v>
      </c>
      <c r="J3808">
        <f>MONTH(Table1[[#This Row],[Date]])</f>
        <v>9</v>
      </c>
      <c r="K3808">
        <f>WEEKDAY(Table1[[#This Row],[Date]])</f>
        <v>1</v>
      </c>
      <c r="L3808" s="3">
        <f>DAY(Table1[[#This Row],[Date]])</f>
        <v>3</v>
      </c>
      <c r="M3808" s="3">
        <f>Table1[[#This Row],[Inventory Level]]/Table1[[#This Row],[Reorder Point]]</f>
        <v>0.85</v>
      </c>
      <c r="N3808" s="3">
        <f>ROUND(Table1[[#This Row],[Turnover Ratio]],2)</f>
        <v>0.85</v>
      </c>
    </row>
    <row r="3809" spans="1:14" hidden="1" x14ac:dyDescent="0.25">
      <c r="A3809" t="s">
        <v>3163</v>
      </c>
      <c r="B3809" s="1">
        <v>45687</v>
      </c>
      <c r="C3809">
        <v>189</v>
      </c>
      <c r="D3809">
        <v>402</v>
      </c>
      <c r="E3809">
        <v>25</v>
      </c>
      <c r="F3809">
        <v>187</v>
      </c>
      <c r="G3809">
        <v>8</v>
      </c>
      <c r="H3809" t="s">
        <v>3951</v>
      </c>
      <c r="I3809">
        <f>YEAR(Table1[[#This Row],[Date]])</f>
        <v>2025</v>
      </c>
      <c r="J3809">
        <f>MONTH(Table1[[#This Row],[Date]])</f>
        <v>1</v>
      </c>
      <c r="K3809">
        <f>WEEKDAY(Table1[[#This Row],[Date]])</f>
        <v>5</v>
      </c>
      <c r="L3809" s="3">
        <f>DAY(Table1[[#This Row],[Date]])</f>
        <v>30</v>
      </c>
      <c r="M3809" s="3">
        <f>Table1[[#This Row],[Inventory Level]]/Table1[[#This Row],[Reorder Point]]</f>
        <v>0.47014925373134331</v>
      </c>
      <c r="N3809" s="3">
        <f>ROUND(Table1[[#This Row],[Turnover Ratio]],2)</f>
        <v>0.47</v>
      </c>
    </row>
    <row r="3810" spans="1:14" x14ac:dyDescent="0.25">
      <c r="A3810" t="s">
        <v>3164</v>
      </c>
      <c r="B3810" s="1">
        <v>45495</v>
      </c>
      <c r="C3810">
        <v>427</v>
      </c>
      <c r="D3810">
        <v>360</v>
      </c>
      <c r="E3810">
        <v>3</v>
      </c>
      <c r="F3810">
        <v>169</v>
      </c>
      <c r="G3810">
        <v>39</v>
      </c>
      <c r="H3810" t="s">
        <v>3949</v>
      </c>
      <c r="I3810">
        <f>YEAR(Table1[[#This Row],[Date]])</f>
        <v>2024</v>
      </c>
      <c r="J3810">
        <f>MONTH(Table1[[#This Row],[Date]])</f>
        <v>7</v>
      </c>
      <c r="K3810">
        <f>WEEKDAY(Table1[[#This Row],[Date]])</f>
        <v>2</v>
      </c>
      <c r="L3810" s="3">
        <f>DAY(Table1[[#This Row],[Date]])</f>
        <v>22</v>
      </c>
      <c r="M3810" s="3">
        <f>Table1[[#This Row],[Inventory Level]]/Table1[[#This Row],[Reorder Point]]</f>
        <v>1.1861111111111111</v>
      </c>
      <c r="N3810" s="3">
        <f>ROUND(Table1[[#This Row],[Turnover Ratio]],2)</f>
        <v>1.19</v>
      </c>
    </row>
    <row r="3811" spans="1:14" hidden="1" x14ac:dyDescent="0.25">
      <c r="A3811" t="s">
        <v>2763</v>
      </c>
      <c r="B3811" s="1">
        <v>45004</v>
      </c>
      <c r="C3811">
        <v>707</v>
      </c>
      <c r="D3811">
        <v>176</v>
      </c>
      <c r="E3811">
        <v>21</v>
      </c>
      <c r="F3811">
        <v>171</v>
      </c>
      <c r="G3811">
        <v>22</v>
      </c>
      <c r="H3811" t="s">
        <v>3950</v>
      </c>
      <c r="I3811">
        <f>YEAR(Table1[[#This Row],[Date]])</f>
        <v>2023</v>
      </c>
      <c r="J3811">
        <f>MONTH(Table1[[#This Row],[Date]])</f>
        <v>3</v>
      </c>
      <c r="K3811">
        <f>WEEKDAY(Table1[[#This Row],[Date]])</f>
        <v>1</v>
      </c>
      <c r="L3811" s="3">
        <f>DAY(Table1[[#This Row],[Date]])</f>
        <v>19</v>
      </c>
      <c r="M3811" s="3">
        <f>Table1[[#This Row],[Inventory Level]]/Table1[[#This Row],[Reorder Point]]</f>
        <v>4.0170454545454541</v>
      </c>
      <c r="N3811" s="3">
        <f>ROUND(Table1[[#This Row],[Turnover Ratio]],2)</f>
        <v>4.0199999999999996</v>
      </c>
    </row>
    <row r="3812" spans="1:14" x14ac:dyDescent="0.25">
      <c r="A3812" t="s">
        <v>3165</v>
      </c>
      <c r="B3812" s="1">
        <v>45163</v>
      </c>
      <c r="C3812">
        <v>723</v>
      </c>
      <c r="D3812">
        <v>50</v>
      </c>
      <c r="E3812">
        <v>21</v>
      </c>
      <c r="F3812">
        <v>178</v>
      </c>
      <c r="G3812">
        <v>36</v>
      </c>
      <c r="H3812" t="s">
        <v>3949</v>
      </c>
      <c r="I3812">
        <f>YEAR(Table1[[#This Row],[Date]])</f>
        <v>2023</v>
      </c>
      <c r="J3812">
        <f>MONTH(Table1[[#This Row],[Date]])</f>
        <v>8</v>
      </c>
      <c r="K3812">
        <f>WEEKDAY(Table1[[#This Row],[Date]])</f>
        <v>6</v>
      </c>
      <c r="L3812" s="3">
        <f>DAY(Table1[[#This Row],[Date]])</f>
        <v>25</v>
      </c>
      <c r="M3812" s="3">
        <f>Table1[[#This Row],[Inventory Level]]/Table1[[#This Row],[Reorder Point]]</f>
        <v>14.46</v>
      </c>
      <c r="N3812" s="3">
        <f>ROUND(Table1[[#This Row],[Turnover Ratio]],2)</f>
        <v>14.46</v>
      </c>
    </row>
    <row r="3813" spans="1:14" x14ac:dyDescent="0.25">
      <c r="A3813" t="s">
        <v>3166</v>
      </c>
      <c r="B3813" s="1">
        <v>45578</v>
      </c>
      <c r="C3813">
        <v>246</v>
      </c>
      <c r="D3813">
        <v>331</v>
      </c>
      <c r="E3813">
        <v>1</v>
      </c>
      <c r="F3813">
        <v>111</v>
      </c>
      <c r="G3813">
        <v>45</v>
      </c>
      <c r="H3813" t="s">
        <v>3949</v>
      </c>
      <c r="I3813">
        <f>YEAR(Table1[[#This Row],[Date]])</f>
        <v>2024</v>
      </c>
      <c r="J3813">
        <f>MONTH(Table1[[#This Row],[Date]])</f>
        <v>10</v>
      </c>
      <c r="K3813">
        <f>WEEKDAY(Table1[[#This Row],[Date]])</f>
        <v>1</v>
      </c>
      <c r="L3813" s="3">
        <f>DAY(Table1[[#This Row],[Date]])</f>
        <v>13</v>
      </c>
      <c r="M3813" s="3">
        <f>Table1[[#This Row],[Inventory Level]]/Table1[[#This Row],[Reorder Point]]</f>
        <v>0.74320241691842903</v>
      </c>
      <c r="N3813" s="3">
        <f>ROUND(Table1[[#This Row],[Turnover Ratio]],2)</f>
        <v>0.74</v>
      </c>
    </row>
    <row r="3814" spans="1:14" hidden="1" x14ac:dyDescent="0.25">
      <c r="A3814" t="s">
        <v>1900</v>
      </c>
      <c r="B3814" s="1">
        <v>45567</v>
      </c>
      <c r="C3814">
        <v>665</v>
      </c>
      <c r="D3814">
        <v>95</v>
      </c>
      <c r="E3814">
        <v>4</v>
      </c>
      <c r="F3814">
        <v>70</v>
      </c>
      <c r="G3814">
        <v>17</v>
      </c>
      <c r="H3814" t="s">
        <v>3951</v>
      </c>
      <c r="I3814">
        <f>YEAR(Table1[[#This Row],[Date]])</f>
        <v>2024</v>
      </c>
      <c r="J3814">
        <f>MONTH(Table1[[#This Row],[Date]])</f>
        <v>10</v>
      </c>
      <c r="K3814">
        <f>WEEKDAY(Table1[[#This Row],[Date]])</f>
        <v>4</v>
      </c>
      <c r="L3814" s="3">
        <f>DAY(Table1[[#This Row],[Date]])</f>
        <v>2</v>
      </c>
      <c r="M3814" s="3">
        <f>Table1[[#This Row],[Inventory Level]]/Table1[[#This Row],[Reorder Point]]</f>
        <v>7</v>
      </c>
      <c r="N3814" s="3">
        <f>ROUND(Table1[[#This Row],[Turnover Ratio]],2)</f>
        <v>7</v>
      </c>
    </row>
    <row r="3815" spans="1:14" hidden="1" x14ac:dyDescent="0.25">
      <c r="A3815" t="s">
        <v>3167</v>
      </c>
      <c r="B3815" s="1">
        <v>45301</v>
      </c>
      <c r="C3815">
        <v>274</v>
      </c>
      <c r="D3815">
        <v>425</v>
      </c>
      <c r="E3815">
        <v>18</v>
      </c>
      <c r="F3815">
        <v>149</v>
      </c>
      <c r="G3815">
        <v>21</v>
      </c>
      <c r="H3815" t="s">
        <v>3950</v>
      </c>
      <c r="I3815">
        <f>YEAR(Table1[[#This Row],[Date]])</f>
        <v>2024</v>
      </c>
      <c r="J3815">
        <f>MONTH(Table1[[#This Row],[Date]])</f>
        <v>1</v>
      </c>
      <c r="K3815">
        <f>WEEKDAY(Table1[[#This Row],[Date]])</f>
        <v>4</v>
      </c>
      <c r="L3815" s="3">
        <f>DAY(Table1[[#This Row],[Date]])</f>
        <v>10</v>
      </c>
      <c r="M3815" s="3">
        <f>Table1[[#This Row],[Inventory Level]]/Table1[[#This Row],[Reorder Point]]</f>
        <v>0.64470588235294113</v>
      </c>
      <c r="N3815" s="3">
        <f>ROUND(Table1[[#This Row],[Turnover Ratio]],2)</f>
        <v>0.64</v>
      </c>
    </row>
    <row r="3816" spans="1:14" hidden="1" x14ac:dyDescent="0.25">
      <c r="A3816" t="s">
        <v>1673</v>
      </c>
      <c r="B3816" s="1">
        <v>45428</v>
      </c>
      <c r="C3816">
        <v>314</v>
      </c>
      <c r="D3816">
        <v>215</v>
      </c>
      <c r="E3816">
        <v>29</v>
      </c>
      <c r="F3816">
        <v>35</v>
      </c>
      <c r="G3816">
        <v>6</v>
      </c>
      <c r="H3816" t="s">
        <v>3951</v>
      </c>
      <c r="I3816">
        <f>YEAR(Table1[[#This Row],[Date]])</f>
        <v>2024</v>
      </c>
      <c r="J3816">
        <f>MONTH(Table1[[#This Row],[Date]])</f>
        <v>5</v>
      </c>
      <c r="K3816">
        <f>WEEKDAY(Table1[[#This Row],[Date]])</f>
        <v>5</v>
      </c>
      <c r="L3816" s="3">
        <f>DAY(Table1[[#This Row],[Date]])</f>
        <v>16</v>
      </c>
      <c r="M3816" s="3">
        <f>Table1[[#This Row],[Inventory Level]]/Table1[[#This Row],[Reorder Point]]</f>
        <v>1.4604651162790698</v>
      </c>
      <c r="N3816" s="3">
        <f>ROUND(Table1[[#This Row],[Turnover Ratio]],2)</f>
        <v>1.46</v>
      </c>
    </row>
    <row r="3817" spans="1:14" x14ac:dyDescent="0.25">
      <c r="A3817" t="s">
        <v>2586</v>
      </c>
      <c r="B3817" s="1">
        <v>45404</v>
      </c>
      <c r="C3817">
        <v>619</v>
      </c>
      <c r="D3817">
        <v>364</v>
      </c>
      <c r="E3817">
        <v>5</v>
      </c>
      <c r="F3817">
        <v>86</v>
      </c>
      <c r="G3817">
        <v>44</v>
      </c>
      <c r="H3817" t="s">
        <v>3949</v>
      </c>
      <c r="I3817">
        <f>YEAR(Table1[[#This Row],[Date]])</f>
        <v>2024</v>
      </c>
      <c r="J3817">
        <f>MONTH(Table1[[#This Row],[Date]])</f>
        <v>4</v>
      </c>
      <c r="K3817">
        <f>WEEKDAY(Table1[[#This Row],[Date]])</f>
        <v>2</v>
      </c>
      <c r="L3817" s="3">
        <f>DAY(Table1[[#This Row],[Date]])</f>
        <v>22</v>
      </c>
      <c r="M3817" s="3">
        <f>Table1[[#This Row],[Inventory Level]]/Table1[[#This Row],[Reorder Point]]</f>
        <v>1.7005494505494505</v>
      </c>
      <c r="N3817" s="3">
        <f>ROUND(Table1[[#This Row],[Turnover Ratio]],2)</f>
        <v>1.7</v>
      </c>
    </row>
    <row r="3818" spans="1:14" x14ac:dyDescent="0.25">
      <c r="A3818" t="s">
        <v>3168</v>
      </c>
      <c r="B3818" s="1">
        <v>45127</v>
      </c>
      <c r="C3818">
        <v>700</v>
      </c>
      <c r="D3818">
        <v>74</v>
      </c>
      <c r="E3818">
        <v>24</v>
      </c>
      <c r="F3818">
        <v>42</v>
      </c>
      <c r="G3818">
        <v>12</v>
      </c>
      <c r="H3818" t="s">
        <v>3949</v>
      </c>
      <c r="I3818">
        <f>YEAR(Table1[[#This Row],[Date]])</f>
        <v>2023</v>
      </c>
      <c r="J3818">
        <f>MONTH(Table1[[#This Row],[Date]])</f>
        <v>7</v>
      </c>
      <c r="K3818">
        <f>WEEKDAY(Table1[[#This Row],[Date]])</f>
        <v>5</v>
      </c>
      <c r="L3818" s="3">
        <f>DAY(Table1[[#This Row],[Date]])</f>
        <v>20</v>
      </c>
      <c r="M3818" s="3">
        <f>Table1[[#This Row],[Inventory Level]]/Table1[[#This Row],[Reorder Point]]</f>
        <v>9.4594594594594597</v>
      </c>
      <c r="N3818" s="3">
        <f>ROUND(Table1[[#This Row],[Turnover Ratio]],2)</f>
        <v>9.4600000000000009</v>
      </c>
    </row>
    <row r="3819" spans="1:14" x14ac:dyDescent="0.25">
      <c r="A3819" t="s">
        <v>1529</v>
      </c>
      <c r="B3819" s="1">
        <v>45152</v>
      </c>
      <c r="C3819">
        <v>782</v>
      </c>
      <c r="D3819">
        <v>475</v>
      </c>
      <c r="E3819">
        <v>29</v>
      </c>
      <c r="F3819">
        <v>149</v>
      </c>
      <c r="G3819">
        <v>46</v>
      </c>
      <c r="H3819" t="s">
        <v>3949</v>
      </c>
      <c r="I3819">
        <f>YEAR(Table1[[#This Row],[Date]])</f>
        <v>2023</v>
      </c>
      <c r="J3819">
        <f>MONTH(Table1[[#This Row],[Date]])</f>
        <v>8</v>
      </c>
      <c r="K3819">
        <f>WEEKDAY(Table1[[#This Row],[Date]])</f>
        <v>2</v>
      </c>
      <c r="L3819" s="3">
        <f>DAY(Table1[[#This Row],[Date]])</f>
        <v>14</v>
      </c>
      <c r="M3819" s="3">
        <f>Table1[[#This Row],[Inventory Level]]/Table1[[#This Row],[Reorder Point]]</f>
        <v>1.6463157894736842</v>
      </c>
      <c r="N3819" s="3">
        <f>ROUND(Table1[[#This Row],[Turnover Ratio]],2)</f>
        <v>1.65</v>
      </c>
    </row>
    <row r="3820" spans="1:14" x14ac:dyDescent="0.25">
      <c r="A3820" t="s">
        <v>2335</v>
      </c>
      <c r="B3820" s="1">
        <v>45692</v>
      </c>
      <c r="C3820">
        <v>210</v>
      </c>
      <c r="D3820">
        <v>315</v>
      </c>
      <c r="E3820">
        <v>3</v>
      </c>
      <c r="F3820">
        <v>80</v>
      </c>
      <c r="G3820">
        <v>40</v>
      </c>
      <c r="H3820" t="s">
        <v>3949</v>
      </c>
      <c r="I3820">
        <f>YEAR(Table1[[#This Row],[Date]])</f>
        <v>2025</v>
      </c>
      <c r="J3820">
        <f>MONTH(Table1[[#This Row],[Date]])</f>
        <v>2</v>
      </c>
      <c r="K3820">
        <f>WEEKDAY(Table1[[#This Row],[Date]])</f>
        <v>3</v>
      </c>
      <c r="L3820" s="3">
        <f>DAY(Table1[[#This Row],[Date]])</f>
        <v>4</v>
      </c>
      <c r="M3820" s="3">
        <f>Table1[[#This Row],[Inventory Level]]/Table1[[#This Row],[Reorder Point]]</f>
        <v>0.66666666666666663</v>
      </c>
      <c r="N3820" s="3">
        <f>ROUND(Table1[[#This Row],[Turnover Ratio]],2)</f>
        <v>0.67</v>
      </c>
    </row>
    <row r="3821" spans="1:14" x14ac:dyDescent="0.25">
      <c r="A3821" t="s">
        <v>3169</v>
      </c>
      <c r="B3821" s="1">
        <v>45506</v>
      </c>
      <c r="C3821">
        <v>301</v>
      </c>
      <c r="D3821">
        <v>500</v>
      </c>
      <c r="E3821">
        <v>2</v>
      </c>
      <c r="F3821">
        <v>159</v>
      </c>
      <c r="G3821">
        <v>25</v>
      </c>
      <c r="H3821" t="s">
        <v>3949</v>
      </c>
      <c r="I3821">
        <f>YEAR(Table1[[#This Row],[Date]])</f>
        <v>2024</v>
      </c>
      <c r="J3821">
        <f>MONTH(Table1[[#This Row],[Date]])</f>
        <v>8</v>
      </c>
      <c r="K3821">
        <f>WEEKDAY(Table1[[#This Row],[Date]])</f>
        <v>6</v>
      </c>
      <c r="L3821" s="3">
        <f>DAY(Table1[[#This Row],[Date]])</f>
        <v>2</v>
      </c>
      <c r="M3821" s="3">
        <f>Table1[[#This Row],[Inventory Level]]/Table1[[#This Row],[Reorder Point]]</f>
        <v>0.60199999999999998</v>
      </c>
      <c r="N3821" s="3">
        <f>ROUND(Table1[[#This Row],[Turnover Ratio]],2)</f>
        <v>0.6</v>
      </c>
    </row>
    <row r="3822" spans="1:14" hidden="1" x14ac:dyDescent="0.25">
      <c r="A3822" t="s">
        <v>3170</v>
      </c>
      <c r="B3822" s="1">
        <v>45244</v>
      </c>
      <c r="C3822">
        <v>300</v>
      </c>
      <c r="D3822">
        <v>357</v>
      </c>
      <c r="E3822">
        <v>9</v>
      </c>
      <c r="F3822">
        <v>177</v>
      </c>
      <c r="G3822">
        <v>7</v>
      </c>
      <c r="H3822" t="s">
        <v>3951</v>
      </c>
      <c r="I3822">
        <f>YEAR(Table1[[#This Row],[Date]])</f>
        <v>2023</v>
      </c>
      <c r="J3822">
        <f>MONTH(Table1[[#This Row],[Date]])</f>
        <v>11</v>
      </c>
      <c r="K3822">
        <f>WEEKDAY(Table1[[#This Row],[Date]])</f>
        <v>3</v>
      </c>
      <c r="L3822" s="3">
        <f>DAY(Table1[[#This Row],[Date]])</f>
        <v>14</v>
      </c>
      <c r="M3822" s="3">
        <f>Table1[[#This Row],[Inventory Level]]/Table1[[#This Row],[Reorder Point]]</f>
        <v>0.84033613445378152</v>
      </c>
      <c r="N3822" s="3">
        <f>ROUND(Table1[[#This Row],[Turnover Ratio]],2)</f>
        <v>0.84</v>
      </c>
    </row>
    <row r="3823" spans="1:14" x14ac:dyDescent="0.25">
      <c r="A3823" t="s">
        <v>2355</v>
      </c>
      <c r="B3823" s="1">
        <v>45077</v>
      </c>
      <c r="C3823">
        <v>449</v>
      </c>
      <c r="D3823">
        <v>79</v>
      </c>
      <c r="E3823">
        <v>16</v>
      </c>
      <c r="F3823">
        <v>199</v>
      </c>
      <c r="G3823">
        <v>7</v>
      </c>
      <c r="H3823" t="s">
        <v>3949</v>
      </c>
      <c r="I3823">
        <f>YEAR(Table1[[#This Row],[Date]])</f>
        <v>2023</v>
      </c>
      <c r="J3823">
        <f>MONTH(Table1[[#This Row],[Date]])</f>
        <v>5</v>
      </c>
      <c r="K3823">
        <f>WEEKDAY(Table1[[#This Row],[Date]])</f>
        <v>4</v>
      </c>
      <c r="L3823" s="3">
        <f>DAY(Table1[[#This Row],[Date]])</f>
        <v>31</v>
      </c>
      <c r="M3823" s="3">
        <f>Table1[[#This Row],[Inventory Level]]/Table1[[#This Row],[Reorder Point]]</f>
        <v>5.6835443037974684</v>
      </c>
      <c r="N3823" s="3">
        <f>ROUND(Table1[[#This Row],[Turnover Ratio]],2)</f>
        <v>5.68</v>
      </c>
    </row>
    <row r="3824" spans="1:14" hidden="1" x14ac:dyDescent="0.25">
      <c r="A3824" t="s">
        <v>3171</v>
      </c>
      <c r="B3824" s="1">
        <v>45670</v>
      </c>
      <c r="C3824">
        <v>979</v>
      </c>
      <c r="D3824">
        <v>285</v>
      </c>
      <c r="E3824">
        <v>7</v>
      </c>
      <c r="F3824">
        <v>135</v>
      </c>
      <c r="G3824">
        <v>18</v>
      </c>
      <c r="H3824" t="s">
        <v>3951</v>
      </c>
      <c r="I3824">
        <f>YEAR(Table1[[#This Row],[Date]])</f>
        <v>2025</v>
      </c>
      <c r="J3824">
        <f>MONTH(Table1[[#This Row],[Date]])</f>
        <v>1</v>
      </c>
      <c r="K3824">
        <f>WEEKDAY(Table1[[#This Row],[Date]])</f>
        <v>2</v>
      </c>
      <c r="L3824" s="3">
        <f>DAY(Table1[[#This Row],[Date]])</f>
        <v>13</v>
      </c>
      <c r="M3824" s="3">
        <f>Table1[[#This Row],[Inventory Level]]/Table1[[#This Row],[Reorder Point]]</f>
        <v>3.4350877192982456</v>
      </c>
      <c r="N3824" s="3">
        <f>ROUND(Table1[[#This Row],[Turnover Ratio]],2)</f>
        <v>3.44</v>
      </c>
    </row>
    <row r="3825" spans="1:14" x14ac:dyDescent="0.25">
      <c r="A3825" t="s">
        <v>3172</v>
      </c>
      <c r="B3825" s="1">
        <v>45327</v>
      </c>
      <c r="C3825">
        <v>537</v>
      </c>
      <c r="D3825">
        <v>173</v>
      </c>
      <c r="E3825">
        <v>17</v>
      </c>
      <c r="F3825">
        <v>170</v>
      </c>
      <c r="G3825">
        <v>10</v>
      </c>
      <c r="H3825" t="s">
        <v>3949</v>
      </c>
      <c r="I3825">
        <f>YEAR(Table1[[#This Row],[Date]])</f>
        <v>2024</v>
      </c>
      <c r="J3825">
        <f>MONTH(Table1[[#This Row],[Date]])</f>
        <v>2</v>
      </c>
      <c r="K3825">
        <f>WEEKDAY(Table1[[#This Row],[Date]])</f>
        <v>2</v>
      </c>
      <c r="L3825" s="3">
        <f>DAY(Table1[[#This Row],[Date]])</f>
        <v>5</v>
      </c>
      <c r="M3825" s="3">
        <f>Table1[[#This Row],[Inventory Level]]/Table1[[#This Row],[Reorder Point]]</f>
        <v>3.1040462427745665</v>
      </c>
      <c r="N3825" s="3">
        <f>ROUND(Table1[[#This Row],[Turnover Ratio]],2)</f>
        <v>3.1</v>
      </c>
    </row>
    <row r="3826" spans="1:14" hidden="1" x14ac:dyDescent="0.25">
      <c r="A3826" t="s">
        <v>3173</v>
      </c>
      <c r="B3826" s="1">
        <v>45119</v>
      </c>
      <c r="C3826">
        <v>322</v>
      </c>
      <c r="D3826">
        <v>106</v>
      </c>
      <c r="E3826">
        <v>30</v>
      </c>
      <c r="F3826">
        <v>28</v>
      </c>
      <c r="G3826">
        <v>22</v>
      </c>
      <c r="H3826" t="s">
        <v>3950</v>
      </c>
      <c r="I3826">
        <f>YEAR(Table1[[#This Row],[Date]])</f>
        <v>2023</v>
      </c>
      <c r="J3826">
        <f>MONTH(Table1[[#This Row],[Date]])</f>
        <v>7</v>
      </c>
      <c r="K3826">
        <f>WEEKDAY(Table1[[#This Row],[Date]])</f>
        <v>4</v>
      </c>
      <c r="L3826" s="3">
        <f>DAY(Table1[[#This Row],[Date]])</f>
        <v>12</v>
      </c>
      <c r="M3826" s="3">
        <f>Table1[[#This Row],[Inventory Level]]/Table1[[#This Row],[Reorder Point]]</f>
        <v>3.0377358490566038</v>
      </c>
      <c r="N3826" s="3">
        <f>ROUND(Table1[[#This Row],[Turnover Ratio]],2)</f>
        <v>3.04</v>
      </c>
    </row>
    <row r="3827" spans="1:14" x14ac:dyDescent="0.25">
      <c r="A3827" t="s">
        <v>3174</v>
      </c>
      <c r="B3827" s="1">
        <v>45120</v>
      </c>
      <c r="C3827">
        <v>412</v>
      </c>
      <c r="D3827">
        <v>489</v>
      </c>
      <c r="E3827">
        <v>16</v>
      </c>
      <c r="F3827">
        <v>72</v>
      </c>
      <c r="G3827">
        <v>35</v>
      </c>
      <c r="H3827" t="s">
        <v>3949</v>
      </c>
      <c r="I3827">
        <f>YEAR(Table1[[#This Row],[Date]])</f>
        <v>2023</v>
      </c>
      <c r="J3827">
        <f>MONTH(Table1[[#This Row],[Date]])</f>
        <v>7</v>
      </c>
      <c r="K3827">
        <f>WEEKDAY(Table1[[#This Row],[Date]])</f>
        <v>5</v>
      </c>
      <c r="L3827" s="3">
        <f>DAY(Table1[[#This Row],[Date]])</f>
        <v>13</v>
      </c>
      <c r="M3827" s="3">
        <f>Table1[[#This Row],[Inventory Level]]/Table1[[#This Row],[Reorder Point]]</f>
        <v>0.84253578732106338</v>
      </c>
      <c r="N3827" s="3">
        <f>ROUND(Table1[[#This Row],[Turnover Ratio]],2)</f>
        <v>0.84</v>
      </c>
    </row>
    <row r="3828" spans="1:14" hidden="1" x14ac:dyDescent="0.25">
      <c r="A3828" t="s">
        <v>3175</v>
      </c>
      <c r="B3828" s="1">
        <v>45516</v>
      </c>
      <c r="C3828">
        <v>373</v>
      </c>
      <c r="D3828">
        <v>361</v>
      </c>
      <c r="E3828">
        <v>10</v>
      </c>
      <c r="F3828">
        <v>170</v>
      </c>
      <c r="G3828">
        <v>28</v>
      </c>
      <c r="H3828" t="s">
        <v>3951</v>
      </c>
      <c r="I3828">
        <f>YEAR(Table1[[#This Row],[Date]])</f>
        <v>2024</v>
      </c>
      <c r="J3828">
        <f>MONTH(Table1[[#This Row],[Date]])</f>
        <v>8</v>
      </c>
      <c r="K3828">
        <f>WEEKDAY(Table1[[#This Row],[Date]])</f>
        <v>2</v>
      </c>
      <c r="L3828" s="3">
        <f>DAY(Table1[[#This Row],[Date]])</f>
        <v>12</v>
      </c>
      <c r="M3828" s="3">
        <f>Table1[[#This Row],[Inventory Level]]/Table1[[#This Row],[Reorder Point]]</f>
        <v>1.0332409972299168</v>
      </c>
      <c r="N3828" s="3">
        <f>ROUND(Table1[[#This Row],[Turnover Ratio]],2)</f>
        <v>1.03</v>
      </c>
    </row>
    <row r="3829" spans="1:14" hidden="1" x14ac:dyDescent="0.25">
      <c r="A3829" t="s">
        <v>209</v>
      </c>
      <c r="B3829" s="1">
        <v>45386</v>
      </c>
      <c r="C3829">
        <v>782</v>
      </c>
      <c r="D3829">
        <v>375</v>
      </c>
      <c r="E3829">
        <v>23</v>
      </c>
      <c r="F3829">
        <v>73</v>
      </c>
      <c r="G3829">
        <v>17</v>
      </c>
      <c r="H3829" t="s">
        <v>3951</v>
      </c>
      <c r="I3829">
        <f>YEAR(Table1[[#This Row],[Date]])</f>
        <v>2024</v>
      </c>
      <c r="J3829">
        <f>MONTH(Table1[[#This Row],[Date]])</f>
        <v>4</v>
      </c>
      <c r="K3829">
        <f>WEEKDAY(Table1[[#This Row],[Date]])</f>
        <v>5</v>
      </c>
      <c r="L3829" s="3">
        <f>DAY(Table1[[#This Row],[Date]])</f>
        <v>4</v>
      </c>
      <c r="M3829" s="3">
        <f>Table1[[#This Row],[Inventory Level]]/Table1[[#This Row],[Reorder Point]]</f>
        <v>2.0853333333333333</v>
      </c>
      <c r="N3829" s="3">
        <f>ROUND(Table1[[#This Row],[Turnover Ratio]],2)</f>
        <v>2.09</v>
      </c>
    </row>
    <row r="3830" spans="1:14" hidden="1" x14ac:dyDescent="0.25">
      <c r="A3830" t="s">
        <v>3176</v>
      </c>
      <c r="B3830" s="1">
        <v>45425</v>
      </c>
      <c r="C3830">
        <v>926</v>
      </c>
      <c r="D3830">
        <v>360</v>
      </c>
      <c r="E3830">
        <v>6</v>
      </c>
      <c r="F3830">
        <v>88</v>
      </c>
      <c r="G3830">
        <v>24</v>
      </c>
      <c r="H3830" t="s">
        <v>3951</v>
      </c>
      <c r="I3830">
        <f>YEAR(Table1[[#This Row],[Date]])</f>
        <v>2024</v>
      </c>
      <c r="J3830">
        <f>MONTH(Table1[[#This Row],[Date]])</f>
        <v>5</v>
      </c>
      <c r="K3830">
        <f>WEEKDAY(Table1[[#This Row],[Date]])</f>
        <v>2</v>
      </c>
      <c r="L3830" s="3">
        <f>DAY(Table1[[#This Row],[Date]])</f>
        <v>13</v>
      </c>
      <c r="M3830" s="3">
        <f>Table1[[#This Row],[Inventory Level]]/Table1[[#This Row],[Reorder Point]]</f>
        <v>2.5722222222222224</v>
      </c>
      <c r="N3830" s="3">
        <f>ROUND(Table1[[#This Row],[Turnover Ratio]],2)</f>
        <v>2.57</v>
      </c>
    </row>
    <row r="3831" spans="1:14" x14ac:dyDescent="0.25">
      <c r="A3831" t="s">
        <v>3177</v>
      </c>
      <c r="B3831" s="1">
        <v>45335</v>
      </c>
      <c r="C3831">
        <v>763</v>
      </c>
      <c r="D3831">
        <v>396</v>
      </c>
      <c r="E3831">
        <v>5</v>
      </c>
      <c r="F3831">
        <v>199</v>
      </c>
      <c r="G3831">
        <v>38</v>
      </c>
      <c r="H3831" t="s">
        <v>3949</v>
      </c>
      <c r="I3831">
        <f>YEAR(Table1[[#This Row],[Date]])</f>
        <v>2024</v>
      </c>
      <c r="J3831">
        <f>MONTH(Table1[[#This Row],[Date]])</f>
        <v>2</v>
      </c>
      <c r="K3831">
        <f>WEEKDAY(Table1[[#This Row],[Date]])</f>
        <v>3</v>
      </c>
      <c r="L3831" s="3">
        <f>DAY(Table1[[#This Row],[Date]])</f>
        <v>13</v>
      </c>
      <c r="M3831" s="3">
        <f>Table1[[#This Row],[Inventory Level]]/Table1[[#This Row],[Reorder Point]]</f>
        <v>1.9267676767676767</v>
      </c>
      <c r="N3831" s="3">
        <f>ROUND(Table1[[#This Row],[Turnover Ratio]],2)</f>
        <v>1.93</v>
      </c>
    </row>
    <row r="3832" spans="1:14" x14ac:dyDescent="0.25">
      <c r="A3832" t="s">
        <v>3178</v>
      </c>
      <c r="B3832" s="1">
        <v>44976</v>
      </c>
      <c r="C3832">
        <v>164</v>
      </c>
      <c r="D3832">
        <v>165</v>
      </c>
      <c r="E3832">
        <v>24</v>
      </c>
      <c r="F3832">
        <v>164</v>
      </c>
      <c r="G3832">
        <v>19</v>
      </c>
      <c r="H3832" t="s">
        <v>3949</v>
      </c>
      <c r="I3832">
        <f>YEAR(Table1[[#This Row],[Date]])</f>
        <v>2023</v>
      </c>
      <c r="J3832">
        <f>MONTH(Table1[[#This Row],[Date]])</f>
        <v>2</v>
      </c>
      <c r="K3832">
        <f>WEEKDAY(Table1[[#This Row],[Date]])</f>
        <v>1</v>
      </c>
      <c r="L3832" s="3">
        <f>DAY(Table1[[#This Row],[Date]])</f>
        <v>19</v>
      </c>
      <c r="M3832" s="3">
        <f>Table1[[#This Row],[Inventory Level]]/Table1[[#This Row],[Reorder Point]]</f>
        <v>0.9939393939393939</v>
      </c>
      <c r="N3832" s="3">
        <f>ROUND(Table1[[#This Row],[Turnover Ratio]],2)</f>
        <v>0.99</v>
      </c>
    </row>
    <row r="3833" spans="1:14" x14ac:dyDescent="0.25">
      <c r="A3833" t="s">
        <v>1228</v>
      </c>
      <c r="B3833" s="1">
        <v>45021</v>
      </c>
      <c r="C3833">
        <v>208</v>
      </c>
      <c r="D3833">
        <v>306</v>
      </c>
      <c r="E3833">
        <v>15</v>
      </c>
      <c r="F3833">
        <v>61</v>
      </c>
      <c r="G3833">
        <v>32</v>
      </c>
      <c r="H3833" t="s">
        <v>3949</v>
      </c>
      <c r="I3833">
        <f>YEAR(Table1[[#This Row],[Date]])</f>
        <v>2023</v>
      </c>
      <c r="J3833">
        <f>MONTH(Table1[[#This Row],[Date]])</f>
        <v>4</v>
      </c>
      <c r="K3833">
        <f>WEEKDAY(Table1[[#This Row],[Date]])</f>
        <v>4</v>
      </c>
      <c r="L3833" s="3">
        <f>DAY(Table1[[#This Row],[Date]])</f>
        <v>5</v>
      </c>
      <c r="M3833" s="3">
        <f>Table1[[#This Row],[Inventory Level]]/Table1[[#This Row],[Reorder Point]]</f>
        <v>0.6797385620915033</v>
      </c>
      <c r="N3833" s="3">
        <f>ROUND(Table1[[#This Row],[Turnover Ratio]],2)</f>
        <v>0.68</v>
      </c>
    </row>
    <row r="3834" spans="1:14" x14ac:dyDescent="0.25">
      <c r="A3834" t="s">
        <v>1534</v>
      </c>
      <c r="B3834" s="1">
        <v>45326</v>
      </c>
      <c r="C3834">
        <v>343</v>
      </c>
      <c r="D3834">
        <v>388</v>
      </c>
      <c r="E3834">
        <v>30</v>
      </c>
      <c r="F3834">
        <v>85</v>
      </c>
      <c r="G3834">
        <v>24</v>
      </c>
      <c r="H3834" t="s">
        <v>3949</v>
      </c>
      <c r="I3834">
        <f>YEAR(Table1[[#This Row],[Date]])</f>
        <v>2024</v>
      </c>
      <c r="J3834">
        <f>MONTH(Table1[[#This Row],[Date]])</f>
        <v>2</v>
      </c>
      <c r="K3834">
        <f>WEEKDAY(Table1[[#This Row],[Date]])</f>
        <v>1</v>
      </c>
      <c r="L3834" s="3">
        <f>DAY(Table1[[#This Row],[Date]])</f>
        <v>4</v>
      </c>
      <c r="M3834" s="3">
        <f>Table1[[#This Row],[Inventory Level]]/Table1[[#This Row],[Reorder Point]]</f>
        <v>0.884020618556701</v>
      </c>
      <c r="N3834" s="3">
        <f>ROUND(Table1[[#This Row],[Turnover Ratio]],2)</f>
        <v>0.88</v>
      </c>
    </row>
    <row r="3835" spans="1:14" hidden="1" x14ac:dyDescent="0.25">
      <c r="A3835" t="s">
        <v>3009</v>
      </c>
      <c r="B3835" s="1">
        <v>45504</v>
      </c>
      <c r="C3835">
        <v>158</v>
      </c>
      <c r="D3835">
        <v>147</v>
      </c>
      <c r="E3835">
        <v>8</v>
      </c>
      <c r="F3835">
        <v>126</v>
      </c>
      <c r="G3835">
        <v>12</v>
      </c>
      <c r="H3835" t="s">
        <v>3950</v>
      </c>
      <c r="I3835">
        <f>YEAR(Table1[[#This Row],[Date]])</f>
        <v>2024</v>
      </c>
      <c r="J3835">
        <f>MONTH(Table1[[#This Row],[Date]])</f>
        <v>7</v>
      </c>
      <c r="K3835">
        <f>WEEKDAY(Table1[[#This Row],[Date]])</f>
        <v>4</v>
      </c>
      <c r="L3835" s="3">
        <f>DAY(Table1[[#This Row],[Date]])</f>
        <v>31</v>
      </c>
      <c r="M3835" s="3">
        <f>Table1[[#This Row],[Inventory Level]]/Table1[[#This Row],[Reorder Point]]</f>
        <v>1.0748299319727892</v>
      </c>
      <c r="N3835" s="3">
        <f>ROUND(Table1[[#This Row],[Turnover Ratio]],2)</f>
        <v>1.07</v>
      </c>
    </row>
    <row r="3836" spans="1:14" hidden="1" x14ac:dyDescent="0.25">
      <c r="A3836" t="s">
        <v>67</v>
      </c>
      <c r="B3836" s="1">
        <v>45332</v>
      </c>
      <c r="C3836">
        <v>552</v>
      </c>
      <c r="D3836">
        <v>499</v>
      </c>
      <c r="E3836">
        <v>13</v>
      </c>
      <c r="F3836">
        <v>46</v>
      </c>
      <c r="G3836">
        <v>33</v>
      </c>
      <c r="H3836" t="s">
        <v>3950</v>
      </c>
      <c r="I3836">
        <f>YEAR(Table1[[#This Row],[Date]])</f>
        <v>2024</v>
      </c>
      <c r="J3836">
        <f>MONTH(Table1[[#This Row],[Date]])</f>
        <v>2</v>
      </c>
      <c r="K3836">
        <f>WEEKDAY(Table1[[#This Row],[Date]])</f>
        <v>7</v>
      </c>
      <c r="L3836" s="3">
        <f>DAY(Table1[[#This Row],[Date]])</f>
        <v>10</v>
      </c>
      <c r="M3836" s="3">
        <f>Table1[[#This Row],[Inventory Level]]/Table1[[#This Row],[Reorder Point]]</f>
        <v>1.1062124248496994</v>
      </c>
      <c r="N3836" s="3">
        <f>ROUND(Table1[[#This Row],[Turnover Ratio]],2)</f>
        <v>1.1100000000000001</v>
      </c>
    </row>
    <row r="3837" spans="1:14" x14ac:dyDescent="0.25">
      <c r="A3837" t="s">
        <v>1833</v>
      </c>
      <c r="B3837" s="1">
        <v>45154</v>
      </c>
      <c r="C3837">
        <v>278</v>
      </c>
      <c r="D3837">
        <v>168</v>
      </c>
      <c r="E3837">
        <v>30</v>
      </c>
      <c r="F3837">
        <v>89</v>
      </c>
      <c r="G3837">
        <v>46</v>
      </c>
      <c r="H3837" t="s">
        <v>3949</v>
      </c>
      <c r="I3837">
        <f>YEAR(Table1[[#This Row],[Date]])</f>
        <v>2023</v>
      </c>
      <c r="J3837">
        <f>MONTH(Table1[[#This Row],[Date]])</f>
        <v>8</v>
      </c>
      <c r="K3837">
        <f>WEEKDAY(Table1[[#This Row],[Date]])</f>
        <v>4</v>
      </c>
      <c r="L3837" s="3">
        <f>DAY(Table1[[#This Row],[Date]])</f>
        <v>16</v>
      </c>
      <c r="M3837" s="3">
        <f>Table1[[#This Row],[Inventory Level]]/Table1[[#This Row],[Reorder Point]]</f>
        <v>1.6547619047619047</v>
      </c>
      <c r="N3837" s="3">
        <f>ROUND(Table1[[#This Row],[Turnover Ratio]],2)</f>
        <v>1.65</v>
      </c>
    </row>
    <row r="3838" spans="1:14" hidden="1" x14ac:dyDescent="0.25">
      <c r="A3838" t="s">
        <v>3179</v>
      </c>
      <c r="B3838" s="1">
        <v>45041</v>
      </c>
      <c r="C3838">
        <v>129</v>
      </c>
      <c r="D3838">
        <v>253</v>
      </c>
      <c r="E3838">
        <v>26</v>
      </c>
      <c r="F3838">
        <v>197</v>
      </c>
      <c r="G3838">
        <v>21</v>
      </c>
      <c r="H3838" t="s">
        <v>3950</v>
      </c>
      <c r="I3838">
        <f>YEAR(Table1[[#This Row],[Date]])</f>
        <v>2023</v>
      </c>
      <c r="J3838">
        <f>MONTH(Table1[[#This Row],[Date]])</f>
        <v>4</v>
      </c>
      <c r="K3838">
        <f>WEEKDAY(Table1[[#This Row],[Date]])</f>
        <v>3</v>
      </c>
      <c r="L3838" s="3">
        <f>DAY(Table1[[#This Row],[Date]])</f>
        <v>25</v>
      </c>
      <c r="M3838" s="3">
        <f>Table1[[#This Row],[Inventory Level]]/Table1[[#This Row],[Reorder Point]]</f>
        <v>0.50988142292490124</v>
      </c>
      <c r="N3838" s="3">
        <f>ROUND(Table1[[#This Row],[Turnover Ratio]],2)</f>
        <v>0.51</v>
      </c>
    </row>
    <row r="3839" spans="1:14" hidden="1" x14ac:dyDescent="0.25">
      <c r="A3839" t="s">
        <v>3180</v>
      </c>
      <c r="B3839" s="1">
        <v>45331</v>
      </c>
      <c r="C3839">
        <v>130</v>
      </c>
      <c r="D3839">
        <v>198</v>
      </c>
      <c r="E3839">
        <v>6</v>
      </c>
      <c r="F3839">
        <v>124</v>
      </c>
      <c r="G3839">
        <v>40</v>
      </c>
      <c r="H3839" t="s">
        <v>3950</v>
      </c>
      <c r="I3839">
        <f>YEAR(Table1[[#This Row],[Date]])</f>
        <v>2024</v>
      </c>
      <c r="J3839">
        <f>MONTH(Table1[[#This Row],[Date]])</f>
        <v>2</v>
      </c>
      <c r="K3839">
        <f>WEEKDAY(Table1[[#This Row],[Date]])</f>
        <v>6</v>
      </c>
      <c r="L3839" s="3">
        <f>DAY(Table1[[#This Row],[Date]])</f>
        <v>9</v>
      </c>
      <c r="M3839" s="3">
        <f>Table1[[#This Row],[Inventory Level]]/Table1[[#This Row],[Reorder Point]]</f>
        <v>0.65656565656565657</v>
      </c>
      <c r="N3839" s="3">
        <f>ROUND(Table1[[#This Row],[Turnover Ratio]],2)</f>
        <v>0.66</v>
      </c>
    </row>
    <row r="3840" spans="1:14" x14ac:dyDescent="0.25">
      <c r="A3840" t="s">
        <v>3181</v>
      </c>
      <c r="B3840" s="1">
        <v>45410</v>
      </c>
      <c r="C3840">
        <v>718</v>
      </c>
      <c r="D3840">
        <v>213</v>
      </c>
      <c r="E3840">
        <v>13</v>
      </c>
      <c r="F3840">
        <v>52</v>
      </c>
      <c r="G3840">
        <v>31</v>
      </c>
      <c r="H3840" t="s">
        <v>3949</v>
      </c>
      <c r="I3840">
        <f>YEAR(Table1[[#This Row],[Date]])</f>
        <v>2024</v>
      </c>
      <c r="J3840">
        <f>MONTH(Table1[[#This Row],[Date]])</f>
        <v>4</v>
      </c>
      <c r="K3840">
        <f>WEEKDAY(Table1[[#This Row],[Date]])</f>
        <v>1</v>
      </c>
      <c r="L3840" s="3">
        <f>DAY(Table1[[#This Row],[Date]])</f>
        <v>28</v>
      </c>
      <c r="M3840" s="3">
        <f>Table1[[#This Row],[Inventory Level]]/Table1[[#This Row],[Reorder Point]]</f>
        <v>3.3708920187793425</v>
      </c>
      <c r="N3840" s="3">
        <f>ROUND(Table1[[#This Row],[Turnover Ratio]],2)</f>
        <v>3.37</v>
      </c>
    </row>
    <row r="3841" spans="1:14" hidden="1" x14ac:dyDescent="0.25">
      <c r="A3841" t="s">
        <v>3104</v>
      </c>
      <c r="B3841" s="1">
        <v>45290</v>
      </c>
      <c r="C3841">
        <v>401</v>
      </c>
      <c r="D3841">
        <v>232</v>
      </c>
      <c r="E3841">
        <v>26</v>
      </c>
      <c r="F3841">
        <v>9</v>
      </c>
      <c r="G3841">
        <v>42</v>
      </c>
      <c r="H3841" t="s">
        <v>3950</v>
      </c>
      <c r="I3841">
        <f>YEAR(Table1[[#This Row],[Date]])</f>
        <v>2023</v>
      </c>
      <c r="J3841">
        <f>MONTH(Table1[[#This Row],[Date]])</f>
        <v>12</v>
      </c>
      <c r="K3841">
        <f>WEEKDAY(Table1[[#This Row],[Date]])</f>
        <v>7</v>
      </c>
      <c r="L3841" s="3">
        <f>DAY(Table1[[#This Row],[Date]])</f>
        <v>30</v>
      </c>
      <c r="M3841" s="3">
        <f>Table1[[#This Row],[Inventory Level]]/Table1[[#This Row],[Reorder Point]]</f>
        <v>1.728448275862069</v>
      </c>
      <c r="N3841" s="3">
        <f>ROUND(Table1[[#This Row],[Turnover Ratio]],2)</f>
        <v>1.73</v>
      </c>
    </row>
    <row r="3842" spans="1:14" x14ac:dyDescent="0.25">
      <c r="A3842" t="s">
        <v>1052</v>
      </c>
      <c r="B3842" s="1">
        <v>45526</v>
      </c>
      <c r="C3842">
        <v>101</v>
      </c>
      <c r="D3842">
        <v>363</v>
      </c>
      <c r="E3842">
        <v>7</v>
      </c>
      <c r="F3842">
        <v>128</v>
      </c>
      <c r="G3842">
        <v>37</v>
      </c>
      <c r="H3842" t="s">
        <v>3949</v>
      </c>
      <c r="I3842">
        <f>YEAR(Table1[[#This Row],[Date]])</f>
        <v>2024</v>
      </c>
      <c r="J3842">
        <f>MONTH(Table1[[#This Row],[Date]])</f>
        <v>8</v>
      </c>
      <c r="K3842">
        <f>WEEKDAY(Table1[[#This Row],[Date]])</f>
        <v>5</v>
      </c>
      <c r="L3842" s="3">
        <f>DAY(Table1[[#This Row],[Date]])</f>
        <v>22</v>
      </c>
      <c r="M3842" s="3">
        <f>Table1[[#This Row],[Inventory Level]]/Table1[[#This Row],[Reorder Point]]</f>
        <v>0.27823691460055094</v>
      </c>
      <c r="N3842" s="3">
        <f>ROUND(Table1[[#This Row],[Turnover Ratio]],2)</f>
        <v>0.28000000000000003</v>
      </c>
    </row>
    <row r="3843" spans="1:14" hidden="1" x14ac:dyDescent="0.25">
      <c r="A3843" t="s">
        <v>3182</v>
      </c>
      <c r="B3843" s="1">
        <v>45485</v>
      </c>
      <c r="C3843">
        <v>141</v>
      </c>
      <c r="D3843">
        <v>500</v>
      </c>
      <c r="E3843">
        <v>2</v>
      </c>
      <c r="F3843">
        <v>185</v>
      </c>
      <c r="G3843">
        <v>20</v>
      </c>
      <c r="H3843" t="s">
        <v>3950</v>
      </c>
      <c r="I3843">
        <f>YEAR(Table1[[#This Row],[Date]])</f>
        <v>2024</v>
      </c>
      <c r="J3843">
        <f>MONTH(Table1[[#This Row],[Date]])</f>
        <v>7</v>
      </c>
      <c r="K3843">
        <f>WEEKDAY(Table1[[#This Row],[Date]])</f>
        <v>6</v>
      </c>
      <c r="L3843" s="3">
        <f>DAY(Table1[[#This Row],[Date]])</f>
        <v>12</v>
      </c>
      <c r="M3843" s="3">
        <f>Table1[[#This Row],[Inventory Level]]/Table1[[#This Row],[Reorder Point]]</f>
        <v>0.28199999999999997</v>
      </c>
      <c r="N3843" s="3">
        <f>ROUND(Table1[[#This Row],[Turnover Ratio]],2)</f>
        <v>0.28000000000000003</v>
      </c>
    </row>
    <row r="3844" spans="1:14" hidden="1" x14ac:dyDescent="0.25">
      <c r="A3844" t="s">
        <v>3183</v>
      </c>
      <c r="B3844" s="1">
        <v>45114</v>
      </c>
      <c r="C3844">
        <v>766</v>
      </c>
      <c r="D3844">
        <v>266</v>
      </c>
      <c r="E3844">
        <v>24</v>
      </c>
      <c r="F3844">
        <v>73</v>
      </c>
      <c r="G3844">
        <v>5</v>
      </c>
      <c r="H3844" t="s">
        <v>3950</v>
      </c>
      <c r="I3844">
        <f>YEAR(Table1[[#This Row],[Date]])</f>
        <v>2023</v>
      </c>
      <c r="J3844">
        <f>MONTH(Table1[[#This Row],[Date]])</f>
        <v>7</v>
      </c>
      <c r="K3844">
        <f>WEEKDAY(Table1[[#This Row],[Date]])</f>
        <v>6</v>
      </c>
      <c r="L3844" s="3">
        <f>DAY(Table1[[#This Row],[Date]])</f>
        <v>7</v>
      </c>
      <c r="M3844" s="3">
        <f>Table1[[#This Row],[Inventory Level]]/Table1[[#This Row],[Reorder Point]]</f>
        <v>2.8796992481203008</v>
      </c>
      <c r="N3844" s="3">
        <f>ROUND(Table1[[#This Row],[Turnover Ratio]],2)</f>
        <v>2.88</v>
      </c>
    </row>
    <row r="3845" spans="1:14" x14ac:dyDescent="0.25">
      <c r="A3845" t="s">
        <v>2025</v>
      </c>
      <c r="B3845" s="1">
        <v>45282</v>
      </c>
      <c r="C3845">
        <v>955</v>
      </c>
      <c r="D3845">
        <v>252</v>
      </c>
      <c r="E3845">
        <v>25</v>
      </c>
      <c r="F3845">
        <v>143</v>
      </c>
      <c r="G3845">
        <v>8</v>
      </c>
      <c r="H3845" t="s">
        <v>3949</v>
      </c>
      <c r="I3845">
        <f>YEAR(Table1[[#This Row],[Date]])</f>
        <v>2023</v>
      </c>
      <c r="J3845">
        <f>MONTH(Table1[[#This Row],[Date]])</f>
        <v>12</v>
      </c>
      <c r="K3845">
        <f>WEEKDAY(Table1[[#This Row],[Date]])</f>
        <v>6</v>
      </c>
      <c r="L3845" s="3">
        <f>DAY(Table1[[#This Row],[Date]])</f>
        <v>22</v>
      </c>
      <c r="M3845" s="3">
        <f>Table1[[#This Row],[Inventory Level]]/Table1[[#This Row],[Reorder Point]]</f>
        <v>3.7896825396825395</v>
      </c>
      <c r="N3845" s="3">
        <f>ROUND(Table1[[#This Row],[Turnover Ratio]],2)</f>
        <v>3.79</v>
      </c>
    </row>
    <row r="3846" spans="1:14" hidden="1" x14ac:dyDescent="0.25">
      <c r="A3846" t="s">
        <v>171</v>
      </c>
      <c r="B3846" s="1">
        <v>44979</v>
      </c>
      <c r="C3846">
        <v>519</v>
      </c>
      <c r="D3846">
        <v>91</v>
      </c>
      <c r="E3846">
        <v>10</v>
      </c>
      <c r="F3846">
        <v>90</v>
      </c>
      <c r="G3846">
        <v>37</v>
      </c>
      <c r="H3846" t="s">
        <v>3951</v>
      </c>
      <c r="I3846">
        <f>YEAR(Table1[[#This Row],[Date]])</f>
        <v>2023</v>
      </c>
      <c r="J3846">
        <f>MONTH(Table1[[#This Row],[Date]])</f>
        <v>2</v>
      </c>
      <c r="K3846">
        <f>WEEKDAY(Table1[[#This Row],[Date]])</f>
        <v>4</v>
      </c>
      <c r="L3846" s="3">
        <f>DAY(Table1[[#This Row],[Date]])</f>
        <v>22</v>
      </c>
      <c r="M3846" s="3">
        <f>Table1[[#This Row],[Inventory Level]]/Table1[[#This Row],[Reorder Point]]</f>
        <v>5.7032967032967035</v>
      </c>
      <c r="N3846" s="3">
        <f>ROUND(Table1[[#This Row],[Turnover Ratio]],2)</f>
        <v>5.7</v>
      </c>
    </row>
    <row r="3847" spans="1:14" hidden="1" x14ac:dyDescent="0.25">
      <c r="A3847" t="s">
        <v>3184</v>
      </c>
      <c r="B3847" s="1">
        <v>45309</v>
      </c>
      <c r="C3847">
        <v>505</v>
      </c>
      <c r="D3847">
        <v>298</v>
      </c>
      <c r="E3847">
        <v>16</v>
      </c>
      <c r="F3847">
        <v>192</v>
      </c>
      <c r="G3847">
        <v>19</v>
      </c>
      <c r="H3847" t="s">
        <v>3951</v>
      </c>
      <c r="I3847">
        <f>YEAR(Table1[[#This Row],[Date]])</f>
        <v>2024</v>
      </c>
      <c r="J3847">
        <f>MONTH(Table1[[#This Row],[Date]])</f>
        <v>1</v>
      </c>
      <c r="K3847">
        <f>WEEKDAY(Table1[[#This Row],[Date]])</f>
        <v>5</v>
      </c>
      <c r="L3847" s="3">
        <f>DAY(Table1[[#This Row],[Date]])</f>
        <v>18</v>
      </c>
      <c r="M3847" s="3">
        <f>Table1[[#This Row],[Inventory Level]]/Table1[[#This Row],[Reorder Point]]</f>
        <v>1.6946308724832215</v>
      </c>
      <c r="N3847" s="3">
        <f>ROUND(Table1[[#This Row],[Turnover Ratio]],2)</f>
        <v>1.69</v>
      </c>
    </row>
    <row r="3848" spans="1:14" x14ac:dyDescent="0.25">
      <c r="A3848" t="s">
        <v>3185</v>
      </c>
      <c r="B3848" s="1">
        <v>45288</v>
      </c>
      <c r="C3848">
        <v>666</v>
      </c>
      <c r="D3848">
        <v>136</v>
      </c>
      <c r="E3848">
        <v>29</v>
      </c>
      <c r="F3848">
        <v>181</v>
      </c>
      <c r="G3848">
        <v>28</v>
      </c>
      <c r="H3848" t="s">
        <v>3949</v>
      </c>
      <c r="I3848">
        <f>YEAR(Table1[[#This Row],[Date]])</f>
        <v>2023</v>
      </c>
      <c r="J3848">
        <f>MONTH(Table1[[#This Row],[Date]])</f>
        <v>12</v>
      </c>
      <c r="K3848">
        <f>WEEKDAY(Table1[[#This Row],[Date]])</f>
        <v>5</v>
      </c>
      <c r="L3848" s="3">
        <f>DAY(Table1[[#This Row],[Date]])</f>
        <v>28</v>
      </c>
      <c r="M3848" s="3">
        <f>Table1[[#This Row],[Inventory Level]]/Table1[[#This Row],[Reorder Point]]</f>
        <v>4.8970588235294121</v>
      </c>
      <c r="N3848" s="3">
        <f>ROUND(Table1[[#This Row],[Turnover Ratio]],2)</f>
        <v>4.9000000000000004</v>
      </c>
    </row>
    <row r="3849" spans="1:14" hidden="1" x14ac:dyDescent="0.25">
      <c r="A3849" t="s">
        <v>1290</v>
      </c>
      <c r="B3849" s="1">
        <v>44978</v>
      </c>
      <c r="C3849">
        <v>694</v>
      </c>
      <c r="D3849">
        <v>266</v>
      </c>
      <c r="E3849">
        <v>3</v>
      </c>
      <c r="F3849">
        <v>145</v>
      </c>
      <c r="G3849">
        <v>1</v>
      </c>
      <c r="H3849" t="s">
        <v>3951</v>
      </c>
      <c r="I3849">
        <f>YEAR(Table1[[#This Row],[Date]])</f>
        <v>2023</v>
      </c>
      <c r="J3849">
        <f>MONTH(Table1[[#This Row],[Date]])</f>
        <v>2</v>
      </c>
      <c r="K3849">
        <f>WEEKDAY(Table1[[#This Row],[Date]])</f>
        <v>3</v>
      </c>
      <c r="L3849" s="3">
        <f>DAY(Table1[[#This Row],[Date]])</f>
        <v>21</v>
      </c>
      <c r="M3849" s="3">
        <f>Table1[[#This Row],[Inventory Level]]/Table1[[#This Row],[Reorder Point]]</f>
        <v>2.6090225563909772</v>
      </c>
      <c r="N3849" s="3">
        <f>ROUND(Table1[[#This Row],[Turnover Ratio]],2)</f>
        <v>2.61</v>
      </c>
    </row>
    <row r="3850" spans="1:14" hidden="1" x14ac:dyDescent="0.25">
      <c r="A3850" t="s">
        <v>3186</v>
      </c>
      <c r="B3850" s="1">
        <v>45135</v>
      </c>
      <c r="C3850">
        <v>976</v>
      </c>
      <c r="D3850">
        <v>143</v>
      </c>
      <c r="E3850">
        <v>16</v>
      </c>
      <c r="F3850">
        <v>106</v>
      </c>
      <c r="G3850">
        <v>2</v>
      </c>
      <c r="H3850" t="s">
        <v>3950</v>
      </c>
      <c r="I3850">
        <f>YEAR(Table1[[#This Row],[Date]])</f>
        <v>2023</v>
      </c>
      <c r="J3850">
        <f>MONTH(Table1[[#This Row],[Date]])</f>
        <v>7</v>
      </c>
      <c r="K3850">
        <f>WEEKDAY(Table1[[#This Row],[Date]])</f>
        <v>6</v>
      </c>
      <c r="L3850" s="3">
        <f>DAY(Table1[[#This Row],[Date]])</f>
        <v>28</v>
      </c>
      <c r="M3850" s="3">
        <f>Table1[[#This Row],[Inventory Level]]/Table1[[#This Row],[Reorder Point]]</f>
        <v>6.825174825174825</v>
      </c>
      <c r="N3850" s="3">
        <f>ROUND(Table1[[#This Row],[Turnover Ratio]],2)</f>
        <v>6.83</v>
      </c>
    </row>
    <row r="3851" spans="1:14" hidden="1" x14ac:dyDescent="0.25">
      <c r="A3851" t="s">
        <v>3187</v>
      </c>
      <c r="B3851" s="1">
        <v>45113</v>
      </c>
      <c r="C3851">
        <v>444</v>
      </c>
      <c r="D3851">
        <v>137</v>
      </c>
      <c r="E3851">
        <v>30</v>
      </c>
      <c r="F3851">
        <v>38</v>
      </c>
      <c r="G3851">
        <v>28</v>
      </c>
      <c r="H3851" t="s">
        <v>3950</v>
      </c>
      <c r="I3851">
        <f>YEAR(Table1[[#This Row],[Date]])</f>
        <v>2023</v>
      </c>
      <c r="J3851">
        <f>MONTH(Table1[[#This Row],[Date]])</f>
        <v>7</v>
      </c>
      <c r="K3851">
        <f>WEEKDAY(Table1[[#This Row],[Date]])</f>
        <v>5</v>
      </c>
      <c r="L3851" s="3">
        <f>DAY(Table1[[#This Row],[Date]])</f>
        <v>6</v>
      </c>
      <c r="M3851" s="3">
        <f>Table1[[#This Row],[Inventory Level]]/Table1[[#This Row],[Reorder Point]]</f>
        <v>3.2408759124087592</v>
      </c>
      <c r="N3851" s="3">
        <f>ROUND(Table1[[#This Row],[Turnover Ratio]],2)</f>
        <v>3.24</v>
      </c>
    </row>
    <row r="3852" spans="1:14" hidden="1" x14ac:dyDescent="0.25">
      <c r="A3852" t="s">
        <v>3188</v>
      </c>
      <c r="B3852" s="1">
        <v>45573</v>
      </c>
      <c r="C3852">
        <v>512</v>
      </c>
      <c r="D3852">
        <v>270</v>
      </c>
      <c r="E3852">
        <v>21</v>
      </c>
      <c r="F3852">
        <v>7</v>
      </c>
      <c r="G3852">
        <v>34</v>
      </c>
      <c r="H3852" t="s">
        <v>3950</v>
      </c>
      <c r="I3852">
        <f>YEAR(Table1[[#This Row],[Date]])</f>
        <v>2024</v>
      </c>
      <c r="J3852">
        <f>MONTH(Table1[[#This Row],[Date]])</f>
        <v>10</v>
      </c>
      <c r="K3852">
        <f>WEEKDAY(Table1[[#This Row],[Date]])</f>
        <v>3</v>
      </c>
      <c r="L3852" s="3">
        <f>DAY(Table1[[#This Row],[Date]])</f>
        <v>8</v>
      </c>
      <c r="M3852" s="3">
        <f>Table1[[#This Row],[Inventory Level]]/Table1[[#This Row],[Reorder Point]]</f>
        <v>1.8962962962962964</v>
      </c>
      <c r="N3852" s="3">
        <f>ROUND(Table1[[#This Row],[Turnover Ratio]],2)</f>
        <v>1.9</v>
      </c>
    </row>
    <row r="3853" spans="1:14" hidden="1" x14ac:dyDescent="0.25">
      <c r="A3853" t="s">
        <v>2095</v>
      </c>
      <c r="B3853" s="1">
        <v>45627</v>
      </c>
      <c r="C3853">
        <v>716</v>
      </c>
      <c r="D3853">
        <v>108</v>
      </c>
      <c r="E3853">
        <v>26</v>
      </c>
      <c r="F3853">
        <v>54</v>
      </c>
      <c r="G3853">
        <v>47</v>
      </c>
      <c r="H3853" t="s">
        <v>3951</v>
      </c>
      <c r="I3853">
        <f>YEAR(Table1[[#This Row],[Date]])</f>
        <v>2024</v>
      </c>
      <c r="J3853">
        <f>MONTH(Table1[[#This Row],[Date]])</f>
        <v>12</v>
      </c>
      <c r="K3853">
        <f>WEEKDAY(Table1[[#This Row],[Date]])</f>
        <v>1</v>
      </c>
      <c r="L3853" s="3">
        <f>DAY(Table1[[#This Row],[Date]])</f>
        <v>1</v>
      </c>
      <c r="M3853" s="3">
        <f>Table1[[#This Row],[Inventory Level]]/Table1[[#This Row],[Reorder Point]]</f>
        <v>6.6296296296296298</v>
      </c>
      <c r="N3853" s="3">
        <f>ROUND(Table1[[#This Row],[Turnover Ratio]],2)</f>
        <v>6.63</v>
      </c>
    </row>
    <row r="3854" spans="1:14" hidden="1" x14ac:dyDescent="0.25">
      <c r="A3854" t="s">
        <v>3189</v>
      </c>
      <c r="B3854" s="1">
        <v>45287</v>
      </c>
      <c r="C3854">
        <v>327</v>
      </c>
      <c r="D3854">
        <v>473</v>
      </c>
      <c r="E3854">
        <v>21</v>
      </c>
      <c r="F3854">
        <v>75</v>
      </c>
      <c r="G3854">
        <v>45</v>
      </c>
      <c r="H3854" t="s">
        <v>3951</v>
      </c>
      <c r="I3854">
        <f>YEAR(Table1[[#This Row],[Date]])</f>
        <v>2023</v>
      </c>
      <c r="J3854">
        <f>MONTH(Table1[[#This Row],[Date]])</f>
        <v>12</v>
      </c>
      <c r="K3854">
        <f>WEEKDAY(Table1[[#This Row],[Date]])</f>
        <v>4</v>
      </c>
      <c r="L3854" s="3">
        <f>DAY(Table1[[#This Row],[Date]])</f>
        <v>27</v>
      </c>
      <c r="M3854" s="3">
        <f>Table1[[#This Row],[Inventory Level]]/Table1[[#This Row],[Reorder Point]]</f>
        <v>0.69133192389006337</v>
      </c>
      <c r="N3854" s="3">
        <f>ROUND(Table1[[#This Row],[Turnover Ratio]],2)</f>
        <v>0.69</v>
      </c>
    </row>
    <row r="3855" spans="1:14" x14ac:dyDescent="0.25">
      <c r="A3855" t="s">
        <v>3190</v>
      </c>
      <c r="B3855" s="1">
        <v>45560</v>
      </c>
      <c r="C3855">
        <v>141</v>
      </c>
      <c r="D3855">
        <v>186</v>
      </c>
      <c r="E3855">
        <v>20</v>
      </c>
      <c r="F3855">
        <v>200</v>
      </c>
      <c r="G3855">
        <v>35</v>
      </c>
      <c r="H3855" t="s">
        <v>3949</v>
      </c>
      <c r="I3855">
        <f>YEAR(Table1[[#This Row],[Date]])</f>
        <v>2024</v>
      </c>
      <c r="J3855">
        <f>MONTH(Table1[[#This Row],[Date]])</f>
        <v>9</v>
      </c>
      <c r="K3855">
        <f>WEEKDAY(Table1[[#This Row],[Date]])</f>
        <v>4</v>
      </c>
      <c r="L3855" s="3">
        <f>DAY(Table1[[#This Row],[Date]])</f>
        <v>25</v>
      </c>
      <c r="M3855" s="3">
        <f>Table1[[#This Row],[Inventory Level]]/Table1[[#This Row],[Reorder Point]]</f>
        <v>0.75806451612903225</v>
      </c>
      <c r="N3855" s="3">
        <f>ROUND(Table1[[#This Row],[Turnover Ratio]],2)</f>
        <v>0.76</v>
      </c>
    </row>
    <row r="3856" spans="1:14" x14ac:dyDescent="0.25">
      <c r="A3856" t="s">
        <v>3191</v>
      </c>
      <c r="B3856" s="1">
        <v>45036</v>
      </c>
      <c r="C3856">
        <v>241</v>
      </c>
      <c r="D3856">
        <v>96</v>
      </c>
      <c r="E3856">
        <v>22</v>
      </c>
      <c r="F3856">
        <v>71</v>
      </c>
      <c r="G3856">
        <v>21</v>
      </c>
      <c r="H3856" t="s">
        <v>3949</v>
      </c>
      <c r="I3856">
        <f>YEAR(Table1[[#This Row],[Date]])</f>
        <v>2023</v>
      </c>
      <c r="J3856">
        <f>MONTH(Table1[[#This Row],[Date]])</f>
        <v>4</v>
      </c>
      <c r="K3856">
        <f>WEEKDAY(Table1[[#This Row],[Date]])</f>
        <v>5</v>
      </c>
      <c r="L3856" s="3">
        <f>DAY(Table1[[#This Row],[Date]])</f>
        <v>20</v>
      </c>
      <c r="M3856" s="3">
        <f>Table1[[#This Row],[Inventory Level]]/Table1[[#This Row],[Reorder Point]]</f>
        <v>2.5104166666666665</v>
      </c>
      <c r="N3856" s="3">
        <f>ROUND(Table1[[#This Row],[Turnover Ratio]],2)</f>
        <v>2.5099999999999998</v>
      </c>
    </row>
    <row r="3857" spans="1:14" x14ac:dyDescent="0.25">
      <c r="A3857" t="s">
        <v>3192</v>
      </c>
      <c r="B3857" s="1">
        <v>45408</v>
      </c>
      <c r="C3857">
        <v>707</v>
      </c>
      <c r="D3857">
        <v>476</v>
      </c>
      <c r="E3857">
        <v>9</v>
      </c>
      <c r="F3857">
        <v>32</v>
      </c>
      <c r="G3857">
        <v>13</v>
      </c>
      <c r="H3857" t="s">
        <v>3949</v>
      </c>
      <c r="I3857">
        <f>YEAR(Table1[[#This Row],[Date]])</f>
        <v>2024</v>
      </c>
      <c r="J3857">
        <f>MONTH(Table1[[#This Row],[Date]])</f>
        <v>4</v>
      </c>
      <c r="K3857">
        <f>WEEKDAY(Table1[[#This Row],[Date]])</f>
        <v>6</v>
      </c>
      <c r="L3857" s="3">
        <f>DAY(Table1[[#This Row],[Date]])</f>
        <v>26</v>
      </c>
      <c r="M3857" s="3">
        <f>Table1[[#This Row],[Inventory Level]]/Table1[[#This Row],[Reorder Point]]</f>
        <v>1.4852941176470589</v>
      </c>
      <c r="N3857" s="3">
        <f>ROUND(Table1[[#This Row],[Turnover Ratio]],2)</f>
        <v>1.49</v>
      </c>
    </row>
    <row r="3858" spans="1:14" hidden="1" x14ac:dyDescent="0.25">
      <c r="A3858" t="s">
        <v>2780</v>
      </c>
      <c r="B3858" s="1">
        <v>45579</v>
      </c>
      <c r="C3858">
        <v>226</v>
      </c>
      <c r="D3858">
        <v>119</v>
      </c>
      <c r="E3858">
        <v>2</v>
      </c>
      <c r="F3858">
        <v>120</v>
      </c>
      <c r="G3858">
        <v>20</v>
      </c>
      <c r="H3858" t="s">
        <v>3950</v>
      </c>
      <c r="I3858">
        <f>YEAR(Table1[[#This Row],[Date]])</f>
        <v>2024</v>
      </c>
      <c r="J3858">
        <f>MONTH(Table1[[#This Row],[Date]])</f>
        <v>10</v>
      </c>
      <c r="K3858">
        <f>WEEKDAY(Table1[[#This Row],[Date]])</f>
        <v>2</v>
      </c>
      <c r="L3858" s="3">
        <f>DAY(Table1[[#This Row],[Date]])</f>
        <v>14</v>
      </c>
      <c r="M3858" s="3">
        <f>Table1[[#This Row],[Inventory Level]]/Table1[[#This Row],[Reorder Point]]</f>
        <v>1.8991596638655461</v>
      </c>
      <c r="N3858" s="3">
        <f>ROUND(Table1[[#This Row],[Turnover Ratio]],2)</f>
        <v>1.9</v>
      </c>
    </row>
    <row r="3859" spans="1:14" hidden="1" x14ac:dyDescent="0.25">
      <c r="A3859" t="s">
        <v>1457</v>
      </c>
      <c r="B3859" s="1">
        <v>45292</v>
      </c>
      <c r="C3859">
        <v>378</v>
      </c>
      <c r="D3859">
        <v>64</v>
      </c>
      <c r="E3859">
        <v>12</v>
      </c>
      <c r="F3859">
        <v>186</v>
      </c>
      <c r="G3859">
        <v>48</v>
      </c>
      <c r="H3859" t="s">
        <v>3950</v>
      </c>
      <c r="I3859">
        <f>YEAR(Table1[[#This Row],[Date]])</f>
        <v>2024</v>
      </c>
      <c r="J3859">
        <f>MONTH(Table1[[#This Row],[Date]])</f>
        <v>1</v>
      </c>
      <c r="K3859">
        <f>WEEKDAY(Table1[[#This Row],[Date]])</f>
        <v>2</v>
      </c>
      <c r="L3859" s="3">
        <f>DAY(Table1[[#This Row],[Date]])</f>
        <v>1</v>
      </c>
      <c r="M3859" s="3">
        <f>Table1[[#This Row],[Inventory Level]]/Table1[[#This Row],[Reorder Point]]</f>
        <v>5.90625</v>
      </c>
      <c r="N3859" s="3">
        <f>ROUND(Table1[[#This Row],[Turnover Ratio]],2)</f>
        <v>5.91</v>
      </c>
    </row>
    <row r="3860" spans="1:14" hidden="1" x14ac:dyDescent="0.25">
      <c r="A3860" t="s">
        <v>3193</v>
      </c>
      <c r="B3860" s="1">
        <v>45587</v>
      </c>
      <c r="C3860">
        <v>808</v>
      </c>
      <c r="D3860">
        <v>409</v>
      </c>
      <c r="E3860">
        <v>7</v>
      </c>
      <c r="F3860">
        <v>159</v>
      </c>
      <c r="G3860">
        <v>20</v>
      </c>
      <c r="H3860" t="s">
        <v>3951</v>
      </c>
      <c r="I3860">
        <f>YEAR(Table1[[#This Row],[Date]])</f>
        <v>2024</v>
      </c>
      <c r="J3860">
        <f>MONTH(Table1[[#This Row],[Date]])</f>
        <v>10</v>
      </c>
      <c r="K3860">
        <f>WEEKDAY(Table1[[#This Row],[Date]])</f>
        <v>3</v>
      </c>
      <c r="L3860" s="3">
        <f>DAY(Table1[[#This Row],[Date]])</f>
        <v>22</v>
      </c>
      <c r="M3860" s="3">
        <f>Table1[[#This Row],[Inventory Level]]/Table1[[#This Row],[Reorder Point]]</f>
        <v>1.9755501222493888</v>
      </c>
      <c r="N3860" s="3">
        <f>ROUND(Table1[[#This Row],[Turnover Ratio]],2)</f>
        <v>1.98</v>
      </c>
    </row>
    <row r="3861" spans="1:14" hidden="1" x14ac:dyDescent="0.25">
      <c r="A3861" t="s">
        <v>695</v>
      </c>
      <c r="B3861" s="1">
        <v>45579</v>
      </c>
      <c r="C3861">
        <v>130</v>
      </c>
      <c r="D3861">
        <v>402</v>
      </c>
      <c r="E3861">
        <v>22</v>
      </c>
      <c r="F3861">
        <v>146</v>
      </c>
      <c r="G3861">
        <v>14</v>
      </c>
      <c r="H3861" t="s">
        <v>3951</v>
      </c>
      <c r="I3861">
        <f>YEAR(Table1[[#This Row],[Date]])</f>
        <v>2024</v>
      </c>
      <c r="J3861">
        <f>MONTH(Table1[[#This Row],[Date]])</f>
        <v>10</v>
      </c>
      <c r="K3861">
        <f>WEEKDAY(Table1[[#This Row],[Date]])</f>
        <v>2</v>
      </c>
      <c r="L3861" s="3">
        <f>DAY(Table1[[#This Row],[Date]])</f>
        <v>14</v>
      </c>
      <c r="M3861" s="3">
        <f>Table1[[#This Row],[Inventory Level]]/Table1[[#This Row],[Reorder Point]]</f>
        <v>0.32338308457711445</v>
      </c>
      <c r="N3861" s="3">
        <f>ROUND(Table1[[#This Row],[Turnover Ratio]],2)</f>
        <v>0.32</v>
      </c>
    </row>
    <row r="3862" spans="1:14" hidden="1" x14ac:dyDescent="0.25">
      <c r="A3862" t="s">
        <v>3194</v>
      </c>
      <c r="B3862" s="1">
        <v>45461</v>
      </c>
      <c r="C3862">
        <v>540</v>
      </c>
      <c r="D3862">
        <v>123</v>
      </c>
      <c r="E3862">
        <v>23</v>
      </c>
      <c r="F3862">
        <v>82</v>
      </c>
      <c r="G3862">
        <v>33</v>
      </c>
      <c r="H3862" t="s">
        <v>3951</v>
      </c>
      <c r="I3862">
        <f>YEAR(Table1[[#This Row],[Date]])</f>
        <v>2024</v>
      </c>
      <c r="J3862">
        <f>MONTH(Table1[[#This Row],[Date]])</f>
        <v>6</v>
      </c>
      <c r="K3862">
        <f>WEEKDAY(Table1[[#This Row],[Date]])</f>
        <v>3</v>
      </c>
      <c r="L3862" s="3">
        <f>DAY(Table1[[#This Row],[Date]])</f>
        <v>18</v>
      </c>
      <c r="M3862" s="3">
        <f>Table1[[#This Row],[Inventory Level]]/Table1[[#This Row],[Reorder Point]]</f>
        <v>4.3902439024390247</v>
      </c>
      <c r="N3862" s="3">
        <f>ROUND(Table1[[#This Row],[Turnover Ratio]],2)</f>
        <v>4.3899999999999997</v>
      </c>
    </row>
    <row r="3863" spans="1:14" hidden="1" x14ac:dyDescent="0.25">
      <c r="A3863" t="s">
        <v>3195</v>
      </c>
      <c r="B3863" s="1">
        <v>45470</v>
      </c>
      <c r="C3863">
        <v>131</v>
      </c>
      <c r="D3863">
        <v>76</v>
      </c>
      <c r="E3863">
        <v>2</v>
      </c>
      <c r="F3863">
        <v>188</v>
      </c>
      <c r="G3863">
        <v>44</v>
      </c>
      <c r="H3863" t="s">
        <v>3950</v>
      </c>
      <c r="I3863">
        <f>YEAR(Table1[[#This Row],[Date]])</f>
        <v>2024</v>
      </c>
      <c r="J3863">
        <f>MONTH(Table1[[#This Row],[Date]])</f>
        <v>6</v>
      </c>
      <c r="K3863">
        <f>WEEKDAY(Table1[[#This Row],[Date]])</f>
        <v>5</v>
      </c>
      <c r="L3863" s="3">
        <f>DAY(Table1[[#This Row],[Date]])</f>
        <v>27</v>
      </c>
      <c r="M3863" s="3">
        <f>Table1[[#This Row],[Inventory Level]]/Table1[[#This Row],[Reorder Point]]</f>
        <v>1.7236842105263157</v>
      </c>
      <c r="N3863" s="3">
        <f>ROUND(Table1[[#This Row],[Turnover Ratio]],2)</f>
        <v>1.72</v>
      </c>
    </row>
    <row r="3864" spans="1:14" hidden="1" x14ac:dyDescent="0.25">
      <c r="A3864" t="s">
        <v>3196</v>
      </c>
      <c r="B3864" s="1">
        <v>45303</v>
      </c>
      <c r="C3864">
        <v>802</v>
      </c>
      <c r="D3864">
        <v>287</v>
      </c>
      <c r="E3864">
        <v>9</v>
      </c>
      <c r="F3864">
        <v>5</v>
      </c>
      <c r="G3864">
        <v>1</v>
      </c>
      <c r="H3864" t="s">
        <v>3951</v>
      </c>
      <c r="I3864">
        <f>YEAR(Table1[[#This Row],[Date]])</f>
        <v>2024</v>
      </c>
      <c r="J3864">
        <f>MONTH(Table1[[#This Row],[Date]])</f>
        <v>1</v>
      </c>
      <c r="K3864">
        <f>WEEKDAY(Table1[[#This Row],[Date]])</f>
        <v>6</v>
      </c>
      <c r="L3864" s="3">
        <f>DAY(Table1[[#This Row],[Date]])</f>
        <v>12</v>
      </c>
      <c r="M3864" s="3">
        <f>Table1[[#This Row],[Inventory Level]]/Table1[[#This Row],[Reorder Point]]</f>
        <v>2.7944250871080141</v>
      </c>
      <c r="N3864" s="3">
        <f>ROUND(Table1[[#This Row],[Turnover Ratio]],2)</f>
        <v>2.79</v>
      </c>
    </row>
    <row r="3865" spans="1:14" hidden="1" x14ac:dyDescent="0.25">
      <c r="A3865" t="s">
        <v>3197</v>
      </c>
      <c r="B3865" s="1">
        <v>45029</v>
      </c>
      <c r="C3865">
        <v>436</v>
      </c>
      <c r="D3865">
        <v>394</v>
      </c>
      <c r="E3865">
        <v>26</v>
      </c>
      <c r="F3865">
        <v>179</v>
      </c>
      <c r="G3865">
        <v>48</v>
      </c>
      <c r="H3865" t="s">
        <v>3950</v>
      </c>
      <c r="I3865">
        <f>YEAR(Table1[[#This Row],[Date]])</f>
        <v>2023</v>
      </c>
      <c r="J3865">
        <f>MONTH(Table1[[#This Row],[Date]])</f>
        <v>4</v>
      </c>
      <c r="K3865">
        <f>WEEKDAY(Table1[[#This Row],[Date]])</f>
        <v>5</v>
      </c>
      <c r="L3865" s="3">
        <f>DAY(Table1[[#This Row],[Date]])</f>
        <v>13</v>
      </c>
      <c r="M3865" s="3">
        <f>Table1[[#This Row],[Inventory Level]]/Table1[[#This Row],[Reorder Point]]</f>
        <v>1.1065989847715736</v>
      </c>
      <c r="N3865" s="3">
        <f>ROUND(Table1[[#This Row],[Turnover Ratio]],2)</f>
        <v>1.1100000000000001</v>
      </c>
    </row>
    <row r="3866" spans="1:14" hidden="1" x14ac:dyDescent="0.25">
      <c r="A3866" t="s">
        <v>3198</v>
      </c>
      <c r="B3866" s="1">
        <v>45344</v>
      </c>
      <c r="C3866">
        <v>966</v>
      </c>
      <c r="D3866">
        <v>178</v>
      </c>
      <c r="E3866">
        <v>13</v>
      </c>
      <c r="F3866">
        <v>90</v>
      </c>
      <c r="G3866">
        <v>11</v>
      </c>
      <c r="H3866" t="s">
        <v>3950</v>
      </c>
      <c r="I3866">
        <f>YEAR(Table1[[#This Row],[Date]])</f>
        <v>2024</v>
      </c>
      <c r="J3866">
        <f>MONTH(Table1[[#This Row],[Date]])</f>
        <v>2</v>
      </c>
      <c r="K3866">
        <f>WEEKDAY(Table1[[#This Row],[Date]])</f>
        <v>5</v>
      </c>
      <c r="L3866" s="3">
        <f>DAY(Table1[[#This Row],[Date]])</f>
        <v>22</v>
      </c>
      <c r="M3866" s="3">
        <f>Table1[[#This Row],[Inventory Level]]/Table1[[#This Row],[Reorder Point]]</f>
        <v>5.4269662921348312</v>
      </c>
      <c r="N3866" s="3">
        <f>ROUND(Table1[[#This Row],[Turnover Ratio]],2)</f>
        <v>5.43</v>
      </c>
    </row>
    <row r="3867" spans="1:14" x14ac:dyDescent="0.25">
      <c r="A3867" t="s">
        <v>3199</v>
      </c>
      <c r="B3867" s="1">
        <v>45326</v>
      </c>
      <c r="C3867">
        <v>852</v>
      </c>
      <c r="D3867">
        <v>110</v>
      </c>
      <c r="E3867">
        <v>24</v>
      </c>
      <c r="F3867">
        <v>142</v>
      </c>
      <c r="G3867">
        <v>3</v>
      </c>
      <c r="H3867" t="s">
        <v>3949</v>
      </c>
      <c r="I3867">
        <f>YEAR(Table1[[#This Row],[Date]])</f>
        <v>2024</v>
      </c>
      <c r="J3867">
        <f>MONTH(Table1[[#This Row],[Date]])</f>
        <v>2</v>
      </c>
      <c r="K3867">
        <f>WEEKDAY(Table1[[#This Row],[Date]])</f>
        <v>1</v>
      </c>
      <c r="L3867" s="3">
        <f>DAY(Table1[[#This Row],[Date]])</f>
        <v>4</v>
      </c>
      <c r="M3867" s="3">
        <f>Table1[[#This Row],[Inventory Level]]/Table1[[#This Row],[Reorder Point]]</f>
        <v>7.7454545454545451</v>
      </c>
      <c r="N3867" s="3">
        <f>ROUND(Table1[[#This Row],[Turnover Ratio]],2)</f>
        <v>7.75</v>
      </c>
    </row>
    <row r="3868" spans="1:14" x14ac:dyDescent="0.25">
      <c r="A3868" t="s">
        <v>3200</v>
      </c>
      <c r="B3868" s="1">
        <v>45543</v>
      </c>
      <c r="C3868">
        <v>298</v>
      </c>
      <c r="D3868">
        <v>368</v>
      </c>
      <c r="E3868">
        <v>18</v>
      </c>
      <c r="F3868">
        <v>188</v>
      </c>
      <c r="G3868">
        <v>15</v>
      </c>
      <c r="H3868" t="s">
        <v>3949</v>
      </c>
      <c r="I3868">
        <f>YEAR(Table1[[#This Row],[Date]])</f>
        <v>2024</v>
      </c>
      <c r="J3868">
        <f>MONTH(Table1[[#This Row],[Date]])</f>
        <v>9</v>
      </c>
      <c r="K3868">
        <f>WEEKDAY(Table1[[#This Row],[Date]])</f>
        <v>1</v>
      </c>
      <c r="L3868" s="3">
        <f>DAY(Table1[[#This Row],[Date]])</f>
        <v>8</v>
      </c>
      <c r="M3868" s="3">
        <f>Table1[[#This Row],[Inventory Level]]/Table1[[#This Row],[Reorder Point]]</f>
        <v>0.80978260869565222</v>
      </c>
      <c r="N3868" s="3">
        <f>ROUND(Table1[[#This Row],[Turnover Ratio]],2)</f>
        <v>0.81</v>
      </c>
    </row>
    <row r="3869" spans="1:14" x14ac:dyDescent="0.25">
      <c r="A3869" t="s">
        <v>3201</v>
      </c>
      <c r="B3869" s="1">
        <v>45079</v>
      </c>
      <c r="C3869">
        <v>377</v>
      </c>
      <c r="D3869">
        <v>316</v>
      </c>
      <c r="E3869">
        <v>26</v>
      </c>
      <c r="F3869">
        <v>36</v>
      </c>
      <c r="G3869">
        <v>42</v>
      </c>
      <c r="H3869" t="s">
        <v>3949</v>
      </c>
      <c r="I3869">
        <f>YEAR(Table1[[#This Row],[Date]])</f>
        <v>2023</v>
      </c>
      <c r="J3869">
        <f>MONTH(Table1[[#This Row],[Date]])</f>
        <v>6</v>
      </c>
      <c r="K3869">
        <f>WEEKDAY(Table1[[#This Row],[Date]])</f>
        <v>6</v>
      </c>
      <c r="L3869" s="3">
        <f>DAY(Table1[[#This Row],[Date]])</f>
        <v>2</v>
      </c>
      <c r="M3869" s="3">
        <f>Table1[[#This Row],[Inventory Level]]/Table1[[#This Row],[Reorder Point]]</f>
        <v>1.1930379746835442</v>
      </c>
      <c r="N3869" s="3">
        <f>ROUND(Table1[[#This Row],[Turnover Ratio]],2)</f>
        <v>1.19</v>
      </c>
    </row>
    <row r="3870" spans="1:14" hidden="1" x14ac:dyDescent="0.25">
      <c r="A3870" t="s">
        <v>1016</v>
      </c>
      <c r="B3870" s="1">
        <v>45297</v>
      </c>
      <c r="C3870">
        <v>704</v>
      </c>
      <c r="D3870">
        <v>266</v>
      </c>
      <c r="E3870">
        <v>17</v>
      </c>
      <c r="F3870">
        <v>32</v>
      </c>
      <c r="G3870">
        <v>40</v>
      </c>
      <c r="H3870" t="s">
        <v>3951</v>
      </c>
      <c r="I3870">
        <f>YEAR(Table1[[#This Row],[Date]])</f>
        <v>2024</v>
      </c>
      <c r="J3870">
        <f>MONTH(Table1[[#This Row],[Date]])</f>
        <v>1</v>
      </c>
      <c r="K3870">
        <f>WEEKDAY(Table1[[#This Row],[Date]])</f>
        <v>7</v>
      </c>
      <c r="L3870" s="3">
        <f>DAY(Table1[[#This Row],[Date]])</f>
        <v>6</v>
      </c>
      <c r="M3870" s="3">
        <f>Table1[[#This Row],[Inventory Level]]/Table1[[#This Row],[Reorder Point]]</f>
        <v>2.6466165413533833</v>
      </c>
      <c r="N3870" s="3">
        <f>ROUND(Table1[[#This Row],[Turnover Ratio]],2)</f>
        <v>2.65</v>
      </c>
    </row>
    <row r="3871" spans="1:14" hidden="1" x14ac:dyDescent="0.25">
      <c r="A3871" t="s">
        <v>3202</v>
      </c>
      <c r="B3871" s="1">
        <v>45223</v>
      </c>
      <c r="C3871">
        <v>975</v>
      </c>
      <c r="D3871">
        <v>342</v>
      </c>
      <c r="E3871">
        <v>16</v>
      </c>
      <c r="F3871">
        <v>68</v>
      </c>
      <c r="G3871">
        <v>43</v>
      </c>
      <c r="H3871" t="s">
        <v>3951</v>
      </c>
      <c r="I3871">
        <f>YEAR(Table1[[#This Row],[Date]])</f>
        <v>2023</v>
      </c>
      <c r="J3871">
        <f>MONTH(Table1[[#This Row],[Date]])</f>
        <v>10</v>
      </c>
      <c r="K3871">
        <f>WEEKDAY(Table1[[#This Row],[Date]])</f>
        <v>3</v>
      </c>
      <c r="L3871" s="3">
        <f>DAY(Table1[[#This Row],[Date]])</f>
        <v>24</v>
      </c>
      <c r="M3871" s="3">
        <f>Table1[[#This Row],[Inventory Level]]/Table1[[#This Row],[Reorder Point]]</f>
        <v>2.8508771929824563</v>
      </c>
      <c r="N3871" s="3">
        <f>ROUND(Table1[[#This Row],[Turnover Ratio]],2)</f>
        <v>2.85</v>
      </c>
    </row>
    <row r="3872" spans="1:14" hidden="1" x14ac:dyDescent="0.25">
      <c r="A3872" t="s">
        <v>3203</v>
      </c>
      <c r="B3872" s="1">
        <v>45102</v>
      </c>
      <c r="C3872">
        <v>326</v>
      </c>
      <c r="D3872">
        <v>333</v>
      </c>
      <c r="E3872">
        <v>3</v>
      </c>
      <c r="F3872">
        <v>52</v>
      </c>
      <c r="G3872">
        <v>26</v>
      </c>
      <c r="H3872" t="s">
        <v>3950</v>
      </c>
      <c r="I3872">
        <f>YEAR(Table1[[#This Row],[Date]])</f>
        <v>2023</v>
      </c>
      <c r="J3872">
        <f>MONTH(Table1[[#This Row],[Date]])</f>
        <v>6</v>
      </c>
      <c r="K3872">
        <f>WEEKDAY(Table1[[#This Row],[Date]])</f>
        <v>1</v>
      </c>
      <c r="L3872" s="3">
        <f>DAY(Table1[[#This Row],[Date]])</f>
        <v>25</v>
      </c>
      <c r="M3872" s="3">
        <f>Table1[[#This Row],[Inventory Level]]/Table1[[#This Row],[Reorder Point]]</f>
        <v>0.97897897897897901</v>
      </c>
      <c r="N3872" s="3">
        <f>ROUND(Table1[[#This Row],[Turnover Ratio]],2)</f>
        <v>0.98</v>
      </c>
    </row>
    <row r="3873" spans="1:14" hidden="1" x14ac:dyDescent="0.25">
      <c r="A3873" t="s">
        <v>3204</v>
      </c>
      <c r="B3873" s="1">
        <v>45067</v>
      </c>
      <c r="C3873">
        <v>535</v>
      </c>
      <c r="D3873">
        <v>275</v>
      </c>
      <c r="E3873">
        <v>5</v>
      </c>
      <c r="F3873">
        <v>59</v>
      </c>
      <c r="G3873">
        <v>38</v>
      </c>
      <c r="H3873" t="s">
        <v>3950</v>
      </c>
      <c r="I3873">
        <f>YEAR(Table1[[#This Row],[Date]])</f>
        <v>2023</v>
      </c>
      <c r="J3873">
        <f>MONTH(Table1[[#This Row],[Date]])</f>
        <v>5</v>
      </c>
      <c r="K3873">
        <f>WEEKDAY(Table1[[#This Row],[Date]])</f>
        <v>1</v>
      </c>
      <c r="L3873" s="3">
        <f>DAY(Table1[[#This Row],[Date]])</f>
        <v>21</v>
      </c>
      <c r="M3873" s="3">
        <f>Table1[[#This Row],[Inventory Level]]/Table1[[#This Row],[Reorder Point]]</f>
        <v>1.9454545454545455</v>
      </c>
      <c r="N3873" s="3">
        <f>ROUND(Table1[[#This Row],[Turnover Ratio]],2)</f>
        <v>1.95</v>
      </c>
    </row>
    <row r="3874" spans="1:14" hidden="1" x14ac:dyDescent="0.25">
      <c r="A3874" t="s">
        <v>3205</v>
      </c>
      <c r="B3874" s="1">
        <v>45656</v>
      </c>
      <c r="C3874">
        <v>338</v>
      </c>
      <c r="D3874">
        <v>283</v>
      </c>
      <c r="E3874">
        <v>29</v>
      </c>
      <c r="F3874">
        <v>163</v>
      </c>
      <c r="G3874">
        <v>30</v>
      </c>
      <c r="H3874" t="s">
        <v>3950</v>
      </c>
      <c r="I3874">
        <f>YEAR(Table1[[#This Row],[Date]])</f>
        <v>2024</v>
      </c>
      <c r="J3874">
        <f>MONTH(Table1[[#This Row],[Date]])</f>
        <v>12</v>
      </c>
      <c r="K3874">
        <f>WEEKDAY(Table1[[#This Row],[Date]])</f>
        <v>2</v>
      </c>
      <c r="L3874" s="3">
        <f>DAY(Table1[[#This Row],[Date]])</f>
        <v>30</v>
      </c>
      <c r="M3874" s="3">
        <f>Table1[[#This Row],[Inventory Level]]/Table1[[#This Row],[Reorder Point]]</f>
        <v>1.1943462897526502</v>
      </c>
      <c r="N3874" s="3">
        <f>ROUND(Table1[[#This Row],[Turnover Ratio]],2)</f>
        <v>1.19</v>
      </c>
    </row>
    <row r="3875" spans="1:14" hidden="1" x14ac:dyDescent="0.25">
      <c r="A3875" t="s">
        <v>3206</v>
      </c>
      <c r="B3875" s="1">
        <v>45543</v>
      </c>
      <c r="C3875">
        <v>815</v>
      </c>
      <c r="D3875">
        <v>117</v>
      </c>
      <c r="E3875">
        <v>17</v>
      </c>
      <c r="F3875">
        <v>186</v>
      </c>
      <c r="G3875">
        <v>8</v>
      </c>
      <c r="H3875" t="s">
        <v>3951</v>
      </c>
      <c r="I3875">
        <f>YEAR(Table1[[#This Row],[Date]])</f>
        <v>2024</v>
      </c>
      <c r="J3875">
        <f>MONTH(Table1[[#This Row],[Date]])</f>
        <v>9</v>
      </c>
      <c r="K3875">
        <f>WEEKDAY(Table1[[#This Row],[Date]])</f>
        <v>1</v>
      </c>
      <c r="L3875" s="3">
        <f>DAY(Table1[[#This Row],[Date]])</f>
        <v>8</v>
      </c>
      <c r="M3875" s="3">
        <f>Table1[[#This Row],[Inventory Level]]/Table1[[#This Row],[Reorder Point]]</f>
        <v>6.9658119658119659</v>
      </c>
      <c r="N3875" s="3">
        <f>ROUND(Table1[[#This Row],[Turnover Ratio]],2)</f>
        <v>6.97</v>
      </c>
    </row>
    <row r="3876" spans="1:14" hidden="1" x14ac:dyDescent="0.25">
      <c r="A3876" t="s">
        <v>3207</v>
      </c>
      <c r="B3876" s="1">
        <v>45231</v>
      </c>
      <c r="C3876">
        <v>186</v>
      </c>
      <c r="D3876">
        <v>369</v>
      </c>
      <c r="E3876">
        <v>25</v>
      </c>
      <c r="F3876">
        <v>115</v>
      </c>
      <c r="G3876">
        <v>41</v>
      </c>
      <c r="H3876" t="s">
        <v>3950</v>
      </c>
      <c r="I3876">
        <f>YEAR(Table1[[#This Row],[Date]])</f>
        <v>2023</v>
      </c>
      <c r="J3876">
        <f>MONTH(Table1[[#This Row],[Date]])</f>
        <v>11</v>
      </c>
      <c r="K3876">
        <f>WEEKDAY(Table1[[#This Row],[Date]])</f>
        <v>4</v>
      </c>
      <c r="L3876" s="3">
        <f>DAY(Table1[[#This Row],[Date]])</f>
        <v>1</v>
      </c>
      <c r="M3876" s="3">
        <f>Table1[[#This Row],[Inventory Level]]/Table1[[#This Row],[Reorder Point]]</f>
        <v>0.50406504065040647</v>
      </c>
      <c r="N3876" s="3">
        <f>ROUND(Table1[[#This Row],[Turnover Ratio]],2)</f>
        <v>0.5</v>
      </c>
    </row>
    <row r="3877" spans="1:14" hidden="1" x14ac:dyDescent="0.25">
      <c r="A3877" t="s">
        <v>3208</v>
      </c>
      <c r="B3877" s="1">
        <v>45629</v>
      </c>
      <c r="C3877">
        <v>440</v>
      </c>
      <c r="D3877">
        <v>340</v>
      </c>
      <c r="E3877">
        <v>27</v>
      </c>
      <c r="F3877">
        <v>138</v>
      </c>
      <c r="G3877">
        <v>13</v>
      </c>
      <c r="H3877" t="s">
        <v>3950</v>
      </c>
      <c r="I3877">
        <f>YEAR(Table1[[#This Row],[Date]])</f>
        <v>2024</v>
      </c>
      <c r="J3877">
        <f>MONTH(Table1[[#This Row],[Date]])</f>
        <v>12</v>
      </c>
      <c r="K3877">
        <f>WEEKDAY(Table1[[#This Row],[Date]])</f>
        <v>3</v>
      </c>
      <c r="L3877" s="3">
        <f>DAY(Table1[[#This Row],[Date]])</f>
        <v>3</v>
      </c>
      <c r="M3877" s="3">
        <f>Table1[[#This Row],[Inventory Level]]/Table1[[#This Row],[Reorder Point]]</f>
        <v>1.2941176470588236</v>
      </c>
      <c r="N3877" s="3">
        <f>ROUND(Table1[[#This Row],[Turnover Ratio]],2)</f>
        <v>1.29</v>
      </c>
    </row>
    <row r="3878" spans="1:14" x14ac:dyDescent="0.25">
      <c r="A3878" t="s">
        <v>3209</v>
      </c>
      <c r="B3878" s="1">
        <v>45175</v>
      </c>
      <c r="C3878">
        <v>390</v>
      </c>
      <c r="D3878">
        <v>339</v>
      </c>
      <c r="E3878">
        <v>1</v>
      </c>
      <c r="F3878">
        <v>32</v>
      </c>
      <c r="G3878">
        <v>22</v>
      </c>
      <c r="H3878" t="s">
        <v>3949</v>
      </c>
      <c r="I3878">
        <f>YEAR(Table1[[#This Row],[Date]])</f>
        <v>2023</v>
      </c>
      <c r="J3878">
        <f>MONTH(Table1[[#This Row],[Date]])</f>
        <v>9</v>
      </c>
      <c r="K3878">
        <f>WEEKDAY(Table1[[#This Row],[Date]])</f>
        <v>4</v>
      </c>
      <c r="L3878" s="3">
        <f>DAY(Table1[[#This Row],[Date]])</f>
        <v>6</v>
      </c>
      <c r="M3878" s="3">
        <f>Table1[[#This Row],[Inventory Level]]/Table1[[#This Row],[Reorder Point]]</f>
        <v>1.1504424778761062</v>
      </c>
      <c r="N3878" s="3">
        <f>ROUND(Table1[[#This Row],[Turnover Ratio]],2)</f>
        <v>1.1499999999999999</v>
      </c>
    </row>
    <row r="3879" spans="1:14" x14ac:dyDescent="0.25">
      <c r="A3879" t="s">
        <v>1510</v>
      </c>
      <c r="B3879" s="1">
        <v>45286</v>
      </c>
      <c r="C3879">
        <v>245</v>
      </c>
      <c r="D3879">
        <v>397</v>
      </c>
      <c r="E3879">
        <v>4</v>
      </c>
      <c r="F3879">
        <v>36</v>
      </c>
      <c r="G3879">
        <v>15</v>
      </c>
      <c r="H3879" t="s">
        <v>3949</v>
      </c>
      <c r="I3879">
        <f>YEAR(Table1[[#This Row],[Date]])</f>
        <v>2023</v>
      </c>
      <c r="J3879">
        <f>MONTH(Table1[[#This Row],[Date]])</f>
        <v>12</v>
      </c>
      <c r="K3879">
        <f>WEEKDAY(Table1[[#This Row],[Date]])</f>
        <v>3</v>
      </c>
      <c r="L3879" s="3">
        <f>DAY(Table1[[#This Row],[Date]])</f>
        <v>26</v>
      </c>
      <c r="M3879" s="3">
        <f>Table1[[#This Row],[Inventory Level]]/Table1[[#This Row],[Reorder Point]]</f>
        <v>0.61712846347607053</v>
      </c>
      <c r="N3879" s="3">
        <f>ROUND(Table1[[#This Row],[Turnover Ratio]],2)</f>
        <v>0.62</v>
      </c>
    </row>
    <row r="3880" spans="1:14" x14ac:dyDescent="0.25">
      <c r="A3880" t="s">
        <v>3210</v>
      </c>
      <c r="B3880" s="1">
        <v>45435</v>
      </c>
      <c r="C3880">
        <v>613</v>
      </c>
      <c r="D3880">
        <v>61</v>
      </c>
      <c r="E3880">
        <v>13</v>
      </c>
      <c r="F3880">
        <v>48</v>
      </c>
      <c r="G3880">
        <v>49</v>
      </c>
      <c r="H3880" t="s">
        <v>3949</v>
      </c>
      <c r="I3880">
        <f>YEAR(Table1[[#This Row],[Date]])</f>
        <v>2024</v>
      </c>
      <c r="J3880">
        <f>MONTH(Table1[[#This Row],[Date]])</f>
        <v>5</v>
      </c>
      <c r="K3880">
        <f>WEEKDAY(Table1[[#This Row],[Date]])</f>
        <v>5</v>
      </c>
      <c r="L3880" s="3">
        <f>DAY(Table1[[#This Row],[Date]])</f>
        <v>23</v>
      </c>
      <c r="M3880" s="3">
        <f>Table1[[#This Row],[Inventory Level]]/Table1[[#This Row],[Reorder Point]]</f>
        <v>10.049180327868852</v>
      </c>
      <c r="N3880" s="3">
        <f>ROUND(Table1[[#This Row],[Turnover Ratio]],2)</f>
        <v>10.050000000000001</v>
      </c>
    </row>
    <row r="3881" spans="1:14" hidden="1" x14ac:dyDescent="0.25">
      <c r="A3881" t="s">
        <v>3211</v>
      </c>
      <c r="B3881" s="1">
        <v>45650</v>
      </c>
      <c r="C3881">
        <v>159</v>
      </c>
      <c r="D3881">
        <v>307</v>
      </c>
      <c r="E3881">
        <v>22</v>
      </c>
      <c r="F3881">
        <v>114</v>
      </c>
      <c r="G3881">
        <v>18</v>
      </c>
      <c r="H3881" t="s">
        <v>3950</v>
      </c>
      <c r="I3881">
        <f>YEAR(Table1[[#This Row],[Date]])</f>
        <v>2024</v>
      </c>
      <c r="J3881">
        <f>MONTH(Table1[[#This Row],[Date]])</f>
        <v>12</v>
      </c>
      <c r="K3881">
        <f>WEEKDAY(Table1[[#This Row],[Date]])</f>
        <v>3</v>
      </c>
      <c r="L3881" s="3">
        <f>DAY(Table1[[#This Row],[Date]])</f>
        <v>24</v>
      </c>
      <c r="M3881" s="3">
        <f>Table1[[#This Row],[Inventory Level]]/Table1[[#This Row],[Reorder Point]]</f>
        <v>0.51791530944625408</v>
      </c>
      <c r="N3881" s="3">
        <f>ROUND(Table1[[#This Row],[Turnover Ratio]],2)</f>
        <v>0.52</v>
      </c>
    </row>
    <row r="3882" spans="1:14" hidden="1" x14ac:dyDescent="0.25">
      <c r="A3882" t="s">
        <v>3212</v>
      </c>
      <c r="B3882" s="1">
        <v>45298</v>
      </c>
      <c r="C3882">
        <v>128</v>
      </c>
      <c r="D3882">
        <v>158</v>
      </c>
      <c r="E3882">
        <v>9</v>
      </c>
      <c r="F3882">
        <v>30</v>
      </c>
      <c r="G3882">
        <v>9</v>
      </c>
      <c r="H3882" t="s">
        <v>3951</v>
      </c>
      <c r="I3882">
        <f>YEAR(Table1[[#This Row],[Date]])</f>
        <v>2024</v>
      </c>
      <c r="J3882">
        <f>MONTH(Table1[[#This Row],[Date]])</f>
        <v>1</v>
      </c>
      <c r="K3882">
        <f>WEEKDAY(Table1[[#This Row],[Date]])</f>
        <v>1</v>
      </c>
      <c r="L3882" s="3">
        <f>DAY(Table1[[#This Row],[Date]])</f>
        <v>7</v>
      </c>
      <c r="M3882" s="3">
        <f>Table1[[#This Row],[Inventory Level]]/Table1[[#This Row],[Reorder Point]]</f>
        <v>0.810126582278481</v>
      </c>
      <c r="N3882" s="3">
        <f>ROUND(Table1[[#This Row],[Turnover Ratio]],2)</f>
        <v>0.81</v>
      </c>
    </row>
    <row r="3883" spans="1:14" hidden="1" x14ac:dyDescent="0.25">
      <c r="A3883" t="s">
        <v>3213</v>
      </c>
      <c r="B3883" s="1">
        <v>45620</v>
      </c>
      <c r="C3883">
        <v>861</v>
      </c>
      <c r="D3883">
        <v>261</v>
      </c>
      <c r="E3883">
        <v>9</v>
      </c>
      <c r="F3883">
        <v>105</v>
      </c>
      <c r="G3883">
        <v>16</v>
      </c>
      <c r="H3883" t="s">
        <v>3951</v>
      </c>
      <c r="I3883">
        <f>YEAR(Table1[[#This Row],[Date]])</f>
        <v>2024</v>
      </c>
      <c r="J3883">
        <f>MONTH(Table1[[#This Row],[Date]])</f>
        <v>11</v>
      </c>
      <c r="K3883">
        <f>WEEKDAY(Table1[[#This Row],[Date]])</f>
        <v>1</v>
      </c>
      <c r="L3883" s="3">
        <f>DAY(Table1[[#This Row],[Date]])</f>
        <v>24</v>
      </c>
      <c r="M3883" s="3">
        <f>Table1[[#This Row],[Inventory Level]]/Table1[[#This Row],[Reorder Point]]</f>
        <v>3.2988505747126435</v>
      </c>
      <c r="N3883" s="3">
        <f>ROUND(Table1[[#This Row],[Turnover Ratio]],2)</f>
        <v>3.3</v>
      </c>
    </row>
    <row r="3884" spans="1:14" hidden="1" x14ac:dyDescent="0.25">
      <c r="A3884" t="s">
        <v>3214</v>
      </c>
      <c r="B3884" s="1">
        <v>45093</v>
      </c>
      <c r="C3884">
        <v>200</v>
      </c>
      <c r="D3884">
        <v>307</v>
      </c>
      <c r="E3884">
        <v>25</v>
      </c>
      <c r="F3884">
        <v>151</v>
      </c>
      <c r="G3884">
        <v>24</v>
      </c>
      <c r="H3884" t="s">
        <v>3951</v>
      </c>
      <c r="I3884">
        <f>YEAR(Table1[[#This Row],[Date]])</f>
        <v>2023</v>
      </c>
      <c r="J3884">
        <f>MONTH(Table1[[#This Row],[Date]])</f>
        <v>6</v>
      </c>
      <c r="K3884">
        <f>WEEKDAY(Table1[[#This Row],[Date]])</f>
        <v>6</v>
      </c>
      <c r="L3884" s="3">
        <f>DAY(Table1[[#This Row],[Date]])</f>
        <v>16</v>
      </c>
      <c r="M3884" s="3">
        <f>Table1[[#This Row],[Inventory Level]]/Table1[[#This Row],[Reorder Point]]</f>
        <v>0.65146579804560256</v>
      </c>
      <c r="N3884" s="3">
        <f>ROUND(Table1[[#This Row],[Turnover Ratio]],2)</f>
        <v>0.65</v>
      </c>
    </row>
    <row r="3885" spans="1:14" x14ac:dyDescent="0.25">
      <c r="A3885" t="s">
        <v>3215</v>
      </c>
      <c r="B3885" s="1">
        <v>45291</v>
      </c>
      <c r="C3885">
        <v>835</v>
      </c>
      <c r="D3885">
        <v>211</v>
      </c>
      <c r="E3885">
        <v>28</v>
      </c>
      <c r="F3885">
        <v>126</v>
      </c>
      <c r="G3885">
        <v>36</v>
      </c>
      <c r="H3885" t="s">
        <v>3949</v>
      </c>
      <c r="I3885">
        <f>YEAR(Table1[[#This Row],[Date]])</f>
        <v>2023</v>
      </c>
      <c r="J3885">
        <f>MONTH(Table1[[#This Row],[Date]])</f>
        <v>12</v>
      </c>
      <c r="K3885">
        <f>WEEKDAY(Table1[[#This Row],[Date]])</f>
        <v>1</v>
      </c>
      <c r="L3885" s="3">
        <f>DAY(Table1[[#This Row],[Date]])</f>
        <v>31</v>
      </c>
      <c r="M3885" s="3">
        <f>Table1[[#This Row],[Inventory Level]]/Table1[[#This Row],[Reorder Point]]</f>
        <v>3.9573459715639809</v>
      </c>
      <c r="N3885" s="3">
        <f>ROUND(Table1[[#This Row],[Turnover Ratio]],2)</f>
        <v>3.96</v>
      </c>
    </row>
    <row r="3886" spans="1:14" x14ac:dyDescent="0.25">
      <c r="A3886" t="s">
        <v>327</v>
      </c>
      <c r="B3886" s="1">
        <v>45096</v>
      </c>
      <c r="C3886">
        <v>237</v>
      </c>
      <c r="D3886">
        <v>128</v>
      </c>
      <c r="E3886">
        <v>3</v>
      </c>
      <c r="F3886">
        <v>140</v>
      </c>
      <c r="G3886">
        <v>27</v>
      </c>
      <c r="H3886" t="s">
        <v>3949</v>
      </c>
      <c r="I3886">
        <f>YEAR(Table1[[#This Row],[Date]])</f>
        <v>2023</v>
      </c>
      <c r="J3886">
        <f>MONTH(Table1[[#This Row],[Date]])</f>
        <v>6</v>
      </c>
      <c r="K3886">
        <f>WEEKDAY(Table1[[#This Row],[Date]])</f>
        <v>2</v>
      </c>
      <c r="L3886" s="3">
        <f>DAY(Table1[[#This Row],[Date]])</f>
        <v>19</v>
      </c>
      <c r="M3886" s="3">
        <f>Table1[[#This Row],[Inventory Level]]/Table1[[#This Row],[Reorder Point]]</f>
        <v>1.8515625</v>
      </c>
      <c r="N3886" s="3">
        <f>ROUND(Table1[[#This Row],[Turnover Ratio]],2)</f>
        <v>1.85</v>
      </c>
    </row>
    <row r="3887" spans="1:14" x14ac:dyDescent="0.25">
      <c r="A3887" t="s">
        <v>3216</v>
      </c>
      <c r="B3887" s="1">
        <v>45505</v>
      </c>
      <c r="C3887">
        <v>574</v>
      </c>
      <c r="D3887">
        <v>124</v>
      </c>
      <c r="E3887">
        <v>28</v>
      </c>
      <c r="F3887">
        <v>145</v>
      </c>
      <c r="G3887">
        <v>44</v>
      </c>
      <c r="H3887" t="s">
        <v>3949</v>
      </c>
      <c r="I3887">
        <f>YEAR(Table1[[#This Row],[Date]])</f>
        <v>2024</v>
      </c>
      <c r="J3887">
        <f>MONTH(Table1[[#This Row],[Date]])</f>
        <v>8</v>
      </c>
      <c r="K3887">
        <f>WEEKDAY(Table1[[#This Row],[Date]])</f>
        <v>5</v>
      </c>
      <c r="L3887" s="3">
        <f>DAY(Table1[[#This Row],[Date]])</f>
        <v>1</v>
      </c>
      <c r="M3887" s="3">
        <f>Table1[[#This Row],[Inventory Level]]/Table1[[#This Row],[Reorder Point]]</f>
        <v>4.629032258064516</v>
      </c>
      <c r="N3887" s="3">
        <f>ROUND(Table1[[#This Row],[Turnover Ratio]],2)</f>
        <v>4.63</v>
      </c>
    </row>
    <row r="3888" spans="1:14" x14ac:dyDescent="0.25">
      <c r="A3888" t="s">
        <v>3217</v>
      </c>
      <c r="B3888" s="1">
        <v>45126</v>
      </c>
      <c r="C3888">
        <v>283</v>
      </c>
      <c r="D3888">
        <v>172</v>
      </c>
      <c r="E3888">
        <v>25</v>
      </c>
      <c r="F3888">
        <v>180</v>
      </c>
      <c r="G3888">
        <v>45</v>
      </c>
      <c r="H3888" t="s">
        <v>3949</v>
      </c>
      <c r="I3888">
        <f>YEAR(Table1[[#This Row],[Date]])</f>
        <v>2023</v>
      </c>
      <c r="J3888">
        <f>MONTH(Table1[[#This Row],[Date]])</f>
        <v>7</v>
      </c>
      <c r="K3888">
        <f>WEEKDAY(Table1[[#This Row],[Date]])</f>
        <v>4</v>
      </c>
      <c r="L3888" s="3">
        <f>DAY(Table1[[#This Row],[Date]])</f>
        <v>19</v>
      </c>
      <c r="M3888" s="3">
        <f>Table1[[#This Row],[Inventory Level]]/Table1[[#This Row],[Reorder Point]]</f>
        <v>1.6453488372093024</v>
      </c>
      <c r="N3888" s="3">
        <f>ROUND(Table1[[#This Row],[Turnover Ratio]],2)</f>
        <v>1.65</v>
      </c>
    </row>
    <row r="3889" spans="1:14" hidden="1" x14ac:dyDescent="0.25">
      <c r="A3889" t="s">
        <v>991</v>
      </c>
      <c r="B3889" s="1">
        <v>45112</v>
      </c>
      <c r="C3889">
        <v>329</v>
      </c>
      <c r="D3889">
        <v>76</v>
      </c>
      <c r="E3889">
        <v>16</v>
      </c>
      <c r="F3889">
        <v>98</v>
      </c>
      <c r="G3889">
        <v>19</v>
      </c>
      <c r="H3889" t="s">
        <v>3950</v>
      </c>
      <c r="I3889">
        <f>YEAR(Table1[[#This Row],[Date]])</f>
        <v>2023</v>
      </c>
      <c r="J3889">
        <f>MONTH(Table1[[#This Row],[Date]])</f>
        <v>7</v>
      </c>
      <c r="K3889">
        <f>WEEKDAY(Table1[[#This Row],[Date]])</f>
        <v>4</v>
      </c>
      <c r="L3889" s="3">
        <f>DAY(Table1[[#This Row],[Date]])</f>
        <v>5</v>
      </c>
      <c r="M3889" s="3">
        <f>Table1[[#This Row],[Inventory Level]]/Table1[[#This Row],[Reorder Point]]</f>
        <v>4.3289473684210522</v>
      </c>
      <c r="N3889" s="3">
        <f>ROUND(Table1[[#This Row],[Turnover Ratio]],2)</f>
        <v>4.33</v>
      </c>
    </row>
    <row r="3890" spans="1:14" x14ac:dyDescent="0.25">
      <c r="A3890" t="s">
        <v>3218</v>
      </c>
      <c r="B3890" s="1">
        <v>45525</v>
      </c>
      <c r="C3890">
        <v>755</v>
      </c>
      <c r="D3890">
        <v>72</v>
      </c>
      <c r="E3890">
        <v>7</v>
      </c>
      <c r="F3890">
        <v>18</v>
      </c>
      <c r="G3890">
        <v>36</v>
      </c>
      <c r="H3890" t="s">
        <v>3949</v>
      </c>
      <c r="I3890">
        <f>YEAR(Table1[[#This Row],[Date]])</f>
        <v>2024</v>
      </c>
      <c r="J3890">
        <f>MONTH(Table1[[#This Row],[Date]])</f>
        <v>8</v>
      </c>
      <c r="K3890">
        <f>WEEKDAY(Table1[[#This Row],[Date]])</f>
        <v>4</v>
      </c>
      <c r="L3890" s="3">
        <f>DAY(Table1[[#This Row],[Date]])</f>
        <v>21</v>
      </c>
      <c r="M3890" s="3">
        <f>Table1[[#This Row],[Inventory Level]]/Table1[[#This Row],[Reorder Point]]</f>
        <v>10.486111111111111</v>
      </c>
      <c r="N3890" s="3">
        <f>ROUND(Table1[[#This Row],[Turnover Ratio]],2)</f>
        <v>10.49</v>
      </c>
    </row>
    <row r="3891" spans="1:14" hidden="1" x14ac:dyDescent="0.25">
      <c r="A3891" t="s">
        <v>3219</v>
      </c>
      <c r="B3891" s="1">
        <v>45200</v>
      </c>
      <c r="C3891">
        <v>488</v>
      </c>
      <c r="D3891">
        <v>346</v>
      </c>
      <c r="E3891">
        <v>3</v>
      </c>
      <c r="F3891">
        <v>30</v>
      </c>
      <c r="G3891">
        <v>19</v>
      </c>
      <c r="H3891" t="s">
        <v>3950</v>
      </c>
      <c r="I3891">
        <f>YEAR(Table1[[#This Row],[Date]])</f>
        <v>2023</v>
      </c>
      <c r="J3891">
        <f>MONTH(Table1[[#This Row],[Date]])</f>
        <v>10</v>
      </c>
      <c r="K3891">
        <f>WEEKDAY(Table1[[#This Row],[Date]])</f>
        <v>1</v>
      </c>
      <c r="L3891" s="3">
        <f>DAY(Table1[[#This Row],[Date]])</f>
        <v>1</v>
      </c>
      <c r="M3891" s="3">
        <f>Table1[[#This Row],[Inventory Level]]/Table1[[#This Row],[Reorder Point]]</f>
        <v>1.4104046242774566</v>
      </c>
      <c r="N3891" s="3">
        <f>ROUND(Table1[[#This Row],[Turnover Ratio]],2)</f>
        <v>1.41</v>
      </c>
    </row>
    <row r="3892" spans="1:14" hidden="1" x14ac:dyDescent="0.25">
      <c r="A3892" t="s">
        <v>3220</v>
      </c>
      <c r="B3892" s="1">
        <v>45214</v>
      </c>
      <c r="C3892">
        <v>356</v>
      </c>
      <c r="D3892">
        <v>246</v>
      </c>
      <c r="E3892">
        <v>3</v>
      </c>
      <c r="F3892">
        <v>122</v>
      </c>
      <c r="G3892">
        <v>49</v>
      </c>
      <c r="H3892" t="s">
        <v>3951</v>
      </c>
      <c r="I3892">
        <f>YEAR(Table1[[#This Row],[Date]])</f>
        <v>2023</v>
      </c>
      <c r="J3892">
        <f>MONTH(Table1[[#This Row],[Date]])</f>
        <v>10</v>
      </c>
      <c r="K3892">
        <f>WEEKDAY(Table1[[#This Row],[Date]])</f>
        <v>1</v>
      </c>
      <c r="L3892" s="3">
        <f>DAY(Table1[[#This Row],[Date]])</f>
        <v>15</v>
      </c>
      <c r="M3892" s="3">
        <f>Table1[[#This Row],[Inventory Level]]/Table1[[#This Row],[Reorder Point]]</f>
        <v>1.4471544715447155</v>
      </c>
      <c r="N3892" s="3">
        <f>ROUND(Table1[[#This Row],[Turnover Ratio]],2)</f>
        <v>1.45</v>
      </c>
    </row>
    <row r="3893" spans="1:14" hidden="1" x14ac:dyDescent="0.25">
      <c r="A3893" t="s">
        <v>3221</v>
      </c>
      <c r="B3893" s="1">
        <v>45682</v>
      </c>
      <c r="C3893">
        <v>622</v>
      </c>
      <c r="D3893">
        <v>358</v>
      </c>
      <c r="E3893">
        <v>16</v>
      </c>
      <c r="F3893">
        <v>23</v>
      </c>
      <c r="G3893">
        <v>16</v>
      </c>
      <c r="H3893" t="s">
        <v>3951</v>
      </c>
      <c r="I3893">
        <f>YEAR(Table1[[#This Row],[Date]])</f>
        <v>2025</v>
      </c>
      <c r="J3893">
        <f>MONTH(Table1[[#This Row],[Date]])</f>
        <v>1</v>
      </c>
      <c r="K3893">
        <f>WEEKDAY(Table1[[#This Row],[Date]])</f>
        <v>7</v>
      </c>
      <c r="L3893" s="3">
        <f>DAY(Table1[[#This Row],[Date]])</f>
        <v>25</v>
      </c>
      <c r="M3893" s="3">
        <f>Table1[[#This Row],[Inventory Level]]/Table1[[#This Row],[Reorder Point]]</f>
        <v>1.7374301675977655</v>
      </c>
      <c r="N3893" s="3">
        <f>ROUND(Table1[[#This Row],[Turnover Ratio]],2)</f>
        <v>1.74</v>
      </c>
    </row>
    <row r="3894" spans="1:14" hidden="1" x14ac:dyDescent="0.25">
      <c r="A3894" t="s">
        <v>1224</v>
      </c>
      <c r="B3894" s="1">
        <v>45625</v>
      </c>
      <c r="C3894">
        <v>394</v>
      </c>
      <c r="D3894">
        <v>206</v>
      </c>
      <c r="E3894">
        <v>27</v>
      </c>
      <c r="F3894">
        <v>70</v>
      </c>
      <c r="G3894">
        <v>8</v>
      </c>
      <c r="H3894" t="s">
        <v>3950</v>
      </c>
      <c r="I3894">
        <f>YEAR(Table1[[#This Row],[Date]])</f>
        <v>2024</v>
      </c>
      <c r="J3894">
        <f>MONTH(Table1[[#This Row],[Date]])</f>
        <v>11</v>
      </c>
      <c r="K3894">
        <f>WEEKDAY(Table1[[#This Row],[Date]])</f>
        <v>6</v>
      </c>
      <c r="L3894" s="3">
        <f>DAY(Table1[[#This Row],[Date]])</f>
        <v>29</v>
      </c>
      <c r="M3894" s="3">
        <f>Table1[[#This Row],[Inventory Level]]/Table1[[#This Row],[Reorder Point]]</f>
        <v>1.912621359223301</v>
      </c>
      <c r="N3894" s="3">
        <f>ROUND(Table1[[#This Row],[Turnover Ratio]],2)</f>
        <v>1.91</v>
      </c>
    </row>
    <row r="3895" spans="1:14" x14ac:dyDescent="0.25">
      <c r="A3895" t="s">
        <v>3222</v>
      </c>
      <c r="B3895" s="1">
        <v>45693</v>
      </c>
      <c r="C3895">
        <v>235</v>
      </c>
      <c r="D3895">
        <v>150</v>
      </c>
      <c r="E3895">
        <v>21</v>
      </c>
      <c r="F3895">
        <v>184</v>
      </c>
      <c r="G3895">
        <v>43</v>
      </c>
      <c r="H3895" t="s">
        <v>3949</v>
      </c>
      <c r="I3895">
        <f>YEAR(Table1[[#This Row],[Date]])</f>
        <v>2025</v>
      </c>
      <c r="J3895">
        <f>MONTH(Table1[[#This Row],[Date]])</f>
        <v>2</v>
      </c>
      <c r="K3895">
        <f>WEEKDAY(Table1[[#This Row],[Date]])</f>
        <v>4</v>
      </c>
      <c r="L3895" s="3">
        <f>DAY(Table1[[#This Row],[Date]])</f>
        <v>5</v>
      </c>
      <c r="M3895" s="3">
        <f>Table1[[#This Row],[Inventory Level]]/Table1[[#This Row],[Reorder Point]]</f>
        <v>1.5666666666666667</v>
      </c>
      <c r="N3895" s="3">
        <f>ROUND(Table1[[#This Row],[Turnover Ratio]],2)</f>
        <v>1.57</v>
      </c>
    </row>
    <row r="3896" spans="1:14" x14ac:dyDescent="0.25">
      <c r="A3896" t="s">
        <v>3223</v>
      </c>
      <c r="B3896" s="1">
        <v>45537</v>
      </c>
      <c r="C3896">
        <v>714</v>
      </c>
      <c r="D3896">
        <v>151</v>
      </c>
      <c r="E3896">
        <v>30</v>
      </c>
      <c r="F3896">
        <v>61</v>
      </c>
      <c r="G3896">
        <v>26</v>
      </c>
      <c r="H3896" t="s">
        <v>3949</v>
      </c>
      <c r="I3896">
        <f>YEAR(Table1[[#This Row],[Date]])</f>
        <v>2024</v>
      </c>
      <c r="J3896">
        <f>MONTH(Table1[[#This Row],[Date]])</f>
        <v>9</v>
      </c>
      <c r="K3896">
        <f>WEEKDAY(Table1[[#This Row],[Date]])</f>
        <v>2</v>
      </c>
      <c r="L3896" s="3">
        <f>DAY(Table1[[#This Row],[Date]])</f>
        <v>2</v>
      </c>
      <c r="M3896" s="3">
        <f>Table1[[#This Row],[Inventory Level]]/Table1[[#This Row],[Reorder Point]]</f>
        <v>4.7284768211920527</v>
      </c>
      <c r="N3896" s="3">
        <f>ROUND(Table1[[#This Row],[Turnover Ratio]],2)</f>
        <v>4.7300000000000004</v>
      </c>
    </row>
    <row r="3897" spans="1:14" hidden="1" x14ac:dyDescent="0.25">
      <c r="A3897" t="s">
        <v>3224</v>
      </c>
      <c r="B3897" s="1">
        <v>45295</v>
      </c>
      <c r="C3897">
        <v>274</v>
      </c>
      <c r="D3897">
        <v>346</v>
      </c>
      <c r="E3897">
        <v>7</v>
      </c>
      <c r="F3897">
        <v>16</v>
      </c>
      <c r="G3897">
        <v>14</v>
      </c>
      <c r="H3897" t="s">
        <v>3951</v>
      </c>
      <c r="I3897">
        <f>YEAR(Table1[[#This Row],[Date]])</f>
        <v>2024</v>
      </c>
      <c r="J3897">
        <f>MONTH(Table1[[#This Row],[Date]])</f>
        <v>1</v>
      </c>
      <c r="K3897">
        <f>WEEKDAY(Table1[[#This Row],[Date]])</f>
        <v>5</v>
      </c>
      <c r="L3897" s="3">
        <f>DAY(Table1[[#This Row],[Date]])</f>
        <v>4</v>
      </c>
      <c r="M3897" s="3">
        <f>Table1[[#This Row],[Inventory Level]]/Table1[[#This Row],[Reorder Point]]</f>
        <v>0.79190751445086704</v>
      </c>
      <c r="N3897" s="3">
        <f>ROUND(Table1[[#This Row],[Turnover Ratio]],2)</f>
        <v>0.79</v>
      </c>
    </row>
    <row r="3898" spans="1:14" hidden="1" x14ac:dyDescent="0.25">
      <c r="A3898" t="s">
        <v>3225</v>
      </c>
      <c r="B3898" s="1">
        <v>45662</v>
      </c>
      <c r="C3898">
        <v>249</v>
      </c>
      <c r="D3898">
        <v>456</v>
      </c>
      <c r="E3898">
        <v>23</v>
      </c>
      <c r="F3898">
        <v>126</v>
      </c>
      <c r="G3898">
        <v>32</v>
      </c>
      <c r="H3898" t="s">
        <v>3951</v>
      </c>
      <c r="I3898">
        <f>YEAR(Table1[[#This Row],[Date]])</f>
        <v>2025</v>
      </c>
      <c r="J3898">
        <f>MONTH(Table1[[#This Row],[Date]])</f>
        <v>1</v>
      </c>
      <c r="K3898">
        <f>WEEKDAY(Table1[[#This Row],[Date]])</f>
        <v>1</v>
      </c>
      <c r="L3898" s="3">
        <f>DAY(Table1[[#This Row],[Date]])</f>
        <v>5</v>
      </c>
      <c r="M3898" s="3">
        <f>Table1[[#This Row],[Inventory Level]]/Table1[[#This Row],[Reorder Point]]</f>
        <v>0.54605263157894735</v>
      </c>
      <c r="N3898" s="3">
        <f>ROUND(Table1[[#This Row],[Turnover Ratio]],2)</f>
        <v>0.55000000000000004</v>
      </c>
    </row>
    <row r="3899" spans="1:14" x14ac:dyDescent="0.25">
      <c r="A3899" t="s">
        <v>587</v>
      </c>
      <c r="B3899" s="1">
        <v>45131</v>
      </c>
      <c r="C3899">
        <v>620</v>
      </c>
      <c r="D3899">
        <v>266</v>
      </c>
      <c r="E3899">
        <v>7</v>
      </c>
      <c r="F3899">
        <v>83</v>
      </c>
      <c r="G3899">
        <v>41</v>
      </c>
      <c r="H3899" t="s">
        <v>3949</v>
      </c>
      <c r="I3899">
        <f>YEAR(Table1[[#This Row],[Date]])</f>
        <v>2023</v>
      </c>
      <c r="J3899">
        <f>MONTH(Table1[[#This Row],[Date]])</f>
        <v>7</v>
      </c>
      <c r="K3899">
        <f>WEEKDAY(Table1[[#This Row],[Date]])</f>
        <v>2</v>
      </c>
      <c r="L3899" s="3">
        <f>DAY(Table1[[#This Row],[Date]])</f>
        <v>24</v>
      </c>
      <c r="M3899" s="3">
        <f>Table1[[#This Row],[Inventory Level]]/Table1[[#This Row],[Reorder Point]]</f>
        <v>2.3308270676691731</v>
      </c>
      <c r="N3899" s="3">
        <f>ROUND(Table1[[#This Row],[Turnover Ratio]],2)</f>
        <v>2.33</v>
      </c>
    </row>
    <row r="3900" spans="1:14" hidden="1" x14ac:dyDescent="0.25">
      <c r="A3900" t="s">
        <v>3226</v>
      </c>
      <c r="B3900" s="1">
        <v>45594</v>
      </c>
      <c r="C3900">
        <v>334</v>
      </c>
      <c r="D3900">
        <v>101</v>
      </c>
      <c r="E3900">
        <v>12</v>
      </c>
      <c r="F3900">
        <v>28</v>
      </c>
      <c r="G3900">
        <v>49</v>
      </c>
      <c r="H3900" t="s">
        <v>3951</v>
      </c>
      <c r="I3900">
        <f>YEAR(Table1[[#This Row],[Date]])</f>
        <v>2024</v>
      </c>
      <c r="J3900">
        <f>MONTH(Table1[[#This Row],[Date]])</f>
        <v>10</v>
      </c>
      <c r="K3900">
        <f>WEEKDAY(Table1[[#This Row],[Date]])</f>
        <v>3</v>
      </c>
      <c r="L3900" s="3">
        <f>DAY(Table1[[#This Row],[Date]])</f>
        <v>29</v>
      </c>
      <c r="M3900" s="3">
        <f>Table1[[#This Row],[Inventory Level]]/Table1[[#This Row],[Reorder Point]]</f>
        <v>3.3069306930693068</v>
      </c>
      <c r="N3900" s="3">
        <f>ROUND(Table1[[#This Row],[Turnover Ratio]],2)</f>
        <v>3.31</v>
      </c>
    </row>
    <row r="3901" spans="1:14" x14ac:dyDescent="0.25">
      <c r="A3901" t="s">
        <v>3227</v>
      </c>
      <c r="B3901" s="1">
        <v>45475</v>
      </c>
      <c r="C3901">
        <v>875</v>
      </c>
      <c r="D3901">
        <v>480</v>
      </c>
      <c r="E3901">
        <v>3</v>
      </c>
      <c r="F3901">
        <v>42</v>
      </c>
      <c r="G3901">
        <v>27</v>
      </c>
      <c r="H3901" t="s">
        <v>3949</v>
      </c>
      <c r="I3901">
        <f>YEAR(Table1[[#This Row],[Date]])</f>
        <v>2024</v>
      </c>
      <c r="J3901">
        <f>MONTH(Table1[[#This Row],[Date]])</f>
        <v>7</v>
      </c>
      <c r="K3901">
        <f>WEEKDAY(Table1[[#This Row],[Date]])</f>
        <v>3</v>
      </c>
      <c r="L3901" s="3">
        <f>DAY(Table1[[#This Row],[Date]])</f>
        <v>2</v>
      </c>
      <c r="M3901" s="3">
        <f>Table1[[#This Row],[Inventory Level]]/Table1[[#This Row],[Reorder Point]]</f>
        <v>1.8229166666666667</v>
      </c>
      <c r="N3901" s="3">
        <f>ROUND(Table1[[#This Row],[Turnover Ratio]],2)</f>
        <v>1.82</v>
      </c>
    </row>
    <row r="3902" spans="1:14" x14ac:dyDescent="0.25">
      <c r="A3902" t="s">
        <v>3228</v>
      </c>
      <c r="B3902" s="1">
        <v>45251</v>
      </c>
      <c r="C3902">
        <v>219</v>
      </c>
      <c r="D3902">
        <v>243</v>
      </c>
      <c r="E3902">
        <v>8</v>
      </c>
      <c r="F3902">
        <v>59</v>
      </c>
      <c r="G3902">
        <v>50</v>
      </c>
      <c r="H3902" t="s">
        <v>3949</v>
      </c>
      <c r="I3902">
        <f>YEAR(Table1[[#This Row],[Date]])</f>
        <v>2023</v>
      </c>
      <c r="J3902">
        <f>MONTH(Table1[[#This Row],[Date]])</f>
        <v>11</v>
      </c>
      <c r="K3902">
        <f>WEEKDAY(Table1[[#This Row],[Date]])</f>
        <v>3</v>
      </c>
      <c r="L3902" s="3">
        <f>DAY(Table1[[#This Row],[Date]])</f>
        <v>21</v>
      </c>
      <c r="M3902" s="3">
        <f>Table1[[#This Row],[Inventory Level]]/Table1[[#This Row],[Reorder Point]]</f>
        <v>0.90123456790123457</v>
      </c>
      <c r="N3902" s="3">
        <f>ROUND(Table1[[#This Row],[Turnover Ratio]],2)</f>
        <v>0.9</v>
      </c>
    </row>
    <row r="3903" spans="1:14" hidden="1" x14ac:dyDescent="0.25">
      <c r="A3903" t="s">
        <v>3229</v>
      </c>
      <c r="B3903" s="1">
        <v>45520</v>
      </c>
      <c r="C3903">
        <v>245</v>
      </c>
      <c r="D3903">
        <v>307</v>
      </c>
      <c r="E3903">
        <v>17</v>
      </c>
      <c r="F3903">
        <v>67</v>
      </c>
      <c r="G3903">
        <v>27</v>
      </c>
      <c r="H3903" t="s">
        <v>3950</v>
      </c>
      <c r="I3903">
        <f>YEAR(Table1[[#This Row],[Date]])</f>
        <v>2024</v>
      </c>
      <c r="J3903">
        <f>MONTH(Table1[[#This Row],[Date]])</f>
        <v>8</v>
      </c>
      <c r="K3903">
        <f>WEEKDAY(Table1[[#This Row],[Date]])</f>
        <v>6</v>
      </c>
      <c r="L3903" s="3">
        <f>DAY(Table1[[#This Row],[Date]])</f>
        <v>16</v>
      </c>
      <c r="M3903" s="3">
        <f>Table1[[#This Row],[Inventory Level]]/Table1[[#This Row],[Reorder Point]]</f>
        <v>0.79804560260586321</v>
      </c>
      <c r="N3903" s="3">
        <f>ROUND(Table1[[#This Row],[Turnover Ratio]],2)</f>
        <v>0.8</v>
      </c>
    </row>
    <row r="3904" spans="1:14" hidden="1" x14ac:dyDescent="0.25">
      <c r="A3904" t="s">
        <v>1117</v>
      </c>
      <c r="B3904" s="1">
        <v>45667</v>
      </c>
      <c r="C3904">
        <v>922</v>
      </c>
      <c r="D3904">
        <v>268</v>
      </c>
      <c r="E3904">
        <v>16</v>
      </c>
      <c r="F3904">
        <v>119</v>
      </c>
      <c r="G3904">
        <v>44</v>
      </c>
      <c r="H3904" t="s">
        <v>3950</v>
      </c>
      <c r="I3904">
        <f>YEAR(Table1[[#This Row],[Date]])</f>
        <v>2025</v>
      </c>
      <c r="J3904">
        <f>MONTH(Table1[[#This Row],[Date]])</f>
        <v>1</v>
      </c>
      <c r="K3904">
        <f>WEEKDAY(Table1[[#This Row],[Date]])</f>
        <v>6</v>
      </c>
      <c r="L3904" s="3">
        <f>DAY(Table1[[#This Row],[Date]])</f>
        <v>10</v>
      </c>
      <c r="M3904" s="3">
        <f>Table1[[#This Row],[Inventory Level]]/Table1[[#This Row],[Reorder Point]]</f>
        <v>3.4402985074626864</v>
      </c>
      <c r="N3904" s="3">
        <f>ROUND(Table1[[#This Row],[Turnover Ratio]],2)</f>
        <v>3.44</v>
      </c>
    </row>
    <row r="3905" spans="1:14" hidden="1" x14ac:dyDescent="0.25">
      <c r="A3905" t="s">
        <v>3230</v>
      </c>
      <c r="B3905" s="1">
        <v>45360</v>
      </c>
      <c r="C3905">
        <v>628</v>
      </c>
      <c r="D3905">
        <v>60</v>
      </c>
      <c r="E3905">
        <v>12</v>
      </c>
      <c r="F3905">
        <v>198</v>
      </c>
      <c r="G3905">
        <v>44</v>
      </c>
      <c r="H3905" t="s">
        <v>3951</v>
      </c>
      <c r="I3905">
        <f>YEAR(Table1[[#This Row],[Date]])</f>
        <v>2024</v>
      </c>
      <c r="J3905">
        <f>MONTH(Table1[[#This Row],[Date]])</f>
        <v>3</v>
      </c>
      <c r="K3905">
        <f>WEEKDAY(Table1[[#This Row],[Date]])</f>
        <v>7</v>
      </c>
      <c r="L3905" s="3">
        <f>DAY(Table1[[#This Row],[Date]])</f>
        <v>9</v>
      </c>
      <c r="M3905" s="3">
        <f>Table1[[#This Row],[Inventory Level]]/Table1[[#This Row],[Reorder Point]]</f>
        <v>10.466666666666667</v>
      </c>
      <c r="N3905" s="3">
        <f>ROUND(Table1[[#This Row],[Turnover Ratio]],2)</f>
        <v>10.47</v>
      </c>
    </row>
    <row r="3906" spans="1:14" hidden="1" x14ac:dyDescent="0.25">
      <c r="A3906" t="s">
        <v>1668</v>
      </c>
      <c r="B3906" s="1">
        <v>45111</v>
      </c>
      <c r="C3906">
        <v>718</v>
      </c>
      <c r="D3906">
        <v>134</v>
      </c>
      <c r="E3906">
        <v>9</v>
      </c>
      <c r="F3906">
        <v>164</v>
      </c>
      <c r="G3906">
        <v>13</v>
      </c>
      <c r="H3906" t="s">
        <v>3951</v>
      </c>
      <c r="I3906">
        <f>YEAR(Table1[[#This Row],[Date]])</f>
        <v>2023</v>
      </c>
      <c r="J3906">
        <f>MONTH(Table1[[#This Row],[Date]])</f>
        <v>7</v>
      </c>
      <c r="K3906">
        <f>WEEKDAY(Table1[[#This Row],[Date]])</f>
        <v>3</v>
      </c>
      <c r="L3906" s="3">
        <f>DAY(Table1[[#This Row],[Date]])</f>
        <v>4</v>
      </c>
      <c r="M3906" s="3">
        <f>Table1[[#This Row],[Inventory Level]]/Table1[[#This Row],[Reorder Point]]</f>
        <v>5.3582089552238807</v>
      </c>
      <c r="N3906" s="3">
        <f>ROUND(Table1[[#This Row],[Turnover Ratio]],2)</f>
        <v>5.36</v>
      </c>
    </row>
    <row r="3907" spans="1:14" x14ac:dyDescent="0.25">
      <c r="A3907" t="s">
        <v>3231</v>
      </c>
      <c r="B3907" s="1">
        <v>45284</v>
      </c>
      <c r="C3907">
        <v>365</v>
      </c>
      <c r="D3907">
        <v>455</v>
      </c>
      <c r="E3907">
        <v>23</v>
      </c>
      <c r="F3907">
        <v>106</v>
      </c>
      <c r="G3907">
        <v>18</v>
      </c>
      <c r="H3907" t="s">
        <v>3949</v>
      </c>
      <c r="I3907">
        <f>YEAR(Table1[[#This Row],[Date]])</f>
        <v>2023</v>
      </c>
      <c r="J3907">
        <f>MONTH(Table1[[#This Row],[Date]])</f>
        <v>12</v>
      </c>
      <c r="K3907">
        <f>WEEKDAY(Table1[[#This Row],[Date]])</f>
        <v>1</v>
      </c>
      <c r="L3907" s="3">
        <f>DAY(Table1[[#This Row],[Date]])</f>
        <v>24</v>
      </c>
      <c r="M3907" s="3">
        <f>Table1[[#This Row],[Inventory Level]]/Table1[[#This Row],[Reorder Point]]</f>
        <v>0.80219780219780223</v>
      </c>
      <c r="N3907" s="3">
        <f>ROUND(Table1[[#This Row],[Turnover Ratio]],2)</f>
        <v>0.8</v>
      </c>
    </row>
    <row r="3908" spans="1:14" x14ac:dyDescent="0.25">
      <c r="A3908" t="s">
        <v>1499</v>
      </c>
      <c r="B3908" s="1">
        <v>45652</v>
      </c>
      <c r="C3908">
        <v>449</v>
      </c>
      <c r="D3908">
        <v>65</v>
      </c>
      <c r="E3908">
        <v>7</v>
      </c>
      <c r="F3908">
        <v>25</v>
      </c>
      <c r="G3908">
        <v>45</v>
      </c>
      <c r="H3908" t="s">
        <v>3949</v>
      </c>
      <c r="I3908">
        <f>YEAR(Table1[[#This Row],[Date]])</f>
        <v>2024</v>
      </c>
      <c r="J3908">
        <f>MONTH(Table1[[#This Row],[Date]])</f>
        <v>12</v>
      </c>
      <c r="K3908">
        <f>WEEKDAY(Table1[[#This Row],[Date]])</f>
        <v>5</v>
      </c>
      <c r="L3908" s="3">
        <f>DAY(Table1[[#This Row],[Date]])</f>
        <v>26</v>
      </c>
      <c r="M3908" s="3">
        <f>Table1[[#This Row],[Inventory Level]]/Table1[[#This Row],[Reorder Point]]</f>
        <v>6.907692307692308</v>
      </c>
      <c r="N3908" s="3">
        <f>ROUND(Table1[[#This Row],[Turnover Ratio]],2)</f>
        <v>6.91</v>
      </c>
    </row>
    <row r="3909" spans="1:14" hidden="1" x14ac:dyDescent="0.25">
      <c r="A3909" t="s">
        <v>3232</v>
      </c>
      <c r="B3909" s="1">
        <v>45210</v>
      </c>
      <c r="C3909">
        <v>532</v>
      </c>
      <c r="D3909">
        <v>76</v>
      </c>
      <c r="E3909">
        <v>16</v>
      </c>
      <c r="F3909">
        <v>52</v>
      </c>
      <c r="G3909">
        <v>47</v>
      </c>
      <c r="H3909" t="s">
        <v>3950</v>
      </c>
      <c r="I3909">
        <f>YEAR(Table1[[#This Row],[Date]])</f>
        <v>2023</v>
      </c>
      <c r="J3909">
        <f>MONTH(Table1[[#This Row],[Date]])</f>
        <v>10</v>
      </c>
      <c r="K3909">
        <f>WEEKDAY(Table1[[#This Row],[Date]])</f>
        <v>4</v>
      </c>
      <c r="L3909" s="3">
        <f>DAY(Table1[[#This Row],[Date]])</f>
        <v>11</v>
      </c>
      <c r="M3909" s="3">
        <f>Table1[[#This Row],[Inventory Level]]/Table1[[#This Row],[Reorder Point]]</f>
        <v>7</v>
      </c>
      <c r="N3909" s="3">
        <f>ROUND(Table1[[#This Row],[Turnover Ratio]],2)</f>
        <v>7</v>
      </c>
    </row>
    <row r="3910" spans="1:14" x14ac:dyDescent="0.25">
      <c r="A3910" t="s">
        <v>3233</v>
      </c>
      <c r="B3910" s="1">
        <v>45201</v>
      </c>
      <c r="C3910">
        <v>401</v>
      </c>
      <c r="D3910">
        <v>190</v>
      </c>
      <c r="E3910">
        <v>16</v>
      </c>
      <c r="F3910">
        <v>151</v>
      </c>
      <c r="G3910">
        <v>29</v>
      </c>
      <c r="H3910" t="s">
        <v>3949</v>
      </c>
      <c r="I3910">
        <f>YEAR(Table1[[#This Row],[Date]])</f>
        <v>2023</v>
      </c>
      <c r="J3910">
        <f>MONTH(Table1[[#This Row],[Date]])</f>
        <v>10</v>
      </c>
      <c r="K3910">
        <f>WEEKDAY(Table1[[#This Row],[Date]])</f>
        <v>2</v>
      </c>
      <c r="L3910" s="3">
        <f>DAY(Table1[[#This Row],[Date]])</f>
        <v>2</v>
      </c>
      <c r="M3910" s="3">
        <f>Table1[[#This Row],[Inventory Level]]/Table1[[#This Row],[Reorder Point]]</f>
        <v>2.1105263157894738</v>
      </c>
      <c r="N3910" s="3">
        <f>ROUND(Table1[[#This Row],[Turnover Ratio]],2)</f>
        <v>2.11</v>
      </c>
    </row>
    <row r="3911" spans="1:14" hidden="1" x14ac:dyDescent="0.25">
      <c r="A3911" t="s">
        <v>3234</v>
      </c>
      <c r="B3911" s="1">
        <v>45284</v>
      </c>
      <c r="C3911">
        <v>725</v>
      </c>
      <c r="D3911">
        <v>129</v>
      </c>
      <c r="E3911">
        <v>11</v>
      </c>
      <c r="F3911">
        <v>198</v>
      </c>
      <c r="G3911">
        <v>5</v>
      </c>
      <c r="H3911" t="s">
        <v>3950</v>
      </c>
      <c r="I3911">
        <f>YEAR(Table1[[#This Row],[Date]])</f>
        <v>2023</v>
      </c>
      <c r="J3911">
        <f>MONTH(Table1[[#This Row],[Date]])</f>
        <v>12</v>
      </c>
      <c r="K3911">
        <f>WEEKDAY(Table1[[#This Row],[Date]])</f>
        <v>1</v>
      </c>
      <c r="L3911" s="3">
        <f>DAY(Table1[[#This Row],[Date]])</f>
        <v>24</v>
      </c>
      <c r="M3911" s="3">
        <f>Table1[[#This Row],[Inventory Level]]/Table1[[#This Row],[Reorder Point]]</f>
        <v>5.6201550387596901</v>
      </c>
      <c r="N3911" s="3">
        <f>ROUND(Table1[[#This Row],[Turnover Ratio]],2)</f>
        <v>5.62</v>
      </c>
    </row>
    <row r="3912" spans="1:14" x14ac:dyDescent="0.25">
      <c r="A3912" t="s">
        <v>1494</v>
      </c>
      <c r="B3912" s="1">
        <v>45235</v>
      </c>
      <c r="C3912">
        <v>256</v>
      </c>
      <c r="D3912">
        <v>103</v>
      </c>
      <c r="E3912">
        <v>20</v>
      </c>
      <c r="F3912">
        <v>132</v>
      </c>
      <c r="G3912">
        <v>22</v>
      </c>
      <c r="H3912" t="s">
        <v>3949</v>
      </c>
      <c r="I3912">
        <f>YEAR(Table1[[#This Row],[Date]])</f>
        <v>2023</v>
      </c>
      <c r="J3912">
        <f>MONTH(Table1[[#This Row],[Date]])</f>
        <v>11</v>
      </c>
      <c r="K3912">
        <f>WEEKDAY(Table1[[#This Row],[Date]])</f>
        <v>1</v>
      </c>
      <c r="L3912" s="3">
        <f>DAY(Table1[[#This Row],[Date]])</f>
        <v>5</v>
      </c>
      <c r="M3912" s="3">
        <f>Table1[[#This Row],[Inventory Level]]/Table1[[#This Row],[Reorder Point]]</f>
        <v>2.4854368932038833</v>
      </c>
      <c r="N3912" s="3">
        <f>ROUND(Table1[[#This Row],[Turnover Ratio]],2)</f>
        <v>2.4900000000000002</v>
      </c>
    </row>
    <row r="3913" spans="1:14" x14ac:dyDescent="0.25">
      <c r="A3913" t="s">
        <v>2624</v>
      </c>
      <c r="B3913" s="1">
        <v>45361</v>
      </c>
      <c r="C3913">
        <v>602</v>
      </c>
      <c r="D3913">
        <v>140</v>
      </c>
      <c r="E3913">
        <v>21</v>
      </c>
      <c r="F3913">
        <v>84</v>
      </c>
      <c r="G3913">
        <v>22</v>
      </c>
      <c r="H3913" t="s">
        <v>3949</v>
      </c>
      <c r="I3913">
        <f>YEAR(Table1[[#This Row],[Date]])</f>
        <v>2024</v>
      </c>
      <c r="J3913">
        <f>MONTH(Table1[[#This Row],[Date]])</f>
        <v>3</v>
      </c>
      <c r="K3913">
        <f>WEEKDAY(Table1[[#This Row],[Date]])</f>
        <v>1</v>
      </c>
      <c r="L3913" s="3">
        <f>DAY(Table1[[#This Row],[Date]])</f>
        <v>10</v>
      </c>
      <c r="M3913" s="3">
        <f>Table1[[#This Row],[Inventory Level]]/Table1[[#This Row],[Reorder Point]]</f>
        <v>4.3</v>
      </c>
      <c r="N3913" s="3">
        <f>ROUND(Table1[[#This Row],[Turnover Ratio]],2)</f>
        <v>4.3</v>
      </c>
    </row>
    <row r="3914" spans="1:14" hidden="1" x14ac:dyDescent="0.25">
      <c r="A3914" t="s">
        <v>3235</v>
      </c>
      <c r="B3914" s="1">
        <v>45422</v>
      </c>
      <c r="C3914">
        <v>406</v>
      </c>
      <c r="D3914">
        <v>260</v>
      </c>
      <c r="E3914">
        <v>15</v>
      </c>
      <c r="F3914">
        <v>28</v>
      </c>
      <c r="G3914">
        <v>40</v>
      </c>
      <c r="H3914" t="s">
        <v>3950</v>
      </c>
      <c r="I3914">
        <f>YEAR(Table1[[#This Row],[Date]])</f>
        <v>2024</v>
      </c>
      <c r="J3914">
        <f>MONTH(Table1[[#This Row],[Date]])</f>
        <v>5</v>
      </c>
      <c r="K3914">
        <f>WEEKDAY(Table1[[#This Row],[Date]])</f>
        <v>6</v>
      </c>
      <c r="L3914" s="3">
        <f>DAY(Table1[[#This Row],[Date]])</f>
        <v>10</v>
      </c>
      <c r="M3914" s="3">
        <f>Table1[[#This Row],[Inventory Level]]/Table1[[#This Row],[Reorder Point]]</f>
        <v>1.5615384615384615</v>
      </c>
      <c r="N3914" s="3">
        <f>ROUND(Table1[[#This Row],[Turnover Ratio]],2)</f>
        <v>1.56</v>
      </c>
    </row>
    <row r="3915" spans="1:14" hidden="1" x14ac:dyDescent="0.25">
      <c r="A3915" t="s">
        <v>3236</v>
      </c>
      <c r="B3915" s="1">
        <v>45536</v>
      </c>
      <c r="C3915">
        <v>477</v>
      </c>
      <c r="D3915">
        <v>481</v>
      </c>
      <c r="E3915">
        <v>9</v>
      </c>
      <c r="F3915">
        <v>82</v>
      </c>
      <c r="G3915">
        <v>30</v>
      </c>
      <c r="H3915" t="s">
        <v>3951</v>
      </c>
      <c r="I3915">
        <f>YEAR(Table1[[#This Row],[Date]])</f>
        <v>2024</v>
      </c>
      <c r="J3915">
        <f>MONTH(Table1[[#This Row],[Date]])</f>
        <v>9</v>
      </c>
      <c r="K3915">
        <f>WEEKDAY(Table1[[#This Row],[Date]])</f>
        <v>1</v>
      </c>
      <c r="L3915" s="3">
        <f>DAY(Table1[[#This Row],[Date]])</f>
        <v>1</v>
      </c>
      <c r="M3915" s="3">
        <f>Table1[[#This Row],[Inventory Level]]/Table1[[#This Row],[Reorder Point]]</f>
        <v>0.99168399168399168</v>
      </c>
      <c r="N3915" s="3">
        <f>ROUND(Table1[[#This Row],[Turnover Ratio]],2)</f>
        <v>0.99</v>
      </c>
    </row>
    <row r="3916" spans="1:14" x14ac:dyDescent="0.25">
      <c r="A3916" t="s">
        <v>3237</v>
      </c>
      <c r="B3916" s="1">
        <v>45382</v>
      </c>
      <c r="C3916">
        <v>489</v>
      </c>
      <c r="D3916">
        <v>102</v>
      </c>
      <c r="E3916">
        <v>23</v>
      </c>
      <c r="F3916">
        <v>28</v>
      </c>
      <c r="G3916">
        <v>40</v>
      </c>
      <c r="H3916" t="s">
        <v>3949</v>
      </c>
      <c r="I3916">
        <f>YEAR(Table1[[#This Row],[Date]])</f>
        <v>2024</v>
      </c>
      <c r="J3916">
        <f>MONTH(Table1[[#This Row],[Date]])</f>
        <v>3</v>
      </c>
      <c r="K3916">
        <f>WEEKDAY(Table1[[#This Row],[Date]])</f>
        <v>1</v>
      </c>
      <c r="L3916" s="3">
        <f>DAY(Table1[[#This Row],[Date]])</f>
        <v>31</v>
      </c>
      <c r="M3916" s="3">
        <f>Table1[[#This Row],[Inventory Level]]/Table1[[#This Row],[Reorder Point]]</f>
        <v>4.7941176470588234</v>
      </c>
      <c r="N3916" s="3">
        <f>ROUND(Table1[[#This Row],[Turnover Ratio]],2)</f>
        <v>4.79</v>
      </c>
    </row>
    <row r="3917" spans="1:14" hidden="1" x14ac:dyDescent="0.25">
      <c r="A3917" t="s">
        <v>3238</v>
      </c>
      <c r="B3917" s="1">
        <v>45120</v>
      </c>
      <c r="C3917">
        <v>441</v>
      </c>
      <c r="D3917">
        <v>143</v>
      </c>
      <c r="E3917">
        <v>3</v>
      </c>
      <c r="F3917">
        <v>32</v>
      </c>
      <c r="G3917">
        <v>38</v>
      </c>
      <c r="H3917" t="s">
        <v>3951</v>
      </c>
      <c r="I3917">
        <f>YEAR(Table1[[#This Row],[Date]])</f>
        <v>2023</v>
      </c>
      <c r="J3917">
        <f>MONTH(Table1[[#This Row],[Date]])</f>
        <v>7</v>
      </c>
      <c r="K3917">
        <f>WEEKDAY(Table1[[#This Row],[Date]])</f>
        <v>5</v>
      </c>
      <c r="L3917" s="3">
        <f>DAY(Table1[[#This Row],[Date]])</f>
        <v>13</v>
      </c>
      <c r="M3917" s="3">
        <f>Table1[[#This Row],[Inventory Level]]/Table1[[#This Row],[Reorder Point]]</f>
        <v>3.0839160839160837</v>
      </c>
      <c r="N3917" s="3">
        <f>ROUND(Table1[[#This Row],[Turnover Ratio]],2)</f>
        <v>3.08</v>
      </c>
    </row>
    <row r="3918" spans="1:14" x14ac:dyDescent="0.25">
      <c r="A3918" t="s">
        <v>3239</v>
      </c>
      <c r="B3918" s="1">
        <v>45149</v>
      </c>
      <c r="C3918">
        <v>490</v>
      </c>
      <c r="D3918">
        <v>126</v>
      </c>
      <c r="E3918">
        <v>13</v>
      </c>
      <c r="F3918">
        <v>88</v>
      </c>
      <c r="G3918">
        <v>25</v>
      </c>
      <c r="H3918" t="s">
        <v>3949</v>
      </c>
      <c r="I3918">
        <f>YEAR(Table1[[#This Row],[Date]])</f>
        <v>2023</v>
      </c>
      <c r="J3918">
        <f>MONTH(Table1[[#This Row],[Date]])</f>
        <v>8</v>
      </c>
      <c r="K3918">
        <f>WEEKDAY(Table1[[#This Row],[Date]])</f>
        <v>6</v>
      </c>
      <c r="L3918" s="3">
        <f>DAY(Table1[[#This Row],[Date]])</f>
        <v>11</v>
      </c>
      <c r="M3918" s="3">
        <f>Table1[[#This Row],[Inventory Level]]/Table1[[#This Row],[Reorder Point]]</f>
        <v>3.8888888888888888</v>
      </c>
      <c r="N3918" s="3">
        <f>ROUND(Table1[[#This Row],[Turnover Ratio]],2)</f>
        <v>3.89</v>
      </c>
    </row>
    <row r="3919" spans="1:14" hidden="1" x14ac:dyDescent="0.25">
      <c r="A3919" t="s">
        <v>3240</v>
      </c>
      <c r="B3919" s="1">
        <v>45460</v>
      </c>
      <c r="C3919">
        <v>894</v>
      </c>
      <c r="D3919">
        <v>444</v>
      </c>
      <c r="E3919">
        <v>26</v>
      </c>
      <c r="F3919">
        <v>196</v>
      </c>
      <c r="G3919">
        <v>39</v>
      </c>
      <c r="H3919" t="s">
        <v>3950</v>
      </c>
      <c r="I3919">
        <f>YEAR(Table1[[#This Row],[Date]])</f>
        <v>2024</v>
      </c>
      <c r="J3919">
        <f>MONTH(Table1[[#This Row],[Date]])</f>
        <v>6</v>
      </c>
      <c r="K3919">
        <f>WEEKDAY(Table1[[#This Row],[Date]])</f>
        <v>2</v>
      </c>
      <c r="L3919" s="3">
        <f>DAY(Table1[[#This Row],[Date]])</f>
        <v>17</v>
      </c>
      <c r="M3919" s="3">
        <f>Table1[[#This Row],[Inventory Level]]/Table1[[#This Row],[Reorder Point]]</f>
        <v>2.0135135135135136</v>
      </c>
      <c r="N3919" s="3">
        <f>ROUND(Table1[[#This Row],[Turnover Ratio]],2)</f>
        <v>2.0099999999999998</v>
      </c>
    </row>
    <row r="3920" spans="1:14" x14ac:dyDescent="0.25">
      <c r="A3920" t="s">
        <v>3241</v>
      </c>
      <c r="B3920" s="1">
        <v>45493</v>
      </c>
      <c r="C3920">
        <v>559</v>
      </c>
      <c r="D3920">
        <v>488</v>
      </c>
      <c r="E3920">
        <v>4</v>
      </c>
      <c r="F3920">
        <v>187</v>
      </c>
      <c r="G3920">
        <v>22</v>
      </c>
      <c r="H3920" t="s">
        <v>3949</v>
      </c>
      <c r="I3920">
        <f>YEAR(Table1[[#This Row],[Date]])</f>
        <v>2024</v>
      </c>
      <c r="J3920">
        <f>MONTH(Table1[[#This Row],[Date]])</f>
        <v>7</v>
      </c>
      <c r="K3920">
        <f>WEEKDAY(Table1[[#This Row],[Date]])</f>
        <v>7</v>
      </c>
      <c r="L3920" s="3">
        <f>DAY(Table1[[#This Row],[Date]])</f>
        <v>20</v>
      </c>
      <c r="M3920" s="3">
        <f>Table1[[#This Row],[Inventory Level]]/Table1[[#This Row],[Reorder Point]]</f>
        <v>1.1454918032786885</v>
      </c>
      <c r="N3920" s="3">
        <f>ROUND(Table1[[#This Row],[Turnover Ratio]],2)</f>
        <v>1.1499999999999999</v>
      </c>
    </row>
    <row r="3921" spans="1:14" x14ac:dyDescent="0.25">
      <c r="A3921" t="s">
        <v>442</v>
      </c>
      <c r="B3921" s="1">
        <v>44999</v>
      </c>
      <c r="C3921">
        <v>857</v>
      </c>
      <c r="D3921">
        <v>157</v>
      </c>
      <c r="E3921">
        <v>4</v>
      </c>
      <c r="F3921">
        <v>37</v>
      </c>
      <c r="G3921">
        <v>34</v>
      </c>
      <c r="H3921" t="s">
        <v>3949</v>
      </c>
      <c r="I3921">
        <f>YEAR(Table1[[#This Row],[Date]])</f>
        <v>2023</v>
      </c>
      <c r="J3921">
        <f>MONTH(Table1[[#This Row],[Date]])</f>
        <v>3</v>
      </c>
      <c r="K3921">
        <f>WEEKDAY(Table1[[#This Row],[Date]])</f>
        <v>3</v>
      </c>
      <c r="L3921" s="3">
        <f>DAY(Table1[[#This Row],[Date]])</f>
        <v>14</v>
      </c>
      <c r="M3921" s="3">
        <f>Table1[[#This Row],[Inventory Level]]/Table1[[#This Row],[Reorder Point]]</f>
        <v>5.4585987261146496</v>
      </c>
      <c r="N3921" s="3">
        <f>ROUND(Table1[[#This Row],[Turnover Ratio]],2)</f>
        <v>5.46</v>
      </c>
    </row>
    <row r="3922" spans="1:14" x14ac:dyDescent="0.25">
      <c r="A3922" t="s">
        <v>3201</v>
      </c>
      <c r="B3922" s="1">
        <v>45665</v>
      </c>
      <c r="C3922">
        <v>556</v>
      </c>
      <c r="D3922">
        <v>419</v>
      </c>
      <c r="E3922">
        <v>2</v>
      </c>
      <c r="F3922">
        <v>49</v>
      </c>
      <c r="G3922">
        <v>44</v>
      </c>
      <c r="H3922" t="s">
        <v>3949</v>
      </c>
      <c r="I3922">
        <f>YEAR(Table1[[#This Row],[Date]])</f>
        <v>2025</v>
      </c>
      <c r="J3922">
        <f>MONTH(Table1[[#This Row],[Date]])</f>
        <v>1</v>
      </c>
      <c r="K3922">
        <f>WEEKDAY(Table1[[#This Row],[Date]])</f>
        <v>4</v>
      </c>
      <c r="L3922" s="3">
        <f>DAY(Table1[[#This Row],[Date]])</f>
        <v>8</v>
      </c>
      <c r="M3922" s="3">
        <f>Table1[[#This Row],[Inventory Level]]/Table1[[#This Row],[Reorder Point]]</f>
        <v>1.3269689737470167</v>
      </c>
      <c r="N3922" s="3">
        <f>ROUND(Table1[[#This Row],[Turnover Ratio]],2)</f>
        <v>1.33</v>
      </c>
    </row>
    <row r="3923" spans="1:14" hidden="1" x14ac:dyDescent="0.25">
      <c r="A3923" t="s">
        <v>3242</v>
      </c>
      <c r="B3923" s="1">
        <v>45340</v>
      </c>
      <c r="C3923">
        <v>484</v>
      </c>
      <c r="D3923">
        <v>264</v>
      </c>
      <c r="E3923">
        <v>20</v>
      </c>
      <c r="F3923">
        <v>142</v>
      </c>
      <c r="G3923">
        <v>29</v>
      </c>
      <c r="H3923" t="s">
        <v>3951</v>
      </c>
      <c r="I3923">
        <f>YEAR(Table1[[#This Row],[Date]])</f>
        <v>2024</v>
      </c>
      <c r="J3923">
        <f>MONTH(Table1[[#This Row],[Date]])</f>
        <v>2</v>
      </c>
      <c r="K3923">
        <f>WEEKDAY(Table1[[#This Row],[Date]])</f>
        <v>1</v>
      </c>
      <c r="L3923" s="3">
        <f>DAY(Table1[[#This Row],[Date]])</f>
        <v>18</v>
      </c>
      <c r="M3923" s="3">
        <f>Table1[[#This Row],[Inventory Level]]/Table1[[#This Row],[Reorder Point]]</f>
        <v>1.8333333333333333</v>
      </c>
      <c r="N3923" s="3">
        <f>ROUND(Table1[[#This Row],[Turnover Ratio]],2)</f>
        <v>1.83</v>
      </c>
    </row>
    <row r="3924" spans="1:14" hidden="1" x14ac:dyDescent="0.25">
      <c r="A3924" t="s">
        <v>3243</v>
      </c>
      <c r="B3924" s="1">
        <v>45304</v>
      </c>
      <c r="C3924">
        <v>354</v>
      </c>
      <c r="D3924">
        <v>187</v>
      </c>
      <c r="E3924">
        <v>17</v>
      </c>
      <c r="F3924">
        <v>121</v>
      </c>
      <c r="G3924">
        <v>7</v>
      </c>
      <c r="H3924" t="s">
        <v>3950</v>
      </c>
      <c r="I3924">
        <f>YEAR(Table1[[#This Row],[Date]])</f>
        <v>2024</v>
      </c>
      <c r="J3924">
        <f>MONTH(Table1[[#This Row],[Date]])</f>
        <v>1</v>
      </c>
      <c r="K3924">
        <f>WEEKDAY(Table1[[#This Row],[Date]])</f>
        <v>7</v>
      </c>
      <c r="L3924" s="3">
        <f>DAY(Table1[[#This Row],[Date]])</f>
        <v>13</v>
      </c>
      <c r="M3924" s="3">
        <f>Table1[[#This Row],[Inventory Level]]/Table1[[#This Row],[Reorder Point]]</f>
        <v>1.893048128342246</v>
      </c>
      <c r="N3924" s="3">
        <f>ROUND(Table1[[#This Row],[Turnover Ratio]],2)</f>
        <v>1.89</v>
      </c>
    </row>
    <row r="3925" spans="1:14" hidden="1" x14ac:dyDescent="0.25">
      <c r="A3925" t="s">
        <v>3244</v>
      </c>
      <c r="B3925" s="1">
        <v>45094</v>
      </c>
      <c r="C3925">
        <v>221</v>
      </c>
      <c r="D3925">
        <v>386</v>
      </c>
      <c r="E3925">
        <v>3</v>
      </c>
      <c r="F3925">
        <v>88</v>
      </c>
      <c r="G3925">
        <v>40</v>
      </c>
      <c r="H3925" t="s">
        <v>3950</v>
      </c>
      <c r="I3925">
        <f>YEAR(Table1[[#This Row],[Date]])</f>
        <v>2023</v>
      </c>
      <c r="J3925">
        <f>MONTH(Table1[[#This Row],[Date]])</f>
        <v>6</v>
      </c>
      <c r="K3925">
        <f>WEEKDAY(Table1[[#This Row],[Date]])</f>
        <v>7</v>
      </c>
      <c r="L3925" s="3">
        <f>DAY(Table1[[#This Row],[Date]])</f>
        <v>17</v>
      </c>
      <c r="M3925" s="3">
        <f>Table1[[#This Row],[Inventory Level]]/Table1[[#This Row],[Reorder Point]]</f>
        <v>0.57253886010362698</v>
      </c>
      <c r="N3925" s="3">
        <f>ROUND(Table1[[#This Row],[Turnover Ratio]],2)</f>
        <v>0.56999999999999995</v>
      </c>
    </row>
    <row r="3926" spans="1:14" hidden="1" x14ac:dyDescent="0.25">
      <c r="A3926" t="s">
        <v>3245</v>
      </c>
      <c r="B3926" s="1">
        <v>45362</v>
      </c>
      <c r="C3926">
        <v>385</v>
      </c>
      <c r="D3926">
        <v>101</v>
      </c>
      <c r="E3926">
        <v>21</v>
      </c>
      <c r="F3926">
        <v>93</v>
      </c>
      <c r="G3926">
        <v>5</v>
      </c>
      <c r="H3926" t="s">
        <v>3951</v>
      </c>
      <c r="I3926">
        <f>YEAR(Table1[[#This Row],[Date]])</f>
        <v>2024</v>
      </c>
      <c r="J3926">
        <f>MONTH(Table1[[#This Row],[Date]])</f>
        <v>3</v>
      </c>
      <c r="K3926">
        <f>WEEKDAY(Table1[[#This Row],[Date]])</f>
        <v>2</v>
      </c>
      <c r="L3926" s="3">
        <f>DAY(Table1[[#This Row],[Date]])</f>
        <v>11</v>
      </c>
      <c r="M3926" s="3">
        <f>Table1[[#This Row],[Inventory Level]]/Table1[[#This Row],[Reorder Point]]</f>
        <v>3.8118811881188117</v>
      </c>
      <c r="N3926" s="3">
        <f>ROUND(Table1[[#This Row],[Turnover Ratio]],2)</f>
        <v>3.81</v>
      </c>
    </row>
    <row r="3927" spans="1:14" hidden="1" x14ac:dyDescent="0.25">
      <c r="A3927" t="s">
        <v>2948</v>
      </c>
      <c r="B3927" s="1">
        <v>45094</v>
      </c>
      <c r="C3927">
        <v>538</v>
      </c>
      <c r="D3927">
        <v>254</v>
      </c>
      <c r="E3927">
        <v>12</v>
      </c>
      <c r="F3927">
        <v>185</v>
      </c>
      <c r="G3927">
        <v>32</v>
      </c>
      <c r="H3927" t="s">
        <v>3950</v>
      </c>
      <c r="I3927">
        <f>YEAR(Table1[[#This Row],[Date]])</f>
        <v>2023</v>
      </c>
      <c r="J3927">
        <f>MONTH(Table1[[#This Row],[Date]])</f>
        <v>6</v>
      </c>
      <c r="K3927">
        <f>WEEKDAY(Table1[[#This Row],[Date]])</f>
        <v>7</v>
      </c>
      <c r="L3927" s="3">
        <f>DAY(Table1[[#This Row],[Date]])</f>
        <v>17</v>
      </c>
      <c r="M3927" s="3">
        <f>Table1[[#This Row],[Inventory Level]]/Table1[[#This Row],[Reorder Point]]</f>
        <v>2.1181102362204722</v>
      </c>
      <c r="N3927" s="3">
        <f>ROUND(Table1[[#This Row],[Turnover Ratio]],2)</f>
        <v>2.12</v>
      </c>
    </row>
    <row r="3928" spans="1:14" hidden="1" x14ac:dyDescent="0.25">
      <c r="A3928" t="s">
        <v>2493</v>
      </c>
      <c r="B3928" s="1">
        <v>45422</v>
      </c>
      <c r="C3928">
        <v>996</v>
      </c>
      <c r="D3928">
        <v>212</v>
      </c>
      <c r="E3928">
        <v>7</v>
      </c>
      <c r="F3928">
        <v>177</v>
      </c>
      <c r="G3928">
        <v>45</v>
      </c>
      <c r="H3928" t="s">
        <v>3950</v>
      </c>
      <c r="I3928">
        <f>YEAR(Table1[[#This Row],[Date]])</f>
        <v>2024</v>
      </c>
      <c r="J3928">
        <f>MONTH(Table1[[#This Row],[Date]])</f>
        <v>5</v>
      </c>
      <c r="K3928">
        <f>WEEKDAY(Table1[[#This Row],[Date]])</f>
        <v>6</v>
      </c>
      <c r="L3928" s="3">
        <f>DAY(Table1[[#This Row],[Date]])</f>
        <v>10</v>
      </c>
      <c r="M3928" s="3">
        <f>Table1[[#This Row],[Inventory Level]]/Table1[[#This Row],[Reorder Point]]</f>
        <v>4.6981132075471699</v>
      </c>
      <c r="N3928" s="3">
        <f>ROUND(Table1[[#This Row],[Turnover Ratio]],2)</f>
        <v>4.7</v>
      </c>
    </row>
    <row r="3929" spans="1:14" hidden="1" x14ac:dyDescent="0.25">
      <c r="A3929" t="s">
        <v>1528</v>
      </c>
      <c r="B3929" s="1">
        <v>45513</v>
      </c>
      <c r="C3929">
        <v>375</v>
      </c>
      <c r="D3929">
        <v>403</v>
      </c>
      <c r="E3929">
        <v>7</v>
      </c>
      <c r="F3929">
        <v>174</v>
      </c>
      <c r="G3929">
        <v>29</v>
      </c>
      <c r="H3929" t="s">
        <v>3951</v>
      </c>
      <c r="I3929">
        <f>YEAR(Table1[[#This Row],[Date]])</f>
        <v>2024</v>
      </c>
      <c r="J3929">
        <f>MONTH(Table1[[#This Row],[Date]])</f>
        <v>8</v>
      </c>
      <c r="K3929">
        <f>WEEKDAY(Table1[[#This Row],[Date]])</f>
        <v>6</v>
      </c>
      <c r="L3929" s="3">
        <f>DAY(Table1[[#This Row],[Date]])</f>
        <v>9</v>
      </c>
      <c r="M3929" s="3">
        <f>Table1[[#This Row],[Inventory Level]]/Table1[[#This Row],[Reorder Point]]</f>
        <v>0.9305210918114144</v>
      </c>
      <c r="N3929" s="3">
        <f>ROUND(Table1[[#This Row],[Turnover Ratio]],2)</f>
        <v>0.93</v>
      </c>
    </row>
    <row r="3930" spans="1:14" x14ac:dyDescent="0.25">
      <c r="A3930" t="s">
        <v>3246</v>
      </c>
      <c r="B3930" s="1">
        <v>45289</v>
      </c>
      <c r="C3930">
        <v>107</v>
      </c>
      <c r="D3930">
        <v>395</v>
      </c>
      <c r="E3930">
        <v>19</v>
      </c>
      <c r="F3930">
        <v>45</v>
      </c>
      <c r="G3930">
        <v>26</v>
      </c>
      <c r="H3930" t="s">
        <v>3949</v>
      </c>
      <c r="I3930">
        <f>YEAR(Table1[[#This Row],[Date]])</f>
        <v>2023</v>
      </c>
      <c r="J3930">
        <f>MONTH(Table1[[#This Row],[Date]])</f>
        <v>12</v>
      </c>
      <c r="K3930">
        <f>WEEKDAY(Table1[[#This Row],[Date]])</f>
        <v>6</v>
      </c>
      <c r="L3930" s="3">
        <f>DAY(Table1[[#This Row],[Date]])</f>
        <v>29</v>
      </c>
      <c r="M3930" s="3">
        <f>Table1[[#This Row],[Inventory Level]]/Table1[[#This Row],[Reorder Point]]</f>
        <v>0.27088607594936709</v>
      </c>
      <c r="N3930" s="3">
        <f>ROUND(Table1[[#This Row],[Turnover Ratio]],2)</f>
        <v>0.27</v>
      </c>
    </row>
    <row r="3931" spans="1:14" hidden="1" x14ac:dyDescent="0.25">
      <c r="A3931" t="s">
        <v>1632</v>
      </c>
      <c r="B3931" s="1">
        <v>45509</v>
      </c>
      <c r="C3931">
        <v>876</v>
      </c>
      <c r="D3931">
        <v>118</v>
      </c>
      <c r="E3931">
        <v>27</v>
      </c>
      <c r="F3931">
        <v>129</v>
      </c>
      <c r="G3931">
        <v>6</v>
      </c>
      <c r="H3931" t="s">
        <v>3951</v>
      </c>
      <c r="I3931">
        <f>YEAR(Table1[[#This Row],[Date]])</f>
        <v>2024</v>
      </c>
      <c r="J3931">
        <f>MONTH(Table1[[#This Row],[Date]])</f>
        <v>8</v>
      </c>
      <c r="K3931">
        <f>WEEKDAY(Table1[[#This Row],[Date]])</f>
        <v>2</v>
      </c>
      <c r="L3931" s="3">
        <f>DAY(Table1[[#This Row],[Date]])</f>
        <v>5</v>
      </c>
      <c r="M3931" s="3">
        <f>Table1[[#This Row],[Inventory Level]]/Table1[[#This Row],[Reorder Point]]</f>
        <v>7.4237288135593218</v>
      </c>
      <c r="N3931" s="3">
        <f>ROUND(Table1[[#This Row],[Turnover Ratio]],2)</f>
        <v>7.42</v>
      </c>
    </row>
    <row r="3932" spans="1:14" x14ac:dyDescent="0.25">
      <c r="A3932" t="s">
        <v>3247</v>
      </c>
      <c r="B3932" s="1">
        <v>45662</v>
      </c>
      <c r="C3932">
        <v>188</v>
      </c>
      <c r="D3932">
        <v>180</v>
      </c>
      <c r="E3932">
        <v>28</v>
      </c>
      <c r="F3932">
        <v>101</v>
      </c>
      <c r="G3932">
        <v>17</v>
      </c>
      <c r="H3932" t="s">
        <v>3949</v>
      </c>
      <c r="I3932">
        <f>YEAR(Table1[[#This Row],[Date]])</f>
        <v>2025</v>
      </c>
      <c r="J3932">
        <f>MONTH(Table1[[#This Row],[Date]])</f>
        <v>1</v>
      </c>
      <c r="K3932">
        <f>WEEKDAY(Table1[[#This Row],[Date]])</f>
        <v>1</v>
      </c>
      <c r="L3932" s="3">
        <f>DAY(Table1[[#This Row],[Date]])</f>
        <v>5</v>
      </c>
      <c r="M3932" s="3">
        <f>Table1[[#This Row],[Inventory Level]]/Table1[[#This Row],[Reorder Point]]</f>
        <v>1.0444444444444445</v>
      </c>
      <c r="N3932" s="3">
        <f>ROUND(Table1[[#This Row],[Turnover Ratio]],2)</f>
        <v>1.04</v>
      </c>
    </row>
    <row r="3933" spans="1:14" x14ac:dyDescent="0.25">
      <c r="A3933" t="s">
        <v>3248</v>
      </c>
      <c r="B3933" s="1">
        <v>45419</v>
      </c>
      <c r="C3933">
        <v>602</v>
      </c>
      <c r="D3933">
        <v>183</v>
      </c>
      <c r="E3933">
        <v>7</v>
      </c>
      <c r="F3933">
        <v>135</v>
      </c>
      <c r="G3933">
        <v>40</v>
      </c>
      <c r="H3933" t="s">
        <v>3949</v>
      </c>
      <c r="I3933">
        <f>YEAR(Table1[[#This Row],[Date]])</f>
        <v>2024</v>
      </c>
      <c r="J3933">
        <f>MONTH(Table1[[#This Row],[Date]])</f>
        <v>5</v>
      </c>
      <c r="K3933">
        <f>WEEKDAY(Table1[[#This Row],[Date]])</f>
        <v>3</v>
      </c>
      <c r="L3933" s="3">
        <f>DAY(Table1[[#This Row],[Date]])</f>
        <v>7</v>
      </c>
      <c r="M3933" s="3">
        <f>Table1[[#This Row],[Inventory Level]]/Table1[[#This Row],[Reorder Point]]</f>
        <v>3.2896174863387979</v>
      </c>
      <c r="N3933" s="3">
        <f>ROUND(Table1[[#This Row],[Turnover Ratio]],2)</f>
        <v>3.29</v>
      </c>
    </row>
    <row r="3934" spans="1:14" hidden="1" x14ac:dyDescent="0.25">
      <c r="A3934" t="s">
        <v>3249</v>
      </c>
      <c r="B3934" s="1">
        <v>45007</v>
      </c>
      <c r="C3934">
        <v>864</v>
      </c>
      <c r="D3934">
        <v>121</v>
      </c>
      <c r="E3934">
        <v>28</v>
      </c>
      <c r="F3934">
        <v>55</v>
      </c>
      <c r="G3934">
        <v>8</v>
      </c>
      <c r="H3934" t="s">
        <v>3951</v>
      </c>
      <c r="I3934">
        <f>YEAR(Table1[[#This Row],[Date]])</f>
        <v>2023</v>
      </c>
      <c r="J3934">
        <f>MONTH(Table1[[#This Row],[Date]])</f>
        <v>3</v>
      </c>
      <c r="K3934">
        <f>WEEKDAY(Table1[[#This Row],[Date]])</f>
        <v>4</v>
      </c>
      <c r="L3934" s="3">
        <f>DAY(Table1[[#This Row],[Date]])</f>
        <v>22</v>
      </c>
      <c r="M3934" s="3">
        <f>Table1[[#This Row],[Inventory Level]]/Table1[[#This Row],[Reorder Point]]</f>
        <v>7.1404958677685952</v>
      </c>
      <c r="N3934" s="3">
        <f>ROUND(Table1[[#This Row],[Turnover Ratio]],2)</f>
        <v>7.14</v>
      </c>
    </row>
    <row r="3935" spans="1:14" hidden="1" x14ac:dyDescent="0.25">
      <c r="A3935" t="s">
        <v>730</v>
      </c>
      <c r="B3935" s="1">
        <v>45403</v>
      </c>
      <c r="C3935">
        <v>277</v>
      </c>
      <c r="D3935">
        <v>497</v>
      </c>
      <c r="E3935">
        <v>4</v>
      </c>
      <c r="F3935">
        <v>33</v>
      </c>
      <c r="G3935">
        <v>36</v>
      </c>
      <c r="H3935" t="s">
        <v>3950</v>
      </c>
      <c r="I3935">
        <f>YEAR(Table1[[#This Row],[Date]])</f>
        <v>2024</v>
      </c>
      <c r="J3935">
        <f>MONTH(Table1[[#This Row],[Date]])</f>
        <v>4</v>
      </c>
      <c r="K3935">
        <f>WEEKDAY(Table1[[#This Row],[Date]])</f>
        <v>1</v>
      </c>
      <c r="L3935" s="3">
        <f>DAY(Table1[[#This Row],[Date]])</f>
        <v>21</v>
      </c>
      <c r="M3935" s="3">
        <f>Table1[[#This Row],[Inventory Level]]/Table1[[#This Row],[Reorder Point]]</f>
        <v>0.55734406438631789</v>
      </c>
      <c r="N3935" s="3">
        <f>ROUND(Table1[[#This Row],[Turnover Ratio]],2)</f>
        <v>0.56000000000000005</v>
      </c>
    </row>
    <row r="3936" spans="1:14" hidden="1" x14ac:dyDescent="0.25">
      <c r="A3936" t="s">
        <v>1355</v>
      </c>
      <c r="B3936" s="1">
        <v>45144</v>
      </c>
      <c r="C3936">
        <v>800</v>
      </c>
      <c r="D3936">
        <v>498</v>
      </c>
      <c r="E3936">
        <v>7</v>
      </c>
      <c r="F3936">
        <v>168</v>
      </c>
      <c r="G3936">
        <v>46</v>
      </c>
      <c r="H3936" t="s">
        <v>3950</v>
      </c>
      <c r="I3936">
        <f>YEAR(Table1[[#This Row],[Date]])</f>
        <v>2023</v>
      </c>
      <c r="J3936">
        <f>MONTH(Table1[[#This Row],[Date]])</f>
        <v>8</v>
      </c>
      <c r="K3936">
        <f>WEEKDAY(Table1[[#This Row],[Date]])</f>
        <v>1</v>
      </c>
      <c r="L3936" s="3">
        <f>DAY(Table1[[#This Row],[Date]])</f>
        <v>6</v>
      </c>
      <c r="M3936" s="3">
        <f>Table1[[#This Row],[Inventory Level]]/Table1[[#This Row],[Reorder Point]]</f>
        <v>1.606425702811245</v>
      </c>
      <c r="N3936" s="3">
        <f>ROUND(Table1[[#This Row],[Turnover Ratio]],2)</f>
        <v>1.61</v>
      </c>
    </row>
    <row r="3937" spans="1:14" hidden="1" x14ac:dyDescent="0.25">
      <c r="A3937" t="s">
        <v>3250</v>
      </c>
      <c r="B3937" s="1">
        <v>44989</v>
      </c>
      <c r="C3937">
        <v>774</v>
      </c>
      <c r="D3937">
        <v>72</v>
      </c>
      <c r="E3937">
        <v>20</v>
      </c>
      <c r="F3937">
        <v>80</v>
      </c>
      <c r="G3937">
        <v>12</v>
      </c>
      <c r="H3937" t="s">
        <v>3950</v>
      </c>
      <c r="I3937">
        <f>YEAR(Table1[[#This Row],[Date]])</f>
        <v>2023</v>
      </c>
      <c r="J3937">
        <f>MONTH(Table1[[#This Row],[Date]])</f>
        <v>3</v>
      </c>
      <c r="K3937">
        <f>WEEKDAY(Table1[[#This Row],[Date]])</f>
        <v>7</v>
      </c>
      <c r="L3937" s="3">
        <f>DAY(Table1[[#This Row],[Date]])</f>
        <v>4</v>
      </c>
      <c r="M3937" s="3">
        <f>Table1[[#This Row],[Inventory Level]]/Table1[[#This Row],[Reorder Point]]</f>
        <v>10.75</v>
      </c>
      <c r="N3937" s="3">
        <f>ROUND(Table1[[#This Row],[Turnover Ratio]],2)</f>
        <v>10.75</v>
      </c>
    </row>
    <row r="3938" spans="1:14" hidden="1" x14ac:dyDescent="0.25">
      <c r="A3938" t="s">
        <v>3251</v>
      </c>
      <c r="B3938" s="1">
        <v>44998</v>
      </c>
      <c r="C3938">
        <v>248</v>
      </c>
      <c r="D3938">
        <v>302</v>
      </c>
      <c r="E3938">
        <v>29</v>
      </c>
      <c r="F3938">
        <v>69</v>
      </c>
      <c r="G3938">
        <v>3</v>
      </c>
      <c r="H3938" t="s">
        <v>3950</v>
      </c>
      <c r="I3938">
        <f>YEAR(Table1[[#This Row],[Date]])</f>
        <v>2023</v>
      </c>
      <c r="J3938">
        <f>MONTH(Table1[[#This Row],[Date]])</f>
        <v>3</v>
      </c>
      <c r="K3938">
        <f>WEEKDAY(Table1[[#This Row],[Date]])</f>
        <v>2</v>
      </c>
      <c r="L3938" s="3">
        <f>DAY(Table1[[#This Row],[Date]])</f>
        <v>13</v>
      </c>
      <c r="M3938" s="3">
        <f>Table1[[#This Row],[Inventory Level]]/Table1[[#This Row],[Reorder Point]]</f>
        <v>0.82119205298013243</v>
      </c>
      <c r="N3938" s="3">
        <f>ROUND(Table1[[#This Row],[Turnover Ratio]],2)</f>
        <v>0.82</v>
      </c>
    </row>
    <row r="3939" spans="1:14" x14ac:dyDescent="0.25">
      <c r="A3939" t="s">
        <v>2018</v>
      </c>
      <c r="B3939" s="1">
        <v>45288</v>
      </c>
      <c r="C3939">
        <v>633</v>
      </c>
      <c r="D3939">
        <v>142</v>
      </c>
      <c r="E3939">
        <v>12</v>
      </c>
      <c r="F3939">
        <v>106</v>
      </c>
      <c r="G3939">
        <v>26</v>
      </c>
      <c r="H3939" t="s">
        <v>3949</v>
      </c>
      <c r="I3939">
        <f>YEAR(Table1[[#This Row],[Date]])</f>
        <v>2023</v>
      </c>
      <c r="J3939">
        <f>MONTH(Table1[[#This Row],[Date]])</f>
        <v>12</v>
      </c>
      <c r="K3939">
        <f>WEEKDAY(Table1[[#This Row],[Date]])</f>
        <v>5</v>
      </c>
      <c r="L3939" s="3">
        <f>DAY(Table1[[#This Row],[Date]])</f>
        <v>28</v>
      </c>
      <c r="M3939" s="3">
        <f>Table1[[#This Row],[Inventory Level]]/Table1[[#This Row],[Reorder Point]]</f>
        <v>4.457746478873239</v>
      </c>
      <c r="N3939" s="3">
        <f>ROUND(Table1[[#This Row],[Turnover Ratio]],2)</f>
        <v>4.46</v>
      </c>
    </row>
    <row r="3940" spans="1:14" x14ac:dyDescent="0.25">
      <c r="A3940" t="s">
        <v>3252</v>
      </c>
      <c r="B3940" s="1">
        <v>45118</v>
      </c>
      <c r="C3940">
        <v>330</v>
      </c>
      <c r="D3940">
        <v>485</v>
      </c>
      <c r="E3940">
        <v>14</v>
      </c>
      <c r="F3940">
        <v>51</v>
      </c>
      <c r="G3940">
        <v>2</v>
      </c>
      <c r="H3940" t="s">
        <v>3949</v>
      </c>
      <c r="I3940">
        <f>YEAR(Table1[[#This Row],[Date]])</f>
        <v>2023</v>
      </c>
      <c r="J3940">
        <f>MONTH(Table1[[#This Row],[Date]])</f>
        <v>7</v>
      </c>
      <c r="K3940">
        <f>WEEKDAY(Table1[[#This Row],[Date]])</f>
        <v>3</v>
      </c>
      <c r="L3940" s="3">
        <f>DAY(Table1[[#This Row],[Date]])</f>
        <v>11</v>
      </c>
      <c r="M3940" s="3">
        <f>Table1[[#This Row],[Inventory Level]]/Table1[[#This Row],[Reorder Point]]</f>
        <v>0.68041237113402064</v>
      </c>
      <c r="N3940" s="3">
        <f>ROUND(Table1[[#This Row],[Turnover Ratio]],2)</f>
        <v>0.68</v>
      </c>
    </row>
    <row r="3941" spans="1:14" hidden="1" x14ac:dyDescent="0.25">
      <c r="A3941" t="s">
        <v>2156</v>
      </c>
      <c r="B3941" s="1">
        <v>45606</v>
      </c>
      <c r="C3941">
        <v>527</v>
      </c>
      <c r="D3941">
        <v>208</v>
      </c>
      <c r="E3941">
        <v>21</v>
      </c>
      <c r="F3941">
        <v>78</v>
      </c>
      <c r="G3941">
        <v>19</v>
      </c>
      <c r="H3941" t="s">
        <v>3950</v>
      </c>
      <c r="I3941">
        <f>YEAR(Table1[[#This Row],[Date]])</f>
        <v>2024</v>
      </c>
      <c r="J3941">
        <f>MONTH(Table1[[#This Row],[Date]])</f>
        <v>11</v>
      </c>
      <c r="K3941">
        <f>WEEKDAY(Table1[[#This Row],[Date]])</f>
        <v>1</v>
      </c>
      <c r="L3941" s="3">
        <f>DAY(Table1[[#This Row],[Date]])</f>
        <v>10</v>
      </c>
      <c r="M3941" s="3">
        <f>Table1[[#This Row],[Inventory Level]]/Table1[[#This Row],[Reorder Point]]</f>
        <v>2.5336538461538463</v>
      </c>
      <c r="N3941" s="3">
        <f>ROUND(Table1[[#This Row],[Turnover Ratio]],2)</f>
        <v>2.5299999999999998</v>
      </c>
    </row>
    <row r="3942" spans="1:14" x14ac:dyDescent="0.25">
      <c r="A3942" t="s">
        <v>2751</v>
      </c>
      <c r="B3942" s="1">
        <v>45052</v>
      </c>
      <c r="C3942">
        <v>841</v>
      </c>
      <c r="D3942">
        <v>493</v>
      </c>
      <c r="E3942">
        <v>27</v>
      </c>
      <c r="F3942">
        <v>22</v>
      </c>
      <c r="G3942">
        <v>8</v>
      </c>
      <c r="H3942" t="s">
        <v>3949</v>
      </c>
      <c r="I3942">
        <f>YEAR(Table1[[#This Row],[Date]])</f>
        <v>2023</v>
      </c>
      <c r="J3942">
        <f>MONTH(Table1[[#This Row],[Date]])</f>
        <v>5</v>
      </c>
      <c r="K3942">
        <f>WEEKDAY(Table1[[#This Row],[Date]])</f>
        <v>7</v>
      </c>
      <c r="L3942" s="3">
        <f>DAY(Table1[[#This Row],[Date]])</f>
        <v>6</v>
      </c>
      <c r="M3942" s="3">
        <f>Table1[[#This Row],[Inventory Level]]/Table1[[#This Row],[Reorder Point]]</f>
        <v>1.7058823529411764</v>
      </c>
      <c r="N3942" s="3">
        <f>ROUND(Table1[[#This Row],[Turnover Ratio]],2)</f>
        <v>1.71</v>
      </c>
    </row>
    <row r="3943" spans="1:14" hidden="1" x14ac:dyDescent="0.25">
      <c r="A3943" t="s">
        <v>1845</v>
      </c>
      <c r="B3943" s="1">
        <v>45002</v>
      </c>
      <c r="C3943">
        <v>221</v>
      </c>
      <c r="D3943">
        <v>259</v>
      </c>
      <c r="E3943">
        <v>1</v>
      </c>
      <c r="F3943">
        <v>129</v>
      </c>
      <c r="G3943">
        <v>15</v>
      </c>
      <c r="H3943" t="s">
        <v>3950</v>
      </c>
      <c r="I3943">
        <f>YEAR(Table1[[#This Row],[Date]])</f>
        <v>2023</v>
      </c>
      <c r="J3943">
        <f>MONTH(Table1[[#This Row],[Date]])</f>
        <v>3</v>
      </c>
      <c r="K3943">
        <f>WEEKDAY(Table1[[#This Row],[Date]])</f>
        <v>6</v>
      </c>
      <c r="L3943" s="3">
        <f>DAY(Table1[[#This Row],[Date]])</f>
        <v>17</v>
      </c>
      <c r="M3943" s="3">
        <f>Table1[[#This Row],[Inventory Level]]/Table1[[#This Row],[Reorder Point]]</f>
        <v>0.85328185328185324</v>
      </c>
      <c r="N3943" s="3">
        <f>ROUND(Table1[[#This Row],[Turnover Ratio]],2)</f>
        <v>0.85</v>
      </c>
    </row>
    <row r="3944" spans="1:14" hidden="1" x14ac:dyDescent="0.25">
      <c r="A3944" t="s">
        <v>3253</v>
      </c>
      <c r="B3944" s="1">
        <v>45089</v>
      </c>
      <c r="C3944">
        <v>969</v>
      </c>
      <c r="D3944">
        <v>315</v>
      </c>
      <c r="E3944">
        <v>30</v>
      </c>
      <c r="F3944">
        <v>17</v>
      </c>
      <c r="G3944">
        <v>49</v>
      </c>
      <c r="H3944" t="s">
        <v>3950</v>
      </c>
      <c r="I3944">
        <f>YEAR(Table1[[#This Row],[Date]])</f>
        <v>2023</v>
      </c>
      <c r="J3944">
        <f>MONTH(Table1[[#This Row],[Date]])</f>
        <v>6</v>
      </c>
      <c r="K3944">
        <f>WEEKDAY(Table1[[#This Row],[Date]])</f>
        <v>2</v>
      </c>
      <c r="L3944" s="3">
        <f>DAY(Table1[[#This Row],[Date]])</f>
        <v>12</v>
      </c>
      <c r="M3944" s="3">
        <f>Table1[[#This Row],[Inventory Level]]/Table1[[#This Row],[Reorder Point]]</f>
        <v>3.0761904761904764</v>
      </c>
      <c r="N3944" s="3">
        <f>ROUND(Table1[[#This Row],[Turnover Ratio]],2)</f>
        <v>3.08</v>
      </c>
    </row>
    <row r="3945" spans="1:14" hidden="1" x14ac:dyDescent="0.25">
      <c r="A3945" t="s">
        <v>3254</v>
      </c>
      <c r="B3945" s="1">
        <v>45217</v>
      </c>
      <c r="C3945">
        <v>740</v>
      </c>
      <c r="D3945">
        <v>117</v>
      </c>
      <c r="E3945">
        <v>18</v>
      </c>
      <c r="F3945">
        <v>48</v>
      </c>
      <c r="G3945">
        <v>4</v>
      </c>
      <c r="H3945" t="s">
        <v>3951</v>
      </c>
      <c r="I3945">
        <f>YEAR(Table1[[#This Row],[Date]])</f>
        <v>2023</v>
      </c>
      <c r="J3945">
        <f>MONTH(Table1[[#This Row],[Date]])</f>
        <v>10</v>
      </c>
      <c r="K3945">
        <f>WEEKDAY(Table1[[#This Row],[Date]])</f>
        <v>4</v>
      </c>
      <c r="L3945" s="3">
        <f>DAY(Table1[[#This Row],[Date]])</f>
        <v>18</v>
      </c>
      <c r="M3945" s="3">
        <f>Table1[[#This Row],[Inventory Level]]/Table1[[#This Row],[Reorder Point]]</f>
        <v>6.3247863247863245</v>
      </c>
      <c r="N3945" s="3">
        <f>ROUND(Table1[[#This Row],[Turnover Ratio]],2)</f>
        <v>6.32</v>
      </c>
    </row>
    <row r="3946" spans="1:14" hidden="1" x14ac:dyDescent="0.25">
      <c r="A3946" t="s">
        <v>3255</v>
      </c>
      <c r="B3946" s="1">
        <v>45104</v>
      </c>
      <c r="C3946">
        <v>612</v>
      </c>
      <c r="D3946">
        <v>162</v>
      </c>
      <c r="E3946">
        <v>9</v>
      </c>
      <c r="F3946">
        <v>124</v>
      </c>
      <c r="G3946">
        <v>13</v>
      </c>
      <c r="H3946" t="s">
        <v>3951</v>
      </c>
      <c r="I3946">
        <f>YEAR(Table1[[#This Row],[Date]])</f>
        <v>2023</v>
      </c>
      <c r="J3946">
        <f>MONTH(Table1[[#This Row],[Date]])</f>
        <v>6</v>
      </c>
      <c r="K3946">
        <f>WEEKDAY(Table1[[#This Row],[Date]])</f>
        <v>3</v>
      </c>
      <c r="L3946" s="3">
        <f>DAY(Table1[[#This Row],[Date]])</f>
        <v>27</v>
      </c>
      <c r="M3946" s="3">
        <f>Table1[[#This Row],[Inventory Level]]/Table1[[#This Row],[Reorder Point]]</f>
        <v>3.7777777777777777</v>
      </c>
      <c r="N3946" s="3">
        <f>ROUND(Table1[[#This Row],[Turnover Ratio]],2)</f>
        <v>3.78</v>
      </c>
    </row>
    <row r="3947" spans="1:14" hidden="1" x14ac:dyDescent="0.25">
      <c r="A3947" t="s">
        <v>3256</v>
      </c>
      <c r="B3947" s="1">
        <v>45365</v>
      </c>
      <c r="C3947">
        <v>701</v>
      </c>
      <c r="D3947">
        <v>483</v>
      </c>
      <c r="E3947">
        <v>7</v>
      </c>
      <c r="F3947">
        <v>163</v>
      </c>
      <c r="G3947">
        <v>17</v>
      </c>
      <c r="H3947" t="s">
        <v>3951</v>
      </c>
      <c r="I3947">
        <f>YEAR(Table1[[#This Row],[Date]])</f>
        <v>2024</v>
      </c>
      <c r="J3947">
        <f>MONTH(Table1[[#This Row],[Date]])</f>
        <v>3</v>
      </c>
      <c r="K3947">
        <f>WEEKDAY(Table1[[#This Row],[Date]])</f>
        <v>5</v>
      </c>
      <c r="L3947" s="3">
        <f>DAY(Table1[[#This Row],[Date]])</f>
        <v>14</v>
      </c>
      <c r="M3947" s="3">
        <f>Table1[[#This Row],[Inventory Level]]/Table1[[#This Row],[Reorder Point]]</f>
        <v>1.4513457556935818</v>
      </c>
      <c r="N3947" s="3">
        <f>ROUND(Table1[[#This Row],[Turnover Ratio]],2)</f>
        <v>1.45</v>
      </c>
    </row>
    <row r="3948" spans="1:14" hidden="1" x14ac:dyDescent="0.25">
      <c r="A3948" t="s">
        <v>503</v>
      </c>
      <c r="B3948" s="1">
        <v>45199</v>
      </c>
      <c r="C3948">
        <v>937</v>
      </c>
      <c r="D3948">
        <v>72</v>
      </c>
      <c r="E3948">
        <v>28</v>
      </c>
      <c r="F3948">
        <v>112</v>
      </c>
      <c r="G3948">
        <v>40</v>
      </c>
      <c r="H3948" t="s">
        <v>3950</v>
      </c>
      <c r="I3948">
        <f>YEAR(Table1[[#This Row],[Date]])</f>
        <v>2023</v>
      </c>
      <c r="J3948">
        <f>MONTH(Table1[[#This Row],[Date]])</f>
        <v>9</v>
      </c>
      <c r="K3948">
        <f>WEEKDAY(Table1[[#This Row],[Date]])</f>
        <v>7</v>
      </c>
      <c r="L3948" s="3">
        <f>DAY(Table1[[#This Row],[Date]])</f>
        <v>30</v>
      </c>
      <c r="M3948" s="3">
        <f>Table1[[#This Row],[Inventory Level]]/Table1[[#This Row],[Reorder Point]]</f>
        <v>13.013888888888889</v>
      </c>
      <c r="N3948" s="3">
        <f>ROUND(Table1[[#This Row],[Turnover Ratio]],2)</f>
        <v>13.01</v>
      </c>
    </row>
    <row r="3949" spans="1:14" hidden="1" x14ac:dyDescent="0.25">
      <c r="A3949" t="s">
        <v>3257</v>
      </c>
      <c r="B3949" s="1">
        <v>45363</v>
      </c>
      <c r="C3949">
        <v>299</v>
      </c>
      <c r="D3949">
        <v>173</v>
      </c>
      <c r="E3949">
        <v>28</v>
      </c>
      <c r="F3949">
        <v>190</v>
      </c>
      <c r="G3949">
        <v>44</v>
      </c>
      <c r="H3949" t="s">
        <v>3950</v>
      </c>
      <c r="I3949">
        <f>YEAR(Table1[[#This Row],[Date]])</f>
        <v>2024</v>
      </c>
      <c r="J3949">
        <f>MONTH(Table1[[#This Row],[Date]])</f>
        <v>3</v>
      </c>
      <c r="K3949">
        <f>WEEKDAY(Table1[[#This Row],[Date]])</f>
        <v>3</v>
      </c>
      <c r="L3949" s="3">
        <f>DAY(Table1[[#This Row],[Date]])</f>
        <v>12</v>
      </c>
      <c r="M3949" s="3">
        <f>Table1[[#This Row],[Inventory Level]]/Table1[[#This Row],[Reorder Point]]</f>
        <v>1.7283236994219653</v>
      </c>
      <c r="N3949" s="3">
        <f>ROUND(Table1[[#This Row],[Turnover Ratio]],2)</f>
        <v>1.73</v>
      </c>
    </row>
    <row r="3950" spans="1:14" hidden="1" x14ac:dyDescent="0.25">
      <c r="A3950" t="s">
        <v>3258</v>
      </c>
      <c r="B3950" s="1">
        <v>45240</v>
      </c>
      <c r="C3950">
        <v>971</v>
      </c>
      <c r="D3950">
        <v>349</v>
      </c>
      <c r="E3950">
        <v>13</v>
      </c>
      <c r="F3950">
        <v>173</v>
      </c>
      <c r="G3950">
        <v>39</v>
      </c>
      <c r="H3950" t="s">
        <v>3950</v>
      </c>
      <c r="I3950">
        <f>YEAR(Table1[[#This Row],[Date]])</f>
        <v>2023</v>
      </c>
      <c r="J3950">
        <f>MONTH(Table1[[#This Row],[Date]])</f>
        <v>11</v>
      </c>
      <c r="K3950">
        <f>WEEKDAY(Table1[[#This Row],[Date]])</f>
        <v>6</v>
      </c>
      <c r="L3950" s="3">
        <f>DAY(Table1[[#This Row],[Date]])</f>
        <v>10</v>
      </c>
      <c r="M3950" s="3">
        <f>Table1[[#This Row],[Inventory Level]]/Table1[[#This Row],[Reorder Point]]</f>
        <v>2.7822349570200573</v>
      </c>
      <c r="N3950" s="3">
        <f>ROUND(Table1[[#This Row],[Turnover Ratio]],2)</f>
        <v>2.78</v>
      </c>
    </row>
    <row r="3951" spans="1:14" x14ac:dyDescent="0.25">
      <c r="A3951" t="s">
        <v>3259</v>
      </c>
      <c r="B3951" s="1">
        <v>45467</v>
      </c>
      <c r="C3951">
        <v>600</v>
      </c>
      <c r="D3951">
        <v>383</v>
      </c>
      <c r="E3951">
        <v>29</v>
      </c>
      <c r="F3951">
        <v>10</v>
      </c>
      <c r="G3951">
        <v>49</v>
      </c>
      <c r="H3951" t="s">
        <v>3949</v>
      </c>
      <c r="I3951">
        <f>YEAR(Table1[[#This Row],[Date]])</f>
        <v>2024</v>
      </c>
      <c r="J3951">
        <f>MONTH(Table1[[#This Row],[Date]])</f>
        <v>6</v>
      </c>
      <c r="K3951">
        <f>WEEKDAY(Table1[[#This Row],[Date]])</f>
        <v>2</v>
      </c>
      <c r="L3951" s="3">
        <f>DAY(Table1[[#This Row],[Date]])</f>
        <v>24</v>
      </c>
      <c r="M3951" s="3">
        <f>Table1[[#This Row],[Inventory Level]]/Table1[[#This Row],[Reorder Point]]</f>
        <v>1.566579634464752</v>
      </c>
      <c r="N3951" s="3">
        <f>ROUND(Table1[[#This Row],[Turnover Ratio]],2)</f>
        <v>1.57</v>
      </c>
    </row>
    <row r="3952" spans="1:14" hidden="1" x14ac:dyDescent="0.25">
      <c r="A3952" t="s">
        <v>2579</v>
      </c>
      <c r="B3952" s="1">
        <v>45664</v>
      </c>
      <c r="C3952">
        <v>120</v>
      </c>
      <c r="D3952">
        <v>500</v>
      </c>
      <c r="E3952">
        <v>17</v>
      </c>
      <c r="F3952">
        <v>56</v>
      </c>
      <c r="G3952">
        <v>20</v>
      </c>
      <c r="H3952" t="s">
        <v>3950</v>
      </c>
      <c r="I3952">
        <f>YEAR(Table1[[#This Row],[Date]])</f>
        <v>2025</v>
      </c>
      <c r="J3952">
        <f>MONTH(Table1[[#This Row],[Date]])</f>
        <v>1</v>
      </c>
      <c r="K3952">
        <f>WEEKDAY(Table1[[#This Row],[Date]])</f>
        <v>3</v>
      </c>
      <c r="L3952" s="3">
        <f>DAY(Table1[[#This Row],[Date]])</f>
        <v>7</v>
      </c>
      <c r="M3952" s="3">
        <f>Table1[[#This Row],[Inventory Level]]/Table1[[#This Row],[Reorder Point]]</f>
        <v>0.24</v>
      </c>
      <c r="N3952" s="3">
        <f>ROUND(Table1[[#This Row],[Turnover Ratio]],2)</f>
        <v>0.24</v>
      </c>
    </row>
    <row r="3953" spans="1:14" x14ac:dyDescent="0.25">
      <c r="A3953" t="s">
        <v>3260</v>
      </c>
      <c r="B3953" s="1">
        <v>45024</v>
      </c>
      <c r="C3953">
        <v>255</v>
      </c>
      <c r="D3953">
        <v>385</v>
      </c>
      <c r="E3953">
        <v>3</v>
      </c>
      <c r="F3953">
        <v>134</v>
      </c>
      <c r="G3953">
        <v>6</v>
      </c>
      <c r="H3953" t="s">
        <v>3949</v>
      </c>
      <c r="I3953">
        <f>YEAR(Table1[[#This Row],[Date]])</f>
        <v>2023</v>
      </c>
      <c r="J3953">
        <f>MONTH(Table1[[#This Row],[Date]])</f>
        <v>4</v>
      </c>
      <c r="K3953">
        <f>WEEKDAY(Table1[[#This Row],[Date]])</f>
        <v>7</v>
      </c>
      <c r="L3953" s="3">
        <f>DAY(Table1[[#This Row],[Date]])</f>
        <v>8</v>
      </c>
      <c r="M3953" s="3">
        <f>Table1[[#This Row],[Inventory Level]]/Table1[[#This Row],[Reorder Point]]</f>
        <v>0.66233766233766234</v>
      </c>
      <c r="N3953" s="3">
        <f>ROUND(Table1[[#This Row],[Turnover Ratio]],2)</f>
        <v>0.66</v>
      </c>
    </row>
    <row r="3954" spans="1:14" hidden="1" x14ac:dyDescent="0.25">
      <c r="A3954" t="s">
        <v>828</v>
      </c>
      <c r="B3954" s="1">
        <v>45265</v>
      </c>
      <c r="C3954">
        <v>640</v>
      </c>
      <c r="D3954">
        <v>480</v>
      </c>
      <c r="E3954">
        <v>5</v>
      </c>
      <c r="F3954">
        <v>98</v>
      </c>
      <c r="G3954">
        <v>42</v>
      </c>
      <c r="H3954" t="s">
        <v>3951</v>
      </c>
      <c r="I3954">
        <f>YEAR(Table1[[#This Row],[Date]])</f>
        <v>2023</v>
      </c>
      <c r="J3954">
        <f>MONTH(Table1[[#This Row],[Date]])</f>
        <v>12</v>
      </c>
      <c r="K3954">
        <f>WEEKDAY(Table1[[#This Row],[Date]])</f>
        <v>3</v>
      </c>
      <c r="L3954" s="3">
        <f>DAY(Table1[[#This Row],[Date]])</f>
        <v>5</v>
      </c>
      <c r="M3954" s="3">
        <f>Table1[[#This Row],[Inventory Level]]/Table1[[#This Row],[Reorder Point]]</f>
        <v>1.3333333333333333</v>
      </c>
      <c r="N3954" s="3">
        <f>ROUND(Table1[[#This Row],[Turnover Ratio]],2)</f>
        <v>1.33</v>
      </c>
    </row>
    <row r="3955" spans="1:14" hidden="1" x14ac:dyDescent="0.25">
      <c r="A3955" t="s">
        <v>3261</v>
      </c>
      <c r="B3955" s="1">
        <v>45507</v>
      </c>
      <c r="C3955">
        <v>792</v>
      </c>
      <c r="D3955">
        <v>193</v>
      </c>
      <c r="E3955">
        <v>19</v>
      </c>
      <c r="F3955">
        <v>186</v>
      </c>
      <c r="G3955">
        <v>35</v>
      </c>
      <c r="H3955" t="s">
        <v>3950</v>
      </c>
      <c r="I3955">
        <f>YEAR(Table1[[#This Row],[Date]])</f>
        <v>2024</v>
      </c>
      <c r="J3955">
        <f>MONTH(Table1[[#This Row],[Date]])</f>
        <v>8</v>
      </c>
      <c r="K3955">
        <f>WEEKDAY(Table1[[#This Row],[Date]])</f>
        <v>7</v>
      </c>
      <c r="L3955" s="3">
        <f>DAY(Table1[[#This Row],[Date]])</f>
        <v>3</v>
      </c>
      <c r="M3955" s="3">
        <f>Table1[[#This Row],[Inventory Level]]/Table1[[#This Row],[Reorder Point]]</f>
        <v>4.1036269430051817</v>
      </c>
      <c r="N3955" s="3">
        <f>ROUND(Table1[[#This Row],[Turnover Ratio]],2)</f>
        <v>4.0999999999999996</v>
      </c>
    </row>
    <row r="3956" spans="1:14" hidden="1" x14ac:dyDescent="0.25">
      <c r="A3956" t="s">
        <v>3262</v>
      </c>
      <c r="B3956" s="1">
        <v>45683</v>
      </c>
      <c r="C3956">
        <v>475</v>
      </c>
      <c r="D3956">
        <v>95</v>
      </c>
      <c r="E3956">
        <v>6</v>
      </c>
      <c r="F3956">
        <v>193</v>
      </c>
      <c r="G3956">
        <v>15</v>
      </c>
      <c r="H3956" t="s">
        <v>3951</v>
      </c>
      <c r="I3956">
        <f>YEAR(Table1[[#This Row],[Date]])</f>
        <v>2025</v>
      </c>
      <c r="J3956">
        <f>MONTH(Table1[[#This Row],[Date]])</f>
        <v>1</v>
      </c>
      <c r="K3956">
        <f>WEEKDAY(Table1[[#This Row],[Date]])</f>
        <v>1</v>
      </c>
      <c r="L3956" s="3">
        <f>DAY(Table1[[#This Row],[Date]])</f>
        <v>26</v>
      </c>
      <c r="M3956" s="3">
        <f>Table1[[#This Row],[Inventory Level]]/Table1[[#This Row],[Reorder Point]]</f>
        <v>5</v>
      </c>
      <c r="N3956" s="3">
        <f>ROUND(Table1[[#This Row],[Turnover Ratio]],2)</f>
        <v>5</v>
      </c>
    </row>
    <row r="3957" spans="1:14" x14ac:dyDescent="0.25">
      <c r="A3957" t="s">
        <v>3263</v>
      </c>
      <c r="B3957" s="1">
        <v>45213</v>
      </c>
      <c r="C3957">
        <v>552</v>
      </c>
      <c r="D3957">
        <v>233</v>
      </c>
      <c r="E3957">
        <v>1</v>
      </c>
      <c r="F3957">
        <v>9</v>
      </c>
      <c r="G3957">
        <v>43</v>
      </c>
      <c r="H3957" t="s">
        <v>3949</v>
      </c>
      <c r="I3957">
        <f>YEAR(Table1[[#This Row],[Date]])</f>
        <v>2023</v>
      </c>
      <c r="J3957">
        <f>MONTH(Table1[[#This Row],[Date]])</f>
        <v>10</v>
      </c>
      <c r="K3957">
        <f>WEEKDAY(Table1[[#This Row],[Date]])</f>
        <v>7</v>
      </c>
      <c r="L3957" s="3">
        <f>DAY(Table1[[#This Row],[Date]])</f>
        <v>14</v>
      </c>
      <c r="M3957" s="3">
        <f>Table1[[#This Row],[Inventory Level]]/Table1[[#This Row],[Reorder Point]]</f>
        <v>2.3690987124463518</v>
      </c>
      <c r="N3957" s="3">
        <f>ROUND(Table1[[#This Row],[Turnover Ratio]],2)</f>
        <v>2.37</v>
      </c>
    </row>
    <row r="3958" spans="1:14" x14ac:dyDescent="0.25">
      <c r="A3958" t="s">
        <v>3264</v>
      </c>
      <c r="B3958" s="1">
        <v>45533</v>
      </c>
      <c r="C3958">
        <v>132</v>
      </c>
      <c r="D3958">
        <v>232</v>
      </c>
      <c r="E3958">
        <v>27</v>
      </c>
      <c r="F3958">
        <v>136</v>
      </c>
      <c r="G3958">
        <v>25</v>
      </c>
      <c r="H3958" t="s">
        <v>3949</v>
      </c>
      <c r="I3958">
        <f>YEAR(Table1[[#This Row],[Date]])</f>
        <v>2024</v>
      </c>
      <c r="J3958">
        <f>MONTH(Table1[[#This Row],[Date]])</f>
        <v>8</v>
      </c>
      <c r="K3958">
        <f>WEEKDAY(Table1[[#This Row],[Date]])</f>
        <v>5</v>
      </c>
      <c r="L3958" s="3">
        <f>DAY(Table1[[#This Row],[Date]])</f>
        <v>29</v>
      </c>
      <c r="M3958" s="3">
        <f>Table1[[#This Row],[Inventory Level]]/Table1[[#This Row],[Reorder Point]]</f>
        <v>0.56896551724137934</v>
      </c>
      <c r="N3958" s="3">
        <f>ROUND(Table1[[#This Row],[Turnover Ratio]],2)</f>
        <v>0.56999999999999995</v>
      </c>
    </row>
    <row r="3959" spans="1:14" hidden="1" x14ac:dyDescent="0.25">
      <c r="A3959" t="s">
        <v>3265</v>
      </c>
      <c r="B3959" s="1">
        <v>45588</v>
      </c>
      <c r="C3959">
        <v>131</v>
      </c>
      <c r="D3959">
        <v>147</v>
      </c>
      <c r="E3959">
        <v>9</v>
      </c>
      <c r="F3959">
        <v>145</v>
      </c>
      <c r="G3959">
        <v>5</v>
      </c>
      <c r="H3959" t="s">
        <v>3950</v>
      </c>
      <c r="I3959">
        <f>YEAR(Table1[[#This Row],[Date]])</f>
        <v>2024</v>
      </c>
      <c r="J3959">
        <f>MONTH(Table1[[#This Row],[Date]])</f>
        <v>10</v>
      </c>
      <c r="K3959">
        <f>WEEKDAY(Table1[[#This Row],[Date]])</f>
        <v>4</v>
      </c>
      <c r="L3959" s="3">
        <f>DAY(Table1[[#This Row],[Date]])</f>
        <v>23</v>
      </c>
      <c r="M3959" s="3">
        <f>Table1[[#This Row],[Inventory Level]]/Table1[[#This Row],[Reorder Point]]</f>
        <v>0.891156462585034</v>
      </c>
      <c r="N3959" s="3">
        <f>ROUND(Table1[[#This Row],[Turnover Ratio]],2)</f>
        <v>0.89</v>
      </c>
    </row>
    <row r="3960" spans="1:14" x14ac:dyDescent="0.25">
      <c r="A3960" t="s">
        <v>3266</v>
      </c>
      <c r="B3960" s="1">
        <v>45640</v>
      </c>
      <c r="C3960">
        <v>510</v>
      </c>
      <c r="D3960">
        <v>222</v>
      </c>
      <c r="E3960">
        <v>14</v>
      </c>
      <c r="F3960">
        <v>17</v>
      </c>
      <c r="G3960">
        <v>16</v>
      </c>
      <c r="H3960" t="s">
        <v>3949</v>
      </c>
      <c r="I3960">
        <f>YEAR(Table1[[#This Row],[Date]])</f>
        <v>2024</v>
      </c>
      <c r="J3960">
        <f>MONTH(Table1[[#This Row],[Date]])</f>
        <v>12</v>
      </c>
      <c r="K3960">
        <f>WEEKDAY(Table1[[#This Row],[Date]])</f>
        <v>7</v>
      </c>
      <c r="L3960" s="3">
        <f>DAY(Table1[[#This Row],[Date]])</f>
        <v>14</v>
      </c>
      <c r="M3960" s="3">
        <f>Table1[[#This Row],[Inventory Level]]/Table1[[#This Row],[Reorder Point]]</f>
        <v>2.2972972972972974</v>
      </c>
      <c r="N3960" s="3">
        <f>ROUND(Table1[[#This Row],[Turnover Ratio]],2)</f>
        <v>2.2999999999999998</v>
      </c>
    </row>
    <row r="3961" spans="1:14" hidden="1" x14ac:dyDescent="0.25">
      <c r="A3961" t="s">
        <v>3267</v>
      </c>
      <c r="B3961" s="1">
        <v>45476</v>
      </c>
      <c r="C3961">
        <v>204</v>
      </c>
      <c r="D3961">
        <v>190</v>
      </c>
      <c r="E3961">
        <v>13</v>
      </c>
      <c r="F3961">
        <v>118</v>
      </c>
      <c r="G3961">
        <v>11</v>
      </c>
      <c r="H3961" t="s">
        <v>3950</v>
      </c>
      <c r="I3961">
        <f>YEAR(Table1[[#This Row],[Date]])</f>
        <v>2024</v>
      </c>
      <c r="J3961">
        <f>MONTH(Table1[[#This Row],[Date]])</f>
        <v>7</v>
      </c>
      <c r="K3961">
        <f>WEEKDAY(Table1[[#This Row],[Date]])</f>
        <v>4</v>
      </c>
      <c r="L3961" s="3">
        <f>DAY(Table1[[#This Row],[Date]])</f>
        <v>3</v>
      </c>
      <c r="M3961" s="3">
        <f>Table1[[#This Row],[Inventory Level]]/Table1[[#This Row],[Reorder Point]]</f>
        <v>1.0736842105263158</v>
      </c>
      <c r="N3961" s="3">
        <f>ROUND(Table1[[#This Row],[Turnover Ratio]],2)</f>
        <v>1.07</v>
      </c>
    </row>
    <row r="3962" spans="1:14" x14ac:dyDescent="0.25">
      <c r="A3962" t="s">
        <v>3268</v>
      </c>
      <c r="B3962" s="1">
        <v>45278</v>
      </c>
      <c r="C3962">
        <v>458</v>
      </c>
      <c r="D3962">
        <v>491</v>
      </c>
      <c r="E3962">
        <v>30</v>
      </c>
      <c r="F3962">
        <v>93</v>
      </c>
      <c r="G3962">
        <v>31</v>
      </c>
      <c r="H3962" t="s">
        <v>3949</v>
      </c>
      <c r="I3962">
        <f>YEAR(Table1[[#This Row],[Date]])</f>
        <v>2023</v>
      </c>
      <c r="J3962">
        <f>MONTH(Table1[[#This Row],[Date]])</f>
        <v>12</v>
      </c>
      <c r="K3962">
        <f>WEEKDAY(Table1[[#This Row],[Date]])</f>
        <v>2</v>
      </c>
      <c r="L3962" s="3">
        <f>DAY(Table1[[#This Row],[Date]])</f>
        <v>18</v>
      </c>
      <c r="M3962" s="3">
        <f>Table1[[#This Row],[Inventory Level]]/Table1[[#This Row],[Reorder Point]]</f>
        <v>0.9327902240325866</v>
      </c>
      <c r="N3962" s="3">
        <f>ROUND(Table1[[#This Row],[Turnover Ratio]],2)</f>
        <v>0.93</v>
      </c>
    </row>
    <row r="3963" spans="1:14" hidden="1" x14ac:dyDescent="0.25">
      <c r="A3963" t="s">
        <v>3269</v>
      </c>
      <c r="B3963" s="1">
        <v>45544</v>
      </c>
      <c r="C3963">
        <v>990</v>
      </c>
      <c r="D3963">
        <v>189</v>
      </c>
      <c r="E3963">
        <v>19</v>
      </c>
      <c r="F3963">
        <v>45</v>
      </c>
      <c r="G3963">
        <v>34</v>
      </c>
      <c r="H3963" t="s">
        <v>3950</v>
      </c>
      <c r="I3963">
        <f>YEAR(Table1[[#This Row],[Date]])</f>
        <v>2024</v>
      </c>
      <c r="J3963">
        <f>MONTH(Table1[[#This Row],[Date]])</f>
        <v>9</v>
      </c>
      <c r="K3963">
        <f>WEEKDAY(Table1[[#This Row],[Date]])</f>
        <v>2</v>
      </c>
      <c r="L3963" s="3">
        <f>DAY(Table1[[#This Row],[Date]])</f>
        <v>9</v>
      </c>
      <c r="M3963" s="3">
        <f>Table1[[#This Row],[Inventory Level]]/Table1[[#This Row],[Reorder Point]]</f>
        <v>5.2380952380952381</v>
      </c>
      <c r="N3963" s="3">
        <f>ROUND(Table1[[#This Row],[Turnover Ratio]],2)</f>
        <v>5.24</v>
      </c>
    </row>
    <row r="3964" spans="1:14" hidden="1" x14ac:dyDescent="0.25">
      <c r="A3964" t="s">
        <v>3270</v>
      </c>
      <c r="B3964" s="1">
        <v>45250</v>
      </c>
      <c r="C3964">
        <v>421</v>
      </c>
      <c r="D3964">
        <v>115</v>
      </c>
      <c r="E3964">
        <v>25</v>
      </c>
      <c r="F3964">
        <v>185</v>
      </c>
      <c r="G3964">
        <v>38</v>
      </c>
      <c r="H3964" t="s">
        <v>3951</v>
      </c>
      <c r="I3964">
        <f>YEAR(Table1[[#This Row],[Date]])</f>
        <v>2023</v>
      </c>
      <c r="J3964">
        <f>MONTH(Table1[[#This Row],[Date]])</f>
        <v>11</v>
      </c>
      <c r="K3964">
        <f>WEEKDAY(Table1[[#This Row],[Date]])</f>
        <v>2</v>
      </c>
      <c r="L3964" s="3">
        <f>DAY(Table1[[#This Row],[Date]])</f>
        <v>20</v>
      </c>
      <c r="M3964" s="3">
        <f>Table1[[#This Row],[Inventory Level]]/Table1[[#This Row],[Reorder Point]]</f>
        <v>3.6608695652173915</v>
      </c>
      <c r="N3964" s="3">
        <f>ROUND(Table1[[#This Row],[Turnover Ratio]],2)</f>
        <v>3.66</v>
      </c>
    </row>
    <row r="3965" spans="1:14" x14ac:dyDescent="0.25">
      <c r="A3965" t="s">
        <v>3271</v>
      </c>
      <c r="B3965" s="1">
        <v>45048</v>
      </c>
      <c r="C3965">
        <v>529</v>
      </c>
      <c r="D3965">
        <v>247</v>
      </c>
      <c r="E3965">
        <v>6</v>
      </c>
      <c r="F3965">
        <v>196</v>
      </c>
      <c r="G3965">
        <v>41</v>
      </c>
      <c r="H3965" t="s">
        <v>3949</v>
      </c>
      <c r="I3965">
        <f>YEAR(Table1[[#This Row],[Date]])</f>
        <v>2023</v>
      </c>
      <c r="J3965">
        <f>MONTH(Table1[[#This Row],[Date]])</f>
        <v>5</v>
      </c>
      <c r="K3965">
        <f>WEEKDAY(Table1[[#This Row],[Date]])</f>
        <v>3</v>
      </c>
      <c r="L3965" s="3">
        <f>DAY(Table1[[#This Row],[Date]])</f>
        <v>2</v>
      </c>
      <c r="M3965" s="3">
        <f>Table1[[#This Row],[Inventory Level]]/Table1[[#This Row],[Reorder Point]]</f>
        <v>2.1417004048582995</v>
      </c>
      <c r="N3965" s="3">
        <f>ROUND(Table1[[#This Row],[Turnover Ratio]],2)</f>
        <v>2.14</v>
      </c>
    </row>
    <row r="3966" spans="1:14" x14ac:dyDescent="0.25">
      <c r="A3966" t="s">
        <v>3272</v>
      </c>
      <c r="B3966" s="1">
        <v>45461</v>
      </c>
      <c r="C3966">
        <v>214</v>
      </c>
      <c r="D3966">
        <v>98</v>
      </c>
      <c r="E3966">
        <v>19</v>
      </c>
      <c r="F3966">
        <v>176</v>
      </c>
      <c r="G3966">
        <v>7</v>
      </c>
      <c r="H3966" t="s">
        <v>3949</v>
      </c>
      <c r="I3966">
        <f>YEAR(Table1[[#This Row],[Date]])</f>
        <v>2024</v>
      </c>
      <c r="J3966">
        <f>MONTH(Table1[[#This Row],[Date]])</f>
        <v>6</v>
      </c>
      <c r="K3966">
        <f>WEEKDAY(Table1[[#This Row],[Date]])</f>
        <v>3</v>
      </c>
      <c r="L3966" s="3">
        <f>DAY(Table1[[#This Row],[Date]])</f>
        <v>18</v>
      </c>
      <c r="M3966" s="3">
        <f>Table1[[#This Row],[Inventory Level]]/Table1[[#This Row],[Reorder Point]]</f>
        <v>2.1836734693877551</v>
      </c>
      <c r="N3966" s="3">
        <f>ROUND(Table1[[#This Row],[Turnover Ratio]],2)</f>
        <v>2.1800000000000002</v>
      </c>
    </row>
    <row r="3967" spans="1:14" hidden="1" x14ac:dyDescent="0.25">
      <c r="A3967" t="s">
        <v>3273</v>
      </c>
      <c r="B3967" s="1">
        <v>45015</v>
      </c>
      <c r="C3967">
        <v>358</v>
      </c>
      <c r="D3967">
        <v>364</v>
      </c>
      <c r="E3967">
        <v>13</v>
      </c>
      <c r="F3967">
        <v>58</v>
      </c>
      <c r="G3967">
        <v>19</v>
      </c>
      <c r="H3967" t="s">
        <v>3950</v>
      </c>
      <c r="I3967">
        <f>YEAR(Table1[[#This Row],[Date]])</f>
        <v>2023</v>
      </c>
      <c r="J3967">
        <f>MONTH(Table1[[#This Row],[Date]])</f>
        <v>3</v>
      </c>
      <c r="K3967">
        <f>WEEKDAY(Table1[[#This Row],[Date]])</f>
        <v>5</v>
      </c>
      <c r="L3967" s="3">
        <f>DAY(Table1[[#This Row],[Date]])</f>
        <v>30</v>
      </c>
      <c r="M3967" s="3">
        <f>Table1[[#This Row],[Inventory Level]]/Table1[[#This Row],[Reorder Point]]</f>
        <v>0.98351648351648346</v>
      </c>
      <c r="N3967" s="3">
        <f>ROUND(Table1[[#This Row],[Turnover Ratio]],2)</f>
        <v>0.98</v>
      </c>
    </row>
    <row r="3968" spans="1:14" hidden="1" x14ac:dyDescent="0.25">
      <c r="A3968" t="s">
        <v>3274</v>
      </c>
      <c r="B3968" s="1">
        <v>45560</v>
      </c>
      <c r="C3968">
        <v>143</v>
      </c>
      <c r="D3968">
        <v>393</v>
      </c>
      <c r="E3968">
        <v>11</v>
      </c>
      <c r="F3968">
        <v>110</v>
      </c>
      <c r="G3968">
        <v>26</v>
      </c>
      <c r="H3968" t="s">
        <v>3950</v>
      </c>
      <c r="I3968">
        <f>YEAR(Table1[[#This Row],[Date]])</f>
        <v>2024</v>
      </c>
      <c r="J3968">
        <f>MONTH(Table1[[#This Row],[Date]])</f>
        <v>9</v>
      </c>
      <c r="K3968">
        <f>WEEKDAY(Table1[[#This Row],[Date]])</f>
        <v>4</v>
      </c>
      <c r="L3968" s="3">
        <f>DAY(Table1[[#This Row],[Date]])</f>
        <v>25</v>
      </c>
      <c r="M3968" s="3">
        <f>Table1[[#This Row],[Inventory Level]]/Table1[[#This Row],[Reorder Point]]</f>
        <v>0.36386768447837148</v>
      </c>
      <c r="N3968" s="3">
        <f>ROUND(Table1[[#This Row],[Turnover Ratio]],2)</f>
        <v>0.36</v>
      </c>
    </row>
    <row r="3969" spans="1:14" hidden="1" x14ac:dyDescent="0.25">
      <c r="A3969" t="s">
        <v>2496</v>
      </c>
      <c r="B3969" s="1">
        <v>45601</v>
      </c>
      <c r="C3969">
        <v>214</v>
      </c>
      <c r="D3969">
        <v>408</v>
      </c>
      <c r="E3969">
        <v>4</v>
      </c>
      <c r="F3969">
        <v>116</v>
      </c>
      <c r="G3969">
        <v>40</v>
      </c>
      <c r="H3969" t="s">
        <v>3950</v>
      </c>
      <c r="I3969">
        <f>YEAR(Table1[[#This Row],[Date]])</f>
        <v>2024</v>
      </c>
      <c r="J3969">
        <f>MONTH(Table1[[#This Row],[Date]])</f>
        <v>11</v>
      </c>
      <c r="K3969">
        <f>WEEKDAY(Table1[[#This Row],[Date]])</f>
        <v>3</v>
      </c>
      <c r="L3969" s="3">
        <f>DAY(Table1[[#This Row],[Date]])</f>
        <v>5</v>
      </c>
      <c r="M3969" s="3">
        <f>Table1[[#This Row],[Inventory Level]]/Table1[[#This Row],[Reorder Point]]</f>
        <v>0.52450980392156865</v>
      </c>
      <c r="N3969" s="3">
        <f>ROUND(Table1[[#This Row],[Turnover Ratio]],2)</f>
        <v>0.52</v>
      </c>
    </row>
    <row r="3970" spans="1:14" x14ac:dyDescent="0.25">
      <c r="A3970" t="s">
        <v>3275</v>
      </c>
      <c r="B3970" s="1">
        <v>45682</v>
      </c>
      <c r="C3970">
        <v>874</v>
      </c>
      <c r="D3970">
        <v>136</v>
      </c>
      <c r="E3970">
        <v>27</v>
      </c>
      <c r="F3970">
        <v>157</v>
      </c>
      <c r="G3970">
        <v>11</v>
      </c>
      <c r="H3970" t="s">
        <v>3949</v>
      </c>
      <c r="I3970">
        <f>YEAR(Table1[[#This Row],[Date]])</f>
        <v>2025</v>
      </c>
      <c r="J3970">
        <f>MONTH(Table1[[#This Row],[Date]])</f>
        <v>1</v>
      </c>
      <c r="K3970">
        <f>WEEKDAY(Table1[[#This Row],[Date]])</f>
        <v>7</v>
      </c>
      <c r="L3970" s="3">
        <f>DAY(Table1[[#This Row],[Date]])</f>
        <v>25</v>
      </c>
      <c r="M3970" s="3">
        <f>Table1[[#This Row],[Inventory Level]]/Table1[[#This Row],[Reorder Point]]</f>
        <v>6.4264705882352944</v>
      </c>
      <c r="N3970" s="3">
        <f>ROUND(Table1[[#This Row],[Turnover Ratio]],2)</f>
        <v>6.43</v>
      </c>
    </row>
    <row r="3971" spans="1:14" hidden="1" x14ac:dyDescent="0.25">
      <c r="A3971" t="s">
        <v>3048</v>
      </c>
      <c r="B3971" s="1">
        <v>44978</v>
      </c>
      <c r="C3971">
        <v>125</v>
      </c>
      <c r="D3971">
        <v>498</v>
      </c>
      <c r="E3971">
        <v>28</v>
      </c>
      <c r="F3971">
        <v>145</v>
      </c>
      <c r="G3971">
        <v>41</v>
      </c>
      <c r="H3971" t="s">
        <v>3950</v>
      </c>
      <c r="I3971">
        <f>YEAR(Table1[[#This Row],[Date]])</f>
        <v>2023</v>
      </c>
      <c r="J3971">
        <f>MONTH(Table1[[#This Row],[Date]])</f>
        <v>2</v>
      </c>
      <c r="K3971">
        <f>WEEKDAY(Table1[[#This Row],[Date]])</f>
        <v>3</v>
      </c>
      <c r="L3971" s="3">
        <f>DAY(Table1[[#This Row],[Date]])</f>
        <v>21</v>
      </c>
      <c r="M3971" s="3">
        <f>Table1[[#This Row],[Inventory Level]]/Table1[[#This Row],[Reorder Point]]</f>
        <v>0.25100401606425704</v>
      </c>
      <c r="N3971" s="3">
        <f>ROUND(Table1[[#This Row],[Turnover Ratio]],2)</f>
        <v>0.25</v>
      </c>
    </row>
    <row r="3972" spans="1:14" x14ac:dyDescent="0.25">
      <c r="A3972" t="s">
        <v>2610</v>
      </c>
      <c r="B3972" s="1">
        <v>45206</v>
      </c>
      <c r="C3972">
        <v>768</v>
      </c>
      <c r="D3972">
        <v>413</v>
      </c>
      <c r="E3972">
        <v>30</v>
      </c>
      <c r="F3972">
        <v>98</v>
      </c>
      <c r="G3972">
        <v>45</v>
      </c>
      <c r="H3972" t="s">
        <v>3949</v>
      </c>
      <c r="I3972">
        <f>YEAR(Table1[[#This Row],[Date]])</f>
        <v>2023</v>
      </c>
      <c r="J3972">
        <f>MONTH(Table1[[#This Row],[Date]])</f>
        <v>10</v>
      </c>
      <c r="K3972">
        <f>WEEKDAY(Table1[[#This Row],[Date]])</f>
        <v>7</v>
      </c>
      <c r="L3972" s="3">
        <f>DAY(Table1[[#This Row],[Date]])</f>
        <v>7</v>
      </c>
      <c r="M3972" s="3">
        <f>Table1[[#This Row],[Inventory Level]]/Table1[[#This Row],[Reorder Point]]</f>
        <v>1.8595641646489105</v>
      </c>
      <c r="N3972" s="3">
        <f>ROUND(Table1[[#This Row],[Turnover Ratio]],2)</f>
        <v>1.86</v>
      </c>
    </row>
    <row r="3973" spans="1:14" hidden="1" x14ac:dyDescent="0.25">
      <c r="A3973" t="s">
        <v>3276</v>
      </c>
      <c r="B3973" s="1">
        <v>45523</v>
      </c>
      <c r="C3973">
        <v>708</v>
      </c>
      <c r="D3973">
        <v>127</v>
      </c>
      <c r="E3973">
        <v>13</v>
      </c>
      <c r="F3973">
        <v>172</v>
      </c>
      <c r="G3973">
        <v>1</v>
      </c>
      <c r="H3973" t="s">
        <v>3951</v>
      </c>
      <c r="I3973">
        <f>YEAR(Table1[[#This Row],[Date]])</f>
        <v>2024</v>
      </c>
      <c r="J3973">
        <f>MONTH(Table1[[#This Row],[Date]])</f>
        <v>8</v>
      </c>
      <c r="K3973">
        <f>WEEKDAY(Table1[[#This Row],[Date]])</f>
        <v>2</v>
      </c>
      <c r="L3973" s="3">
        <f>DAY(Table1[[#This Row],[Date]])</f>
        <v>19</v>
      </c>
      <c r="M3973" s="3">
        <f>Table1[[#This Row],[Inventory Level]]/Table1[[#This Row],[Reorder Point]]</f>
        <v>5.5748031496062991</v>
      </c>
      <c r="N3973" s="3">
        <f>ROUND(Table1[[#This Row],[Turnover Ratio]],2)</f>
        <v>5.57</v>
      </c>
    </row>
    <row r="3974" spans="1:14" x14ac:dyDescent="0.25">
      <c r="A3974" t="s">
        <v>3277</v>
      </c>
      <c r="B3974" s="1">
        <v>45381</v>
      </c>
      <c r="C3974">
        <v>377</v>
      </c>
      <c r="D3974">
        <v>150</v>
      </c>
      <c r="E3974">
        <v>11</v>
      </c>
      <c r="F3974">
        <v>176</v>
      </c>
      <c r="G3974">
        <v>38</v>
      </c>
      <c r="H3974" t="s">
        <v>3949</v>
      </c>
      <c r="I3974">
        <f>YEAR(Table1[[#This Row],[Date]])</f>
        <v>2024</v>
      </c>
      <c r="J3974">
        <f>MONTH(Table1[[#This Row],[Date]])</f>
        <v>3</v>
      </c>
      <c r="K3974">
        <f>WEEKDAY(Table1[[#This Row],[Date]])</f>
        <v>7</v>
      </c>
      <c r="L3974" s="3">
        <f>DAY(Table1[[#This Row],[Date]])</f>
        <v>30</v>
      </c>
      <c r="M3974" s="3">
        <f>Table1[[#This Row],[Inventory Level]]/Table1[[#This Row],[Reorder Point]]</f>
        <v>2.5133333333333332</v>
      </c>
      <c r="N3974" s="3">
        <f>ROUND(Table1[[#This Row],[Turnover Ratio]],2)</f>
        <v>2.5099999999999998</v>
      </c>
    </row>
    <row r="3975" spans="1:14" hidden="1" x14ac:dyDescent="0.25">
      <c r="A3975" t="s">
        <v>3278</v>
      </c>
      <c r="B3975" s="1">
        <v>45344</v>
      </c>
      <c r="C3975">
        <v>588</v>
      </c>
      <c r="D3975">
        <v>409</v>
      </c>
      <c r="E3975">
        <v>17</v>
      </c>
      <c r="F3975">
        <v>198</v>
      </c>
      <c r="G3975">
        <v>17</v>
      </c>
      <c r="H3975" t="s">
        <v>3950</v>
      </c>
      <c r="I3975">
        <f>YEAR(Table1[[#This Row],[Date]])</f>
        <v>2024</v>
      </c>
      <c r="J3975">
        <f>MONTH(Table1[[#This Row],[Date]])</f>
        <v>2</v>
      </c>
      <c r="K3975">
        <f>WEEKDAY(Table1[[#This Row],[Date]])</f>
        <v>5</v>
      </c>
      <c r="L3975" s="3">
        <f>DAY(Table1[[#This Row],[Date]])</f>
        <v>22</v>
      </c>
      <c r="M3975" s="3">
        <f>Table1[[#This Row],[Inventory Level]]/Table1[[#This Row],[Reorder Point]]</f>
        <v>1.4376528117359413</v>
      </c>
      <c r="N3975" s="3">
        <f>ROUND(Table1[[#This Row],[Turnover Ratio]],2)</f>
        <v>1.44</v>
      </c>
    </row>
    <row r="3976" spans="1:14" x14ac:dyDescent="0.25">
      <c r="A3976" t="s">
        <v>3279</v>
      </c>
      <c r="B3976" s="1">
        <v>45062</v>
      </c>
      <c r="C3976">
        <v>255</v>
      </c>
      <c r="D3976">
        <v>80</v>
      </c>
      <c r="E3976">
        <v>28</v>
      </c>
      <c r="F3976">
        <v>84</v>
      </c>
      <c r="G3976">
        <v>48</v>
      </c>
      <c r="H3976" t="s">
        <v>3949</v>
      </c>
      <c r="I3976">
        <f>YEAR(Table1[[#This Row],[Date]])</f>
        <v>2023</v>
      </c>
      <c r="J3976">
        <f>MONTH(Table1[[#This Row],[Date]])</f>
        <v>5</v>
      </c>
      <c r="K3976">
        <f>WEEKDAY(Table1[[#This Row],[Date]])</f>
        <v>3</v>
      </c>
      <c r="L3976" s="3">
        <f>DAY(Table1[[#This Row],[Date]])</f>
        <v>16</v>
      </c>
      <c r="M3976" s="3">
        <f>Table1[[#This Row],[Inventory Level]]/Table1[[#This Row],[Reorder Point]]</f>
        <v>3.1875</v>
      </c>
      <c r="N3976" s="3">
        <f>ROUND(Table1[[#This Row],[Turnover Ratio]],2)</f>
        <v>3.19</v>
      </c>
    </row>
    <row r="3977" spans="1:14" hidden="1" x14ac:dyDescent="0.25">
      <c r="A3977" t="s">
        <v>3280</v>
      </c>
      <c r="B3977" s="1">
        <v>45508</v>
      </c>
      <c r="C3977">
        <v>920</v>
      </c>
      <c r="D3977">
        <v>395</v>
      </c>
      <c r="E3977">
        <v>23</v>
      </c>
      <c r="F3977">
        <v>119</v>
      </c>
      <c r="G3977">
        <v>17</v>
      </c>
      <c r="H3977" t="s">
        <v>3951</v>
      </c>
      <c r="I3977">
        <f>YEAR(Table1[[#This Row],[Date]])</f>
        <v>2024</v>
      </c>
      <c r="J3977">
        <f>MONTH(Table1[[#This Row],[Date]])</f>
        <v>8</v>
      </c>
      <c r="K3977">
        <f>WEEKDAY(Table1[[#This Row],[Date]])</f>
        <v>1</v>
      </c>
      <c r="L3977" s="3">
        <f>DAY(Table1[[#This Row],[Date]])</f>
        <v>4</v>
      </c>
      <c r="M3977" s="3">
        <f>Table1[[#This Row],[Inventory Level]]/Table1[[#This Row],[Reorder Point]]</f>
        <v>2.3291139240506329</v>
      </c>
      <c r="N3977" s="3">
        <f>ROUND(Table1[[#This Row],[Turnover Ratio]],2)</f>
        <v>2.33</v>
      </c>
    </row>
    <row r="3978" spans="1:14" hidden="1" x14ac:dyDescent="0.25">
      <c r="A3978" t="s">
        <v>3281</v>
      </c>
      <c r="B3978" s="1">
        <v>45449</v>
      </c>
      <c r="C3978">
        <v>555</v>
      </c>
      <c r="D3978">
        <v>436</v>
      </c>
      <c r="E3978">
        <v>1</v>
      </c>
      <c r="F3978">
        <v>64</v>
      </c>
      <c r="G3978">
        <v>48</v>
      </c>
      <c r="H3978" t="s">
        <v>3951</v>
      </c>
      <c r="I3978">
        <f>YEAR(Table1[[#This Row],[Date]])</f>
        <v>2024</v>
      </c>
      <c r="J3978">
        <f>MONTH(Table1[[#This Row],[Date]])</f>
        <v>6</v>
      </c>
      <c r="K3978">
        <f>WEEKDAY(Table1[[#This Row],[Date]])</f>
        <v>5</v>
      </c>
      <c r="L3978" s="3">
        <f>DAY(Table1[[#This Row],[Date]])</f>
        <v>6</v>
      </c>
      <c r="M3978" s="3">
        <f>Table1[[#This Row],[Inventory Level]]/Table1[[#This Row],[Reorder Point]]</f>
        <v>1.2729357798165137</v>
      </c>
      <c r="N3978" s="3">
        <f>ROUND(Table1[[#This Row],[Turnover Ratio]],2)</f>
        <v>1.27</v>
      </c>
    </row>
    <row r="3979" spans="1:14" x14ac:dyDescent="0.25">
      <c r="A3979" t="s">
        <v>3282</v>
      </c>
      <c r="B3979" s="1">
        <v>45096</v>
      </c>
      <c r="C3979">
        <v>117</v>
      </c>
      <c r="D3979">
        <v>227</v>
      </c>
      <c r="E3979">
        <v>26</v>
      </c>
      <c r="F3979">
        <v>69</v>
      </c>
      <c r="G3979">
        <v>46</v>
      </c>
      <c r="H3979" t="s">
        <v>3949</v>
      </c>
      <c r="I3979">
        <f>YEAR(Table1[[#This Row],[Date]])</f>
        <v>2023</v>
      </c>
      <c r="J3979">
        <f>MONTH(Table1[[#This Row],[Date]])</f>
        <v>6</v>
      </c>
      <c r="K3979">
        <f>WEEKDAY(Table1[[#This Row],[Date]])</f>
        <v>2</v>
      </c>
      <c r="L3979" s="3">
        <f>DAY(Table1[[#This Row],[Date]])</f>
        <v>19</v>
      </c>
      <c r="M3979" s="3">
        <f>Table1[[#This Row],[Inventory Level]]/Table1[[#This Row],[Reorder Point]]</f>
        <v>0.51541850220264318</v>
      </c>
      <c r="N3979" s="3">
        <f>ROUND(Table1[[#This Row],[Turnover Ratio]],2)</f>
        <v>0.52</v>
      </c>
    </row>
    <row r="3980" spans="1:14" x14ac:dyDescent="0.25">
      <c r="A3980" t="s">
        <v>1365</v>
      </c>
      <c r="B3980" s="1">
        <v>45635</v>
      </c>
      <c r="C3980">
        <v>247</v>
      </c>
      <c r="D3980">
        <v>228</v>
      </c>
      <c r="E3980">
        <v>24</v>
      </c>
      <c r="F3980">
        <v>148</v>
      </c>
      <c r="G3980">
        <v>20</v>
      </c>
      <c r="H3980" t="s">
        <v>3949</v>
      </c>
      <c r="I3980">
        <f>YEAR(Table1[[#This Row],[Date]])</f>
        <v>2024</v>
      </c>
      <c r="J3980">
        <f>MONTH(Table1[[#This Row],[Date]])</f>
        <v>12</v>
      </c>
      <c r="K3980">
        <f>WEEKDAY(Table1[[#This Row],[Date]])</f>
        <v>2</v>
      </c>
      <c r="L3980" s="3">
        <f>DAY(Table1[[#This Row],[Date]])</f>
        <v>9</v>
      </c>
      <c r="M3980" s="3">
        <f>Table1[[#This Row],[Inventory Level]]/Table1[[#This Row],[Reorder Point]]</f>
        <v>1.0833333333333333</v>
      </c>
      <c r="N3980" s="3">
        <f>ROUND(Table1[[#This Row],[Turnover Ratio]],2)</f>
        <v>1.08</v>
      </c>
    </row>
    <row r="3981" spans="1:14" hidden="1" x14ac:dyDescent="0.25">
      <c r="A3981" t="s">
        <v>305</v>
      </c>
      <c r="B3981" s="1">
        <v>45596</v>
      </c>
      <c r="C3981">
        <v>878</v>
      </c>
      <c r="D3981">
        <v>420</v>
      </c>
      <c r="E3981">
        <v>13</v>
      </c>
      <c r="F3981">
        <v>148</v>
      </c>
      <c r="G3981">
        <v>32</v>
      </c>
      <c r="H3981" t="s">
        <v>3950</v>
      </c>
      <c r="I3981">
        <f>YEAR(Table1[[#This Row],[Date]])</f>
        <v>2024</v>
      </c>
      <c r="J3981">
        <f>MONTH(Table1[[#This Row],[Date]])</f>
        <v>10</v>
      </c>
      <c r="K3981">
        <f>WEEKDAY(Table1[[#This Row],[Date]])</f>
        <v>5</v>
      </c>
      <c r="L3981" s="3">
        <f>DAY(Table1[[#This Row],[Date]])</f>
        <v>31</v>
      </c>
      <c r="M3981" s="3">
        <f>Table1[[#This Row],[Inventory Level]]/Table1[[#This Row],[Reorder Point]]</f>
        <v>2.0904761904761906</v>
      </c>
      <c r="N3981" s="3">
        <f>ROUND(Table1[[#This Row],[Turnover Ratio]],2)</f>
        <v>2.09</v>
      </c>
    </row>
    <row r="3982" spans="1:14" hidden="1" x14ac:dyDescent="0.25">
      <c r="A3982" t="s">
        <v>3283</v>
      </c>
      <c r="B3982" s="1">
        <v>44988</v>
      </c>
      <c r="C3982">
        <v>242</v>
      </c>
      <c r="D3982">
        <v>75</v>
      </c>
      <c r="E3982">
        <v>2</v>
      </c>
      <c r="F3982">
        <v>167</v>
      </c>
      <c r="G3982">
        <v>34</v>
      </c>
      <c r="H3982" t="s">
        <v>3950</v>
      </c>
      <c r="I3982">
        <f>YEAR(Table1[[#This Row],[Date]])</f>
        <v>2023</v>
      </c>
      <c r="J3982">
        <f>MONTH(Table1[[#This Row],[Date]])</f>
        <v>3</v>
      </c>
      <c r="K3982">
        <f>WEEKDAY(Table1[[#This Row],[Date]])</f>
        <v>6</v>
      </c>
      <c r="L3982" s="3">
        <f>DAY(Table1[[#This Row],[Date]])</f>
        <v>3</v>
      </c>
      <c r="M3982" s="3">
        <f>Table1[[#This Row],[Inventory Level]]/Table1[[#This Row],[Reorder Point]]</f>
        <v>3.2266666666666666</v>
      </c>
      <c r="N3982" s="3">
        <f>ROUND(Table1[[#This Row],[Turnover Ratio]],2)</f>
        <v>3.23</v>
      </c>
    </row>
    <row r="3983" spans="1:14" hidden="1" x14ac:dyDescent="0.25">
      <c r="A3983" t="s">
        <v>3284</v>
      </c>
      <c r="B3983" s="1">
        <v>45635</v>
      </c>
      <c r="C3983">
        <v>202</v>
      </c>
      <c r="D3983">
        <v>227</v>
      </c>
      <c r="E3983">
        <v>16</v>
      </c>
      <c r="F3983">
        <v>196</v>
      </c>
      <c r="G3983">
        <v>11</v>
      </c>
      <c r="H3983" t="s">
        <v>3950</v>
      </c>
      <c r="I3983">
        <f>YEAR(Table1[[#This Row],[Date]])</f>
        <v>2024</v>
      </c>
      <c r="J3983">
        <f>MONTH(Table1[[#This Row],[Date]])</f>
        <v>12</v>
      </c>
      <c r="K3983">
        <f>WEEKDAY(Table1[[#This Row],[Date]])</f>
        <v>2</v>
      </c>
      <c r="L3983" s="3">
        <f>DAY(Table1[[#This Row],[Date]])</f>
        <v>9</v>
      </c>
      <c r="M3983" s="3">
        <f>Table1[[#This Row],[Inventory Level]]/Table1[[#This Row],[Reorder Point]]</f>
        <v>0.88986784140969166</v>
      </c>
      <c r="N3983" s="3">
        <f>ROUND(Table1[[#This Row],[Turnover Ratio]],2)</f>
        <v>0.89</v>
      </c>
    </row>
    <row r="3984" spans="1:14" hidden="1" x14ac:dyDescent="0.25">
      <c r="A3984" t="s">
        <v>3285</v>
      </c>
      <c r="B3984" s="1">
        <v>45389</v>
      </c>
      <c r="C3984">
        <v>250</v>
      </c>
      <c r="D3984">
        <v>451</v>
      </c>
      <c r="E3984">
        <v>30</v>
      </c>
      <c r="F3984">
        <v>36</v>
      </c>
      <c r="G3984">
        <v>13</v>
      </c>
      <c r="H3984" t="s">
        <v>3950</v>
      </c>
      <c r="I3984">
        <f>YEAR(Table1[[#This Row],[Date]])</f>
        <v>2024</v>
      </c>
      <c r="J3984">
        <f>MONTH(Table1[[#This Row],[Date]])</f>
        <v>4</v>
      </c>
      <c r="K3984">
        <f>WEEKDAY(Table1[[#This Row],[Date]])</f>
        <v>1</v>
      </c>
      <c r="L3984" s="3">
        <f>DAY(Table1[[#This Row],[Date]])</f>
        <v>7</v>
      </c>
      <c r="M3984" s="3">
        <f>Table1[[#This Row],[Inventory Level]]/Table1[[#This Row],[Reorder Point]]</f>
        <v>0.55432372505543237</v>
      </c>
      <c r="N3984" s="3">
        <f>ROUND(Table1[[#This Row],[Turnover Ratio]],2)</f>
        <v>0.55000000000000004</v>
      </c>
    </row>
    <row r="3985" spans="1:14" hidden="1" x14ac:dyDescent="0.25">
      <c r="A3985" t="s">
        <v>3286</v>
      </c>
      <c r="B3985" s="1">
        <v>45569</v>
      </c>
      <c r="C3985">
        <v>765</v>
      </c>
      <c r="D3985">
        <v>491</v>
      </c>
      <c r="E3985">
        <v>28</v>
      </c>
      <c r="F3985">
        <v>152</v>
      </c>
      <c r="G3985">
        <v>40</v>
      </c>
      <c r="H3985" t="s">
        <v>3950</v>
      </c>
      <c r="I3985">
        <f>YEAR(Table1[[#This Row],[Date]])</f>
        <v>2024</v>
      </c>
      <c r="J3985">
        <f>MONTH(Table1[[#This Row],[Date]])</f>
        <v>10</v>
      </c>
      <c r="K3985">
        <f>WEEKDAY(Table1[[#This Row],[Date]])</f>
        <v>6</v>
      </c>
      <c r="L3985" s="3">
        <f>DAY(Table1[[#This Row],[Date]])</f>
        <v>4</v>
      </c>
      <c r="M3985" s="3">
        <f>Table1[[#This Row],[Inventory Level]]/Table1[[#This Row],[Reorder Point]]</f>
        <v>1.5580448065173116</v>
      </c>
      <c r="N3985" s="3">
        <f>ROUND(Table1[[#This Row],[Turnover Ratio]],2)</f>
        <v>1.56</v>
      </c>
    </row>
    <row r="3986" spans="1:14" hidden="1" x14ac:dyDescent="0.25">
      <c r="A3986" t="s">
        <v>1712</v>
      </c>
      <c r="B3986" s="1">
        <v>45233</v>
      </c>
      <c r="C3986">
        <v>304</v>
      </c>
      <c r="D3986">
        <v>210</v>
      </c>
      <c r="E3986">
        <v>27</v>
      </c>
      <c r="F3986">
        <v>79</v>
      </c>
      <c r="G3986">
        <v>7</v>
      </c>
      <c r="H3986" t="s">
        <v>3950</v>
      </c>
      <c r="I3986">
        <f>YEAR(Table1[[#This Row],[Date]])</f>
        <v>2023</v>
      </c>
      <c r="J3986">
        <f>MONTH(Table1[[#This Row],[Date]])</f>
        <v>11</v>
      </c>
      <c r="K3986">
        <f>WEEKDAY(Table1[[#This Row],[Date]])</f>
        <v>6</v>
      </c>
      <c r="L3986" s="3">
        <f>DAY(Table1[[#This Row],[Date]])</f>
        <v>3</v>
      </c>
      <c r="M3986" s="3">
        <f>Table1[[#This Row],[Inventory Level]]/Table1[[#This Row],[Reorder Point]]</f>
        <v>1.4476190476190476</v>
      </c>
      <c r="N3986" s="3">
        <f>ROUND(Table1[[#This Row],[Turnover Ratio]],2)</f>
        <v>1.45</v>
      </c>
    </row>
    <row r="3987" spans="1:14" hidden="1" x14ac:dyDescent="0.25">
      <c r="A3987" t="s">
        <v>3287</v>
      </c>
      <c r="B3987" s="1">
        <v>45161</v>
      </c>
      <c r="C3987">
        <v>828</v>
      </c>
      <c r="D3987">
        <v>438</v>
      </c>
      <c r="E3987">
        <v>29</v>
      </c>
      <c r="F3987">
        <v>143</v>
      </c>
      <c r="G3987">
        <v>27</v>
      </c>
      <c r="H3987" t="s">
        <v>3950</v>
      </c>
      <c r="I3987">
        <f>YEAR(Table1[[#This Row],[Date]])</f>
        <v>2023</v>
      </c>
      <c r="J3987">
        <f>MONTH(Table1[[#This Row],[Date]])</f>
        <v>8</v>
      </c>
      <c r="K3987">
        <f>WEEKDAY(Table1[[#This Row],[Date]])</f>
        <v>4</v>
      </c>
      <c r="L3987" s="3">
        <f>DAY(Table1[[#This Row],[Date]])</f>
        <v>23</v>
      </c>
      <c r="M3987" s="3">
        <f>Table1[[#This Row],[Inventory Level]]/Table1[[#This Row],[Reorder Point]]</f>
        <v>1.8904109589041096</v>
      </c>
      <c r="N3987" s="3">
        <f>ROUND(Table1[[#This Row],[Turnover Ratio]],2)</f>
        <v>1.89</v>
      </c>
    </row>
    <row r="3988" spans="1:14" hidden="1" x14ac:dyDescent="0.25">
      <c r="A3988" t="s">
        <v>3288</v>
      </c>
      <c r="B3988" s="1">
        <v>45016</v>
      </c>
      <c r="C3988">
        <v>108</v>
      </c>
      <c r="D3988">
        <v>406</v>
      </c>
      <c r="E3988">
        <v>1</v>
      </c>
      <c r="F3988">
        <v>84</v>
      </c>
      <c r="G3988">
        <v>34</v>
      </c>
      <c r="H3988" t="s">
        <v>3950</v>
      </c>
      <c r="I3988">
        <f>YEAR(Table1[[#This Row],[Date]])</f>
        <v>2023</v>
      </c>
      <c r="J3988">
        <f>MONTH(Table1[[#This Row],[Date]])</f>
        <v>3</v>
      </c>
      <c r="K3988">
        <f>WEEKDAY(Table1[[#This Row],[Date]])</f>
        <v>6</v>
      </c>
      <c r="L3988" s="3">
        <f>DAY(Table1[[#This Row],[Date]])</f>
        <v>31</v>
      </c>
      <c r="M3988" s="3">
        <f>Table1[[#This Row],[Inventory Level]]/Table1[[#This Row],[Reorder Point]]</f>
        <v>0.26600985221674878</v>
      </c>
      <c r="N3988" s="3">
        <f>ROUND(Table1[[#This Row],[Turnover Ratio]],2)</f>
        <v>0.27</v>
      </c>
    </row>
    <row r="3989" spans="1:14" x14ac:dyDescent="0.25">
      <c r="A3989" t="s">
        <v>3289</v>
      </c>
      <c r="B3989" s="1">
        <v>45148</v>
      </c>
      <c r="C3989">
        <v>919</v>
      </c>
      <c r="D3989">
        <v>331</v>
      </c>
      <c r="E3989">
        <v>25</v>
      </c>
      <c r="F3989">
        <v>183</v>
      </c>
      <c r="G3989">
        <v>35</v>
      </c>
      <c r="H3989" t="s">
        <v>3949</v>
      </c>
      <c r="I3989">
        <f>YEAR(Table1[[#This Row],[Date]])</f>
        <v>2023</v>
      </c>
      <c r="J3989">
        <f>MONTH(Table1[[#This Row],[Date]])</f>
        <v>8</v>
      </c>
      <c r="K3989">
        <f>WEEKDAY(Table1[[#This Row],[Date]])</f>
        <v>5</v>
      </c>
      <c r="L3989" s="3">
        <f>DAY(Table1[[#This Row],[Date]])</f>
        <v>10</v>
      </c>
      <c r="M3989" s="3">
        <f>Table1[[#This Row],[Inventory Level]]/Table1[[#This Row],[Reorder Point]]</f>
        <v>2.7764350453172204</v>
      </c>
      <c r="N3989" s="3">
        <f>ROUND(Table1[[#This Row],[Turnover Ratio]],2)</f>
        <v>2.78</v>
      </c>
    </row>
    <row r="3990" spans="1:14" hidden="1" x14ac:dyDescent="0.25">
      <c r="A3990" t="s">
        <v>3290</v>
      </c>
      <c r="B3990" s="1">
        <v>45182</v>
      </c>
      <c r="C3990">
        <v>503</v>
      </c>
      <c r="D3990">
        <v>216</v>
      </c>
      <c r="E3990">
        <v>27</v>
      </c>
      <c r="F3990">
        <v>156</v>
      </c>
      <c r="G3990">
        <v>35</v>
      </c>
      <c r="H3990" t="s">
        <v>3951</v>
      </c>
      <c r="I3990">
        <f>YEAR(Table1[[#This Row],[Date]])</f>
        <v>2023</v>
      </c>
      <c r="J3990">
        <f>MONTH(Table1[[#This Row],[Date]])</f>
        <v>9</v>
      </c>
      <c r="K3990">
        <f>WEEKDAY(Table1[[#This Row],[Date]])</f>
        <v>4</v>
      </c>
      <c r="L3990" s="3">
        <f>DAY(Table1[[#This Row],[Date]])</f>
        <v>13</v>
      </c>
      <c r="M3990" s="3">
        <f>Table1[[#This Row],[Inventory Level]]/Table1[[#This Row],[Reorder Point]]</f>
        <v>2.3287037037037037</v>
      </c>
      <c r="N3990" s="3">
        <f>ROUND(Table1[[#This Row],[Turnover Ratio]],2)</f>
        <v>2.33</v>
      </c>
    </row>
    <row r="3991" spans="1:14" hidden="1" x14ac:dyDescent="0.25">
      <c r="A3991" t="s">
        <v>3291</v>
      </c>
      <c r="B3991" s="1">
        <v>45073</v>
      </c>
      <c r="C3991">
        <v>951</v>
      </c>
      <c r="D3991">
        <v>286</v>
      </c>
      <c r="E3991">
        <v>9</v>
      </c>
      <c r="F3991">
        <v>145</v>
      </c>
      <c r="G3991">
        <v>46</v>
      </c>
      <c r="H3991" t="s">
        <v>3950</v>
      </c>
      <c r="I3991">
        <f>YEAR(Table1[[#This Row],[Date]])</f>
        <v>2023</v>
      </c>
      <c r="J3991">
        <f>MONTH(Table1[[#This Row],[Date]])</f>
        <v>5</v>
      </c>
      <c r="K3991">
        <f>WEEKDAY(Table1[[#This Row],[Date]])</f>
        <v>7</v>
      </c>
      <c r="L3991" s="3">
        <f>DAY(Table1[[#This Row],[Date]])</f>
        <v>27</v>
      </c>
      <c r="M3991" s="3">
        <f>Table1[[#This Row],[Inventory Level]]/Table1[[#This Row],[Reorder Point]]</f>
        <v>3.325174825174825</v>
      </c>
      <c r="N3991" s="3">
        <f>ROUND(Table1[[#This Row],[Turnover Ratio]],2)</f>
        <v>3.33</v>
      </c>
    </row>
    <row r="3992" spans="1:14" hidden="1" x14ac:dyDescent="0.25">
      <c r="A3992" t="s">
        <v>1108</v>
      </c>
      <c r="B3992" s="1">
        <v>45436</v>
      </c>
      <c r="C3992">
        <v>763</v>
      </c>
      <c r="D3992">
        <v>255</v>
      </c>
      <c r="E3992">
        <v>28</v>
      </c>
      <c r="F3992">
        <v>1</v>
      </c>
      <c r="G3992">
        <v>22</v>
      </c>
      <c r="H3992" t="s">
        <v>3951</v>
      </c>
      <c r="I3992">
        <f>YEAR(Table1[[#This Row],[Date]])</f>
        <v>2024</v>
      </c>
      <c r="J3992">
        <f>MONTH(Table1[[#This Row],[Date]])</f>
        <v>5</v>
      </c>
      <c r="K3992">
        <f>WEEKDAY(Table1[[#This Row],[Date]])</f>
        <v>6</v>
      </c>
      <c r="L3992" s="3">
        <f>DAY(Table1[[#This Row],[Date]])</f>
        <v>24</v>
      </c>
      <c r="M3992" s="3">
        <f>Table1[[#This Row],[Inventory Level]]/Table1[[#This Row],[Reorder Point]]</f>
        <v>2.9921568627450981</v>
      </c>
      <c r="N3992" s="3">
        <f>ROUND(Table1[[#This Row],[Turnover Ratio]],2)</f>
        <v>2.99</v>
      </c>
    </row>
    <row r="3993" spans="1:14" hidden="1" x14ac:dyDescent="0.25">
      <c r="A3993" t="s">
        <v>3292</v>
      </c>
      <c r="B3993" s="1">
        <v>45020</v>
      </c>
      <c r="C3993">
        <v>485</v>
      </c>
      <c r="D3993">
        <v>193</v>
      </c>
      <c r="E3993">
        <v>6</v>
      </c>
      <c r="F3993">
        <v>70</v>
      </c>
      <c r="G3993">
        <v>3</v>
      </c>
      <c r="H3993" t="s">
        <v>3950</v>
      </c>
      <c r="I3993">
        <f>YEAR(Table1[[#This Row],[Date]])</f>
        <v>2023</v>
      </c>
      <c r="J3993">
        <f>MONTH(Table1[[#This Row],[Date]])</f>
        <v>4</v>
      </c>
      <c r="K3993">
        <f>WEEKDAY(Table1[[#This Row],[Date]])</f>
        <v>3</v>
      </c>
      <c r="L3993" s="3">
        <f>DAY(Table1[[#This Row],[Date]])</f>
        <v>4</v>
      </c>
      <c r="M3993" s="3">
        <f>Table1[[#This Row],[Inventory Level]]/Table1[[#This Row],[Reorder Point]]</f>
        <v>2.5129533678756477</v>
      </c>
      <c r="N3993" s="3">
        <f>ROUND(Table1[[#This Row],[Turnover Ratio]],2)</f>
        <v>2.5099999999999998</v>
      </c>
    </row>
    <row r="3994" spans="1:14" hidden="1" x14ac:dyDescent="0.25">
      <c r="A3994" t="s">
        <v>3293</v>
      </c>
      <c r="B3994" s="1">
        <v>45343</v>
      </c>
      <c r="C3994">
        <v>532</v>
      </c>
      <c r="D3994">
        <v>361</v>
      </c>
      <c r="E3994">
        <v>29</v>
      </c>
      <c r="F3994">
        <v>150</v>
      </c>
      <c r="G3994">
        <v>9</v>
      </c>
      <c r="H3994" t="s">
        <v>3951</v>
      </c>
      <c r="I3994">
        <f>YEAR(Table1[[#This Row],[Date]])</f>
        <v>2024</v>
      </c>
      <c r="J3994">
        <f>MONTH(Table1[[#This Row],[Date]])</f>
        <v>2</v>
      </c>
      <c r="K3994">
        <f>WEEKDAY(Table1[[#This Row],[Date]])</f>
        <v>4</v>
      </c>
      <c r="L3994" s="3">
        <f>DAY(Table1[[#This Row],[Date]])</f>
        <v>21</v>
      </c>
      <c r="M3994" s="3">
        <f>Table1[[#This Row],[Inventory Level]]/Table1[[#This Row],[Reorder Point]]</f>
        <v>1.4736842105263157</v>
      </c>
      <c r="N3994" s="3">
        <f>ROUND(Table1[[#This Row],[Turnover Ratio]],2)</f>
        <v>1.47</v>
      </c>
    </row>
    <row r="3995" spans="1:14" x14ac:dyDescent="0.25">
      <c r="A3995" t="s">
        <v>2489</v>
      </c>
      <c r="B3995" s="1">
        <v>45298</v>
      </c>
      <c r="C3995">
        <v>682</v>
      </c>
      <c r="D3995">
        <v>244</v>
      </c>
      <c r="E3995">
        <v>14</v>
      </c>
      <c r="F3995">
        <v>154</v>
      </c>
      <c r="G3995">
        <v>30</v>
      </c>
      <c r="H3995" t="s">
        <v>3949</v>
      </c>
      <c r="I3995">
        <f>YEAR(Table1[[#This Row],[Date]])</f>
        <v>2024</v>
      </c>
      <c r="J3995">
        <f>MONTH(Table1[[#This Row],[Date]])</f>
        <v>1</v>
      </c>
      <c r="K3995">
        <f>WEEKDAY(Table1[[#This Row],[Date]])</f>
        <v>1</v>
      </c>
      <c r="L3995" s="3">
        <f>DAY(Table1[[#This Row],[Date]])</f>
        <v>7</v>
      </c>
      <c r="M3995" s="3">
        <f>Table1[[#This Row],[Inventory Level]]/Table1[[#This Row],[Reorder Point]]</f>
        <v>2.7950819672131146</v>
      </c>
      <c r="N3995" s="3">
        <f>ROUND(Table1[[#This Row],[Turnover Ratio]],2)</f>
        <v>2.8</v>
      </c>
    </row>
    <row r="3996" spans="1:14" x14ac:dyDescent="0.25">
      <c r="A3996" t="s">
        <v>3294</v>
      </c>
      <c r="B3996" s="1">
        <v>45076</v>
      </c>
      <c r="C3996">
        <v>515</v>
      </c>
      <c r="D3996">
        <v>103</v>
      </c>
      <c r="E3996">
        <v>24</v>
      </c>
      <c r="F3996">
        <v>71</v>
      </c>
      <c r="G3996">
        <v>3</v>
      </c>
      <c r="H3996" t="s">
        <v>3949</v>
      </c>
      <c r="I3996">
        <f>YEAR(Table1[[#This Row],[Date]])</f>
        <v>2023</v>
      </c>
      <c r="J3996">
        <f>MONTH(Table1[[#This Row],[Date]])</f>
        <v>5</v>
      </c>
      <c r="K3996">
        <f>WEEKDAY(Table1[[#This Row],[Date]])</f>
        <v>3</v>
      </c>
      <c r="L3996" s="3">
        <f>DAY(Table1[[#This Row],[Date]])</f>
        <v>30</v>
      </c>
      <c r="M3996" s="3">
        <f>Table1[[#This Row],[Inventory Level]]/Table1[[#This Row],[Reorder Point]]</f>
        <v>5</v>
      </c>
      <c r="N3996" s="3">
        <f>ROUND(Table1[[#This Row],[Turnover Ratio]],2)</f>
        <v>5</v>
      </c>
    </row>
    <row r="3997" spans="1:14" hidden="1" x14ac:dyDescent="0.25">
      <c r="A3997" t="s">
        <v>3295</v>
      </c>
      <c r="B3997" s="1">
        <v>45271</v>
      </c>
      <c r="C3997">
        <v>742</v>
      </c>
      <c r="D3997">
        <v>200</v>
      </c>
      <c r="E3997">
        <v>23</v>
      </c>
      <c r="F3997">
        <v>197</v>
      </c>
      <c r="G3997">
        <v>7</v>
      </c>
      <c r="H3997" t="s">
        <v>3950</v>
      </c>
      <c r="I3997">
        <f>YEAR(Table1[[#This Row],[Date]])</f>
        <v>2023</v>
      </c>
      <c r="J3997">
        <f>MONTH(Table1[[#This Row],[Date]])</f>
        <v>12</v>
      </c>
      <c r="K3997">
        <f>WEEKDAY(Table1[[#This Row],[Date]])</f>
        <v>2</v>
      </c>
      <c r="L3997" s="3">
        <f>DAY(Table1[[#This Row],[Date]])</f>
        <v>11</v>
      </c>
      <c r="M3997" s="3">
        <f>Table1[[#This Row],[Inventory Level]]/Table1[[#This Row],[Reorder Point]]</f>
        <v>3.71</v>
      </c>
      <c r="N3997" s="3">
        <f>ROUND(Table1[[#This Row],[Turnover Ratio]],2)</f>
        <v>3.71</v>
      </c>
    </row>
    <row r="3998" spans="1:14" x14ac:dyDescent="0.25">
      <c r="A3998" t="s">
        <v>3296</v>
      </c>
      <c r="B3998" s="1">
        <v>45571</v>
      </c>
      <c r="C3998">
        <v>151</v>
      </c>
      <c r="D3998">
        <v>155</v>
      </c>
      <c r="E3998">
        <v>9</v>
      </c>
      <c r="F3998">
        <v>24</v>
      </c>
      <c r="G3998">
        <v>9</v>
      </c>
      <c r="H3998" t="s">
        <v>3949</v>
      </c>
      <c r="I3998">
        <f>YEAR(Table1[[#This Row],[Date]])</f>
        <v>2024</v>
      </c>
      <c r="J3998">
        <f>MONTH(Table1[[#This Row],[Date]])</f>
        <v>10</v>
      </c>
      <c r="K3998">
        <f>WEEKDAY(Table1[[#This Row],[Date]])</f>
        <v>1</v>
      </c>
      <c r="L3998" s="3">
        <f>DAY(Table1[[#This Row],[Date]])</f>
        <v>6</v>
      </c>
      <c r="M3998" s="3">
        <f>Table1[[#This Row],[Inventory Level]]/Table1[[#This Row],[Reorder Point]]</f>
        <v>0.97419354838709682</v>
      </c>
      <c r="N3998" s="3">
        <f>ROUND(Table1[[#This Row],[Turnover Ratio]],2)</f>
        <v>0.97</v>
      </c>
    </row>
    <row r="3999" spans="1:14" x14ac:dyDescent="0.25">
      <c r="A3999" t="s">
        <v>3060</v>
      </c>
      <c r="B3999" s="1">
        <v>45344</v>
      </c>
      <c r="C3999">
        <v>586</v>
      </c>
      <c r="D3999">
        <v>352</v>
      </c>
      <c r="E3999">
        <v>25</v>
      </c>
      <c r="F3999">
        <v>100</v>
      </c>
      <c r="G3999">
        <v>23</v>
      </c>
      <c r="H3999" t="s">
        <v>3949</v>
      </c>
      <c r="I3999">
        <f>YEAR(Table1[[#This Row],[Date]])</f>
        <v>2024</v>
      </c>
      <c r="J3999">
        <f>MONTH(Table1[[#This Row],[Date]])</f>
        <v>2</v>
      </c>
      <c r="K3999">
        <f>WEEKDAY(Table1[[#This Row],[Date]])</f>
        <v>5</v>
      </c>
      <c r="L3999" s="3">
        <f>DAY(Table1[[#This Row],[Date]])</f>
        <v>22</v>
      </c>
      <c r="M3999" s="3">
        <f>Table1[[#This Row],[Inventory Level]]/Table1[[#This Row],[Reorder Point]]</f>
        <v>1.6647727272727273</v>
      </c>
      <c r="N3999" s="3">
        <f>ROUND(Table1[[#This Row],[Turnover Ratio]],2)</f>
        <v>1.66</v>
      </c>
    </row>
    <row r="4000" spans="1:14" x14ac:dyDescent="0.25">
      <c r="A4000" t="s">
        <v>590</v>
      </c>
      <c r="B4000" s="1">
        <v>45162</v>
      </c>
      <c r="C4000">
        <v>925</v>
      </c>
      <c r="D4000">
        <v>251</v>
      </c>
      <c r="E4000">
        <v>2</v>
      </c>
      <c r="F4000">
        <v>42</v>
      </c>
      <c r="G4000">
        <v>31</v>
      </c>
      <c r="H4000" t="s">
        <v>3949</v>
      </c>
      <c r="I4000">
        <f>YEAR(Table1[[#This Row],[Date]])</f>
        <v>2023</v>
      </c>
      <c r="J4000">
        <f>MONTH(Table1[[#This Row],[Date]])</f>
        <v>8</v>
      </c>
      <c r="K4000">
        <f>WEEKDAY(Table1[[#This Row],[Date]])</f>
        <v>5</v>
      </c>
      <c r="L4000" s="3">
        <f>DAY(Table1[[#This Row],[Date]])</f>
        <v>24</v>
      </c>
      <c r="M4000" s="3">
        <f>Table1[[#This Row],[Inventory Level]]/Table1[[#This Row],[Reorder Point]]</f>
        <v>3.6852589641434261</v>
      </c>
      <c r="N4000" s="3">
        <f>ROUND(Table1[[#This Row],[Turnover Ratio]],2)</f>
        <v>3.69</v>
      </c>
    </row>
    <row r="4001" spans="1:14" hidden="1" x14ac:dyDescent="0.25">
      <c r="A4001" t="s">
        <v>309</v>
      </c>
      <c r="B4001" s="1">
        <v>45500</v>
      </c>
      <c r="C4001">
        <v>104</v>
      </c>
      <c r="D4001">
        <v>420</v>
      </c>
      <c r="E4001">
        <v>24</v>
      </c>
      <c r="F4001">
        <v>164</v>
      </c>
      <c r="G4001">
        <v>35</v>
      </c>
      <c r="H4001" t="s">
        <v>3951</v>
      </c>
      <c r="I4001">
        <f>YEAR(Table1[[#This Row],[Date]])</f>
        <v>2024</v>
      </c>
      <c r="J4001">
        <f>MONTH(Table1[[#This Row],[Date]])</f>
        <v>7</v>
      </c>
      <c r="K4001">
        <f>WEEKDAY(Table1[[#This Row],[Date]])</f>
        <v>7</v>
      </c>
      <c r="L4001" s="3">
        <f>DAY(Table1[[#This Row],[Date]])</f>
        <v>27</v>
      </c>
      <c r="M4001" s="3">
        <f>Table1[[#This Row],[Inventory Level]]/Table1[[#This Row],[Reorder Point]]</f>
        <v>0.24761904761904763</v>
      </c>
      <c r="N4001" s="3">
        <f>ROUND(Table1[[#This Row],[Turnover Ratio]],2)</f>
        <v>0.25</v>
      </c>
    </row>
    <row r="4002" spans="1:14" hidden="1" x14ac:dyDescent="0.25">
      <c r="A4002" t="s">
        <v>3297</v>
      </c>
      <c r="B4002" s="1">
        <v>45347</v>
      </c>
      <c r="C4002">
        <v>366</v>
      </c>
      <c r="D4002">
        <v>399</v>
      </c>
      <c r="E4002">
        <v>12</v>
      </c>
      <c r="F4002">
        <v>118</v>
      </c>
      <c r="G4002">
        <v>37</v>
      </c>
      <c r="H4002" t="s">
        <v>3950</v>
      </c>
      <c r="I4002">
        <f>YEAR(Table1[[#This Row],[Date]])</f>
        <v>2024</v>
      </c>
      <c r="J4002">
        <f>MONTH(Table1[[#This Row],[Date]])</f>
        <v>2</v>
      </c>
      <c r="K4002">
        <f>WEEKDAY(Table1[[#This Row],[Date]])</f>
        <v>1</v>
      </c>
      <c r="L4002" s="3">
        <f>DAY(Table1[[#This Row],[Date]])</f>
        <v>25</v>
      </c>
      <c r="M4002" s="3">
        <f>Table1[[#This Row],[Inventory Level]]/Table1[[#This Row],[Reorder Point]]</f>
        <v>0.91729323308270672</v>
      </c>
      <c r="N4002" s="3">
        <f>ROUND(Table1[[#This Row],[Turnover Ratio]],2)</f>
        <v>0.92</v>
      </c>
    </row>
    <row r="4003" spans="1:14" hidden="1" x14ac:dyDescent="0.25">
      <c r="A4003" t="s">
        <v>3298</v>
      </c>
      <c r="B4003" s="1">
        <v>45438</v>
      </c>
      <c r="C4003">
        <v>307</v>
      </c>
      <c r="D4003">
        <v>315</v>
      </c>
      <c r="E4003">
        <v>25</v>
      </c>
      <c r="F4003">
        <v>108</v>
      </c>
      <c r="G4003">
        <v>50</v>
      </c>
      <c r="H4003" t="s">
        <v>3950</v>
      </c>
      <c r="I4003">
        <f>YEAR(Table1[[#This Row],[Date]])</f>
        <v>2024</v>
      </c>
      <c r="J4003">
        <f>MONTH(Table1[[#This Row],[Date]])</f>
        <v>5</v>
      </c>
      <c r="K4003">
        <f>WEEKDAY(Table1[[#This Row],[Date]])</f>
        <v>1</v>
      </c>
      <c r="L4003" s="3">
        <f>DAY(Table1[[#This Row],[Date]])</f>
        <v>26</v>
      </c>
      <c r="M4003" s="3">
        <f>Table1[[#This Row],[Inventory Level]]/Table1[[#This Row],[Reorder Point]]</f>
        <v>0.97460317460317458</v>
      </c>
      <c r="N4003" s="3">
        <f>ROUND(Table1[[#This Row],[Turnover Ratio]],2)</f>
        <v>0.97</v>
      </c>
    </row>
    <row r="4004" spans="1:14" hidden="1" x14ac:dyDescent="0.25">
      <c r="A4004" t="s">
        <v>1154</v>
      </c>
      <c r="B4004" s="1">
        <v>45381</v>
      </c>
      <c r="C4004">
        <v>204</v>
      </c>
      <c r="D4004">
        <v>416</v>
      </c>
      <c r="E4004">
        <v>13</v>
      </c>
      <c r="F4004">
        <v>188</v>
      </c>
      <c r="G4004">
        <v>35</v>
      </c>
      <c r="H4004" t="s">
        <v>3950</v>
      </c>
      <c r="I4004">
        <f>YEAR(Table1[[#This Row],[Date]])</f>
        <v>2024</v>
      </c>
      <c r="J4004">
        <f>MONTH(Table1[[#This Row],[Date]])</f>
        <v>3</v>
      </c>
      <c r="K4004">
        <f>WEEKDAY(Table1[[#This Row],[Date]])</f>
        <v>7</v>
      </c>
      <c r="L4004" s="3">
        <f>DAY(Table1[[#This Row],[Date]])</f>
        <v>30</v>
      </c>
      <c r="M4004" s="3">
        <f>Table1[[#This Row],[Inventory Level]]/Table1[[#This Row],[Reorder Point]]</f>
        <v>0.49038461538461536</v>
      </c>
      <c r="N4004" s="3">
        <f>ROUND(Table1[[#This Row],[Turnover Ratio]],2)</f>
        <v>0.49</v>
      </c>
    </row>
    <row r="4005" spans="1:14" hidden="1" x14ac:dyDescent="0.25">
      <c r="A4005" t="s">
        <v>475</v>
      </c>
      <c r="B4005" s="1">
        <v>45386</v>
      </c>
      <c r="C4005">
        <v>184</v>
      </c>
      <c r="D4005">
        <v>471</v>
      </c>
      <c r="E4005">
        <v>5</v>
      </c>
      <c r="F4005">
        <v>94</v>
      </c>
      <c r="G4005">
        <v>35</v>
      </c>
      <c r="H4005" t="s">
        <v>3950</v>
      </c>
      <c r="I4005">
        <f>YEAR(Table1[[#This Row],[Date]])</f>
        <v>2024</v>
      </c>
      <c r="J4005">
        <f>MONTH(Table1[[#This Row],[Date]])</f>
        <v>4</v>
      </c>
      <c r="K4005">
        <f>WEEKDAY(Table1[[#This Row],[Date]])</f>
        <v>5</v>
      </c>
      <c r="L4005" s="3">
        <f>DAY(Table1[[#This Row],[Date]])</f>
        <v>4</v>
      </c>
      <c r="M4005" s="3">
        <f>Table1[[#This Row],[Inventory Level]]/Table1[[#This Row],[Reorder Point]]</f>
        <v>0.39065817409766457</v>
      </c>
      <c r="N4005" s="3">
        <f>ROUND(Table1[[#This Row],[Turnover Ratio]],2)</f>
        <v>0.39</v>
      </c>
    </row>
    <row r="4006" spans="1:14" hidden="1" x14ac:dyDescent="0.25">
      <c r="A4006" t="s">
        <v>3299</v>
      </c>
      <c r="B4006" s="1">
        <v>45436</v>
      </c>
      <c r="C4006">
        <v>411</v>
      </c>
      <c r="D4006">
        <v>198</v>
      </c>
      <c r="E4006">
        <v>1</v>
      </c>
      <c r="F4006">
        <v>136</v>
      </c>
      <c r="G4006">
        <v>47</v>
      </c>
      <c r="H4006" t="s">
        <v>3951</v>
      </c>
      <c r="I4006">
        <f>YEAR(Table1[[#This Row],[Date]])</f>
        <v>2024</v>
      </c>
      <c r="J4006">
        <f>MONTH(Table1[[#This Row],[Date]])</f>
        <v>5</v>
      </c>
      <c r="K4006">
        <f>WEEKDAY(Table1[[#This Row],[Date]])</f>
        <v>6</v>
      </c>
      <c r="L4006" s="3">
        <f>DAY(Table1[[#This Row],[Date]])</f>
        <v>24</v>
      </c>
      <c r="M4006" s="3">
        <f>Table1[[#This Row],[Inventory Level]]/Table1[[#This Row],[Reorder Point]]</f>
        <v>2.0757575757575757</v>
      </c>
      <c r="N4006" s="3">
        <f>ROUND(Table1[[#This Row],[Turnover Ratio]],2)</f>
        <v>2.08</v>
      </c>
    </row>
    <row r="4007" spans="1:14" hidden="1" x14ac:dyDescent="0.25">
      <c r="A4007" t="s">
        <v>3300</v>
      </c>
      <c r="B4007" s="1">
        <v>45634</v>
      </c>
      <c r="C4007">
        <v>956</v>
      </c>
      <c r="D4007">
        <v>193</v>
      </c>
      <c r="E4007">
        <v>29</v>
      </c>
      <c r="F4007">
        <v>23</v>
      </c>
      <c r="G4007">
        <v>11</v>
      </c>
      <c r="H4007" t="s">
        <v>3950</v>
      </c>
      <c r="I4007">
        <f>YEAR(Table1[[#This Row],[Date]])</f>
        <v>2024</v>
      </c>
      <c r="J4007">
        <f>MONTH(Table1[[#This Row],[Date]])</f>
        <v>12</v>
      </c>
      <c r="K4007">
        <f>WEEKDAY(Table1[[#This Row],[Date]])</f>
        <v>1</v>
      </c>
      <c r="L4007" s="3">
        <f>DAY(Table1[[#This Row],[Date]])</f>
        <v>8</v>
      </c>
      <c r="M4007" s="3">
        <f>Table1[[#This Row],[Inventory Level]]/Table1[[#This Row],[Reorder Point]]</f>
        <v>4.9533678756476682</v>
      </c>
      <c r="N4007" s="3">
        <f>ROUND(Table1[[#This Row],[Turnover Ratio]],2)</f>
        <v>4.95</v>
      </c>
    </row>
    <row r="4008" spans="1:14" x14ac:dyDescent="0.25">
      <c r="A4008" t="s">
        <v>2686</v>
      </c>
      <c r="B4008" s="1">
        <v>45108</v>
      </c>
      <c r="C4008">
        <v>112</v>
      </c>
      <c r="D4008">
        <v>200</v>
      </c>
      <c r="E4008">
        <v>15</v>
      </c>
      <c r="F4008">
        <v>91</v>
      </c>
      <c r="G4008">
        <v>41</v>
      </c>
      <c r="H4008" t="s">
        <v>3949</v>
      </c>
      <c r="I4008">
        <f>YEAR(Table1[[#This Row],[Date]])</f>
        <v>2023</v>
      </c>
      <c r="J4008">
        <f>MONTH(Table1[[#This Row],[Date]])</f>
        <v>7</v>
      </c>
      <c r="K4008">
        <f>WEEKDAY(Table1[[#This Row],[Date]])</f>
        <v>7</v>
      </c>
      <c r="L4008" s="3">
        <f>DAY(Table1[[#This Row],[Date]])</f>
        <v>1</v>
      </c>
      <c r="M4008" s="3">
        <f>Table1[[#This Row],[Inventory Level]]/Table1[[#This Row],[Reorder Point]]</f>
        <v>0.56000000000000005</v>
      </c>
      <c r="N4008" s="3">
        <f>ROUND(Table1[[#This Row],[Turnover Ratio]],2)</f>
        <v>0.56000000000000005</v>
      </c>
    </row>
    <row r="4009" spans="1:14" x14ac:dyDescent="0.25">
      <c r="A4009" t="s">
        <v>379</v>
      </c>
      <c r="B4009" s="1">
        <v>45380</v>
      </c>
      <c r="C4009">
        <v>643</v>
      </c>
      <c r="D4009">
        <v>286</v>
      </c>
      <c r="E4009">
        <v>13</v>
      </c>
      <c r="F4009">
        <v>183</v>
      </c>
      <c r="G4009">
        <v>7</v>
      </c>
      <c r="H4009" t="s">
        <v>3949</v>
      </c>
      <c r="I4009">
        <f>YEAR(Table1[[#This Row],[Date]])</f>
        <v>2024</v>
      </c>
      <c r="J4009">
        <f>MONTH(Table1[[#This Row],[Date]])</f>
        <v>3</v>
      </c>
      <c r="K4009">
        <f>WEEKDAY(Table1[[#This Row],[Date]])</f>
        <v>6</v>
      </c>
      <c r="L4009" s="3">
        <f>DAY(Table1[[#This Row],[Date]])</f>
        <v>29</v>
      </c>
      <c r="M4009" s="3">
        <f>Table1[[#This Row],[Inventory Level]]/Table1[[#This Row],[Reorder Point]]</f>
        <v>2.2482517482517483</v>
      </c>
      <c r="N4009" s="3">
        <f>ROUND(Table1[[#This Row],[Turnover Ratio]],2)</f>
        <v>2.25</v>
      </c>
    </row>
    <row r="4010" spans="1:14" x14ac:dyDescent="0.25">
      <c r="A4010" t="s">
        <v>2573</v>
      </c>
      <c r="B4010" s="1">
        <v>45548</v>
      </c>
      <c r="C4010">
        <v>366</v>
      </c>
      <c r="D4010">
        <v>170</v>
      </c>
      <c r="E4010">
        <v>13</v>
      </c>
      <c r="F4010">
        <v>130</v>
      </c>
      <c r="G4010">
        <v>31</v>
      </c>
      <c r="H4010" t="s">
        <v>3949</v>
      </c>
      <c r="I4010">
        <f>YEAR(Table1[[#This Row],[Date]])</f>
        <v>2024</v>
      </c>
      <c r="J4010">
        <f>MONTH(Table1[[#This Row],[Date]])</f>
        <v>9</v>
      </c>
      <c r="K4010">
        <f>WEEKDAY(Table1[[#This Row],[Date]])</f>
        <v>6</v>
      </c>
      <c r="L4010" s="3">
        <f>DAY(Table1[[#This Row],[Date]])</f>
        <v>13</v>
      </c>
      <c r="M4010" s="3">
        <f>Table1[[#This Row],[Inventory Level]]/Table1[[#This Row],[Reorder Point]]</f>
        <v>2.1529411764705881</v>
      </c>
      <c r="N4010" s="3">
        <f>ROUND(Table1[[#This Row],[Turnover Ratio]],2)</f>
        <v>2.15</v>
      </c>
    </row>
    <row r="4011" spans="1:14" hidden="1" x14ac:dyDescent="0.25">
      <c r="A4011" t="s">
        <v>3301</v>
      </c>
      <c r="B4011" s="1">
        <v>45460</v>
      </c>
      <c r="C4011">
        <v>920</v>
      </c>
      <c r="D4011">
        <v>195</v>
      </c>
      <c r="E4011">
        <v>30</v>
      </c>
      <c r="F4011">
        <v>197</v>
      </c>
      <c r="G4011">
        <v>30</v>
      </c>
      <c r="H4011" t="s">
        <v>3951</v>
      </c>
      <c r="I4011">
        <f>YEAR(Table1[[#This Row],[Date]])</f>
        <v>2024</v>
      </c>
      <c r="J4011">
        <f>MONTH(Table1[[#This Row],[Date]])</f>
        <v>6</v>
      </c>
      <c r="K4011">
        <f>WEEKDAY(Table1[[#This Row],[Date]])</f>
        <v>2</v>
      </c>
      <c r="L4011" s="3">
        <f>DAY(Table1[[#This Row],[Date]])</f>
        <v>17</v>
      </c>
      <c r="M4011" s="3">
        <f>Table1[[#This Row],[Inventory Level]]/Table1[[#This Row],[Reorder Point]]</f>
        <v>4.7179487179487181</v>
      </c>
      <c r="N4011" s="3">
        <f>ROUND(Table1[[#This Row],[Turnover Ratio]],2)</f>
        <v>4.72</v>
      </c>
    </row>
    <row r="4012" spans="1:14" hidden="1" x14ac:dyDescent="0.25">
      <c r="A4012" t="s">
        <v>3302</v>
      </c>
      <c r="B4012" s="1">
        <v>45120</v>
      </c>
      <c r="C4012">
        <v>238</v>
      </c>
      <c r="D4012">
        <v>303</v>
      </c>
      <c r="E4012">
        <v>27</v>
      </c>
      <c r="F4012">
        <v>73</v>
      </c>
      <c r="G4012">
        <v>34</v>
      </c>
      <c r="H4012" t="s">
        <v>3951</v>
      </c>
      <c r="I4012">
        <f>YEAR(Table1[[#This Row],[Date]])</f>
        <v>2023</v>
      </c>
      <c r="J4012">
        <f>MONTH(Table1[[#This Row],[Date]])</f>
        <v>7</v>
      </c>
      <c r="K4012">
        <f>WEEKDAY(Table1[[#This Row],[Date]])</f>
        <v>5</v>
      </c>
      <c r="L4012" s="3">
        <f>DAY(Table1[[#This Row],[Date]])</f>
        <v>13</v>
      </c>
      <c r="M4012" s="3">
        <f>Table1[[#This Row],[Inventory Level]]/Table1[[#This Row],[Reorder Point]]</f>
        <v>0.78547854785478544</v>
      </c>
      <c r="N4012" s="3">
        <f>ROUND(Table1[[#This Row],[Turnover Ratio]],2)</f>
        <v>0.79</v>
      </c>
    </row>
    <row r="4013" spans="1:14" hidden="1" x14ac:dyDescent="0.25">
      <c r="A4013" t="s">
        <v>512</v>
      </c>
      <c r="B4013" s="1">
        <v>45648</v>
      </c>
      <c r="C4013">
        <v>923</v>
      </c>
      <c r="D4013">
        <v>388</v>
      </c>
      <c r="E4013">
        <v>11</v>
      </c>
      <c r="F4013">
        <v>160</v>
      </c>
      <c r="G4013">
        <v>49</v>
      </c>
      <c r="H4013" t="s">
        <v>3950</v>
      </c>
      <c r="I4013">
        <f>YEAR(Table1[[#This Row],[Date]])</f>
        <v>2024</v>
      </c>
      <c r="J4013">
        <f>MONTH(Table1[[#This Row],[Date]])</f>
        <v>12</v>
      </c>
      <c r="K4013">
        <f>WEEKDAY(Table1[[#This Row],[Date]])</f>
        <v>1</v>
      </c>
      <c r="L4013" s="3">
        <f>DAY(Table1[[#This Row],[Date]])</f>
        <v>22</v>
      </c>
      <c r="M4013" s="3">
        <f>Table1[[#This Row],[Inventory Level]]/Table1[[#This Row],[Reorder Point]]</f>
        <v>2.3788659793814433</v>
      </c>
      <c r="N4013" s="3">
        <f>ROUND(Table1[[#This Row],[Turnover Ratio]],2)</f>
        <v>2.38</v>
      </c>
    </row>
    <row r="4014" spans="1:14" hidden="1" x14ac:dyDescent="0.25">
      <c r="A4014" t="s">
        <v>1772</v>
      </c>
      <c r="B4014" s="1">
        <v>45062</v>
      </c>
      <c r="C4014">
        <v>897</v>
      </c>
      <c r="D4014">
        <v>464</v>
      </c>
      <c r="E4014">
        <v>13</v>
      </c>
      <c r="F4014">
        <v>160</v>
      </c>
      <c r="G4014">
        <v>33</v>
      </c>
      <c r="H4014" t="s">
        <v>3951</v>
      </c>
      <c r="I4014">
        <f>YEAR(Table1[[#This Row],[Date]])</f>
        <v>2023</v>
      </c>
      <c r="J4014">
        <f>MONTH(Table1[[#This Row],[Date]])</f>
        <v>5</v>
      </c>
      <c r="K4014">
        <f>WEEKDAY(Table1[[#This Row],[Date]])</f>
        <v>3</v>
      </c>
      <c r="L4014" s="3">
        <f>DAY(Table1[[#This Row],[Date]])</f>
        <v>16</v>
      </c>
      <c r="M4014" s="3">
        <f>Table1[[#This Row],[Inventory Level]]/Table1[[#This Row],[Reorder Point]]</f>
        <v>1.9331896551724137</v>
      </c>
      <c r="N4014" s="3">
        <f>ROUND(Table1[[#This Row],[Turnover Ratio]],2)</f>
        <v>1.93</v>
      </c>
    </row>
    <row r="4015" spans="1:14" hidden="1" x14ac:dyDescent="0.25">
      <c r="A4015" t="s">
        <v>3303</v>
      </c>
      <c r="B4015" s="1">
        <v>45684</v>
      </c>
      <c r="C4015">
        <v>566</v>
      </c>
      <c r="D4015">
        <v>178</v>
      </c>
      <c r="E4015">
        <v>12</v>
      </c>
      <c r="F4015">
        <v>65</v>
      </c>
      <c r="G4015">
        <v>7</v>
      </c>
      <c r="H4015" t="s">
        <v>3950</v>
      </c>
      <c r="I4015">
        <f>YEAR(Table1[[#This Row],[Date]])</f>
        <v>2025</v>
      </c>
      <c r="J4015">
        <f>MONTH(Table1[[#This Row],[Date]])</f>
        <v>1</v>
      </c>
      <c r="K4015">
        <f>WEEKDAY(Table1[[#This Row],[Date]])</f>
        <v>2</v>
      </c>
      <c r="L4015" s="3">
        <f>DAY(Table1[[#This Row],[Date]])</f>
        <v>27</v>
      </c>
      <c r="M4015" s="3">
        <f>Table1[[#This Row],[Inventory Level]]/Table1[[#This Row],[Reorder Point]]</f>
        <v>3.1797752808988764</v>
      </c>
      <c r="N4015" s="3">
        <f>ROUND(Table1[[#This Row],[Turnover Ratio]],2)</f>
        <v>3.18</v>
      </c>
    </row>
    <row r="4016" spans="1:14" x14ac:dyDescent="0.25">
      <c r="A4016" t="s">
        <v>3304</v>
      </c>
      <c r="B4016" s="1">
        <v>45565</v>
      </c>
      <c r="C4016">
        <v>122</v>
      </c>
      <c r="D4016">
        <v>494</v>
      </c>
      <c r="E4016">
        <v>10</v>
      </c>
      <c r="F4016">
        <v>128</v>
      </c>
      <c r="G4016">
        <v>35</v>
      </c>
      <c r="H4016" t="s">
        <v>3949</v>
      </c>
      <c r="I4016">
        <f>YEAR(Table1[[#This Row],[Date]])</f>
        <v>2024</v>
      </c>
      <c r="J4016">
        <f>MONTH(Table1[[#This Row],[Date]])</f>
        <v>9</v>
      </c>
      <c r="K4016">
        <f>WEEKDAY(Table1[[#This Row],[Date]])</f>
        <v>2</v>
      </c>
      <c r="L4016" s="3">
        <f>DAY(Table1[[#This Row],[Date]])</f>
        <v>30</v>
      </c>
      <c r="M4016" s="3">
        <f>Table1[[#This Row],[Inventory Level]]/Table1[[#This Row],[Reorder Point]]</f>
        <v>0.24696356275303644</v>
      </c>
      <c r="N4016" s="3">
        <f>ROUND(Table1[[#This Row],[Turnover Ratio]],2)</f>
        <v>0.25</v>
      </c>
    </row>
    <row r="4017" spans="1:14" hidden="1" x14ac:dyDescent="0.25">
      <c r="A4017" t="s">
        <v>3305</v>
      </c>
      <c r="B4017" s="1">
        <v>45112</v>
      </c>
      <c r="C4017">
        <v>535</v>
      </c>
      <c r="D4017">
        <v>94</v>
      </c>
      <c r="E4017">
        <v>26</v>
      </c>
      <c r="F4017">
        <v>179</v>
      </c>
      <c r="G4017">
        <v>18</v>
      </c>
      <c r="H4017" t="s">
        <v>3950</v>
      </c>
      <c r="I4017">
        <f>YEAR(Table1[[#This Row],[Date]])</f>
        <v>2023</v>
      </c>
      <c r="J4017">
        <f>MONTH(Table1[[#This Row],[Date]])</f>
        <v>7</v>
      </c>
      <c r="K4017">
        <f>WEEKDAY(Table1[[#This Row],[Date]])</f>
        <v>4</v>
      </c>
      <c r="L4017" s="3">
        <f>DAY(Table1[[#This Row],[Date]])</f>
        <v>5</v>
      </c>
      <c r="M4017" s="3">
        <f>Table1[[#This Row],[Inventory Level]]/Table1[[#This Row],[Reorder Point]]</f>
        <v>5.6914893617021276</v>
      </c>
      <c r="N4017" s="3">
        <f>ROUND(Table1[[#This Row],[Turnover Ratio]],2)</f>
        <v>5.69</v>
      </c>
    </row>
    <row r="4018" spans="1:14" x14ac:dyDescent="0.25">
      <c r="A4018" t="s">
        <v>3306</v>
      </c>
      <c r="B4018" s="1">
        <v>45527</v>
      </c>
      <c r="C4018">
        <v>177</v>
      </c>
      <c r="D4018">
        <v>182</v>
      </c>
      <c r="E4018">
        <v>4</v>
      </c>
      <c r="F4018">
        <v>68</v>
      </c>
      <c r="G4018">
        <v>39</v>
      </c>
      <c r="H4018" t="s">
        <v>3949</v>
      </c>
      <c r="I4018">
        <f>YEAR(Table1[[#This Row],[Date]])</f>
        <v>2024</v>
      </c>
      <c r="J4018">
        <f>MONTH(Table1[[#This Row],[Date]])</f>
        <v>8</v>
      </c>
      <c r="K4018">
        <f>WEEKDAY(Table1[[#This Row],[Date]])</f>
        <v>6</v>
      </c>
      <c r="L4018" s="3">
        <f>DAY(Table1[[#This Row],[Date]])</f>
        <v>23</v>
      </c>
      <c r="M4018" s="3">
        <f>Table1[[#This Row],[Inventory Level]]/Table1[[#This Row],[Reorder Point]]</f>
        <v>0.97252747252747251</v>
      </c>
      <c r="N4018" s="3">
        <f>ROUND(Table1[[#This Row],[Turnover Ratio]],2)</f>
        <v>0.97</v>
      </c>
    </row>
    <row r="4019" spans="1:14" hidden="1" x14ac:dyDescent="0.25">
      <c r="A4019" t="s">
        <v>3307</v>
      </c>
      <c r="B4019" s="1">
        <v>45639</v>
      </c>
      <c r="C4019">
        <v>229</v>
      </c>
      <c r="D4019">
        <v>376</v>
      </c>
      <c r="E4019">
        <v>17</v>
      </c>
      <c r="F4019">
        <v>28</v>
      </c>
      <c r="G4019">
        <v>40</v>
      </c>
      <c r="H4019" t="s">
        <v>3950</v>
      </c>
      <c r="I4019">
        <f>YEAR(Table1[[#This Row],[Date]])</f>
        <v>2024</v>
      </c>
      <c r="J4019">
        <f>MONTH(Table1[[#This Row],[Date]])</f>
        <v>12</v>
      </c>
      <c r="K4019">
        <f>WEEKDAY(Table1[[#This Row],[Date]])</f>
        <v>6</v>
      </c>
      <c r="L4019" s="3">
        <f>DAY(Table1[[#This Row],[Date]])</f>
        <v>13</v>
      </c>
      <c r="M4019" s="3">
        <f>Table1[[#This Row],[Inventory Level]]/Table1[[#This Row],[Reorder Point]]</f>
        <v>0.60904255319148937</v>
      </c>
      <c r="N4019" s="3">
        <f>ROUND(Table1[[#This Row],[Turnover Ratio]],2)</f>
        <v>0.61</v>
      </c>
    </row>
    <row r="4020" spans="1:14" x14ac:dyDescent="0.25">
      <c r="A4020" t="s">
        <v>2383</v>
      </c>
      <c r="B4020" s="1">
        <v>45411</v>
      </c>
      <c r="C4020">
        <v>212</v>
      </c>
      <c r="D4020">
        <v>137</v>
      </c>
      <c r="E4020">
        <v>23</v>
      </c>
      <c r="F4020">
        <v>198</v>
      </c>
      <c r="G4020">
        <v>6</v>
      </c>
      <c r="H4020" t="s">
        <v>3949</v>
      </c>
      <c r="I4020">
        <f>YEAR(Table1[[#This Row],[Date]])</f>
        <v>2024</v>
      </c>
      <c r="J4020">
        <f>MONTH(Table1[[#This Row],[Date]])</f>
        <v>4</v>
      </c>
      <c r="K4020">
        <f>WEEKDAY(Table1[[#This Row],[Date]])</f>
        <v>2</v>
      </c>
      <c r="L4020" s="3">
        <f>DAY(Table1[[#This Row],[Date]])</f>
        <v>29</v>
      </c>
      <c r="M4020" s="3">
        <f>Table1[[#This Row],[Inventory Level]]/Table1[[#This Row],[Reorder Point]]</f>
        <v>1.5474452554744527</v>
      </c>
      <c r="N4020" s="3">
        <f>ROUND(Table1[[#This Row],[Turnover Ratio]],2)</f>
        <v>1.55</v>
      </c>
    </row>
    <row r="4021" spans="1:14" hidden="1" x14ac:dyDescent="0.25">
      <c r="A4021" t="s">
        <v>3308</v>
      </c>
      <c r="B4021" s="1">
        <v>45694</v>
      </c>
      <c r="C4021">
        <v>881</v>
      </c>
      <c r="D4021">
        <v>152</v>
      </c>
      <c r="E4021">
        <v>5</v>
      </c>
      <c r="F4021">
        <v>24</v>
      </c>
      <c r="G4021">
        <v>41</v>
      </c>
      <c r="H4021" t="s">
        <v>3950</v>
      </c>
      <c r="I4021">
        <f>YEAR(Table1[[#This Row],[Date]])</f>
        <v>2025</v>
      </c>
      <c r="J4021">
        <f>MONTH(Table1[[#This Row],[Date]])</f>
        <v>2</v>
      </c>
      <c r="K4021">
        <f>WEEKDAY(Table1[[#This Row],[Date]])</f>
        <v>5</v>
      </c>
      <c r="L4021" s="3">
        <f>DAY(Table1[[#This Row],[Date]])</f>
        <v>6</v>
      </c>
      <c r="M4021" s="3">
        <f>Table1[[#This Row],[Inventory Level]]/Table1[[#This Row],[Reorder Point]]</f>
        <v>5.7960526315789478</v>
      </c>
      <c r="N4021" s="3">
        <f>ROUND(Table1[[#This Row],[Turnover Ratio]],2)</f>
        <v>5.8</v>
      </c>
    </row>
    <row r="4022" spans="1:14" x14ac:dyDescent="0.25">
      <c r="A4022" t="s">
        <v>3309</v>
      </c>
      <c r="B4022" s="1">
        <v>45297</v>
      </c>
      <c r="C4022">
        <v>849</v>
      </c>
      <c r="D4022">
        <v>182</v>
      </c>
      <c r="E4022">
        <v>20</v>
      </c>
      <c r="F4022">
        <v>44</v>
      </c>
      <c r="G4022">
        <v>5</v>
      </c>
      <c r="H4022" t="s">
        <v>3949</v>
      </c>
      <c r="I4022">
        <f>YEAR(Table1[[#This Row],[Date]])</f>
        <v>2024</v>
      </c>
      <c r="J4022">
        <f>MONTH(Table1[[#This Row],[Date]])</f>
        <v>1</v>
      </c>
      <c r="K4022">
        <f>WEEKDAY(Table1[[#This Row],[Date]])</f>
        <v>7</v>
      </c>
      <c r="L4022" s="3">
        <f>DAY(Table1[[#This Row],[Date]])</f>
        <v>6</v>
      </c>
      <c r="M4022" s="3">
        <f>Table1[[#This Row],[Inventory Level]]/Table1[[#This Row],[Reorder Point]]</f>
        <v>4.6648351648351651</v>
      </c>
      <c r="N4022" s="3">
        <f>ROUND(Table1[[#This Row],[Turnover Ratio]],2)</f>
        <v>4.66</v>
      </c>
    </row>
    <row r="4023" spans="1:14" hidden="1" x14ac:dyDescent="0.25">
      <c r="A4023" t="s">
        <v>3310</v>
      </c>
      <c r="B4023" s="1">
        <v>45427</v>
      </c>
      <c r="C4023">
        <v>398</v>
      </c>
      <c r="D4023">
        <v>450</v>
      </c>
      <c r="E4023">
        <v>13</v>
      </c>
      <c r="F4023">
        <v>41</v>
      </c>
      <c r="G4023">
        <v>36</v>
      </c>
      <c r="H4023" t="s">
        <v>3951</v>
      </c>
      <c r="I4023">
        <f>YEAR(Table1[[#This Row],[Date]])</f>
        <v>2024</v>
      </c>
      <c r="J4023">
        <f>MONTH(Table1[[#This Row],[Date]])</f>
        <v>5</v>
      </c>
      <c r="K4023">
        <f>WEEKDAY(Table1[[#This Row],[Date]])</f>
        <v>4</v>
      </c>
      <c r="L4023" s="3">
        <f>DAY(Table1[[#This Row],[Date]])</f>
        <v>15</v>
      </c>
      <c r="M4023" s="3">
        <f>Table1[[#This Row],[Inventory Level]]/Table1[[#This Row],[Reorder Point]]</f>
        <v>0.88444444444444448</v>
      </c>
      <c r="N4023" s="3">
        <f>ROUND(Table1[[#This Row],[Turnover Ratio]],2)</f>
        <v>0.88</v>
      </c>
    </row>
    <row r="4024" spans="1:14" hidden="1" x14ac:dyDescent="0.25">
      <c r="A4024" t="s">
        <v>765</v>
      </c>
      <c r="B4024" s="1">
        <v>45408</v>
      </c>
      <c r="C4024">
        <v>557</v>
      </c>
      <c r="D4024">
        <v>244</v>
      </c>
      <c r="E4024">
        <v>4</v>
      </c>
      <c r="F4024">
        <v>160</v>
      </c>
      <c r="G4024">
        <v>15</v>
      </c>
      <c r="H4024" t="s">
        <v>3950</v>
      </c>
      <c r="I4024">
        <f>YEAR(Table1[[#This Row],[Date]])</f>
        <v>2024</v>
      </c>
      <c r="J4024">
        <f>MONTH(Table1[[#This Row],[Date]])</f>
        <v>4</v>
      </c>
      <c r="K4024">
        <f>WEEKDAY(Table1[[#This Row],[Date]])</f>
        <v>6</v>
      </c>
      <c r="L4024" s="3">
        <f>DAY(Table1[[#This Row],[Date]])</f>
        <v>26</v>
      </c>
      <c r="M4024" s="3">
        <f>Table1[[#This Row],[Inventory Level]]/Table1[[#This Row],[Reorder Point]]</f>
        <v>2.2827868852459017</v>
      </c>
      <c r="N4024" s="3">
        <f>ROUND(Table1[[#This Row],[Turnover Ratio]],2)</f>
        <v>2.2799999999999998</v>
      </c>
    </row>
    <row r="4025" spans="1:14" hidden="1" x14ac:dyDescent="0.25">
      <c r="A4025" t="s">
        <v>3311</v>
      </c>
      <c r="B4025" s="1">
        <v>45071</v>
      </c>
      <c r="C4025">
        <v>840</v>
      </c>
      <c r="D4025">
        <v>289</v>
      </c>
      <c r="E4025">
        <v>17</v>
      </c>
      <c r="F4025">
        <v>93</v>
      </c>
      <c r="G4025">
        <v>34</v>
      </c>
      <c r="H4025" t="s">
        <v>3950</v>
      </c>
      <c r="I4025">
        <f>YEAR(Table1[[#This Row],[Date]])</f>
        <v>2023</v>
      </c>
      <c r="J4025">
        <f>MONTH(Table1[[#This Row],[Date]])</f>
        <v>5</v>
      </c>
      <c r="K4025">
        <f>WEEKDAY(Table1[[#This Row],[Date]])</f>
        <v>5</v>
      </c>
      <c r="L4025" s="3">
        <f>DAY(Table1[[#This Row],[Date]])</f>
        <v>25</v>
      </c>
      <c r="M4025" s="3">
        <f>Table1[[#This Row],[Inventory Level]]/Table1[[#This Row],[Reorder Point]]</f>
        <v>2.9065743944636679</v>
      </c>
      <c r="N4025" s="3">
        <f>ROUND(Table1[[#This Row],[Turnover Ratio]],2)</f>
        <v>2.91</v>
      </c>
    </row>
    <row r="4026" spans="1:14" hidden="1" x14ac:dyDescent="0.25">
      <c r="A4026" t="s">
        <v>3312</v>
      </c>
      <c r="B4026" s="1">
        <v>45272</v>
      </c>
      <c r="C4026">
        <v>532</v>
      </c>
      <c r="D4026">
        <v>442</v>
      </c>
      <c r="E4026">
        <v>19</v>
      </c>
      <c r="F4026">
        <v>99</v>
      </c>
      <c r="G4026">
        <v>4</v>
      </c>
      <c r="H4026" t="s">
        <v>3951</v>
      </c>
      <c r="I4026">
        <f>YEAR(Table1[[#This Row],[Date]])</f>
        <v>2023</v>
      </c>
      <c r="J4026">
        <f>MONTH(Table1[[#This Row],[Date]])</f>
        <v>12</v>
      </c>
      <c r="K4026">
        <f>WEEKDAY(Table1[[#This Row],[Date]])</f>
        <v>3</v>
      </c>
      <c r="L4026" s="3">
        <f>DAY(Table1[[#This Row],[Date]])</f>
        <v>12</v>
      </c>
      <c r="M4026" s="3">
        <f>Table1[[#This Row],[Inventory Level]]/Table1[[#This Row],[Reorder Point]]</f>
        <v>1.2036199095022624</v>
      </c>
      <c r="N4026" s="3">
        <f>ROUND(Table1[[#This Row],[Turnover Ratio]],2)</f>
        <v>1.2</v>
      </c>
    </row>
    <row r="4027" spans="1:14" hidden="1" x14ac:dyDescent="0.25">
      <c r="A4027" t="s">
        <v>2042</v>
      </c>
      <c r="B4027" s="1">
        <v>45326</v>
      </c>
      <c r="C4027">
        <v>702</v>
      </c>
      <c r="D4027">
        <v>278</v>
      </c>
      <c r="E4027">
        <v>2</v>
      </c>
      <c r="F4027">
        <v>132</v>
      </c>
      <c r="G4027">
        <v>41</v>
      </c>
      <c r="H4027" t="s">
        <v>3950</v>
      </c>
      <c r="I4027">
        <f>YEAR(Table1[[#This Row],[Date]])</f>
        <v>2024</v>
      </c>
      <c r="J4027">
        <f>MONTH(Table1[[#This Row],[Date]])</f>
        <v>2</v>
      </c>
      <c r="K4027">
        <f>WEEKDAY(Table1[[#This Row],[Date]])</f>
        <v>1</v>
      </c>
      <c r="L4027" s="3">
        <f>DAY(Table1[[#This Row],[Date]])</f>
        <v>4</v>
      </c>
      <c r="M4027" s="3">
        <f>Table1[[#This Row],[Inventory Level]]/Table1[[#This Row],[Reorder Point]]</f>
        <v>2.5251798561151078</v>
      </c>
      <c r="N4027" s="3">
        <f>ROUND(Table1[[#This Row],[Turnover Ratio]],2)</f>
        <v>2.5299999999999998</v>
      </c>
    </row>
    <row r="4028" spans="1:14" hidden="1" x14ac:dyDescent="0.25">
      <c r="A4028" t="s">
        <v>3313</v>
      </c>
      <c r="B4028" s="1">
        <v>45010</v>
      </c>
      <c r="C4028">
        <v>960</v>
      </c>
      <c r="D4028">
        <v>465</v>
      </c>
      <c r="E4028">
        <v>20</v>
      </c>
      <c r="F4028">
        <v>186</v>
      </c>
      <c r="G4028">
        <v>29</v>
      </c>
      <c r="H4028" t="s">
        <v>3950</v>
      </c>
      <c r="I4028">
        <f>YEAR(Table1[[#This Row],[Date]])</f>
        <v>2023</v>
      </c>
      <c r="J4028">
        <f>MONTH(Table1[[#This Row],[Date]])</f>
        <v>3</v>
      </c>
      <c r="K4028">
        <f>WEEKDAY(Table1[[#This Row],[Date]])</f>
        <v>7</v>
      </c>
      <c r="L4028" s="3">
        <f>DAY(Table1[[#This Row],[Date]])</f>
        <v>25</v>
      </c>
      <c r="M4028" s="3">
        <f>Table1[[#This Row],[Inventory Level]]/Table1[[#This Row],[Reorder Point]]</f>
        <v>2.064516129032258</v>
      </c>
      <c r="N4028" s="3">
        <f>ROUND(Table1[[#This Row],[Turnover Ratio]],2)</f>
        <v>2.06</v>
      </c>
    </row>
    <row r="4029" spans="1:14" hidden="1" x14ac:dyDescent="0.25">
      <c r="A4029" t="s">
        <v>3314</v>
      </c>
      <c r="B4029" s="1">
        <v>45488</v>
      </c>
      <c r="C4029">
        <v>630</v>
      </c>
      <c r="D4029">
        <v>70</v>
      </c>
      <c r="E4029">
        <v>5</v>
      </c>
      <c r="F4029">
        <v>124</v>
      </c>
      <c r="G4029">
        <v>28</v>
      </c>
      <c r="H4029" t="s">
        <v>3950</v>
      </c>
      <c r="I4029">
        <f>YEAR(Table1[[#This Row],[Date]])</f>
        <v>2024</v>
      </c>
      <c r="J4029">
        <f>MONTH(Table1[[#This Row],[Date]])</f>
        <v>7</v>
      </c>
      <c r="K4029">
        <f>WEEKDAY(Table1[[#This Row],[Date]])</f>
        <v>2</v>
      </c>
      <c r="L4029" s="3">
        <f>DAY(Table1[[#This Row],[Date]])</f>
        <v>15</v>
      </c>
      <c r="M4029" s="3">
        <f>Table1[[#This Row],[Inventory Level]]/Table1[[#This Row],[Reorder Point]]</f>
        <v>9</v>
      </c>
      <c r="N4029" s="3">
        <f>ROUND(Table1[[#This Row],[Turnover Ratio]],2)</f>
        <v>9</v>
      </c>
    </row>
    <row r="4030" spans="1:14" x14ac:dyDescent="0.25">
      <c r="A4030" t="s">
        <v>1639</v>
      </c>
      <c r="B4030" s="1">
        <v>45242</v>
      </c>
      <c r="C4030">
        <v>508</v>
      </c>
      <c r="D4030">
        <v>466</v>
      </c>
      <c r="E4030">
        <v>2</v>
      </c>
      <c r="F4030">
        <v>13</v>
      </c>
      <c r="G4030">
        <v>40</v>
      </c>
      <c r="H4030" t="s">
        <v>3949</v>
      </c>
      <c r="I4030">
        <f>YEAR(Table1[[#This Row],[Date]])</f>
        <v>2023</v>
      </c>
      <c r="J4030">
        <f>MONTH(Table1[[#This Row],[Date]])</f>
        <v>11</v>
      </c>
      <c r="K4030">
        <f>WEEKDAY(Table1[[#This Row],[Date]])</f>
        <v>1</v>
      </c>
      <c r="L4030" s="3">
        <f>DAY(Table1[[#This Row],[Date]])</f>
        <v>12</v>
      </c>
      <c r="M4030" s="3">
        <f>Table1[[#This Row],[Inventory Level]]/Table1[[#This Row],[Reorder Point]]</f>
        <v>1.0901287553648069</v>
      </c>
      <c r="N4030" s="3">
        <f>ROUND(Table1[[#This Row],[Turnover Ratio]],2)</f>
        <v>1.0900000000000001</v>
      </c>
    </row>
    <row r="4031" spans="1:14" hidden="1" x14ac:dyDescent="0.25">
      <c r="A4031" t="s">
        <v>3315</v>
      </c>
      <c r="B4031" s="1">
        <v>45536</v>
      </c>
      <c r="C4031">
        <v>902</v>
      </c>
      <c r="D4031">
        <v>273</v>
      </c>
      <c r="E4031">
        <v>25</v>
      </c>
      <c r="F4031">
        <v>157</v>
      </c>
      <c r="G4031">
        <v>46</v>
      </c>
      <c r="H4031" t="s">
        <v>3951</v>
      </c>
      <c r="I4031">
        <f>YEAR(Table1[[#This Row],[Date]])</f>
        <v>2024</v>
      </c>
      <c r="J4031">
        <f>MONTH(Table1[[#This Row],[Date]])</f>
        <v>9</v>
      </c>
      <c r="K4031">
        <f>WEEKDAY(Table1[[#This Row],[Date]])</f>
        <v>1</v>
      </c>
      <c r="L4031" s="3">
        <f>DAY(Table1[[#This Row],[Date]])</f>
        <v>1</v>
      </c>
      <c r="M4031" s="3">
        <f>Table1[[#This Row],[Inventory Level]]/Table1[[#This Row],[Reorder Point]]</f>
        <v>3.3040293040293038</v>
      </c>
      <c r="N4031" s="3">
        <f>ROUND(Table1[[#This Row],[Turnover Ratio]],2)</f>
        <v>3.3</v>
      </c>
    </row>
    <row r="4032" spans="1:14" x14ac:dyDescent="0.25">
      <c r="A4032" t="s">
        <v>3316</v>
      </c>
      <c r="B4032" s="1">
        <v>45443</v>
      </c>
      <c r="C4032">
        <v>544</v>
      </c>
      <c r="D4032">
        <v>52</v>
      </c>
      <c r="E4032">
        <v>6</v>
      </c>
      <c r="F4032">
        <v>164</v>
      </c>
      <c r="G4032">
        <v>35</v>
      </c>
      <c r="H4032" t="s">
        <v>3949</v>
      </c>
      <c r="I4032">
        <f>YEAR(Table1[[#This Row],[Date]])</f>
        <v>2024</v>
      </c>
      <c r="J4032">
        <f>MONTH(Table1[[#This Row],[Date]])</f>
        <v>5</v>
      </c>
      <c r="K4032">
        <f>WEEKDAY(Table1[[#This Row],[Date]])</f>
        <v>6</v>
      </c>
      <c r="L4032" s="3">
        <f>DAY(Table1[[#This Row],[Date]])</f>
        <v>31</v>
      </c>
      <c r="M4032" s="3">
        <f>Table1[[#This Row],[Inventory Level]]/Table1[[#This Row],[Reorder Point]]</f>
        <v>10.461538461538462</v>
      </c>
      <c r="N4032" s="3">
        <f>ROUND(Table1[[#This Row],[Turnover Ratio]],2)</f>
        <v>10.46</v>
      </c>
    </row>
    <row r="4033" spans="1:14" hidden="1" x14ac:dyDescent="0.25">
      <c r="A4033" t="s">
        <v>510</v>
      </c>
      <c r="B4033" s="1">
        <v>45135</v>
      </c>
      <c r="C4033">
        <v>304</v>
      </c>
      <c r="D4033">
        <v>468</v>
      </c>
      <c r="E4033">
        <v>21</v>
      </c>
      <c r="F4033">
        <v>147</v>
      </c>
      <c r="G4033">
        <v>34</v>
      </c>
      <c r="H4033" t="s">
        <v>3951</v>
      </c>
      <c r="I4033">
        <f>YEAR(Table1[[#This Row],[Date]])</f>
        <v>2023</v>
      </c>
      <c r="J4033">
        <f>MONTH(Table1[[#This Row],[Date]])</f>
        <v>7</v>
      </c>
      <c r="K4033">
        <f>WEEKDAY(Table1[[#This Row],[Date]])</f>
        <v>6</v>
      </c>
      <c r="L4033" s="3">
        <f>DAY(Table1[[#This Row],[Date]])</f>
        <v>28</v>
      </c>
      <c r="M4033" s="3">
        <f>Table1[[#This Row],[Inventory Level]]/Table1[[#This Row],[Reorder Point]]</f>
        <v>0.6495726495726496</v>
      </c>
      <c r="N4033" s="3">
        <f>ROUND(Table1[[#This Row],[Turnover Ratio]],2)</f>
        <v>0.65</v>
      </c>
    </row>
    <row r="4034" spans="1:14" x14ac:dyDescent="0.25">
      <c r="A4034" t="s">
        <v>3317</v>
      </c>
      <c r="B4034" s="1">
        <v>45127</v>
      </c>
      <c r="C4034">
        <v>519</v>
      </c>
      <c r="D4034">
        <v>466</v>
      </c>
      <c r="E4034">
        <v>10</v>
      </c>
      <c r="F4034">
        <v>87</v>
      </c>
      <c r="G4034">
        <v>42</v>
      </c>
      <c r="H4034" t="s">
        <v>3949</v>
      </c>
      <c r="I4034">
        <f>YEAR(Table1[[#This Row],[Date]])</f>
        <v>2023</v>
      </c>
      <c r="J4034">
        <f>MONTH(Table1[[#This Row],[Date]])</f>
        <v>7</v>
      </c>
      <c r="K4034">
        <f>WEEKDAY(Table1[[#This Row],[Date]])</f>
        <v>5</v>
      </c>
      <c r="L4034" s="3">
        <f>DAY(Table1[[#This Row],[Date]])</f>
        <v>20</v>
      </c>
      <c r="M4034" s="3">
        <f>Table1[[#This Row],[Inventory Level]]/Table1[[#This Row],[Reorder Point]]</f>
        <v>1.1137339055793991</v>
      </c>
      <c r="N4034" s="3">
        <f>ROUND(Table1[[#This Row],[Turnover Ratio]],2)</f>
        <v>1.1100000000000001</v>
      </c>
    </row>
    <row r="4035" spans="1:14" hidden="1" x14ac:dyDescent="0.25">
      <c r="A4035" t="s">
        <v>3318</v>
      </c>
      <c r="B4035" s="1">
        <v>45001</v>
      </c>
      <c r="C4035">
        <v>521</v>
      </c>
      <c r="D4035">
        <v>396</v>
      </c>
      <c r="E4035">
        <v>2</v>
      </c>
      <c r="F4035">
        <v>160</v>
      </c>
      <c r="G4035">
        <v>36</v>
      </c>
      <c r="H4035" t="s">
        <v>3950</v>
      </c>
      <c r="I4035">
        <f>YEAR(Table1[[#This Row],[Date]])</f>
        <v>2023</v>
      </c>
      <c r="J4035">
        <f>MONTH(Table1[[#This Row],[Date]])</f>
        <v>3</v>
      </c>
      <c r="K4035">
        <f>WEEKDAY(Table1[[#This Row],[Date]])</f>
        <v>5</v>
      </c>
      <c r="L4035" s="3">
        <f>DAY(Table1[[#This Row],[Date]])</f>
        <v>16</v>
      </c>
      <c r="M4035" s="3">
        <f>Table1[[#This Row],[Inventory Level]]/Table1[[#This Row],[Reorder Point]]</f>
        <v>1.3156565656565657</v>
      </c>
      <c r="N4035" s="3">
        <f>ROUND(Table1[[#This Row],[Turnover Ratio]],2)</f>
        <v>1.32</v>
      </c>
    </row>
    <row r="4036" spans="1:14" hidden="1" x14ac:dyDescent="0.25">
      <c r="A4036" t="s">
        <v>3319</v>
      </c>
      <c r="B4036" s="1">
        <v>45534</v>
      </c>
      <c r="C4036">
        <v>143</v>
      </c>
      <c r="D4036">
        <v>78</v>
      </c>
      <c r="E4036">
        <v>25</v>
      </c>
      <c r="F4036">
        <v>127</v>
      </c>
      <c r="G4036">
        <v>41</v>
      </c>
      <c r="H4036" t="s">
        <v>3951</v>
      </c>
      <c r="I4036">
        <f>YEAR(Table1[[#This Row],[Date]])</f>
        <v>2024</v>
      </c>
      <c r="J4036">
        <f>MONTH(Table1[[#This Row],[Date]])</f>
        <v>8</v>
      </c>
      <c r="K4036">
        <f>WEEKDAY(Table1[[#This Row],[Date]])</f>
        <v>6</v>
      </c>
      <c r="L4036" s="3">
        <f>DAY(Table1[[#This Row],[Date]])</f>
        <v>30</v>
      </c>
      <c r="M4036" s="3">
        <f>Table1[[#This Row],[Inventory Level]]/Table1[[#This Row],[Reorder Point]]</f>
        <v>1.8333333333333333</v>
      </c>
      <c r="N4036" s="3">
        <f>ROUND(Table1[[#This Row],[Turnover Ratio]],2)</f>
        <v>1.83</v>
      </c>
    </row>
    <row r="4037" spans="1:14" x14ac:dyDescent="0.25">
      <c r="A4037" t="s">
        <v>3320</v>
      </c>
      <c r="B4037" s="1">
        <v>45185</v>
      </c>
      <c r="C4037">
        <v>105</v>
      </c>
      <c r="D4037">
        <v>151</v>
      </c>
      <c r="E4037">
        <v>22</v>
      </c>
      <c r="F4037">
        <v>110</v>
      </c>
      <c r="G4037">
        <v>41</v>
      </c>
      <c r="H4037" t="s">
        <v>3949</v>
      </c>
      <c r="I4037">
        <f>YEAR(Table1[[#This Row],[Date]])</f>
        <v>2023</v>
      </c>
      <c r="J4037">
        <f>MONTH(Table1[[#This Row],[Date]])</f>
        <v>9</v>
      </c>
      <c r="K4037">
        <f>WEEKDAY(Table1[[#This Row],[Date]])</f>
        <v>7</v>
      </c>
      <c r="L4037" s="3">
        <f>DAY(Table1[[#This Row],[Date]])</f>
        <v>16</v>
      </c>
      <c r="M4037" s="3">
        <f>Table1[[#This Row],[Inventory Level]]/Table1[[#This Row],[Reorder Point]]</f>
        <v>0.69536423841059603</v>
      </c>
      <c r="N4037" s="3">
        <f>ROUND(Table1[[#This Row],[Turnover Ratio]],2)</f>
        <v>0.7</v>
      </c>
    </row>
    <row r="4038" spans="1:14" x14ac:dyDescent="0.25">
      <c r="A4038" t="s">
        <v>3321</v>
      </c>
      <c r="B4038" s="1">
        <v>45049</v>
      </c>
      <c r="C4038">
        <v>359</v>
      </c>
      <c r="D4038">
        <v>137</v>
      </c>
      <c r="E4038">
        <v>28</v>
      </c>
      <c r="F4038">
        <v>193</v>
      </c>
      <c r="G4038">
        <v>32</v>
      </c>
      <c r="H4038" t="s">
        <v>3949</v>
      </c>
      <c r="I4038">
        <f>YEAR(Table1[[#This Row],[Date]])</f>
        <v>2023</v>
      </c>
      <c r="J4038">
        <f>MONTH(Table1[[#This Row],[Date]])</f>
        <v>5</v>
      </c>
      <c r="K4038">
        <f>WEEKDAY(Table1[[#This Row],[Date]])</f>
        <v>4</v>
      </c>
      <c r="L4038" s="3">
        <f>DAY(Table1[[#This Row],[Date]])</f>
        <v>3</v>
      </c>
      <c r="M4038" s="3">
        <f>Table1[[#This Row],[Inventory Level]]/Table1[[#This Row],[Reorder Point]]</f>
        <v>2.6204379562043796</v>
      </c>
      <c r="N4038" s="3">
        <f>ROUND(Table1[[#This Row],[Turnover Ratio]],2)</f>
        <v>2.62</v>
      </c>
    </row>
    <row r="4039" spans="1:14" x14ac:dyDescent="0.25">
      <c r="A4039" t="s">
        <v>3322</v>
      </c>
      <c r="B4039" s="1">
        <v>45165</v>
      </c>
      <c r="C4039">
        <v>274</v>
      </c>
      <c r="D4039">
        <v>454</v>
      </c>
      <c r="E4039">
        <v>10</v>
      </c>
      <c r="F4039">
        <v>35</v>
      </c>
      <c r="G4039">
        <v>26</v>
      </c>
      <c r="H4039" t="s">
        <v>3949</v>
      </c>
      <c r="I4039">
        <f>YEAR(Table1[[#This Row],[Date]])</f>
        <v>2023</v>
      </c>
      <c r="J4039">
        <f>MONTH(Table1[[#This Row],[Date]])</f>
        <v>8</v>
      </c>
      <c r="K4039">
        <f>WEEKDAY(Table1[[#This Row],[Date]])</f>
        <v>1</v>
      </c>
      <c r="L4039" s="3">
        <f>DAY(Table1[[#This Row],[Date]])</f>
        <v>27</v>
      </c>
      <c r="M4039" s="3">
        <f>Table1[[#This Row],[Inventory Level]]/Table1[[#This Row],[Reorder Point]]</f>
        <v>0.6035242290748899</v>
      </c>
      <c r="N4039" s="3">
        <f>ROUND(Table1[[#This Row],[Turnover Ratio]],2)</f>
        <v>0.6</v>
      </c>
    </row>
    <row r="4040" spans="1:14" hidden="1" x14ac:dyDescent="0.25">
      <c r="A4040" t="s">
        <v>3154</v>
      </c>
      <c r="B4040" s="1">
        <v>45635</v>
      </c>
      <c r="C4040">
        <v>522</v>
      </c>
      <c r="D4040">
        <v>299</v>
      </c>
      <c r="E4040">
        <v>12</v>
      </c>
      <c r="F4040">
        <v>95</v>
      </c>
      <c r="G4040">
        <v>19</v>
      </c>
      <c r="H4040" t="s">
        <v>3951</v>
      </c>
      <c r="I4040">
        <f>YEAR(Table1[[#This Row],[Date]])</f>
        <v>2024</v>
      </c>
      <c r="J4040">
        <f>MONTH(Table1[[#This Row],[Date]])</f>
        <v>12</v>
      </c>
      <c r="K4040">
        <f>WEEKDAY(Table1[[#This Row],[Date]])</f>
        <v>2</v>
      </c>
      <c r="L4040" s="3">
        <f>DAY(Table1[[#This Row],[Date]])</f>
        <v>9</v>
      </c>
      <c r="M4040" s="3">
        <f>Table1[[#This Row],[Inventory Level]]/Table1[[#This Row],[Reorder Point]]</f>
        <v>1.745819397993311</v>
      </c>
      <c r="N4040" s="3">
        <f>ROUND(Table1[[#This Row],[Turnover Ratio]],2)</f>
        <v>1.75</v>
      </c>
    </row>
    <row r="4041" spans="1:14" x14ac:dyDescent="0.25">
      <c r="A4041" t="s">
        <v>3323</v>
      </c>
      <c r="B4041" s="1">
        <v>45691</v>
      </c>
      <c r="C4041">
        <v>923</v>
      </c>
      <c r="D4041">
        <v>262</v>
      </c>
      <c r="E4041">
        <v>21</v>
      </c>
      <c r="F4041">
        <v>63</v>
      </c>
      <c r="G4041">
        <v>9</v>
      </c>
      <c r="H4041" t="s">
        <v>3949</v>
      </c>
      <c r="I4041">
        <f>YEAR(Table1[[#This Row],[Date]])</f>
        <v>2025</v>
      </c>
      <c r="J4041">
        <f>MONTH(Table1[[#This Row],[Date]])</f>
        <v>2</v>
      </c>
      <c r="K4041">
        <f>WEEKDAY(Table1[[#This Row],[Date]])</f>
        <v>2</v>
      </c>
      <c r="L4041" s="3">
        <f>DAY(Table1[[#This Row],[Date]])</f>
        <v>3</v>
      </c>
      <c r="M4041" s="3">
        <f>Table1[[#This Row],[Inventory Level]]/Table1[[#This Row],[Reorder Point]]</f>
        <v>3.5229007633587788</v>
      </c>
      <c r="N4041" s="3">
        <f>ROUND(Table1[[#This Row],[Turnover Ratio]],2)</f>
        <v>3.52</v>
      </c>
    </row>
    <row r="4042" spans="1:14" x14ac:dyDescent="0.25">
      <c r="A4042" t="s">
        <v>167</v>
      </c>
      <c r="B4042" s="1">
        <v>45668</v>
      </c>
      <c r="C4042">
        <v>327</v>
      </c>
      <c r="D4042">
        <v>96</v>
      </c>
      <c r="E4042">
        <v>20</v>
      </c>
      <c r="F4042">
        <v>180</v>
      </c>
      <c r="G4042">
        <v>26</v>
      </c>
      <c r="H4042" t="s">
        <v>3949</v>
      </c>
      <c r="I4042">
        <f>YEAR(Table1[[#This Row],[Date]])</f>
        <v>2025</v>
      </c>
      <c r="J4042">
        <f>MONTH(Table1[[#This Row],[Date]])</f>
        <v>1</v>
      </c>
      <c r="K4042">
        <f>WEEKDAY(Table1[[#This Row],[Date]])</f>
        <v>7</v>
      </c>
      <c r="L4042" s="3">
        <f>DAY(Table1[[#This Row],[Date]])</f>
        <v>11</v>
      </c>
      <c r="M4042" s="3">
        <f>Table1[[#This Row],[Inventory Level]]/Table1[[#This Row],[Reorder Point]]</f>
        <v>3.40625</v>
      </c>
      <c r="N4042" s="3">
        <f>ROUND(Table1[[#This Row],[Turnover Ratio]],2)</f>
        <v>3.41</v>
      </c>
    </row>
    <row r="4043" spans="1:14" hidden="1" x14ac:dyDescent="0.25">
      <c r="A4043" t="s">
        <v>3324</v>
      </c>
      <c r="B4043" s="1">
        <v>45355</v>
      </c>
      <c r="C4043">
        <v>478</v>
      </c>
      <c r="D4043">
        <v>404</v>
      </c>
      <c r="E4043">
        <v>16</v>
      </c>
      <c r="F4043">
        <v>58</v>
      </c>
      <c r="G4043">
        <v>21</v>
      </c>
      <c r="H4043" t="s">
        <v>3951</v>
      </c>
      <c r="I4043">
        <f>YEAR(Table1[[#This Row],[Date]])</f>
        <v>2024</v>
      </c>
      <c r="J4043">
        <f>MONTH(Table1[[#This Row],[Date]])</f>
        <v>3</v>
      </c>
      <c r="K4043">
        <f>WEEKDAY(Table1[[#This Row],[Date]])</f>
        <v>2</v>
      </c>
      <c r="L4043" s="3">
        <f>DAY(Table1[[#This Row],[Date]])</f>
        <v>4</v>
      </c>
      <c r="M4043" s="3">
        <f>Table1[[#This Row],[Inventory Level]]/Table1[[#This Row],[Reorder Point]]</f>
        <v>1.1831683168316831</v>
      </c>
      <c r="N4043" s="3">
        <f>ROUND(Table1[[#This Row],[Turnover Ratio]],2)</f>
        <v>1.18</v>
      </c>
    </row>
    <row r="4044" spans="1:14" x14ac:dyDescent="0.25">
      <c r="A4044" t="s">
        <v>2031</v>
      </c>
      <c r="B4044" s="1">
        <v>45092</v>
      </c>
      <c r="C4044">
        <v>981</v>
      </c>
      <c r="D4044">
        <v>61</v>
      </c>
      <c r="E4044">
        <v>16</v>
      </c>
      <c r="F4044">
        <v>137</v>
      </c>
      <c r="G4044">
        <v>30</v>
      </c>
      <c r="H4044" t="s">
        <v>3949</v>
      </c>
      <c r="I4044">
        <f>YEAR(Table1[[#This Row],[Date]])</f>
        <v>2023</v>
      </c>
      <c r="J4044">
        <f>MONTH(Table1[[#This Row],[Date]])</f>
        <v>6</v>
      </c>
      <c r="K4044">
        <f>WEEKDAY(Table1[[#This Row],[Date]])</f>
        <v>5</v>
      </c>
      <c r="L4044" s="3">
        <f>DAY(Table1[[#This Row],[Date]])</f>
        <v>15</v>
      </c>
      <c r="M4044" s="3">
        <f>Table1[[#This Row],[Inventory Level]]/Table1[[#This Row],[Reorder Point]]</f>
        <v>16.081967213114755</v>
      </c>
      <c r="N4044" s="3">
        <f>ROUND(Table1[[#This Row],[Turnover Ratio]],2)</f>
        <v>16.079999999999998</v>
      </c>
    </row>
    <row r="4045" spans="1:14" hidden="1" x14ac:dyDescent="0.25">
      <c r="A4045" t="s">
        <v>3325</v>
      </c>
      <c r="B4045" s="1">
        <v>45285</v>
      </c>
      <c r="C4045">
        <v>969</v>
      </c>
      <c r="D4045">
        <v>147</v>
      </c>
      <c r="E4045">
        <v>6</v>
      </c>
      <c r="F4045">
        <v>154</v>
      </c>
      <c r="G4045">
        <v>4</v>
      </c>
      <c r="H4045" t="s">
        <v>3951</v>
      </c>
      <c r="I4045">
        <f>YEAR(Table1[[#This Row],[Date]])</f>
        <v>2023</v>
      </c>
      <c r="J4045">
        <f>MONTH(Table1[[#This Row],[Date]])</f>
        <v>12</v>
      </c>
      <c r="K4045">
        <f>WEEKDAY(Table1[[#This Row],[Date]])</f>
        <v>2</v>
      </c>
      <c r="L4045" s="3">
        <f>DAY(Table1[[#This Row],[Date]])</f>
        <v>25</v>
      </c>
      <c r="M4045" s="3">
        <f>Table1[[#This Row],[Inventory Level]]/Table1[[#This Row],[Reorder Point]]</f>
        <v>6.591836734693878</v>
      </c>
      <c r="N4045" s="3">
        <f>ROUND(Table1[[#This Row],[Turnover Ratio]],2)</f>
        <v>6.59</v>
      </c>
    </row>
    <row r="4046" spans="1:14" x14ac:dyDescent="0.25">
      <c r="A4046" t="s">
        <v>1319</v>
      </c>
      <c r="B4046" s="1">
        <v>45353</v>
      </c>
      <c r="C4046">
        <v>476</v>
      </c>
      <c r="D4046">
        <v>420</v>
      </c>
      <c r="E4046">
        <v>16</v>
      </c>
      <c r="F4046">
        <v>103</v>
      </c>
      <c r="G4046">
        <v>39</v>
      </c>
      <c r="H4046" t="s">
        <v>3949</v>
      </c>
      <c r="I4046">
        <f>YEAR(Table1[[#This Row],[Date]])</f>
        <v>2024</v>
      </c>
      <c r="J4046">
        <f>MONTH(Table1[[#This Row],[Date]])</f>
        <v>3</v>
      </c>
      <c r="K4046">
        <f>WEEKDAY(Table1[[#This Row],[Date]])</f>
        <v>7</v>
      </c>
      <c r="L4046" s="3">
        <f>DAY(Table1[[#This Row],[Date]])</f>
        <v>2</v>
      </c>
      <c r="M4046" s="3">
        <f>Table1[[#This Row],[Inventory Level]]/Table1[[#This Row],[Reorder Point]]</f>
        <v>1.1333333333333333</v>
      </c>
      <c r="N4046" s="3">
        <f>ROUND(Table1[[#This Row],[Turnover Ratio]],2)</f>
        <v>1.1299999999999999</v>
      </c>
    </row>
    <row r="4047" spans="1:14" hidden="1" x14ac:dyDescent="0.25">
      <c r="A4047" t="s">
        <v>238</v>
      </c>
      <c r="B4047" s="1">
        <v>45403</v>
      </c>
      <c r="C4047">
        <v>147</v>
      </c>
      <c r="D4047">
        <v>157</v>
      </c>
      <c r="E4047">
        <v>17</v>
      </c>
      <c r="F4047">
        <v>190</v>
      </c>
      <c r="G4047">
        <v>10</v>
      </c>
      <c r="H4047" t="s">
        <v>3951</v>
      </c>
      <c r="I4047">
        <f>YEAR(Table1[[#This Row],[Date]])</f>
        <v>2024</v>
      </c>
      <c r="J4047">
        <f>MONTH(Table1[[#This Row],[Date]])</f>
        <v>4</v>
      </c>
      <c r="K4047">
        <f>WEEKDAY(Table1[[#This Row],[Date]])</f>
        <v>1</v>
      </c>
      <c r="L4047" s="3">
        <f>DAY(Table1[[#This Row],[Date]])</f>
        <v>21</v>
      </c>
      <c r="M4047" s="3">
        <f>Table1[[#This Row],[Inventory Level]]/Table1[[#This Row],[Reorder Point]]</f>
        <v>0.93630573248407645</v>
      </c>
      <c r="N4047" s="3">
        <f>ROUND(Table1[[#This Row],[Turnover Ratio]],2)</f>
        <v>0.94</v>
      </c>
    </row>
    <row r="4048" spans="1:14" hidden="1" x14ac:dyDescent="0.25">
      <c r="A4048" t="s">
        <v>3326</v>
      </c>
      <c r="B4048" s="1">
        <v>45352</v>
      </c>
      <c r="C4048">
        <v>854</v>
      </c>
      <c r="D4048">
        <v>427</v>
      </c>
      <c r="E4048">
        <v>27</v>
      </c>
      <c r="F4048">
        <v>145</v>
      </c>
      <c r="G4048">
        <v>40</v>
      </c>
      <c r="H4048" t="s">
        <v>3950</v>
      </c>
      <c r="I4048">
        <f>YEAR(Table1[[#This Row],[Date]])</f>
        <v>2024</v>
      </c>
      <c r="J4048">
        <f>MONTH(Table1[[#This Row],[Date]])</f>
        <v>3</v>
      </c>
      <c r="K4048">
        <f>WEEKDAY(Table1[[#This Row],[Date]])</f>
        <v>6</v>
      </c>
      <c r="L4048" s="3">
        <f>DAY(Table1[[#This Row],[Date]])</f>
        <v>1</v>
      </c>
      <c r="M4048" s="3">
        <f>Table1[[#This Row],[Inventory Level]]/Table1[[#This Row],[Reorder Point]]</f>
        <v>2</v>
      </c>
      <c r="N4048" s="3">
        <f>ROUND(Table1[[#This Row],[Turnover Ratio]],2)</f>
        <v>2</v>
      </c>
    </row>
    <row r="4049" spans="1:14" hidden="1" x14ac:dyDescent="0.25">
      <c r="A4049" t="s">
        <v>3327</v>
      </c>
      <c r="B4049" s="1">
        <v>45052</v>
      </c>
      <c r="C4049">
        <v>714</v>
      </c>
      <c r="D4049">
        <v>124</v>
      </c>
      <c r="E4049">
        <v>29</v>
      </c>
      <c r="F4049">
        <v>147</v>
      </c>
      <c r="G4049">
        <v>36</v>
      </c>
      <c r="H4049" t="s">
        <v>3951</v>
      </c>
      <c r="I4049">
        <f>YEAR(Table1[[#This Row],[Date]])</f>
        <v>2023</v>
      </c>
      <c r="J4049">
        <f>MONTH(Table1[[#This Row],[Date]])</f>
        <v>5</v>
      </c>
      <c r="K4049">
        <f>WEEKDAY(Table1[[#This Row],[Date]])</f>
        <v>7</v>
      </c>
      <c r="L4049" s="3">
        <f>DAY(Table1[[#This Row],[Date]])</f>
        <v>6</v>
      </c>
      <c r="M4049" s="3">
        <f>Table1[[#This Row],[Inventory Level]]/Table1[[#This Row],[Reorder Point]]</f>
        <v>5.758064516129032</v>
      </c>
      <c r="N4049" s="3">
        <f>ROUND(Table1[[#This Row],[Turnover Ratio]],2)</f>
        <v>5.76</v>
      </c>
    </row>
    <row r="4050" spans="1:14" hidden="1" x14ac:dyDescent="0.25">
      <c r="A4050" t="s">
        <v>1361</v>
      </c>
      <c r="B4050" s="1">
        <v>45322</v>
      </c>
      <c r="C4050">
        <v>358</v>
      </c>
      <c r="D4050">
        <v>424</v>
      </c>
      <c r="E4050">
        <v>29</v>
      </c>
      <c r="F4050">
        <v>171</v>
      </c>
      <c r="G4050">
        <v>22</v>
      </c>
      <c r="H4050" t="s">
        <v>3950</v>
      </c>
      <c r="I4050">
        <f>YEAR(Table1[[#This Row],[Date]])</f>
        <v>2024</v>
      </c>
      <c r="J4050">
        <f>MONTH(Table1[[#This Row],[Date]])</f>
        <v>1</v>
      </c>
      <c r="K4050">
        <f>WEEKDAY(Table1[[#This Row],[Date]])</f>
        <v>4</v>
      </c>
      <c r="L4050" s="3">
        <f>DAY(Table1[[#This Row],[Date]])</f>
        <v>31</v>
      </c>
      <c r="M4050" s="3">
        <f>Table1[[#This Row],[Inventory Level]]/Table1[[#This Row],[Reorder Point]]</f>
        <v>0.84433962264150941</v>
      </c>
      <c r="N4050" s="3">
        <f>ROUND(Table1[[#This Row],[Turnover Ratio]],2)</f>
        <v>0.84</v>
      </c>
    </row>
    <row r="4051" spans="1:14" hidden="1" x14ac:dyDescent="0.25">
      <c r="A4051" t="s">
        <v>3328</v>
      </c>
      <c r="B4051" s="1">
        <v>45682</v>
      </c>
      <c r="C4051">
        <v>527</v>
      </c>
      <c r="D4051">
        <v>76</v>
      </c>
      <c r="E4051">
        <v>1</v>
      </c>
      <c r="F4051">
        <v>129</v>
      </c>
      <c r="G4051">
        <v>11</v>
      </c>
      <c r="H4051" t="s">
        <v>3950</v>
      </c>
      <c r="I4051">
        <f>YEAR(Table1[[#This Row],[Date]])</f>
        <v>2025</v>
      </c>
      <c r="J4051">
        <f>MONTH(Table1[[#This Row],[Date]])</f>
        <v>1</v>
      </c>
      <c r="K4051">
        <f>WEEKDAY(Table1[[#This Row],[Date]])</f>
        <v>7</v>
      </c>
      <c r="L4051" s="3">
        <f>DAY(Table1[[#This Row],[Date]])</f>
        <v>25</v>
      </c>
      <c r="M4051" s="3">
        <f>Table1[[#This Row],[Inventory Level]]/Table1[[#This Row],[Reorder Point]]</f>
        <v>6.9342105263157894</v>
      </c>
      <c r="N4051" s="3">
        <f>ROUND(Table1[[#This Row],[Turnover Ratio]],2)</f>
        <v>6.93</v>
      </c>
    </row>
    <row r="4052" spans="1:14" x14ac:dyDescent="0.25">
      <c r="A4052" t="s">
        <v>3329</v>
      </c>
      <c r="B4052" s="1">
        <v>45006</v>
      </c>
      <c r="C4052">
        <v>424</v>
      </c>
      <c r="D4052">
        <v>97</v>
      </c>
      <c r="E4052">
        <v>22</v>
      </c>
      <c r="F4052">
        <v>24</v>
      </c>
      <c r="G4052">
        <v>34</v>
      </c>
      <c r="H4052" t="s">
        <v>3949</v>
      </c>
      <c r="I4052">
        <f>YEAR(Table1[[#This Row],[Date]])</f>
        <v>2023</v>
      </c>
      <c r="J4052">
        <f>MONTH(Table1[[#This Row],[Date]])</f>
        <v>3</v>
      </c>
      <c r="K4052">
        <f>WEEKDAY(Table1[[#This Row],[Date]])</f>
        <v>3</v>
      </c>
      <c r="L4052" s="3">
        <f>DAY(Table1[[#This Row],[Date]])</f>
        <v>21</v>
      </c>
      <c r="M4052" s="3">
        <f>Table1[[#This Row],[Inventory Level]]/Table1[[#This Row],[Reorder Point]]</f>
        <v>4.3711340206185563</v>
      </c>
      <c r="N4052" s="3">
        <f>ROUND(Table1[[#This Row],[Turnover Ratio]],2)</f>
        <v>4.37</v>
      </c>
    </row>
    <row r="4053" spans="1:14" hidden="1" x14ac:dyDescent="0.25">
      <c r="A4053" t="s">
        <v>3323</v>
      </c>
      <c r="B4053" s="1">
        <v>45674</v>
      </c>
      <c r="C4053">
        <v>534</v>
      </c>
      <c r="D4053">
        <v>119</v>
      </c>
      <c r="E4053">
        <v>16</v>
      </c>
      <c r="F4053">
        <v>68</v>
      </c>
      <c r="G4053">
        <v>38</v>
      </c>
      <c r="H4053" t="s">
        <v>3951</v>
      </c>
      <c r="I4053">
        <f>YEAR(Table1[[#This Row],[Date]])</f>
        <v>2025</v>
      </c>
      <c r="J4053">
        <f>MONTH(Table1[[#This Row],[Date]])</f>
        <v>1</v>
      </c>
      <c r="K4053">
        <f>WEEKDAY(Table1[[#This Row],[Date]])</f>
        <v>6</v>
      </c>
      <c r="L4053" s="3">
        <f>DAY(Table1[[#This Row],[Date]])</f>
        <v>17</v>
      </c>
      <c r="M4053" s="3">
        <f>Table1[[#This Row],[Inventory Level]]/Table1[[#This Row],[Reorder Point]]</f>
        <v>4.4873949579831933</v>
      </c>
      <c r="N4053" s="3">
        <f>ROUND(Table1[[#This Row],[Turnover Ratio]],2)</f>
        <v>4.49</v>
      </c>
    </row>
    <row r="4054" spans="1:14" x14ac:dyDescent="0.25">
      <c r="A4054" t="s">
        <v>3330</v>
      </c>
      <c r="B4054" s="1">
        <v>45305</v>
      </c>
      <c r="C4054">
        <v>874</v>
      </c>
      <c r="D4054">
        <v>62</v>
      </c>
      <c r="E4054">
        <v>14</v>
      </c>
      <c r="F4054">
        <v>132</v>
      </c>
      <c r="G4054">
        <v>4</v>
      </c>
      <c r="H4054" t="s">
        <v>3949</v>
      </c>
      <c r="I4054">
        <f>YEAR(Table1[[#This Row],[Date]])</f>
        <v>2024</v>
      </c>
      <c r="J4054">
        <f>MONTH(Table1[[#This Row],[Date]])</f>
        <v>1</v>
      </c>
      <c r="K4054">
        <f>WEEKDAY(Table1[[#This Row],[Date]])</f>
        <v>1</v>
      </c>
      <c r="L4054" s="3">
        <f>DAY(Table1[[#This Row],[Date]])</f>
        <v>14</v>
      </c>
      <c r="M4054" s="3">
        <f>Table1[[#This Row],[Inventory Level]]/Table1[[#This Row],[Reorder Point]]</f>
        <v>14.096774193548388</v>
      </c>
      <c r="N4054" s="3">
        <f>ROUND(Table1[[#This Row],[Turnover Ratio]],2)</f>
        <v>14.1</v>
      </c>
    </row>
    <row r="4055" spans="1:14" x14ac:dyDescent="0.25">
      <c r="A4055" t="s">
        <v>3011</v>
      </c>
      <c r="B4055" s="1">
        <v>45613</v>
      </c>
      <c r="C4055">
        <v>857</v>
      </c>
      <c r="D4055">
        <v>171</v>
      </c>
      <c r="E4055">
        <v>8</v>
      </c>
      <c r="F4055">
        <v>34</v>
      </c>
      <c r="G4055">
        <v>26</v>
      </c>
      <c r="H4055" t="s">
        <v>3949</v>
      </c>
      <c r="I4055">
        <f>YEAR(Table1[[#This Row],[Date]])</f>
        <v>2024</v>
      </c>
      <c r="J4055">
        <f>MONTH(Table1[[#This Row],[Date]])</f>
        <v>11</v>
      </c>
      <c r="K4055">
        <f>WEEKDAY(Table1[[#This Row],[Date]])</f>
        <v>1</v>
      </c>
      <c r="L4055" s="3">
        <f>DAY(Table1[[#This Row],[Date]])</f>
        <v>17</v>
      </c>
      <c r="M4055" s="3">
        <f>Table1[[#This Row],[Inventory Level]]/Table1[[#This Row],[Reorder Point]]</f>
        <v>5.0116959064327489</v>
      </c>
      <c r="N4055" s="3">
        <f>ROUND(Table1[[#This Row],[Turnover Ratio]],2)</f>
        <v>5.01</v>
      </c>
    </row>
    <row r="4056" spans="1:14" hidden="1" x14ac:dyDescent="0.25">
      <c r="A4056" t="s">
        <v>3331</v>
      </c>
      <c r="B4056" s="1">
        <v>45510</v>
      </c>
      <c r="C4056">
        <v>700</v>
      </c>
      <c r="D4056">
        <v>237</v>
      </c>
      <c r="E4056">
        <v>10</v>
      </c>
      <c r="F4056">
        <v>8</v>
      </c>
      <c r="G4056">
        <v>47</v>
      </c>
      <c r="H4056" t="s">
        <v>3951</v>
      </c>
      <c r="I4056">
        <f>YEAR(Table1[[#This Row],[Date]])</f>
        <v>2024</v>
      </c>
      <c r="J4056">
        <f>MONTH(Table1[[#This Row],[Date]])</f>
        <v>8</v>
      </c>
      <c r="K4056">
        <f>WEEKDAY(Table1[[#This Row],[Date]])</f>
        <v>3</v>
      </c>
      <c r="L4056" s="3">
        <f>DAY(Table1[[#This Row],[Date]])</f>
        <v>6</v>
      </c>
      <c r="M4056" s="3">
        <f>Table1[[#This Row],[Inventory Level]]/Table1[[#This Row],[Reorder Point]]</f>
        <v>2.9535864978902953</v>
      </c>
      <c r="N4056" s="3">
        <f>ROUND(Table1[[#This Row],[Turnover Ratio]],2)</f>
        <v>2.95</v>
      </c>
    </row>
    <row r="4057" spans="1:14" hidden="1" x14ac:dyDescent="0.25">
      <c r="A4057" t="s">
        <v>3332</v>
      </c>
      <c r="B4057" s="1">
        <v>45379</v>
      </c>
      <c r="C4057">
        <v>697</v>
      </c>
      <c r="D4057">
        <v>131</v>
      </c>
      <c r="E4057">
        <v>21</v>
      </c>
      <c r="F4057">
        <v>172</v>
      </c>
      <c r="G4057">
        <v>16</v>
      </c>
      <c r="H4057" t="s">
        <v>3951</v>
      </c>
      <c r="I4057">
        <f>YEAR(Table1[[#This Row],[Date]])</f>
        <v>2024</v>
      </c>
      <c r="J4057">
        <f>MONTH(Table1[[#This Row],[Date]])</f>
        <v>3</v>
      </c>
      <c r="K4057">
        <f>WEEKDAY(Table1[[#This Row],[Date]])</f>
        <v>5</v>
      </c>
      <c r="L4057" s="3">
        <f>DAY(Table1[[#This Row],[Date]])</f>
        <v>28</v>
      </c>
      <c r="M4057" s="3">
        <f>Table1[[#This Row],[Inventory Level]]/Table1[[#This Row],[Reorder Point]]</f>
        <v>5.3206106870229011</v>
      </c>
      <c r="N4057" s="3">
        <f>ROUND(Table1[[#This Row],[Turnover Ratio]],2)</f>
        <v>5.32</v>
      </c>
    </row>
    <row r="4058" spans="1:14" x14ac:dyDescent="0.25">
      <c r="A4058" t="s">
        <v>3333</v>
      </c>
      <c r="B4058" s="1">
        <v>45080</v>
      </c>
      <c r="C4058">
        <v>418</v>
      </c>
      <c r="D4058">
        <v>109</v>
      </c>
      <c r="E4058">
        <v>4</v>
      </c>
      <c r="F4058">
        <v>130</v>
      </c>
      <c r="G4058">
        <v>18</v>
      </c>
      <c r="H4058" t="s">
        <v>3949</v>
      </c>
      <c r="I4058">
        <f>YEAR(Table1[[#This Row],[Date]])</f>
        <v>2023</v>
      </c>
      <c r="J4058">
        <f>MONTH(Table1[[#This Row],[Date]])</f>
        <v>6</v>
      </c>
      <c r="K4058">
        <f>WEEKDAY(Table1[[#This Row],[Date]])</f>
        <v>7</v>
      </c>
      <c r="L4058" s="3">
        <f>DAY(Table1[[#This Row],[Date]])</f>
        <v>3</v>
      </c>
      <c r="M4058" s="3">
        <f>Table1[[#This Row],[Inventory Level]]/Table1[[#This Row],[Reorder Point]]</f>
        <v>3.834862385321101</v>
      </c>
      <c r="N4058" s="3">
        <f>ROUND(Table1[[#This Row],[Turnover Ratio]],2)</f>
        <v>3.83</v>
      </c>
    </row>
    <row r="4059" spans="1:14" hidden="1" x14ac:dyDescent="0.25">
      <c r="A4059" t="s">
        <v>2775</v>
      </c>
      <c r="B4059" s="1">
        <v>45445</v>
      </c>
      <c r="C4059">
        <v>894</v>
      </c>
      <c r="D4059">
        <v>431</v>
      </c>
      <c r="E4059">
        <v>22</v>
      </c>
      <c r="F4059">
        <v>161</v>
      </c>
      <c r="G4059">
        <v>46</v>
      </c>
      <c r="H4059" t="s">
        <v>3950</v>
      </c>
      <c r="I4059">
        <f>YEAR(Table1[[#This Row],[Date]])</f>
        <v>2024</v>
      </c>
      <c r="J4059">
        <f>MONTH(Table1[[#This Row],[Date]])</f>
        <v>6</v>
      </c>
      <c r="K4059">
        <f>WEEKDAY(Table1[[#This Row],[Date]])</f>
        <v>1</v>
      </c>
      <c r="L4059" s="3">
        <f>DAY(Table1[[#This Row],[Date]])</f>
        <v>2</v>
      </c>
      <c r="M4059" s="3">
        <f>Table1[[#This Row],[Inventory Level]]/Table1[[#This Row],[Reorder Point]]</f>
        <v>2.074245939675174</v>
      </c>
      <c r="N4059" s="3">
        <f>ROUND(Table1[[#This Row],[Turnover Ratio]],2)</f>
        <v>2.0699999999999998</v>
      </c>
    </row>
    <row r="4060" spans="1:14" x14ac:dyDescent="0.25">
      <c r="A4060" t="s">
        <v>1478</v>
      </c>
      <c r="B4060" s="1">
        <v>45222</v>
      </c>
      <c r="C4060">
        <v>169</v>
      </c>
      <c r="D4060">
        <v>463</v>
      </c>
      <c r="E4060">
        <v>29</v>
      </c>
      <c r="F4060">
        <v>12</v>
      </c>
      <c r="G4060">
        <v>32</v>
      </c>
      <c r="H4060" t="s">
        <v>3949</v>
      </c>
      <c r="I4060">
        <f>YEAR(Table1[[#This Row],[Date]])</f>
        <v>2023</v>
      </c>
      <c r="J4060">
        <f>MONTH(Table1[[#This Row],[Date]])</f>
        <v>10</v>
      </c>
      <c r="K4060">
        <f>WEEKDAY(Table1[[#This Row],[Date]])</f>
        <v>2</v>
      </c>
      <c r="L4060" s="3">
        <f>DAY(Table1[[#This Row],[Date]])</f>
        <v>23</v>
      </c>
      <c r="M4060" s="3">
        <f>Table1[[#This Row],[Inventory Level]]/Table1[[#This Row],[Reorder Point]]</f>
        <v>0.3650107991360691</v>
      </c>
      <c r="N4060" s="3">
        <f>ROUND(Table1[[#This Row],[Turnover Ratio]],2)</f>
        <v>0.37</v>
      </c>
    </row>
    <row r="4061" spans="1:14" hidden="1" x14ac:dyDescent="0.25">
      <c r="A4061" t="s">
        <v>1408</v>
      </c>
      <c r="B4061" s="1">
        <v>45449</v>
      </c>
      <c r="C4061">
        <v>802</v>
      </c>
      <c r="D4061">
        <v>212</v>
      </c>
      <c r="E4061">
        <v>12</v>
      </c>
      <c r="F4061">
        <v>197</v>
      </c>
      <c r="G4061">
        <v>2</v>
      </c>
      <c r="H4061" t="s">
        <v>3951</v>
      </c>
      <c r="I4061">
        <f>YEAR(Table1[[#This Row],[Date]])</f>
        <v>2024</v>
      </c>
      <c r="J4061">
        <f>MONTH(Table1[[#This Row],[Date]])</f>
        <v>6</v>
      </c>
      <c r="K4061">
        <f>WEEKDAY(Table1[[#This Row],[Date]])</f>
        <v>5</v>
      </c>
      <c r="L4061" s="3">
        <f>DAY(Table1[[#This Row],[Date]])</f>
        <v>6</v>
      </c>
      <c r="M4061" s="3">
        <f>Table1[[#This Row],[Inventory Level]]/Table1[[#This Row],[Reorder Point]]</f>
        <v>3.7830188679245285</v>
      </c>
      <c r="N4061" s="3">
        <f>ROUND(Table1[[#This Row],[Turnover Ratio]],2)</f>
        <v>3.78</v>
      </c>
    </row>
    <row r="4062" spans="1:14" x14ac:dyDescent="0.25">
      <c r="A4062" t="s">
        <v>3334</v>
      </c>
      <c r="B4062" s="1">
        <v>44972</v>
      </c>
      <c r="C4062">
        <v>866</v>
      </c>
      <c r="D4062">
        <v>370</v>
      </c>
      <c r="E4062">
        <v>17</v>
      </c>
      <c r="F4062">
        <v>189</v>
      </c>
      <c r="G4062">
        <v>18</v>
      </c>
      <c r="H4062" t="s">
        <v>3949</v>
      </c>
      <c r="I4062">
        <f>YEAR(Table1[[#This Row],[Date]])</f>
        <v>2023</v>
      </c>
      <c r="J4062">
        <f>MONTH(Table1[[#This Row],[Date]])</f>
        <v>2</v>
      </c>
      <c r="K4062">
        <f>WEEKDAY(Table1[[#This Row],[Date]])</f>
        <v>4</v>
      </c>
      <c r="L4062" s="3">
        <f>DAY(Table1[[#This Row],[Date]])</f>
        <v>15</v>
      </c>
      <c r="M4062" s="3">
        <f>Table1[[#This Row],[Inventory Level]]/Table1[[#This Row],[Reorder Point]]</f>
        <v>2.3405405405405406</v>
      </c>
      <c r="N4062" s="3">
        <f>ROUND(Table1[[#This Row],[Turnover Ratio]],2)</f>
        <v>2.34</v>
      </c>
    </row>
    <row r="4063" spans="1:14" hidden="1" x14ac:dyDescent="0.25">
      <c r="A4063" t="s">
        <v>2336</v>
      </c>
      <c r="B4063" s="1">
        <v>45132</v>
      </c>
      <c r="C4063">
        <v>584</v>
      </c>
      <c r="D4063">
        <v>440</v>
      </c>
      <c r="E4063">
        <v>30</v>
      </c>
      <c r="F4063">
        <v>73</v>
      </c>
      <c r="G4063">
        <v>47</v>
      </c>
      <c r="H4063" t="s">
        <v>3950</v>
      </c>
      <c r="I4063">
        <f>YEAR(Table1[[#This Row],[Date]])</f>
        <v>2023</v>
      </c>
      <c r="J4063">
        <f>MONTH(Table1[[#This Row],[Date]])</f>
        <v>7</v>
      </c>
      <c r="K4063">
        <f>WEEKDAY(Table1[[#This Row],[Date]])</f>
        <v>3</v>
      </c>
      <c r="L4063" s="3">
        <f>DAY(Table1[[#This Row],[Date]])</f>
        <v>25</v>
      </c>
      <c r="M4063" s="3">
        <f>Table1[[#This Row],[Inventory Level]]/Table1[[#This Row],[Reorder Point]]</f>
        <v>1.3272727272727274</v>
      </c>
      <c r="N4063" s="3">
        <f>ROUND(Table1[[#This Row],[Turnover Ratio]],2)</f>
        <v>1.33</v>
      </c>
    </row>
    <row r="4064" spans="1:14" x14ac:dyDescent="0.25">
      <c r="A4064" t="s">
        <v>3335</v>
      </c>
      <c r="B4064" s="1">
        <v>45521</v>
      </c>
      <c r="C4064">
        <v>292</v>
      </c>
      <c r="D4064">
        <v>75</v>
      </c>
      <c r="E4064">
        <v>9</v>
      </c>
      <c r="F4064">
        <v>58</v>
      </c>
      <c r="G4064">
        <v>4</v>
      </c>
      <c r="H4064" t="s">
        <v>3949</v>
      </c>
      <c r="I4064">
        <f>YEAR(Table1[[#This Row],[Date]])</f>
        <v>2024</v>
      </c>
      <c r="J4064">
        <f>MONTH(Table1[[#This Row],[Date]])</f>
        <v>8</v>
      </c>
      <c r="K4064">
        <f>WEEKDAY(Table1[[#This Row],[Date]])</f>
        <v>7</v>
      </c>
      <c r="L4064" s="3">
        <f>DAY(Table1[[#This Row],[Date]])</f>
        <v>17</v>
      </c>
      <c r="M4064" s="3">
        <f>Table1[[#This Row],[Inventory Level]]/Table1[[#This Row],[Reorder Point]]</f>
        <v>3.8933333333333335</v>
      </c>
      <c r="N4064" s="3">
        <f>ROUND(Table1[[#This Row],[Turnover Ratio]],2)</f>
        <v>3.89</v>
      </c>
    </row>
    <row r="4065" spans="1:14" x14ac:dyDescent="0.25">
      <c r="A4065" t="s">
        <v>1367</v>
      </c>
      <c r="B4065" s="1">
        <v>45294</v>
      </c>
      <c r="C4065">
        <v>909</v>
      </c>
      <c r="D4065">
        <v>396</v>
      </c>
      <c r="E4065">
        <v>17</v>
      </c>
      <c r="F4065">
        <v>197</v>
      </c>
      <c r="G4065">
        <v>24</v>
      </c>
      <c r="H4065" t="s">
        <v>3949</v>
      </c>
      <c r="I4065">
        <f>YEAR(Table1[[#This Row],[Date]])</f>
        <v>2024</v>
      </c>
      <c r="J4065">
        <f>MONTH(Table1[[#This Row],[Date]])</f>
        <v>1</v>
      </c>
      <c r="K4065">
        <f>WEEKDAY(Table1[[#This Row],[Date]])</f>
        <v>4</v>
      </c>
      <c r="L4065" s="3">
        <f>DAY(Table1[[#This Row],[Date]])</f>
        <v>3</v>
      </c>
      <c r="M4065" s="3">
        <f>Table1[[#This Row],[Inventory Level]]/Table1[[#This Row],[Reorder Point]]</f>
        <v>2.2954545454545454</v>
      </c>
      <c r="N4065" s="3">
        <f>ROUND(Table1[[#This Row],[Turnover Ratio]],2)</f>
        <v>2.2999999999999998</v>
      </c>
    </row>
    <row r="4066" spans="1:14" x14ac:dyDescent="0.25">
      <c r="A4066" t="s">
        <v>3336</v>
      </c>
      <c r="B4066" s="1">
        <v>45561</v>
      </c>
      <c r="C4066">
        <v>353</v>
      </c>
      <c r="D4066">
        <v>218</v>
      </c>
      <c r="E4066">
        <v>8</v>
      </c>
      <c r="F4066">
        <v>181</v>
      </c>
      <c r="G4066">
        <v>45</v>
      </c>
      <c r="H4066" t="s">
        <v>3949</v>
      </c>
      <c r="I4066">
        <f>YEAR(Table1[[#This Row],[Date]])</f>
        <v>2024</v>
      </c>
      <c r="J4066">
        <f>MONTH(Table1[[#This Row],[Date]])</f>
        <v>9</v>
      </c>
      <c r="K4066">
        <f>WEEKDAY(Table1[[#This Row],[Date]])</f>
        <v>5</v>
      </c>
      <c r="L4066" s="3">
        <f>DAY(Table1[[#This Row],[Date]])</f>
        <v>26</v>
      </c>
      <c r="M4066" s="3">
        <f>Table1[[#This Row],[Inventory Level]]/Table1[[#This Row],[Reorder Point]]</f>
        <v>1.6192660550458715</v>
      </c>
      <c r="N4066" s="3">
        <f>ROUND(Table1[[#This Row],[Turnover Ratio]],2)</f>
        <v>1.62</v>
      </c>
    </row>
    <row r="4067" spans="1:14" hidden="1" x14ac:dyDescent="0.25">
      <c r="A4067" t="s">
        <v>2229</v>
      </c>
      <c r="B4067" s="1">
        <v>45591</v>
      </c>
      <c r="C4067">
        <v>441</v>
      </c>
      <c r="D4067">
        <v>392</v>
      </c>
      <c r="E4067">
        <v>12</v>
      </c>
      <c r="F4067">
        <v>41</v>
      </c>
      <c r="G4067">
        <v>25</v>
      </c>
      <c r="H4067" t="s">
        <v>3950</v>
      </c>
      <c r="I4067">
        <f>YEAR(Table1[[#This Row],[Date]])</f>
        <v>2024</v>
      </c>
      <c r="J4067">
        <f>MONTH(Table1[[#This Row],[Date]])</f>
        <v>10</v>
      </c>
      <c r="K4067">
        <f>WEEKDAY(Table1[[#This Row],[Date]])</f>
        <v>7</v>
      </c>
      <c r="L4067" s="3">
        <f>DAY(Table1[[#This Row],[Date]])</f>
        <v>26</v>
      </c>
      <c r="M4067" s="3">
        <f>Table1[[#This Row],[Inventory Level]]/Table1[[#This Row],[Reorder Point]]</f>
        <v>1.125</v>
      </c>
      <c r="N4067" s="3">
        <f>ROUND(Table1[[#This Row],[Turnover Ratio]],2)</f>
        <v>1.1299999999999999</v>
      </c>
    </row>
    <row r="4068" spans="1:14" x14ac:dyDescent="0.25">
      <c r="A4068" t="s">
        <v>3337</v>
      </c>
      <c r="B4068" s="1">
        <v>45379</v>
      </c>
      <c r="C4068">
        <v>554</v>
      </c>
      <c r="D4068">
        <v>252</v>
      </c>
      <c r="E4068">
        <v>21</v>
      </c>
      <c r="F4068">
        <v>85</v>
      </c>
      <c r="G4068">
        <v>2</v>
      </c>
      <c r="H4068" t="s">
        <v>3949</v>
      </c>
      <c r="I4068">
        <f>YEAR(Table1[[#This Row],[Date]])</f>
        <v>2024</v>
      </c>
      <c r="J4068">
        <f>MONTH(Table1[[#This Row],[Date]])</f>
        <v>3</v>
      </c>
      <c r="K4068">
        <f>WEEKDAY(Table1[[#This Row],[Date]])</f>
        <v>5</v>
      </c>
      <c r="L4068" s="3">
        <f>DAY(Table1[[#This Row],[Date]])</f>
        <v>28</v>
      </c>
      <c r="M4068" s="3">
        <f>Table1[[#This Row],[Inventory Level]]/Table1[[#This Row],[Reorder Point]]</f>
        <v>2.1984126984126986</v>
      </c>
      <c r="N4068" s="3">
        <f>ROUND(Table1[[#This Row],[Turnover Ratio]],2)</f>
        <v>2.2000000000000002</v>
      </c>
    </row>
    <row r="4069" spans="1:14" x14ac:dyDescent="0.25">
      <c r="A4069" t="s">
        <v>3140</v>
      </c>
      <c r="B4069" s="1">
        <v>45206</v>
      </c>
      <c r="C4069">
        <v>718</v>
      </c>
      <c r="D4069">
        <v>378</v>
      </c>
      <c r="E4069">
        <v>17</v>
      </c>
      <c r="F4069">
        <v>123</v>
      </c>
      <c r="G4069">
        <v>20</v>
      </c>
      <c r="H4069" t="s">
        <v>3949</v>
      </c>
      <c r="I4069">
        <f>YEAR(Table1[[#This Row],[Date]])</f>
        <v>2023</v>
      </c>
      <c r="J4069">
        <f>MONTH(Table1[[#This Row],[Date]])</f>
        <v>10</v>
      </c>
      <c r="K4069">
        <f>WEEKDAY(Table1[[#This Row],[Date]])</f>
        <v>7</v>
      </c>
      <c r="L4069" s="3">
        <f>DAY(Table1[[#This Row],[Date]])</f>
        <v>7</v>
      </c>
      <c r="M4069" s="3">
        <f>Table1[[#This Row],[Inventory Level]]/Table1[[#This Row],[Reorder Point]]</f>
        <v>1.8994708994708995</v>
      </c>
      <c r="N4069" s="3">
        <f>ROUND(Table1[[#This Row],[Turnover Ratio]],2)</f>
        <v>1.9</v>
      </c>
    </row>
    <row r="4070" spans="1:14" hidden="1" x14ac:dyDescent="0.25">
      <c r="A4070" t="s">
        <v>3338</v>
      </c>
      <c r="B4070" s="1">
        <v>44989</v>
      </c>
      <c r="C4070">
        <v>501</v>
      </c>
      <c r="D4070">
        <v>349</v>
      </c>
      <c r="E4070">
        <v>27</v>
      </c>
      <c r="F4070">
        <v>55</v>
      </c>
      <c r="G4070">
        <v>7</v>
      </c>
      <c r="H4070" t="s">
        <v>3950</v>
      </c>
      <c r="I4070">
        <f>YEAR(Table1[[#This Row],[Date]])</f>
        <v>2023</v>
      </c>
      <c r="J4070">
        <f>MONTH(Table1[[#This Row],[Date]])</f>
        <v>3</v>
      </c>
      <c r="K4070">
        <f>WEEKDAY(Table1[[#This Row],[Date]])</f>
        <v>7</v>
      </c>
      <c r="L4070" s="3">
        <f>DAY(Table1[[#This Row],[Date]])</f>
        <v>4</v>
      </c>
      <c r="M4070" s="3">
        <f>Table1[[#This Row],[Inventory Level]]/Table1[[#This Row],[Reorder Point]]</f>
        <v>1.4355300859598854</v>
      </c>
      <c r="N4070" s="3">
        <f>ROUND(Table1[[#This Row],[Turnover Ratio]],2)</f>
        <v>1.44</v>
      </c>
    </row>
    <row r="4071" spans="1:14" hidden="1" x14ac:dyDescent="0.25">
      <c r="A4071" t="s">
        <v>3339</v>
      </c>
      <c r="B4071" s="1">
        <v>45486</v>
      </c>
      <c r="C4071">
        <v>323</v>
      </c>
      <c r="D4071">
        <v>357</v>
      </c>
      <c r="E4071">
        <v>11</v>
      </c>
      <c r="F4071">
        <v>192</v>
      </c>
      <c r="G4071">
        <v>27</v>
      </c>
      <c r="H4071" t="s">
        <v>3950</v>
      </c>
      <c r="I4071">
        <f>YEAR(Table1[[#This Row],[Date]])</f>
        <v>2024</v>
      </c>
      <c r="J4071">
        <f>MONTH(Table1[[#This Row],[Date]])</f>
        <v>7</v>
      </c>
      <c r="K4071">
        <f>WEEKDAY(Table1[[#This Row],[Date]])</f>
        <v>7</v>
      </c>
      <c r="L4071" s="3">
        <f>DAY(Table1[[#This Row],[Date]])</f>
        <v>13</v>
      </c>
      <c r="M4071" s="3">
        <f>Table1[[#This Row],[Inventory Level]]/Table1[[#This Row],[Reorder Point]]</f>
        <v>0.90476190476190477</v>
      </c>
      <c r="N4071" s="3">
        <f>ROUND(Table1[[#This Row],[Turnover Ratio]],2)</f>
        <v>0.9</v>
      </c>
    </row>
    <row r="4072" spans="1:14" hidden="1" x14ac:dyDescent="0.25">
      <c r="A4072" t="s">
        <v>3340</v>
      </c>
      <c r="B4072" s="1">
        <v>45375</v>
      </c>
      <c r="C4072">
        <v>177</v>
      </c>
      <c r="D4072">
        <v>448</v>
      </c>
      <c r="E4072">
        <v>26</v>
      </c>
      <c r="F4072">
        <v>29</v>
      </c>
      <c r="G4072">
        <v>1</v>
      </c>
      <c r="H4072" t="s">
        <v>3951</v>
      </c>
      <c r="I4072">
        <f>YEAR(Table1[[#This Row],[Date]])</f>
        <v>2024</v>
      </c>
      <c r="J4072">
        <f>MONTH(Table1[[#This Row],[Date]])</f>
        <v>3</v>
      </c>
      <c r="K4072">
        <f>WEEKDAY(Table1[[#This Row],[Date]])</f>
        <v>1</v>
      </c>
      <c r="L4072" s="3">
        <f>DAY(Table1[[#This Row],[Date]])</f>
        <v>24</v>
      </c>
      <c r="M4072" s="3">
        <f>Table1[[#This Row],[Inventory Level]]/Table1[[#This Row],[Reorder Point]]</f>
        <v>0.3950892857142857</v>
      </c>
      <c r="N4072" s="3">
        <f>ROUND(Table1[[#This Row],[Turnover Ratio]],2)</f>
        <v>0.4</v>
      </c>
    </row>
    <row r="4073" spans="1:14" hidden="1" x14ac:dyDescent="0.25">
      <c r="A4073" t="s">
        <v>2359</v>
      </c>
      <c r="B4073" s="1">
        <v>45046</v>
      </c>
      <c r="C4073">
        <v>509</v>
      </c>
      <c r="D4073">
        <v>199</v>
      </c>
      <c r="E4073">
        <v>22</v>
      </c>
      <c r="F4073">
        <v>46</v>
      </c>
      <c r="G4073">
        <v>46</v>
      </c>
      <c r="H4073" t="s">
        <v>3950</v>
      </c>
      <c r="I4073">
        <f>YEAR(Table1[[#This Row],[Date]])</f>
        <v>2023</v>
      </c>
      <c r="J4073">
        <f>MONTH(Table1[[#This Row],[Date]])</f>
        <v>4</v>
      </c>
      <c r="K4073">
        <f>WEEKDAY(Table1[[#This Row],[Date]])</f>
        <v>1</v>
      </c>
      <c r="L4073" s="3">
        <f>DAY(Table1[[#This Row],[Date]])</f>
        <v>30</v>
      </c>
      <c r="M4073" s="3">
        <f>Table1[[#This Row],[Inventory Level]]/Table1[[#This Row],[Reorder Point]]</f>
        <v>2.557788944723618</v>
      </c>
      <c r="N4073" s="3">
        <f>ROUND(Table1[[#This Row],[Turnover Ratio]],2)</f>
        <v>2.56</v>
      </c>
    </row>
    <row r="4074" spans="1:14" hidden="1" x14ac:dyDescent="0.25">
      <c r="A4074" t="s">
        <v>1812</v>
      </c>
      <c r="B4074" s="1">
        <v>45249</v>
      </c>
      <c r="C4074">
        <v>519</v>
      </c>
      <c r="D4074">
        <v>434</v>
      </c>
      <c r="E4074">
        <v>8</v>
      </c>
      <c r="F4074">
        <v>180</v>
      </c>
      <c r="G4074">
        <v>40</v>
      </c>
      <c r="H4074" t="s">
        <v>3951</v>
      </c>
      <c r="I4074">
        <f>YEAR(Table1[[#This Row],[Date]])</f>
        <v>2023</v>
      </c>
      <c r="J4074">
        <f>MONTH(Table1[[#This Row],[Date]])</f>
        <v>11</v>
      </c>
      <c r="K4074">
        <f>WEEKDAY(Table1[[#This Row],[Date]])</f>
        <v>1</v>
      </c>
      <c r="L4074" s="3">
        <f>DAY(Table1[[#This Row],[Date]])</f>
        <v>19</v>
      </c>
      <c r="M4074" s="3">
        <f>Table1[[#This Row],[Inventory Level]]/Table1[[#This Row],[Reorder Point]]</f>
        <v>1.195852534562212</v>
      </c>
      <c r="N4074" s="3">
        <f>ROUND(Table1[[#This Row],[Turnover Ratio]],2)</f>
        <v>1.2</v>
      </c>
    </row>
    <row r="4075" spans="1:14" hidden="1" x14ac:dyDescent="0.25">
      <c r="A4075" t="s">
        <v>3341</v>
      </c>
      <c r="B4075" s="1">
        <v>45319</v>
      </c>
      <c r="C4075">
        <v>453</v>
      </c>
      <c r="D4075">
        <v>207</v>
      </c>
      <c r="E4075">
        <v>7</v>
      </c>
      <c r="F4075">
        <v>134</v>
      </c>
      <c r="G4075">
        <v>42</v>
      </c>
      <c r="H4075" t="s">
        <v>3951</v>
      </c>
      <c r="I4075">
        <f>YEAR(Table1[[#This Row],[Date]])</f>
        <v>2024</v>
      </c>
      <c r="J4075">
        <f>MONTH(Table1[[#This Row],[Date]])</f>
        <v>1</v>
      </c>
      <c r="K4075">
        <f>WEEKDAY(Table1[[#This Row],[Date]])</f>
        <v>1</v>
      </c>
      <c r="L4075" s="3">
        <f>DAY(Table1[[#This Row],[Date]])</f>
        <v>28</v>
      </c>
      <c r="M4075" s="3">
        <f>Table1[[#This Row],[Inventory Level]]/Table1[[#This Row],[Reorder Point]]</f>
        <v>2.1884057971014492</v>
      </c>
      <c r="N4075" s="3">
        <f>ROUND(Table1[[#This Row],[Turnover Ratio]],2)</f>
        <v>2.19</v>
      </c>
    </row>
    <row r="4076" spans="1:14" hidden="1" x14ac:dyDescent="0.25">
      <c r="A4076" t="s">
        <v>3342</v>
      </c>
      <c r="B4076" s="1">
        <v>45692</v>
      </c>
      <c r="C4076">
        <v>128</v>
      </c>
      <c r="D4076">
        <v>133</v>
      </c>
      <c r="E4076">
        <v>28</v>
      </c>
      <c r="F4076">
        <v>159</v>
      </c>
      <c r="G4076">
        <v>47</v>
      </c>
      <c r="H4076" t="s">
        <v>3951</v>
      </c>
      <c r="I4076">
        <f>YEAR(Table1[[#This Row],[Date]])</f>
        <v>2025</v>
      </c>
      <c r="J4076">
        <f>MONTH(Table1[[#This Row],[Date]])</f>
        <v>2</v>
      </c>
      <c r="K4076">
        <f>WEEKDAY(Table1[[#This Row],[Date]])</f>
        <v>3</v>
      </c>
      <c r="L4076" s="3">
        <f>DAY(Table1[[#This Row],[Date]])</f>
        <v>4</v>
      </c>
      <c r="M4076" s="3">
        <f>Table1[[#This Row],[Inventory Level]]/Table1[[#This Row],[Reorder Point]]</f>
        <v>0.96240601503759393</v>
      </c>
      <c r="N4076" s="3">
        <f>ROUND(Table1[[#This Row],[Turnover Ratio]],2)</f>
        <v>0.96</v>
      </c>
    </row>
    <row r="4077" spans="1:14" x14ac:dyDescent="0.25">
      <c r="A4077" t="s">
        <v>3343</v>
      </c>
      <c r="B4077" s="1">
        <v>45494</v>
      </c>
      <c r="C4077">
        <v>783</v>
      </c>
      <c r="D4077">
        <v>330</v>
      </c>
      <c r="E4077">
        <v>23</v>
      </c>
      <c r="F4077">
        <v>144</v>
      </c>
      <c r="G4077">
        <v>29</v>
      </c>
      <c r="H4077" t="s">
        <v>3949</v>
      </c>
      <c r="I4077">
        <f>YEAR(Table1[[#This Row],[Date]])</f>
        <v>2024</v>
      </c>
      <c r="J4077">
        <f>MONTH(Table1[[#This Row],[Date]])</f>
        <v>7</v>
      </c>
      <c r="K4077">
        <f>WEEKDAY(Table1[[#This Row],[Date]])</f>
        <v>1</v>
      </c>
      <c r="L4077" s="3">
        <f>DAY(Table1[[#This Row],[Date]])</f>
        <v>21</v>
      </c>
      <c r="M4077" s="3">
        <f>Table1[[#This Row],[Inventory Level]]/Table1[[#This Row],[Reorder Point]]</f>
        <v>2.3727272727272726</v>
      </c>
      <c r="N4077" s="3">
        <f>ROUND(Table1[[#This Row],[Turnover Ratio]],2)</f>
        <v>2.37</v>
      </c>
    </row>
    <row r="4078" spans="1:14" hidden="1" x14ac:dyDescent="0.25">
      <c r="A4078" t="s">
        <v>3344</v>
      </c>
      <c r="B4078" s="1">
        <v>45494</v>
      </c>
      <c r="C4078">
        <v>980</v>
      </c>
      <c r="D4078">
        <v>248</v>
      </c>
      <c r="E4078">
        <v>15</v>
      </c>
      <c r="F4078">
        <v>183</v>
      </c>
      <c r="G4078">
        <v>42</v>
      </c>
      <c r="H4078" t="s">
        <v>3951</v>
      </c>
      <c r="I4078">
        <f>YEAR(Table1[[#This Row],[Date]])</f>
        <v>2024</v>
      </c>
      <c r="J4078">
        <f>MONTH(Table1[[#This Row],[Date]])</f>
        <v>7</v>
      </c>
      <c r="K4078">
        <f>WEEKDAY(Table1[[#This Row],[Date]])</f>
        <v>1</v>
      </c>
      <c r="L4078" s="3">
        <f>DAY(Table1[[#This Row],[Date]])</f>
        <v>21</v>
      </c>
      <c r="M4078" s="3">
        <f>Table1[[#This Row],[Inventory Level]]/Table1[[#This Row],[Reorder Point]]</f>
        <v>3.9516129032258065</v>
      </c>
      <c r="N4078" s="3">
        <f>ROUND(Table1[[#This Row],[Turnover Ratio]],2)</f>
        <v>3.95</v>
      </c>
    </row>
    <row r="4079" spans="1:14" hidden="1" x14ac:dyDescent="0.25">
      <c r="A4079" t="s">
        <v>1750</v>
      </c>
      <c r="B4079" s="1">
        <v>45049</v>
      </c>
      <c r="C4079">
        <v>389</v>
      </c>
      <c r="D4079">
        <v>466</v>
      </c>
      <c r="E4079">
        <v>11</v>
      </c>
      <c r="F4079">
        <v>100</v>
      </c>
      <c r="G4079">
        <v>19</v>
      </c>
      <c r="H4079" t="s">
        <v>3951</v>
      </c>
      <c r="I4079">
        <f>YEAR(Table1[[#This Row],[Date]])</f>
        <v>2023</v>
      </c>
      <c r="J4079">
        <f>MONTH(Table1[[#This Row],[Date]])</f>
        <v>5</v>
      </c>
      <c r="K4079">
        <f>WEEKDAY(Table1[[#This Row],[Date]])</f>
        <v>4</v>
      </c>
      <c r="L4079" s="3">
        <f>DAY(Table1[[#This Row],[Date]])</f>
        <v>3</v>
      </c>
      <c r="M4079" s="3">
        <f>Table1[[#This Row],[Inventory Level]]/Table1[[#This Row],[Reorder Point]]</f>
        <v>0.83476394849785407</v>
      </c>
      <c r="N4079" s="3">
        <f>ROUND(Table1[[#This Row],[Turnover Ratio]],2)</f>
        <v>0.83</v>
      </c>
    </row>
    <row r="4080" spans="1:14" hidden="1" x14ac:dyDescent="0.25">
      <c r="A4080" t="s">
        <v>3345</v>
      </c>
      <c r="B4080" s="1">
        <v>45598</v>
      </c>
      <c r="C4080">
        <v>831</v>
      </c>
      <c r="D4080">
        <v>252</v>
      </c>
      <c r="E4080">
        <v>10</v>
      </c>
      <c r="F4080">
        <v>176</v>
      </c>
      <c r="G4080">
        <v>21</v>
      </c>
      <c r="H4080" t="s">
        <v>3951</v>
      </c>
      <c r="I4080">
        <f>YEAR(Table1[[#This Row],[Date]])</f>
        <v>2024</v>
      </c>
      <c r="J4080">
        <f>MONTH(Table1[[#This Row],[Date]])</f>
        <v>11</v>
      </c>
      <c r="K4080">
        <f>WEEKDAY(Table1[[#This Row],[Date]])</f>
        <v>7</v>
      </c>
      <c r="L4080" s="3">
        <f>DAY(Table1[[#This Row],[Date]])</f>
        <v>2</v>
      </c>
      <c r="M4080" s="3">
        <f>Table1[[#This Row],[Inventory Level]]/Table1[[#This Row],[Reorder Point]]</f>
        <v>3.2976190476190474</v>
      </c>
      <c r="N4080" s="3">
        <f>ROUND(Table1[[#This Row],[Turnover Ratio]],2)</f>
        <v>3.3</v>
      </c>
    </row>
    <row r="4081" spans="1:14" x14ac:dyDescent="0.25">
      <c r="A4081" t="s">
        <v>853</v>
      </c>
      <c r="B4081" s="1">
        <v>45469</v>
      </c>
      <c r="C4081">
        <v>554</v>
      </c>
      <c r="D4081">
        <v>135</v>
      </c>
      <c r="E4081">
        <v>12</v>
      </c>
      <c r="F4081">
        <v>131</v>
      </c>
      <c r="G4081">
        <v>30</v>
      </c>
      <c r="H4081" t="s">
        <v>3949</v>
      </c>
      <c r="I4081">
        <f>YEAR(Table1[[#This Row],[Date]])</f>
        <v>2024</v>
      </c>
      <c r="J4081">
        <f>MONTH(Table1[[#This Row],[Date]])</f>
        <v>6</v>
      </c>
      <c r="K4081">
        <f>WEEKDAY(Table1[[#This Row],[Date]])</f>
        <v>4</v>
      </c>
      <c r="L4081" s="3">
        <f>DAY(Table1[[#This Row],[Date]])</f>
        <v>26</v>
      </c>
      <c r="M4081" s="3">
        <f>Table1[[#This Row],[Inventory Level]]/Table1[[#This Row],[Reorder Point]]</f>
        <v>4.1037037037037036</v>
      </c>
      <c r="N4081" s="3">
        <f>ROUND(Table1[[#This Row],[Turnover Ratio]],2)</f>
        <v>4.0999999999999996</v>
      </c>
    </row>
    <row r="4082" spans="1:14" hidden="1" x14ac:dyDescent="0.25">
      <c r="A4082" t="s">
        <v>3346</v>
      </c>
      <c r="B4082" s="1">
        <v>44977</v>
      </c>
      <c r="C4082">
        <v>841</v>
      </c>
      <c r="D4082">
        <v>215</v>
      </c>
      <c r="E4082">
        <v>16</v>
      </c>
      <c r="F4082">
        <v>77</v>
      </c>
      <c r="G4082">
        <v>15</v>
      </c>
      <c r="H4082" t="s">
        <v>3950</v>
      </c>
      <c r="I4082">
        <f>YEAR(Table1[[#This Row],[Date]])</f>
        <v>2023</v>
      </c>
      <c r="J4082">
        <f>MONTH(Table1[[#This Row],[Date]])</f>
        <v>2</v>
      </c>
      <c r="K4082">
        <f>WEEKDAY(Table1[[#This Row],[Date]])</f>
        <v>2</v>
      </c>
      <c r="L4082" s="3">
        <f>DAY(Table1[[#This Row],[Date]])</f>
        <v>20</v>
      </c>
      <c r="M4082" s="3">
        <f>Table1[[#This Row],[Inventory Level]]/Table1[[#This Row],[Reorder Point]]</f>
        <v>3.9116279069767441</v>
      </c>
      <c r="N4082" s="3">
        <f>ROUND(Table1[[#This Row],[Turnover Ratio]],2)</f>
        <v>3.91</v>
      </c>
    </row>
    <row r="4083" spans="1:14" x14ac:dyDescent="0.25">
      <c r="A4083" t="s">
        <v>3347</v>
      </c>
      <c r="B4083" s="1">
        <v>45061</v>
      </c>
      <c r="C4083">
        <v>223</v>
      </c>
      <c r="D4083">
        <v>227</v>
      </c>
      <c r="E4083">
        <v>28</v>
      </c>
      <c r="F4083">
        <v>187</v>
      </c>
      <c r="G4083">
        <v>2</v>
      </c>
      <c r="H4083" t="s">
        <v>3949</v>
      </c>
      <c r="I4083">
        <f>YEAR(Table1[[#This Row],[Date]])</f>
        <v>2023</v>
      </c>
      <c r="J4083">
        <f>MONTH(Table1[[#This Row],[Date]])</f>
        <v>5</v>
      </c>
      <c r="K4083">
        <f>WEEKDAY(Table1[[#This Row],[Date]])</f>
        <v>2</v>
      </c>
      <c r="L4083" s="3">
        <f>DAY(Table1[[#This Row],[Date]])</f>
        <v>15</v>
      </c>
      <c r="M4083" s="3">
        <f>Table1[[#This Row],[Inventory Level]]/Table1[[#This Row],[Reorder Point]]</f>
        <v>0.98237885462555063</v>
      </c>
      <c r="N4083" s="3">
        <f>ROUND(Table1[[#This Row],[Turnover Ratio]],2)</f>
        <v>0.98</v>
      </c>
    </row>
    <row r="4084" spans="1:14" x14ac:dyDescent="0.25">
      <c r="A4084" t="s">
        <v>3348</v>
      </c>
      <c r="B4084" s="1">
        <v>45476</v>
      </c>
      <c r="C4084">
        <v>422</v>
      </c>
      <c r="D4084">
        <v>461</v>
      </c>
      <c r="E4084">
        <v>14</v>
      </c>
      <c r="F4084">
        <v>24</v>
      </c>
      <c r="G4084">
        <v>30</v>
      </c>
      <c r="H4084" t="s">
        <v>3949</v>
      </c>
      <c r="I4084">
        <f>YEAR(Table1[[#This Row],[Date]])</f>
        <v>2024</v>
      </c>
      <c r="J4084">
        <f>MONTH(Table1[[#This Row],[Date]])</f>
        <v>7</v>
      </c>
      <c r="K4084">
        <f>WEEKDAY(Table1[[#This Row],[Date]])</f>
        <v>4</v>
      </c>
      <c r="L4084" s="3">
        <f>DAY(Table1[[#This Row],[Date]])</f>
        <v>3</v>
      </c>
      <c r="M4084" s="3">
        <f>Table1[[#This Row],[Inventory Level]]/Table1[[#This Row],[Reorder Point]]</f>
        <v>0.91540130151843813</v>
      </c>
      <c r="N4084" s="3">
        <f>ROUND(Table1[[#This Row],[Turnover Ratio]],2)</f>
        <v>0.92</v>
      </c>
    </row>
    <row r="4085" spans="1:14" hidden="1" x14ac:dyDescent="0.25">
      <c r="A4085" t="s">
        <v>3349</v>
      </c>
      <c r="B4085" s="1">
        <v>45639</v>
      </c>
      <c r="C4085">
        <v>450</v>
      </c>
      <c r="D4085">
        <v>484</v>
      </c>
      <c r="E4085">
        <v>30</v>
      </c>
      <c r="F4085">
        <v>142</v>
      </c>
      <c r="G4085">
        <v>37</v>
      </c>
      <c r="H4085" t="s">
        <v>3951</v>
      </c>
      <c r="I4085">
        <f>YEAR(Table1[[#This Row],[Date]])</f>
        <v>2024</v>
      </c>
      <c r="J4085">
        <f>MONTH(Table1[[#This Row],[Date]])</f>
        <v>12</v>
      </c>
      <c r="K4085">
        <f>WEEKDAY(Table1[[#This Row],[Date]])</f>
        <v>6</v>
      </c>
      <c r="L4085" s="3">
        <f>DAY(Table1[[#This Row],[Date]])</f>
        <v>13</v>
      </c>
      <c r="M4085" s="3">
        <f>Table1[[#This Row],[Inventory Level]]/Table1[[#This Row],[Reorder Point]]</f>
        <v>0.92975206611570249</v>
      </c>
      <c r="N4085" s="3">
        <f>ROUND(Table1[[#This Row],[Turnover Ratio]],2)</f>
        <v>0.93</v>
      </c>
    </row>
    <row r="4086" spans="1:14" hidden="1" x14ac:dyDescent="0.25">
      <c r="A4086" t="s">
        <v>3350</v>
      </c>
      <c r="B4086" s="1">
        <v>45052</v>
      </c>
      <c r="C4086">
        <v>671</v>
      </c>
      <c r="D4086">
        <v>140</v>
      </c>
      <c r="E4086">
        <v>27</v>
      </c>
      <c r="F4086">
        <v>183</v>
      </c>
      <c r="G4086">
        <v>11</v>
      </c>
      <c r="H4086" t="s">
        <v>3950</v>
      </c>
      <c r="I4086">
        <f>YEAR(Table1[[#This Row],[Date]])</f>
        <v>2023</v>
      </c>
      <c r="J4086">
        <f>MONTH(Table1[[#This Row],[Date]])</f>
        <v>5</v>
      </c>
      <c r="K4086">
        <f>WEEKDAY(Table1[[#This Row],[Date]])</f>
        <v>7</v>
      </c>
      <c r="L4086" s="3">
        <f>DAY(Table1[[#This Row],[Date]])</f>
        <v>6</v>
      </c>
      <c r="M4086" s="3">
        <f>Table1[[#This Row],[Inventory Level]]/Table1[[#This Row],[Reorder Point]]</f>
        <v>4.7928571428571427</v>
      </c>
      <c r="N4086" s="3">
        <f>ROUND(Table1[[#This Row],[Turnover Ratio]],2)</f>
        <v>4.79</v>
      </c>
    </row>
    <row r="4087" spans="1:14" x14ac:dyDescent="0.25">
      <c r="A4087" t="s">
        <v>3351</v>
      </c>
      <c r="B4087" s="1">
        <v>45642</v>
      </c>
      <c r="C4087">
        <v>581</v>
      </c>
      <c r="D4087">
        <v>328</v>
      </c>
      <c r="E4087">
        <v>24</v>
      </c>
      <c r="F4087">
        <v>82</v>
      </c>
      <c r="G4087">
        <v>31</v>
      </c>
      <c r="H4087" t="s">
        <v>3949</v>
      </c>
      <c r="I4087">
        <f>YEAR(Table1[[#This Row],[Date]])</f>
        <v>2024</v>
      </c>
      <c r="J4087">
        <f>MONTH(Table1[[#This Row],[Date]])</f>
        <v>12</v>
      </c>
      <c r="K4087">
        <f>WEEKDAY(Table1[[#This Row],[Date]])</f>
        <v>2</v>
      </c>
      <c r="L4087" s="3">
        <f>DAY(Table1[[#This Row],[Date]])</f>
        <v>16</v>
      </c>
      <c r="M4087" s="3">
        <f>Table1[[#This Row],[Inventory Level]]/Table1[[#This Row],[Reorder Point]]</f>
        <v>1.7713414634146341</v>
      </c>
      <c r="N4087" s="3">
        <f>ROUND(Table1[[#This Row],[Turnover Ratio]],2)</f>
        <v>1.77</v>
      </c>
    </row>
    <row r="4088" spans="1:14" x14ac:dyDescent="0.25">
      <c r="A4088" t="s">
        <v>1548</v>
      </c>
      <c r="B4088" s="1">
        <v>45509</v>
      </c>
      <c r="C4088">
        <v>653</v>
      </c>
      <c r="D4088">
        <v>263</v>
      </c>
      <c r="E4088">
        <v>24</v>
      </c>
      <c r="F4088">
        <v>167</v>
      </c>
      <c r="G4088">
        <v>7</v>
      </c>
      <c r="H4088" t="s">
        <v>3949</v>
      </c>
      <c r="I4088">
        <f>YEAR(Table1[[#This Row],[Date]])</f>
        <v>2024</v>
      </c>
      <c r="J4088">
        <f>MONTH(Table1[[#This Row],[Date]])</f>
        <v>8</v>
      </c>
      <c r="K4088">
        <f>WEEKDAY(Table1[[#This Row],[Date]])</f>
        <v>2</v>
      </c>
      <c r="L4088" s="3">
        <f>DAY(Table1[[#This Row],[Date]])</f>
        <v>5</v>
      </c>
      <c r="M4088" s="3">
        <f>Table1[[#This Row],[Inventory Level]]/Table1[[#This Row],[Reorder Point]]</f>
        <v>2.4828897338403042</v>
      </c>
      <c r="N4088" s="3">
        <f>ROUND(Table1[[#This Row],[Turnover Ratio]],2)</f>
        <v>2.48</v>
      </c>
    </row>
    <row r="4089" spans="1:14" hidden="1" x14ac:dyDescent="0.25">
      <c r="A4089" t="s">
        <v>3352</v>
      </c>
      <c r="B4089" s="1">
        <v>45064</v>
      </c>
      <c r="C4089">
        <v>195</v>
      </c>
      <c r="D4089">
        <v>375</v>
      </c>
      <c r="E4089">
        <v>27</v>
      </c>
      <c r="F4089">
        <v>154</v>
      </c>
      <c r="G4089">
        <v>11</v>
      </c>
      <c r="H4089" t="s">
        <v>3950</v>
      </c>
      <c r="I4089">
        <f>YEAR(Table1[[#This Row],[Date]])</f>
        <v>2023</v>
      </c>
      <c r="J4089">
        <f>MONTH(Table1[[#This Row],[Date]])</f>
        <v>5</v>
      </c>
      <c r="K4089">
        <f>WEEKDAY(Table1[[#This Row],[Date]])</f>
        <v>5</v>
      </c>
      <c r="L4089" s="3">
        <f>DAY(Table1[[#This Row],[Date]])</f>
        <v>18</v>
      </c>
      <c r="M4089" s="3">
        <f>Table1[[#This Row],[Inventory Level]]/Table1[[#This Row],[Reorder Point]]</f>
        <v>0.52</v>
      </c>
      <c r="N4089" s="3">
        <f>ROUND(Table1[[#This Row],[Turnover Ratio]],2)</f>
        <v>0.52</v>
      </c>
    </row>
    <row r="4090" spans="1:14" x14ac:dyDescent="0.25">
      <c r="A4090" t="s">
        <v>3353</v>
      </c>
      <c r="B4090" s="1">
        <v>45006</v>
      </c>
      <c r="C4090">
        <v>502</v>
      </c>
      <c r="D4090">
        <v>314</v>
      </c>
      <c r="E4090">
        <v>26</v>
      </c>
      <c r="F4090">
        <v>10</v>
      </c>
      <c r="G4090">
        <v>27</v>
      </c>
      <c r="H4090" t="s">
        <v>3949</v>
      </c>
      <c r="I4090">
        <f>YEAR(Table1[[#This Row],[Date]])</f>
        <v>2023</v>
      </c>
      <c r="J4090">
        <f>MONTH(Table1[[#This Row],[Date]])</f>
        <v>3</v>
      </c>
      <c r="K4090">
        <f>WEEKDAY(Table1[[#This Row],[Date]])</f>
        <v>3</v>
      </c>
      <c r="L4090" s="3">
        <f>DAY(Table1[[#This Row],[Date]])</f>
        <v>21</v>
      </c>
      <c r="M4090" s="3">
        <f>Table1[[#This Row],[Inventory Level]]/Table1[[#This Row],[Reorder Point]]</f>
        <v>1.5987261146496816</v>
      </c>
      <c r="N4090" s="3">
        <f>ROUND(Table1[[#This Row],[Turnover Ratio]],2)</f>
        <v>1.6</v>
      </c>
    </row>
    <row r="4091" spans="1:14" x14ac:dyDescent="0.25">
      <c r="A4091" t="s">
        <v>3354</v>
      </c>
      <c r="B4091" s="1">
        <v>45420</v>
      </c>
      <c r="C4091">
        <v>866</v>
      </c>
      <c r="D4091">
        <v>149</v>
      </c>
      <c r="E4091">
        <v>17</v>
      </c>
      <c r="F4091">
        <v>99</v>
      </c>
      <c r="G4091">
        <v>46</v>
      </c>
      <c r="H4091" t="s">
        <v>3949</v>
      </c>
      <c r="I4091">
        <f>YEAR(Table1[[#This Row],[Date]])</f>
        <v>2024</v>
      </c>
      <c r="J4091">
        <f>MONTH(Table1[[#This Row],[Date]])</f>
        <v>5</v>
      </c>
      <c r="K4091">
        <f>WEEKDAY(Table1[[#This Row],[Date]])</f>
        <v>4</v>
      </c>
      <c r="L4091" s="3">
        <f>DAY(Table1[[#This Row],[Date]])</f>
        <v>8</v>
      </c>
      <c r="M4091" s="3">
        <f>Table1[[#This Row],[Inventory Level]]/Table1[[#This Row],[Reorder Point]]</f>
        <v>5.8120805369127515</v>
      </c>
      <c r="N4091" s="3">
        <f>ROUND(Table1[[#This Row],[Turnover Ratio]],2)</f>
        <v>5.81</v>
      </c>
    </row>
    <row r="4092" spans="1:14" hidden="1" x14ac:dyDescent="0.25">
      <c r="A4092" t="s">
        <v>3355</v>
      </c>
      <c r="B4092" s="1">
        <v>45499</v>
      </c>
      <c r="C4092">
        <v>657</v>
      </c>
      <c r="D4092">
        <v>359</v>
      </c>
      <c r="E4092">
        <v>29</v>
      </c>
      <c r="F4092">
        <v>199</v>
      </c>
      <c r="G4092">
        <v>49</v>
      </c>
      <c r="H4092" t="s">
        <v>3950</v>
      </c>
      <c r="I4092">
        <f>YEAR(Table1[[#This Row],[Date]])</f>
        <v>2024</v>
      </c>
      <c r="J4092">
        <f>MONTH(Table1[[#This Row],[Date]])</f>
        <v>7</v>
      </c>
      <c r="K4092">
        <f>WEEKDAY(Table1[[#This Row],[Date]])</f>
        <v>6</v>
      </c>
      <c r="L4092" s="3">
        <f>DAY(Table1[[#This Row],[Date]])</f>
        <v>26</v>
      </c>
      <c r="M4092" s="3">
        <f>Table1[[#This Row],[Inventory Level]]/Table1[[#This Row],[Reorder Point]]</f>
        <v>1.8300835654596099</v>
      </c>
      <c r="N4092" s="3">
        <f>ROUND(Table1[[#This Row],[Turnover Ratio]],2)</f>
        <v>1.83</v>
      </c>
    </row>
    <row r="4093" spans="1:14" hidden="1" x14ac:dyDescent="0.25">
      <c r="A4093" t="s">
        <v>1139</v>
      </c>
      <c r="B4093" s="1">
        <v>45502</v>
      </c>
      <c r="C4093">
        <v>133</v>
      </c>
      <c r="D4093">
        <v>359</v>
      </c>
      <c r="E4093">
        <v>19</v>
      </c>
      <c r="F4093">
        <v>94</v>
      </c>
      <c r="G4093">
        <v>31</v>
      </c>
      <c r="H4093" t="s">
        <v>3951</v>
      </c>
      <c r="I4093">
        <f>YEAR(Table1[[#This Row],[Date]])</f>
        <v>2024</v>
      </c>
      <c r="J4093">
        <f>MONTH(Table1[[#This Row],[Date]])</f>
        <v>7</v>
      </c>
      <c r="K4093">
        <f>WEEKDAY(Table1[[#This Row],[Date]])</f>
        <v>2</v>
      </c>
      <c r="L4093" s="3">
        <f>DAY(Table1[[#This Row],[Date]])</f>
        <v>29</v>
      </c>
      <c r="M4093" s="3">
        <f>Table1[[#This Row],[Inventory Level]]/Table1[[#This Row],[Reorder Point]]</f>
        <v>0.37047353760445684</v>
      </c>
      <c r="N4093" s="3">
        <f>ROUND(Table1[[#This Row],[Turnover Ratio]],2)</f>
        <v>0.37</v>
      </c>
    </row>
    <row r="4094" spans="1:14" hidden="1" x14ac:dyDescent="0.25">
      <c r="A4094" t="s">
        <v>1597</v>
      </c>
      <c r="B4094" s="1">
        <v>45338</v>
      </c>
      <c r="C4094">
        <v>936</v>
      </c>
      <c r="D4094">
        <v>88</v>
      </c>
      <c r="E4094">
        <v>3</v>
      </c>
      <c r="F4094">
        <v>156</v>
      </c>
      <c r="G4094">
        <v>45</v>
      </c>
      <c r="H4094" t="s">
        <v>3950</v>
      </c>
      <c r="I4094">
        <f>YEAR(Table1[[#This Row],[Date]])</f>
        <v>2024</v>
      </c>
      <c r="J4094">
        <f>MONTH(Table1[[#This Row],[Date]])</f>
        <v>2</v>
      </c>
      <c r="K4094">
        <f>WEEKDAY(Table1[[#This Row],[Date]])</f>
        <v>6</v>
      </c>
      <c r="L4094" s="3">
        <f>DAY(Table1[[#This Row],[Date]])</f>
        <v>16</v>
      </c>
      <c r="M4094" s="3">
        <f>Table1[[#This Row],[Inventory Level]]/Table1[[#This Row],[Reorder Point]]</f>
        <v>10.636363636363637</v>
      </c>
      <c r="N4094" s="3">
        <f>ROUND(Table1[[#This Row],[Turnover Ratio]],2)</f>
        <v>10.64</v>
      </c>
    </row>
    <row r="4095" spans="1:14" hidden="1" x14ac:dyDescent="0.25">
      <c r="A4095" t="s">
        <v>3356</v>
      </c>
      <c r="B4095" s="1">
        <v>45421</v>
      </c>
      <c r="C4095">
        <v>918</v>
      </c>
      <c r="D4095">
        <v>155</v>
      </c>
      <c r="E4095">
        <v>7</v>
      </c>
      <c r="F4095">
        <v>69</v>
      </c>
      <c r="G4095">
        <v>42</v>
      </c>
      <c r="H4095" t="s">
        <v>3950</v>
      </c>
      <c r="I4095">
        <f>YEAR(Table1[[#This Row],[Date]])</f>
        <v>2024</v>
      </c>
      <c r="J4095">
        <f>MONTH(Table1[[#This Row],[Date]])</f>
        <v>5</v>
      </c>
      <c r="K4095">
        <f>WEEKDAY(Table1[[#This Row],[Date]])</f>
        <v>5</v>
      </c>
      <c r="L4095" s="3">
        <f>DAY(Table1[[#This Row],[Date]])</f>
        <v>9</v>
      </c>
      <c r="M4095" s="3">
        <f>Table1[[#This Row],[Inventory Level]]/Table1[[#This Row],[Reorder Point]]</f>
        <v>5.9225806451612906</v>
      </c>
      <c r="N4095" s="3">
        <f>ROUND(Table1[[#This Row],[Turnover Ratio]],2)</f>
        <v>5.92</v>
      </c>
    </row>
    <row r="4096" spans="1:14" hidden="1" x14ac:dyDescent="0.25">
      <c r="A4096" t="s">
        <v>1648</v>
      </c>
      <c r="B4096" s="1">
        <v>45679</v>
      </c>
      <c r="C4096">
        <v>609</v>
      </c>
      <c r="D4096">
        <v>451</v>
      </c>
      <c r="E4096">
        <v>7</v>
      </c>
      <c r="F4096">
        <v>147</v>
      </c>
      <c r="G4096">
        <v>2</v>
      </c>
      <c r="H4096" t="s">
        <v>3950</v>
      </c>
      <c r="I4096">
        <f>YEAR(Table1[[#This Row],[Date]])</f>
        <v>2025</v>
      </c>
      <c r="J4096">
        <f>MONTH(Table1[[#This Row],[Date]])</f>
        <v>1</v>
      </c>
      <c r="K4096">
        <f>WEEKDAY(Table1[[#This Row],[Date]])</f>
        <v>4</v>
      </c>
      <c r="L4096" s="3">
        <f>DAY(Table1[[#This Row],[Date]])</f>
        <v>22</v>
      </c>
      <c r="M4096" s="3">
        <f>Table1[[#This Row],[Inventory Level]]/Table1[[#This Row],[Reorder Point]]</f>
        <v>1.3503325942350333</v>
      </c>
      <c r="N4096" s="3">
        <f>ROUND(Table1[[#This Row],[Turnover Ratio]],2)</f>
        <v>1.35</v>
      </c>
    </row>
    <row r="4097" spans="1:14" hidden="1" x14ac:dyDescent="0.25">
      <c r="A4097" t="s">
        <v>9</v>
      </c>
      <c r="B4097" s="1">
        <v>45017</v>
      </c>
      <c r="C4097">
        <v>558</v>
      </c>
      <c r="D4097">
        <v>89</v>
      </c>
      <c r="E4097">
        <v>14</v>
      </c>
      <c r="F4097">
        <v>198</v>
      </c>
      <c r="G4097">
        <v>34</v>
      </c>
      <c r="H4097" t="s">
        <v>3951</v>
      </c>
      <c r="I4097">
        <f>YEAR(Table1[[#This Row],[Date]])</f>
        <v>2023</v>
      </c>
      <c r="J4097">
        <f>MONTH(Table1[[#This Row],[Date]])</f>
        <v>4</v>
      </c>
      <c r="K4097">
        <f>WEEKDAY(Table1[[#This Row],[Date]])</f>
        <v>7</v>
      </c>
      <c r="L4097" s="3">
        <f>DAY(Table1[[#This Row],[Date]])</f>
        <v>1</v>
      </c>
      <c r="M4097" s="3">
        <f>Table1[[#This Row],[Inventory Level]]/Table1[[#This Row],[Reorder Point]]</f>
        <v>6.2696629213483144</v>
      </c>
      <c r="N4097" s="3">
        <f>ROUND(Table1[[#This Row],[Turnover Ratio]],2)</f>
        <v>6.27</v>
      </c>
    </row>
    <row r="4098" spans="1:14" hidden="1" x14ac:dyDescent="0.25">
      <c r="A4098" t="s">
        <v>2866</v>
      </c>
      <c r="B4098" s="1">
        <v>45081</v>
      </c>
      <c r="C4098">
        <v>437</v>
      </c>
      <c r="D4098">
        <v>228</v>
      </c>
      <c r="E4098">
        <v>11</v>
      </c>
      <c r="F4098">
        <v>18</v>
      </c>
      <c r="G4098">
        <v>42</v>
      </c>
      <c r="H4098" t="s">
        <v>3951</v>
      </c>
      <c r="I4098">
        <f>YEAR(Table1[[#This Row],[Date]])</f>
        <v>2023</v>
      </c>
      <c r="J4098">
        <f>MONTH(Table1[[#This Row],[Date]])</f>
        <v>6</v>
      </c>
      <c r="K4098">
        <f>WEEKDAY(Table1[[#This Row],[Date]])</f>
        <v>1</v>
      </c>
      <c r="L4098" s="3">
        <f>DAY(Table1[[#This Row],[Date]])</f>
        <v>4</v>
      </c>
      <c r="M4098" s="3">
        <f>Table1[[#This Row],[Inventory Level]]/Table1[[#This Row],[Reorder Point]]</f>
        <v>1.9166666666666667</v>
      </c>
      <c r="N4098" s="3">
        <f>ROUND(Table1[[#This Row],[Turnover Ratio]],2)</f>
        <v>1.92</v>
      </c>
    </row>
    <row r="4099" spans="1:14" hidden="1" x14ac:dyDescent="0.25">
      <c r="A4099" t="s">
        <v>3357</v>
      </c>
      <c r="B4099" s="1">
        <v>45519</v>
      </c>
      <c r="C4099">
        <v>955</v>
      </c>
      <c r="D4099">
        <v>382</v>
      </c>
      <c r="E4099">
        <v>15</v>
      </c>
      <c r="F4099">
        <v>148</v>
      </c>
      <c r="G4099">
        <v>11</v>
      </c>
      <c r="H4099" t="s">
        <v>3950</v>
      </c>
      <c r="I4099">
        <f>YEAR(Table1[[#This Row],[Date]])</f>
        <v>2024</v>
      </c>
      <c r="J4099">
        <f>MONTH(Table1[[#This Row],[Date]])</f>
        <v>8</v>
      </c>
      <c r="K4099">
        <f>WEEKDAY(Table1[[#This Row],[Date]])</f>
        <v>5</v>
      </c>
      <c r="L4099" s="3">
        <f>DAY(Table1[[#This Row],[Date]])</f>
        <v>15</v>
      </c>
      <c r="M4099" s="3">
        <f>Table1[[#This Row],[Inventory Level]]/Table1[[#This Row],[Reorder Point]]</f>
        <v>2.5</v>
      </c>
      <c r="N4099" s="3">
        <f>ROUND(Table1[[#This Row],[Turnover Ratio]],2)</f>
        <v>2.5</v>
      </c>
    </row>
    <row r="4100" spans="1:14" hidden="1" x14ac:dyDescent="0.25">
      <c r="A4100" t="s">
        <v>3358</v>
      </c>
      <c r="B4100" s="1">
        <v>45027</v>
      </c>
      <c r="C4100">
        <v>560</v>
      </c>
      <c r="D4100">
        <v>281</v>
      </c>
      <c r="E4100">
        <v>9</v>
      </c>
      <c r="F4100">
        <v>22</v>
      </c>
      <c r="G4100">
        <v>8</v>
      </c>
      <c r="H4100" t="s">
        <v>3950</v>
      </c>
      <c r="I4100">
        <f>YEAR(Table1[[#This Row],[Date]])</f>
        <v>2023</v>
      </c>
      <c r="J4100">
        <f>MONTH(Table1[[#This Row],[Date]])</f>
        <v>4</v>
      </c>
      <c r="K4100">
        <f>WEEKDAY(Table1[[#This Row],[Date]])</f>
        <v>3</v>
      </c>
      <c r="L4100" s="3">
        <f>DAY(Table1[[#This Row],[Date]])</f>
        <v>11</v>
      </c>
      <c r="M4100" s="3">
        <f>Table1[[#This Row],[Inventory Level]]/Table1[[#This Row],[Reorder Point]]</f>
        <v>1.9928825622775801</v>
      </c>
      <c r="N4100" s="3">
        <f>ROUND(Table1[[#This Row],[Turnover Ratio]],2)</f>
        <v>1.99</v>
      </c>
    </row>
    <row r="4101" spans="1:14" hidden="1" x14ac:dyDescent="0.25">
      <c r="A4101" t="s">
        <v>3242</v>
      </c>
      <c r="B4101" s="1">
        <v>45081</v>
      </c>
      <c r="C4101">
        <v>765</v>
      </c>
      <c r="D4101">
        <v>113</v>
      </c>
      <c r="E4101">
        <v>28</v>
      </c>
      <c r="F4101">
        <v>170</v>
      </c>
      <c r="G4101">
        <v>35</v>
      </c>
      <c r="H4101" t="s">
        <v>3951</v>
      </c>
      <c r="I4101">
        <f>YEAR(Table1[[#This Row],[Date]])</f>
        <v>2023</v>
      </c>
      <c r="J4101">
        <f>MONTH(Table1[[#This Row],[Date]])</f>
        <v>6</v>
      </c>
      <c r="K4101">
        <f>WEEKDAY(Table1[[#This Row],[Date]])</f>
        <v>1</v>
      </c>
      <c r="L4101" s="3">
        <f>DAY(Table1[[#This Row],[Date]])</f>
        <v>4</v>
      </c>
      <c r="M4101" s="3">
        <f>Table1[[#This Row],[Inventory Level]]/Table1[[#This Row],[Reorder Point]]</f>
        <v>6.7699115044247788</v>
      </c>
      <c r="N4101" s="3">
        <f>ROUND(Table1[[#This Row],[Turnover Ratio]],2)</f>
        <v>6.77</v>
      </c>
    </row>
    <row r="4102" spans="1:14" hidden="1" x14ac:dyDescent="0.25">
      <c r="A4102" t="s">
        <v>230</v>
      </c>
      <c r="B4102" s="1">
        <v>45100</v>
      </c>
      <c r="C4102">
        <v>620</v>
      </c>
      <c r="D4102">
        <v>213</v>
      </c>
      <c r="E4102">
        <v>11</v>
      </c>
      <c r="F4102">
        <v>148</v>
      </c>
      <c r="G4102">
        <v>39</v>
      </c>
      <c r="H4102" t="s">
        <v>3951</v>
      </c>
      <c r="I4102">
        <f>YEAR(Table1[[#This Row],[Date]])</f>
        <v>2023</v>
      </c>
      <c r="J4102">
        <f>MONTH(Table1[[#This Row],[Date]])</f>
        <v>6</v>
      </c>
      <c r="K4102">
        <f>WEEKDAY(Table1[[#This Row],[Date]])</f>
        <v>6</v>
      </c>
      <c r="L4102" s="3">
        <f>DAY(Table1[[#This Row],[Date]])</f>
        <v>23</v>
      </c>
      <c r="M4102" s="3">
        <f>Table1[[#This Row],[Inventory Level]]/Table1[[#This Row],[Reorder Point]]</f>
        <v>2.9107981220657275</v>
      </c>
      <c r="N4102" s="3">
        <f>ROUND(Table1[[#This Row],[Turnover Ratio]],2)</f>
        <v>2.91</v>
      </c>
    </row>
    <row r="4103" spans="1:14" x14ac:dyDescent="0.25">
      <c r="A4103" t="s">
        <v>1565</v>
      </c>
      <c r="B4103" s="1">
        <v>45170</v>
      </c>
      <c r="C4103">
        <v>430</v>
      </c>
      <c r="D4103">
        <v>268</v>
      </c>
      <c r="E4103">
        <v>9</v>
      </c>
      <c r="F4103">
        <v>155</v>
      </c>
      <c r="G4103">
        <v>24</v>
      </c>
      <c r="H4103" t="s">
        <v>3949</v>
      </c>
      <c r="I4103">
        <f>YEAR(Table1[[#This Row],[Date]])</f>
        <v>2023</v>
      </c>
      <c r="J4103">
        <f>MONTH(Table1[[#This Row],[Date]])</f>
        <v>9</v>
      </c>
      <c r="K4103">
        <f>WEEKDAY(Table1[[#This Row],[Date]])</f>
        <v>6</v>
      </c>
      <c r="L4103" s="3">
        <f>DAY(Table1[[#This Row],[Date]])</f>
        <v>1</v>
      </c>
      <c r="M4103" s="3">
        <f>Table1[[#This Row],[Inventory Level]]/Table1[[#This Row],[Reorder Point]]</f>
        <v>1.6044776119402986</v>
      </c>
      <c r="N4103" s="3">
        <f>ROUND(Table1[[#This Row],[Turnover Ratio]],2)</f>
        <v>1.6</v>
      </c>
    </row>
    <row r="4104" spans="1:14" hidden="1" x14ac:dyDescent="0.25">
      <c r="A4104" t="s">
        <v>3359</v>
      </c>
      <c r="B4104" s="1">
        <v>45284</v>
      </c>
      <c r="C4104">
        <v>835</v>
      </c>
      <c r="D4104">
        <v>98</v>
      </c>
      <c r="E4104">
        <v>19</v>
      </c>
      <c r="F4104">
        <v>155</v>
      </c>
      <c r="G4104">
        <v>9</v>
      </c>
      <c r="H4104" t="s">
        <v>3950</v>
      </c>
      <c r="I4104">
        <f>YEAR(Table1[[#This Row],[Date]])</f>
        <v>2023</v>
      </c>
      <c r="J4104">
        <f>MONTH(Table1[[#This Row],[Date]])</f>
        <v>12</v>
      </c>
      <c r="K4104">
        <f>WEEKDAY(Table1[[#This Row],[Date]])</f>
        <v>1</v>
      </c>
      <c r="L4104" s="3">
        <f>DAY(Table1[[#This Row],[Date]])</f>
        <v>24</v>
      </c>
      <c r="M4104" s="3">
        <f>Table1[[#This Row],[Inventory Level]]/Table1[[#This Row],[Reorder Point]]</f>
        <v>8.5204081632653068</v>
      </c>
      <c r="N4104" s="3">
        <f>ROUND(Table1[[#This Row],[Turnover Ratio]],2)</f>
        <v>8.52</v>
      </c>
    </row>
    <row r="4105" spans="1:14" hidden="1" x14ac:dyDescent="0.25">
      <c r="A4105" t="s">
        <v>3360</v>
      </c>
      <c r="B4105" s="1">
        <v>45677</v>
      </c>
      <c r="C4105">
        <v>298</v>
      </c>
      <c r="D4105">
        <v>298</v>
      </c>
      <c r="E4105">
        <v>3</v>
      </c>
      <c r="F4105">
        <v>26</v>
      </c>
      <c r="G4105">
        <v>38</v>
      </c>
      <c r="H4105" t="s">
        <v>3950</v>
      </c>
      <c r="I4105">
        <f>YEAR(Table1[[#This Row],[Date]])</f>
        <v>2025</v>
      </c>
      <c r="J4105">
        <f>MONTH(Table1[[#This Row],[Date]])</f>
        <v>1</v>
      </c>
      <c r="K4105">
        <f>WEEKDAY(Table1[[#This Row],[Date]])</f>
        <v>2</v>
      </c>
      <c r="L4105" s="3">
        <f>DAY(Table1[[#This Row],[Date]])</f>
        <v>20</v>
      </c>
      <c r="M4105" s="3">
        <f>Table1[[#This Row],[Inventory Level]]/Table1[[#This Row],[Reorder Point]]</f>
        <v>1</v>
      </c>
      <c r="N4105" s="3">
        <f>ROUND(Table1[[#This Row],[Turnover Ratio]],2)</f>
        <v>1</v>
      </c>
    </row>
    <row r="4106" spans="1:14" x14ac:dyDescent="0.25">
      <c r="A4106" t="s">
        <v>3361</v>
      </c>
      <c r="B4106" s="1">
        <v>45447</v>
      </c>
      <c r="C4106">
        <v>456</v>
      </c>
      <c r="D4106">
        <v>78</v>
      </c>
      <c r="E4106">
        <v>12</v>
      </c>
      <c r="F4106">
        <v>170</v>
      </c>
      <c r="G4106">
        <v>12</v>
      </c>
      <c r="H4106" t="s">
        <v>3949</v>
      </c>
      <c r="I4106">
        <f>YEAR(Table1[[#This Row],[Date]])</f>
        <v>2024</v>
      </c>
      <c r="J4106">
        <f>MONTH(Table1[[#This Row],[Date]])</f>
        <v>6</v>
      </c>
      <c r="K4106">
        <f>WEEKDAY(Table1[[#This Row],[Date]])</f>
        <v>3</v>
      </c>
      <c r="L4106" s="3">
        <f>DAY(Table1[[#This Row],[Date]])</f>
        <v>4</v>
      </c>
      <c r="M4106" s="3">
        <f>Table1[[#This Row],[Inventory Level]]/Table1[[#This Row],[Reorder Point]]</f>
        <v>5.8461538461538458</v>
      </c>
      <c r="N4106" s="3">
        <f>ROUND(Table1[[#This Row],[Turnover Ratio]],2)</f>
        <v>5.85</v>
      </c>
    </row>
    <row r="4107" spans="1:14" hidden="1" x14ac:dyDescent="0.25">
      <c r="A4107" t="s">
        <v>3362</v>
      </c>
      <c r="B4107" s="1">
        <v>45477</v>
      </c>
      <c r="C4107">
        <v>717</v>
      </c>
      <c r="D4107">
        <v>151</v>
      </c>
      <c r="E4107">
        <v>7</v>
      </c>
      <c r="F4107">
        <v>198</v>
      </c>
      <c r="G4107">
        <v>43</v>
      </c>
      <c r="H4107" t="s">
        <v>3951</v>
      </c>
      <c r="I4107">
        <f>YEAR(Table1[[#This Row],[Date]])</f>
        <v>2024</v>
      </c>
      <c r="J4107">
        <f>MONTH(Table1[[#This Row],[Date]])</f>
        <v>7</v>
      </c>
      <c r="K4107">
        <f>WEEKDAY(Table1[[#This Row],[Date]])</f>
        <v>5</v>
      </c>
      <c r="L4107" s="3">
        <f>DAY(Table1[[#This Row],[Date]])</f>
        <v>4</v>
      </c>
      <c r="M4107" s="3">
        <f>Table1[[#This Row],[Inventory Level]]/Table1[[#This Row],[Reorder Point]]</f>
        <v>4.7483443708609272</v>
      </c>
      <c r="N4107" s="3">
        <f>ROUND(Table1[[#This Row],[Turnover Ratio]],2)</f>
        <v>4.75</v>
      </c>
    </row>
    <row r="4108" spans="1:14" x14ac:dyDescent="0.25">
      <c r="A4108" t="s">
        <v>3363</v>
      </c>
      <c r="B4108" s="1">
        <v>45124</v>
      </c>
      <c r="C4108">
        <v>275</v>
      </c>
      <c r="D4108">
        <v>387</v>
      </c>
      <c r="E4108">
        <v>13</v>
      </c>
      <c r="F4108">
        <v>35</v>
      </c>
      <c r="G4108">
        <v>15</v>
      </c>
      <c r="H4108" t="s">
        <v>3949</v>
      </c>
      <c r="I4108">
        <f>YEAR(Table1[[#This Row],[Date]])</f>
        <v>2023</v>
      </c>
      <c r="J4108">
        <f>MONTH(Table1[[#This Row],[Date]])</f>
        <v>7</v>
      </c>
      <c r="K4108">
        <f>WEEKDAY(Table1[[#This Row],[Date]])</f>
        <v>2</v>
      </c>
      <c r="L4108" s="3">
        <f>DAY(Table1[[#This Row],[Date]])</f>
        <v>17</v>
      </c>
      <c r="M4108" s="3">
        <f>Table1[[#This Row],[Inventory Level]]/Table1[[#This Row],[Reorder Point]]</f>
        <v>0.710594315245478</v>
      </c>
      <c r="N4108" s="3">
        <f>ROUND(Table1[[#This Row],[Turnover Ratio]],2)</f>
        <v>0.71</v>
      </c>
    </row>
    <row r="4109" spans="1:14" x14ac:dyDescent="0.25">
      <c r="A4109" t="s">
        <v>3364</v>
      </c>
      <c r="B4109" s="1">
        <v>45388</v>
      </c>
      <c r="C4109">
        <v>685</v>
      </c>
      <c r="D4109">
        <v>174</v>
      </c>
      <c r="E4109">
        <v>21</v>
      </c>
      <c r="F4109">
        <v>124</v>
      </c>
      <c r="G4109">
        <v>13</v>
      </c>
      <c r="H4109" t="s">
        <v>3949</v>
      </c>
      <c r="I4109">
        <f>YEAR(Table1[[#This Row],[Date]])</f>
        <v>2024</v>
      </c>
      <c r="J4109">
        <f>MONTH(Table1[[#This Row],[Date]])</f>
        <v>4</v>
      </c>
      <c r="K4109">
        <f>WEEKDAY(Table1[[#This Row],[Date]])</f>
        <v>7</v>
      </c>
      <c r="L4109" s="3">
        <f>DAY(Table1[[#This Row],[Date]])</f>
        <v>6</v>
      </c>
      <c r="M4109" s="3">
        <f>Table1[[#This Row],[Inventory Level]]/Table1[[#This Row],[Reorder Point]]</f>
        <v>3.9367816091954024</v>
      </c>
      <c r="N4109" s="3">
        <f>ROUND(Table1[[#This Row],[Turnover Ratio]],2)</f>
        <v>3.94</v>
      </c>
    </row>
    <row r="4110" spans="1:14" x14ac:dyDescent="0.25">
      <c r="A4110" t="s">
        <v>529</v>
      </c>
      <c r="B4110" s="1">
        <v>44984</v>
      </c>
      <c r="C4110">
        <v>107</v>
      </c>
      <c r="D4110">
        <v>124</v>
      </c>
      <c r="E4110">
        <v>4</v>
      </c>
      <c r="F4110">
        <v>98</v>
      </c>
      <c r="G4110">
        <v>35</v>
      </c>
      <c r="H4110" t="s">
        <v>3949</v>
      </c>
      <c r="I4110">
        <f>YEAR(Table1[[#This Row],[Date]])</f>
        <v>2023</v>
      </c>
      <c r="J4110">
        <f>MONTH(Table1[[#This Row],[Date]])</f>
        <v>2</v>
      </c>
      <c r="K4110">
        <f>WEEKDAY(Table1[[#This Row],[Date]])</f>
        <v>2</v>
      </c>
      <c r="L4110" s="3">
        <f>DAY(Table1[[#This Row],[Date]])</f>
        <v>27</v>
      </c>
      <c r="M4110" s="3">
        <f>Table1[[#This Row],[Inventory Level]]/Table1[[#This Row],[Reorder Point]]</f>
        <v>0.86290322580645162</v>
      </c>
      <c r="N4110" s="3">
        <f>ROUND(Table1[[#This Row],[Turnover Ratio]],2)</f>
        <v>0.86</v>
      </c>
    </row>
    <row r="4111" spans="1:14" hidden="1" x14ac:dyDescent="0.25">
      <c r="A4111" t="s">
        <v>2252</v>
      </c>
      <c r="B4111" s="1">
        <v>45453</v>
      </c>
      <c r="C4111">
        <v>962</v>
      </c>
      <c r="D4111">
        <v>158</v>
      </c>
      <c r="E4111">
        <v>27</v>
      </c>
      <c r="F4111">
        <v>125</v>
      </c>
      <c r="G4111">
        <v>18</v>
      </c>
      <c r="H4111" t="s">
        <v>3950</v>
      </c>
      <c r="I4111">
        <f>YEAR(Table1[[#This Row],[Date]])</f>
        <v>2024</v>
      </c>
      <c r="J4111">
        <f>MONTH(Table1[[#This Row],[Date]])</f>
        <v>6</v>
      </c>
      <c r="K4111">
        <f>WEEKDAY(Table1[[#This Row],[Date]])</f>
        <v>2</v>
      </c>
      <c r="L4111" s="3">
        <f>DAY(Table1[[#This Row],[Date]])</f>
        <v>10</v>
      </c>
      <c r="M4111" s="3">
        <f>Table1[[#This Row],[Inventory Level]]/Table1[[#This Row],[Reorder Point]]</f>
        <v>6.0886075949367084</v>
      </c>
      <c r="N4111" s="3">
        <f>ROUND(Table1[[#This Row],[Turnover Ratio]],2)</f>
        <v>6.09</v>
      </c>
    </row>
    <row r="4112" spans="1:14" hidden="1" x14ac:dyDescent="0.25">
      <c r="A4112" t="s">
        <v>3365</v>
      </c>
      <c r="B4112" s="1">
        <v>45186</v>
      </c>
      <c r="C4112">
        <v>507</v>
      </c>
      <c r="D4112">
        <v>406</v>
      </c>
      <c r="E4112">
        <v>6</v>
      </c>
      <c r="F4112">
        <v>128</v>
      </c>
      <c r="G4112">
        <v>18</v>
      </c>
      <c r="H4112" t="s">
        <v>3951</v>
      </c>
      <c r="I4112">
        <f>YEAR(Table1[[#This Row],[Date]])</f>
        <v>2023</v>
      </c>
      <c r="J4112">
        <f>MONTH(Table1[[#This Row],[Date]])</f>
        <v>9</v>
      </c>
      <c r="K4112">
        <f>WEEKDAY(Table1[[#This Row],[Date]])</f>
        <v>1</v>
      </c>
      <c r="L4112" s="3">
        <f>DAY(Table1[[#This Row],[Date]])</f>
        <v>17</v>
      </c>
      <c r="M4112" s="3">
        <f>Table1[[#This Row],[Inventory Level]]/Table1[[#This Row],[Reorder Point]]</f>
        <v>1.2487684729064039</v>
      </c>
      <c r="N4112" s="3">
        <f>ROUND(Table1[[#This Row],[Turnover Ratio]],2)</f>
        <v>1.25</v>
      </c>
    </row>
    <row r="4113" spans="1:14" hidden="1" x14ac:dyDescent="0.25">
      <c r="A4113" t="s">
        <v>3366</v>
      </c>
      <c r="B4113" s="1">
        <v>45673</v>
      </c>
      <c r="C4113">
        <v>190</v>
      </c>
      <c r="D4113">
        <v>388</v>
      </c>
      <c r="E4113">
        <v>8</v>
      </c>
      <c r="F4113">
        <v>31</v>
      </c>
      <c r="G4113">
        <v>37</v>
      </c>
      <c r="H4113" t="s">
        <v>3950</v>
      </c>
      <c r="I4113">
        <f>YEAR(Table1[[#This Row],[Date]])</f>
        <v>2025</v>
      </c>
      <c r="J4113">
        <f>MONTH(Table1[[#This Row],[Date]])</f>
        <v>1</v>
      </c>
      <c r="K4113">
        <f>WEEKDAY(Table1[[#This Row],[Date]])</f>
        <v>5</v>
      </c>
      <c r="L4113" s="3">
        <f>DAY(Table1[[#This Row],[Date]])</f>
        <v>16</v>
      </c>
      <c r="M4113" s="3">
        <f>Table1[[#This Row],[Inventory Level]]/Table1[[#This Row],[Reorder Point]]</f>
        <v>0.48969072164948452</v>
      </c>
      <c r="N4113" s="3">
        <f>ROUND(Table1[[#This Row],[Turnover Ratio]],2)</f>
        <v>0.49</v>
      </c>
    </row>
    <row r="4114" spans="1:14" hidden="1" x14ac:dyDescent="0.25">
      <c r="A4114" t="s">
        <v>3367</v>
      </c>
      <c r="B4114" s="1">
        <v>45414</v>
      </c>
      <c r="C4114">
        <v>266</v>
      </c>
      <c r="D4114">
        <v>325</v>
      </c>
      <c r="E4114">
        <v>17</v>
      </c>
      <c r="F4114">
        <v>139</v>
      </c>
      <c r="G4114">
        <v>22</v>
      </c>
      <c r="H4114" t="s">
        <v>3950</v>
      </c>
      <c r="I4114">
        <f>YEAR(Table1[[#This Row],[Date]])</f>
        <v>2024</v>
      </c>
      <c r="J4114">
        <f>MONTH(Table1[[#This Row],[Date]])</f>
        <v>5</v>
      </c>
      <c r="K4114">
        <f>WEEKDAY(Table1[[#This Row],[Date]])</f>
        <v>5</v>
      </c>
      <c r="L4114" s="3">
        <f>DAY(Table1[[#This Row],[Date]])</f>
        <v>2</v>
      </c>
      <c r="M4114" s="3">
        <f>Table1[[#This Row],[Inventory Level]]/Table1[[#This Row],[Reorder Point]]</f>
        <v>0.81846153846153846</v>
      </c>
      <c r="N4114" s="3">
        <f>ROUND(Table1[[#This Row],[Turnover Ratio]],2)</f>
        <v>0.82</v>
      </c>
    </row>
    <row r="4115" spans="1:14" x14ac:dyDescent="0.25">
      <c r="A4115" t="s">
        <v>3368</v>
      </c>
      <c r="B4115" s="1">
        <v>45009</v>
      </c>
      <c r="C4115">
        <v>535</v>
      </c>
      <c r="D4115">
        <v>331</v>
      </c>
      <c r="E4115">
        <v>28</v>
      </c>
      <c r="F4115">
        <v>11</v>
      </c>
      <c r="G4115">
        <v>16</v>
      </c>
      <c r="H4115" t="s">
        <v>3949</v>
      </c>
      <c r="I4115">
        <f>YEAR(Table1[[#This Row],[Date]])</f>
        <v>2023</v>
      </c>
      <c r="J4115">
        <f>MONTH(Table1[[#This Row],[Date]])</f>
        <v>3</v>
      </c>
      <c r="K4115">
        <f>WEEKDAY(Table1[[#This Row],[Date]])</f>
        <v>6</v>
      </c>
      <c r="L4115" s="3">
        <f>DAY(Table1[[#This Row],[Date]])</f>
        <v>24</v>
      </c>
      <c r="M4115" s="3">
        <f>Table1[[#This Row],[Inventory Level]]/Table1[[#This Row],[Reorder Point]]</f>
        <v>1.6163141993957704</v>
      </c>
      <c r="N4115" s="3">
        <f>ROUND(Table1[[#This Row],[Turnover Ratio]],2)</f>
        <v>1.62</v>
      </c>
    </row>
    <row r="4116" spans="1:14" hidden="1" x14ac:dyDescent="0.25">
      <c r="A4116" t="s">
        <v>3369</v>
      </c>
      <c r="B4116" s="1">
        <v>45103</v>
      </c>
      <c r="C4116">
        <v>458</v>
      </c>
      <c r="D4116">
        <v>431</v>
      </c>
      <c r="E4116">
        <v>3</v>
      </c>
      <c r="F4116">
        <v>93</v>
      </c>
      <c r="G4116">
        <v>34</v>
      </c>
      <c r="H4116" t="s">
        <v>3950</v>
      </c>
      <c r="I4116">
        <f>YEAR(Table1[[#This Row],[Date]])</f>
        <v>2023</v>
      </c>
      <c r="J4116">
        <f>MONTH(Table1[[#This Row],[Date]])</f>
        <v>6</v>
      </c>
      <c r="K4116">
        <f>WEEKDAY(Table1[[#This Row],[Date]])</f>
        <v>2</v>
      </c>
      <c r="L4116" s="3">
        <f>DAY(Table1[[#This Row],[Date]])</f>
        <v>26</v>
      </c>
      <c r="M4116" s="3">
        <f>Table1[[#This Row],[Inventory Level]]/Table1[[#This Row],[Reorder Point]]</f>
        <v>1.0626450116009281</v>
      </c>
      <c r="N4116" s="3">
        <f>ROUND(Table1[[#This Row],[Turnover Ratio]],2)</f>
        <v>1.06</v>
      </c>
    </row>
    <row r="4117" spans="1:14" hidden="1" x14ac:dyDescent="0.25">
      <c r="A4117" t="s">
        <v>3370</v>
      </c>
      <c r="B4117" s="1">
        <v>45197</v>
      </c>
      <c r="C4117">
        <v>221</v>
      </c>
      <c r="D4117">
        <v>114</v>
      </c>
      <c r="E4117">
        <v>12</v>
      </c>
      <c r="F4117">
        <v>6</v>
      </c>
      <c r="G4117">
        <v>28</v>
      </c>
      <c r="H4117" t="s">
        <v>3951</v>
      </c>
      <c r="I4117">
        <f>YEAR(Table1[[#This Row],[Date]])</f>
        <v>2023</v>
      </c>
      <c r="J4117">
        <f>MONTH(Table1[[#This Row],[Date]])</f>
        <v>9</v>
      </c>
      <c r="K4117">
        <f>WEEKDAY(Table1[[#This Row],[Date]])</f>
        <v>5</v>
      </c>
      <c r="L4117" s="3">
        <f>DAY(Table1[[#This Row],[Date]])</f>
        <v>28</v>
      </c>
      <c r="M4117" s="3">
        <f>Table1[[#This Row],[Inventory Level]]/Table1[[#This Row],[Reorder Point]]</f>
        <v>1.9385964912280702</v>
      </c>
      <c r="N4117" s="3">
        <f>ROUND(Table1[[#This Row],[Turnover Ratio]],2)</f>
        <v>1.94</v>
      </c>
    </row>
    <row r="4118" spans="1:14" hidden="1" x14ac:dyDescent="0.25">
      <c r="A4118" t="s">
        <v>1893</v>
      </c>
      <c r="B4118" s="1">
        <v>45003</v>
      </c>
      <c r="C4118">
        <v>753</v>
      </c>
      <c r="D4118">
        <v>369</v>
      </c>
      <c r="E4118">
        <v>3</v>
      </c>
      <c r="F4118">
        <v>53</v>
      </c>
      <c r="G4118">
        <v>3</v>
      </c>
      <c r="H4118" t="s">
        <v>3951</v>
      </c>
      <c r="I4118">
        <f>YEAR(Table1[[#This Row],[Date]])</f>
        <v>2023</v>
      </c>
      <c r="J4118">
        <f>MONTH(Table1[[#This Row],[Date]])</f>
        <v>3</v>
      </c>
      <c r="K4118">
        <f>WEEKDAY(Table1[[#This Row],[Date]])</f>
        <v>7</v>
      </c>
      <c r="L4118" s="3">
        <f>DAY(Table1[[#This Row],[Date]])</f>
        <v>18</v>
      </c>
      <c r="M4118" s="3">
        <f>Table1[[#This Row],[Inventory Level]]/Table1[[#This Row],[Reorder Point]]</f>
        <v>2.0406504065040649</v>
      </c>
      <c r="N4118" s="3">
        <f>ROUND(Table1[[#This Row],[Turnover Ratio]],2)</f>
        <v>2.04</v>
      </c>
    </row>
    <row r="4119" spans="1:14" hidden="1" x14ac:dyDescent="0.25">
      <c r="A4119" t="s">
        <v>3371</v>
      </c>
      <c r="B4119" s="1">
        <v>45446</v>
      </c>
      <c r="C4119">
        <v>942</v>
      </c>
      <c r="D4119">
        <v>299</v>
      </c>
      <c r="E4119">
        <v>2</v>
      </c>
      <c r="F4119">
        <v>74</v>
      </c>
      <c r="G4119">
        <v>44</v>
      </c>
      <c r="H4119" t="s">
        <v>3950</v>
      </c>
      <c r="I4119">
        <f>YEAR(Table1[[#This Row],[Date]])</f>
        <v>2024</v>
      </c>
      <c r="J4119">
        <f>MONTH(Table1[[#This Row],[Date]])</f>
        <v>6</v>
      </c>
      <c r="K4119">
        <f>WEEKDAY(Table1[[#This Row],[Date]])</f>
        <v>2</v>
      </c>
      <c r="L4119" s="3">
        <f>DAY(Table1[[#This Row],[Date]])</f>
        <v>3</v>
      </c>
      <c r="M4119" s="3">
        <f>Table1[[#This Row],[Inventory Level]]/Table1[[#This Row],[Reorder Point]]</f>
        <v>3.1505016722408028</v>
      </c>
      <c r="N4119" s="3">
        <f>ROUND(Table1[[#This Row],[Turnover Ratio]],2)</f>
        <v>3.15</v>
      </c>
    </row>
    <row r="4120" spans="1:14" hidden="1" x14ac:dyDescent="0.25">
      <c r="A4120" t="s">
        <v>3372</v>
      </c>
      <c r="B4120" s="1">
        <v>45264</v>
      </c>
      <c r="C4120">
        <v>917</v>
      </c>
      <c r="D4120">
        <v>428</v>
      </c>
      <c r="E4120">
        <v>16</v>
      </c>
      <c r="F4120">
        <v>161</v>
      </c>
      <c r="G4120">
        <v>1</v>
      </c>
      <c r="H4120" t="s">
        <v>3951</v>
      </c>
      <c r="I4120">
        <f>YEAR(Table1[[#This Row],[Date]])</f>
        <v>2023</v>
      </c>
      <c r="J4120">
        <f>MONTH(Table1[[#This Row],[Date]])</f>
        <v>12</v>
      </c>
      <c r="K4120">
        <f>WEEKDAY(Table1[[#This Row],[Date]])</f>
        <v>2</v>
      </c>
      <c r="L4120" s="3">
        <f>DAY(Table1[[#This Row],[Date]])</f>
        <v>4</v>
      </c>
      <c r="M4120" s="3">
        <f>Table1[[#This Row],[Inventory Level]]/Table1[[#This Row],[Reorder Point]]</f>
        <v>2.1425233644859811</v>
      </c>
      <c r="N4120" s="3">
        <f>ROUND(Table1[[#This Row],[Turnover Ratio]],2)</f>
        <v>2.14</v>
      </c>
    </row>
    <row r="4121" spans="1:14" x14ac:dyDescent="0.25">
      <c r="A4121" t="s">
        <v>3373</v>
      </c>
      <c r="B4121" s="1">
        <v>45096</v>
      </c>
      <c r="C4121">
        <v>554</v>
      </c>
      <c r="D4121">
        <v>205</v>
      </c>
      <c r="E4121">
        <v>9</v>
      </c>
      <c r="F4121">
        <v>179</v>
      </c>
      <c r="G4121">
        <v>41</v>
      </c>
      <c r="H4121" t="s">
        <v>3949</v>
      </c>
      <c r="I4121">
        <f>YEAR(Table1[[#This Row],[Date]])</f>
        <v>2023</v>
      </c>
      <c r="J4121">
        <f>MONTH(Table1[[#This Row],[Date]])</f>
        <v>6</v>
      </c>
      <c r="K4121">
        <f>WEEKDAY(Table1[[#This Row],[Date]])</f>
        <v>2</v>
      </c>
      <c r="L4121" s="3">
        <f>DAY(Table1[[#This Row],[Date]])</f>
        <v>19</v>
      </c>
      <c r="M4121" s="3">
        <f>Table1[[#This Row],[Inventory Level]]/Table1[[#This Row],[Reorder Point]]</f>
        <v>2.7024390243902441</v>
      </c>
      <c r="N4121" s="3">
        <f>ROUND(Table1[[#This Row],[Turnover Ratio]],2)</f>
        <v>2.7</v>
      </c>
    </row>
    <row r="4122" spans="1:14" hidden="1" x14ac:dyDescent="0.25">
      <c r="A4122" t="s">
        <v>3374</v>
      </c>
      <c r="B4122" s="1">
        <v>45391</v>
      </c>
      <c r="C4122">
        <v>814</v>
      </c>
      <c r="D4122">
        <v>324</v>
      </c>
      <c r="E4122">
        <v>19</v>
      </c>
      <c r="F4122">
        <v>124</v>
      </c>
      <c r="G4122">
        <v>20</v>
      </c>
      <c r="H4122" t="s">
        <v>3950</v>
      </c>
      <c r="I4122">
        <f>YEAR(Table1[[#This Row],[Date]])</f>
        <v>2024</v>
      </c>
      <c r="J4122">
        <f>MONTH(Table1[[#This Row],[Date]])</f>
        <v>4</v>
      </c>
      <c r="K4122">
        <f>WEEKDAY(Table1[[#This Row],[Date]])</f>
        <v>3</v>
      </c>
      <c r="L4122" s="3">
        <f>DAY(Table1[[#This Row],[Date]])</f>
        <v>9</v>
      </c>
      <c r="M4122" s="3">
        <f>Table1[[#This Row],[Inventory Level]]/Table1[[#This Row],[Reorder Point]]</f>
        <v>2.5123456790123457</v>
      </c>
      <c r="N4122" s="3">
        <f>ROUND(Table1[[#This Row],[Turnover Ratio]],2)</f>
        <v>2.5099999999999998</v>
      </c>
    </row>
    <row r="4123" spans="1:14" hidden="1" x14ac:dyDescent="0.25">
      <c r="A4123" t="s">
        <v>3375</v>
      </c>
      <c r="B4123" s="1">
        <v>44998</v>
      </c>
      <c r="C4123">
        <v>464</v>
      </c>
      <c r="D4123">
        <v>282</v>
      </c>
      <c r="E4123">
        <v>3</v>
      </c>
      <c r="F4123">
        <v>3</v>
      </c>
      <c r="G4123">
        <v>4</v>
      </c>
      <c r="H4123" t="s">
        <v>3951</v>
      </c>
      <c r="I4123">
        <f>YEAR(Table1[[#This Row],[Date]])</f>
        <v>2023</v>
      </c>
      <c r="J4123">
        <f>MONTH(Table1[[#This Row],[Date]])</f>
        <v>3</v>
      </c>
      <c r="K4123">
        <f>WEEKDAY(Table1[[#This Row],[Date]])</f>
        <v>2</v>
      </c>
      <c r="L4123" s="3">
        <f>DAY(Table1[[#This Row],[Date]])</f>
        <v>13</v>
      </c>
      <c r="M4123" s="3">
        <f>Table1[[#This Row],[Inventory Level]]/Table1[[#This Row],[Reorder Point]]</f>
        <v>1.6453900709219857</v>
      </c>
      <c r="N4123" s="3">
        <f>ROUND(Table1[[#This Row],[Turnover Ratio]],2)</f>
        <v>1.65</v>
      </c>
    </row>
    <row r="4124" spans="1:14" hidden="1" x14ac:dyDescent="0.25">
      <c r="A4124" t="s">
        <v>1188</v>
      </c>
      <c r="B4124" s="1">
        <v>45463</v>
      </c>
      <c r="C4124">
        <v>829</v>
      </c>
      <c r="D4124">
        <v>262</v>
      </c>
      <c r="E4124">
        <v>23</v>
      </c>
      <c r="F4124">
        <v>67</v>
      </c>
      <c r="G4124">
        <v>11</v>
      </c>
      <c r="H4124" t="s">
        <v>3950</v>
      </c>
      <c r="I4124">
        <f>YEAR(Table1[[#This Row],[Date]])</f>
        <v>2024</v>
      </c>
      <c r="J4124">
        <f>MONTH(Table1[[#This Row],[Date]])</f>
        <v>6</v>
      </c>
      <c r="K4124">
        <f>WEEKDAY(Table1[[#This Row],[Date]])</f>
        <v>5</v>
      </c>
      <c r="L4124" s="3">
        <f>DAY(Table1[[#This Row],[Date]])</f>
        <v>20</v>
      </c>
      <c r="M4124" s="3">
        <f>Table1[[#This Row],[Inventory Level]]/Table1[[#This Row],[Reorder Point]]</f>
        <v>3.16412213740458</v>
      </c>
      <c r="N4124" s="3">
        <f>ROUND(Table1[[#This Row],[Turnover Ratio]],2)</f>
        <v>3.16</v>
      </c>
    </row>
    <row r="4125" spans="1:14" x14ac:dyDescent="0.25">
      <c r="A4125" t="s">
        <v>732</v>
      </c>
      <c r="B4125" s="1">
        <v>45632</v>
      </c>
      <c r="C4125">
        <v>107</v>
      </c>
      <c r="D4125">
        <v>272</v>
      </c>
      <c r="E4125">
        <v>15</v>
      </c>
      <c r="F4125">
        <v>147</v>
      </c>
      <c r="G4125">
        <v>39</v>
      </c>
      <c r="H4125" t="s">
        <v>3949</v>
      </c>
      <c r="I4125">
        <f>YEAR(Table1[[#This Row],[Date]])</f>
        <v>2024</v>
      </c>
      <c r="J4125">
        <f>MONTH(Table1[[#This Row],[Date]])</f>
        <v>12</v>
      </c>
      <c r="K4125">
        <f>WEEKDAY(Table1[[#This Row],[Date]])</f>
        <v>6</v>
      </c>
      <c r="L4125" s="3">
        <f>DAY(Table1[[#This Row],[Date]])</f>
        <v>6</v>
      </c>
      <c r="M4125" s="3">
        <f>Table1[[#This Row],[Inventory Level]]/Table1[[#This Row],[Reorder Point]]</f>
        <v>0.39338235294117646</v>
      </c>
      <c r="N4125" s="3">
        <f>ROUND(Table1[[#This Row],[Turnover Ratio]],2)</f>
        <v>0.39</v>
      </c>
    </row>
    <row r="4126" spans="1:14" hidden="1" x14ac:dyDescent="0.25">
      <c r="A4126" t="s">
        <v>3376</v>
      </c>
      <c r="B4126" s="1">
        <v>45536</v>
      </c>
      <c r="C4126">
        <v>711</v>
      </c>
      <c r="D4126">
        <v>294</v>
      </c>
      <c r="E4126">
        <v>23</v>
      </c>
      <c r="F4126">
        <v>97</v>
      </c>
      <c r="G4126">
        <v>30</v>
      </c>
      <c r="H4126" t="s">
        <v>3951</v>
      </c>
      <c r="I4126">
        <f>YEAR(Table1[[#This Row],[Date]])</f>
        <v>2024</v>
      </c>
      <c r="J4126">
        <f>MONTH(Table1[[#This Row],[Date]])</f>
        <v>9</v>
      </c>
      <c r="K4126">
        <f>WEEKDAY(Table1[[#This Row],[Date]])</f>
        <v>1</v>
      </c>
      <c r="L4126" s="3">
        <f>DAY(Table1[[#This Row],[Date]])</f>
        <v>1</v>
      </c>
      <c r="M4126" s="3">
        <f>Table1[[#This Row],[Inventory Level]]/Table1[[#This Row],[Reorder Point]]</f>
        <v>2.4183673469387754</v>
      </c>
      <c r="N4126" s="3">
        <f>ROUND(Table1[[#This Row],[Turnover Ratio]],2)</f>
        <v>2.42</v>
      </c>
    </row>
    <row r="4127" spans="1:14" hidden="1" x14ac:dyDescent="0.25">
      <c r="A4127" t="s">
        <v>2410</v>
      </c>
      <c r="B4127" s="1">
        <v>45101</v>
      </c>
      <c r="C4127">
        <v>648</v>
      </c>
      <c r="D4127">
        <v>253</v>
      </c>
      <c r="E4127">
        <v>8</v>
      </c>
      <c r="F4127">
        <v>137</v>
      </c>
      <c r="G4127">
        <v>1</v>
      </c>
      <c r="H4127" t="s">
        <v>3951</v>
      </c>
      <c r="I4127">
        <f>YEAR(Table1[[#This Row],[Date]])</f>
        <v>2023</v>
      </c>
      <c r="J4127">
        <f>MONTH(Table1[[#This Row],[Date]])</f>
        <v>6</v>
      </c>
      <c r="K4127">
        <f>WEEKDAY(Table1[[#This Row],[Date]])</f>
        <v>7</v>
      </c>
      <c r="L4127" s="3">
        <f>DAY(Table1[[#This Row],[Date]])</f>
        <v>24</v>
      </c>
      <c r="M4127" s="3">
        <f>Table1[[#This Row],[Inventory Level]]/Table1[[#This Row],[Reorder Point]]</f>
        <v>2.5612648221343872</v>
      </c>
      <c r="N4127" s="3">
        <f>ROUND(Table1[[#This Row],[Turnover Ratio]],2)</f>
        <v>2.56</v>
      </c>
    </row>
    <row r="4128" spans="1:14" hidden="1" x14ac:dyDescent="0.25">
      <c r="A4128" t="s">
        <v>3377</v>
      </c>
      <c r="B4128" s="1">
        <v>45643</v>
      </c>
      <c r="C4128">
        <v>223</v>
      </c>
      <c r="D4128">
        <v>96</v>
      </c>
      <c r="E4128">
        <v>2</v>
      </c>
      <c r="F4128">
        <v>97</v>
      </c>
      <c r="G4128">
        <v>7</v>
      </c>
      <c r="H4128" t="s">
        <v>3951</v>
      </c>
      <c r="I4128">
        <f>YEAR(Table1[[#This Row],[Date]])</f>
        <v>2024</v>
      </c>
      <c r="J4128">
        <f>MONTH(Table1[[#This Row],[Date]])</f>
        <v>12</v>
      </c>
      <c r="K4128">
        <f>WEEKDAY(Table1[[#This Row],[Date]])</f>
        <v>3</v>
      </c>
      <c r="L4128" s="3">
        <f>DAY(Table1[[#This Row],[Date]])</f>
        <v>17</v>
      </c>
      <c r="M4128" s="3">
        <f>Table1[[#This Row],[Inventory Level]]/Table1[[#This Row],[Reorder Point]]</f>
        <v>2.3229166666666665</v>
      </c>
      <c r="N4128" s="3">
        <f>ROUND(Table1[[#This Row],[Turnover Ratio]],2)</f>
        <v>2.3199999999999998</v>
      </c>
    </row>
    <row r="4129" spans="1:14" hidden="1" x14ac:dyDescent="0.25">
      <c r="A4129" t="s">
        <v>3378</v>
      </c>
      <c r="B4129" s="1">
        <v>45230</v>
      </c>
      <c r="C4129">
        <v>670</v>
      </c>
      <c r="D4129">
        <v>255</v>
      </c>
      <c r="E4129">
        <v>20</v>
      </c>
      <c r="F4129">
        <v>82</v>
      </c>
      <c r="G4129">
        <v>34</v>
      </c>
      <c r="H4129" t="s">
        <v>3950</v>
      </c>
      <c r="I4129">
        <f>YEAR(Table1[[#This Row],[Date]])</f>
        <v>2023</v>
      </c>
      <c r="J4129">
        <f>MONTH(Table1[[#This Row],[Date]])</f>
        <v>10</v>
      </c>
      <c r="K4129">
        <f>WEEKDAY(Table1[[#This Row],[Date]])</f>
        <v>3</v>
      </c>
      <c r="L4129" s="3">
        <f>DAY(Table1[[#This Row],[Date]])</f>
        <v>31</v>
      </c>
      <c r="M4129" s="3">
        <f>Table1[[#This Row],[Inventory Level]]/Table1[[#This Row],[Reorder Point]]</f>
        <v>2.6274509803921569</v>
      </c>
      <c r="N4129" s="3">
        <f>ROUND(Table1[[#This Row],[Turnover Ratio]],2)</f>
        <v>2.63</v>
      </c>
    </row>
    <row r="4130" spans="1:14" x14ac:dyDescent="0.25">
      <c r="A4130" t="s">
        <v>216</v>
      </c>
      <c r="B4130" s="1">
        <v>45237</v>
      </c>
      <c r="C4130">
        <v>334</v>
      </c>
      <c r="D4130">
        <v>90</v>
      </c>
      <c r="E4130">
        <v>7</v>
      </c>
      <c r="F4130">
        <v>176</v>
      </c>
      <c r="G4130">
        <v>18</v>
      </c>
      <c r="H4130" t="s">
        <v>3949</v>
      </c>
      <c r="I4130">
        <f>YEAR(Table1[[#This Row],[Date]])</f>
        <v>2023</v>
      </c>
      <c r="J4130">
        <f>MONTH(Table1[[#This Row],[Date]])</f>
        <v>11</v>
      </c>
      <c r="K4130">
        <f>WEEKDAY(Table1[[#This Row],[Date]])</f>
        <v>3</v>
      </c>
      <c r="L4130" s="3">
        <f>DAY(Table1[[#This Row],[Date]])</f>
        <v>7</v>
      </c>
      <c r="M4130" s="3">
        <f>Table1[[#This Row],[Inventory Level]]/Table1[[#This Row],[Reorder Point]]</f>
        <v>3.7111111111111112</v>
      </c>
      <c r="N4130" s="3">
        <f>ROUND(Table1[[#This Row],[Turnover Ratio]],2)</f>
        <v>3.71</v>
      </c>
    </row>
    <row r="4131" spans="1:14" hidden="1" x14ac:dyDescent="0.25">
      <c r="A4131" t="s">
        <v>2442</v>
      </c>
      <c r="B4131" s="1">
        <v>45417</v>
      </c>
      <c r="C4131">
        <v>315</v>
      </c>
      <c r="D4131">
        <v>426</v>
      </c>
      <c r="E4131">
        <v>19</v>
      </c>
      <c r="F4131">
        <v>48</v>
      </c>
      <c r="G4131">
        <v>26</v>
      </c>
      <c r="H4131" t="s">
        <v>3950</v>
      </c>
      <c r="I4131">
        <f>YEAR(Table1[[#This Row],[Date]])</f>
        <v>2024</v>
      </c>
      <c r="J4131">
        <f>MONTH(Table1[[#This Row],[Date]])</f>
        <v>5</v>
      </c>
      <c r="K4131">
        <f>WEEKDAY(Table1[[#This Row],[Date]])</f>
        <v>1</v>
      </c>
      <c r="L4131" s="3">
        <f>DAY(Table1[[#This Row],[Date]])</f>
        <v>5</v>
      </c>
      <c r="M4131" s="3">
        <f>Table1[[#This Row],[Inventory Level]]/Table1[[#This Row],[Reorder Point]]</f>
        <v>0.73943661971830987</v>
      </c>
      <c r="N4131" s="3">
        <f>ROUND(Table1[[#This Row],[Turnover Ratio]],2)</f>
        <v>0.74</v>
      </c>
    </row>
    <row r="4132" spans="1:14" hidden="1" x14ac:dyDescent="0.25">
      <c r="A4132" t="s">
        <v>3131</v>
      </c>
      <c r="B4132" s="1">
        <v>45368</v>
      </c>
      <c r="C4132">
        <v>515</v>
      </c>
      <c r="D4132">
        <v>471</v>
      </c>
      <c r="E4132">
        <v>22</v>
      </c>
      <c r="F4132">
        <v>66</v>
      </c>
      <c r="G4132">
        <v>14</v>
      </c>
      <c r="H4132" t="s">
        <v>3951</v>
      </c>
      <c r="I4132">
        <f>YEAR(Table1[[#This Row],[Date]])</f>
        <v>2024</v>
      </c>
      <c r="J4132">
        <f>MONTH(Table1[[#This Row],[Date]])</f>
        <v>3</v>
      </c>
      <c r="K4132">
        <f>WEEKDAY(Table1[[#This Row],[Date]])</f>
        <v>1</v>
      </c>
      <c r="L4132" s="3">
        <f>DAY(Table1[[#This Row],[Date]])</f>
        <v>17</v>
      </c>
      <c r="M4132" s="3">
        <f>Table1[[#This Row],[Inventory Level]]/Table1[[#This Row],[Reorder Point]]</f>
        <v>1.0934182590233545</v>
      </c>
      <c r="N4132" s="3">
        <f>ROUND(Table1[[#This Row],[Turnover Ratio]],2)</f>
        <v>1.0900000000000001</v>
      </c>
    </row>
    <row r="4133" spans="1:14" hidden="1" x14ac:dyDescent="0.25">
      <c r="A4133" t="s">
        <v>1397</v>
      </c>
      <c r="B4133" s="1">
        <v>45298</v>
      </c>
      <c r="C4133">
        <v>169</v>
      </c>
      <c r="D4133">
        <v>227</v>
      </c>
      <c r="E4133">
        <v>21</v>
      </c>
      <c r="F4133">
        <v>3</v>
      </c>
      <c r="G4133">
        <v>23</v>
      </c>
      <c r="H4133" t="s">
        <v>3951</v>
      </c>
      <c r="I4133">
        <f>YEAR(Table1[[#This Row],[Date]])</f>
        <v>2024</v>
      </c>
      <c r="J4133">
        <f>MONTH(Table1[[#This Row],[Date]])</f>
        <v>1</v>
      </c>
      <c r="K4133">
        <f>WEEKDAY(Table1[[#This Row],[Date]])</f>
        <v>1</v>
      </c>
      <c r="L4133" s="3">
        <f>DAY(Table1[[#This Row],[Date]])</f>
        <v>7</v>
      </c>
      <c r="M4133" s="3">
        <f>Table1[[#This Row],[Inventory Level]]/Table1[[#This Row],[Reorder Point]]</f>
        <v>0.74449339207048459</v>
      </c>
      <c r="N4133" s="3">
        <f>ROUND(Table1[[#This Row],[Turnover Ratio]],2)</f>
        <v>0.74</v>
      </c>
    </row>
    <row r="4134" spans="1:14" x14ac:dyDescent="0.25">
      <c r="A4134" t="s">
        <v>3379</v>
      </c>
      <c r="B4134" s="1">
        <v>44992</v>
      </c>
      <c r="C4134">
        <v>319</v>
      </c>
      <c r="D4134">
        <v>317</v>
      </c>
      <c r="E4134">
        <v>1</v>
      </c>
      <c r="F4134">
        <v>107</v>
      </c>
      <c r="G4134">
        <v>41</v>
      </c>
      <c r="H4134" t="s">
        <v>3949</v>
      </c>
      <c r="I4134">
        <f>YEAR(Table1[[#This Row],[Date]])</f>
        <v>2023</v>
      </c>
      <c r="J4134">
        <f>MONTH(Table1[[#This Row],[Date]])</f>
        <v>3</v>
      </c>
      <c r="K4134">
        <f>WEEKDAY(Table1[[#This Row],[Date]])</f>
        <v>3</v>
      </c>
      <c r="L4134" s="3">
        <f>DAY(Table1[[#This Row],[Date]])</f>
        <v>7</v>
      </c>
      <c r="M4134" s="3">
        <f>Table1[[#This Row],[Inventory Level]]/Table1[[#This Row],[Reorder Point]]</f>
        <v>1.0063091482649842</v>
      </c>
      <c r="N4134" s="3">
        <f>ROUND(Table1[[#This Row],[Turnover Ratio]],2)</f>
        <v>1.01</v>
      </c>
    </row>
    <row r="4135" spans="1:14" x14ac:dyDescent="0.25">
      <c r="A4135" t="s">
        <v>3380</v>
      </c>
      <c r="B4135" s="1">
        <v>45152</v>
      </c>
      <c r="C4135">
        <v>296</v>
      </c>
      <c r="D4135">
        <v>240</v>
      </c>
      <c r="E4135">
        <v>1</v>
      </c>
      <c r="F4135">
        <v>199</v>
      </c>
      <c r="G4135">
        <v>41</v>
      </c>
      <c r="H4135" t="s">
        <v>3949</v>
      </c>
      <c r="I4135">
        <f>YEAR(Table1[[#This Row],[Date]])</f>
        <v>2023</v>
      </c>
      <c r="J4135">
        <f>MONTH(Table1[[#This Row],[Date]])</f>
        <v>8</v>
      </c>
      <c r="K4135">
        <f>WEEKDAY(Table1[[#This Row],[Date]])</f>
        <v>2</v>
      </c>
      <c r="L4135" s="3">
        <f>DAY(Table1[[#This Row],[Date]])</f>
        <v>14</v>
      </c>
      <c r="M4135" s="3">
        <f>Table1[[#This Row],[Inventory Level]]/Table1[[#This Row],[Reorder Point]]</f>
        <v>1.2333333333333334</v>
      </c>
      <c r="N4135" s="3">
        <f>ROUND(Table1[[#This Row],[Turnover Ratio]],2)</f>
        <v>1.23</v>
      </c>
    </row>
    <row r="4136" spans="1:14" x14ac:dyDescent="0.25">
      <c r="A4136" t="s">
        <v>3381</v>
      </c>
      <c r="B4136" s="1">
        <v>45120</v>
      </c>
      <c r="C4136">
        <v>767</v>
      </c>
      <c r="D4136">
        <v>412</v>
      </c>
      <c r="E4136">
        <v>6</v>
      </c>
      <c r="F4136">
        <v>161</v>
      </c>
      <c r="G4136">
        <v>18</v>
      </c>
      <c r="H4136" t="s">
        <v>3949</v>
      </c>
      <c r="I4136">
        <f>YEAR(Table1[[#This Row],[Date]])</f>
        <v>2023</v>
      </c>
      <c r="J4136">
        <f>MONTH(Table1[[#This Row],[Date]])</f>
        <v>7</v>
      </c>
      <c r="K4136">
        <f>WEEKDAY(Table1[[#This Row],[Date]])</f>
        <v>5</v>
      </c>
      <c r="L4136" s="3">
        <f>DAY(Table1[[#This Row],[Date]])</f>
        <v>13</v>
      </c>
      <c r="M4136" s="3">
        <f>Table1[[#This Row],[Inventory Level]]/Table1[[#This Row],[Reorder Point]]</f>
        <v>1.8616504854368932</v>
      </c>
      <c r="N4136" s="3">
        <f>ROUND(Table1[[#This Row],[Turnover Ratio]],2)</f>
        <v>1.86</v>
      </c>
    </row>
    <row r="4137" spans="1:14" hidden="1" x14ac:dyDescent="0.25">
      <c r="A4137" t="s">
        <v>3382</v>
      </c>
      <c r="B4137" s="1">
        <v>45156</v>
      </c>
      <c r="C4137">
        <v>922</v>
      </c>
      <c r="D4137">
        <v>133</v>
      </c>
      <c r="E4137">
        <v>2</v>
      </c>
      <c r="F4137">
        <v>134</v>
      </c>
      <c r="G4137">
        <v>16</v>
      </c>
      <c r="H4137" t="s">
        <v>3951</v>
      </c>
      <c r="I4137">
        <f>YEAR(Table1[[#This Row],[Date]])</f>
        <v>2023</v>
      </c>
      <c r="J4137">
        <f>MONTH(Table1[[#This Row],[Date]])</f>
        <v>8</v>
      </c>
      <c r="K4137">
        <f>WEEKDAY(Table1[[#This Row],[Date]])</f>
        <v>6</v>
      </c>
      <c r="L4137" s="3">
        <f>DAY(Table1[[#This Row],[Date]])</f>
        <v>18</v>
      </c>
      <c r="M4137" s="3">
        <f>Table1[[#This Row],[Inventory Level]]/Table1[[#This Row],[Reorder Point]]</f>
        <v>6.9323308270676689</v>
      </c>
      <c r="N4137" s="3">
        <f>ROUND(Table1[[#This Row],[Turnover Ratio]],2)</f>
        <v>6.93</v>
      </c>
    </row>
    <row r="4138" spans="1:14" hidden="1" x14ac:dyDescent="0.25">
      <c r="A4138" t="s">
        <v>2700</v>
      </c>
      <c r="B4138" s="1">
        <v>45088</v>
      </c>
      <c r="C4138">
        <v>613</v>
      </c>
      <c r="D4138">
        <v>290</v>
      </c>
      <c r="E4138">
        <v>21</v>
      </c>
      <c r="F4138">
        <v>58</v>
      </c>
      <c r="G4138">
        <v>18</v>
      </c>
      <c r="H4138" t="s">
        <v>3951</v>
      </c>
      <c r="I4138">
        <f>YEAR(Table1[[#This Row],[Date]])</f>
        <v>2023</v>
      </c>
      <c r="J4138">
        <f>MONTH(Table1[[#This Row],[Date]])</f>
        <v>6</v>
      </c>
      <c r="K4138">
        <f>WEEKDAY(Table1[[#This Row],[Date]])</f>
        <v>1</v>
      </c>
      <c r="L4138" s="3">
        <f>DAY(Table1[[#This Row],[Date]])</f>
        <v>11</v>
      </c>
      <c r="M4138" s="3">
        <f>Table1[[#This Row],[Inventory Level]]/Table1[[#This Row],[Reorder Point]]</f>
        <v>2.113793103448276</v>
      </c>
      <c r="N4138" s="3">
        <f>ROUND(Table1[[#This Row],[Turnover Ratio]],2)</f>
        <v>2.11</v>
      </c>
    </row>
    <row r="4139" spans="1:14" hidden="1" x14ac:dyDescent="0.25">
      <c r="A4139" t="s">
        <v>3383</v>
      </c>
      <c r="B4139" s="1">
        <v>44981</v>
      </c>
      <c r="C4139">
        <v>836</v>
      </c>
      <c r="D4139">
        <v>191</v>
      </c>
      <c r="E4139">
        <v>26</v>
      </c>
      <c r="F4139">
        <v>73</v>
      </c>
      <c r="G4139">
        <v>19</v>
      </c>
      <c r="H4139" t="s">
        <v>3950</v>
      </c>
      <c r="I4139">
        <f>YEAR(Table1[[#This Row],[Date]])</f>
        <v>2023</v>
      </c>
      <c r="J4139">
        <f>MONTH(Table1[[#This Row],[Date]])</f>
        <v>2</v>
      </c>
      <c r="K4139">
        <f>WEEKDAY(Table1[[#This Row],[Date]])</f>
        <v>6</v>
      </c>
      <c r="L4139" s="3">
        <f>DAY(Table1[[#This Row],[Date]])</f>
        <v>24</v>
      </c>
      <c r="M4139" s="3">
        <f>Table1[[#This Row],[Inventory Level]]/Table1[[#This Row],[Reorder Point]]</f>
        <v>4.3769633507853403</v>
      </c>
      <c r="N4139" s="3">
        <f>ROUND(Table1[[#This Row],[Turnover Ratio]],2)</f>
        <v>4.38</v>
      </c>
    </row>
    <row r="4140" spans="1:14" hidden="1" x14ac:dyDescent="0.25">
      <c r="A4140" t="s">
        <v>381</v>
      </c>
      <c r="B4140" s="1">
        <v>45225</v>
      </c>
      <c r="C4140">
        <v>173</v>
      </c>
      <c r="D4140">
        <v>168</v>
      </c>
      <c r="E4140">
        <v>8</v>
      </c>
      <c r="F4140">
        <v>34</v>
      </c>
      <c r="G4140">
        <v>40</v>
      </c>
      <c r="H4140" t="s">
        <v>3951</v>
      </c>
      <c r="I4140">
        <f>YEAR(Table1[[#This Row],[Date]])</f>
        <v>2023</v>
      </c>
      <c r="J4140">
        <f>MONTH(Table1[[#This Row],[Date]])</f>
        <v>10</v>
      </c>
      <c r="K4140">
        <f>WEEKDAY(Table1[[#This Row],[Date]])</f>
        <v>5</v>
      </c>
      <c r="L4140" s="3">
        <f>DAY(Table1[[#This Row],[Date]])</f>
        <v>26</v>
      </c>
      <c r="M4140" s="3">
        <f>Table1[[#This Row],[Inventory Level]]/Table1[[#This Row],[Reorder Point]]</f>
        <v>1.0297619047619047</v>
      </c>
      <c r="N4140" s="3">
        <f>ROUND(Table1[[#This Row],[Turnover Ratio]],2)</f>
        <v>1.03</v>
      </c>
    </row>
    <row r="4141" spans="1:14" hidden="1" x14ac:dyDescent="0.25">
      <c r="A4141" t="s">
        <v>628</v>
      </c>
      <c r="B4141" s="1">
        <v>45086</v>
      </c>
      <c r="C4141">
        <v>606</v>
      </c>
      <c r="D4141">
        <v>321</v>
      </c>
      <c r="E4141">
        <v>22</v>
      </c>
      <c r="F4141">
        <v>3</v>
      </c>
      <c r="G4141">
        <v>24</v>
      </c>
      <c r="H4141" t="s">
        <v>3951</v>
      </c>
      <c r="I4141">
        <f>YEAR(Table1[[#This Row],[Date]])</f>
        <v>2023</v>
      </c>
      <c r="J4141">
        <f>MONTH(Table1[[#This Row],[Date]])</f>
        <v>6</v>
      </c>
      <c r="K4141">
        <f>WEEKDAY(Table1[[#This Row],[Date]])</f>
        <v>6</v>
      </c>
      <c r="L4141" s="3">
        <f>DAY(Table1[[#This Row],[Date]])</f>
        <v>9</v>
      </c>
      <c r="M4141" s="3">
        <f>Table1[[#This Row],[Inventory Level]]/Table1[[#This Row],[Reorder Point]]</f>
        <v>1.8878504672897196</v>
      </c>
      <c r="N4141" s="3">
        <f>ROUND(Table1[[#This Row],[Turnover Ratio]],2)</f>
        <v>1.89</v>
      </c>
    </row>
    <row r="4142" spans="1:14" hidden="1" x14ac:dyDescent="0.25">
      <c r="A4142" t="s">
        <v>3384</v>
      </c>
      <c r="B4142" s="1">
        <v>44974</v>
      </c>
      <c r="C4142">
        <v>654</v>
      </c>
      <c r="D4142">
        <v>344</v>
      </c>
      <c r="E4142">
        <v>28</v>
      </c>
      <c r="F4142">
        <v>180</v>
      </c>
      <c r="G4142">
        <v>44</v>
      </c>
      <c r="H4142" t="s">
        <v>3950</v>
      </c>
      <c r="I4142">
        <f>YEAR(Table1[[#This Row],[Date]])</f>
        <v>2023</v>
      </c>
      <c r="J4142">
        <f>MONTH(Table1[[#This Row],[Date]])</f>
        <v>2</v>
      </c>
      <c r="K4142">
        <f>WEEKDAY(Table1[[#This Row],[Date]])</f>
        <v>6</v>
      </c>
      <c r="L4142" s="3">
        <f>DAY(Table1[[#This Row],[Date]])</f>
        <v>17</v>
      </c>
      <c r="M4142" s="3">
        <f>Table1[[#This Row],[Inventory Level]]/Table1[[#This Row],[Reorder Point]]</f>
        <v>1.9011627906976745</v>
      </c>
      <c r="N4142" s="3">
        <f>ROUND(Table1[[#This Row],[Turnover Ratio]],2)</f>
        <v>1.9</v>
      </c>
    </row>
    <row r="4143" spans="1:14" hidden="1" x14ac:dyDescent="0.25">
      <c r="A4143" t="s">
        <v>3385</v>
      </c>
      <c r="B4143" s="1">
        <v>45092</v>
      </c>
      <c r="C4143">
        <v>205</v>
      </c>
      <c r="D4143">
        <v>243</v>
      </c>
      <c r="E4143">
        <v>2</v>
      </c>
      <c r="F4143">
        <v>138</v>
      </c>
      <c r="G4143">
        <v>5</v>
      </c>
      <c r="H4143" t="s">
        <v>3950</v>
      </c>
      <c r="I4143">
        <f>YEAR(Table1[[#This Row],[Date]])</f>
        <v>2023</v>
      </c>
      <c r="J4143">
        <f>MONTH(Table1[[#This Row],[Date]])</f>
        <v>6</v>
      </c>
      <c r="K4143">
        <f>WEEKDAY(Table1[[#This Row],[Date]])</f>
        <v>5</v>
      </c>
      <c r="L4143" s="3">
        <f>DAY(Table1[[#This Row],[Date]])</f>
        <v>15</v>
      </c>
      <c r="M4143" s="3">
        <f>Table1[[#This Row],[Inventory Level]]/Table1[[#This Row],[Reorder Point]]</f>
        <v>0.84362139917695478</v>
      </c>
      <c r="N4143" s="3">
        <f>ROUND(Table1[[#This Row],[Turnover Ratio]],2)</f>
        <v>0.84</v>
      </c>
    </row>
    <row r="4144" spans="1:14" hidden="1" x14ac:dyDescent="0.25">
      <c r="A4144" t="s">
        <v>3386</v>
      </c>
      <c r="B4144" s="1">
        <v>45619</v>
      </c>
      <c r="C4144">
        <v>378</v>
      </c>
      <c r="D4144">
        <v>79</v>
      </c>
      <c r="E4144">
        <v>5</v>
      </c>
      <c r="F4144">
        <v>184</v>
      </c>
      <c r="G4144">
        <v>16</v>
      </c>
      <c r="H4144" t="s">
        <v>3951</v>
      </c>
      <c r="I4144">
        <f>YEAR(Table1[[#This Row],[Date]])</f>
        <v>2024</v>
      </c>
      <c r="J4144">
        <f>MONTH(Table1[[#This Row],[Date]])</f>
        <v>11</v>
      </c>
      <c r="K4144">
        <f>WEEKDAY(Table1[[#This Row],[Date]])</f>
        <v>7</v>
      </c>
      <c r="L4144" s="3">
        <f>DAY(Table1[[#This Row],[Date]])</f>
        <v>23</v>
      </c>
      <c r="M4144" s="3">
        <f>Table1[[#This Row],[Inventory Level]]/Table1[[#This Row],[Reorder Point]]</f>
        <v>4.7848101265822782</v>
      </c>
      <c r="N4144" s="3">
        <f>ROUND(Table1[[#This Row],[Turnover Ratio]],2)</f>
        <v>4.78</v>
      </c>
    </row>
    <row r="4145" spans="1:14" hidden="1" x14ac:dyDescent="0.25">
      <c r="A4145" t="s">
        <v>3387</v>
      </c>
      <c r="B4145" s="1">
        <v>45081</v>
      </c>
      <c r="C4145">
        <v>551</v>
      </c>
      <c r="D4145">
        <v>221</v>
      </c>
      <c r="E4145">
        <v>8</v>
      </c>
      <c r="F4145">
        <v>198</v>
      </c>
      <c r="G4145">
        <v>12</v>
      </c>
      <c r="H4145" t="s">
        <v>3950</v>
      </c>
      <c r="I4145">
        <f>YEAR(Table1[[#This Row],[Date]])</f>
        <v>2023</v>
      </c>
      <c r="J4145">
        <f>MONTH(Table1[[#This Row],[Date]])</f>
        <v>6</v>
      </c>
      <c r="K4145">
        <f>WEEKDAY(Table1[[#This Row],[Date]])</f>
        <v>1</v>
      </c>
      <c r="L4145" s="3">
        <f>DAY(Table1[[#This Row],[Date]])</f>
        <v>4</v>
      </c>
      <c r="M4145" s="3">
        <f>Table1[[#This Row],[Inventory Level]]/Table1[[#This Row],[Reorder Point]]</f>
        <v>2.4932126696832579</v>
      </c>
      <c r="N4145" s="3">
        <f>ROUND(Table1[[#This Row],[Turnover Ratio]],2)</f>
        <v>2.4900000000000002</v>
      </c>
    </row>
    <row r="4146" spans="1:14" hidden="1" x14ac:dyDescent="0.25">
      <c r="A4146" t="s">
        <v>3388</v>
      </c>
      <c r="B4146" s="1">
        <v>45095</v>
      </c>
      <c r="C4146">
        <v>723</v>
      </c>
      <c r="D4146">
        <v>61</v>
      </c>
      <c r="E4146">
        <v>9</v>
      </c>
      <c r="F4146">
        <v>67</v>
      </c>
      <c r="G4146">
        <v>10</v>
      </c>
      <c r="H4146" t="s">
        <v>3951</v>
      </c>
      <c r="I4146">
        <f>YEAR(Table1[[#This Row],[Date]])</f>
        <v>2023</v>
      </c>
      <c r="J4146">
        <f>MONTH(Table1[[#This Row],[Date]])</f>
        <v>6</v>
      </c>
      <c r="K4146">
        <f>WEEKDAY(Table1[[#This Row],[Date]])</f>
        <v>1</v>
      </c>
      <c r="L4146" s="3">
        <f>DAY(Table1[[#This Row],[Date]])</f>
        <v>18</v>
      </c>
      <c r="M4146" s="3">
        <f>Table1[[#This Row],[Inventory Level]]/Table1[[#This Row],[Reorder Point]]</f>
        <v>11.852459016393443</v>
      </c>
      <c r="N4146" s="3">
        <f>ROUND(Table1[[#This Row],[Turnover Ratio]],2)</f>
        <v>11.85</v>
      </c>
    </row>
    <row r="4147" spans="1:14" x14ac:dyDescent="0.25">
      <c r="A4147" t="s">
        <v>561</v>
      </c>
      <c r="B4147" s="1">
        <v>45563</v>
      </c>
      <c r="C4147">
        <v>915</v>
      </c>
      <c r="D4147">
        <v>223</v>
      </c>
      <c r="E4147">
        <v>19</v>
      </c>
      <c r="F4147">
        <v>5</v>
      </c>
      <c r="G4147">
        <v>11</v>
      </c>
      <c r="H4147" t="s">
        <v>3949</v>
      </c>
      <c r="I4147">
        <f>YEAR(Table1[[#This Row],[Date]])</f>
        <v>2024</v>
      </c>
      <c r="J4147">
        <f>MONTH(Table1[[#This Row],[Date]])</f>
        <v>9</v>
      </c>
      <c r="K4147">
        <f>WEEKDAY(Table1[[#This Row],[Date]])</f>
        <v>7</v>
      </c>
      <c r="L4147" s="3">
        <f>DAY(Table1[[#This Row],[Date]])</f>
        <v>28</v>
      </c>
      <c r="M4147" s="3">
        <f>Table1[[#This Row],[Inventory Level]]/Table1[[#This Row],[Reorder Point]]</f>
        <v>4.1031390134529149</v>
      </c>
      <c r="N4147" s="3">
        <f>ROUND(Table1[[#This Row],[Turnover Ratio]],2)</f>
        <v>4.0999999999999996</v>
      </c>
    </row>
    <row r="4148" spans="1:14" hidden="1" x14ac:dyDescent="0.25">
      <c r="A4148" t="s">
        <v>3389</v>
      </c>
      <c r="B4148" s="1">
        <v>45076</v>
      </c>
      <c r="C4148">
        <v>533</v>
      </c>
      <c r="D4148">
        <v>210</v>
      </c>
      <c r="E4148">
        <v>25</v>
      </c>
      <c r="F4148">
        <v>128</v>
      </c>
      <c r="G4148">
        <v>43</v>
      </c>
      <c r="H4148" t="s">
        <v>3950</v>
      </c>
      <c r="I4148">
        <f>YEAR(Table1[[#This Row],[Date]])</f>
        <v>2023</v>
      </c>
      <c r="J4148">
        <f>MONTH(Table1[[#This Row],[Date]])</f>
        <v>5</v>
      </c>
      <c r="K4148">
        <f>WEEKDAY(Table1[[#This Row],[Date]])</f>
        <v>3</v>
      </c>
      <c r="L4148" s="3">
        <f>DAY(Table1[[#This Row],[Date]])</f>
        <v>30</v>
      </c>
      <c r="M4148" s="3">
        <f>Table1[[#This Row],[Inventory Level]]/Table1[[#This Row],[Reorder Point]]</f>
        <v>2.538095238095238</v>
      </c>
      <c r="N4148" s="3">
        <f>ROUND(Table1[[#This Row],[Turnover Ratio]],2)</f>
        <v>2.54</v>
      </c>
    </row>
    <row r="4149" spans="1:14" hidden="1" x14ac:dyDescent="0.25">
      <c r="A4149" t="s">
        <v>3390</v>
      </c>
      <c r="B4149" s="1">
        <v>45672</v>
      </c>
      <c r="C4149">
        <v>810</v>
      </c>
      <c r="D4149">
        <v>352</v>
      </c>
      <c r="E4149">
        <v>6</v>
      </c>
      <c r="F4149">
        <v>192</v>
      </c>
      <c r="G4149">
        <v>35</v>
      </c>
      <c r="H4149" t="s">
        <v>3950</v>
      </c>
      <c r="I4149">
        <f>YEAR(Table1[[#This Row],[Date]])</f>
        <v>2025</v>
      </c>
      <c r="J4149">
        <f>MONTH(Table1[[#This Row],[Date]])</f>
        <v>1</v>
      </c>
      <c r="K4149">
        <f>WEEKDAY(Table1[[#This Row],[Date]])</f>
        <v>4</v>
      </c>
      <c r="L4149" s="3">
        <f>DAY(Table1[[#This Row],[Date]])</f>
        <v>15</v>
      </c>
      <c r="M4149" s="3">
        <f>Table1[[#This Row],[Inventory Level]]/Table1[[#This Row],[Reorder Point]]</f>
        <v>2.3011363636363638</v>
      </c>
      <c r="N4149" s="3">
        <f>ROUND(Table1[[#This Row],[Turnover Ratio]],2)</f>
        <v>2.2999999999999998</v>
      </c>
    </row>
    <row r="4150" spans="1:14" hidden="1" x14ac:dyDescent="0.25">
      <c r="A4150" t="s">
        <v>3391</v>
      </c>
      <c r="B4150" s="1">
        <v>45311</v>
      </c>
      <c r="C4150">
        <v>873</v>
      </c>
      <c r="D4150">
        <v>120</v>
      </c>
      <c r="E4150">
        <v>15</v>
      </c>
      <c r="F4150">
        <v>46</v>
      </c>
      <c r="G4150">
        <v>16</v>
      </c>
      <c r="H4150" t="s">
        <v>3950</v>
      </c>
      <c r="I4150">
        <f>YEAR(Table1[[#This Row],[Date]])</f>
        <v>2024</v>
      </c>
      <c r="J4150">
        <f>MONTH(Table1[[#This Row],[Date]])</f>
        <v>1</v>
      </c>
      <c r="K4150">
        <f>WEEKDAY(Table1[[#This Row],[Date]])</f>
        <v>7</v>
      </c>
      <c r="L4150" s="3">
        <f>DAY(Table1[[#This Row],[Date]])</f>
        <v>20</v>
      </c>
      <c r="M4150" s="3">
        <f>Table1[[#This Row],[Inventory Level]]/Table1[[#This Row],[Reorder Point]]</f>
        <v>7.2750000000000004</v>
      </c>
      <c r="N4150" s="3">
        <f>ROUND(Table1[[#This Row],[Turnover Ratio]],2)</f>
        <v>7.28</v>
      </c>
    </row>
    <row r="4151" spans="1:14" hidden="1" x14ac:dyDescent="0.25">
      <c r="A4151" t="s">
        <v>3392</v>
      </c>
      <c r="B4151" s="1">
        <v>44995</v>
      </c>
      <c r="C4151">
        <v>510</v>
      </c>
      <c r="D4151">
        <v>223</v>
      </c>
      <c r="E4151">
        <v>26</v>
      </c>
      <c r="F4151">
        <v>167</v>
      </c>
      <c r="G4151">
        <v>32</v>
      </c>
      <c r="H4151" t="s">
        <v>3950</v>
      </c>
      <c r="I4151">
        <f>YEAR(Table1[[#This Row],[Date]])</f>
        <v>2023</v>
      </c>
      <c r="J4151">
        <f>MONTH(Table1[[#This Row],[Date]])</f>
        <v>3</v>
      </c>
      <c r="K4151">
        <f>WEEKDAY(Table1[[#This Row],[Date]])</f>
        <v>6</v>
      </c>
      <c r="L4151" s="3">
        <f>DAY(Table1[[#This Row],[Date]])</f>
        <v>10</v>
      </c>
      <c r="M4151" s="3">
        <f>Table1[[#This Row],[Inventory Level]]/Table1[[#This Row],[Reorder Point]]</f>
        <v>2.2869955156950672</v>
      </c>
      <c r="N4151" s="3">
        <f>ROUND(Table1[[#This Row],[Turnover Ratio]],2)</f>
        <v>2.29</v>
      </c>
    </row>
    <row r="4152" spans="1:14" x14ac:dyDescent="0.25">
      <c r="A4152" t="s">
        <v>3393</v>
      </c>
      <c r="B4152" s="1">
        <v>45200</v>
      </c>
      <c r="C4152">
        <v>785</v>
      </c>
      <c r="D4152">
        <v>389</v>
      </c>
      <c r="E4152">
        <v>24</v>
      </c>
      <c r="F4152">
        <v>103</v>
      </c>
      <c r="G4152">
        <v>1</v>
      </c>
      <c r="H4152" t="s">
        <v>3949</v>
      </c>
      <c r="I4152">
        <f>YEAR(Table1[[#This Row],[Date]])</f>
        <v>2023</v>
      </c>
      <c r="J4152">
        <f>MONTH(Table1[[#This Row],[Date]])</f>
        <v>10</v>
      </c>
      <c r="K4152">
        <f>WEEKDAY(Table1[[#This Row],[Date]])</f>
        <v>1</v>
      </c>
      <c r="L4152" s="3">
        <f>DAY(Table1[[#This Row],[Date]])</f>
        <v>1</v>
      </c>
      <c r="M4152" s="3">
        <f>Table1[[#This Row],[Inventory Level]]/Table1[[#This Row],[Reorder Point]]</f>
        <v>2.017994858611825</v>
      </c>
      <c r="N4152" s="3">
        <f>ROUND(Table1[[#This Row],[Turnover Ratio]],2)</f>
        <v>2.02</v>
      </c>
    </row>
    <row r="4153" spans="1:14" x14ac:dyDescent="0.25">
      <c r="A4153" t="s">
        <v>2813</v>
      </c>
      <c r="B4153" s="1">
        <v>45509</v>
      </c>
      <c r="C4153">
        <v>158</v>
      </c>
      <c r="D4153">
        <v>223</v>
      </c>
      <c r="E4153">
        <v>23</v>
      </c>
      <c r="F4153">
        <v>22</v>
      </c>
      <c r="G4153">
        <v>38</v>
      </c>
      <c r="H4153" t="s">
        <v>3949</v>
      </c>
      <c r="I4153">
        <f>YEAR(Table1[[#This Row],[Date]])</f>
        <v>2024</v>
      </c>
      <c r="J4153">
        <f>MONTH(Table1[[#This Row],[Date]])</f>
        <v>8</v>
      </c>
      <c r="K4153">
        <f>WEEKDAY(Table1[[#This Row],[Date]])</f>
        <v>2</v>
      </c>
      <c r="L4153" s="3">
        <f>DAY(Table1[[#This Row],[Date]])</f>
        <v>5</v>
      </c>
      <c r="M4153" s="3">
        <f>Table1[[#This Row],[Inventory Level]]/Table1[[#This Row],[Reorder Point]]</f>
        <v>0.70852017937219736</v>
      </c>
      <c r="N4153" s="3">
        <f>ROUND(Table1[[#This Row],[Turnover Ratio]],2)</f>
        <v>0.71</v>
      </c>
    </row>
    <row r="4154" spans="1:14" hidden="1" x14ac:dyDescent="0.25">
      <c r="A4154" t="s">
        <v>3394</v>
      </c>
      <c r="B4154" s="1">
        <v>45223</v>
      </c>
      <c r="C4154">
        <v>321</v>
      </c>
      <c r="D4154">
        <v>471</v>
      </c>
      <c r="E4154">
        <v>18</v>
      </c>
      <c r="F4154">
        <v>124</v>
      </c>
      <c r="G4154">
        <v>28</v>
      </c>
      <c r="H4154" t="s">
        <v>3951</v>
      </c>
      <c r="I4154">
        <f>YEAR(Table1[[#This Row],[Date]])</f>
        <v>2023</v>
      </c>
      <c r="J4154">
        <f>MONTH(Table1[[#This Row],[Date]])</f>
        <v>10</v>
      </c>
      <c r="K4154">
        <f>WEEKDAY(Table1[[#This Row],[Date]])</f>
        <v>3</v>
      </c>
      <c r="L4154" s="3">
        <f>DAY(Table1[[#This Row],[Date]])</f>
        <v>24</v>
      </c>
      <c r="M4154" s="3">
        <f>Table1[[#This Row],[Inventory Level]]/Table1[[#This Row],[Reorder Point]]</f>
        <v>0.68152866242038213</v>
      </c>
      <c r="N4154" s="3">
        <f>ROUND(Table1[[#This Row],[Turnover Ratio]],2)</f>
        <v>0.68</v>
      </c>
    </row>
    <row r="4155" spans="1:14" hidden="1" x14ac:dyDescent="0.25">
      <c r="A4155" t="s">
        <v>3395</v>
      </c>
      <c r="B4155" s="1">
        <v>45482</v>
      </c>
      <c r="C4155">
        <v>946</v>
      </c>
      <c r="D4155">
        <v>272</v>
      </c>
      <c r="E4155">
        <v>20</v>
      </c>
      <c r="F4155">
        <v>10</v>
      </c>
      <c r="G4155">
        <v>32</v>
      </c>
      <c r="H4155" t="s">
        <v>3950</v>
      </c>
      <c r="I4155">
        <f>YEAR(Table1[[#This Row],[Date]])</f>
        <v>2024</v>
      </c>
      <c r="J4155">
        <f>MONTH(Table1[[#This Row],[Date]])</f>
        <v>7</v>
      </c>
      <c r="K4155">
        <f>WEEKDAY(Table1[[#This Row],[Date]])</f>
        <v>3</v>
      </c>
      <c r="L4155" s="3">
        <f>DAY(Table1[[#This Row],[Date]])</f>
        <v>9</v>
      </c>
      <c r="M4155" s="3">
        <f>Table1[[#This Row],[Inventory Level]]/Table1[[#This Row],[Reorder Point]]</f>
        <v>3.4779411764705883</v>
      </c>
      <c r="N4155" s="3">
        <f>ROUND(Table1[[#This Row],[Turnover Ratio]],2)</f>
        <v>3.48</v>
      </c>
    </row>
    <row r="4156" spans="1:14" hidden="1" x14ac:dyDescent="0.25">
      <c r="A4156" t="s">
        <v>3396</v>
      </c>
      <c r="B4156" s="1">
        <v>45466</v>
      </c>
      <c r="C4156">
        <v>813</v>
      </c>
      <c r="D4156">
        <v>246</v>
      </c>
      <c r="E4156">
        <v>4</v>
      </c>
      <c r="F4156">
        <v>35</v>
      </c>
      <c r="G4156">
        <v>7</v>
      </c>
      <c r="H4156" t="s">
        <v>3951</v>
      </c>
      <c r="I4156">
        <f>YEAR(Table1[[#This Row],[Date]])</f>
        <v>2024</v>
      </c>
      <c r="J4156">
        <f>MONTH(Table1[[#This Row],[Date]])</f>
        <v>6</v>
      </c>
      <c r="K4156">
        <f>WEEKDAY(Table1[[#This Row],[Date]])</f>
        <v>1</v>
      </c>
      <c r="L4156" s="3">
        <f>DAY(Table1[[#This Row],[Date]])</f>
        <v>23</v>
      </c>
      <c r="M4156" s="3">
        <f>Table1[[#This Row],[Inventory Level]]/Table1[[#This Row],[Reorder Point]]</f>
        <v>3.3048780487804876</v>
      </c>
      <c r="N4156" s="3">
        <f>ROUND(Table1[[#This Row],[Turnover Ratio]],2)</f>
        <v>3.3</v>
      </c>
    </row>
    <row r="4157" spans="1:14" hidden="1" x14ac:dyDescent="0.25">
      <c r="A4157" t="s">
        <v>3397</v>
      </c>
      <c r="B4157" s="1">
        <v>45156</v>
      </c>
      <c r="C4157">
        <v>297</v>
      </c>
      <c r="D4157">
        <v>124</v>
      </c>
      <c r="E4157">
        <v>26</v>
      </c>
      <c r="F4157">
        <v>109</v>
      </c>
      <c r="G4157">
        <v>27</v>
      </c>
      <c r="H4157" t="s">
        <v>3950</v>
      </c>
      <c r="I4157">
        <f>YEAR(Table1[[#This Row],[Date]])</f>
        <v>2023</v>
      </c>
      <c r="J4157">
        <f>MONTH(Table1[[#This Row],[Date]])</f>
        <v>8</v>
      </c>
      <c r="K4157">
        <f>WEEKDAY(Table1[[#This Row],[Date]])</f>
        <v>6</v>
      </c>
      <c r="L4157" s="3">
        <f>DAY(Table1[[#This Row],[Date]])</f>
        <v>18</v>
      </c>
      <c r="M4157" s="3">
        <f>Table1[[#This Row],[Inventory Level]]/Table1[[#This Row],[Reorder Point]]</f>
        <v>2.3951612903225805</v>
      </c>
      <c r="N4157" s="3">
        <f>ROUND(Table1[[#This Row],[Turnover Ratio]],2)</f>
        <v>2.4</v>
      </c>
    </row>
    <row r="4158" spans="1:14" hidden="1" x14ac:dyDescent="0.25">
      <c r="A4158" t="s">
        <v>3398</v>
      </c>
      <c r="B4158" s="1">
        <v>45669</v>
      </c>
      <c r="C4158">
        <v>170</v>
      </c>
      <c r="D4158">
        <v>171</v>
      </c>
      <c r="E4158">
        <v>20</v>
      </c>
      <c r="F4158">
        <v>146</v>
      </c>
      <c r="G4158">
        <v>19</v>
      </c>
      <c r="H4158" t="s">
        <v>3951</v>
      </c>
      <c r="I4158">
        <f>YEAR(Table1[[#This Row],[Date]])</f>
        <v>2025</v>
      </c>
      <c r="J4158">
        <f>MONTH(Table1[[#This Row],[Date]])</f>
        <v>1</v>
      </c>
      <c r="K4158">
        <f>WEEKDAY(Table1[[#This Row],[Date]])</f>
        <v>1</v>
      </c>
      <c r="L4158" s="3">
        <f>DAY(Table1[[#This Row],[Date]])</f>
        <v>12</v>
      </c>
      <c r="M4158" s="3">
        <f>Table1[[#This Row],[Inventory Level]]/Table1[[#This Row],[Reorder Point]]</f>
        <v>0.99415204678362568</v>
      </c>
      <c r="N4158" s="3">
        <f>ROUND(Table1[[#This Row],[Turnover Ratio]],2)</f>
        <v>0.99</v>
      </c>
    </row>
    <row r="4159" spans="1:14" hidden="1" x14ac:dyDescent="0.25">
      <c r="A4159" t="s">
        <v>2569</v>
      </c>
      <c r="B4159" s="1">
        <v>45391</v>
      </c>
      <c r="C4159">
        <v>880</v>
      </c>
      <c r="D4159">
        <v>256</v>
      </c>
      <c r="E4159">
        <v>24</v>
      </c>
      <c r="F4159">
        <v>69</v>
      </c>
      <c r="G4159">
        <v>3</v>
      </c>
      <c r="H4159" t="s">
        <v>3950</v>
      </c>
      <c r="I4159">
        <f>YEAR(Table1[[#This Row],[Date]])</f>
        <v>2024</v>
      </c>
      <c r="J4159">
        <f>MONTH(Table1[[#This Row],[Date]])</f>
        <v>4</v>
      </c>
      <c r="K4159">
        <f>WEEKDAY(Table1[[#This Row],[Date]])</f>
        <v>3</v>
      </c>
      <c r="L4159" s="3">
        <f>DAY(Table1[[#This Row],[Date]])</f>
        <v>9</v>
      </c>
      <c r="M4159" s="3">
        <f>Table1[[#This Row],[Inventory Level]]/Table1[[#This Row],[Reorder Point]]</f>
        <v>3.4375</v>
      </c>
      <c r="N4159" s="3">
        <f>ROUND(Table1[[#This Row],[Turnover Ratio]],2)</f>
        <v>3.44</v>
      </c>
    </row>
    <row r="4160" spans="1:14" x14ac:dyDescent="0.25">
      <c r="A4160" t="s">
        <v>759</v>
      </c>
      <c r="B4160" s="1">
        <v>45450</v>
      </c>
      <c r="C4160">
        <v>792</v>
      </c>
      <c r="D4160">
        <v>356</v>
      </c>
      <c r="E4160">
        <v>26</v>
      </c>
      <c r="F4160">
        <v>10</v>
      </c>
      <c r="G4160">
        <v>9</v>
      </c>
      <c r="H4160" t="s">
        <v>3949</v>
      </c>
      <c r="I4160">
        <f>YEAR(Table1[[#This Row],[Date]])</f>
        <v>2024</v>
      </c>
      <c r="J4160">
        <f>MONTH(Table1[[#This Row],[Date]])</f>
        <v>6</v>
      </c>
      <c r="K4160">
        <f>WEEKDAY(Table1[[#This Row],[Date]])</f>
        <v>6</v>
      </c>
      <c r="L4160" s="3">
        <f>DAY(Table1[[#This Row],[Date]])</f>
        <v>7</v>
      </c>
      <c r="M4160" s="3">
        <f>Table1[[#This Row],[Inventory Level]]/Table1[[#This Row],[Reorder Point]]</f>
        <v>2.2247191011235956</v>
      </c>
      <c r="N4160" s="3">
        <f>ROUND(Table1[[#This Row],[Turnover Ratio]],2)</f>
        <v>2.2200000000000002</v>
      </c>
    </row>
    <row r="4161" spans="1:14" x14ac:dyDescent="0.25">
      <c r="A4161" t="s">
        <v>683</v>
      </c>
      <c r="B4161" s="1">
        <v>45145</v>
      </c>
      <c r="C4161">
        <v>701</v>
      </c>
      <c r="D4161">
        <v>475</v>
      </c>
      <c r="E4161">
        <v>20</v>
      </c>
      <c r="F4161">
        <v>61</v>
      </c>
      <c r="G4161">
        <v>18</v>
      </c>
      <c r="H4161" t="s">
        <v>3949</v>
      </c>
      <c r="I4161">
        <f>YEAR(Table1[[#This Row],[Date]])</f>
        <v>2023</v>
      </c>
      <c r="J4161">
        <f>MONTH(Table1[[#This Row],[Date]])</f>
        <v>8</v>
      </c>
      <c r="K4161">
        <f>WEEKDAY(Table1[[#This Row],[Date]])</f>
        <v>2</v>
      </c>
      <c r="L4161" s="3">
        <f>DAY(Table1[[#This Row],[Date]])</f>
        <v>7</v>
      </c>
      <c r="M4161" s="3">
        <f>Table1[[#This Row],[Inventory Level]]/Table1[[#This Row],[Reorder Point]]</f>
        <v>1.4757894736842105</v>
      </c>
      <c r="N4161" s="3">
        <f>ROUND(Table1[[#This Row],[Turnover Ratio]],2)</f>
        <v>1.48</v>
      </c>
    </row>
    <row r="4162" spans="1:14" x14ac:dyDescent="0.25">
      <c r="A4162" t="s">
        <v>3070</v>
      </c>
      <c r="B4162" s="1">
        <v>45270</v>
      </c>
      <c r="C4162">
        <v>208</v>
      </c>
      <c r="D4162">
        <v>426</v>
      </c>
      <c r="E4162">
        <v>7</v>
      </c>
      <c r="F4162">
        <v>184</v>
      </c>
      <c r="G4162">
        <v>24</v>
      </c>
      <c r="H4162" t="s">
        <v>3949</v>
      </c>
      <c r="I4162">
        <f>YEAR(Table1[[#This Row],[Date]])</f>
        <v>2023</v>
      </c>
      <c r="J4162">
        <f>MONTH(Table1[[#This Row],[Date]])</f>
        <v>12</v>
      </c>
      <c r="K4162">
        <f>WEEKDAY(Table1[[#This Row],[Date]])</f>
        <v>1</v>
      </c>
      <c r="L4162" s="3">
        <f>DAY(Table1[[#This Row],[Date]])</f>
        <v>10</v>
      </c>
      <c r="M4162" s="3">
        <f>Table1[[#This Row],[Inventory Level]]/Table1[[#This Row],[Reorder Point]]</f>
        <v>0.48826291079812206</v>
      </c>
      <c r="N4162" s="3">
        <f>ROUND(Table1[[#This Row],[Turnover Ratio]],2)</f>
        <v>0.49</v>
      </c>
    </row>
    <row r="4163" spans="1:14" x14ac:dyDescent="0.25">
      <c r="A4163" t="s">
        <v>1704</v>
      </c>
      <c r="B4163" s="1">
        <v>45264</v>
      </c>
      <c r="C4163">
        <v>192</v>
      </c>
      <c r="D4163">
        <v>284</v>
      </c>
      <c r="E4163">
        <v>19</v>
      </c>
      <c r="F4163">
        <v>46</v>
      </c>
      <c r="G4163">
        <v>50</v>
      </c>
      <c r="H4163" t="s">
        <v>3949</v>
      </c>
      <c r="I4163">
        <f>YEAR(Table1[[#This Row],[Date]])</f>
        <v>2023</v>
      </c>
      <c r="J4163">
        <f>MONTH(Table1[[#This Row],[Date]])</f>
        <v>12</v>
      </c>
      <c r="K4163">
        <f>WEEKDAY(Table1[[#This Row],[Date]])</f>
        <v>2</v>
      </c>
      <c r="L4163" s="3">
        <f>DAY(Table1[[#This Row],[Date]])</f>
        <v>4</v>
      </c>
      <c r="M4163" s="3">
        <f>Table1[[#This Row],[Inventory Level]]/Table1[[#This Row],[Reorder Point]]</f>
        <v>0.676056338028169</v>
      </c>
      <c r="N4163" s="3">
        <f>ROUND(Table1[[#This Row],[Turnover Ratio]],2)</f>
        <v>0.68</v>
      </c>
    </row>
    <row r="4164" spans="1:14" x14ac:dyDescent="0.25">
      <c r="A4164" t="s">
        <v>3399</v>
      </c>
      <c r="B4164" s="1">
        <v>45060</v>
      </c>
      <c r="C4164">
        <v>961</v>
      </c>
      <c r="D4164">
        <v>243</v>
      </c>
      <c r="E4164">
        <v>30</v>
      </c>
      <c r="F4164">
        <v>25</v>
      </c>
      <c r="G4164">
        <v>36</v>
      </c>
      <c r="H4164" t="s">
        <v>3949</v>
      </c>
      <c r="I4164">
        <f>YEAR(Table1[[#This Row],[Date]])</f>
        <v>2023</v>
      </c>
      <c r="J4164">
        <f>MONTH(Table1[[#This Row],[Date]])</f>
        <v>5</v>
      </c>
      <c r="K4164">
        <f>WEEKDAY(Table1[[#This Row],[Date]])</f>
        <v>1</v>
      </c>
      <c r="L4164" s="3">
        <f>DAY(Table1[[#This Row],[Date]])</f>
        <v>14</v>
      </c>
      <c r="M4164" s="3">
        <f>Table1[[#This Row],[Inventory Level]]/Table1[[#This Row],[Reorder Point]]</f>
        <v>3.9547325102880659</v>
      </c>
      <c r="N4164" s="3">
        <f>ROUND(Table1[[#This Row],[Turnover Ratio]],2)</f>
        <v>3.95</v>
      </c>
    </row>
    <row r="4165" spans="1:14" hidden="1" x14ac:dyDescent="0.25">
      <c r="A4165" t="s">
        <v>3400</v>
      </c>
      <c r="B4165" s="1">
        <v>45646</v>
      </c>
      <c r="C4165">
        <v>862</v>
      </c>
      <c r="D4165">
        <v>91</v>
      </c>
      <c r="E4165">
        <v>15</v>
      </c>
      <c r="F4165">
        <v>152</v>
      </c>
      <c r="G4165">
        <v>9</v>
      </c>
      <c r="H4165" t="s">
        <v>3950</v>
      </c>
      <c r="I4165">
        <f>YEAR(Table1[[#This Row],[Date]])</f>
        <v>2024</v>
      </c>
      <c r="J4165">
        <f>MONTH(Table1[[#This Row],[Date]])</f>
        <v>12</v>
      </c>
      <c r="K4165">
        <f>WEEKDAY(Table1[[#This Row],[Date]])</f>
        <v>6</v>
      </c>
      <c r="L4165" s="3">
        <f>DAY(Table1[[#This Row],[Date]])</f>
        <v>20</v>
      </c>
      <c r="M4165" s="3">
        <f>Table1[[#This Row],[Inventory Level]]/Table1[[#This Row],[Reorder Point]]</f>
        <v>9.4725274725274726</v>
      </c>
      <c r="N4165" s="3">
        <f>ROUND(Table1[[#This Row],[Turnover Ratio]],2)</f>
        <v>9.4700000000000006</v>
      </c>
    </row>
    <row r="4166" spans="1:14" hidden="1" x14ac:dyDescent="0.25">
      <c r="A4166" t="s">
        <v>416</v>
      </c>
      <c r="B4166" s="1">
        <v>45268</v>
      </c>
      <c r="C4166">
        <v>101</v>
      </c>
      <c r="D4166">
        <v>136</v>
      </c>
      <c r="E4166">
        <v>1</v>
      </c>
      <c r="F4166">
        <v>18</v>
      </c>
      <c r="G4166">
        <v>33</v>
      </c>
      <c r="H4166" t="s">
        <v>3950</v>
      </c>
      <c r="I4166">
        <f>YEAR(Table1[[#This Row],[Date]])</f>
        <v>2023</v>
      </c>
      <c r="J4166">
        <f>MONTH(Table1[[#This Row],[Date]])</f>
        <v>12</v>
      </c>
      <c r="K4166">
        <f>WEEKDAY(Table1[[#This Row],[Date]])</f>
        <v>6</v>
      </c>
      <c r="L4166" s="3">
        <f>DAY(Table1[[#This Row],[Date]])</f>
        <v>8</v>
      </c>
      <c r="M4166" s="3">
        <f>Table1[[#This Row],[Inventory Level]]/Table1[[#This Row],[Reorder Point]]</f>
        <v>0.74264705882352944</v>
      </c>
      <c r="N4166" s="3">
        <f>ROUND(Table1[[#This Row],[Turnover Ratio]],2)</f>
        <v>0.74</v>
      </c>
    </row>
    <row r="4167" spans="1:14" x14ac:dyDescent="0.25">
      <c r="A4167" t="s">
        <v>3401</v>
      </c>
      <c r="B4167" s="1">
        <v>45617</v>
      </c>
      <c r="C4167">
        <v>503</v>
      </c>
      <c r="D4167">
        <v>166</v>
      </c>
      <c r="E4167">
        <v>29</v>
      </c>
      <c r="F4167">
        <v>46</v>
      </c>
      <c r="G4167">
        <v>25</v>
      </c>
      <c r="H4167" t="s">
        <v>3949</v>
      </c>
      <c r="I4167">
        <f>YEAR(Table1[[#This Row],[Date]])</f>
        <v>2024</v>
      </c>
      <c r="J4167">
        <f>MONTH(Table1[[#This Row],[Date]])</f>
        <v>11</v>
      </c>
      <c r="K4167">
        <f>WEEKDAY(Table1[[#This Row],[Date]])</f>
        <v>5</v>
      </c>
      <c r="L4167" s="3">
        <f>DAY(Table1[[#This Row],[Date]])</f>
        <v>21</v>
      </c>
      <c r="M4167" s="3">
        <f>Table1[[#This Row],[Inventory Level]]/Table1[[#This Row],[Reorder Point]]</f>
        <v>3.0301204819277108</v>
      </c>
      <c r="N4167" s="3">
        <f>ROUND(Table1[[#This Row],[Turnover Ratio]],2)</f>
        <v>3.03</v>
      </c>
    </row>
    <row r="4168" spans="1:14" hidden="1" x14ac:dyDescent="0.25">
      <c r="A4168" t="s">
        <v>3402</v>
      </c>
      <c r="B4168" s="1">
        <v>45168</v>
      </c>
      <c r="C4168">
        <v>134</v>
      </c>
      <c r="D4168">
        <v>203</v>
      </c>
      <c r="E4168">
        <v>24</v>
      </c>
      <c r="F4168">
        <v>95</v>
      </c>
      <c r="G4168">
        <v>13</v>
      </c>
      <c r="H4168" t="s">
        <v>3950</v>
      </c>
      <c r="I4168">
        <f>YEAR(Table1[[#This Row],[Date]])</f>
        <v>2023</v>
      </c>
      <c r="J4168">
        <f>MONTH(Table1[[#This Row],[Date]])</f>
        <v>8</v>
      </c>
      <c r="K4168">
        <f>WEEKDAY(Table1[[#This Row],[Date]])</f>
        <v>4</v>
      </c>
      <c r="L4168" s="3">
        <f>DAY(Table1[[#This Row],[Date]])</f>
        <v>30</v>
      </c>
      <c r="M4168" s="3">
        <f>Table1[[#This Row],[Inventory Level]]/Table1[[#This Row],[Reorder Point]]</f>
        <v>0.66009852216748766</v>
      </c>
      <c r="N4168" s="3">
        <f>ROUND(Table1[[#This Row],[Turnover Ratio]],2)</f>
        <v>0.66</v>
      </c>
    </row>
    <row r="4169" spans="1:14" x14ac:dyDescent="0.25">
      <c r="A4169" t="s">
        <v>3403</v>
      </c>
      <c r="B4169" s="1">
        <v>45314</v>
      </c>
      <c r="C4169">
        <v>674</v>
      </c>
      <c r="D4169">
        <v>60</v>
      </c>
      <c r="E4169">
        <v>14</v>
      </c>
      <c r="F4169">
        <v>19</v>
      </c>
      <c r="G4169">
        <v>15</v>
      </c>
      <c r="H4169" t="s">
        <v>3949</v>
      </c>
      <c r="I4169">
        <f>YEAR(Table1[[#This Row],[Date]])</f>
        <v>2024</v>
      </c>
      <c r="J4169">
        <f>MONTH(Table1[[#This Row],[Date]])</f>
        <v>1</v>
      </c>
      <c r="K4169">
        <f>WEEKDAY(Table1[[#This Row],[Date]])</f>
        <v>3</v>
      </c>
      <c r="L4169" s="3">
        <f>DAY(Table1[[#This Row],[Date]])</f>
        <v>23</v>
      </c>
      <c r="M4169" s="3">
        <f>Table1[[#This Row],[Inventory Level]]/Table1[[#This Row],[Reorder Point]]</f>
        <v>11.233333333333333</v>
      </c>
      <c r="N4169" s="3">
        <f>ROUND(Table1[[#This Row],[Turnover Ratio]],2)</f>
        <v>11.23</v>
      </c>
    </row>
    <row r="4170" spans="1:14" hidden="1" x14ac:dyDescent="0.25">
      <c r="A4170" t="s">
        <v>3404</v>
      </c>
      <c r="B4170" s="1">
        <v>45142</v>
      </c>
      <c r="C4170">
        <v>592</v>
      </c>
      <c r="D4170">
        <v>274</v>
      </c>
      <c r="E4170">
        <v>13</v>
      </c>
      <c r="F4170">
        <v>55</v>
      </c>
      <c r="G4170">
        <v>39</v>
      </c>
      <c r="H4170" t="s">
        <v>3951</v>
      </c>
      <c r="I4170">
        <f>YEAR(Table1[[#This Row],[Date]])</f>
        <v>2023</v>
      </c>
      <c r="J4170">
        <f>MONTH(Table1[[#This Row],[Date]])</f>
        <v>8</v>
      </c>
      <c r="K4170">
        <f>WEEKDAY(Table1[[#This Row],[Date]])</f>
        <v>6</v>
      </c>
      <c r="L4170" s="3">
        <f>DAY(Table1[[#This Row],[Date]])</f>
        <v>4</v>
      </c>
      <c r="M4170" s="3">
        <f>Table1[[#This Row],[Inventory Level]]/Table1[[#This Row],[Reorder Point]]</f>
        <v>2.1605839416058394</v>
      </c>
      <c r="N4170" s="3">
        <f>ROUND(Table1[[#This Row],[Turnover Ratio]],2)</f>
        <v>2.16</v>
      </c>
    </row>
    <row r="4171" spans="1:14" hidden="1" x14ac:dyDescent="0.25">
      <c r="A4171" t="s">
        <v>3405</v>
      </c>
      <c r="B4171" s="1">
        <v>45429</v>
      </c>
      <c r="C4171">
        <v>268</v>
      </c>
      <c r="D4171">
        <v>105</v>
      </c>
      <c r="E4171">
        <v>1</v>
      </c>
      <c r="F4171">
        <v>177</v>
      </c>
      <c r="G4171">
        <v>34</v>
      </c>
      <c r="H4171" t="s">
        <v>3950</v>
      </c>
      <c r="I4171">
        <f>YEAR(Table1[[#This Row],[Date]])</f>
        <v>2024</v>
      </c>
      <c r="J4171">
        <f>MONTH(Table1[[#This Row],[Date]])</f>
        <v>5</v>
      </c>
      <c r="K4171">
        <f>WEEKDAY(Table1[[#This Row],[Date]])</f>
        <v>6</v>
      </c>
      <c r="L4171" s="3">
        <f>DAY(Table1[[#This Row],[Date]])</f>
        <v>17</v>
      </c>
      <c r="M4171" s="3">
        <f>Table1[[#This Row],[Inventory Level]]/Table1[[#This Row],[Reorder Point]]</f>
        <v>2.5523809523809522</v>
      </c>
      <c r="N4171" s="3">
        <f>ROUND(Table1[[#This Row],[Turnover Ratio]],2)</f>
        <v>2.5499999999999998</v>
      </c>
    </row>
    <row r="4172" spans="1:14" hidden="1" x14ac:dyDescent="0.25">
      <c r="A4172" t="s">
        <v>3406</v>
      </c>
      <c r="B4172" s="1">
        <v>45506</v>
      </c>
      <c r="C4172">
        <v>913</v>
      </c>
      <c r="D4172">
        <v>349</v>
      </c>
      <c r="E4172">
        <v>16</v>
      </c>
      <c r="F4172">
        <v>148</v>
      </c>
      <c r="G4172">
        <v>41</v>
      </c>
      <c r="H4172" t="s">
        <v>3951</v>
      </c>
      <c r="I4172">
        <f>YEAR(Table1[[#This Row],[Date]])</f>
        <v>2024</v>
      </c>
      <c r="J4172">
        <f>MONTH(Table1[[#This Row],[Date]])</f>
        <v>8</v>
      </c>
      <c r="K4172">
        <f>WEEKDAY(Table1[[#This Row],[Date]])</f>
        <v>6</v>
      </c>
      <c r="L4172" s="3">
        <f>DAY(Table1[[#This Row],[Date]])</f>
        <v>2</v>
      </c>
      <c r="M4172" s="3">
        <f>Table1[[#This Row],[Inventory Level]]/Table1[[#This Row],[Reorder Point]]</f>
        <v>2.6160458452722062</v>
      </c>
      <c r="N4172" s="3">
        <f>ROUND(Table1[[#This Row],[Turnover Ratio]],2)</f>
        <v>2.62</v>
      </c>
    </row>
    <row r="4173" spans="1:14" hidden="1" x14ac:dyDescent="0.25">
      <c r="A4173" t="s">
        <v>2527</v>
      </c>
      <c r="B4173" s="1">
        <v>45342</v>
      </c>
      <c r="C4173">
        <v>468</v>
      </c>
      <c r="D4173">
        <v>93</v>
      </c>
      <c r="E4173">
        <v>21</v>
      </c>
      <c r="F4173">
        <v>64</v>
      </c>
      <c r="G4173">
        <v>42</v>
      </c>
      <c r="H4173" t="s">
        <v>3950</v>
      </c>
      <c r="I4173">
        <f>YEAR(Table1[[#This Row],[Date]])</f>
        <v>2024</v>
      </c>
      <c r="J4173">
        <f>MONTH(Table1[[#This Row],[Date]])</f>
        <v>2</v>
      </c>
      <c r="K4173">
        <f>WEEKDAY(Table1[[#This Row],[Date]])</f>
        <v>3</v>
      </c>
      <c r="L4173" s="3">
        <f>DAY(Table1[[#This Row],[Date]])</f>
        <v>20</v>
      </c>
      <c r="M4173" s="3">
        <f>Table1[[#This Row],[Inventory Level]]/Table1[[#This Row],[Reorder Point]]</f>
        <v>5.032258064516129</v>
      </c>
      <c r="N4173" s="3">
        <f>ROUND(Table1[[#This Row],[Turnover Ratio]],2)</f>
        <v>5.03</v>
      </c>
    </row>
    <row r="4174" spans="1:14" hidden="1" x14ac:dyDescent="0.25">
      <c r="A4174" t="s">
        <v>3407</v>
      </c>
      <c r="B4174" s="1">
        <v>45548</v>
      </c>
      <c r="C4174">
        <v>139</v>
      </c>
      <c r="D4174">
        <v>218</v>
      </c>
      <c r="E4174">
        <v>19</v>
      </c>
      <c r="F4174">
        <v>41</v>
      </c>
      <c r="G4174">
        <v>21</v>
      </c>
      <c r="H4174" t="s">
        <v>3951</v>
      </c>
      <c r="I4174">
        <f>YEAR(Table1[[#This Row],[Date]])</f>
        <v>2024</v>
      </c>
      <c r="J4174">
        <f>MONTH(Table1[[#This Row],[Date]])</f>
        <v>9</v>
      </c>
      <c r="K4174">
        <f>WEEKDAY(Table1[[#This Row],[Date]])</f>
        <v>6</v>
      </c>
      <c r="L4174" s="3">
        <f>DAY(Table1[[#This Row],[Date]])</f>
        <v>13</v>
      </c>
      <c r="M4174" s="3">
        <f>Table1[[#This Row],[Inventory Level]]/Table1[[#This Row],[Reorder Point]]</f>
        <v>0.63761467889908252</v>
      </c>
      <c r="N4174" s="3">
        <f>ROUND(Table1[[#This Row],[Turnover Ratio]],2)</f>
        <v>0.64</v>
      </c>
    </row>
    <row r="4175" spans="1:14" hidden="1" x14ac:dyDescent="0.25">
      <c r="A4175" t="s">
        <v>2739</v>
      </c>
      <c r="B4175" s="1">
        <v>45283</v>
      </c>
      <c r="C4175">
        <v>903</v>
      </c>
      <c r="D4175">
        <v>383</v>
      </c>
      <c r="E4175">
        <v>27</v>
      </c>
      <c r="F4175">
        <v>166</v>
      </c>
      <c r="G4175">
        <v>24</v>
      </c>
      <c r="H4175" t="s">
        <v>3950</v>
      </c>
      <c r="I4175">
        <f>YEAR(Table1[[#This Row],[Date]])</f>
        <v>2023</v>
      </c>
      <c r="J4175">
        <f>MONTH(Table1[[#This Row],[Date]])</f>
        <v>12</v>
      </c>
      <c r="K4175">
        <f>WEEKDAY(Table1[[#This Row],[Date]])</f>
        <v>7</v>
      </c>
      <c r="L4175" s="3">
        <f>DAY(Table1[[#This Row],[Date]])</f>
        <v>23</v>
      </c>
      <c r="M4175" s="3">
        <f>Table1[[#This Row],[Inventory Level]]/Table1[[#This Row],[Reorder Point]]</f>
        <v>2.3577023498694518</v>
      </c>
      <c r="N4175" s="3">
        <f>ROUND(Table1[[#This Row],[Turnover Ratio]],2)</f>
        <v>2.36</v>
      </c>
    </row>
    <row r="4176" spans="1:14" hidden="1" x14ac:dyDescent="0.25">
      <c r="A4176" t="s">
        <v>3408</v>
      </c>
      <c r="B4176" s="1">
        <v>45066</v>
      </c>
      <c r="C4176">
        <v>247</v>
      </c>
      <c r="D4176">
        <v>63</v>
      </c>
      <c r="E4176">
        <v>22</v>
      </c>
      <c r="F4176">
        <v>96</v>
      </c>
      <c r="G4176">
        <v>25</v>
      </c>
      <c r="H4176" t="s">
        <v>3951</v>
      </c>
      <c r="I4176">
        <f>YEAR(Table1[[#This Row],[Date]])</f>
        <v>2023</v>
      </c>
      <c r="J4176">
        <f>MONTH(Table1[[#This Row],[Date]])</f>
        <v>5</v>
      </c>
      <c r="K4176">
        <f>WEEKDAY(Table1[[#This Row],[Date]])</f>
        <v>7</v>
      </c>
      <c r="L4176" s="3">
        <f>DAY(Table1[[#This Row],[Date]])</f>
        <v>20</v>
      </c>
      <c r="M4176" s="3">
        <f>Table1[[#This Row],[Inventory Level]]/Table1[[#This Row],[Reorder Point]]</f>
        <v>3.9206349206349205</v>
      </c>
      <c r="N4176" s="3">
        <f>ROUND(Table1[[#This Row],[Turnover Ratio]],2)</f>
        <v>3.92</v>
      </c>
    </row>
    <row r="4177" spans="1:14" hidden="1" x14ac:dyDescent="0.25">
      <c r="A4177" t="s">
        <v>3409</v>
      </c>
      <c r="B4177" s="1">
        <v>45284</v>
      </c>
      <c r="C4177">
        <v>342</v>
      </c>
      <c r="D4177">
        <v>248</v>
      </c>
      <c r="E4177">
        <v>1</v>
      </c>
      <c r="F4177">
        <v>155</v>
      </c>
      <c r="G4177">
        <v>28</v>
      </c>
      <c r="H4177" t="s">
        <v>3950</v>
      </c>
      <c r="I4177">
        <f>YEAR(Table1[[#This Row],[Date]])</f>
        <v>2023</v>
      </c>
      <c r="J4177">
        <f>MONTH(Table1[[#This Row],[Date]])</f>
        <v>12</v>
      </c>
      <c r="K4177">
        <f>WEEKDAY(Table1[[#This Row],[Date]])</f>
        <v>1</v>
      </c>
      <c r="L4177" s="3">
        <f>DAY(Table1[[#This Row],[Date]])</f>
        <v>24</v>
      </c>
      <c r="M4177" s="3">
        <f>Table1[[#This Row],[Inventory Level]]/Table1[[#This Row],[Reorder Point]]</f>
        <v>1.3790322580645162</v>
      </c>
      <c r="N4177" s="3">
        <f>ROUND(Table1[[#This Row],[Turnover Ratio]],2)</f>
        <v>1.38</v>
      </c>
    </row>
    <row r="4178" spans="1:14" x14ac:dyDescent="0.25">
      <c r="A4178" t="s">
        <v>3410</v>
      </c>
      <c r="B4178" s="1">
        <v>45666</v>
      </c>
      <c r="C4178">
        <v>234</v>
      </c>
      <c r="D4178">
        <v>412</v>
      </c>
      <c r="E4178">
        <v>11</v>
      </c>
      <c r="F4178">
        <v>144</v>
      </c>
      <c r="G4178">
        <v>3</v>
      </c>
      <c r="H4178" t="s">
        <v>3949</v>
      </c>
      <c r="I4178">
        <f>YEAR(Table1[[#This Row],[Date]])</f>
        <v>2025</v>
      </c>
      <c r="J4178">
        <f>MONTH(Table1[[#This Row],[Date]])</f>
        <v>1</v>
      </c>
      <c r="K4178">
        <f>WEEKDAY(Table1[[#This Row],[Date]])</f>
        <v>5</v>
      </c>
      <c r="L4178" s="3">
        <f>DAY(Table1[[#This Row],[Date]])</f>
        <v>9</v>
      </c>
      <c r="M4178" s="3">
        <f>Table1[[#This Row],[Inventory Level]]/Table1[[#This Row],[Reorder Point]]</f>
        <v>0.56796116504854366</v>
      </c>
      <c r="N4178" s="3">
        <f>ROUND(Table1[[#This Row],[Turnover Ratio]],2)</f>
        <v>0.56999999999999995</v>
      </c>
    </row>
    <row r="4179" spans="1:14" x14ac:dyDescent="0.25">
      <c r="A4179" t="s">
        <v>3411</v>
      </c>
      <c r="B4179" s="1">
        <v>45523</v>
      </c>
      <c r="C4179">
        <v>549</v>
      </c>
      <c r="D4179">
        <v>81</v>
      </c>
      <c r="E4179">
        <v>22</v>
      </c>
      <c r="F4179">
        <v>98</v>
      </c>
      <c r="G4179">
        <v>31</v>
      </c>
      <c r="H4179" t="s">
        <v>3949</v>
      </c>
      <c r="I4179">
        <f>YEAR(Table1[[#This Row],[Date]])</f>
        <v>2024</v>
      </c>
      <c r="J4179">
        <f>MONTH(Table1[[#This Row],[Date]])</f>
        <v>8</v>
      </c>
      <c r="K4179">
        <f>WEEKDAY(Table1[[#This Row],[Date]])</f>
        <v>2</v>
      </c>
      <c r="L4179" s="3">
        <f>DAY(Table1[[#This Row],[Date]])</f>
        <v>19</v>
      </c>
      <c r="M4179" s="3">
        <f>Table1[[#This Row],[Inventory Level]]/Table1[[#This Row],[Reorder Point]]</f>
        <v>6.7777777777777777</v>
      </c>
      <c r="N4179" s="3">
        <f>ROUND(Table1[[#This Row],[Turnover Ratio]],2)</f>
        <v>6.78</v>
      </c>
    </row>
    <row r="4180" spans="1:14" hidden="1" x14ac:dyDescent="0.25">
      <c r="A4180" t="s">
        <v>3412</v>
      </c>
      <c r="B4180" s="1">
        <v>45644</v>
      </c>
      <c r="C4180">
        <v>520</v>
      </c>
      <c r="D4180">
        <v>216</v>
      </c>
      <c r="E4180">
        <v>9</v>
      </c>
      <c r="F4180">
        <v>112</v>
      </c>
      <c r="G4180">
        <v>3</v>
      </c>
      <c r="H4180" t="s">
        <v>3950</v>
      </c>
      <c r="I4180">
        <f>YEAR(Table1[[#This Row],[Date]])</f>
        <v>2024</v>
      </c>
      <c r="J4180">
        <f>MONTH(Table1[[#This Row],[Date]])</f>
        <v>12</v>
      </c>
      <c r="K4180">
        <f>WEEKDAY(Table1[[#This Row],[Date]])</f>
        <v>4</v>
      </c>
      <c r="L4180" s="3">
        <f>DAY(Table1[[#This Row],[Date]])</f>
        <v>18</v>
      </c>
      <c r="M4180" s="3">
        <f>Table1[[#This Row],[Inventory Level]]/Table1[[#This Row],[Reorder Point]]</f>
        <v>2.4074074074074074</v>
      </c>
      <c r="N4180" s="3">
        <f>ROUND(Table1[[#This Row],[Turnover Ratio]],2)</f>
        <v>2.41</v>
      </c>
    </row>
    <row r="4181" spans="1:14" hidden="1" x14ac:dyDescent="0.25">
      <c r="A4181" t="s">
        <v>3413</v>
      </c>
      <c r="B4181" s="1">
        <v>45352</v>
      </c>
      <c r="C4181">
        <v>257</v>
      </c>
      <c r="D4181">
        <v>201</v>
      </c>
      <c r="E4181">
        <v>21</v>
      </c>
      <c r="F4181">
        <v>50</v>
      </c>
      <c r="G4181">
        <v>40</v>
      </c>
      <c r="H4181" t="s">
        <v>3950</v>
      </c>
      <c r="I4181">
        <f>YEAR(Table1[[#This Row],[Date]])</f>
        <v>2024</v>
      </c>
      <c r="J4181">
        <f>MONTH(Table1[[#This Row],[Date]])</f>
        <v>3</v>
      </c>
      <c r="K4181">
        <f>WEEKDAY(Table1[[#This Row],[Date]])</f>
        <v>6</v>
      </c>
      <c r="L4181" s="3">
        <f>DAY(Table1[[#This Row],[Date]])</f>
        <v>1</v>
      </c>
      <c r="M4181" s="3">
        <f>Table1[[#This Row],[Inventory Level]]/Table1[[#This Row],[Reorder Point]]</f>
        <v>1.2786069651741294</v>
      </c>
      <c r="N4181" s="3">
        <f>ROUND(Table1[[#This Row],[Turnover Ratio]],2)</f>
        <v>1.28</v>
      </c>
    </row>
    <row r="4182" spans="1:14" hidden="1" x14ac:dyDescent="0.25">
      <c r="A4182" t="s">
        <v>3414</v>
      </c>
      <c r="B4182" s="1">
        <v>45224</v>
      </c>
      <c r="C4182">
        <v>306</v>
      </c>
      <c r="D4182">
        <v>237</v>
      </c>
      <c r="E4182">
        <v>3</v>
      </c>
      <c r="F4182">
        <v>15</v>
      </c>
      <c r="G4182">
        <v>23</v>
      </c>
      <c r="H4182" t="s">
        <v>3950</v>
      </c>
      <c r="I4182">
        <f>YEAR(Table1[[#This Row],[Date]])</f>
        <v>2023</v>
      </c>
      <c r="J4182">
        <f>MONTH(Table1[[#This Row],[Date]])</f>
        <v>10</v>
      </c>
      <c r="K4182">
        <f>WEEKDAY(Table1[[#This Row],[Date]])</f>
        <v>4</v>
      </c>
      <c r="L4182" s="3">
        <f>DAY(Table1[[#This Row],[Date]])</f>
        <v>25</v>
      </c>
      <c r="M4182" s="3">
        <f>Table1[[#This Row],[Inventory Level]]/Table1[[#This Row],[Reorder Point]]</f>
        <v>1.2911392405063291</v>
      </c>
      <c r="N4182" s="3">
        <f>ROUND(Table1[[#This Row],[Turnover Ratio]],2)</f>
        <v>1.29</v>
      </c>
    </row>
    <row r="4183" spans="1:14" hidden="1" x14ac:dyDescent="0.25">
      <c r="A4183" t="s">
        <v>3415</v>
      </c>
      <c r="B4183" s="1">
        <v>45084</v>
      </c>
      <c r="C4183">
        <v>476</v>
      </c>
      <c r="D4183">
        <v>387</v>
      </c>
      <c r="E4183">
        <v>10</v>
      </c>
      <c r="F4183">
        <v>123</v>
      </c>
      <c r="G4183">
        <v>8</v>
      </c>
      <c r="H4183" t="s">
        <v>3951</v>
      </c>
      <c r="I4183">
        <f>YEAR(Table1[[#This Row],[Date]])</f>
        <v>2023</v>
      </c>
      <c r="J4183">
        <f>MONTH(Table1[[#This Row],[Date]])</f>
        <v>6</v>
      </c>
      <c r="K4183">
        <f>WEEKDAY(Table1[[#This Row],[Date]])</f>
        <v>4</v>
      </c>
      <c r="L4183" s="3">
        <f>DAY(Table1[[#This Row],[Date]])</f>
        <v>7</v>
      </c>
      <c r="M4183" s="3">
        <f>Table1[[#This Row],[Inventory Level]]/Table1[[#This Row],[Reorder Point]]</f>
        <v>1.2299741602067182</v>
      </c>
      <c r="N4183" s="3">
        <f>ROUND(Table1[[#This Row],[Turnover Ratio]],2)</f>
        <v>1.23</v>
      </c>
    </row>
    <row r="4184" spans="1:14" hidden="1" x14ac:dyDescent="0.25">
      <c r="A4184" t="s">
        <v>540</v>
      </c>
      <c r="B4184" s="1">
        <v>45182</v>
      </c>
      <c r="C4184">
        <v>333</v>
      </c>
      <c r="D4184">
        <v>142</v>
      </c>
      <c r="E4184">
        <v>20</v>
      </c>
      <c r="F4184">
        <v>91</v>
      </c>
      <c r="G4184">
        <v>3</v>
      </c>
      <c r="H4184" t="s">
        <v>3950</v>
      </c>
      <c r="I4184">
        <f>YEAR(Table1[[#This Row],[Date]])</f>
        <v>2023</v>
      </c>
      <c r="J4184">
        <f>MONTH(Table1[[#This Row],[Date]])</f>
        <v>9</v>
      </c>
      <c r="K4184">
        <f>WEEKDAY(Table1[[#This Row],[Date]])</f>
        <v>4</v>
      </c>
      <c r="L4184" s="3">
        <f>DAY(Table1[[#This Row],[Date]])</f>
        <v>13</v>
      </c>
      <c r="M4184" s="3">
        <f>Table1[[#This Row],[Inventory Level]]/Table1[[#This Row],[Reorder Point]]</f>
        <v>2.3450704225352115</v>
      </c>
      <c r="N4184" s="3">
        <f>ROUND(Table1[[#This Row],[Turnover Ratio]],2)</f>
        <v>2.35</v>
      </c>
    </row>
    <row r="4185" spans="1:14" hidden="1" x14ac:dyDescent="0.25">
      <c r="A4185" t="s">
        <v>3416</v>
      </c>
      <c r="B4185" s="1">
        <v>45381</v>
      </c>
      <c r="C4185">
        <v>665</v>
      </c>
      <c r="D4185">
        <v>469</v>
      </c>
      <c r="E4185">
        <v>24</v>
      </c>
      <c r="F4185">
        <v>40</v>
      </c>
      <c r="G4185">
        <v>50</v>
      </c>
      <c r="H4185" t="s">
        <v>3950</v>
      </c>
      <c r="I4185">
        <f>YEAR(Table1[[#This Row],[Date]])</f>
        <v>2024</v>
      </c>
      <c r="J4185">
        <f>MONTH(Table1[[#This Row],[Date]])</f>
        <v>3</v>
      </c>
      <c r="K4185">
        <f>WEEKDAY(Table1[[#This Row],[Date]])</f>
        <v>7</v>
      </c>
      <c r="L4185" s="3">
        <f>DAY(Table1[[#This Row],[Date]])</f>
        <v>30</v>
      </c>
      <c r="M4185" s="3">
        <f>Table1[[#This Row],[Inventory Level]]/Table1[[#This Row],[Reorder Point]]</f>
        <v>1.4179104477611941</v>
      </c>
      <c r="N4185" s="3">
        <f>ROUND(Table1[[#This Row],[Turnover Ratio]],2)</f>
        <v>1.42</v>
      </c>
    </row>
    <row r="4186" spans="1:14" x14ac:dyDescent="0.25">
      <c r="A4186" t="s">
        <v>3417</v>
      </c>
      <c r="B4186" s="1">
        <v>45579</v>
      </c>
      <c r="C4186">
        <v>316</v>
      </c>
      <c r="D4186">
        <v>178</v>
      </c>
      <c r="E4186">
        <v>29</v>
      </c>
      <c r="F4186">
        <v>36</v>
      </c>
      <c r="G4186">
        <v>25</v>
      </c>
      <c r="H4186" t="s">
        <v>3949</v>
      </c>
      <c r="I4186">
        <f>YEAR(Table1[[#This Row],[Date]])</f>
        <v>2024</v>
      </c>
      <c r="J4186">
        <f>MONTH(Table1[[#This Row],[Date]])</f>
        <v>10</v>
      </c>
      <c r="K4186">
        <f>WEEKDAY(Table1[[#This Row],[Date]])</f>
        <v>2</v>
      </c>
      <c r="L4186" s="3">
        <f>DAY(Table1[[#This Row],[Date]])</f>
        <v>14</v>
      </c>
      <c r="M4186" s="3">
        <f>Table1[[#This Row],[Inventory Level]]/Table1[[#This Row],[Reorder Point]]</f>
        <v>1.7752808988764044</v>
      </c>
      <c r="N4186" s="3">
        <f>ROUND(Table1[[#This Row],[Turnover Ratio]],2)</f>
        <v>1.78</v>
      </c>
    </row>
    <row r="4187" spans="1:14" hidden="1" x14ac:dyDescent="0.25">
      <c r="A4187" t="s">
        <v>3418</v>
      </c>
      <c r="B4187" s="1">
        <v>45459</v>
      </c>
      <c r="C4187">
        <v>647</v>
      </c>
      <c r="D4187">
        <v>370</v>
      </c>
      <c r="E4187">
        <v>17</v>
      </c>
      <c r="F4187">
        <v>200</v>
      </c>
      <c r="G4187">
        <v>49</v>
      </c>
      <c r="H4187" t="s">
        <v>3950</v>
      </c>
      <c r="I4187">
        <f>YEAR(Table1[[#This Row],[Date]])</f>
        <v>2024</v>
      </c>
      <c r="J4187">
        <f>MONTH(Table1[[#This Row],[Date]])</f>
        <v>6</v>
      </c>
      <c r="K4187">
        <f>WEEKDAY(Table1[[#This Row],[Date]])</f>
        <v>1</v>
      </c>
      <c r="L4187" s="3">
        <f>DAY(Table1[[#This Row],[Date]])</f>
        <v>16</v>
      </c>
      <c r="M4187" s="3">
        <f>Table1[[#This Row],[Inventory Level]]/Table1[[#This Row],[Reorder Point]]</f>
        <v>1.7486486486486486</v>
      </c>
      <c r="N4187" s="3">
        <f>ROUND(Table1[[#This Row],[Turnover Ratio]],2)</f>
        <v>1.75</v>
      </c>
    </row>
    <row r="4188" spans="1:14" x14ac:dyDescent="0.25">
      <c r="A4188" t="s">
        <v>3419</v>
      </c>
      <c r="B4188" s="1">
        <v>45700</v>
      </c>
      <c r="C4188">
        <v>291</v>
      </c>
      <c r="D4188">
        <v>214</v>
      </c>
      <c r="E4188">
        <v>29</v>
      </c>
      <c r="F4188">
        <v>30</v>
      </c>
      <c r="G4188">
        <v>43</v>
      </c>
      <c r="H4188" t="s">
        <v>3949</v>
      </c>
      <c r="I4188">
        <f>YEAR(Table1[[#This Row],[Date]])</f>
        <v>2025</v>
      </c>
      <c r="J4188">
        <f>MONTH(Table1[[#This Row],[Date]])</f>
        <v>2</v>
      </c>
      <c r="K4188">
        <f>WEEKDAY(Table1[[#This Row],[Date]])</f>
        <v>4</v>
      </c>
      <c r="L4188" s="3">
        <f>DAY(Table1[[#This Row],[Date]])</f>
        <v>12</v>
      </c>
      <c r="M4188" s="3">
        <f>Table1[[#This Row],[Inventory Level]]/Table1[[#This Row],[Reorder Point]]</f>
        <v>1.3598130841121496</v>
      </c>
      <c r="N4188" s="3">
        <f>ROUND(Table1[[#This Row],[Turnover Ratio]],2)</f>
        <v>1.36</v>
      </c>
    </row>
    <row r="4189" spans="1:14" hidden="1" x14ac:dyDescent="0.25">
      <c r="A4189" t="s">
        <v>3420</v>
      </c>
      <c r="B4189" s="1">
        <v>45618</v>
      </c>
      <c r="C4189">
        <v>933</v>
      </c>
      <c r="D4189">
        <v>170</v>
      </c>
      <c r="E4189">
        <v>20</v>
      </c>
      <c r="F4189">
        <v>48</v>
      </c>
      <c r="G4189">
        <v>21</v>
      </c>
      <c r="H4189" t="s">
        <v>3951</v>
      </c>
      <c r="I4189">
        <f>YEAR(Table1[[#This Row],[Date]])</f>
        <v>2024</v>
      </c>
      <c r="J4189">
        <f>MONTH(Table1[[#This Row],[Date]])</f>
        <v>11</v>
      </c>
      <c r="K4189">
        <f>WEEKDAY(Table1[[#This Row],[Date]])</f>
        <v>6</v>
      </c>
      <c r="L4189" s="3">
        <f>DAY(Table1[[#This Row],[Date]])</f>
        <v>22</v>
      </c>
      <c r="M4189" s="3">
        <f>Table1[[#This Row],[Inventory Level]]/Table1[[#This Row],[Reorder Point]]</f>
        <v>5.4882352941176471</v>
      </c>
      <c r="N4189" s="3">
        <f>ROUND(Table1[[#This Row],[Turnover Ratio]],2)</f>
        <v>5.49</v>
      </c>
    </row>
    <row r="4190" spans="1:14" hidden="1" x14ac:dyDescent="0.25">
      <c r="A4190" t="s">
        <v>3421</v>
      </c>
      <c r="B4190" s="1">
        <v>45147</v>
      </c>
      <c r="C4190">
        <v>257</v>
      </c>
      <c r="D4190">
        <v>489</v>
      </c>
      <c r="E4190">
        <v>26</v>
      </c>
      <c r="F4190">
        <v>140</v>
      </c>
      <c r="G4190">
        <v>19</v>
      </c>
      <c r="H4190" t="s">
        <v>3950</v>
      </c>
      <c r="I4190">
        <f>YEAR(Table1[[#This Row],[Date]])</f>
        <v>2023</v>
      </c>
      <c r="J4190">
        <f>MONTH(Table1[[#This Row],[Date]])</f>
        <v>8</v>
      </c>
      <c r="K4190">
        <f>WEEKDAY(Table1[[#This Row],[Date]])</f>
        <v>4</v>
      </c>
      <c r="L4190" s="3">
        <f>DAY(Table1[[#This Row],[Date]])</f>
        <v>9</v>
      </c>
      <c r="M4190" s="3">
        <f>Table1[[#This Row],[Inventory Level]]/Table1[[#This Row],[Reorder Point]]</f>
        <v>0.52556237218813906</v>
      </c>
      <c r="N4190" s="3">
        <f>ROUND(Table1[[#This Row],[Turnover Ratio]],2)</f>
        <v>0.53</v>
      </c>
    </row>
    <row r="4191" spans="1:14" x14ac:dyDescent="0.25">
      <c r="A4191" t="s">
        <v>3422</v>
      </c>
      <c r="B4191" s="1">
        <v>45054</v>
      </c>
      <c r="C4191">
        <v>300</v>
      </c>
      <c r="D4191">
        <v>372</v>
      </c>
      <c r="E4191">
        <v>2</v>
      </c>
      <c r="F4191">
        <v>87</v>
      </c>
      <c r="G4191">
        <v>18</v>
      </c>
      <c r="H4191" t="s">
        <v>3949</v>
      </c>
      <c r="I4191">
        <f>YEAR(Table1[[#This Row],[Date]])</f>
        <v>2023</v>
      </c>
      <c r="J4191">
        <f>MONTH(Table1[[#This Row],[Date]])</f>
        <v>5</v>
      </c>
      <c r="K4191">
        <f>WEEKDAY(Table1[[#This Row],[Date]])</f>
        <v>2</v>
      </c>
      <c r="L4191" s="3">
        <f>DAY(Table1[[#This Row],[Date]])</f>
        <v>8</v>
      </c>
      <c r="M4191" s="3">
        <f>Table1[[#This Row],[Inventory Level]]/Table1[[#This Row],[Reorder Point]]</f>
        <v>0.80645161290322576</v>
      </c>
      <c r="N4191" s="3">
        <f>ROUND(Table1[[#This Row],[Turnover Ratio]],2)</f>
        <v>0.81</v>
      </c>
    </row>
    <row r="4192" spans="1:14" hidden="1" x14ac:dyDescent="0.25">
      <c r="A4192" t="s">
        <v>2545</v>
      </c>
      <c r="B4192" s="1">
        <v>45079</v>
      </c>
      <c r="C4192">
        <v>156</v>
      </c>
      <c r="D4192">
        <v>192</v>
      </c>
      <c r="E4192">
        <v>27</v>
      </c>
      <c r="F4192">
        <v>106</v>
      </c>
      <c r="G4192">
        <v>44</v>
      </c>
      <c r="H4192" t="s">
        <v>3950</v>
      </c>
      <c r="I4192">
        <f>YEAR(Table1[[#This Row],[Date]])</f>
        <v>2023</v>
      </c>
      <c r="J4192">
        <f>MONTH(Table1[[#This Row],[Date]])</f>
        <v>6</v>
      </c>
      <c r="K4192">
        <f>WEEKDAY(Table1[[#This Row],[Date]])</f>
        <v>6</v>
      </c>
      <c r="L4192" s="3">
        <f>DAY(Table1[[#This Row],[Date]])</f>
        <v>2</v>
      </c>
      <c r="M4192" s="3">
        <f>Table1[[#This Row],[Inventory Level]]/Table1[[#This Row],[Reorder Point]]</f>
        <v>0.8125</v>
      </c>
      <c r="N4192" s="3">
        <f>ROUND(Table1[[#This Row],[Turnover Ratio]],2)</f>
        <v>0.81</v>
      </c>
    </row>
    <row r="4193" spans="1:14" hidden="1" x14ac:dyDescent="0.25">
      <c r="A4193" t="s">
        <v>3423</v>
      </c>
      <c r="B4193" s="1">
        <v>45408</v>
      </c>
      <c r="C4193">
        <v>287</v>
      </c>
      <c r="D4193">
        <v>203</v>
      </c>
      <c r="E4193">
        <v>5</v>
      </c>
      <c r="F4193">
        <v>194</v>
      </c>
      <c r="G4193">
        <v>21</v>
      </c>
      <c r="H4193" t="s">
        <v>3951</v>
      </c>
      <c r="I4193">
        <f>YEAR(Table1[[#This Row],[Date]])</f>
        <v>2024</v>
      </c>
      <c r="J4193">
        <f>MONTH(Table1[[#This Row],[Date]])</f>
        <v>4</v>
      </c>
      <c r="K4193">
        <f>WEEKDAY(Table1[[#This Row],[Date]])</f>
        <v>6</v>
      </c>
      <c r="L4193" s="3">
        <f>DAY(Table1[[#This Row],[Date]])</f>
        <v>26</v>
      </c>
      <c r="M4193" s="3">
        <f>Table1[[#This Row],[Inventory Level]]/Table1[[#This Row],[Reorder Point]]</f>
        <v>1.4137931034482758</v>
      </c>
      <c r="N4193" s="3">
        <f>ROUND(Table1[[#This Row],[Turnover Ratio]],2)</f>
        <v>1.41</v>
      </c>
    </row>
    <row r="4194" spans="1:14" hidden="1" x14ac:dyDescent="0.25">
      <c r="A4194" t="s">
        <v>1948</v>
      </c>
      <c r="B4194" s="1">
        <v>45655</v>
      </c>
      <c r="C4194">
        <v>166</v>
      </c>
      <c r="D4194">
        <v>411</v>
      </c>
      <c r="E4194">
        <v>10</v>
      </c>
      <c r="F4194">
        <v>125</v>
      </c>
      <c r="G4194">
        <v>42</v>
      </c>
      <c r="H4194" t="s">
        <v>3951</v>
      </c>
      <c r="I4194">
        <f>YEAR(Table1[[#This Row],[Date]])</f>
        <v>2024</v>
      </c>
      <c r="J4194">
        <f>MONTH(Table1[[#This Row],[Date]])</f>
        <v>12</v>
      </c>
      <c r="K4194">
        <f>WEEKDAY(Table1[[#This Row],[Date]])</f>
        <v>1</v>
      </c>
      <c r="L4194" s="3">
        <f>DAY(Table1[[#This Row],[Date]])</f>
        <v>29</v>
      </c>
      <c r="M4194" s="3">
        <f>Table1[[#This Row],[Inventory Level]]/Table1[[#This Row],[Reorder Point]]</f>
        <v>0.40389294403892945</v>
      </c>
      <c r="N4194" s="3">
        <f>ROUND(Table1[[#This Row],[Turnover Ratio]],2)</f>
        <v>0.4</v>
      </c>
    </row>
    <row r="4195" spans="1:14" hidden="1" x14ac:dyDescent="0.25">
      <c r="A4195" t="s">
        <v>1316</v>
      </c>
      <c r="B4195" s="1">
        <v>45592</v>
      </c>
      <c r="C4195">
        <v>422</v>
      </c>
      <c r="D4195">
        <v>329</v>
      </c>
      <c r="E4195">
        <v>26</v>
      </c>
      <c r="F4195">
        <v>21</v>
      </c>
      <c r="G4195">
        <v>33</v>
      </c>
      <c r="H4195" t="s">
        <v>3950</v>
      </c>
      <c r="I4195">
        <f>YEAR(Table1[[#This Row],[Date]])</f>
        <v>2024</v>
      </c>
      <c r="J4195">
        <f>MONTH(Table1[[#This Row],[Date]])</f>
        <v>10</v>
      </c>
      <c r="K4195">
        <f>WEEKDAY(Table1[[#This Row],[Date]])</f>
        <v>1</v>
      </c>
      <c r="L4195" s="3">
        <f>DAY(Table1[[#This Row],[Date]])</f>
        <v>27</v>
      </c>
      <c r="M4195" s="3">
        <f>Table1[[#This Row],[Inventory Level]]/Table1[[#This Row],[Reorder Point]]</f>
        <v>1.2826747720364742</v>
      </c>
      <c r="N4195" s="3">
        <f>ROUND(Table1[[#This Row],[Turnover Ratio]],2)</f>
        <v>1.28</v>
      </c>
    </row>
    <row r="4196" spans="1:14" x14ac:dyDescent="0.25">
      <c r="A4196" t="s">
        <v>3424</v>
      </c>
      <c r="B4196" s="1">
        <v>45556</v>
      </c>
      <c r="C4196">
        <v>844</v>
      </c>
      <c r="D4196">
        <v>496</v>
      </c>
      <c r="E4196">
        <v>20</v>
      </c>
      <c r="F4196">
        <v>199</v>
      </c>
      <c r="G4196">
        <v>47</v>
      </c>
      <c r="H4196" t="s">
        <v>3949</v>
      </c>
      <c r="I4196">
        <f>YEAR(Table1[[#This Row],[Date]])</f>
        <v>2024</v>
      </c>
      <c r="J4196">
        <f>MONTH(Table1[[#This Row],[Date]])</f>
        <v>9</v>
      </c>
      <c r="K4196">
        <f>WEEKDAY(Table1[[#This Row],[Date]])</f>
        <v>7</v>
      </c>
      <c r="L4196" s="3">
        <f>DAY(Table1[[#This Row],[Date]])</f>
        <v>21</v>
      </c>
      <c r="M4196" s="3">
        <f>Table1[[#This Row],[Inventory Level]]/Table1[[#This Row],[Reorder Point]]</f>
        <v>1.7016129032258065</v>
      </c>
      <c r="N4196" s="3">
        <f>ROUND(Table1[[#This Row],[Turnover Ratio]],2)</f>
        <v>1.7</v>
      </c>
    </row>
    <row r="4197" spans="1:14" hidden="1" x14ac:dyDescent="0.25">
      <c r="A4197" t="s">
        <v>3425</v>
      </c>
      <c r="B4197" s="1">
        <v>45375</v>
      </c>
      <c r="C4197">
        <v>269</v>
      </c>
      <c r="D4197">
        <v>89</v>
      </c>
      <c r="E4197">
        <v>17</v>
      </c>
      <c r="F4197">
        <v>131</v>
      </c>
      <c r="G4197">
        <v>43</v>
      </c>
      <c r="H4197" t="s">
        <v>3951</v>
      </c>
      <c r="I4197">
        <f>YEAR(Table1[[#This Row],[Date]])</f>
        <v>2024</v>
      </c>
      <c r="J4197">
        <f>MONTH(Table1[[#This Row],[Date]])</f>
        <v>3</v>
      </c>
      <c r="K4197">
        <f>WEEKDAY(Table1[[#This Row],[Date]])</f>
        <v>1</v>
      </c>
      <c r="L4197" s="3">
        <f>DAY(Table1[[#This Row],[Date]])</f>
        <v>24</v>
      </c>
      <c r="M4197" s="3">
        <f>Table1[[#This Row],[Inventory Level]]/Table1[[#This Row],[Reorder Point]]</f>
        <v>3.0224719101123596</v>
      </c>
      <c r="N4197" s="3">
        <f>ROUND(Table1[[#This Row],[Turnover Ratio]],2)</f>
        <v>3.02</v>
      </c>
    </row>
    <row r="4198" spans="1:14" hidden="1" x14ac:dyDescent="0.25">
      <c r="A4198" t="s">
        <v>1129</v>
      </c>
      <c r="B4198" s="1">
        <v>45357</v>
      </c>
      <c r="C4198">
        <v>261</v>
      </c>
      <c r="D4198">
        <v>169</v>
      </c>
      <c r="E4198">
        <v>19</v>
      </c>
      <c r="F4198">
        <v>167</v>
      </c>
      <c r="G4198">
        <v>3</v>
      </c>
      <c r="H4198" t="s">
        <v>3950</v>
      </c>
      <c r="I4198">
        <f>YEAR(Table1[[#This Row],[Date]])</f>
        <v>2024</v>
      </c>
      <c r="J4198">
        <f>MONTH(Table1[[#This Row],[Date]])</f>
        <v>3</v>
      </c>
      <c r="K4198">
        <f>WEEKDAY(Table1[[#This Row],[Date]])</f>
        <v>4</v>
      </c>
      <c r="L4198" s="3">
        <f>DAY(Table1[[#This Row],[Date]])</f>
        <v>6</v>
      </c>
      <c r="M4198" s="3">
        <f>Table1[[#This Row],[Inventory Level]]/Table1[[#This Row],[Reorder Point]]</f>
        <v>1.544378698224852</v>
      </c>
      <c r="N4198" s="3">
        <f>ROUND(Table1[[#This Row],[Turnover Ratio]],2)</f>
        <v>1.54</v>
      </c>
    </row>
    <row r="4199" spans="1:14" x14ac:dyDescent="0.25">
      <c r="A4199" t="s">
        <v>339</v>
      </c>
      <c r="B4199" s="1">
        <v>45625</v>
      </c>
      <c r="C4199">
        <v>975</v>
      </c>
      <c r="D4199">
        <v>425</v>
      </c>
      <c r="E4199">
        <v>27</v>
      </c>
      <c r="F4199">
        <v>13</v>
      </c>
      <c r="G4199">
        <v>10</v>
      </c>
      <c r="H4199" t="s">
        <v>3949</v>
      </c>
      <c r="I4199">
        <f>YEAR(Table1[[#This Row],[Date]])</f>
        <v>2024</v>
      </c>
      <c r="J4199">
        <f>MONTH(Table1[[#This Row],[Date]])</f>
        <v>11</v>
      </c>
      <c r="K4199">
        <f>WEEKDAY(Table1[[#This Row],[Date]])</f>
        <v>6</v>
      </c>
      <c r="L4199" s="3">
        <f>DAY(Table1[[#This Row],[Date]])</f>
        <v>29</v>
      </c>
      <c r="M4199" s="3">
        <f>Table1[[#This Row],[Inventory Level]]/Table1[[#This Row],[Reorder Point]]</f>
        <v>2.2941176470588234</v>
      </c>
      <c r="N4199" s="3">
        <f>ROUND(Table1[[#This Row],[Turnover Ratio]],2)</f>
        <v>2.29</v>
      </c>
    </row>
    <row r="4200" spans="1:14" x14ac:dyDescent="0.25">
      <c r="A4200" t="s">
        <v>3333</v>
      </c>
      <c r="B4200" s="1">
        <v>45068</v>
      </c>
      <c r="C4200">
        <v>321</v>
      </c>
      <c r="D4200">
        <v>268</v>
      </c>
      <c r="E4200">
        <v>29</v>
      </c>
      <c r="F4200">
        <v>136</v>
      </c>
      <c r="G4200">
        <v>11</v>
      </c>
      <c r="H4200" t="s">
        <v>3949</v>
      </c>
      <c r="I4200">
        <f>YEAR(Table1[[#This Row],[Date]])</f>
        <v>2023</v>
      </c>
      <c r="J4200">
        <f>MONTH(Table1[[#This Row],[Date]])</f>
        <v>5</v>
      </c>
      <c r="K4200">
        <f>WEEKDAY(Table1[[#This Row],[Date]])</f>
        <v>2</v>
      </c>
      <c r="L4200" s="3">
        <f>DAY(Table1[[#This Row],[Date]])</f>
        <v>22</v>
      </c>
      <c r="M4200" s="3">
        <f>Table1[[#This Row],[Inventory Level]]/Table1[[#This Row],[Reorder Point]]</f>
        <v>1.1977611940298507</v>
      </c>
      <c r="N4200" s="3">
        <f>ROUND(Table1[[#This Row],[Turnover Ratio]],2)</f>
        <v>1.2</v>
      </c>
    </row>
    <row r="4201" spans="1:14" hidden="1" x14ac:dyDescent="0.25">
      <c r="A4201" t="s">
        <v>3426</v>
      </c>
      <c r="B4201" s="1">
        <v>45278</v>
      </c>
      <c r="C4201">
        <v>277</v>
      </c>
      <c r="D4201">
        <v>286</v>
      </c>
      <c r="E4201">
        <v>13</v>
      </c>
      <c r="F4201">
        <v>32</v>
      </c>
      <c r="G4201">
        <v>26</v>
      </c>
      <c r="H4201" t="s">
        <v>3950</v>
      </c>
      <c r="I4201">
        <f>YEAR(Table1[[#This Row],[Date]])</f>
        <v>2023</v>
      </c>
      <c r="J4201">
        <f>MONTH(Table1[[#This Row],[Date]])</f>
        <v>12</v>
      </c>
      <c r="K4201">
        <f>WEEKDAY(Table1[[#This Row],[Date]])</f>
        <v>2</v>
      </c>
      <c r="L4201" s="3">
        <f>DAY(Table1[[#This Row],[Date]])</f>
        <v>18</v>
      </c>
      <c r="M4201" s="3">
        <f>Table1[[#This Row],[Inventory Level]]/Table1[[#This Row],[Reorder Point]]</f>
        <v>0.96853146853146854</v>
      </c>
      <c r="N4201" s="3">
        <f>ROUND(Table1[[#This Row],[Turnover Ratio]],2)</f>
        <v>0.97</v>
      </c>
    </row>
    <row r="4202" spans="1:14" hidden="1" x14ac:dyDescent="0.25">
      <c r="A4202" t="s">
        <v>3338</v>
      </c>
      <c r="B4202" s="1">
        <v>45455</v>
      </c>
      <c r="C4202">
        <v>640</v>
      </c>
      <c r="D4202">
        <v>327</v>
      </c>
      <c r="E4202">
        <v>25</v>
      </c>
      <c r="F4202">
        <v>49</v>
      </c>
      <c r="G4202">
        <v>14</v>
      </c>
      <c r="H4202" t="s">
        <v>3950</v>
      </c>
      <c r="I4202">
        <f>YEAR(Table1[[#This Row],[Date]])</f>
        <v>2024</v>
      </c>
      <c r="J4202">
        <f>MONTH(Table1[[#This Row],[Date]])</f>
        <v>6</v>
      </c>
      <c r="K4202">
        <f>WEEKDAY(Table1[[#This Row],[Date]])</f>
        <v>4</v>
      </c>
      <c r="L4202" s="3">
        <f>DAY(Table1[[#This Row],[Date]])</f>
        <v>12</v>
      </c>
      <c r="M4202" s="3">
        <f>Table1[[#This Row],[Inventory Level]]/Table1[[#This Row],[Reorder Point]]</f>
        <v>1.9571865443425076</v>
      </c>
      <c r="N4202" s="3">
        <f>ROUND(Table1[[#This Row],[Turnover Ratio]],2)</f>
        <v>1.96</v>
      </c>
    </row>
    <row r="4203" spans="1:14" x14ac:dyDescent="0.25">
      <c r="A4203" t="s">
        <v>3427</v>
      </c>
      <c r="B4203" s="1">
        <v>45641</v>
      </c>
      <c r="C4203">
        <v>725</v>
      </c>
      <c r="D4203">
        <v>402</v>
      </c>
      <c r="E4203">
        <v>21</v>
      </c>
      <c r="F4203">
        <v>177</v>
      </c>
      <c r="G4203">
        <v>42</v>
      </c>
      <c r="H4203" t="s">
        <v>3949</v>
      </c>
      <c r="I4203">
        <f>YEAR(Table1[[#This Row],[Date]])</f>
        <v>2024</v>
      </c>
      <c r="J4203">
        <f>MONTH(Table1[[#This Row],[Date]])</f>
        <v>12</v>
      </c>
      <c r="K4203">
        <f>WEEKDAY(Table1[[#This Row],[Date]])</f>
        <v>1</v>
      </c>
      <c r="L4203" s="3">
        <f>DAY(Table1[[#This Row],[Date]])</f>
        <v>15</v>
      </c>
      <c r="M4203" s="3">
        <f>Table1[[#This Row],[Inventory Level]]/Table1[[#This Row],[Reorder Point]]</f>
        <v>1.8034825870646767</v>
      </c>
      <c r="N4203" s="3">
        <f>ROUND(Table1[[#This Row],[Turnover Ratio]],2)</f>
        <v>1.8</v>
      </c>
    </row>
    <row r="4204" spans="1:14" x14ac:dyDescent="0.25">
      <c r="A4204" t="s">
        <v>820</v>
      </c>
      <c r="B4204" s="1">
        <v>45367</v>
      </c>
      <c r="C4204">
        <v>265</v>
      </c>
      <c r="D4204">
        <v>394</v>
      </c>
      <c r="E4204">
        <v>14</v>
      </c>
      <c r="F4204">
        <v>104</v>
      </c>
      <c r="G4204">
        <v>28</v>
      </c>
      <c r="H4204" t="s">
        <v>3949</v>
      </c>
      <c r="I4204">
        <f>YEAR(Table1[[#This Row],[Date]])</f>
        <v>2024</v>
      </c>
      <c r="J4204">
        <f>MONTH(Table1[[#This Row],[Date]])</f>
        <v>3</v>
      </c>
      <c r="K4204">
        <f>WEEKDAY(Table1[[#This Row],[Date]])</f>
        <v>7</v>
      </c>
      <c r="L4204" s="3">
        <f>DAY(Table1[[#This Row],[Date]])</f>
        <v>16</v>
      </c>
      <c r="M4204" s="3">
        <f>Table1[[#This Row],[Inventory Level]]/Table1[[#This Row],[Reorder Point]]</f>
        <v>0.67258883248730961</v>
      </c>
      <c r="N4204" s="3">
        <f>ROUND(Table1[[#This Row],[Turnover Ratio]],2)</f>
        <v>0.67</v>
      </c>
    </row>
    <row r="4205" spans="1:14" hidden="1" x14ac:dyDescent="0.25">
      <c r="A4205" t="s">
        <v>3174</v>
      </c>
      <c r="B4205" s="1">
        <v>45267</v>
      </c>
      <c r="C4205">
        <v>801</v>
      </c>
      <c r="D4205">
        <v>434</v>
      </c>
      <c r="E4205">
        <v>12</v>
      </c>
      <c r="F4205">
        <v>157</v>
      </c>
      <c r="G4205">
        <v>10</v>
      </c>
      <c r="H4205" t="s">
        <v>3951</v>
      </c>
      <c r="I4205">
        <f>YEAR(Table1[[#This Row],[Date]])</f>
        <v>2023</v>
      </c>
      <c r="J4205">
        <f>MONTH(Table1[[#This Row],[Date]])</f>
        <v>12</v>
      </c>
      <c r="K4205">
        <f>WEEKDAY(Table1[[#This Row],[Date]])</f>
        <v>5</v>
      </c>
      <c r="L4205" s="3">
        <f>DAY(Table1[[#This Row],[Date]])</f>
        <v>7</v>
      </c>
      <c r="M4205" s="3">
        <f>Table1[[#This Row],[Inventory Level]]/Table1[[#This Row],[Reorder Point]]</f>
        <v>1.8456221198156681</v>
      </c>
      <c r="N4205" s="3">
        <f>ROUND(Table1[[#This Row],[Turnover Ratio]],2)</f>
        <v>1.85</v>
      </c>
    </row>
    <row r="4206" spans="1:14" x14ac:dyDescent="0.25">
      <c r="A4206" t="s">
        <v>1925</v>
      </c>
      <c r="B4206" s="1">
        <v>45638</v>
      </c>
      <c r="C4206">
        <v>178</v>
      </c>
      <c r="D4206">
        <v>129</v>
      </c>
      <c r="E4206">
        <v>13</v>
      </c>
      <c r="F4206">
        <v>145</v>
      </c>
      <c r="G4206">
        <v>28</v>
      </c>
      <c r="H4206" t="s">
        <v>3949</v>
      </c>
      <c r="I4206">
        <f>YEAR(Table1[[#This Row],[Date]])</f>
        <v>2024</v>
      </c>
      <c r="J4206">
        <f>MONTH(Table1[[#This Row],[Date]])</f>
        <v>12</v>
      </c>
      <c r="K4206">
        <f>WEEKDAY(Table1[[#This Row],[Date]])</f>
        <v>5</v>
      </c>
      <c r="L4206" s="3">
        <f>DAY(Table1[[#This Row],[Date]])</f>
        <v>12</v>
      </c>
      <c r="M4206" s="3">
        <f>Table1[[#This Row],[Inventory Level]]/Table1[[#This Row],[Reorder Point]]</f>
        <v>1.3798449612403101</v>
      </c>
      <c r="N4206" s="3">
        <f>ROUND(Table1[[#This Row],[Turnover Ratio]],2)</f>
        <v>1.38</v>
      </c>
    </row>
    <row r="4207" spans="1:14" hidden="1" x14ac:dyDescent="0.25">
      <c r="A4207" t="s">
        <v>3428</v>
      </c>
      <c r="B4207" s="1">
        <v>45145</v>
      </c>
      <c r="C4207">
        <v>803</v>
      </c>
      <c r="D4207">
        <v>230</v>
      </c>
      <c r="E4207">
        <v>22</v>
      </c>
      <c r="F4207">
        <v>185</v>
      </c>
      <c r="G4207">
        <v>32</v>
      </c>
      <c r="H4207" t="s">
        <v>3950</v>
      </c>
      <c r="I4207">
        <f>YEAR(Table1[[#This Row],[Date]])</f>
        <v>2023</v>
      </c>
      <c r="J4207">
        <f>MONTH(Table1[[#This Row],[Date]])</f>
        <v>8</v>
      </c>
      <c r="K4207">
        <f>WEEKDAY(Table1[[#This Row],[Date]])</f>
        <v>2</v>
      </c>
      <c r="L4207" s="3">
        <f>DAY(Table1[[#This Row],[Date]])</f>
        <v>7</v>
      </c>
      <c r="M4207" s="3">
        <f>Table1[[#This Row],[Inventory Level]]/Table1[[#This Row],[Reorder Point]]</f>
        <v>3.491304347826087</v>
      </c>
      <c r="N4207" s="3">
        <f>ROUND(Table1[[#This Row],[Turnover Ratio]],2)</f>
        <v>3.49</v>
      </c>
    </row>
    <row r="4208" spans="1:14" x14ac:dyDescent="0.25">
      <c r="A4208" t="s">
        <v>3429</v>
      </c>
      <c r="B4208" s="1">
        <v>45105</v>
      </c>
      <c r="C4208">
        <v>653</v>
      </c>
      <c r="D4208">
        <v>416</v>
      </c>
      <c r="E4208">
        <v>14</v>
      </c>
      <c r="F4208">
        <v>96</v>
      </c>
      <c r="G4208">
        <v>5</v>
      </c>
      <c r="H4208" t="s">
        <v>3949</v>
      </c>
      <c r="I4208">
        <f>YEAR(Table1[[#This Row],[Date]])</f>
        <v>2023</v>
      </c>
      <c r="J4208">
        <f>MONTH(Table1[[#This Row],[Date]])</f>
        <v>6</v>
      </c>
      <c r="K4208">
        <f>WEEKDAY(Table1[[#This Row],[Date]])</f>
        <v>4</v>
      </c>
      <c r="L4208" s="3">
        <f>DAY(Table1[[#This Row],[Date]])</f>
        <v>28</v>
      </c>
      <c r="M4208" s="3">
        <f>Table1[[#This Row],[Inventory Level]]/Table1[[#This Row],[Reorder Point]]</f>
        <v>1.5697115384615385</v>
      </c>
      <c r="N4208" s="3">
        <f>ROUND(Table1[[#This Row],[Turnover Ratio]],2)</f>
        <v>1.57</v>
      </c>
    </row>
    <row r="4209" spans="1:14" hidden="1" x14ac:dyDescent="0.25">
      <c r="A4209" t="s">
        <v>2997</v>
      </c>
      <c r="B4209" s="1">
        <v>45675</v>
      </c>
      <c r="C4209">
        <v>512</v>
      </c>
      <c r="D4209">
        <v>63</v>
      </c>
      <c r="E4209">
        <v>2</v>
      </c>
      <c r="F4209">
        <v>11</v>
      </c>
      <c r="G4209">
        <v>50</v>
      </c>
      <c r="H4209" t="s">
        <v>3950</v>
      </c>
      <c r="I4209">
        <f>YEAR(Table1[[#This Row],[Date]])</f>
        <v>2025</v>
      </c>
      <c r="J4209">
        <f>MONTH(Table1[[#This Row],[Date]])</f>
        <v>1</v>
      </c>
      <c r="K4209">
        <f>WEEKDAY(Table1[[#This Row],[Date]])</f>
        <v>7</v>
      </c>
      <c r="L4209" s="3">
        <f>DAY(Table1[[#This Row],[Date]])</f>
        <v>18</v>
      </c>
      <c r="M4209" s="3">
        <f>Table1[[#This Row],[Inventory Level]]/Table1[[#This Row],[Reorder Point]]</f>
        <v>8.1269841269841265</v>
      </c>
      <c r="N4209" s="3">
        <f>ROUND(Table1[[#This Row],[Turnover Ratio]],2)</f>
        <v>8.1300000000000008</v>
      </c>
    </row>
    <row r="4210" spans="1:14" hidden="1" x14ac:dyDescent="0.25">
      <c r="A4210" t="s">
        <v>3430</v>
      </c>
      <c r="B4210" s="1">
        <v>45459</v>
      </c>
      <c r="C4210">
        <v>150</v>
      </c>
      <c r="D4210">
        <v>466</v>
      </c>
      <c r="E4210">
        <v>23</v>
      </c>
      <c r="F4210">
        <v>161</v>
      </c>
      <c r="G4210">
        <v>27</v>
      </c>
      <c r="H4210" t="s">
        <v>3951</v>
      </c>
      <c r="I4210">
        <f>YEAR(Table1[[#This Row],[Date]])</f>
        <v>2024</v>
      </c>
      <c r="J4210">
        <f>MONTH(Table1[[#This Row],[Date]])</f>
        <v>6</v>
      </c>
      <c r="K4210">
        <f>WEEKDAY(Table1[[#This Row],[Date]])</f>
        <v>1</v>
      </c>
      <c r="L4210" s="3">
        <f>DAY(Table1[[#This Row],[Date]])</f>
        <v>16</v>
      </c>
      <c r="M4210" s="3">
        <f>Table1[[#This Row],[Inventory Level]]/Table1[[#This Row],[Reorder Point]]</f>
        <v>0.32188841201716739</v>
      </c>
      <c r="N4210" s="3">
        <f>ROUND(Table1[[#This Row],[Turnover Ratio]],2)</f>
        <v>0.32</v>
      </c>
    </row>
    <row r="4211" spans="1:14" x14ac:dyDescent="0.25">
      <c r="A4211" t="s">
        <v>3431</v>
      </c>
      <c r="B4211" s="1">
        <v>45137</v>
      </c>
      <c r="C4211">
        <v>377</v>
      </c>
      <c r="D4211">
        <v>381</v>
      </c>
      <c r="E4211">
        <v>19</v>
      </c>
      <c r="F4211">
        <v>174</v>
      </c>
      <c r="G4211">
        <v>17</v>
      </c>
      <c r="H4211" t="s">
        <v>3949</v>
      </c>
      <c r="I4211">
        <f>YEAR(Table1[[#This Row],[Date]])</f>
        <v>2023</v>
      </c>
      <c r="J4211">
        <f>MONTH(Table1[[#This Row],[Date]])</f>
        <v>7</v>
      </c>
      <c r="K4211">
        <f>WEEKDAY(Table1[[#This Row],[Date]])</f>
        <v>1</v>
      </c>
      <c r="L4211" s="3">
        <f>DAY(Table1[[#This Row],[Date]])</f>
        <v>30</v>
      </c>
      <c r="M4211" s="3">
        <f>Table1[[#This Row],[Inventory Level]]/Table1[[#This Row],[Reorder Point]]</f>
        <v>0.98950131233595795</v>
      </c>
      <c r="N4211" s="3">
        <f>ROUND(Table1[[#This Row],[Turnover Ratio]],2)</f>
        <v>0.99</v>
      </c>
    </row>
    <row r="4212" spans="1:14" hidden="1" x14ac:dyDescent="0.25">
      <c r="A4212" t="s">
        <v>3432</v>
      </c>
      <c r="B4212" s="1">
        <v>45171</v>
      </c>
      <c r="C4212">
        <v>114</v>
      </c>
      <c r="D4212">
        <v>197</v>
      </c>
      <c r="E4212">
        <v>16</v>
      </c>
      <c r="F4212">
        <v>13</v>
      </c>
      <c r="G4212">
        <v>39</v>
      </c>
      <c r="H4212" t="s">
        <v>3950</v>
      </c>
      <c r="I4212">
        <f>YEAR(Table1[[#This Row],[Date]])</f>
        <v>2023</v>
      </c>
      <c r="J4212">
        <f>MONTH(Table1[[#This Row],[Date]])</f>
        <v>9</v>
      </c>
      <c r="K4212">
        <f>WEEKDAY(Table1[[#This Row],[Date]])</f>
        <v>7</v>
      </c>
      <c r="L4212" s="3">
        <f>DAY(Table1[[#This Row],[Date]])</f>
        <v>2</v>
      </c>
      <c r="M4212" s="3">
        <f>Table1[[#This Row],[Inventory Level]]/Table1[[#This Row],[Reorder Point]]</f>
        <v>0.57868020304568524</v>
      </c>
      <c r="N4212" s="3">
        <f>ROUND(Table1[[#This Row],[Turnover Ratio]],2)</f>
        <v>0.57999999999999996</v>
      </c>
    </row>
    <row r="4213" spans="1:14" hidden="1" x14ac:dyDescent="0.25">
      <c r="A4213" t="s">
        <v>3433</v>
      </c>
      <c r="B4213" s="1">
        <v>45072</v>
      </c>
      <c r="C4213">
        <v>682</v>
      </c>
      <c r="D4213">
        <v>72</v>
      </c>
      <c r="E4213">
        <v>14</v>
      </c>
      <c r="F4213">
        <v>35</v>
      </c>
      <c r="G4213">
        <v>8</v>
      </c>
      <c r="H4213" t="s">
        <v>3951</v>
      </c>
      <c r="I4213">
        <f>YEAR(Table1[[#This Row],[Date]])</f>
        <v>2023</v>
      </c>
      <c r="J4213">
        <f>MONTH(Table1[[#This Row],[Date]])</f>
        <v>5</v>
      </c>
      <c r="K4213">
        <f>WEEKDAY(Table1[[#This Row],[Date]])</f>
        <v>6</v>
      </c>
      <c r="L4213" s="3">
        <f>DAY(Table1[[#This Row],[Date]])</f>
        <v>26</v>
      </c>
      <c r="M4213" s="3">
        <f>Table1[[#This Row],[Inventory Level]]/Table1[[#This Row],[Reorder Point]]</f>
        <v>9.4722222222222214</v>
      </c>
      <c r="N4213" s="3">
        <f>ROUND(Table1[[#This Row],[Turnover Ratio]],2)</f>
        <v>9.4700000000000006</v>
      </c>
    </row>
    <row r="4214" spans="1:14" x14ac:dyDescent="0.25">
      <c r="A4214" t="s">
        <v>2946</v>
      </c>
      <c r="B4214" s="1">
        <v>45370</v>
      </c>
      <c r="C4214">
        <v>126</v>
      </c>
      <c r="D4214">
        <v>360</v>
      </c>
      <c r="E4214">
        <v>15</v>
      </c>
      <c r="F4214">
        <v>188</v>
      </c>
      <c r="G4214">
        <v>24</v>
      </c>
      <c r="H4214" t="s">
        <v>3949</v>
      </c>
      <c r="I4214">
        <f>YEAR(Table1[[#This Row],[Date]])</f>
        <v>2024</v>
      </c>
      <c r="J4214">
        <f>MONTH(Table1[[#This Row],[Date]])</f>
        <v>3</v>
      </c>
      <c r="K4214">
        <f>WEEKDAY(Table1[[#This Row],[Date]])</f>
        <v>3</v>
      </c>
      <c r="L4214" s="3">
        <f>DAY(Table1[[#This Row],[Date]])</f>
        <v>19</v>
      </c>
      <c r="M4214" s="3">
        <f>Table1[[#This Row],[Inventory Level]]/Table1[[#This Row],[Reorder Point]]</f>
        <v>0.35</v>
      </c>
      <c r="N4214" s="3">
        <f>ROUND(Table1[[#This Row],[Turnover Ratio]],2)</f>
        <v>0.35</v>
      </c>
    </row>
    <row r="4215" spans="1:14" x14ac:dyDescent="0.25">
      <c r="A4215" t="s">
        <v>3176</v>
      </c>
      <c r="B4215" s="1">
        <v>44973</v>
      </c>
      <c r="C4215">
        <v>566</v>
      </c>
      <c r="D4215">
        <v>204</v>
      </c>
      <c r="E4215">
        <v>5</v>
      </c>
      <c r="F4215">
        <v>124</v>
      </c>
      <c r="G4215">
        <v>7</v>
      </c>
      <c r="H4215" t="s">
        <v>3949</v>
      </c>
      <c r="I4215">
        <f>YEAR(Table1[[#This Row],[Date]])</f>
        <v>2023</v>
      </c>
      <c r="J4215">
        <f>MONTH(Table1[[#This Row],[Date]])</f>
        <v>2</v>
      </c>
      <c r="K4215">
        <f>WEEKDAY(Table1[[#This Row],[Date]])</f>
        <v>5</v>
      </c>
      <c r="L4215" s="3">
        <f>DAY(Table1[[#This Row],[Date]])</f>
        <v>16</v>
      </c>
      <c r="M4215" s="3">
        <f>Table1[[#This Row],[Inventory Level]]/Table1[[#This Row],[Reorder Point]]</f>
        <v>2.7745098039215685</v>
      </c>
      <c r="N4215" s="3">
        <f>ROUND(Table1[[#This Row],[Turnover Ratio]],2)</f>
        <v>2.77</v>
      </c>
    </row>
    <row r="4216" spans="1:14" x14ac:dyDescent="0.25">
      <c r="A4216" t="s">
        <v>3434</v>
      </c>
      <c r="B4216" s="1">
        <v>45271</v>
      </c>
      <c r="C4216">
        <v>601</v>
      </c>
      <c r="D4216">
        <v>350</v>
      </c>
      <c r="E4216">
        <v>12</v>
      </c>
      <c r="F4216">
        <v>41</v>
      </c>
      <c r="G4216">
        <v>32</v>
      </c>
      <c r="H4216" t="s">
        <v>3949</v>
      </c>
      <c r="I4216">
        <f>YEAR(Table1[[#This Row],[Date]])</f>
        <v>2023</v>
      </c>
      <c r="J4216">
        <f>MONTH(Table1[[#This Row],[Date]])</f>
        <v>12</v>
      </c>
      <c r="K4216">
        <f>WEEKDAY(Table1[[#This Row],[Date]])</f>
        <v>2</v>
      </c>
      <c r="L4216" s="3">
        <f>DAY(Table1[[#This Row],[Date]])</f>
        <v>11</v>
      </c>
      <c r="M4216" s="3">
        <f>Table1[[#This Row],[Inventory Level]]/Table1[[#This Row],[Reorder Point]]</f>
        <v>1.7171428571428571</v>
      </c>
      <c r="N4216" s="3">
        <f>ROUND(Table1[[#This Row],[Turnover Ratio]],2)</f>
        <v>1.72</v>
      </c>
    </row>
    <row r="4217" spans="1:14" hidden="1" x14ac:dyDescent="0.25">
      <c r="A4217" t="s">
        <v>3049</v>
      </c>
      <c r="B4217" s="1">
        <v>45165</v>
      </c>
      <c r="C4217">
        <v>767</v>
      </c>
      <c r="D4217">
        <v>131</v>
      </c>
      <c r="E4217">
        <v>5</v>
      </c>
      <c r="F4217">
        <v>23</v>
      </c>
      <c r="G4217">
        <v>6</v>
      </c>
      <c r="H4217" t="s">
        <v>3950</v>
      </c>
      <c r="I4217">
        <f>YEAR(Table1[[#This Row],[Date]])</f>
        <v>2023</v>
      </c>
      <c r="J4217">
        <f>MONTH(Table1[[#This Row],[Date]])</f>
        <v>8</v>
      </c>
      <c r="K4217">
        <f>WEEKDAY(Table1[[#This Row],[Date]])</f>
        <v>1</v>
      </c>
      <c r="L4217" s="3">
        <f>DAY(Table1[[#This Row],[Date]])</f>
        <v>27</v>
      </c>
      <c r="M4217" s="3">
        <f>Table1[[#This Row],[Inventory Level]]/Table1[[#This Row],[Reorder Point]]</f>
        <v>5.8549618320610683</v>
      </c>
      <c r="N4217" s="3">
        <f>ROUND(Table1[[#This Row],[Turnover Ratio]],2)</f>
        <v>5.85</v>
      </c>
    </row>
    <row r="4218" spans="1:14" x14ac:dyDescent="0.25">
      <c r="A4218" t="s">
        <v>3435</v>
      </c>
      <c r="B4218" s="1">
        <v>45630</v>
      </c>
      <c r="C4218">
        <v>879</v>
      </c>
      <c r="D4218">
        <v>317</v>
      </c>
      <c r="E4218">
        <v>10</v>
      </c>
      <c r="F4218">
        <v>195</v>
      </c>
      <c r="G4218">
        <v>1</v>
      </c>
      <c r="H4218" t="s">
        <v>3949</v>
      </c>
      <c r="I4218">
        <f>YEAR(Table1[[#This Row],[Date]])</f>
        <v>2024</v>
      </c>
      <c r="J4218">
        <f>MONTH(Table1[[#This Row],[Date]])</f>
        <v>12</v>
      </c>
      <c r="K4218">
        <f>WEEKDAY(Table1[[#This Row],[Date]])</f>
        <v>4</v>
      </c>
      <c r="L4218" s="3">
        <f>DAY(Table1[[#This Row],[Date]])</f>
        <v>4</v>
      </c>
      <c r="M4218" s="3">
        <f>Table1[[#This Row],[Inventory Level]]/Table1[[#This Row],[Reorder Point]]</f>
        <v>2.7728706624605679</v>
      </c>
      <c r="N4218" s="3">
        <f>ROUND(Table1[[#This Row],[Turnover Ratio]],2)</f>
        <v>2.77</v>
      </c>
    </row>
    <row r="4219" spans="1:14" hidden="1" x14ac:dyDescent="0.25">
      <c r="A4219" t="s">
        <v>3436</v>
      </c>
      <c r="B4219" s="1">
        <v>45194</v>
      </c>
      <c r="C4219">
        <v>986</v>
      </c>
      <c r="D4219">
        <v>53</v>
      </c>
      <c r="E4219">
        <v>11</v>
      </c>
      <c r="F4219">
        <v>54</v>
      </c>
      <c r="G4219">
        <v>37</v>
      </c>
      <c r="H4219" t="s">
        <v>3950</v>
      </c>
      <c r="I4219">
        <f>YEAR(Table1[[#This Row],[Date]])</f>
        <v>2023</v>
      </c>
      <c r="J4219">
        <f>MONTH(Table1[[#This Row],[Date]])</f>
        <v>9</v>
      </c>
      <c r="K4219">
        <f>WEEKDAY(Table1[[#This Row],[Date]])</f>
        <v>2</v>
      </c>
      <c r="L4219" s="3">
        <f>DAY(Table1[[#This Row],[Date]])</f>
        <v>25</v>
      </c>
      <c r="M4219" s="3">
        <f>Table1[[#This Row],[Inventory Level]]/Table1[[#This Row],[Reorder Point]]</f>
        <v>18.60377358490566</v>
      </c>
      <c r="N4219" s="3">
        <f>ROUND(Table1[[#This Row],[Turnover Ratio]],2)</f>
        <v>18.600000000000001</v>
      </c>
    </row>
    <row r="4220" spans="1:14" hidden="1" x14ac:dyDescent="0.25">
      <c r="A4220" t="s">
        <v>3437</v>
      </c>
      <c r="B4220" s="1">
        <v>45264</v>
      </c>
      <c r="C4220">
        <v>537</v>
      </c>
      <c r="D4220">
        <v>157</v>
      </c>
      <c r="E4220">
        <v>14</v>
      </c>
      <c r="F4220">
        <v>107</v>
      </c>
      <c r="G4220">
        <v>2</v>
      </c>
      <c r="H4220" t="s">
        <v>3951</v>
      </c>
      <c r="I4220">
        <f>YEAR(Table1[[#This Row],[Date]])</f>
        <v>2023</v>
      </c>
      <c r="J4220">
        <f>MONTH(Table1[[#This Row],[Date]])</f>
        <v>12</v>
      </c>
      <c r="K4220">
        <f>WEEKDAY(Table1[[#This Row],[Date]])</f>
        <v>2</v>
      </c>
      <c r="L4220" s="3">
        <f>DAY(Table1[[#This Row],[Date]])</f>
        <v>4</v>
      </c>
      <c r="M4220" s="3">
        <f>Table1[[#This Row],[Inventory Level]]/Table1[[#This Row],[Reorder Point]]</f>
        <v>3.4203821656050954</v>
      </c>
      <c r="N4220" s="3">
        <f>ROUND(Table1[[#This Row],[Turnover Ratio]],2)</f>
        <v>3.42</v>
      </c>
    </row>
    <row r="4221" spans="1:14" x14ac:dyDescent="0.25">
      <c r="A4221" t="s">
        <v>3438</v>
      </c>
      <c r="B4221" s="1">
        <v>45217</v>
      </c>
      <c r="C4221">
        <v>644</v>
      </c>
      <c r="D4221">
        <v>214</v>
      </c>
      <c r="E4221">
        <v>24</v>
      </c>
      <c r="F4221">
        <v>161</v>
      </c>
      <c r="G4221">
        <v>7</v>
      </c>
      <c r="H4221" t="s">
        <v>3949</v>
      </c>
      <c r="I4221">
        <f>YEAR(Table1[[#This Row],[Date]])</f>
        <v>2023</v>
      </c>
      <c r="J4221">
        <f>MONTH(Table1[[#This Row],[Date]])</f>
        <v>10</v>
      </c>
      <c r="K4221">
        <f>WEEKDAY(Table1[[#This Row],[Date]])</f>
        <v>4</v>
      </c>
      <c r="L4221" s="3">
        <f>DAY(Table1[[#This Row],[Date]])</f>
        <v>18</v>
      </c>
      <c r="M4221" s="3">
        <f>Table1[[#This Row],[Inventory Level]]/Table1[[#This Row],[Reorder Point]]</f>
        <v>3.0093457943925235</v>
      </c>
      <c r="N4221" s="3">
        <f>ROUND(Table1[[#This Row],[Turnover Ratio]],2)</f>
        <v>3.01</v>
      </c>
    </row>
    <row r="4222" spans="1:14" x14ac:dyDescent="0.25">
      <c r="A4222" t="s">
        <v>2340</v>
      </c>
      <c r="B4222" s="1">
        <v>45095</v>
      </c>
      <c r="C4222">
        <v>148</v>
      </c>
      <c r="D4222">
        <v>127</v>
      </c>
      <c r="E4222">
        <v>28</v>
      </c>
      <c r="F4222">
        <v>93</v>
      </c>
      <c r="G4222">
        <v>6</v>
      </c>
      <c r="H4222" t="s">
        <v>3949</v>
      </c>
      <c r="I4222">
        <f>YEAR(Table1[[#This Row],[Date]])</f>
        <v>2023</v>
      </c>
      <c r="J4222">
        <f>MONTH(Table1[[#This Row],[Date]])</f>
        <v>6</v>
      </c>
      <c r="K4222">
        <f>WEEKDAY(Table1[[#This Row],[Date]])</f>
        <v>1</v>
      </c>
      <c r="L4222" s="3">
        <f>DAY(Table1[[#This Row],[Date]])</f>
        <v>18</v>
      </c>
      <c r="M4222" s="3">
        <f>Table1[[#This Row],[Inventory Level]]/Table1[[#This Row],[Reorder Point]]</f>
        <v>1.1653543307086613</v>
      </c>
      <c r="N4222" s="3">
        <f>ROUND(Table1[[#This Row],[Turnover Ratio]],2)</f>
        <v>1.17</v>
      </c>
    </row>
    <row r="4223" spans="1:14" hidden="1" x14ac:dyDescent="0.25">
      <c r="A4223" t="s">
        <v>1018</v>
      </c>
      <c r="B4223" s="1">
        <v>45492</v>
      </c>
      <c r="C4223">
        <v>484</v>
      </c>
      <c r="D4223">
        <v>167</v>
      </c>
      <c r="E4223">
        <v>4</v>
      </c>
      <c r="F4223">
        <v>159</v>
      </c>
      <c r="G4223">
        <v>19</v>
      </c>
      <c r="H4223" t="s">
        <v>3950</v>
      </c>
      <c r="I4223">
        <f>YEAR(Table1[[#This Row],[Date]])</f>
        <v>2024</v>
      </c>
      <c r="J4223">
        <f>MONTH(Table1[[#This Row],[Date]])</f>
        <v>7</v>
      </c>
      <c r="K4223">
        <f>WEEKDAY(Table1[[#This Row],[Date]])</f>
        <v>6</v>
      </c>
      <c r="L4223" s="3">
        <f>DAY(Table1[[#This Row],[Date]])</f>
        <v>19</v>
      </c>
      <c r="M4223" s="3">
        <f>Table1[[#This Row],[Inventory Level]]/Table1[[#This Row],[Reorder Point]]</f>
        <v>2.8982035928143715</v>
      </c>
      <c r="N4223" s="3">
        <f>ROUND(Table1[[#This Row],[Turnover Ratio]],2)</f>
        <v>2.9</v>
      </c>
    </row>
    <row r="4224" spans="1:14" hidden="1" x14ac:dyDescent="0.25">
      <c r="A4224" t="s">
        <v>2562</v>
      </c>
      <c r="B4224" s="1">
        <v>45540</v>
      </c>
      <c r="C4224">
        <v>209</v>
      </c>
      <c r="D4224">
        <v>72</v>
      </c>
      <c r="E4224">
        <v>13</v>
      </c>
      <c r="F4224">
        <v>167</v>
      </c>
      <c r="G4224">
        <v>43</v>
      </c>
      <c r="H4224" t="s">
        <v>3950</v>
      </c>
      <c r="I4224">
        <f>YEAR(Table1[[#This Row],[Date]])</f>
        <v>2024</v>
      </c>
      <c r="J4224">
        <f>MONTH(Table1[[#This Row],[Date]])</f>
        <v>9</v>
      </c>
      <c r="K4224">
        <f>WEEKDAY(Table1[[#This Row],[Date]])</f>
        <v>5</v>
      </c>
      <c r="L4224" s="3">
        <f>DAY(Table1[[#This Row],[Date]])</f>
        <v>5</v>
      </c>
      <c r="M4224" s="3">
        <f>Table1[[#This Row],[Inventory Level]]/Table1[[#This Row],[Reorder Point]]</f>
        <v>2.9027777777777777</v>
      </c>
      <c r="N4224" s="3">
        <f>ROUND(Table1[[#This Row],[Turnover Ratio]],2)</f>
        <v>2.9</v>
      </c>
    </row>
    <row r="4225" spans="1:14" hidden="1" x14ac:dyDescent="0.25">
      <c r="A4225" t="s">
        <v>3439</v>
      </c>
      <c r="B4225" s="1">
        <v>45588</v>
      </c>
      <c r="C4225">
        <v>688</v>
      </c>
      <c r="D4225">
        <v>220</v>
      </c>
      <c r="E4225">
        <v>26</v>
      </c>
      <c r="F4225">
        <v>31</v>
      </c>
      <c r="G4225">
        <v>25</v>
      </c>
      <c r="H4225" t="s">
        <v>3950</v>
      </c>
      <c r="I4225">
        <f>YEAR(Table1[[#This Row],[Date]])</f>
        <v>2024</v>
      </c>
      <c r="J4225">
        <f>MONTH(Table1[[#This Row],[Date]])</f>
        <v>10</v>
      </c>
      <c r="K4225">
        <f>WEEKDAY(Table1[[#This Row],[Date]])</f>
        <v>4</v>
      </c>
      <c r="L4225" s="3">
        <f>DAY(Table1[[#This Row],[Date]])</f>
        <v>23</v>
      </c>
      <c r="M4225" s="3">
        <f>Table1[[#This Row],[Inventory Level]]/Table1[[#This Row],[Reorder Point]]</f>
        <v>3.1272727272727274</v>
      </c>
      <c r="N4225" s="3">
        <f>ROUND(Table1[[#This Row],[Turnover Ratio]],2)</f>
        <v>3.13</v>
      </c>
    </row>
    <row r="4226" spans="1:14" hidden="1" x14ac:dyDescent="0.25">
      <c r="A4226" t="s">
        <v>3440</v>
      </c>
      <c r="B4226" s="1">
        <v>45163</v>
      </c>
      <c r="C4226">
        <v>329</v>
      </c>
      <c r="D4226">
        <v>360</v>
      </c>
      <c r="E4226">
        <v>16</v>
      </c>
      <c r="F4226">
        <v>15</v>
      </c>
      <c r="G4226">
        <v>36</v>
      </c>
      <c r="H4226" t="s">
        <v>3951</v>
      </c>
      <c r="I4226">
        <f>YEAR(Table1[[#This Row],[Date]])</f>
        <v>2023</v>
      </c>
      <c r="J4226">
        <f>MONTH(Table1[[#This Row],[Date]])</f>
        <v>8</v>
      </c>
      <c r="K4226">
        <f>WEEKDAY(Table1[[#This Row],[Date]])</f>
        <v>6</v>
      </c>
      <c r="L4226" s="3">
        <f>DAY(Table1[[#This Row],[Date]])</f>
        <v>25</v>
      </c>
      <c r="M4226" s="3">
        <f>Table1[[#This Row],[Inventory Level]]/Table1[[#This Row],[Reorder Point]]</f>
        <v>0.91388888888888886</v>
      </c>
      <c r="N4226" s="3">
        <f>ROUND(Table1[[#This Row],[Turnover Ratio]],2)</f>
        <v>0.91</v>
      </c>
    </row>
    <row r="4227" spans="1:14" hidden="1" x14ac:dyDescent="0.25">
      <c r="A4227" t="s">
        <v>3441</v>
      </c>
      <c r="B4227" s="1">
        <v>45344</v>
      </c>
      <c r="C4227">
        <v>305</v>
      </c>
      <c r="D4227">
        <v>402</v>
      </c>
      <c r="E4227">
        <v>4</v>
      </c>
      <c r="F4227">
        <v>200</v>
      </c>
      <c r="G4227">
        <v>30</v>
      </c>
      <c r="H4227" t="s">
        <v>3950</v>
      </c>
      <c r="I4227">
        <f>YEAR(Table1[[#This Row],[Date]])</f>
        <v>2024</v>
      </c>
      <c r="J4227">
        <f>MONTH(Table1[[#This Row],[Date]])</f>
        <v>2</v>
      </c>
      <c r="K4227">
        <f>WEEKDAY(Table1[[#This Row],[Date]])</f>
        <v>5</v>
      </c>
      <c r="L4227" s="3">
        <f>DAY(Table1[[#This Row],[Date]])</f>
        <v>22</v>
      </c>
      <c r="M4227" s="3">
        <f>Table1[[#This Row],[Inventory Level]]/Table1[[#This Row],[Reorder Point]]</f>
        <v>0.75870646766169159</v>
      </c>
      <c r="N4227" s="3">
        <f>ROUND(Table1[[#This Row],[Turnover Ratio]],2)</f>
        <v>0.76</v>
      </c>
    </row>
    <row r="4228" spans="1:14" hidden="1" x14ac:dyDescent="0.25">
      <c r="A4228" t="s">
        <v>20</v>
      </c>
      <c r="B4228" s="1">
        <v>45070</v>
      </c>
      <c r="C4228">
        <v>439</v>
      </c>
      <c r="D4228">
        <v>441</v>
      </c>
      <c r="E4228">
        <v>22</v>
      </c>
      <c r="F4228">
        <v>127</v>
      </c>
      <c r="G4228">
        <v>42</v>
      </c>
      <c r="H4228" t="s">
        <v>3951</v>
      </c>
      <c r="I4228">
        <f>YEAR(Table1[[#This Row],[Date]])</f>
        <v>2023</v>
      </c>
      <c r="J4228">
        <f>MONTH(Table1[[#This Row],[Date]])</f>
        <v>5</v>
      </c>
      <c r="K4228">
        <f>WEEKDAY(Table1[[#This Row],[Date]])</f>
        <v>4</v>
      </c>
      <c r="L4228" s="3">
        <f>DAY(Table1[[#This Row],[Date]])</f>
        <v>24</v>
      </c>
      <c r="M4228" s="3">
        <f>Table1[[#This Row],[Inventory Level]]/Table1[[#This Row],[Reorder Point]]</f>
        <v>0.99546485260770978</v>
      </c>
      <c r="N4228" s="3">
        <f>ROUND(Table1[[#This Row],[Turnover Ratio]],2)</f>
        <v>1</v>
      </c>
    </row>
    <row r="4229" spans="1:14" hidden="1" x14ac:dyDescent="0.25">
      <c r="A4229" t="s">
        <v>3442</v>
      </c>
      <c r="B4229" s="1">
        <v>44975</v>
      </c>
      <c r="C4229">
        <v>297</v>
      </c>
      <c r="D4229">
        <v>245</v>
      </c>
      <c r="E4229">
        <v>23</v>
      </c>
      <c r="F4229">
        <v>175</v>
      </c>
      <c r="G4229">
        <v>16</v>
      </c>
      <c r="H4229" t="s">
        <v>3950</v>
      </c>
      <c r="I4229">
        <f>YEAR(Table1[[#This Row],[Date]])</f>
        <v>2023</v>
      </c>
      <c r="J4229">
        <f>MONTH(Table1[[#This Row],[Date]])</f>
        <v>2</v>
      </c>
      <c r="K4229">
        <f>WEEKDAY(Table1[[#This Row],[Date]])</f>
        <v>7</v>
      </c>
      <c r="L4229" s="3">
        <f>DAY(Table1[[#This Row],[Date]])</f>
        <v>18</v>
      </c>
      <c r="M4229" s="3">
        <f>Table1[[#This Row],[Inventory Level]]/Table1[[#This Row],[Reorder Point]]</f>
        <v>1.2122448979591838</v>
      </c>
      <c r="N4229" s="3">
        <f>ROUND(Table1[[#This Row],[Turnover Ratio]],2)</f>
        <v>1.21</v>
      </c>
    </row>
    <row r="4230" spans="1:14" x14ac:dyDescent="0.25">
      <c r="A4230" t="s">
        <v>3443</v>
      </c>
      <c r="B4230" s="1">
        <v>45081</v>
      </c>
      <c r="C4230">
        <v>540</v>
      </c>
      <c r="D4230">
        <v>130</v>
      </c>
      <c r="E4230">
        <v>16</v>
      </c>
      <c r="F4230">
        <v>12</v>
      </c>
      <c r="G4230">
        <v>6</v>
      </c>
      <c r="H4230" t="s">
        <v>3949</v>
      </c>
      <c r="I4230">
        <f>YEAR(Table1[[#This Row],[Date]])</f>
        <v>2023</v>
      </c>
      <c r="J4230">
        <f>MONTH(Table1[[#This Row],[Date]])</f>
        <v>6</v>
      </c>
      <c r="K4230">
        <f>WEEKDAY(Table1[[#This Row],[Date]])</f>
        <v>1</v>
      </c>
      <c r="L4230" s="3">
        <f>DAY(Table1[[#This Row],[Date]])</f>
        <v>4</v>
      </c>
      <c r="M4230" s="3">
        <f>Table1[[#This Row],[Inventory Level]]/Table1[[#This Row],[Reorder Point]]</f>
        <v>4.1538461538461542</v>
      </c>
      <c r="N4230" s="3">
        <f>ROUND(Table1[[#This Row],[Turnover Ratio]],2)</f>
        <v>4.1500000000000004</v>
      </c>
    </row>
    <row r="4231" spans="1:14" hidden="1" x14ac:dyDescent="0.25">
      <c r="A4231" t="s">
        <v>3444</v>
      </c>
      <c r="B4231" s="1">
        <v>45050</v>
      </c>
      <c r="C4231">
        <v>386</v>
      </c>
      <c r="D4231">
        <v>56</v>
      </c>
      <c r="E4231">
        <v>12</v>
      </c>
      <c r="F4231">
        <v>41</v>
      </c>
      <c r="G4231">
        <v>29</v>
      </c>
      <c r="H4231" t="s">
        <v>3950</v>
      </c>
      <c r="I4231">
        <f>YEAR(Table1[[#This Row],[Date]])</f>
        <v>2023</v>
      </c>
      <c r="J4231">
        <f>MONTH(Table1[[#This Row],[Date]])</f>
        <v>5</v>
      </c>
      <c r="K4231">
        <f>WEEKDAY(Table1[[#This Row],[Date]])</f>
        <v>5</v>
      </c>
      <c r="L4231" s="3">
        <f>DAY(Table1[[#This Row],[Date]])</f>
        <v>4</v>
      </c>
      <c r="M4231" s="3">
        <f>Table1[[#This Row],[Inventory Level]]/Table1[[#This Row],[Reorder Point]]</f>
        <v>6.8928571428571432</v>
      </c>
      <c r="N4231" s="3">
        <f>ROUND(Table1[[#This Row],[Turnover Ratio]],2)</f>
        <v>6.89</v>
      </c>
    </row>
    <row r="4232" spans="1:14" x14ac:dyDescent="0.25">
      <c r="A4232" t="s">
        <v>3445</v>
      </c>
      <c r="B4232" s="1">
        <v>45451</v>
      </c>
      <c r="C4232">
        <v>963</v>
      </c>
      <c r="D4232">
        <v>481</v>
      </c>
      <c r="E4232">
        <v>19</v>
      </c>
      <c r="F4232">
        <v>25</v>
      </c>
      <c r="G4232">
        <v>42</v>
      </c>
      <c r="H4232" t="s">
        <v>3949</v>
      </c>
      <c r="I4232">
        <f>YEAR(Table1[[#This Row],[Date]])</f>
        <v>2024</v>
      </c>
      <c r="J4232">
        <f>MONTH(Table1[[#This Row],[Date]])</f>
        <v>6</v>
      </c>
      <c r="K4232">
        <f>WEEKDAY(Table1[[#This Row],[Date]])</f>
        <v>7</v>
      </c>
      <c r="L4232" s="3">
        <f>DAY(Table1[[#This Row],[Date]])</f>
        <v>8</v>
      </c>
      <c r="M4232" s="3">
        <f>Table1[[#This Row],[Inventory Level]]/Table1[[#This Row],[Reorder Point]]</f>
        <v>2.002079002079002</v>
      </c>
      <c r="N4232" s="3">
        <f>ROUND(Table1[[#This Row],[Turnover Ratio]],2)</f>
        <v>2</v>
      </c>
    </row>
    <row r="4233" spans="1:14" hidden="1" x14ac:dyDescent="0.25">
      <c r="A4233" t="s">
        <v>3446</v>
      </c>
      <c r="B4233" s="1">
        <v>45232</v>
      </c>
      <c r="C4233">
        <v>654</v>
      </c>
      <c r="D4233">
        <v>309</v>
      </c>
      <c r="E4233">
        <v>23</v>
      </c>
      <c r="F4233">
        <v>110</v>
      </c>
      <c r="G4233">
        <v>2</v>
      </c>
      <c r="H4233" t="s">
        <v>3951</v>
      </c>
      <c r="I4233">
        <f>YEAR(Table1[[#This Row],[Date]])</f>
        <v>2023</v>
      </c>
      <c r="J4233">
        <f>MONTH(Table1[[#This Row],[Date]])</f>
        <v>11</v>
      </c>
      <c r="K4233">
        <f>WEEKDAY(Table1[[#This Row],[Date]])</f>
        <v>5</v>
      </c>
      <c r="L4233" s="3">
        <f>DAY(Table1[[#This Row],[Date]])</f>
        <v>2</v>
      </c>
      <c r="M4233" s="3">
        <f>Table1[[#This Row],[Inventory Level]]/Table1[[#This Row],[Reorder Point]]</f>
        <v>2.116504854368932</v>
      </c>
      <c r="N4233" s="3">
        <f>ROUND(Table1[[#This Row],[Turnover Ratio]],2)</f>
        <v>2.12</v>
      </c>
    </row>
    <row r="4234" spans="1:14" hidden="1" x14ac:dyDescent="0.25">
      <c r="A4234" t="s">
        <v>3447</v>
      </c>
      <c r="B4234" s="1">
        <v>45176</v>
      </c>
      <c r="C4234">
        <v>908</v>
      </c>
      <c r="D4234">
        <v>409</v>
      </c>
      <c r="E4234">
        <v>5</v>
      </c>
      <c r="F4234">
        <v>117</v>
      </c>
      <c r="G4234">
        <v>17</v>
      </c>
      <c r="H4234" t="s">
        <v>3950</v>
      </c>
      <c r="I4234">
        <f>YEAR(Table1[[#This Row],[Date]])</f>
        <v>2023</v>
      </c>
      <c r="J4234">
        <f>MONTH(Table1[[#This Row],[Date]])</f>
        <v>9</v>
      </c>
      <c r="K4234">
        <f>WEEKDAY(Table1[[#This Row],[Date]])</f>
        <v>5</v>
      </c>
      <c r="L4234" s="3">
        <f>DAY(Table1[[#This Row],[Date]])</f>
        <v>7</v>
      </c>
      <c r="M4234" s="3">
        <f>Table1[[#This Row],[Inventory Level]]/Table1[[#This Row],[Reorder Point]]</f>
        <v>2.220048899755501</v>
      </c>
      <c r="N4234" s="3">
        <f>ROUND(Table1[[#This Row],[Turnover Ratio]],2)</f>
        <v>2.2200000000000002</v>
      </c>
    </row>
    <row r="4235" spans="1:14" hidden="1" x14ac:dyDescent="0.25">
      <c r="A4235" t="s">
        <v>3448</v>
      </c>
      <c r="B4235" s="1">
        <v>45099</v>
      </c>
      <c r="C4235">
        <v>689</v>
      </c>
      <c r="D4235">
        <v>395</v>
      </c>
      <c r="E4235">
        <v>10</v>
      </c>
      <c r="F4235">
        <v>65</v>
      </c>
      <c r="G4235">
        <v>21</v>
      </c>
      <c r="H4235" t="s">
        <v>3951</v>
      </c>
      <c r="I4235">
        <f>YEAR(Table1[[#This Row],[Date]])</f>
        <v>2023</v>
      </c>
      <c r="J4235">
        <f>MONTH(Table1[[#This Row],[Date]])</f>
        <v>6</v>
      </c>
      <c r="K4235">
        <f>WEEKDAY(Table1[[#This Row],[Date]])</f>
        <v>5</v>
      </c>
      <c r="L4235" s="3">
        <f>DAY(Table1[[#This Row],[Date]])</f>
        <v>22</v>
      </c>
      <c r="M4235" s="3">
        <f>Table1[[#This Row],[Inventory Level]]/Table1[[#This Row],[Reorder Point]]</f>
        <v>1.7443037974683544</v>
      </c>
      <c r="N4235" s="3">
        <f>ROUND(Table1[[#This Row],[Turnover Ratio]],2)</f>
        <v>1.74</v>
      </c>
    </row>
    <row r="4236" spans="1:14" hidden="1" x14ac:dyDescent="0.25">
      <c r="A4236" t="s">
        <v>3449</v>
      </c>
      <c r="B4236" s="1">
        <v>45067</v>
      </c>
      <c r="C4236">
        <v>211</v>
      </c>
      <c r="D4236">
        <v>232</v>
      </c>
      <c r="E4236">
        <v>8</v>
      </c>
      <c r="F4236">
        <v>100</v>
      </c>
      <c r="G4236">
        <v>10</v>
      </c>
      <c r="H4236" t="s">
        <v>3951</v>
      </c>
      <c r="I4236">
        <f>YEAR(Table1[[#This Row],[Date]])</f>
        <v>2023</v>
      </c>
      <c r="J4236">
        <f>MONTH(Table1[[#This Row],[Date]])</f>
        <v>5</v>
      </c>
      <c r="K4236">
        <f>WEEKDAY(Table1[[#This Row],[Date]])</f>
        <v>1</v>
      </c>
      <c r="L4236" s="3">
        <f>DAY(Table1[[#This Row],[Date]])</f>
        <v>21</v>
      </c>
      <c r="M4236" s="3">
        <f>Table1[[#This Row],[Inventory Level]]/Table1[[#This Row],[Reorder Point]]</f>
        <v>0.90948275862068961</v>
      </c>
      <c r="N4236" s="3">
        <f>ROUND(Table1[[#This Row],[Turnover Ratio]],2)</f>
        <v>0.91</v>
      </c>
    </row>
    <row r="4237" spans="1:14" x14ac:dyDescent="0.25">
      <c r="A4237" t="s">
        <v>3450</v>
      </c>
      <c r="B4237" s="1">
        <v>45325</v>
      </c>
      <c r="C4237">
        <v>962</v>
      </c>
      <c r="D4237">
        <v>228</v>
      </c>
      <c r="E4237">
        <v>24</v>
      </c>
      <c r="F4237">
        <v>48</v>
      </c>
      <c r="G4237">
        <v>38</v>
      </c>
      <c r="H4237" t="s">
        <v>3949</v>
      </c>
      <c r="I4237">
        <f>YEAR(Table1[[#This Row],[Date]])</f>
        <v>2024</v>
      </c>
      <c r="J4237">
        <f>MONTH(Table1[[#This Row],[Date]])</f>
        <v>2</v>
      </c>
      <c r="K4237">
        <f>WEEKDAY(Table1[[#This Row],[Date]])</f>
        <v>7</v>
      </c>
      <c r="L4237" s="3">
        <f>DAY(Table1[[#This Row],[Date]])</f>
        <v>3</v>
      </c>
      <c r="M4237" s="3">
        <f>Table1[[#This Row],[Inventory Level]]/Table1[[#This Row],[Reorder Point]]</f>
        <v>4.2192982456140351</v>
      </c>
      <c r="N4237" s="3">
        <f>ROUND(Table1[[#This Row],[Turnover Ratio]],2)</f>
        <v>4.22</v>
      </c>
    </row>
    <row r="4238" spans="1:14" hidden="1" x14ac:dyDescent="0.25">
      <c r="A4238" t="s">
        <v>3451</v>
      </c>
      <c r="B4238" s="1">
        <v>45220</v>
      </c>
      <c r="C4238">
        <v>902</v>
      </c>
      <c r="D4238">
        <v>476</v>
      </c>
      <c r="E4238">
        <v>25</v>
      </c>
      <c r="F4238">
        <v>185</v>
      </c>
      <c r="G4238">
        <v>46</v>
      </c>
      <c r="H4238" t="s">
        <v>3951</v>
      </c>
      <c r="I4238">
        <f>YEAR(Table1[[#This Row],[Date]])</f>
        <v>2023</v>
      </c>
      <c r="J4238">
        <f>MONTH(Table1[[#This Row],[Date]])</f>
        <v>10</v>
      </c>
      <c r="K4238">
        <f>WEEKDAY(Table1[[#This Row],[Date]])</f>
        <v>7</v>
      </c>
      <c r="L4238" s="3">
        <f>DAY(Table1[[#This Row],[Date]])</f>
        <v>21</v>
      </c>
      <c r="M4238" s="3">
        <f>Table1[[#This Row],[Inventory Level]]/Table1[[#This Row],[Reorder Point]]</f>
        <v>1.8949579831932772</v>
      </c>
      <c r="N4238" s="3">
        <f>ROUND(Table1[[#This Row],[Turnover Ratio]],2)</f>
        <v>1.89</v>
      </c>
    </row>
    <row r="4239" spans="1:14" hidden="1" x14ac:dyDescent="0.25">
      <c r="A4239" t="s">
        <v>3452</v>
      </c>
      <c r="B4239" s="1">
        <v>45293</v>
      </c>
      <c r="C4239">
        <v>941</v>
      </c>
      <c r="D4239">
        <v>482</v>
      </c>
      <c r="E4239">
        <v>14</v>
      </c>
      <c r="F4239">
        <v>13</v>
      </c>
      <c r="G4239">
        <v>48</v>
      </c>
      <c r="H4239" t="s">
        <v>3951</v>
      </c>
      <c r="I4239">
        <f>YEAR(Table1[[#This Row],[Date]])</f>
        <v>2024</v>
      </c>
      <c r="J4239">
        <f>MONTH(Table1[[#This Row],[Date]])</f>
        <v>1</v>
      </c>
      <c r="K4239">
        <f>WEEKDAY(Table1[[#This Row],[Date]])</f>
        <v>3</v>
      </c>
      <c r="L4239" s="3">
        <f>DAY(Table1[[#This Row],[Date]])</f>
        <v>2</v>
      </c>
      <c r="M4239" s="3">
        <f>Table1[[#This Row],[Inventory Level]]/Table1[[#This Row],[Reorder Point]]</f>
        <v>1.9522821576763485</v>
      </c>
      <c r="N4239" s="3">
        <f>ROUND(Table1[[#This Row],[Turnover Ratio]],2)</f>
        <v>1.95</v>
      </c>
    </row>
    <row r="4240" spans="1:14" hidden="1" x14ac:dyDescent="0.25">
      <c r="A4240" t="s">
        <v>3453</v>
      </c>
      <c r="B4240" s="1">
        <v>45231</v>
      </c>
      <c r="C4240">
        <v>429</v>
      </c>
      <c r="D4240">
        <v>398</v>
      </c>
      <c r="E4240">
        <v>4</v>
      </c>
      <c r="F4240">
        <v>108</v>
      </c>
      <c r="G4240">
        <v>29</v>
      </c>
      <c r="H4240" t="s">
        <v>3951</v>
      </c>
      <c r="I4240">
        <f>YEAR(Table1[[#This Row],[Date]])</f>
        <v>2023</v>
      </c>
      <c r="J4240">
        <f>MONTH(Table1[[#This Row],[Date]])</f>
        <v>11</v>
      </c>
      <c r="K4240">
        <f>WEEKDAY(Table1[[#This Row],[Date]])</f>
        <v>4</v>
      </c>
      <c r="L4240" s="3">
        <f>DAY(Table1[[#This Row],[Date]])</f>
        <v>1</v>
      </c>
      <c r="M4240" s="3">
        <f>Table1[[#This Row],[Inventory Level]]/Table1[[#This Row],[Reorder Point]]</f>
        <v>1.0778894472361809</v>
      </c>
      <c r="N4240" s="3">
        <f>ROUND(Table1[[#This Row],[Turnover Ratio]],2)</f>
        <v>1.08</v>
      </c>
    </row>
    <row r="4241" spans="1:14" x14ac:dyDescent="0.25">
      <c r="A4241" t="s">
        <v>1648</v>
      </c>
      <c r="B4241" s="1">
        <v>45283</v>
      </c>
      <c r="C4241">
        <v>826</v>
      </c>
      <c r="D4241">
        <v>63</v>
      </c>
      <c r="E4241">
        <v>23</v>
      </c>
      <c r="F4241">
        <v>188</v>
      </c>
      <c r="G4241">
        <v>21</v>
      </c>
      <c r="H4241" t="s">
        <v>3949</v>
      </c>
      <c r="I4241">
        <f>YEAR(Table1[[#This Row],[Date]])</f>
        <v>2023</v>
      </c>
      <c r="J4241">
        <f>MONTH(Table1[[#This Row],[Date]])</f>
        <v>12</v>
      </c>
      <c r="K4241">
        <f>WEEKDAY(Table1[[#This Row],[Date]])</f>
        <v>7</v>
      </c>
      <c r="L4241" s="3">
        <f>DAY(Table1[[#This Row],[Date]])</f>
        <v>23</v>
      </c>
      <c r="M4241" s="3">
        <f>Table1[[#This Row],[Inventory Level]]/Table1[[#This Row],[Reorder Point]]</f>
        <v>13.111111111111111</v>
      </c>
      <c r="N4241" s="3">
        <f>ROUND(Table1[[#This Row],[Turnover Ratio]],2)</f>
        <v>13.11</v>
      </c>
    </row>
    <row r="4242" spans="1:14" hidden="1" x14ac:dyDescent="0.25">
      <c r="A4242" t="s">
        <v>3454</v>
      </c>
      <c r="B4242" s="1">
        <v>45516</v>
      </c>
      <c r="C4242">
        <v>392</v>
      </c>
      <c r="D4242">
        <v>114</v>
      </c>
      <c r="E4242">
        <v>27</v>
      </c>
      <c r="F4242">
        <v>178</v>
      </c>
      <c r="G4242">
        <v>12</v>
      </c>
      <c r="H4242" t="s">
        <v>3951</v>
      </c>
      <c r="I4242">
        <f>YEAR(Table1[[#This Row],[Date]])</f>
        <v>2024</v>
      </c>
      <c r="J4242">
        <f>MONTH(Table1[[#This Row],[Date]])</f>
        <v>8</v>
      </c>
      <c r="K4242">
        <f>WEEKDAY(Table1[[#This Row],[Date]])</f>
        <v>2</v>
      </c>
      <c r="L4242" s="3">
        <f>DAY(Table1[[#This Row],[Date]])</f>
        <v>12</v>
      </c>
      <c r="M4242" s="3">
        <f>Table1[[#This Row],[Inventory Level]]/Table1[[#This Row],[Reorder Point]]</f>
        <v>3.4385964912280702</v>
      </c>
      <c r="N4242" s="3">
        <f>ROUND(Table1[[#This Row],[Turnover Ratio]],2)</f>
        <v>3.44</v>
      </c>
    </row>
    <row r="4243" spans="1:14" hidden="1" x14ac:dyDescent="0.25">
      <c r="A4243" t="s">
        <v>1676</v>
      </c>
      <c r="B4243" s="1">
        <v>45253</v>
      </c>
      <c r="C4243">
        <v>796</v>
      </c>
      <c r="D4243">
        <v>402</v>
      </c>
      <c r="E4243">
        <v>28</v>
      </c>
      <c r="F4243">
        <v>121</v>
      </c>
      <c r="G4243">
        <v>1</v>
      </c>
      <c r="H4243" t="s">
        <v>3951</v>
      </c>
      <c r="I4243">
        <f>YEAR(Table1[[#This Row],[Date]])</f>
        <v>2023</v>
      </c>
      <c r="J4243">
        <f>MONTH(Table1[[#This Row],[Date]])</f>
        <v>11</v>
      </c>
      <c r="K4243">
        <f>WEEKDAY(Table1[[#This Row],[Date]])</f>
        <v>5</v>
      </c>
      <c r="L4243" s="3">
        <f>DAY(Table1[[#This Row],[Date]])</f>
        <v>23</v>
      </c>
      <c r="M4243" s="3">
        <f>Table1[[#This Row],[Inventory Level]]/Table1[[#This Row],[Reorder Point]]</f>
        <v>1.9800995024875623</v>
      </c>
      <c r="N4243" s="3">
        <f>ROUND(Table1[[#This Row],[Turnover Ratio]],2)</f>
        <v>1.98</v>
      </c>
    </row>
    <row r="4244" spans="1:14" x14ac:dyDescent="0.25">
      <c r="A4244" t="s">
        <v>3152</v>
      </c>
      <c r="B4244" s="1">
        <v>45466</v>
      </c>
      <c r="C4244">
        <v>446</v>
      </c>
      <c r="D4244">
        <v>166</v>
      </c>
      <c r="E4244">
        <v>18</v>
      </c>
      <c r="F4244">
        <v>46</v>
      </c>
      <c r="G4244">
        <v>41</v>
      </c>
      <c r="H4244" t="s">
        <v>3949</v>
      </c>
      <c r="I4244">
        <f>YEAR(Table1[[#This Row],[Date]])</f>
        <v>2024</v>
      </c>
      <c r="J4244">
        <f>MONTH(Table1[[#This Row],[Date]])</f>
        <v>6</v>
      </c>
      <c r="K4244">
        <f>WEEKDAY(Table1[[#This Row],[Date]])</f>
        <v>1</v>
      </c>
      <c r="L4244" s="3">
        <f>DAY(Table1[[#This Row],[Date]])</f>
        <v>23</v>
      </c>
      <c r="M4244" s="3">
        <f>Table1[[#This Row],[Inventory Level]]/Table1[[#This Row],[Reorder Point]]</f>
        <v>2.6867469879518073</v>
      </c>
      <c r="N4244" s="3">
        <f>ROUND(Table1[[#This Row],[Turnover Ratio]],2)</f>
        <v>2.69</v>
      </c>
    </row>
    <row r="4245" spans="1:14" hidden="1" x14ac:dyDescent="0.25">
      <c r="A4245" t="s">
        <v>2169</v>
      </c>
      <c r="B4245" s="1">
        <v>45662</v>
      </c>
      <c r="C4245">
        <v>907</v>
      </c>
      <c r="D4245">
        <v>474</v>
      </c>
      <c r="E4245">
        <v>13</v>
      </c>
      <c r="F4245">
        <v>99</v>
      </c>
      <c r="G4245">
        <v>40</v>
      </c>
      <c r="H4245" t="s">
        <v>3951</v>
      </c>
      <c r="I4245">
        <f>YEAR(Table1[[#This Row],[Date]])</f>
        <v>2025</v>
      </c>
      <c r="J4245">
        <f>MONTH(Table1[[#This Row],[Date]])</f>
        <v>1</v>
      </c>
      <c r="K4245">
        <f>WEEKDAY(Table1[[#This Row],[Date]])</f>
        <v>1</v>
      </c>
      <c r="L4245" s="3">
        <f>DAY(Table1[[#This Row],[Date]])</f>
        <v>5</v>
      </c>
      <c r="M4245" s="3">
        <f>Table1[[#This Row],[Inventory Level]]/Table1[[#This Row],[Reorder Point]]</f>
        <v>1.9135021097046414</v>
      </c>
      <c r="N4245" s="3">
        <f>ROUND(Table1[[#This Row],[Turnover Ratio]],2)</f>
        <v>1.91</v>
      </c>
    </row>
    <row r="4246" spans="1:14" hidden="1" x14ac:dyDescent="0.25">
      <c r="A4246" t="s">
        <v>3455</v>
      </c>
      <c r="B4246" s="1">
        <v>45603</v>
      </c>
      <c r="C4246">
        <v>247</v>
      </c>
      <c r="D4246">
        <v>272</v>
      </c>
      <c r="E4246">
        <v>22</v>
      </c>
      <c r="F4246">
        <v>141</v>
      </c>
      <c r="G4246">
        <v>39</v>
      </c>
      <c r="H4246" t="s">
        <v>3950</v>
      </c>
      <c r="I4246">
        <f>YEAR(Table1[[#This Row],[Date]])</f>
        <v>2024</v>
      </c>
      <c r="J4246">
        <f>MONTH(Table1[[#This Row],[Date]])</f>
        <v>11</v>
      </c>
      <c r="K4246">
        <f>WEEKDAY(Table1[[#This Row],[Date]])</f>
        <v>5</v>
      </c>
      <c r="L4246" s="3">
        <f>DAY(Table1[[#This Row],[Date]])</f>
        <v>7</v>
      </c>
      <c r="M4246" s="3">
        <f>Table1[[#This Row],[Inventory Level]]/Table1[[#This Row],[Reorder Point]]</f>
        <v>0.90808823529411764</v>
      </c>
      <c r="N4246" s="3">
        <f>ROUND(Table1[[#This Row],[Turnover Ratio]],2)</f>
        <v>0.91</v>
      </c>
    </row>
    <row r="4247" spans="1:14" hidden="1" x14ac:dyDescent="0.25">
      <c r="A4247" t="s">
        <v>3456</v>
      </c>
      <c r="B4247" s="1">
        <v>45395</v>
      </c>
      <c r="C4247">
        <v>197</v>
      </c>
      <c r="D4247">
        <v>170</v>
      </c>
      <c r="E4247">
        <v>14</v>
      </c>
      <c r="F4247">
        <v>52</v>
      </c>
      <c r="G4247">
        <v>4</v>
      </c>
      <c r="H4247" t="s">
        <v>3950</v>
      </c>
      <c r="I4247">
        <f>YEAR(Table1[[#This Row],[Date]])</f>
        <v>2024</v>
      </c>
      <c r="J4247">
        <f>MONTH(Table1[[#This Row],[Date]])</f>
        <v>4</v>
      </c>
      <c r="K4247">
        <f>WEEKDAY(Table1[[#This Row],[Date]])</f>
        <v>7</v>
      </c>
      <c r="L4247" s="3">
        <f>DAY(Table1[[#This Row],[Date]])</f>
        <v>13</v>
      </c>
      <c r="M4247" s="3">
        <f>Table1[[#This Row],[Inventory Level]]/Table1[[#This Row],[Reorder Point]]</f>
        <v>1.1588235294117648</v>
      </c>
      <c r="N4247" s="3">
        <f>ROUND(Table1[[#This Row],[Turnover Ratio]],2)</f>
        <v>1.1599999999999999</v>
      </c>
    </row>
    <row r="4248" spans="1:14" hidden="1" x14ac:dyDescent="0.25">
      <c r="A4248" t="s">
        <v>3457</v>
      </c>
      <c r="B4248" s="1">
        <v>45077</v>
      </c>
      <c r="C4248">
        <v>538</v>
      </c>
      <c r="D4248">
        <v>338</v>
      </c>
      <c r="E4248">
        <v>30</v>
      </c>
      <c r="F4248">
        <v>73</v>
      </c>
      <c r="G4248">
        <v>44</v>
      </c>
      <c r="H4248" t="s">
        <v>3950</v>
      </c>
      <c r="I4248">
        <f>YEAR(Table1[[#This Row],[Date]])</f>
        <v>2023</v>
      </c>
      <c r="J4248">
        <f>MONTH(Table1[[#This Row],[Date]])</f>
        <v>5</v>
      </c>
      <c r="K4248">
        <f>WEEKDAY(Table1[[#This Row],[Date]])</f>
        <v>4</v>
      </c>
      <c r="L4248" s="3">
        <f>DAY(Table1[[#This Row],[Date]])</f>
        <v>31</v>
      </c>
      <c r="M4248" s="3">
        <f>Table1[[#This Row],[Inventory Level]]/Table1[[#This Row],[Reorder Point]]</f>
        <v>1.5917159763313609</v>
      </c>
      <c r="N4248" s="3">
        <f>ROUND(Table1[[#This Row],[Turnover Ratio]],2)</f>
        <v>1.59</v>
      </c>
    </row>
    <row r="4249" spans="1:14" x14ac:dyDescent="0.25">
      <c r="A4249" t="s">
        <v>3458</v>
      </c>
      <c r="B4249" s="1">
        <v>45399</v>
      </c>
      <c r="C4249">
        <v>407</v>
      </c>
      <c r="D4249">
        <v>187</v>
      </c>
      <c r="E4249">
        <v>27</v>
      </c>
      <c r="F4249">
        <v>32</v>
      </c>
      <c r="G4249">
        <v>39</v>
      </c>
      <c r="H4249" t="s">
        <v>3949</v>
      </c>
      <c r="I4249">
        <f>YEAR(Table1[[#This Row],[Date]])</f>
        <v>2024</v>
      </c>
      <c r="J4249">
        <f>MONTH(Table1[[#This Row],[Date]])</f>
        <v>4</v>
      </c>
      <c r="K4249">
        <f>WEEKDAY(Table1[[#This Row],[Date]])</f>
        <v>4</v>
      </c>
      <c r="L4249" s="3">
        <f>DAY(Table1[[#This Row],[Date]])</f>
        <v>17</v>
      </c>
      <c r="M4249" s="3">
        <f>Table1[[#This Row],[Inventory Level]]/Table1[[#This Row],[Reorder Point]]</f>
        <v>2.1764705882352939</v>
      </c>
      <c r="N4249" s="3">
        <f>ROUND(Table1[[#This Row],[Turnover Ratio]],2)</f>
        <v>2.1800000000000002</v>
      </c>
    </row>
    <row r="4250" spans="1:14" hidden="1" x14ac:dyDescent="0.25">
      <c r="A4250" t="s">
        <v>3459</v>
      </c>
      <c r="B4250" s="1">
        <v>45516</v>
      </c>
      <c r="C4250">
        <v>815</v>
      </c>
      <c r="D4250">
        <v>313</v>
      </c>
      <c r="E4250">
        <v>28</v>
      </c>
      <c r="F4250">
        <v>87</v>
      </c>
      <c r="G4250">
        <v>43</v>
      </c>
      <c r="H4250" t="s">
        <v>3951</v>
      </c>
      <c r="I4250">
        <f>YEAR(Table1[[#This Row],[Date]])</f>
        <v>2024</v>
      </c>
      <c r="J4250">
        <f>MONTH(Table1[[#This Row],[Date]])</f>
        <v>8</v>
      </c>
      <c r="K4250">
        <f>WEEKDAY(Table1[[#This Row],[Date]])</f>
        <v>2</v>
      </c>
      <c r="L4250" s="3">
        <f>DAY(Table1[[#This Row],[Date]])</f>
        <v>12</v>
      </c>
      <c r="M4250" s="3">
        <f>Table1[[#This Row],[Inventory Level]]/Table1[[#This Row],[Reorder Point]]</f>
        <v>2.6038338658146967</v>
      </c>
      <c r="N4250" s="3">
        <f>ROUND(Table1[[#This Row],[Turnover Ratio]],2)</f>
        <v>2.6</v>
      </c>
    </row>
    <row r="4251" spans="1:14" hidden="1" x14ac:dyDescent="0.25">
      <c r="A4251" t="s">
        <v>3460</v>
      </c>
      <c r="B4251" s="1">
        <v>45124</v>
      </c>
      <c r="C4251">
        <v>931</v>
      </c>
      <c r="D4251">
        <v>104</v>
      </c>
      <c r="E4251">
        <v>30</v>
      </c>
      <c r="F4251">
        <v>74</v>
      </c>
      <c r="G4251">
        <v>44</v>
      </c>
      <c r="H4251" t="s">
        <v>3951</v>
      </c>
      <c r="I4251">
        <f>YEAR(Table1[[#This Row],[Date]])</f>
        <v>2023</v>
      </c>
      <c r="J4251">
        <f>MONTH(Table1[[#This Row],[Date]])</f>
        <v>7</v>
      </c>
      <c r="K4251">
        <f>WEEKDAY(Table1[[#This Row],[Date]])</f>
        <v>2</v>
      </c>
      <c r="L4251" s="3">
        <f>DAY(Table1[[#This Row],[Date]])</f>
        <v>17</v>
      </c>
      <c r="M4251" s="3">
        <f>Table1[[#This Row],[Inventory Level]]/Table1[[#This Row],[Reorder Point]]</f>
        <v>8.9519230769230766</v>
      </c>
      <c r="N4251" s="3">
        <f>ROUND(Table1[[#This Row],[Turnover Ratio]],2)</f>
        <v>8.9499999999999993</v>
      </c>
    </row>
    <row r="4252" spans="1:14" hidden="1" x14ac:dyDescent="0.25">
      <c r="A4252" t="s">
        <v>3461</v>
      </c>
      <c r="B4252" s="1">
        <v>45241</v>
      </c>
      <c r="C4252">
        <v>390</v>
      </c>
      <c r="D4252">
        <v>257</v>
      </c>
      <c r="E4252">
        <v>20</v>
      </c>
      <c r="F4252">
        <v>181</v>
      </c>
      <c r="G4252">
        <v>32</v>
      </c>
      <c r="H4252" t="s">
        <v>3950</v>
      </c>
      <c r="I4252">
        <f>YEAR(Table1[[#This Row],[Date]])</f>
        <v>2023</v>
      </c>
      <c r="J4252">
        <f>MONTH(Table1[[#This Row],[Date]])</f>
        <v>11</v>
      </c>
      <c r="K4252">
        <f>WEEKDAY(Table1[[#This Row],[Date]])</f>
        <v>7</v>
      </c>
      <c r="L4252" s="3">
        <f>DAY(Table1[[#This Row],[Date]])</f>
        <v>11</v>
      </c>
      <c r="M4252" s="3">
        <f>Table1[[#This Row],[Inventory Level]]/Table1[[#This Row],[Reorder Point]]</f>
        <v>1.5175097276264591</v>
      </c>
      <c r="N4252" s="3">
        <f>ROUND(Table1[[#This Row],[Turnover Ratio]],2)</f>
        <v>1.52</v>
      </c>
    </row>
    <row r="4253" spans="1:14" hidden="1" x14ac:dyDescent="0.25">
      <c r="A4253" t="s">
        <v>3462</v>
      </c>
      <c r="B4253" s="1">
        <v>45030</v>
      </c>
      <c r="C4253">
        <v>421</v>
      </c>
      <c r="D4253">
        <v>373</v>
      </c>
      <c r="E4253">
        <v>25</v>
      </c>
      <c r="F4253">
        <v>183</v>
      </c>
      <c r="G4253">
        <v>50</v>
      </c>
      <c r="H4253" t="s">
        <v>3951</v>
      </c>
      <c r="I4253">
        <f>YEAR(Table1[[#This Row],[Date]])</f>
        <v>2023</v>
      </c>
      <c r="J4253">
        <f>MONTH(Table1[[#This Row],[Date]])</f>
        <v>4</v>
      </c>
      <c r="K4253">
        <f>WEEKDAY(Table1[[#This Row],[Date]])</f>
        <v>6</v>
      </c>
      <c r="L4253" s="3">
        <f>DAY(Table1[[#This Row],[Date]])</f>
        <v>14</v>
      </c>
      <c r="M4253" s="3">
        <f>Table1[[#This Row],[Inventory Level]]/Table1[[#This Row],[Reorder Point]]</f>
        <v>1.1286863270777481</v>
      </c>
      <c r="N4253" s="3">
        <f>ROUND(Table1[[#This Row],[Turnover Ratio]],2)</f>
        <v>1.1299999999999999</v>
      </c>
    </row>
    <row r="4254" spans="1:14" x14ac:dyDescent="0.25">
      <c r="A4254" t="s">
        <v>3463</v>
      </c>
      <c r="B4254" s="1">
        <v>45692</v>
      </c>
      <c r="C4254">
        <v>516</v>
      </c>
      <c r="D4254">
        <v>443</v>
      </c>
      <c r="E4254">
        <v>24</v>
      </c>
      <c r="F4254">
        <v>114</v>
      </c>
      <c r="G4254">
        <v>14</v>
      </c>
      <c r="H4254" t="s">
        <v>3949</v>
      </c>
      <c r="I4254">
        <f>YEAR(Table1[[#This Row],[Date]])</f>
        <v>2025</v>
      </c>
      <c r="J4254">
        <f>MONTH(Table1[[#This Row],[Date]])</f>
        <v>2</v>
      </c>
      <c r="K4254">
        <f>WEEKDAY(Table1[[#This Row],[Date]])</f>
        <v>3</v>
      </c>
      <c r="L4254" s="3">
        <f>DAY(Table1[[#This Row],[Date]])</f>
        <v>4</v>
      </c>
      <c r="M4254" s="3">
        <f>Table1[[#This Row],[Inventory Level]]/Table1[[#This Row],[Reorder Point]]</f>
        <v>1.1647855530474041</v>
      </c>
      <c r="N4254" s="3">
        <f>ROUND(Table1[[#This Row],[Turnover Ratio]],2)</f>
        <v>1.1599999999999999</v>
      </c>
    </row>
    <row r="4255" spans="1:14" hidden="1" x14ac:dyDescent="0.25">
      <c r="A4255" t="s">
        <v>3464</v>
      </c>
      <c r="B4255" s="1">
        <v>45327</v>
      </c>
      <c r="C4255">
        <v>731</v>
      </c>
      <c r="D4255">
        <v>126</v>
      </c>
      <c r="E4255">
        <v>6</v>
      </c>
      <c r="F4255">
        <v>81</v>
      </c>
      <c r="G4255">
        <v>20</v>
      </c>
      <c r="H4255" t="s">
        <v>3951</v>
      </c>
      <c r="I4255">
        <f>YEAR(Table1[[#This Row],[Date]])</f>
        <v>2024</v>
      </c>
      <c r="J4255">
        <f>MONTH(Table1[[#This Row],[Date]])</f>
        <v>2</v>
      </c>
      <c r="K4255">
        <f>WEEKDAY(Table1[[#This Row],[Date]])</f>
        <v>2</v>
      </c>
      <c r="L4255" s="3">
        <f>DAY(Table1[[#This Row],[Date]])</f>
        <v>5</v>
      </c>
      <c r="M4255" s="3">
        <f>Table1[[#This Row],[Inventory Level]]/Table1[[#This Row],[Reorder Point]]</f>
        <v>5.8015873015873014</v>
      </c>
      <c r="N4255" s="3">
        <f>ROUND(Table1[[#This Row],[Turnover Ratio]],2)</f>
        <v>5.8</v>
      </c>
    </row>
    <row r="4256" spans="1:14" hidden="1" x14ac:dyDescent="0.25">
      <c r="A4256" t="s">
        <v>3465</v>
      </c>
      <c r="B4256" s="1">
        <v>45424</v>
      </c>
      <c r="C4256">
        <v>704</v>
      </c>
      <c r="D4256">
        <v>188</v>
      </c>
      <c r="E4256">
        <v>25</v>
      </c>
      <c r="F4256">
        <v>68</v>
      </c>
      <c r="G4256">
        <v>48</v>
      </c>
      <c r="H4256" t="s">
        <v>3950</v>
      </c>
      <c r="I4256">
        <f>YEAR(Table1[[#This Row],[Date]])</f>
        <v>2024</v>
      </c>
      <c r="J4256">
        <f>MONTH(Table1[[#This Row],[Date]])</f>
        <v>5</v>
      </c>
      <c r="K4256">
        <f>WEEKDAY(Table1[[#This Row],[Date]])</f>
        <v>1</v>
      </c>
      <c r="L4256" s="3">
        <f>DAY(Table1[[#This Row],[Date]])</f>
        <v>12</v>
      </c>
      <c r="M4256" s="3">
        <f>Table1[[#This Row],[Inventory Level]]/Table1[[#This Row],[Reorder Point]]</f>
        <v>3.7446808510638299</v>
      </c>
      <c r="N4256" s="3">
        <f>ROUND(Table1[[#This Row],[Turnover Ratio]],2)</f>
        <v>3.74</v>
      </c>
    </row>
    <row r="4257" spans="1:14" hidden="1" x14ac:dyDescent="0.25">
      <c r="A4257" t="s">
        <v>3466</v>
      </c>
      <c r="B4257" s="1">
        <v>45494</v>
      </c>
      <c r="C4257">
        <v>623</v>
      </c>
      <c r="D4257">
        <v>114</v>
      </c>
      <c r="E4257">
        <v>30</v>
      </c>
      <c r="F4257">
        <v>39</v>
      </c>
      <c r="G4257">
        <v>35</v>
      </c>
      <c r="H4257" t="s">
        <v>3950</v>
      </c>
      <c r="I4257">
        <f>YEAR(Table1[[#This Row],[Date]])</f>
        <v>2024</v>
      </c>
      <c r="J4257">
        <f>MONTH(Table1[[#This Row],[Date]])</f>
        <v>7</v>
      </c>
      <c r="K4257">
        <f>WEEKDAY(Table1[[#This Row],[Date]])</f>
        <v>1</v>
      </c>
      <c r="L4257" s="3">
        <f>DAY(Table1[[#This Row],[Date]])</f>
        <v>21</v>
      </c>
      <c r="M4257" s="3">
        <f>Table1[[#This Row],[Inventory Level]]/Table1[[#This Row],[Reorder Point]]</f>
        <v>5.4649122807017543</v>
      </c>
      <c r="N4257" s="3">
        <f>ROUND(Table1[[#This Row],[Turnover Ratio]],2)</f>
        <v>5.46</v>
      </c>
    </row>
    <row r="4258" spans="1:14" x14ac:dyDescent="0.25">
      <c r="A4258" t="s">
        <v>3467</v>
      </c>
      <c r="B4258" s="1">
        <v>45598</v>
      </c>
      <c r="C4258">
        <v>892</v>
      </c>
      <c r="D4258">
        <v>236</v>
      </c>
      <c r="E4258">
        <v>23</v>
      </c>
      <c r="F4258">
        <v>32</v>
      </c>
      <c r="G4258">
        <v>43</v>
      </c>
      <c r="H4258" t="s">
        <v>3949</v>
      </c>
      <c r="I4258">
        <f>YEAR(Table1[[#This Row],[Date]])</f>
        <v>2024</v>
      </c>
      <c r="J4258">
        <f>MONTH(Table1[[#This Row],[Date]])</f>
        <v>11</v>
      </c>
      <c r="K4258">
        <f>WEEKDAY(Table1[[#This Row],[Date]])</f>
        <v>7</v>
      </c>
      <c r="L4258" s="3">
        <f>DAY(Table1[[#This Row],[Date]])</f>
        <v>2</v>
      </c>
      <c r="M4258" s="3">
        <f>Table1[[#This Row],[Inventory Level]]/Table1[[#This Row],[Reorder Point]]</f>
        <v>3.7796610169491527</v>
      </c>
      <c r="N4258" s="3">
        <f>ROUND(Table1[[#This Row],[Turnover Ratio]],2)</f>
        <v>3.78</v>
      </c>
    </row>
    <row r="4259" spans="1:14" hidden="1" x14ac:dyDescent="0.25">
      <c r="A4259" t="s">
        <v>3468</v>
      </c>
      <c r="B4259" s="1">
        <v>45092</v>
      </c>
      <c r="C4259">
        <v>725</v>
      </c>
      <c r="D4259">
        <v>274</v>
      </c>
      <c r="E4259">
        <v>27</v>
      </c>
      <c r="F4259">
        <v>45</v>
      </c>
      <c r="G4259">
        <v>7</v>
      </c>
      <c r="H4259" t="s">
        <v>3950</v>
      </c>
      <c r="I4259">
        <f>YEAR(Table1[[#This Row],[Date]])</f>
        <v>2023</v>
      </c>
      <c r="J4259">
        <f>MONTH(Table1[[#This Row],[Date]])</f>
        <v>6</v>
      </c>
      <c r="K4259">
        <f>WEEKDAY(Table1[[#This Row],[Date]])</f>
        <v>5</v>
      </c>
      <c r="L4259" s="3">
        <f>DAY(Table1[[#This Row],[Date]])</f>
        <v>15</v>
      </c>
      <c r="M4259" s="3">
        <f>Table1[[#This Row],[Inventory Level]]/Table1[[#This Row],[Reorder Point]]</f>
        <v>2.6459854014598538</v>
      </c>
      <c r="N4259" s="3">
        <f>ROUND(Table1[[#This Row],[Turnover Ratio]],2)</f>
        <v>2.65</v>
      </c>
    </row>
    <row r="4260" spans="1:14" x14ac:dyDescent="0.25">
      <c r="A4260" t="s">
        <v>1129</v>
      </c>
      <c r="B4260" s="1">
        <v>45218</v>
      </c>
      <c r="C4260">
        <v>481</v>
      </c>
      <c r="D4260">
        <v>302</v>
      </c>
      <c r="E4260">
        <v>29</v>
      </c>
      <c r="F4260">
        <v>121</v>
      </c>
      <c r="G4260">
        <v>4</v>
      </c>
      <c r="H4260" t="s">
        <v>3949</v>
      </c>
      <c r="I4260">
        <f>YEAR(Table1[[#This Row],[Date]])</f>
        <v>2023</v>
      </c>
      <c r="J4260">
        <f>MONTH(Table1[[#This Row],[Date]])</f>
        <v>10</v>
      </c>
      <c r="K4260">
        <f>WEEKDAY(Table1[[#This Row],[Date]])</f>
        <v>5</v>
      </c>
      <c r="L4260" s="3">
        <f>DAY(Table1[[#This Row],[Date]])</f>
        <v>19</v>
      </c>
      <c r="M4260" s="3">
        <f>Table1[[#This Row],[Inventory Level]]/Table1[[#This Row],[Reorder Point]]</f>
        <v>1.5927152317880795</v>
      </c>
      <c r="N4260" s="3">
        <f>ROUND(Table1[[#This Row],[Turnover Ratio]],2)</f>
        <v>1.59</v>
      </c>
    </row>
    <row r="4261" spans="1:14" hidden="1" x14ac:dyDescent="0.25">
      <c r="A4261" t="s">
        <v>1142</v>
      </c>
      <c r="B4261" s="1">
        <v>45623</v>
      </c>
      <c r="C4261">
        <v>827</v>
      </c>
      <c r="D4261">
        <v>162</v>
      </c>
      <c r="E4261">
        <v>16</v>
      </c>
      <c r="F4261">
        <v>150</v>
      </c>
      <c r="G4261">
        <v>25</v>
      </c>
      <c r="H4261" t="s">
        <v>3951</v>
      </c>
      <c r="I4261">
        <f>YEAR(Table1[[#This Row],[Date]])</f>
        <v>2024</v>
      </c>
      <c r="J4261">
        <f>MONTH(Table1[[#This Row],[Date]])</f>
        <v>11</v>
      </c>
      <c r="K4261">
        <f>WEEKDAY(Table1[[#This Row],[Date]])</f>
        <v>4</v>
      </c>
      <c r="L4261" s="3">
        <f>DAY(Table1[[#This Row],[Date]])</f>
        <v>27</v>
      </c>
      <c r="M4261" s="3">
        <f>Table1[[#This Row],[Inventory Level]]/Table1[[#This Row],[Reorder Point]]</f>
        <v>5.1049382716049383</v>
      </c>
      <c r="N4261" s="3">
        <f>ROUND(Table1[[#This Row],[Turnover Ratio]],2)</f>
        <v>5.0999999999999996</v>
      </c>
    </row>
    <row r="4262" spans="1:14" x14ac:dyDescent="0.25">
      <c r="A4262" t="s">
        <v>3469</v>
      </c>
      <c r="B4262" s="1">
        <v>45018</v>
      </c>
      <c r="C4262">
        <v>437</v>
      </c>
      <c r="D4262">
        <v>437</v>
      </c>
      <c r="E4262">
        <v>4</v>
      </c>
      <c r="F4262">
        <v>97</v>
      </c>
      <c r="G4262">
        <v>8</v>
      </c>
      <c r="H4262" t="s">
        <v>3949</v>
      </c>
      <c r="I4262">
        <f>YEAR(Table1[[#This Row],[Date]])</f>
        <v>2023</v>
      </c>
      <c r="J4262">
        <f>MONTH(Table1[[#This Row],[Date]])</f>
        <v>4</v>
      </c>
      <c r="K4262">
        <f>WEEKDAY(Table1[[#This Row],[Date]])</f>
        <v>1</v>
      </c>
      <c r="L4262" s="3">
        <f>DAY(Table1[[#This Row],[Date]])</f>
        <v>2</v>
      </c>
      <c r="M4262" s="3">
        <f>Table1[[#This Row],[Inventory Level]]/Table1[[#This Row],[Reorder Point]]</f>
        <v>1</v>
      </c>
      <c r="N4262" s="3">
        <f>ROUND(Table1[[#This Row],[Turnover Ratio]],2)</f>
        <v>1</v>
      </c>
    </row>
    <row r="4263" spans="1:14" hidden="1" x14ac:dyDescent="0.25">
      <c r="A4263" t="s">
        <v>3470</v>
      </c>
      <c r="B4263" s="1">
        <v>45204</v>
      </c>
      <c r="C4263">
        <v>110</v>
      </c>
      <c r="D4263">
        <v>318</v>
      </c>
      <c r="E4263">
        <v>25</v>
      </c>
      <c r="F4263">
        <v>167</v>
      </c>
      <c r="G4263">
        <v>29</v>
      </c>
      <c r="H4263" t="s">
        <v>3950</v>
      </c>
      <c r="I4263">
        <f>YEAR(Table1[[#This Row],[Date]])</f>
        <v>2023</v>
      </c>
      <c r="J4263">
        <f>MONTH(Table1[[#This Row],[Date]])</f>
        <v>10</v>
      </c>
      <c r="K4263">
        <f>WEEKDAY(Table1[[#This Row],[Date]])</f>
        <v>5</v>
      </c>
      <c r="L4263" s="3">
        <f>DAY(Table1[[#This Row],[Date]])</f>
        <v>5</v>
      </c>
      <c r="M4263" s="3">
        <f>Table1[[#This Row],[Inventory Level]]/Table1[[#This Row],[Reorder Point]]</f>
        <v>0.34591194968553457</v>
      </c>
      <c r="N4263" s="3">
        <f>ROUND(Table1[[#This Row],[Turnover Ratio]],2)</f>
        <v>0.35</v>
      </c>
    </row>
    <row r="4264" spans="1:14" hidden="1" x14ac:dyDescent="0.25">
      <c r="A4264" t="s">
        <v>3304</v>
      </c>
      <c r="B4264" s="1">
        <v>45445</v>
      </c>
      <c r="C4264">
        <v>787</v>
      </c>
      <c r="D4264">
        <v>249</v>
      </c>
      <c r="E4264">
        <v>26</v>
      </c>
      <c r="F4264">
        <v>37</v>
      </c>
      <c r="G4264">
        <v>3</v>
      </c>
      <c r="H4264" t="s">
        <v>3951</v>
      </c>
      <c r="I4264">
        <f>YEAR(Table1[[#This Row],[Date]])</f>
        <v>2024</v>
      </c>
      <c r="J4264">
        <f>MONTH(Table1[[#This Row],[Date]])</f>
        <v>6</v>
      </c>
      <c r="K4264">
        <f>WEEKDAY(Table1[[#This Row],[Date]])</f>
        <v>1</v>
      </c>
      <c r="L4264" s="3">
        <f>DAY(Table1[[#This Row],[Date]])</f>
        <v>2</v>
      </c>
      <c r="M4264" s="3">
        <f>Table1[[#This Row],[Inventory Level]]/Table1[[#This Row],[Reorder Point]]</f>
        <v>3.1606425702811247</v>
      </c>
      <c r="N4264" s="3">
        <f>ROUND(Table1[[#This Row],[Turnover Ratio]],2)</f>
        <v>3.16</v>
      </c>
    </row>
    <row r="4265" spans="1:14" hidden="1" x14ac:dyDescent="0.25">
      <c r="A4265" t="s">
        <v>3471</v>
      </c>
      <c r="B4265" s="1">
        <v>44987</v>
      </c>
      <c r="C4265">
        <v>738</v>
      </c>
      <c r="D4265">
        <v>219</v>
      </c>
      <c r="E4265">
        <v>13</v>
      </c>
      <c r="F4265">
        <v>38</v>
      </c>
      <c r="G4265">
        <v>36</v>
      </c>
      <c r="H4265" t="s">
        <v>3950</v>
      </c>
      <c r="I4265">
        <f>YEAR(Table1[[#This Row],[Date]])</f>
        <v>2023</v>
      </c>
      <c r="J4265">
        <f>MONTH(Table1[[#This Row],[Date]])</f>
        <v>3</v>
      </c>
      <c r="K4265">
        <f>WEEKDAY(Table1[[#This Row],[Date]])</f>
        <v>5</v>
      </c>
      <c r="L4265" s="3">
        <f>DAY(Table1[[#This Row],[Date]])</f>
        <v>2</v>
      </c>
      <c r="M4265" s="3">
        <f>Table1[[#This Row],[Inventory Level]]/Table1[[#This Row],[Reorder Point]]</f>
        <v>3.3698630136986303</v>
      </c>
      <c r="N4265" s="3">
        <f>ROUND(Table1[[#This Row],[Turnover Ratio]],2)</f>
        <v>3.37</v>
      </c>
    </row>
    <row r="4266" spans="1:14" hidden="1" x14ac:dyDescent="0.25">
      <c r="A4266" t="s">
        <v>3472</v>
      </c>
      <c r="B4266" s="1">
        <v>45180</v>
      </c>
      <c r="C4266">
        <v>706</v>
      </c>
      <c r="D4266">
        <v>92</v>
      </c>
      <c r="E4266">
        <v>2</v>
      </c>
      <c r="F4266">
        <v>52</v>
      </c>
      <c r="G4266">
        <v>32</v>
      </c>
      <c r="H4266" t="s">
        <v>3950</v>
      </c>
      <c r="I4266">
        <f>YEAR(Table1[[#This Row],[Date]])</f>
        <v>2023</v>
      </c>
      <c r="J4266">
        <f>MONTH(Table1[[#This Row],[Date]])</f>
        <v>9</v>
      </c>
      <c r="K4266">
        <f>WEEKDAY(Table1[[#This Row],[Date]])</f>
        <v>2</v>
      </c>
      <c r="L4266" s="3">
        <f>DAY(Table1[[#This Row],[Date]])</f>
        <v>11</v>
      </c>
      <c r="M4266" s="3">
        <f>Table1[[#This Row],[Inventory Level]]/Table1[[#This Row],[Reorder Point]]</f>
        <v>7.6739130434782608</v>
      </c>
      <c r="N4266" s="3">
        <f>ROUND(Table1[[#This Row],[Turnover Ratio]],2)</f>
        <v>7.67</v>
      </c>
    </row>
    <row r="4267" spans="1:14" hidden="1" x14ac:dyDescent="0.25">
      <c r="A4267" t="s">
        <v>3473</v>
      </c>
      <c r="B4267" s="1">
        <v>45352</v>
      </c>
      <c r="C4267">
        <v>630</v>
      </c>
      <c r="D4267">
        <v>446</v>
      </c>
      <c r="E4267">
        <v>5</v>
      </c>
      <c r="F4267">
        <v>158</v>
      </c>
      <c r="G4267">
        <v>42</v>
      </c>
      <c r="H4267" t="s">
        <v>3950</v>
      </c>
      <c r="I4267">
        <f>YEAR(Table1[[#This Row],[Date]])</f>
        <v>2024</v>
      </c>
      <c r="J4267">
        <f>MONTH(Table1[[#This Row],[Date]])</f>
        <v>3</v>
      </c>
      <c r="K4267">
        <f>WEEKDAY(Table1[[#This Row],[Date]])</f>
        <v>6</v>
      </c>
      <c r="L4267" s="3">
        <f>DAY(Table1[[#This Row],[Date]])</f>
        <v>1</v>
      </c>
      <c r="M4267" s="3">
        <f>Table1[[#This Row],[Inventory Level]]/Table1[[#This Row],[Reorder Point]]</f>
        <v>1.4125560538116593</v>
      </c>
      <c r="N4267" s="3">
        <f>ROUND(Table1[[#This Row],[Turnover Ratio]],2)</f>
        <v>1.41</v>
      </c>
    </row>
    <row r="4268" spans="1:14" hidden="1" x14ac:dyDescent="0.25">
      <c r="A4268" t="s">
        <v>3474</v>
      </c>
      <c r="B4268" s="1">
        <v>45674</v>
      </c>
      <c r="C4268">
        <v>352</v>
      </c>
      <c r="D4268">
        <v>248</v>
      </c>
      <c r="E4268">
        <v>1</v>
      </c>
      <c r="F4268">
        <v>60</v>
      </c>
      <c r="G4268">
        <v>50</v>
      </c>
      <c r="H4268" t="s">
        <v>3951</v>
      </c>
      <c r="I4268">
        <f>YEAR(Table1[[#This Row],[Date]])</f>
        <v>2025</v>
      </c>
      <c r="J4268">
        <f>MONTH(Table1[[#This Row],[Date]])</f>
        <v>1</v>
      </c>
      <c r="K4268">
        <f>WEEKDAY(Table1[[#This Row],[Date]])</f>
        <v>6</v>
      </c>
      <c r="L4268" s="3">
        <f>DAY(Table1[[#This Row],[Date]])</f>
        <v>17</v>
      </c>
      <c r="M4268" s="3">
        <f>Table1[[#This Row],[Inventory Level]]/Table1[[#This Row],[Reorder Point]]</f>
        <v>1.4193548387096775</v>
      </c>
      <c r="N4268" s="3">
        <f>ROUND(Table1[[#This Row],[Turnover Ratio]],2)</f>
        <v>1.42</v>
      </c>
    </row>
    <row r="4269" spans="1:14" x14ac:dyDescent="0.25">
      <c r="A4269" t="s">
        <v>3475</v>
      </c>
      <c r="B4269" s="1">
        <v>45272</v>
      </c>
      <c r="C4269">
        <v>371</v>
      </c>
      <c r="D4269">
        <v>122</v>
      </c>
      <c r="E4269">
        <v>3</v>
      </c>
      <c r="F4269">
        <v>30</v>
      </c>
      <c r="G4269">
        <v>28</v>
      </c>
      <c r="H4269" t="s">
        <v>3949</v>
      </c>
      <c r="I4269">
        <f>YEAR(Table1[[#This Row],[Date]])</f>
        <v>2023</v>
      </c>
      <c r="J4269">
        <f>MONTH(Table1[[#This Row],[Date]])</f>
        <v>12</v>
      </c>
      <c r="K4269">
        <f>WEEKDAY(Table1[[#This Row],[Date]])</f>
        <v>3</v>
      </c>
      <c r="L4269" s="3">
        <f>DAY(Table1[[#This Row],[Date]])</f>
        <v>12</v>
      </c>
      <c r="M4269" s="3">
        <f>Table1[[#This Row],[Inventory Level]]/Table1[[#This Row],[Reorder Point]]</f>
        <v>3.040983606557377</v>
      </c>
      <c r="N4269" s="3">
        <f>ROUND(Table1[[#This Row],[Turnover Ratio]],2)</f>
        <v>3.04</v>
      </c>
    </row>
    <row r="4270" spans="1:14" x14ac:dyDescent="0.25">
      <c r="A4270" t="s">
        <v>1459</v>
      </c>
      <c r="B4270" s="1">
        <v>45680</v>
      </c>
      <c r="C4270">
        <v>445</v>
      </c>
      <c r="D4270">
        <v>170</v>
      </c>
      <c r="E4270">
        <v>5</v>
      </c>
      <c r="F4270">
        <v>89</v>
      </c>
      <c r="G4270">
        <v>32</v>
      </c>
      <c r="H4270" t="s">
        <v>3949</v>
      </c>
      <c r="I4270">
        <f>YEAR(Table1[[#This Row],[Date]])</f>
        <v>2025</v>
      </c>
      <c r="J4270">
        <f>MONTH(Table1[[#This Row],[Date]])</f>
        <v>1</v>
      </c>
      <c r="K4270">
        <f>WEEKDAY(Table1[[#This Row],[Date]])</f>
        <v>5</v>
      </c>
      <c r="L4270" s="3">
        <f>DAY(Table1[[#This Row],[Date]])</f>
        <v>23</v>
      </c>
      <c r="M4270" s="3">
        <f>Table1[[#This Row],[Inventory Level]]/Table1[[#This Row],[Reorder Point]]</f>
        <v>2.6176470588235294</v>
      </c>
      <c r="N4270" s="3">
        <f>ROUND(Table1[[#This Row],[Turnover Ratio]],2)</f>
        <v>2.62</v>
      </c>
    </row>
    <row r="4271" spans="1:14" hidden="1" x14ac:dyDescent="0.25">
      <c r="A4271" t="s">
        <v>3476</v>
      </c>
      <c r="B4271" s="1">
        <v>45445</v>
      </c>
      <c r="C4271">
        <v>876</v>
      </c>
      <c r="D4271">
        <v>422</v>
      </c>
      <c r="E4271">
        <v>27</v>
      </c>
      <c r="F4271">
        <v>104</v>
      </c>
      <c r="G4271">
        <v>26</v>
      </c>
      <c r="H4271" t="s">
        <v>3951</v>
      </c>
      <c r="I4271">
        <f>YEAR(Table1[[#This Row],[Date]])</f>
        <v>2024</v>
      </c>
      <c r="J4271">
        <f>MONTH(Table1[[#This Row],[Date]])</f>
        <v>6</v>
      </c>
      <c r="K4271">
        <f>WEEKDAY(Table1[[#This Row],[Date]])</f>
        <v>1</v>
      </c>
      <c r="L4271" s="3">
        <f>DAY(Table1[[#This Row],[Date]])</f>
        <v>2</v>
      </c>
      <c r="M4271" s="3">
        <f>Table1[[#This Row],[Inventory Level]]/Table1[[#This Row],[Reorder Point]]</f>
        <v>2.0758293838862558</v>
      </c>
      <c r="N4271" s="3">
        <f>ROUND(Table1[[#This Row],[Turnover Ratio]],2)</f>
        <v>2.08</v>
      </c>
    </row>
    <row r="4272" spans="1:14" hidden="1" x14ac:dyDescent="0.25">
      <c r="A4272" t="s">
        <v>3477</v>
      </c>
      <c r="B4272" s="1">
        <v>45687</v>
      </c>
      <c r="C4272">
        <v>206</v>
      </c>
      <c r="D4272">
        <v>200</v>
      </c>
      <c r="E4272">
        <v>19</v>
      </c>
      <c r="F4272">
        <v>4</v>
      </c>
      <c r="G4272">
        <v>30</v>
      </c>
      <c r="H4272" t="s">
        <v>3950</v>
      </c>
      <c r="I4272">
        <f>YEAR(Table1[[#This Row],[Date]])</f>
        <v>2025</v>
      </c>
      <c r="J4272">
        <f>MONTH(Table1[[#This Row],[Date]])</f>
        <v>1</v>
      </c>
      <c r="K4272">
        <f>WEEKDAY(Table1[[#This Row],[Date]])</f>
        <v>5</v>
      </c>
      <c r="L4272" s="3">
        <f>DAY(Table1[[#This Row],[Date]])</f>
        <v>30</v>
      </c>
      <c r="M4272" s="3">
        <f>Table1[[#This Row],[Inventory Level]]/Table1[[#This Row],[Reorder Point]]</f>
        <v>1.03</v>
      </c>
      <c r="N4272" s="3">
        <f>ROUND(Table1[[#This Row],[Turnover Ratio]],2)</f>
        <v>1.03</v>
      </c>
    </row>
    <row r="4273" spans="1:14" x14ac:dyDescent="0.25">
      <c r="A4273" t="s">
        <v>850</v>
      </c>
      <c r="B4273" s="1">
        <v>45392</v>
      </c>
      <c r="C4273">
        <v>634</v>
      </c>
      <c r="D4273">
        <v>213</v>
      </c>
      <c r="E4273">
        <v>14</v>
      </c>
      <c r="F4273">
        <v>137</v>
      </c>
      <c r="G4273">
        <v>32</v>
      </c>
      <c r="H4273" t="s">
        <v>3949</v>
      </c>
      <c r="I4273">
        <f>YEAR(Table1[[#This Row],[Date]])</f>
        <v>2024</v>
      </c>
      <c r="J4273">
        <f>MONTH(Table1[[#This Row],[Date]])</f>
        <v>4</v>
      </c>
      <c r="K4273">
        <f>WEEKDAY(Table1[[#This Row],[Date]])</f>
        <v>4</v>
      </c>
      <c r="L4273" s="3">
        <f>DAY(Table1[[#This Row],[Date]])</f>
        <v>10</v>
      </c>
      <c r="M4273" s="3">
        <f>Table1[[#This Row],[Inventory Level]]/Table1[[#This Row],[Reorder Point]]</f>
        <v>2.976525821596244</v>
      </c>
      <c r="N4273" s="3">
        <f>ROUND(Table1[[#This Row],[Turnover Ratio]],2)</f>
        <v>2.98</v>
      </c>
    </row>
    <row r="4274" spans="1:14" hidden="1" x14ac:dyDescent="0.25">
      <c r="A4274" t="s">
        <v>3478</v>
      </c>
      <c r="B4274" s="1">
        <v>45392</v>
      </c>
      <c r="C4274">
        <v>118</v>
      </c>
      <c r="D4274">
        <v>313</v>
      </c>
      <c r="E4274">
        <v>17</v>
      </c>
      <c r="F4274">
        <v>13</v>
      </c>
      <c r="G4274">
        <v>44</v>
      </c>
      <c r="H4274" t="s">
        <v>3950</v>
      </c>
      <c r="I4274">
        <f>YEAR(Table1[[#This Row],[Date]])</f>
        <v>2024</v>
      </c>
      <c r="J4274">
        <f>MONTH(Table1[[#This Row],[Date]])</f>
        <v>4</v>
      </c>
      <c r="K4274">
        <f>WEEKDAY(Table1[[#This Row],[Date]])</f>
        <v>4</v>
      </c>
      <c r="L4274" s="3">
        <f>DAY(Table1[[#This Row],[Date]])</f>
        <v>10</v>
      </c>
      <c r="M4274" s="3">
        <f>Table1[[#This Row],[Inventory Level]]/Table1[[#This Row],[Reorder Point]]</f>
        <v>0.3769968051118211</v>
      </c>
      <c r="N4274" s="3">
        <f>ROUND(Table1[[#This Row],[Turnover Ratio]],2)</f>
        <v>0.38</v>
      </c>
    </row>
    <row r="4275" spans="1:14" hidden="1" x14ac:dyDescent="0.25">
      <c r="A4275" t="s">
        <v>3479</v>
      </c>
      <c r="B4275" s="1">
        <v>45662</v>
      </c>
      <c r="C4275">
        <v>681</v>
      </c>
      <c r="D4275">
        <v>72</v>
      </c>
      <c r="E4275">
        <v>18</v>
      </c>
      <c r="F4275">
        <v>181</v>
      </c>
      <c r="G4275">
        <v>26</v>
      </c>
      <c r="H4275" t="s">
        <v>3951</v>
      </c>
      <c r="I4275">
        <f>YEAR(Table1[[#This Row],[Date]])</f>
        <v>2025</v>
      </c>
      <c r="J4275">
        <f>MONTH(Table1[[#This Row],[Date]])</f>
        <v>1</v>
      </c>
      <c r="K4275">
        <f>WEEKDAY(Table1[[#This Row],[Date]])</f>
        <v>1</v>
      </c>
      <c r="L4275" s="3">
        <f>DAY(Table1[[#This Row],[Date]])</f>
        <v>5</v>
      </c>
      <c r="M4275" s="3">
        <f>Table1[[#This Row],[Inventory Level]]/Table1[[#This Row],[Reorder Point]]</f>
        <v>9.4583333333333339</v>
      </c>
      <c r="N4275" s="3">
        <f>ROUND(Table1[[#This Row],[Turnover Ratio]],2)</f>
        <v>9.4600000000000009</v>
      </c>
    </row>
    <row r="4276" spans="1:14" hidden="1" x14ac:dyDescent="0.25">
      <c r="A4276" t="s">
        <v>3349</v>
      </c>
      <c r="B4276" s="1">
        <v>45217</v>
      </c>
      <c r="C4276">
        <v>200</v>
      </c>
      <c r="D4276">
        <v>217</v>
      </c>
      <c r="E4276">
        <v>30</v>
      </c>
      <c r="F4276">
        <v>20</v>
      </c>
      <c r="G4276">
        <v>6</v>
      </c>
      <c r="H4276" t="s">
        <v>3951</v>
      </c>
      <c r="I4276">
        <f>YEAR(Table1[[#This Row],[Date]])</f>
        <v>2023</v>
      </c>
      <c r="J4276">
        <f>MONTH(Table1[[#This Row],[Date]])</f>
        <v>10</v>
      </c>
      <c r="K4276">
        <f>WEEKDAY(Table1[[#This Row],[Date]])</f>
        <v>4</v>
      </c>
      <c r="L4276" s="3">
        <f>DAY(Table1[[#This Row],[Date]])</f>
        <v>18</v>
      </c>
      <c r="M4276" s="3">
        <f>Table1[[#This Row],[Inventory Level]]/Table1[[#This Row],[Reorder Point]]</f>
        <v>0.92165898617511521</v>
      </c>
      <c r="N4276" s="3">
        <f>ROUND(Table1[[#This Row],[Turnover Ratio]],2)</f>
        <v>0.92</v>
      </c>
    </row>
    <row r="4277" spans="1:14" x14ac:dyDescent="0.25">
      <c r="A4277" t="s">
        <v>3480</v>
      </c>
      <c r="B4277" s="1">
        <v>45567</v>
      </c>
      <c r="C4277">
        <v>336</v>
      </c>
      <c r="D4277">
        <v>489</v>
      </c>
      <c r="E4277">
        <v>10</v>
      </c>
      <c r="F4277">
        <v>111</v>
      </c>
      <c r="G4277">
        <v>44</v>
      </c>
      <c r="H4277" t="s">
        <v>3949</v>
      </c>
      <c r="I4277">
        <f>YEAR(Table1[[#This Row],[Date]])</f>
        <v>2024</v>
      </c>
      <c r="J4277">
        <f>MONTH(Table1[[#This Row],[Date]])</f>
        <v>10</v>
      </c>
      <c r="K4277">
        <f>WEEKDAY(Table1[[#This Row],[Date]])</f>
        <v>4</v>
      </c>
      <c r="L4277" s="3">
        <f>DAY(Table1[[#This Row],[Date]])</f>
        <v>2</v>
      </c>
      <c r="M4277" s="3">
        <f>Table1[[#This Row],[Inventory Level]]/Table1[[#This Row],[Reorder Point]]</f>
        <v>0.68711656441717794</v>
      </c>
      <c r="N4277" s="3">
        <f>ROUND(Table1[[#This Row],[Turnover Ratio]],2)</f>
        <v>0.69</v>
      </c>
    </row>
    <row r="4278" spans="1:14" hidden="1" x14ac:dyDescent="0.25">
      <c r="A4278" t="s">
        <v>2425</v>
      </c>
      <c r="B4278" s="1">
        <v>45371</v>
      </c>
      <c r="C4278">
        <v>525</v>
      </c>
      <c r="D4278">
        <v>111</v>
      </c>
      <c r="E4278">
        <v>21</v>
      </c>
      <c r="F4278">
        <v>151</v>
      </c>
      <c r="G4278">
        <v>19</v>
      </c>
      <c r="H4278" t="s">
        <v>3951</v>
      </c>
      <c r="I4278">
        <f>YEAR(Table1[[#This Row],[Date]])</f>
        <v>2024</v>
      </c>
      <c r="J4278">
        <f>MONTH(Table1[[#This Row],[Date]])</f>
        <v>3</v>
      </c>
      <c r="K4278">
        <f>WEEKDAY(Table1[[#This Row],[Date]])</f>
        <v>4</v>
      </c>
      <c r="L4278" s="3">
        <f>DAY(Table1[[#This Row],[Date]])</f>
        <v>20</v>
      </c>
      <c r="M4278" s="3">
        <f>Table1[[#This Row],[Inventory Level]]/Table1[[#This Row],[Reorder Point]]</f>
        <v>4.7297297297297298</v>
      </c>
      <c r="N4278" s="3">
        <f>ROUND(Table1[[#This Row],[Turnover Ratio]],2)</f>
        <v>4.7300000000000004</v>
      </c>
    </row>
    <row r="4279" spans="1:14" hidden="1" x14ac:dyDescent="0.25">
      <c r="A4279" t="s">
        <v>3481</v>
      </c>
      <c r="B4279" s="1">
        <v>45659</v>
      </c>
      <c r="C4279">
        <v>525</v>
      </c>
      <c r="D4279">
        <v>281</v>
      </c>
      <c r="E4279">
        <v>24</v>
      </c>
      <c r="F4279">
        <v>157</v>
      </c>
      <c r="G4279">
        <v>46</v>
      </c>
      <c r="H4279" t="s">
        <v>3950</v>
      </c>
      <c r="I4279">
        <f>YEAR(Table1[[#This Row],[Date]])</f>
        <v>2025</v>
      </c>
      <c r="J4279">
        <f>MONTH(Table1[[#This Row],[Date]])</f>
        <v>1</v>
      </c>
      <c r="K4279">
        <f>WEEKDAY(Table1[[#This Row],[Date]])</f>
        <v>5</v>
      </c>
      <c r="L4279" s="3">
        <f>DAY(Table1[[#This Row],[Date]])</f>
        <v>2</v>
      </c>
      <c r="M4279" s="3">
        <f>Table1[[#This Row],[Inventory Level]]/Table1[[#This Row],[Reorder Point]]</f>
        <v>1.8683274021352314</v>
      </c>
      <c r="N4279" s="3">
        <f>ROUND(Table1[[#This Row],[Turnover Ratio]],2)</f>
        <v>1.87</v>
      </c>
    </row>
    <row r="4280" spans="1:14" hidden="1" x14ac:dyDescent="0.25">
      <c r="A4280" t="s">
        <v>461</v>
      </c>
      <c r="B4280" s="1">
        <v>45078</v>
      </c>
      <c r="C4280">
        <v>695</v>
      </c>
      <c r="D4280">
        <v>366</v>
      </c>
      <c r="E4280">
        <v>19</v>
      </c>
      <c r="F4280">
        <v>16</v>
      </c>
      <c r="G4280">
        <v>41</v>
      </c>
      <c r="H4280" t="s">
        <v>3951</v>
      </c>
      <c r="I4280">
        <f>YEAR(Table1[[#This Row],[Date]])</f>
        <v>2023</v>
      </c>
      <c r="J4280">
        <f>MONTH(Table1[[#This Row],[Date]])</f>
        <v>6</v>
      </c>
      <c r="K4280">
        <f>WEEKDAY(Table1[[#This Row],[Date]])</f>
        <v>5</v>
      </c>
      <c r="L4280" s="3">
        <f>DAY(Table1[[#This Row],[Date]])</f>
        <v>1</v>
      </c>
      <c r="M4280" s="3">
        <f>Table1[[#This Row],[Inventory Level]]/Table1[[#This Row],[Reorder Point]]</f>
        <v>1.8989071038251366</v>
      </c>
      <c r="N4280" s="3">
        <f>ROUND(Table1[[#This Row],[Turnover Ratio]],2)</f>
        <v>1.9</v>
      </c>
    </row>
    <row r="4281" spans="1:14" hidden="1" x14ac:dyDescent="0.25">
      <c r="A4281" t="s">
        <v>3482</v>
      </c>
      <c r="B4281" s="1">
        <v>45071</v>
      </c>
      <c r="C4281">
        <v>843</v>
      </c>
      <c r="D4281">
        <v>243</v>
      </c>
      <c r="E4281">
        <v>14</v>
      </c>
      <c r="F4281">
        <v>157</v>
      </c>
      <c r="G4281">
        <v>1</v>
      </c>
      <c r="H4281" t="s">
        <v>3951</v>
      </c>
      <c r="I4281">
        <f>YEAR(Table1[[#This Row],[Date]])</f>
        <v>2023</v>
      </c>
      <c r="J4281">
        <f>MONTH(Table1[[#This Row],[Date]])</f>
        <v>5</v>
      </c>
      <c r="K4281">
        <f>WEEKDAY(Table1[[#This Row],[Date]])</f>
        <v>5</v>
      </c>
      <c r="L4281" s="3">
        <f>DAY(Table1[[#This Row],[Date]])</f>
        <v>25</v>
      </c>
      <c r="M4281" s="3">
        <f>Table1[[#This Row],[Inventory Level]]/Table1[[#This Row],[Reorder Point]]</f>
        <v>3.4691358024691357</v>
      </c>
      <c r="N4281" s="3">
        <f>ROUND(Table1[[#This Row],[Turnover Ratio]],2)</f>
        <v>3.47</v>
      </c>
    </row>
    <row r="4282" spans="1:14" x14ac:dyDescent="0.25">
      <c r="A4282" t="s">
        <v>3483</v>
      </c>
      <c r="B4282" s="1">
        <v>45686</v>
      </c>
      <c r="C4282">
        <v>588</v>
      </c>
      <c r="D4282">
        <v>110</v>
      </c>
      <c r="E4282">
        <v>6</v>
      </c>
      <c r="F4282">
        <v>73</v>
      </c>
      <c r="G4282">
        <v>2</v>
      </c>
      <c r="H4282" t="s">
        <v>3949</v>
      </c>
      <c r="I4282">
        <f>YEAR(Table1[[#This Row],[Date]])</f>
        <v>2025</v>
      </c>
      <c r="J4282">
        <f>MONTH(Table1[[#This Row],[Date]])</f>
        <v>1</v>
      </c>
      <c r="K4282">
        <f>WEEKDAY(Table1[[#This Row],[Date]])</f>
        <v>4</v>
      </c>
      <c r="L4282" s="3">
        <f>DAY(Table1[[#This Row],[Date]])</f>
        <v>29</v>
      </c>
      <c r="M4282" s="3">
        <f>Table1[[#This Row],[Inventory Level]]/Table1[[#This Row],[Reorder Point]]</f>
        <v>5.3454545454545457</v>
      </c>
      <c r="N4282" s="3">
        <f>ROUND(Table1[[#This Row],[Turnover Ratio]],2)</f>
        <v>5.35</v>
      </c>
    </row>
    <row r="4283" spans="1:14" x14ac:dyDescent="0.25">
      <c r="A4283" t="s">
        <v>3484</v>
      </c>
      <c r="B4283" s="1">
        <v>45413</v>
      </c>
      <c r="C4283">
        <v>458</v>
      </c>
      <c r="D4283">
        <v>252</v>
      </c>
      <c r="E4283">
        <v>13</v>
      </c>
      <c r="F4283">
        <v>155</v>
      </c>
      <c r="G4283">
        <v>48</v>
      </c>
      <c r="H4283" t="s">
        <v>3949</v>
      </c>
      <c r="I4283">
        <f>YEAR(Table1[[#This Row],[Date]])</f>
        <v>2024</v>
      </c>
      <c r="J4283">
        <f>MONTH(Table1[[#This Row],[Date]])</f>
        <v>5</v>
      </c>
      <c r="K4283">
        <f>WEEKDAY(Table1[[#This Row],[Date]])</f>
        <v>4</v>
      </c>
      <c r="L4283" s="3">
        <f>DAY(Table1[[#This Row],[Date]])</f>
        <v>1</v>
      </c>
      <c r="M4283" s="3">
        <f>Table1[[#This Row],[Inventory Level]]/Table1[[#This Row],[Reorder Point]]</f>
        <v>1.8174603174603174</v>
      </c>
      <c r="N4283" s="3">
        <f>ROUND(Table1[[#This Row],[Turnover Ratio]],2)</f>
        <v>1.82</v>
      </c>
    </row>
    <row r="4284" spans="1:14" hidden="1" x14ac:dyDescent="0.25">
      <c r="A4284" t="s">
        <v>606</v>
      </c>
      <c r="B4284" s="1">
        <v>45687</v>
      </c>
      <c r="C4284">
        <v>262</v>
      </c>
      <c r="D4284">
        <v>222</v>
      </c>
      <c r="E4284">
        <v>25</v>
      </c>
      <c r="F4284">
        <v>135</v>
      </c>
      <c r="G4284">
        <v>27</v>
      </c>
      <c r="H4284" t="s">
        <v>3950</v>
      </c>
      <c r="I4284">
        <f>YEAR(Table1[[#This Row],[Date]])</f>
        <v>2025</v>
      </c>
      <c r="J4284">
        <f>MONTH(Table1[[#This Row],[Date]])</f>
        <v>1</v>
      </c>
      <c r="K4284">
        <f>WEEKDAY(Table1[[#This Row],[Date]])</f>
        <v>5</v>
      </c>
      <c r="L4284" s="3">
        <f>DAY(Table1[[#This Row],[Date]])</f>
        <v>30</v>
      </c>
      <c r="M4284" s="3">
        <f>Table1[[#This Row],[Inventory Level]]/Table1[[#This Row],[Reorder Point]]</f>
        <v>1.1801801801801801</v>
      </c>
      <c r="N4284" s="3">
        <f>ROUND(Table1[[#This Row],[Turnover Ratio]],2)</f>
        <v>1.18</v>
      </c>
    </row>
    <row r="4285" spans="1:14" x14ac:dyDescent="0.25">
      <c r="A4285" t="s">
        <v>3485</v>
      </c>
      <c r="B4285" s="1">
        <v>45104</v>
      </c>
      <c r="C4285">
        <v>284</v>
      </c>
      <c r="D4285">
        <v>396</v>
      </c>
      <c r="E4285">
        <v>8</v>
      </c>
      <c r="F4285">
        <v>109</v>
      </c>
      <c r="G4285">
        <v>4</v>
      </c>
      <c r="H4285" t="s">
        <v>3949</v>
      </c>
      <c r="I4285">
        <f>YEAR(Table1[[#This Row],[Date]])</f>
        <v>2023</v>
      </c>
      <c r="J4285">
        <f>MONTH(Table1[[#This Row],[Date]])</f>
        <v>6</v>
      </c>
      <c r="K4285">
        <f>WEEKDAY(Table1[[#This Row],[Date]])</f>
        <v>3</v>
      </c>
      <c r="L4285" s="3">
        <f>DAY(Table1[[#This Row],[Date]])</f>
        <v>27</v>
      </c>
      <c r="M4285" s="3">
        <f>Table1[[#This Row],[Inventory Level]]/Table1[[#This Row],[Reorder Point]]</f>
        <v>0.71717171717171713</v>
      </c>
      <c r="N4285" s="3">
        <f>ROUND(Table1[[#This Row],[Turnover Ratio]],2)</f>
        <v>0.72</v>
      </c>
    </row>
    <row r="4286" spans="1:14" hidden="1" x14ac:dyDescent="0.25">
      <c r="A4286" t="s">
        <v>362</v>
      </c>
      <c r="B4286" s="1">
        <v>45384</v>
      </c>
      <c r="C4286">
        <v>417</v>
      </c>
      <c r="D4286">
        <v>223</v>
      </c>
      <c r="E4286">
        <v>24</v>
      </c>
      <c r="F4286">
        <v>168</v>
      </c>
      <c r="G4286">
        <v>1</v>
      </c>
      <c r="H4286" t="s">
        <v>3951</v>
      </c>
      <c r="I4286">
        <f>YEAR(Table1[[#This Row],[Date]])</f>
        <v>2024</v>
      </c>
      <c r="J4286">
        <f>MONTH(Table1[[#This Row],[Date]])</f>
        <v>4</v>
      </c>
      <c r="K4286">
        <f>WEEKDAY(Table1[[#This Row],[Date]])</f>
        <v>3</v>
      </c>
      <c r="L4286" s="3">
        <f>DAY(Table1[[#This Row],[Date]])</f>
        <v>2</v>
      </c>
      <c r="M4286" s="3">
        <f>Table1[[#This Row],[Inventory Level]]/Table1[[#This Row],[Reorder Point]]</f>
        <v>1.8699551569506727</v>
      </c>
      <c r="N4286" s="3">
        <f>ROUND(Table1[[#This Row],[Turnover Ratio]],2)</f>
        <v>1.87</v>
      </c>
    </row>
    <row r="4287" spans="1:14" hidden="1" x14ac:dyDescent="0.25">
      <c r="A4287" t="s">
        <v>3486</v>
      </c>
      <c r="B4287" s="1">
        <v>45241</v>
      </c>
      <c r="C4287">
        <v>543</v>
      </c>
      <c r="D4287">
        <v>192</v>
      </c>
      <c r="E4287">
        <v>11</v>
      </c>
      <c r="F4287">
        <v>101</v>
      </c>
      <c r="G4287">
        <v>19</v>
      </c>
      <c r="H4287" t="s">
        <v>3950</v>
      </c>
      <c r="I4287">
        <f>YEAR(Table1[[#This Row],[Date]])</f>
        <v>2023</v>
      </c>
      <c r="J4287">
        <f>MONTH(Table1[[#This Row],[Date]])</f>
        <v>11</v>
      </c>
      <c r="K4287">
        <f>WEEKDAY(Table1[[#This Row],[Date]])</f>
        <v>7</v>
      </c>
      <c r="L4287" s="3">
        <f>DAY(Table1[[#This Row],[Date]])</f>
        <v>11</v>
      </c>
      <c r="M4287" s="3">
        <f>Table1[[#This Row],[Inventory Level]]/Table1[[#This Row],[Reorder Point]]</f>
        <v>2.828125</v>
      </c>
      <c r="N4287" s="3">
        <f>ROUND(Table1[[#This Row],[Turnover Ratio]],2)</f>
        <v>2.83</v>
      </c>
    </row>
    <row r="4288" spans="1:14" hidden="1" x14ac:dyDescent="0.25">
      <c r="A4288" t="s">
        <v>3487</v>
      </c>
      <c r="B4288" s="1">
        <v>45383</v>
      </c>
      <c r="C4288">
        <v>956</v>
      </c>
      <c r="D4288">
        <v>285</v>
      </c>
      <c r="E4288">
        <v>7</v>
      </c>
      <c r="F4288">
        <v>73</v>
      </c>
      <c r="G4288">
        <v>1</v>
      </c>
      <c r="H4288" t="s">
        <v>3950</v>
      </c>
      <c r="I4288">
        <f>YEAR(Table1[[#This Row],[Date]])</f>
        <v>2024</v>
      </c>
      <c r="J4288">
        <f>MONTH(Table1[[#This Row],[Date]])</f>
        <v>4</v>
      </c>
      <c r="K4288">
        <f>WEEKDAY(Table1[[#This Row],[Date]])</f>
        <v>2</v>
      </c>
      <c r="L4288" s="3">
        <f>DAY(Table1[[#This Row],[Date]])</f>
        <v>1</v>
      </c>
      <c r="M4288" s="3">
        <f>Table1[[#This Row],[Inventory Level]]/Table1[[#This Row],[Reorder Point]]</f>
        <v>3.3543859649122809</v>
      </c>
      <c r="N4288" s="3">
        <f>ROUND(Table1[[#This Row],[Turnover Ratio]],2)</f>
        <v>3.35</v>
      </c>
    </row>
    <row r="4289" spans="1:14" x14ac:dyDescent="0.25">
      <c r="A4289" t="s">
        <v>3488</v>
      </c>
      <c r="B4289" s="1">
        <v>45423</v>
      </c>
      <c r="C4289">
        <v>421</v>
      </c>
      <c r="D4289">
        <v>485</v>
      </c>
      <c r="E4289">
        <v>24</v>
      </c>
      <c r="F4289">
        <v>182</v>
      </c>
      <c r="G4289">
        <v>28</v>
      </c>
      <c r="H4289" t="s">
        <v>3949</v>
      </c>
      <c r="I4289">
        <f>YEAR(Table1[[#This Row],[Date]])</f>
        <v>2024</v>
      </c>
      <c r="J4289">
        <f>MONTH(Table1[[#This Row],[Date]])</f>
        <v>5</v>
      </c>
      <c r="K4289">
        <f>WEEKDAY(Table1[[#This Row],[Date]])</f>
        <v>7</v>
      </c>
      <c r="L4289" s="3">
        <f>DAY(Table1[[#This Row],[Date]])</f>
        <v>11</v>
      </c>
      <c r="M4289" s="3">
        <f>Table1[[#This Row],[Inventory Level]]/Table1[[#This Row],[Reorder Point]]</f>
        <v>0.86804123711340209</v>
      </c>
      <c r="N4289" s="3">
        <f>ROUND(Table1[[#This Row],[Turnover Ratio]],2)</f>
        <v>0.87</v>
      </c>
    </row>
    <row r="4290" spans="1:14" hidden="1" x14ac:dyDescent="0.25">
      <c r="A4290" t="s">
        <v>3489</v>
      </c>
      <c r="B4290" s="1">
        <v>45603</v>
      </c>
      <c r="C4290">
        <v>840</v>
      </c>
      <c r="D4290">
        <v>196</v>
      </c>
      <c r="E4290">
        <v>9</v>
      </c>
      <c r="F4290">
        <v>125</v>
      </c>
      <c r="G4290">
        <v>35</v>
      </c>
      <c r="H4290" t="s">
        <v>3951</v>
      </c>
      <c r="I4290">
        <f>YEAR(Table1[[#This Row],[Date]])</f>
        <v>2024</v>
      </c>
      <c r="J4290">
        <f>MONTH(Table1[[#This Row],[Date]])</f>
        <v>11</v>
      </c>
      <c r="K4290">
        <f>WEEKDAY(Table1[[#This Row],[Date]])</f>
        <v>5</v>
      </c>
      <c r="L4290" s="3">
        <f>DAY(Table1[[#This Row],[Date]])</f>
        <v>7</v>
      </c>
      <c r="M4290" s="3">
        <f>Table1[[#This Row],[Inventory Level]]/Table1[[#This Row],[Reorder Point]]</f>
        <v>4.2857142857142856</v>
      </c>
      <c r="N4290" s="3">
        <f>ROUND(Table1[[#This Row],[Turnover Ratio]],2)</f>
        <v>4.29</v>
      </c>
    </row>
    <row r="4291" spans="1:14" x14ac:dyDescent="0.25">
      <c r="A4291" t="s">
        <v>3490</v>
      </c>
      <c r="B4291" s="1">
        <v>45487</v>
      </c>
      <c r="C4291">
        <v>239</v>
      </c>
      <c r="D4291">
        <v>65</v>
      </c>
      <c r="E4291">
        <v>7</v>
      </c>
      <c r="F4291">
        <v>100</v>
      </c>
      <c r="G4291">
        <v>16</v>
      </c>
      <c r="H4291" t="s">
        <v>3949</v>
      </c>
      <c r="I4291">
        <f>YEAR(Table1[[#This Row],[Date]])</f>
        <v>2024</v>
      </c>
      <c r="J4291">
        <f>MONTH(Table1[[#This Row],[Date]])</f>
        <v>7</v>
      </c>
      <c r="K4291">
        <f>WEEKDAY(Table1[[#This Row],[Date]])</f>
        <v>1</v>
      </c>
      <c r="L4291" s="3">
        <f>DAY(Table1[[#This Row],[Date]])</f>
        <v>14</v>
      </c>
      <c r="M4291" s="3">
        <f>Table1[[#This Row],[Inventory Level]]/Table1[[#This Row],[Reorder Point]]</f>
        <v>3.6769230769230767</v>
      </c>
      <c r="N4291" s="3">
        <f>ROUND(Table1[[#This Row],[Turnover Ratio]],2)</f>
        <v>3.68</v>
      </c>
    </row>
    <row r="4292" spans="1:14" hidden="1" x14ac:dyDescent="0.25">
      <c r="A4292" t="s">
        <v>3491</v>
      </c>
      <c r="B4292" s="1">
        <v>45569</v>
      </c>
      <c r="C4292">
        <v>916</v>
      </c>
      <c r="D4292">
        <v>248</v>
      </c>
      <c r="E4292">
        <v>28</v>
      </c>
      <c r="F4292">
        <v>48</v>
      </c>
      <c r="G4292">
        <v>2</v>
      </c>
      <c r="H4292" t="s">
        <v>3951</v>
      </c>
      <c r="I4292">
        <f>YEAR(Table1[[#This Row],[Date]])</f>
        <v>2024</v>
      </c>
      <c r="J4292">
        <f>MONTH(Table1[[#This Row],[Date]])</f>
        <v>10</v>
      </c>
      <c r="K4292">
        <f>WEEKDAY(Table1[[#This Row],[Date]])</f>
        <v>6</v>
      </c>
      <c r="L4292" s="3">
        <f>DAY(Table1[[#This Row],[Date]])</f>
        <v>4</v>
      </c>
      <c r="M4292" s="3">
        <f>Table1[[#This Row],[Inventory Level]]/Table1[[#This Row],[Reorder Point]]</f>
        <v>3.693548387096774</v>
      </c>
      <c r="N4292" s="3">
        <f>ROUND(Table1[[#This Row],[Turnover Ratio]],2)</f>
        <v>3.69</v>
      </c>
    </row>
    <row r="4293" spans="1:14" hidden="1" x14ac:dyDescent="0.25">
      <c r="A4293" t="s">
        <v>964</v>
      </c>
      <c r="B4293" s="1">
        <v>45593</v>
      </c>
      <c r="C4293">
        <v>383</v>
      </c>
      <c r="D4293">
        <v>62</v>
      </c>
      <c r="E4293">
        <v>30</v>
      </c>
      <c r="F4293">
        <v>8</v>
      </c>
      <c r="G4293">
        <v>19</v>
      </c>
      <c r="H4293" t="s">
        <v>3950</v>
      </c>
      <c r="I4293">
        <f>YEAR(Table1[[#This Row],[Date]])</f>
        <v>2024</v>
      </c>
      <c r="J4293">
        <f>MONTH(Table1[[#This Row],[Date]])</f>
        <v>10</v>
      </c>
      <c r="K4293">
        <f>WEEKDAY(Table1[[#This Row],[Date]])</f>
        <v>2</v>
      </c>
      <c r="L4293" s="3">
        <f>DAY(Table1[[#This Row],[Date]])</f>
        <v>28</v>
      </c>
      <c r="M4293" s="3">
        <f>Table1[[#This Row],[Inventory Level]]/Table1[[#This Row],[Reorder Point]]</f>
        <v>6.17741935483871</v>
      </c>
      <c r="N4293" s="3">
        <f>ROUND(Table1[[#This Row],[Turnover Ratio]],2)</f>
        <v>6.18</v>
      </c>
    </row>
    <row r="4294" spans="1:14" x14ac:dyDescent="0.25">
      <c r="A4294" t="s">
        <v>1327</v>
      </c>
      <c r="B4294" s="1">
        <v>45320</v>
      </c>
      <c r="C4294">
        <v>670</v>
      </c>
      <c r="D4294">
        <v>223</v>
      </c>
      <c r="E4294">
        <v>28</v>
      </c>
      <c r="F4294">
        <v>13</v>
      </c>
      <c r="G4294">
        <v>13</v>
      </c>
      <c r="H4294" t="s">
        <v>3949</v>
      </c>
      <c r="I4294">
        <f>YEAR(Table1[[#This Row],[Date]])</f>
        <v>2024</v>
      </c>
      <c r="J4294">
        <f>MONTH(Table1[[#This Row],[Date]])</f>
        <v>1</v>
      </c>
      <c r="K4294">
        <f>WEEKDAY(Table1[[#This Row],[Date]])</f>
        <v>2</v>
      </c>
      <c r="L4294" s="3">
        <f>DAY(Table1[[#This Row],[Date]])</f>
        <v>29</v>
      </c>
      <c r="M4294" s="3">
        <f>Table1[[#This Row],[Inventory Level]]/Table1[[#This Row],[Reorder Point]]</f>
        <v>3.0044843049327352</v>
      </c>
      <c r="N4294" s="3">
        <f>ROUND(Table1[[#This Row],[Turnover Ratio]],2)</f>
        <v>3</v>
      </c>
    </row>
    <row r="4295" spans="1:14" x14ac:dyDescent="0.25">
      <c r="A4295" t="s">
        <v>3492</v>
      </c>
      <c r="B4295" s="1">
        <v>45065</v>
      </c>
      <c r="C4295">
        <v>429</v>
      </c>
      <c r="D4295">
        <v>368</v>
      </c>
      <c r="E4295">
        <v>3</v>
      </c>
      <c r="F4295">
        <v>30</v>
      </c>
      <c r="G4295">
        <v>4</v>
      </c>
      <c r="H4295" t="s">
        <v>3949</v>
      </c>
      <c r="I4295">
        <f>YEAR(Table1[[#This Row],[Date]])</f>
        <v>2023</v>
      </c>
      <c r="J4295">
        <f>MONTH(Table1[[#This Row],[Date]])</f>
        <v>5</v>
      </c>
      <c r="K4295">
        <f>WEEKDAY(Table1[[#This Row],[Date]])</f>
        <v>6</v>
      </c>
      <c r="L4295" s="3">
        <f>DAY(Table1[[#This Row],[Date]])</f>
        <v>19</v>
      </c>
      <c r="M4295" s="3">
        <f>Table1[[#This Row],[Inventory Level]]/Table1[[#This Row],[Reorder Point]]</f>
        <v>1.1657608695652173</v>
      </c>
      <c r="N4295" s="3">
        <f>ROUND(Table1[[#This Row],[Turnover Ratio]],2)</f>
        <v>1.17</v>
      </c>
    </row>
    <row r="4296" spans="1:14" hidden="1" x14ac:dyDescent="0.25">
      <c r="A4296" t="s">
        <v>1533</v>
      </c>
      <c r="B4296" s="1">
        <v>45256</v>
      </c>
      <c r="C4296">
        <v>264</v>
      </c>
      <c r="D4296">
        <v>362</v>
      </c>
      <c r="E4296">
        <v>4</v>
      </c>
      <c r="F4296">
        <v>71</v>
      </c>
      <c r="G4296">
        <v>38</v>
      </c>
      <c r="H4296" t="s">
        <v>3950</v>
      </c>
      <c r="I4296">
        <f>YEAR(Table1[[#This Row],[Date]])</f>
        <v>2023</v>
      </c>
      <c r="J4296">
        <f>MONTH(Table1[[#This Row],[Date]])</f>
        <v>11</v>
      </c>
      <c r="K4296">
        <f>WEEKDAY(Table1[[#This Row],[Date]])</f>
        <v>1</v>
      </c>
      <c r="L4296" s="3">
        <f>DAY(Table1[[#This Row],[Date]])</f>
        <v>26</v>
      </c>
      <c r="M4296" s="3">
        <f>Table1[[#This Row],[Inventory Level]]/Table1[[#This Row],[Reorder Point]]</f>
        <v>0.72928176795580113</v>
      </c>
      <c r="N4296" s="3">
        <f>ROUND(Table1[[#This Row],[Turnover Ratio]],2)</f>
        <v>0.73</v>
      </c>
    </row>
    <row r="4297" spans="1:14" hidden="1" x14ac:dyDescent="0.25">
      <c r="A4297" t="s">
        <v>1887</v>
      </c>
      <c r="B4297" s="1">
        <v>45503</v>
      </c>
      <c r="C4297">
        <v>851</v>
      </c>
      <c r="D4297">
        <v>442</v>
      </c>
      <c r="E4297">
        <v>26</v>
      </c>
      <c r="F4297">
        <v>132</v>
      </c>
      <c r="G4297">
        <v>4</v>
      </c>
      <c r="H4297" t="s">
        <v>3950</v>
      </c>
      <c r="I4297">
        <f>YEAR(Table1[[#This Row],[Date]])</f>
        <v>2024</v>
      </c>
      <c r="J4297">
        <f>MONTH(Table1[[#This Row],[Date]])</f>
        <v>7</v>
      </c>
      <c r="K4297">
        <f>WEEKDAY(Table1[[#This Row],[Date]])</f>
        <v>3</v>
      </c>
      <c r="L4297" s="3">
        <f>DAY(Table1[[#This Row],[Date]])</f>
        <v>30</v>
      </c>
      <c r="M4297" s="3">
        <f>Table1[[#This Row],[Inventory Level]]/Table1[[#This Row],[Reorder Point]]</f>
        <v>1.9253393665158371</v>
      </c>
      <c r="N4297" s="3">
        <f>ROUND(Table1[[#This Row],[Turnover Ratio]],2)</f>
        <v>1.93</v>
      </c>
    </row>
    <row r="4298" spans="1:14" x14ac:dyDescent="0.25">
      <c r="A4298" t="s">
        <v>148</v>
      </c>
      <c r="B4298" s="1">
        <v>45377</v>
      </c>
      <c r="C4298">
        <v>210</v>
      </c>
      <c r="D4298">
        <v>118</v>
      </c>
      <c r="E4298">
        <v>1</v>
      </c>
      <c r="F4298">
        <v>45</v>
      </c>
      <c r="G4298">
        <v>23</v>
      </c>
      <c r="H4298" t="s">
        <v>3949</v>
      </c>
      <c r="I4298">
        <f>YEAR(Table1[[#This Row],[Date]])</f>
        <v>2024</v>
      </c>
      <c r="J4298">
        <f>MONTH(Table1[[#This Row],[Date]])</f>
        <v>3</v>
      </c>
      <c r="K4298">
        <f>WEEKDAY(Table1[[#This Row],[Date]])</f>
        <v>3</v>
      </c>
      <c r="L4298" s="3">
        <f>DAY(Table1[[#This Row],[Date]])</f>
        <v>26</v>
      </c>
      <c r="M4298" s="3">
        <f>Table1[[#This Row],[Inventory Level]]/Table1[[#This Row],[Reorder Point]]</f>
        <v>1.7796610169491525</v>
      </c>
      <c r="N4298" s="3">
        <f>ROUND(Table1[[#This Row],[Turnover Ratio]],2)</f>
        <v>1.78</v>
      </c>
    </row>
    <row r="4299" spans="1:14" x14ac:dyDescent="0.25">
      <c r="A4299" t="s">
        <v>3493</v>
      </c>
      <c r="B4299" s="1">
        <v>45402</v>
      </c>
      <c r="C4299">
        <v>922</v>
      </c>
      <c r="D4299">
        <v>375</v>
      </c>
      <c r="E4299">
        <v>14</v>
      </c>
      <c r="F4299">
        <v>84</v>
      </c>
      <c r="G4299">
        <v>9</v>
      </c>
      <c r="H4299" t="s">
        <v>3949</v>
      </c>
      <c r="I4299">
        <f>YEAR(Table1[[#This Row],[Date]])</f>
        <v>2024</v>
      </c>
      <c r="J4299">
        <f>MONTH(Table1[[#This Row],[Date]])</f>
        <v>4</v>
      </c>
      <c r="K4299">
        <f>WEEKDAY(Table1[[#This Row],[Date]])</f>
        <v>7</v>
      </c>
      <c r="L4299" s="3">
        <f>DAY(Table1[[#This Row],[Date]])</f>
        <v>20</v>
      </c>
      <c r="M4299" s="3">
        <f>Table1[[#This Row],[Inventory Level]]/Table1[[#This Row],[Reorder Point]]</f>
        <v>2.4586666666666668</v>
      </c>
      <c r="N4299" s="3">
        <f>ROUND(Table1[[#This Row],[Turnover Ratio]],2)</f>
        <v>2.46</v>
      </c>
    </row>
    <row r="4300" spans="1:14" hidden="1" x14ac:dyDescent="0.25">
      <c r="A4300" t="s">
        <v>3494</v>
      </c>
      <c r="B4300" s="1">
        <v>45105</v>
      </c>
      <c r="C4300">
        <v>428</v>
      </c>
      <c r="D4300">
        <v>475</v>
      </c>
      <c r="E4300">
        <v>6</v>
      </c>
      <c r="F4300">
        <v>193</v>
      </c>
      <c r="G4300">
        <v>35</v>
      </c>
      <c r="H4300" t="s">
        <v>3951</v>
      </c>
      <c r="I4300">
        <f>YEAR(Table1[[#This Row],[Date]])</f>
        <v>2023</v>
      </c>
      <c r="J4300">
        <f>MONTH(Table1[[#This Row],[Date]])</f>
        <v>6</v>
      </c>
      <c r="K4300">
        <f>WEEKDAY(Table1[[#This Row],[Date]])</f>
        <v>4</v>
      </c>
      <c r="L4300" s="3">
        <f>DAY(Table1[[#This Row],[Date]])</f>
        <v>28</v>
      </c>
      <c r="M4300" s="3">
        <f>Table1[[#This Row],[Inventory Level]]/Table1[[#This Row],[Reorder Point]]</f>
        <v>0.90105263157894733</v>
      </c>
      <c r="N4300" s="3">
        <f>ROUND(Table1[[#This Row],[Turnover Ratio]],2)</f>
        <v>0.9</v>
      </c>
    </row>
    <row r="4301" spans="1:14" hidden="1" x14ac:dyDescent="0.25">
      <c r="A4301" t="s">
        <v>3364</v>
      </c>
      <c r="B4301" s="1">
        <v>45678</v>
      </c>
      <c r="C4301">
        <v>537</v>
      </c>
      <c r="D4301">
        <v>277</v>
      </c>
      <c r="E4301">
        <v>25</v>
      </c>
      <c r="F4301">
        <v>195</v>
      </c>
      <c r="G4301">
        <v>49</v>
      </c>
      <c r="H4301" t="s">
        <v>3951</v>
      </c>
      <c r="I4301">
        <f>YEAR(Table1[[#This Row],[Date]])</f>
        <v>2025</v>
      </c>
      <c r="J4301">
        <f>MONTH(Table1[[#This Row],[Date]])</f>
        <v>1</v>
      </c>
      <c r="K4301">
        <f>WEEKDAY(Table1[[#This Row],[Date]])</f>
        <v>3</v>
      </c>
      <c r="L4301" s="3">
        <f>DAY(Table1[[#This Row],[Date]])</f>
        <v>21</v>
      </c>
      <c r="M4301" s="3">
        <f>Table1[[#This Row],[Inventory Level]]/Table1[[#This Row],[Reorder Point]]</f>
        <v>1.9386281588447654</v>
      </c>
      <c r="N4301" s="3">
        <f>ROUND(Table1[[#This Row],[Turnover Ratio]],2)</f>
        <v>1.94</v>
      </c>
    </row>
    <row r="4302" spans="1:14" hidden="1" x14ac:dyDescent="0.25">
      <c r="A4302" t="s">
        <v>3495</v>
      </c>
      <c r="B4302" s="1">
        <v>45170</v>
      </c>
      <c r="C4302">
        <v>130</v>
      </c>
      <c r="D4302">
        <v>100</v>
      </c>
      <c r="E4302">
        <v>22</v>
      </c>
      <c r="F4302">
        <v>97</v>
      </c>
      <c r="G4302">
        <v>42</v>
      </c>
      <c r="H4302" t="s">
        <v>3950</v>
      </c>
      <c r="I4302">
        <f>YEAR(Table1[[#This Row],[Date]])</f>
        <v>2023</v>
      </c>
      <c r="J4302">
        <f>MONTH(Table1[[#This Row],[Date]])</f>
        <v>9</v>
      </c>
      <c r="K4302">
        <f>WEEKDAY(Table1[[#This Row],[Date]])</f>
        <v>6</v>
      </c>
      <c r="L4302" s="3">
        <f>DAY(Table1[[#This Row],[Date]])</f>
        <v>1</v>
      </c>
      <c r="M4302" s="3">
        <f>Table1[[#This Row],[Inventory Level]]/Table1[[#This Row],[Reorder Point]]</f>
        <v>1.3</v>
      </c>
      <c r="N4302" s="3">
        <f>ROUND(Table1[[#This Row],[Turnover Ratio]],2)</f>
        <v>1.3</v>
      </c>
    </row>
    <row r="4303" spans="1:14" hidden="1" x14ac:dyDescent="0.25">
      <c r="A4303" t="s">
        <v>3496</v>
      </c>
      <c r="B4303" s="1">
        <v>45462</v>
      </c>
      <c r="C4303">
        <v>220</v>
      </c>
      <c r="D4303">
        <v>259</v>
      </c>
      <c r="E4303">
        <v>9</v>
      </c>
      <c r="F4303">
        <v>181</v>
      </c>
      <c r="G4303">
        <v>37</v>
      </c>
      <c r="H4303" t="s">
        <v>3950</v>
      </c>
      <c r="I4303">
        <f>YEAR(Table1[[#This Row],[Date]])</f>
        <v>2024</v>
      </c>
      <c r="J4303">
        <f>MONTH(Table1[[#This Row],[Date]])</f>
        <v>6</v>
      </c>
      <c r="K4303">
        <f>WEEKDAY(Table1[[#This Row],[Date]])</f>
        <v>4</v>
      </c>
      <c r="L4303" s="3">
        <f>DAY(Table1[[#This Row],[Date]])</f>
        <v>19</v>
      </c>
      <c r="M4303" s="3">
        <f>Table1[[#This Row],[Inventory Level]]/Table1[[#This Row],[Reorder Point]]</f>
        <v>0.84942084942084939</v>
      </c>
      <c r="N4303" s="3">
        <f>ROUND(Table1[[#This Row],[Turnover Ratio]],2)</f>
        <v>0.85</v>
      </c>
    </row>
    <row r="4304" spans="1:14" hidden="1" x14ac:dyDescent="0.25">
      <c r="A4304" t="s">
        <v>3497</v>
      </c>
      <c r="B4304" s="1">
        <v>45602</v>
      </c>
      <c r="C4304">
        <v>502</v>
      </c>
      <c r="D4304">
        <v>277</v>
      </c>
      <c r="E4304">
        <v>17</v>
      </c>
      <c r="F4304">
        <v>184</v>
      </c>
      <c r="G4304">
        <v>5</v>
      </c>
      <c r="H4304" t="s">
        <v>3951</v>
      </c>
      <c r="I4304">
        <f>YEAR(Table1[[#This Row],[Date]])</f>
        <v>2024</v>
      </c>
      <c r="J4304">
        <f>MONTH(Table1[[#This Row],[Date]])</f>
        <v>11</v>
      </c>
      <c r="K4304">
        <f>WEEKDAY(Table1[[#This Row],[Date]])</f>
        <v>4</v>
      </c>
      <c r="L4304" s="3">
        <f>DAY(Table1[[#This Row],[Date]])</f>
        <v>6</v>
      </c>
      <c r="M4304" s="3">
        <f>Table1[[#This Row],[Inventory Level]]/Table1[[#This Row],[Reorder Point]]</f>
        <v>1.8122743682310469</v>
      </c>
      <c r="N4304" s="3">
        <f>ROUND(Table1[[#This Row],[Turnover Ratio]],2)</f>
        <v>1.81</v>
      </c>
    </row>
    <row r="4305" spans="1:14" x14ac:dyDescent="0.25">
      <c r="A4305" t="s">
        <v>3498</v>
      </c>
      <c r="B4305" s="1">
        <v>45049</v>
      </c>
      <c r="C4305">
        <v>906</v>
      </c>
      <c r="D4305">
        <v>396</v>
      </c>
      <c r="E4305">
        <v>26</v>
      </c>
      <c r="F4305">
        <v>176</v>
      </c>
      <c r="G4305">
        <v>48</v>
      </c>
      <c r="H4305" t="s">
        <v>3949</v>
      </c>
      <c r="I4305">
        <f>YEAR(Table1[[#This Row],[Date]])</f>
        <v>2023</v>
      </c>
      <c r="J4305">
        <f>MONTH(Table1[[#This Row],[Date]])</f>
        <v>5</v>
      </c>
      <c r="K4305">
        <f>WEEKDAY(Table1[[#This Row],[Date]])</f>
        <v>4</v>
      </c>
      <c r="L4305" s="3">
        <f>DAY(Table1[[#This Row],[Date]])</f>
        <v>3</v>
      </c>
      <c r="M4305" s="3">
        <f>Table1[[#This Row],[Inventory Level]]/Table1[[#This Row],[Reorder Point]]</f>
        <v>2.2878787878787881</v>
      </c>
      <c r="N4305" s="3">
        <f>ROUND(Table1[[#This Row],[Turnover Ratio]],2)</f>
        <v>2.29</v>
      </c>
    </row>
    <row r="4306" spans="1:14" hidden="1" x14ac:dyDescent="0.25">
      <c r="A4306" t="s">
        <v>1539</v>
      </c>
      <c r="B4306" s="1">
        <v>45092</v>
      </c>
      <c r="C4306">
        <v>694</v>
      </c>
      <c r="D4306">
        <v>439</v>
      </c>
      <c r="E4306">
        <v>18</v>
      </c>
      <c r="F4306">
        <v>144</v>
      </c>
      <c r="G4306">
        <v>36</v>
      </c>
      <c r="H4306" t="s">
        <v>3950</v>
      </c>
      <c r="I4306">
        <f>YEAR(Table1[[#This Row],[Date]])</f>
        <v>2023</v>
      </c>
      <c r="J4306">
        <f>MONTH(Table1[[#This Row],[Date]])</f>
        <v>6</v>
      </c>
      <c r="K4306">
        <f>WEEKDAY(Table1[[#This Row],[Date]])</f>
        <v>5</v>
      </c>
      <c r="L4306" s="3">
        <f>DAY(Table1[[#This Row],[Date]])</f>
        <v>15</v>
      </c>
      <c r="M4306" s="3">
        <f>Table1[[#This Row],[Inventory Level]]/Table1[[#This Row],[Reorder Point]]</f>
        <v>1.5808656036446469</v>
      </c>
      <c r="N4306" s="3">
        <f>ROUND(Table1[[#This Row],[Turnover Ratio]],2)</f>
        <v>1.58</v>
      </c>
    </row>
    <row r="4307" spans="1:14" hidden="1" x14ac:dyDescent="0.25">
      <c r="A4307" t="s">
        <v>3499</v>
      </c>
      <c r="B4307" s="1">
        <v>45363</v>
      </c>
      <c r="C4307">
        <v>490</v>
      </c>
      <c r="D4307">
        <v>393</v>
      </c>
      <c r="E4307">
        <v>13</v>
      </c>
      <c r="F4307">
        <v>22</v>
      </c>
      <c r="G4307">
        <v>39</v>
      </c>
      <c r="H4307" t="s">
        <v>3951</v>
      </c>
      <c r="I4307">
        <f>YEAR(Table1[[#This Row],[Date]])</f>
        <v>2024</v>
      </c>
      <c r="J4307">
        <f>MONTH(Table1[[#This Row],[Date]])</f>
        <v>3</v>
      </c>
      <c r="K4307">
        <f>WEEKDAY(Table1[[#This Row],[Date]])</f>
        <v>3</v>
      </c>
      <c r="L4307" s="3">
        <f>DAY(Table1[[#This Row],[Date]])</f>
        <v>12</v>
      </c>
      <c r="M4307" s="3">
        <f>Table1[[#This Row],[Inventory Level]]/Table1[[#This Row],[Reorder Point]]</f>
        <v>1.2468193384223918</v>
      </c>
      <c r="N4307" s="3">
        <f>ROUND(Table1[[#This Row],[Turnover Ratio]],2)</f>
        <v>1.25</v>
      </c>
    </row>
    <row r="4308" spans="1:14" x14ac:dyDescent="0.25">
      <c r="A4308" t="s">
        <v>3500</v>
      </c>
      <c r="B4308" s="1">
        <v>45368</v>
      </c>
      <c r="C4308">
        <v>332</v>
      </c>
      <c r="D4308">
        <v>443</v>
      </c>
      <c r="E4308">
        <v>12</v>
      </c>
      <c r="F4308">
        <v>91</v>
      </c>
      <c r="G4308">
        <v>35</v>
      </c>
      <c r="H4308" t="s">
        <v>3949</v>
      </c>
      <c r="I4308">
        <f>YEAR(Table1[[#This Row],[Date]])</f>
        <v>2024</v>
      </c>
      <c r="J4308">
        <f>MONTH(Table1[[#This Row],[Date]])</f>
        <v>3</v>
      </c>
      <c r="K4308">
        <f>WEEKDAY(Table1[[#This Row],[Date]])</f>
        <v>1</v>
      </c>
      <c r="L4308" s="3">
        <f>DAY(Table1[[#This Row],[Date]])</f>
        <v>17</v>
      </c>
      <c r="M4308" s="3">
        <f>Table1[[#This Row],[Inventory Level]]/Table1[[#This Row],[Reorder Point]]</f>
        <v>0.74943566591422117</v>
      </c>
      <c r="N4308" s="3">
        <f>ROUND(Table1[[#This Row],[Turnover Ratio]],2)</f>
        <v>0.75</v>
      </c>
    </row>
    <row r="4309" spans="1:14" x14ac:dyDescent="0.25">
      <c r="A4309" t="s">
        <v>3501</v>
      </c>
      <c r="B4309" s="1">
        <v>45677</v>
      </c>
      <c r="C4309">
        <v>154</v>
      </c>
      <c r="D4309">
        <v>194</v>
      </c>
      <c r="E4309">
        <v>11</v>
      </c>
      <c r="F4309">
        <v>42</v>
      </c>
      <c r="G4309">
        <v>10</v>
      </c>
      <c r="H4309" t="s">
        <v>3949</v>
      </c>
      <c r="I4309">
        <f>YEAR(Table1[[#This Row],[Date]])</f>
        <v>2025</v>
      </c>
      <c r="J4309">
        <f>MONTH(Table1[[#This Row],[Date]])</f>
        <v>1</v>
      </c>
      <c r="K4309">
        <f>WEEKDAY(Table1[[#This Row],[Date]])</f>
        <v>2</v>
      </c>
      <c r="L4309" s="3">
        <f>DAY(Table1[[#This Row],[Date]])</f>
        <v>20</v>
      </c>
      <c r="M4309" s="3">
        <f>Table1[[#This Row],[Inventory Level]]/Table1[[#This Row],[Reorder Point]]</f>
        <v>0.79381443298969068</v>
      </c>
      <c r="N4309" s="3">
        <f>ROUND(Table1[[#This Row],[Turnover Ratio]],2)</f>
        <v>0.79</v>
      </c>
    </row>
    <row r="4310" spans="1:14" x14ac:dyDescent="0.25">
      <c r="A4310" t="s">
        <v>3502</v>
      </c>
      <c r="B4310" s="1">
        <v>45176</v>
      </c>
      <c r="C4310">
        <v>498</v>
      </c>
      <c r="D4310">
        <v>442</v>
      </c>
      <c r="E4310">
        <v>9</v>
      </c>
      <c r="F4310">
        <v>43</v>
      </c>
      <c r="G4310">
        <v>22</v>
      </c>
      <c r="H4310" t="s">
        <v>3949</v>
      </c>
      <c r="I4310">
        <f>YEAR(Table1[[#This Row],[Date]])</f>
        <v>2023</v>
      </c>
      <c r="J4310">
        <f>MONTH(Table1[[#This Row],[Date]])</f>
        <v>9</v>
      </c>
      <c r="K4310">
        <f>WEEKDAY(Table1[[#This Row],[Date]])</f>
        <v>5</v>
      </c>
      <c r="L4310" s="3">
        <f>DAY(Table1[[#This Row],[Date]])</f>
        <v>7</v>
      </c>
      <c r="M4310" s="3">
        <f>Table1[[#This Row],[Inventory Level]]/Table1[[#This Row],[Reorder Point]]</f>
        <v>1.1266968325791855</v>
      </c>
      <c r="N4310" s="3">
        <f>ROUND(Table1[[#This Row],[Turnover Ratio]],2)</f>
        <v>1.1299999999999999</v>
      </c>
    </row>
    <row r="4311" spans="1:14" x14ac:dyDescent="0.25">
      <c r="A4311" t="s">
        <v>3503</v>
      </c>
      <c r="B4311" s="1">
        <v>45029</v>
      </c>
      <c r="C4311">
        <v>710</v>
      </c>
      <c r="D4311">
        <v>256</v>
      </c>
      <c r="E4311">
        <v>3</v>
      </c>
      <c r="F4311">
        <v>47</v>
      </c>
      <c r="G4311">
        <v>36</v>
      </c>
      <c r="H4311" t="s">
        <v>3949</v>
      </c>
      <c r="I4311">
        <f>YEAR(Table1[[#This Row],[Date]])</f>
        <v>2023</v>
      </c>
      <c r="J4311">
        <f>MONTH(Table1[[#This Row],[Date]])</f>
        <v>4</v>
      </c>
      <c r="K4311">
        <f>WEEKDAY(Table1[[#This Row],[Date]])</f>
        <v>5</v>
      </c>
      <c r="L4311" s="3">
        <f>DAY(Table1[[#This Row],[Date]])</f>
        <v>13</v>
      </c>
      <c r="M4311" s="3">
        <f>Table1[[#This Row],[Inventory Level]]/Table1[[#This Row],[Reorder Point]]</f>
        <v>2.7734375</v>
      </c>
      <c r="N4311" s="3">
        <f>ROUND(Table1[[#This Row],[Turnover Ratio]],2)</f>
        <v>2.77</v>
      </c>
    </row>
    <row r="4312" spans="1:14" hidden="1" x14ac:dyDescent="0.25">
      <c r="A4312" t="s">
        <v>356</v>
      </c>
      <c r="B4312" s="1">
        <v>45038</v>
      </c>
      <c r="C4312">
        <v>972</v>
      </c>
      <c r="D4312">
        <v>323</v>
      </c>
      <c r="E4312">
        <v>11</v>
      </c>
      <c r="F4312">
        <v>4</v>
      </c>
      <c r="G4312">
        <v>9</v>
      </c>
      <c r="H4312" t="s">
        <v>3951</v>
      </c>
      <c r="I4312">
        <f>YEAR(Table1[[#This Row],[Date]])</f>
        <v>2023</v>
      </c>
      <c r="J4312">
        <f>MONTH(Table1[[#This Row],[Date]])</f>
        <v>4</v>
      </c>
      <c r="K4312">
        <f>WEEKDAY(Table1[[#This Row],[Date]])</f>
        <v>7</v>
      </c>
      <c r="L4312" s="3">
        <f>DAY(Table1[[#This Row],[Date]])</f>
        <v>22</v>
      </c>
      <c r="M4312" s="3">
        <f>Table1[[#This Row],[Inventory Level]]/Table1[[#This Row],[Reorder Point]]</f>
        <v>3.0092879256965945</v>
      </c>
      <c r="N4312" s="3">
        <f>ROUND(Table1[[#This Row],[Turnover Ratio]],2)</f>
        <v>3.01</v>
      </c>
    </row>
    <row r="4313" spans="1:14" hidden="1" x14ac:dyDescent="0.25">
      <c r="A4313" t="s">
        <v>1696</v>
      </c>
      <c r="B4313" s="1">
        <v>45066</v>
      </c>
      <c r="C4313">
        <v>194</v>
      </c>
      <c r="D4313">
        <v>300</v>
      </c>
      <c r="E4313">
        <v>24</v>
      </c>
      <c r="F4313">
        <v>111</v>
      </c>
      <c r="G4313">
        <v>4</v>
      </c>
      <c r="H4313" t="s">
        <v>3951</v>
      </c>
      <c r="I4313">
        <f>YEAR(Table1[[#This Row],[Date]])</f>
        <v>2023</v>
      </c>
      <c r="J4313">
        <f>MONTH(Table1[[#This Row],[Date]])</f>
        <v>5</v>
      </c>
      <c r="K4313">
        <f>WEEKDAY(Table1[[#This Row],[Date]])</f>
        <v>7</v>
      </c>
      <c r="L4313" s="3">
        <f>DAY(Table1[[#This Row],[Date]])</f>
        <v>20</v>
      </c>
      <c r="M4313" s="3">
        <f>Table1[[#This Row],[Inventory Level]]/Table1[[#This Row],[Reorder Point]]</f>
        <v>0.64666666666666661</v>
      </c>
      <c r="N4313" s="3">
        <f>ROUND(Table1[[#This Row],[Turnover Ratio]],2)</f>
        <v>0.65</v>
      </c>
    </row>
    <row r="4314" spans="1:14" x14ac:dyDescent="0.25">
      <c r="A4314" t="s">
        <v>2844</v>
      </c>
      <c r="B4314" s="1">
        <v>45176</v>
      </c>
      <c r="C4314">
        <v>947</v>
      </c>
      <c r="D4314">
        <v>476</v>
      </c>
      <c r="E4314">
        <v>18</v>
      </c>
      <c r="F4314">
        <v>7</v>
      </c>
      <c r="G4314">
        <v>17</v>
      </c>
      <c r="H4314" t="s">
        <v>3949</v>
      </c>
      <c r="I4314">
        <f>YEAR(Table1[[#This Row],[Date]])</f>
        <v>2023</v>
      </c>
      <c r="J4314">
        <f>MONTH(Table1[[#This Row],[Date]])</f>
        <v>9</v>
      </c>
      <c r="K4314">
        <f>WEEKDAY(Table1[[#This Row],[Date]])</f>
        <v>5</v>
      </c>
      <c r="L4314" s="3">
        <f>DAY(Table1[[#This Row],[Date]])</f>
        <v>7</v>
      </c>
      <c r="M4314" s="3">
        <f>Table1[[#This Row],[Inventory Level]]/Table1[[#This Row],[Reorder Point]]</f>
        <v>1.9894957983193278</v>
      </c>
      <c r="N4314" s="3">
        <f>ROUND(Table1[[#This Row],[Turnover Ratio]],2)</f>
        <v>1.99</v>
      </c>
    </row>
    <row r="4315" spans="1:14" x14ac:dyDescent="0.25">
      <c r="A4315" t="s">
        <v>3504</v>
      </c>
      <c r="B4315" s="1">
        <v>45206</v>
      </c>
      <c r="C4315">
        <v>751</v>
      </c>
      <c r="D4315">
        <v>483</v>
      </c>
      <c r="E4315">
        <v>24</v>
      </c>
      <c r="F4315">
        <v>52</v>
      </c>
      <c r="G4315">
        <v>25</v>
      </c>
      <c r="H4315" t="s">
        <v>3949</v>
      </c>
      <c r="I4315">
        <f>YEAR(Table1[[#This Row],[Date]])</f>
        <v>2023</v>
      </c>
      <c r="J4315">
        <f>MONTH(Table1[[#This Row],[Date]])</f>
        <v>10</v>
      </c>
      <c r="K4315">
        <f>WEEKDAY(Table1[[#This Row],[Date]])</f>
        <v>7</v>
      </c>
      <c r="L4315" s="3">
        <f>DAY(Table1[[#This Row],[Date]])</f>
        <v>7</v>
      </c>
      <c r="M4315" s="3">
        <f>Table1[[#This Row],[Inventory Level]]/Table1[[#This Row],[Reorder Point]]</f>
        <v>1.5548654244306419</v>
      </c>
      <c r="N4315" s="3">
        <f>ROUND(Table1[[#This Row],[Turnover Ratio]],2)</f>
        <v>1.55</v>
      </c>
    </row>
    <row r="4316" spans="1:14" hidden="1" x14ac:dyDescent="0.25">
      <c r="A4316" t="s">
        <v>2471</v>
      </c>
      <c r="B4316" s="1">
        <v>45258</v>
      </c>
      <c r="C4316">
        <v>925</v>
      </c>
      <c r="D4316">
        <v>101</v>
      </c>
      <c r="E4316">
        <v>21</v>
      </c>
      <c r="F4316">
        <v>65</v>
      </c>
      <c r="G4316">
        <v>13</v>
      </c>
      <c r="H4316" t="s">
        <v>3950</v>
      </c>
      <c r="I4316">
        <f>YEAR(Table1[[#This Row],[Date]])</f>
        <v>2023</v>
      </c>
      <c r="J4316">
        <f>MONTH(Table1[[#This Row],[Date]])</f>
        <v>11</v>
      </c>
      <c r="K4316">
        <f>WEEKDAY(Table1[[#This Row],[Date]])</f>
        <v>3</v>
      </c>
      <c r="L4316" s="3">
        <f>DAY(Table1[[#This Row],[Date]])</f>
        <v>28</v>
      </c>
      <c r="M4316" s="3">
        <f>Table1[[#This Row],[Inventory Level]]/Table1[[#This Row],[Reorder Point]]</f>
        <v>9.1584158415841586</v>
      </c>
      <c r="N4316" s="3">
        <f>ROUND(Table1[[#This Row],[Turnover Ratio]],2)</f>
        <v>9.16</v>
      </c>
    </row>
    <row r="4317" spans="1:14" hidden="1" x14ac:dyDescent="0.25">
      <c r="A4317" t="s">
        <v>2821</v>
      </c>
      <c r="B4317" s="1">
        <v>45600</v>
      </c>
      <c r="C4317">
        <v>953</v>
      </c>
      <c r="D4317">
        <v>206</v>
      </c>
      <c r="E4317">
        <v>9</v>
      </c>
      <c r="F4317">
        <v>73</v>
      </c>
      <c r="G4317">
        <v>7</v>
      </c>
      <c r="H4317" t="s">
        <v>3950</v>
      </c>
      <c r="I4317">
        <f>YEAR(Table1[[#This Row],[Date]])</f>
        <v>2024</v>
      </c>
      <c r="J4317">
        <f>MONTH(Table1[[#This Row],[Date]])</f>
        <v>11</v>
      </c>
      <c r="K4317">
        <f>WEEKDAY(Table1[[#This Row],[Date]])</f>
        <v>2</v>
      </c>
      <c r="L4317" s="3">
        <f>DAY(Table1[[#This Row],[Date]])</f>
        <v>4</v>
      </c>
      <c r="M4317" s="3">
        <f>Table1[[#This Row],[Inventory Level]]/Table1[[#This Row],[Reorder Point]]</f>
        <v>4.6262135922330101</v>
      </c>
      <c r="N4317" s="3">
        <f>ROUND(Table1[[#This Row],[Turnover Ratio]],2)</f>
        <v>4.63</v>
      </c>
    </row>
    <row r="4318" spans="1:14" x14ac:dyDescent="0.25">
      <c r="A4318" t="s">
        <v>3505</v>
      </c>
      <c r="B4318" s="1">
        <v>45605</v>
      </c>
      <c r="C4318">
        <v>156</v>
      </c>
      <c r="D4318">
        <v>67</v>
      </c>
      <c r="E4318">
        <v>17</v>
      </c>
      <c r="F4318">
        <v>93</v>
      </c>
      <c r="G4318">
        <v>50</v>
      </c>
      <c r="H4318" t="s">
        <v>3949</v>
      </c>
      <c r="I4318">
        <f>YEAR(Table1[[#This Row],[Date]])</f>
        <v>2024</v>
      </c>
      <c r="J4318">
        <f>MONTH(Table1[[#This Row],[Date]])</f>
        <v>11</v>
      </c>
      <c r="K4318">
        <f>WEEKDAY(Table1[[#This Row],[Date]])</f>
        <v>7</v>
      </c>
      <c r="L4318" s="3">
        <f>DAY(Table1[[#This Row],[Date]])</f>
        <v>9</v>
      </c>
      <c r="M4318" s="3">
        <f>Table1[[#This Row],[Inventory Level]]/Table1[[#This Row],[Reorder Point]]</f>
        <v>2.3283582089552239</v>
      </c>
      <c r="N4318" s="3">
        <f>ROUND(Table1[[#This Row],[Turnover Ratio]],2)</f>
        <v>2.33</v>
      </c>
    </row>
    <row r="4319" spans="1:14" x14ac:dyDescent="0.25">
      <c r="A4319" t="s">
        <v>3506</v>
      </c>
      <c r="B4319" s="1">
        <v>45266</v>
      </c>
      <c r="C4319">
        <v>467</v>
      </c>
      <c r="D4319">
        <v>198</v>
      </c>
      <c r="E4319">
        <v>30</v>
      </c>
      <c r="F4319">
        <v>70</v>
      </c>
      <c r="G4319">
        <v>33</v>
      </c>
      <c r="H4319" t="s">
        <v>3949</v>
      </c>
      <c r="I4319">
        <f>YEAR(Table1[[#This Row],[Date]])</f>
        <v>2023</v>
      </c>
      <c r="J4319">
        <f>MONTH(Table1[[#This Row],[Date]])</f>
        <v>12</v>
      </c>
      <c r="K4319">
        <f>WEEKDAY(Table1[[#This Row],[Date]])</f>
        <v>4</v>
      </c>
      <c r="L4319" s="3">
        <f>DAY(Table1[[#This Row],[Date]])</f>
        <v>6</v>
      </c>
      <c r="M4319" s="3">
        <f>Table1[[#This Row],[Inventory Level]]/Table1[[#This Row],[Reorder Point]]</f>
        <v>2.3585858585858586</v>
      </c>
      <c r="N4319" s="3">
        <f>ROUND(Table1[[#This Row],[Turnover Ratio]],2)</f>
        <v>2.36</v>
      </c>
    </row>
    <row r="4320" spans="1:14" hidden="1" x14ac:dyDescent="0.25">
      <c r="A4320" t="s">
        <v>3507</v>
      </c>
      <c r="B4320" s="1">
        <v>45526</v>
      </c>
      <c r="C4320">
        <v>490</v>
      </c>
      <c r="D4320">
        <v>119</v>
      </c>
      <c r="E4320">
        <v>29</v>
      </c>
      <c r="F4320">
        <v>8</v>
      </c>
      <c r="G4320">
        <v>29</v>
      </c>
      <c r="H4320" t="s">
        <v>3951</v>
      </c>
      <c r="I4320">
        <f>YEAR(Table1[[#This Row],[Date]])</f>
        <v>2024</v>
      </c>
      <c r="J4320">
        <f>MONTH(Table1[[#This Row],[Date]])</f>
        <v>8</v>
      </c>
      <c r="K4320">
        <f>WEEKDAY(Table1[[#This Row],[Date]])</f>
        <v>5</v>
      </c>
      <c r="L4320" s="3">
        <f>DAY(Table1[[#This Row],[Date]])</f>
        <v>22</v>
      </c>
      <c r="M4320" s="3">
        <f>Table1[[#This Row],[Inventory Level]]/Table1[[#This Row],[Reorder Point]]</f>
        <v>4.117647058823529</v>
      </c>
      <c r="N4320" s="3">
        <f>ROUND(Table1[[#This Row],[Turnover Ratio]],2)</f>
        <v>4.12</v>
      </c>
    </row>
    <row r="4321" spans="1:14" hidden="1" x14ac:dyDescent="0.25">
      <c r="A4321" t="s">
        <v>827</v>
      </c>
      <c r="B4321" s="1">
        <v>45552</v>
      </c>
      <c r="C4321">
        <v>300</v>
      </c>
      <c r="D4321">
        <v>374</v>
      </c>
      <c r="E4321">
        <v>8</v>
      </c>
      <c r="F4321">
        <v>170</v>
      </c>
      <c r="G4321">
        <v>49</v>
      </c>
      <c r="H4321" t="s">
        <v>3951</v>
      </c>
      <c r="I4321">
        <f>YEAR(Table1[[#This Row],[Date]])</f>
        <v>2024</v>
      </c>
      <c r="J4321">
        <f>MONTH(Table1[[#This Row],[Date]])</f>
        <v>9</v>
      </c>
      <c r="K4321">
        <f>WEEKDAY(Table1[[#This Row],[Date]])</f>
        <v>3</v>
      </c>
      <c r="L4321" s="3">
        <f>DAY(Table1[[#This Row],[Date]])</f>
        <v>17</v>
      </c>
      <c r="M4321" s="3">
        <f>Table1[[#This Row],[Inventory Level]]/Table1[[#This Row],[Reorder Point]]</f>
        <v>0.80213903743315507</v>
      </c>
      <c r="N4321" s="3">
        <f>ROUND(Table1[[#This Row],[Turnover Ratio]],2)</f>
        <v>0.8</v>
      </c>
    </row>
    <row r="4322" spans="1:14" hidden="1" x14ac:dyDescent="0.25">
      <c r="A4322" t="s">
        <v>3508</v>
      </c>
      <c r="B4322" s="1">
        <v>44991</v>
      </c>
      <c r="C4322">
        <v>908</v>
      </c>
      <c r="D4322">
        <v>352</v>
      </c>
      <c r="E4322">
        <v>12</v>
      </c>
      <c r="F4322">
        <v>52</v>
      </c>
      <c r="G4322">
        <v>35</v>
      </c>
      <c r="H4322" t="s">
        <v>3951</v>
      </c>
      <c r="I4322">
        <f>YEAR(Table1[[#This Row],[Date]])</f>
        <v>2023</v>
      </c>
      <c r="J4322">
        <f>MONTH(Table1[[#This Row],[Date]])</f>
        <v>3</v>
      </c>
      <c r="K4322">
        <f>WEEKDAY(Table1[[#This Row],[Date]])</f>
        <v>2</v>
      </c>
      <c r="L4322" s="3">
        <f>DAY(Table1[[#This Row],[Date]])</f>
        <v>6</v>
      </c>
      <c r="M4322" s="3">
        <f>Table1[[#This Row],[Inventory Level]]/Table1[[#This Row],[Reorder Point]]</f>
        <v>2.5795454545454546</v>
      </c>
      <c r="N4322" s="3">
        <f>ROUND(Table1[[#This Row],[Turnover Ratio]],2)</f>
        <v>2.58</v>
      </c>
    </row>
    <row r="4323" spans="1:14" hidden="1" x14ac:dyDescent="0.25">
      <c r="A4323" t="s">
        <v>3509</v>
      </c>
      <c r="B4323" s="1">
        <v>45319</v>
      </c>
      <c r="C4323">
        <v>801</v>
      </c>
      <c r="D4323">
        <v>363</v>
      </c>
      <c r="E4323">
        <v>14</v>
      </c>
      <c r="F4323">
        <v>36</v>
      </c>
      <c r="G4323">
        <v>8</v>
      </c>
      <c r="H4323" t="s">
        <v>3950</v>
      </c>
      <c r="I4323">
        <f>YEAR(Table1[[#This Row],[Date]])</f>
        <v>2024</v>
      </c>
      <c r="J4323">
        <f>MONTH(Table1[[#This Row],[Date]])</f>
        <v>1</v>
      </c>
      <c r="K4323">
        <f>WEEKDAY(Table1[[#This Row],[Date]])</f>
        <v>1</v>
      </c>
      <c r="L4323" s="3">
        <f>DAY(Table1[[#This Row],[Date]])</f>
        <v>28</v>
      </c>
      <c r="M4323" s="3">
        <f>Table1[[#This Row],[Inventory Level]]/Table1[[#This Row],[Reorder Point]]</f>
        <v>2.2066115702479339</v>
      </c>
      <c r="N4323" s="3">
        <f>ROUND(Table1[[#This Row],[Turnover Ratio]],2)</f>
        <v>2.21</v>
      </c>
    </row>
    <row r="4324" spans="1:14" x14ac:dyDescent="0.25">
      <c r="A4324" t="s">
        <v>3510</v>
      </c>
      <c r="B4324" s="1">
        <v>45297</v>
      </c>
      <c r="C4324">
        <v>125</v>
      </c>
      <c r="D4324">
        <v>386</v>
      </c>
      <c r="E4324">
        <v>19</v>
      </c>
      <c r="F4324">
        <v>24</v>
      </c>
      <c r="G4324">
        <v>40</v>
      </c>
      <c r="H4324" t="s">
        <v>3949</v>
      </c>
      <c r="I4324">
        <f>YEAR(Table1[[#This Row],[Date]])</f>
        <v>2024</v>
      </c>
      <c r="J4324">
        <f>MONTH(Table1[[#This Row],[Date]])</f>
        <v>1</v>
      </c>
      <c r="K4324">
        <f>WEEKDAY(Table1[[#This Row],[Date]])</f>
        <v>7</v>
      </c>
      <c r="L4324" s="3">
        <f>DAY(Table1[[#This Row],[Date]])</f>
        <v>6</v>
      </c>
      <c r="M4324" s="3">
        <f>Table1[[#This Row],[Inventory Level]]/Table1[[#This Row],[Reorder Point]]</f>
        <v>0.32383419689119169</v>
      </c>
      <c r="N4324" s="3">
        <f>ROUND(Table1[[#This Row],[Turnover Ratio]],2)</f>
        <v>0.32</v>
      </c>
    </row>
    <row r="4325" spans="1:14" hidden="1" x14ac:dyDescent="0.25">
      <c r="A4325" t="s">
        <v>3511</v>
      </c>
      <c r="B4325" s="1">
        <v>45249</v>
      </c>
      <c r="C4325">
        <v>394</v>
      </c>
      <c r="D4325">
        <v>93</v>
      </c>
      <c r="E4325">
        <v>11</v>
      </c>
      <c r="F4325">
        <v>170</v>
      </c>
      <c r="G4325">
        <v>23</v>
      </c>
      <c r="H4325" t="s">
        <v>3950</v>
      </c>
      <c r="I4325">
        <f>YEAR(Table1[[#This Row],[Date]])</f>
        <v>2023</v>
      </c>
      <c r="J4325">
        <f>MONTH(Table1[[#This Row],[Date]])</f>
        <v>11</v>
      </c>
      <c r="K4325">
        <f>WEEKDAY(Table1[[#This Row],[Date]])</f>
        <v>1</v>
      </c>
      <c r="L4325" s="3">
        <f>DAY(Table1[[#This Row],[Date]])</f>
        <v>19</v>
      </c>
      <c r="M4325" s="3">
        <f>Table1[[#This Row],[Inventory Level]]/Table1[[#This Row],[Reorder Point]]</f>
        <v>4.236559139784946</v>
      </c>
      <c r="N4325" s="3">
        <f>ROUND(Table1[[#This Row],[Turnover Ratio]],2)</f>
        <v>4.24</v>
      </c>
    </row>
    <row r="4326" spans="1:14" x14ac:dyDescent="0.25">
      <c r="A4326" t="s">
        <v>1459</v>
      </c>
      <c r="B4326" s="1">
        <v>45307</v>
      </c>
      <c r="C4326">
        <v>776</v>
      </c>
      <c r="D4326">
        <v>79</v>
      </c>
      <c r="E4326">
        <v>25</v>
      </c>
      <c r="F4326">
        <v>15</v>
      </c>
      <c r="G4326">
        <v>49</v>
      </c>
      <c r="H4326" t="s">
        <v>3949</v>
      </c>
      <c r="I4326">
        <f>YEAR(Table1[[#This Row],[Date]])</f>
        <v>2024</v>
      </c>
      <c r="J4326">
        <f>MONTH(Table1[[#This Row],[Date]])</f>
        <v>1</v>
      </c>
      <c r="K4326">
        <f>WEEKDAY(Table1[[#This Row],[Date]])</f>
        <v>3</v>
      </c>
      <c r="L4326" s="3">
        <f>DAY(Table1[[#This Row],[Date]])</f>
        <v>16</v>
      </c>
      <c r="M4326" s="3">
        <f>Table1[[#This Row],[Inventory Level]]/Table1[[#This Row],[Reorder Point]]</f>
        <v>9.8227848101265831</v>
      </c>
      <c r="N4326" s="3">
        <f>ROUND(Table1[[#This Row],[Turnover Ratio]],2)</f>
        <v>9.82</v>
      </c>
    </row>
    <row r="4327" spans="1:14" hidden="1" x14ac:dyDescent="0.25">
      <c r="A4327" t="s">
        <v>3512</v>
      </c>
      <c r="B4327" s="1">
        <v>45135</v>
      </c>
      <c r="C4327">
        <v>916</v>
      </c>
      <c r="D4327">
        <v>164</v>
      </c>
      <c r="E4327">
        <v>23</v>
      </c>
      <c r="F4327">
        <v>5</v>
      </c>
      <c r="G4327">
        <v>44</v>
      </c>
      <c r="H4327" t="s">
        <v>3950</v>
      </c>
      <c r="I4327">
        <f>YEAR(Table1[[#This Row],[Date]])</f>
        <v>2023</v>
      </c>
      <c r="J4327">
        <f>MONTH(Table1[[#This Row],[Date]])</f>
        <v>7</v>
      </c>
      <c r="K4327">
        <f>WEEKDAY(Table1[[#This Row],[Date]])</f>
        <v>6</v>
      </c>
      <c r="L4327" s="3">
        <f>DAY(Table1[[#This Row],[Date]])</f>
        <v>28</v>
      </c>
      <c r="M4327" s="3">
        <f>Table1[[#This Row],[Inventory Level]]/Table1[[#This Row],[Reorder Point]]</f>
        <v>5.5853658536585362</v>
      </c>
      <c r="N4327" s="3">
        <f>ROUND(Table1[[#This Row],[Turnover Ratio]],2)</f>
        <v>5.59</v>
      </c>
    </row>
    <row r="4328" spans="1:14" hidden="1" x14ac:dyDescent="0.25">
      <c r="A4328" t="s">
        <v>3513</v>
      </c>
      <c r="B4328" s="1">
        <v>45272</v>
      </c>
      <c r="C4328">
        <v>634</v>
      </c>
      <c r="D4328">
        <v>228</v>
      </c>
      <c r="E4328">
        <v>19</v>
      </c>
      <c r="F4328">
        <v>31</v>
      </c>
      <c r="G4328">
        <v>28</v>
      </c>
      <c r="H4328" t="s">
        <v>3951</v>
      </c>
      <c r="I4328">
        <f>YEAR(Table1[[#This Row],[Date]])</f>
        <v>2023</v>
      </c>
      <c r="J4328">
        <f>MONTH(Table1[[#This Row],[Date]])</f>
        <v>12</v>
      </c>
      <c r="K4328">
        <f>WEEKDAY(Table1[[#This Row],[Date]])</f>
        <v>3</v>
      </c>
      <c r="L4328" s="3">
        <f>DAY(Table1[[#This Row],[Date]])</f>
        <v>12</v>
      </c>
      <c r="M4328" s="3">
        <f>Table1[[#This Row],[Inventory Level]]/Table1[[#This Row],[Reorder Point]]</f>
        <v>2.7807017543859649</v>
      </c>
      <c r="N4328" s="3">
        <f>ROUND(Table1[[#This Row],[Turnover Ratio]],2)</f>
        <v>2.78</v>
      </c>
    </row>
    <row r="4329" spans="1:14" hidden="1" x14ac:dyDescent="0.25">
      <c r="A4329" t="s">
        <v>3514</v>
      </c>
      <c r="B4329" s="1">
        <v>45571</v>
      </c>
      <c r="C4329">
        <v>665</v>
      </c>
      <c r="D4329">
        <v>184</v>
      </c>
      <c r="E4329">
        <v>9</v>
      </c>
      <c r="F4329">
        <v>6</v>
      </c>
      <c r="G4329">
        <v>46</v>
      </c>
      <c r="H4329" t="s">
        <v>3950</v>
      </c>
      <c r="I4329">
        <f>YEAR(Table1[[#This Row],[Date]])</f>
        <v>2024</v>
      </c>
      <c r="J4329">
        <f>MONTH(Table1[[#This Row],[Date]])</f>
        <v>10</v>
      </c>
      <c r="K4329">
        <f>WEEKDAY(Table1[[#This Row],[Date]])</f>
        <v>1</v>
      </c>
      <c r="L4329" s="3">
        <f>DAY(Table1[[#This Row],[Date]])</f>
        <v>6</v>
      </c>
      <c r="M4329" s="3">
        <f>Table1[[#This Row],[Inventory Level]]/Table1[[#This Row],[Reorder Point]]</f>
        <v>3.6141304347826089</v>
      </c>
      <c r="N4329" s="3">
        <f>ROUND(Table1[[#This Row],[Turnover Ratio]],2)</f>
        <v>3.61</v>
      </c>
    </row>
    <row r="4330" spans="1:14" hidden="1" x14ac:dyDescent="0.25">
      <c r="A4330" t="s">
        <v>3515</v>
      </c>
      <c r="B4330" s="1">
        <v>45026</v>
      </c>
      <c r="C4330">
        <v>863</v>
      </c>
      <c r="D4330">
        <v>431</v>
      </c>
      <c r="E4330">
        <v>22</v>
      </c>
      <c r="F4330">
        <v>143</v>
      </c>
      <c r="G4330">
        <v>48</v>
      </c>
      <c r="H4330" t="s">
        <v>3951</v>
      </c>
      <c r="I4330">
        <f>YEAR(Table1[[#This Row],[Date]])</f>
        <v>2023</v>
      </c>
      <c r="J4330">
        <f>MONTH(Table1[[#This Row],[Date]])</f>
        <v>4</v>
      </c>
      <c r="K4330">
        <f>WEEKDAY(Table1[[#This Row],[Date]])</f>
        <v>2</v>
      </c>
      <c r="L4330" s="3">
        <f>DAY(Table1[[#This Row],[Date]])</f>
        <v>10</v>
      </c>
      <c r="M4330" s="3">
        <f>Table1[[#This Row],[Inventory Level]]/Table1[[#This Row],[Reorder Point]]</f>
        <v>2.0023201856148494</v>
      </c>
      <c r="N4330" s="3">
        <f>ROUND(Table1[[#This Row],[Turnover Ratio]],2)</f>
        <v>2</v>
      </c>
    </row>
    <row r="4331" spans="1:14" hidden="1" x14ac:dyDescent="0.25">
      <c r="A4331" t="s">
        <v>1102</v>
      </c>
      <c r="B4331" s="1">
        <v>45474</v>
      </c>
      <c r="C4331">
        <v>215</v>
      </c>
      <c r="D4331">
        <v>319</v>
      </c>
      <c r="E4331">
        <v>14</v>
      </c>
      <c r="F4331">
        <v>51</v>
      </c>
      <c r="G4331">
        <v>23</v>
      </c>
      <c r="H4331" t="s">
        <v>3951</v>
      </c>
      <c r="I4331">
        <f>YEAR(Table1[[#This Row],[Date]])</f>
        <v>2024</v>
      </c>
      <c r="J4331">
        <f>MONTH(Table1[[#This Row],[Date]])</f>
        <v>7</v>
      </c>
      <c r="K4331">
        <f>WEEKDAY(Table1[[#This Row],[Date]])</f>
        <v>2</v>
      </c>
      <c r="L4331" s="3">
        <f>DAY(Table1[[#This Row],[Date]])</f>
        <v>1</v>
      </c>
      <c r="M4331" s="3">
        <f>Table1[[#This Row],[Inventory Level]]/Table1[[#This Row],[Reorder Point]]</f>
        <v>0.6739811912225705</v>
      </c>
      <c r="N4331" s="3">
        <f>ROUND(Table1[[#This Row],[Turnover Ratio]],2)</f>
        <v>0.67</v>
      </c>
    </row>
    <row r="4332" spans="1:14" hidden="1" x14ac:dyDescent="0.25">
      <c r="A4332" t="s">
        <v>3516</v>
      </c>
      <c r="B4332" s="1">
        <v>45438</v>
      </c>
      <c r="C4332">
        <v>824</v>
      </c>
      <c r="D4332">
        <v>138</v>
      </c>
      <c r="E4332">
        <v>18</v>
      </c>
      <c r="F4332">
        <v>169</v>
      </c>
      <c r="G4332">
        <v>34</v>
      </c>
      <c r="H4332" t="s">
        <v>3951</v>
      </c>
      <c r="I4332">
        <f>YEAR(Table1[[#This Row],[Date]])</f>
        <v>2024</v>
      </c>
      <c r="J4332">
        <f>MONTH(Table1[[#This Row],[Date]])</f>
        <v>5</v>
      </c>
      <c r="K4332">
        <f>WEEKDAY(Table1[[#This Row],[Date]])</f>
        <v>1</v>
      </c>
      <c r="L4332" s="3">
        <f>DAY(Table1[[#This Row],[Date]])</f>
        <v>26</v>
      </c>
      <c r="M4332" s="3">
        <f>Table1[[#This Row],[Inventory Level]]/Table1[[#This Row],[Reorder Point]]</f>
        <v>5.9710144927536231</v>
      </c>
      <c r="N4332" s="3">
        <f>ROUND(Table1[[#This Row],[Turnover Ratio]],2)</f>
        <v>5.97</v>
      </c>
    </row>
    <row r="4333" spans="1:14" hidden="1" x14ac:dyDescent="0.25">
      <c r="A4333" t="s">
        <v>3517</v>
      </c>
      <c r="B4333" s="1">
        <v>45681</v>
      </c>
      <c r="C4333">
        <v>764</v>
      </c>
      <c r="D4333">
        <v>281</v>
      </c>
      <c r="E4333">
        <v>2</v>
      </c>
      <c r="F4333">
        <v>63</v>
      </c>
      <c r="G4333">
        <v>36</v>
      </c>
      <c r="H4333" t="s">
        <v>3950</v>
      </c>
      <c r="I4333">
        <f>YEAR(Table1[[#This Row],[Date]])</f>
        <v>2025</v>
      </c>
      <c r="J4333">
        <f>MONTH(Table1[[#This Row],[Date]])</f>
        <v>1</v>
      </c>
      <c r="K4333">
        <f>WEEKDAY(Table1[[#This Row],[Date]])</f>
        <v>6</v>
      </c>
      <c r="L4333" s="3">
        <f>DAY(Table1[[#This Row],[Date]])</f>
        <v>24</v>
      </c>
      <c r="M4333" s="3">
        <f>Table1[[#This Row],[Inventory Level]]/Table1[[#This Row],[Reorder Point]]</f>
        <v>2.7188612099644129</v>
      </c>
      <c r="N4333" s="3">
        <f>ROUND(Table1[[#This Row],[Turnover Ratio]],2)</f>
        <v>2.72</v>
      </c>
    </row>
    <row r="4334" spans="1:14" hidden="1" x14ac:dyDescent="0.25">
      <c r="A4334" t="s">
        <v>3518</v>
      </c>
      <c r="B4334" s="1">
        <v>45035</v>
      </c>
      <c r="C4334">
        <v>487</v>
      </c>
      <c r="D4334">
        <v>195</v>
      </c>
      <c r="E4334">
        <v>17</v>
      </c>
      <c r="F4334">
        <v>95</v>
      </c>
      <c r="G4334">
        <v>2</v>
      </c>
      <c r="H4334" t="s">
        <v>3950</v>
      </c>
      <c r="I4334">
        <f>YEAR(Table1[[#This Row],[Date]])</f>
        <v>2023</v>
      </c>
      <c r="J4334">
        <f>MONTH(Table1[[#This Row],[Date]])</f>
        <v>4</v>
      </c>
      <c r="K4334">
        <f>WEEKDAY(Table1[[#This Row],[Date]])</f>
        <v>4</v>
      </c>
      <c r="L4334" s="3">
        <f>DAY(Table1[[#This Row],[Date]])</f>
        <v>19</v>
      </c>
      <c r="M4334" s="3">
        <f>Table1[[#This Row],[Inventory Level]]/Table1[[#This Row],[Reorder Point]]</f>
        <v>2.4974358974358974</v>
      </c>
      <c r="N4334" s="3">
        <f>ROUND(Table1[[#This Row],[Turnover Ratio]],2)</f>
        <v>2.5</v>
      </c>
    </row>
    <row r="4335" spans="1:14" hidden="1" x14ac:dyDescent="0.25">
      <c r="A4335" t="s">
        <v>3519</v>
      </c>
      <c r="B4335" s="1">
        <v>45100</v>
      </c>
      <c r="C4335">
        <v>236</v>
      </c>
      <c r="D4335">
        <v>446</v>
      </c>
      <c r="E4335">
        <v>14</v>
      </c>
      <c r="F4335">
        <v>193</v>
      </c>
      <c r="G4335">
        <v>37</v>
      </c>
      <c r="H4335" t="s">
        <v>3950</v>
      </c>
      <c r="I4335">
        <f>YEAR(Table1[[#This Row],[Date]])</f>
        <v>2023</v>
      </c>
      <c r="J4335">
        <f>MONTH(Table1[[#This Row],[Date]])</f>
        <v>6</v>
      </c>
      <c r="K4335">
        <f>WEEKDAY(Table1[[#This Row],[Date]])</f>
        <v>6</v>
      </c>
      <c r="L4335" s="3">
        <f>DAY(Table1[[#This Row],[Date]])</f>
        <v>23</v>
      </c>
      <c r="M4335" s="3">
        <f>Table1[[#This Row],[Inventory Level]]/Table1[[#This Row],[Reorder Point]]</f>
        <v>0.52914798206278024</v>
      </c>
      <c r="N4335" s="3">
        <f>ROUND(Table1[[#This Row],[Turnover Ratio]],2)</f>
        <v>0.53</v>
      </c>
    </row>
    <row r="4336" spans="1:14" hidden="1" x14ac:dyDescent="0.25">
      <c r="A4336" t="s">
        <v>878</v>
      </c>
      <c r="B4336" s="1">
        <v>45648</v>
      </c>
      <c r="C4336">
        <v>634</v>
      </c>
      <c r="D4336">
        <v>204</v>
      </c>
      <c r="E4336">
        <v>8</v>
      </c>
      <c r="F4336">
        <v>137</v>
      </c>
      <c r="G4336">
        <v>26</v>
      </c>
      <c r="H4336" t="s">
        <v>3951</v>
      </c>
      <c r="I4336">
        <f>YEAR(Table1[[#This Row],[Date]])</f>
        <v>2024</v>
      </c>
      <c r="J4336">
        <f>MONTH(Table1[[#This Row],[Date]])</f>
        <v>12</v>
      </c>
      <c r="K4336">
        <f>WEEKDAY(Table1[[#This Row],[Date]])</f>
        <v>1</v>
      </c>
      <c r="L4336" s="3">
        <f>DAY(Table1[[#This Row],[Date]])</f>
        <v>22</v>
      </c>
      <c r="M4336" s="3">
        <f>Table1[[#This Row],[Inventory Level]]/Table1[[#This Row],[Reorder Point]]</f>
        <v>3.107843137254902</v>
      </c>
      <c r="N4336" s="3">
        <f>ROUND(Table1[[#This Row],[Turnover Ratio]],2)</f>
        <v>3.11</v>
      </c>
    </row>
    <row r="4337" spans="1:14" hidden="1" x14ac:dyDescent="0.25">
      <c r="A4337" t="s">
        <v>2901</v>
      </c>
      <c r="B4337" s="1">
        <v>45034</v>
      </c>
      <c r="C4337">
        <v>645</v>
      </c>
      <c r="D4337">
        <v>254</v>
      </c>
      <c r="E4337">
        <v>10</v>
      </c>
      <c r="F4337">
        <v>95</v>
      </c>
      <c r="G4337">
        <v>15</v>
      </c>
      <c r="H4337" t="s">
        <v>3950</v>
      </c>
      <c r="I4337">
        <f>YEAR(Table1[[#This Row],[Date]])</f>
        <v>2023</v>
      </c>
      <c r="J4337">
        <f>MONTH(Table1[[#This Row],[Date]])</f>
        <v>4</v>
      </c>
      <c r="K4337">
        <f>WEEKDAY(Table1[[#This Row],[Date]])</f>
        <v>3</v>
      </c>
      <c r="L4337" s="3">
        <f>DAY(Table1[[#This Row],[Date]])</f>
        <v>18</v>
      </c>
      <c r="M4337" s="3">
        <f>Table1[[#This Row],[Inventory Level]]/Table1[[#This Row],[Reorder Point]]</f>
        <v>2.5393700787401574</v>
      </c>
      <c r="N4337" s="3">
        <f>ROUND(Table1[[#This Row],[Turnover Ratio]],2)</f>
        <v>2.54</v>
      </c>
    </row>
    <row r="4338" spans="1:14" hidden="1" x14ac:dyDescent="0.25">
      <c r="A4338" t="s">
        <v>2111</v>
      </c>
      <c r="B4338" s="1">
        <v>45010</v>
      </c>
      <c r="C4338">
        <v>537</v>
      </c>
      <c r="D4338">
        <v>185</v>
      </c>
      <c r="E4338">
        <v>17</v>
      </c>
      <c r="F4338">
        <v>62</v>
      </c>
      <c r="G4338">
        <v>20</v>
      </c>
      <c r="H4338" t="s">
        <v>3950</v>
      </c>
      <c r="I4338">
        <f>YEAR(Table1[[#This Row],[Date]])</f>
        <v>2023</v>
      </c>
      <c r="J4338">
        <f>MONTH(Table1[[#This Row],[Date]])</f>
        <v>3</v>
      </c>
      <c r="K4338">
        <f>WEEKDAY(Table1[[#This Row],[Date]])</f>
        <v>7</v>
      </c>
      <c r="L4338" s="3">
        <f>DAY(Table1[[#This Row],[Date]])</f>
        <v>25</v>
      </c>
      <c r="M4338" s="3">
        <f>Table1[[#This Row],[Inventory Level]]/Table1[[#This Row],[Reorder Point]]</f>
        <v>2.9027027027027028</v>
      </c>
      <c r="N4338" s="3">
        <f>ROUND(Table1[[#This Row],[Turnover Ratio]],2)</f>
        <v>2.9</v>
      </c>
    </row>
    <row r="4339" spans="1:14" hidden="1" x14ac:dyDescent="0.25">
      <c r="A4339" t="s">
        <v>3520</v>
      </c>
      <c r="B4339" s="1">
        <v>45356</v>
      </c>
      <c r="C4339">
        <v>314</v>
      </c>
      <c r="D4339">
        <v>112</v>
      </c>
      <c r="E4339">
        <v>15</v>
      </c>
      <c r="F4339">
        <v>12</v>
      </c>
      <c r="G4339">
        <v>7</v>
      </c>
      <c r="H4339" t="s">
        <v>3950</v>
      </c>
      <c r="I4339">
        <f>YEAR(Table1[[#This Row],[Date]])</f>
        <v>2024</v>
      </c>
      <c r="J4339">
        <f>MONTH(Table1[[#This Row],[Date]])</f>
        <v>3</v>
      </c>
      <c r="K4339">
        <f>WEEKDAY(Table1[[#This Row],[Date]])</f>
        <v>3</v>
      </c>
      <c r="L4339" s="3">
        <f>DAY(Table1[[#This Row],[Date]])</f>
        <v>5</v>
      </c>
      <c r="M4339" s="3">
        <f>Table1[[#This Row],[Inventory Level]]/Table1[[#This Row],[Reorder Point]]</f>
        <v>2.8035714285714284</v>
      </c>
      <c r="N4339" s="3">
        <f>ROUND(Table1[[#This Row],[Turnover Ratio]],2)</f>
        <v>2.8</v>
      </c>
    </row>
    <row r="4340" spans="1:14" hidden="1" x14ac:dyDescent="0.25">
      <c r="A4340" t="s">
        <v>3521</v>
      </c>
      <c r="B4340" s="1">
        <v>45684</v>
      </c>
      <c r="C4340">
        <v>941</v>
      </c>
      <c r="D4340">
        <v>417</v>
      </c>
      <c r="E4340">
        <v>18</v>
      </c>
      <c r="F4340">
        <v>69</v>
      </c>
      <c r="G4340">
        <v>29</v>
      </c>
      <c r="H4340" t="s">
        <v>3950</v>
      </c>
      <c r="I4340">
        <f>YEAR(Table1[[#This Row],[Date]])</f>
        <v>2025</v>
      </c>
      <c r="J4340">
        <f>MONTH(Table1[[#This Row],[Date]])</f>
        <v>1</v>
      </c>
      <c r="K4340">
        <f>WEEKDAY(Table1[[#This Row],[Date]])</f>
        <v>2</v>
      </c>
      <c r="L4340" s="3">
        <f>DAY(Table1[[#This Row],[Date]])</f>
        <v>27</v>
      </c>
      <c r="M4340" s="3">
        <f>Table1[[#This Row],[Inventory Level]]/Table1[[#This Row],[Reorder Point]]</f>
        <v>2.2565947242206237</v>
      </c>
      <c r="N4340" s="3">
        <f>ROUND(Table1[[#This Row],[Turnover Ratio]],2)</f>
        <v>2.2599999999999998</v>
      </c>
    </row>
    <row r="4341" spans="1:14" x14ac:dyDescent="0.25">
      <c r="A4341" t="s">
        <v>3522</v>
      </c>
      <c r="B4341" s="1">
        <v>45191</v>
      </c>
      <c r="C4341">
        <v>330</v>
      </c>
      <c r="D4341">
        <v>111</v>
      </c>
      <c r="E4341">
        <v>21</v>
      </c>
      <c r="F4341">
        <v>22</v>
      </c>
      <c r="G4341">
        <v>4</v>
      </c>
      <c r="H4341" t="s">
        <v>3949</v>
      </c>
      <c r="I4341">
        <f>YEAR(Table1[[#This Row],[Date]])</f>
        <v>2023</v>
      </c>
      <c r="J4341">
        <f>MONTH(Table1[[#This Row],[Date]])</f>
        <v>9</v>
      </c>
      <c r="K4341">
        <f>WEEKDAY(Table1[[#This Row],[Date]])</f>
        <v>6</v>
      </c>
      <c r="L4341" s="3">
        <f>DAY(Table1[[#This Row],[Date]])</f>
        <v>22</v>
      </c>
      <c r="M4341" s="3">
        <f>Table1[[#This Row],[Inventory Level]]/Table1[[#This Row],[Reorder Point]]</f>
        <v>2.9729729729729728</v>
      </c>
      <c r="N4341" s="3">
        <f>ROUND(Table1[[#This Row],[Turnover Ratio]],2)</f>
        <v>2.97</v>
      </c>
    </row>
    <row r="4342" spans="1:14" hidden="1" x14ac:dyDescent="0.25">
      <c r="A4342" t="s">
        <v>3523</v>
      </c>
      <c r="B4342" s="1">
        <v>45155</v>
      </c>
      <c r="C4342">
        <v>214</v>
      </c>
      <c r="D4342">
        <v>214</v>
      </c>
      <c r="E4342">
        <v>12</v>
      </c>
      <c r="F4342">
        <v>20</v>
      </c>
      <c r="G4342">
        <v>42</v>
      </c>
      <c r="H4342" t="s">
        <v>3951</v>
      </c>
      <c r="I4342">
        <f>YEAR(Table1[[#This Row],[Date]])</f>
        <v>2023</v>
      </c>
      <c r="J4342">
        <f>MONTH(Table1[[#This Row],[Date]])</f>
        <v>8</v>
      </c>
      <c r="K4342">
        <f>WEEKDAY(Table1[[#This Row],[Date]])</f>
        <v>5</v>
      </c>
      <c r="L4342" s="3">
        <f>DAY(Table1[[#This Row],[Date]])</f>
        <v>17</v>
      </c>
      <c r="M4342" s="3">
        <f>Table1[[#This Row],[Inventory Level]]/Table1[[#This Row],[Reorder Point]]</f>
        <v>1</v>
      </c>
      <c r="N4342" s="3">
        <f>ROUND(Table1[[#This Row],[Turnover Ratio]],2)</f>
        <v>1</v>
      </c>
    </row>
    <row r="4343" spans="1:14" hidden="1" x14ac:dyDescent="0.25">
      <c r="A4343" t="s">
        <v>3524</v>
      </c>
      <c r="B4343" s="1">
        <v>45564</v>
      </c>
      <c r="C4343">
        <v>647</v>
      </c>
      <c r="D4343">
        <v>316</v>
      </c>
      <c r="E4343">
        <v>28</v>
      </c>
      <c r="F4343">
        <v>187</v>
      </c>
      <c r="G4343">
        <v>42</v>
      </c>
      <c r="H4343" t="s">
        <v>3950</v>
      </c>
      <c r="I4343">
        <f>YEAR(Table1[[#This Row],[Date]])</f>
        <v>2024</v>
      </c>
      <c r="J4343">
        <f>MONTH(Table1[[#This Row],[Date]])</f>
        <v>9</v>
      </c>
      <c r="K4343">
        <f>WEEKDAY(Table1[[#This Row],[Date]])</f>
        <v>1</v>
      </c>
      <c r="L4343" s="3">
        <f>DAY(Table1[[#This Row],[Date]])</f>
        <v>29</v>
      </c>
      <c r="M4343" s="3">
        <f>Table1[[#This Row],[Inventory Level]]/Table1[[#This Row],[Reorder Point]]</f>
        <v>2.0474683544303796</v>
      </c>
      <c r="N4343" s="3">
        <f>ROUND(Table1[[#This Row],[Turnover Ratio]],2)</f>
        <v>2.0499999999999998</v>
      </c>
    </row>
    <row r="4344" spans="1:14" x14ac:dyDescent="0.25">
      <c r="A4344" t="s">
        <v>2235</v>
      </c>
      <c r="B4344" s="1">
        <v>45099</v>
      </c>
      <c r="C4344">
        <v>114</v>
      </c>
      <c r="D4344">
        <v>294</v>
      </c>
      <c r="E4344">
        <v>23</v>
      </c>
      <c r="F4344">
        <v>80</v>
      </c>
      <c r="G4344">
        <v>45</v>
      </c>
      <c r="H4344" t="s">
        <v>3949</v>
      </c>
      <c r="I4344">
        <f>YEAR(Table1[[#This Row],[Date]])</f>
        <v>2023</v>
      </c>
      <c r="J4344">
        <f>MONTH(Table1[[#This Row],[Date]])</f>
        <v>6</v>
      </c>
      <c r="K4344">
        <f>WEEKDAY(Table1[[#This Row],[Date]])</f>
        <v>5</v>
      </c>
      <c r="L4344" s="3">
        <f>DAY(Table1[[#This Row],[Date]])</f>
        <v>22</v>
      </c>
      <c r="M4344" s="3">
        <f>Table1[[#This Row],[Inventory Level]]/Table1[[#This Row],[Reorder Point]]</f>
        <v>0.38775510204081631</v>
      </c>
      <c r="N4344" s="3">
        <f>ROUND(Table1[[#This Row],[Turnover Ratio]],2)</f>
        <v>0.39</v>
      </c>
    </row>
    <row r="4345" spans="1:14" hidden="1" x14ac:dyDescent="0.25">
      <c r="A4345" t="s">
        <v>3525</v>
      </c>
      <c r="B4345" s="1">
        <v>44993</v>
      </c>
      <c r="C4345">
        <v>733</v>
      </c>
      <c r="D4345">
        <v>272</v>
      </c>
      <c r="E4345">
        <v>20</v>
      </c>
      <c r="F4345">
        <v>90</v>
      </c>
      <c r="G4345">
        <v>11</v>
      </c>
      <c r="H4345" t="s">
        <v>3951</v>
      </c>
      <c r="I4345">
        <f>YEAR(Table1[[#This Row],[Date]])</f>
        <v>2023</v>
      </c>
      <c r="J4345">
        <f>MONTH(Table1[[#This Row],[Date]])</f>
        <v>3</v>
      </c>
      <c r="K4345">
        <f>WEEKDAY(Table1[[#This Row],[Date]])</f>
        <v>4</v>
      </c>
      <c r="L4345" s="3">
        <f>DAY(Table1[[#This Row],[Date]])</f>
        <v>8</v>
      </c>
      <c r="M4345" s="3">
        <f>Table1[[#This Row],[Inventory Level]]/Table1[[#This Row],[Reorder Point]]</f>
        <v>2.6948529411764706</v>
      </c>
      <c r="N4345" s="3">
        <f>ROUND(Table1[[#This Row],[Turnover Ratio]],2)</f>
        <v>2.69</v>
      </c>
    </row>
    <row r="4346" spans="1:14" hidden="1" x14ac:dyDescent="0.25">
      <c r="A4346" t="s">
        <v>1678</v>
      </c>
      <c r="B4346" s="1">
        <v>45464</v>
      </c>
      <c r="C4346">
        <v>455</v>
      </c>
      <c r="D4346">
        <v>77</v>
      </c>
      <c r="E4346">
        <v>16</v>
      </c>
      <c r="F4346">
        <v>103</v>
      </c>
      <c r="G4346">
        <v>47</v>
      </c>
      <c r="H4346" t="s">
        <v>3951</v>
      </c>
      <c r="I4346">
        <f>YEAR(Table1[[#This Row],[Date]])</f>
        <v>2024</v>
      </c>
      <c r="J4346">
        <f>MONTH(Table1[[#This Row],[Date]])</f>
        <v>6</v>
      </c>
      <c r="K4346">
        <f>WEEKDAY(Table1[[#This Row],[Date]])</f>
        <v>6</v>
      </c>
      <c r="L4346" s="3">
        <f>DAY(Table1[[#This Row],[Date]])</f>
        <v>21</v>
      </c>
      <c r="M4346" s="3">
        <f>Table1[[#This Row],[Inventory Level]]/Table1[[#This Row],[Reorder Point]]</f>
        <v>5.9090909090909092</v>
      </c>
      <c r="N4346" s="3">
        <f>ROUND(Table1[[#This Row],[Turnover Ratio]],2)</f>
        <v>5.91</v>
      </c>
    </row>
    <row r="4347" spans="1:14" hidden="1" x14ac:dyDescent="0.25">
      <c r="A4347" t="s">
        <v>291</v>
      </c>
      <c r="B4347" s="1">
        <v>45166</v>
      </c>
      <c r="C4347">
        <v>197</v>
      </c>
      <c r="D4347">
        <v>108</v>
      </c>
      <c r="E4347">
        <v>18</v>
      </c>
      <c r="F4347">
        <v>24</v>
      </c>
      <c r="G4347">
        <v>25</v>
      </c>
      <c r="H4347" t="s">
        <v>3951</v>
      </c>
      <c r="I4347">
        <f>YEAR(Table1[[#This Row],[Date]])</f>
        <v>2023</v>
      </c>
      <c r="J4347">
        <f>MONTH(Table1[[#This Row],[Date]])</f>
        <v>8</v>
      </c>
      <c r="K4347">
        <f>WEEKDAY(Table1[[#This Row],[Date]])</f>
        <v>2</v>
      </c>
      <c r="L4347" s="3">
        <f>DAY(Table1[[#This Row],[Date]])</f>
        <v>28</v>
      </c>
      <c r="M4347" s="3">
        <f>Table1[[#This Row],[Inventory Level]]/Table1[[#This Row],[Reorder Point]]</f>
        <v>1.8240740740740742</v>
      </c>
      <c r="N4347" s="3">
        <f>ROUND(Table1[[#This Row],[Turnover Ratio]],2)</f>
        <v>1.82</v>
      </c>
    </row>
    <row r="4348" spans="1:14" hidden="1" x14ac:dyDescent="0.25">
      <c r="A4348" t="s">
        <v>2597</v>
      </c>
      <c r="B4348" s="1">
        <v>45564</v>
      </c>
      <c r="C4348">
        <v>242</v>
      </c>
      <c r="D4348">
        <v>163</v>
      </c>
      <c r="E4348">
        <v>22</v>
      </c>
      <c r="F4348">
        <v>166</v>
      </c>
      <c r="G4348">
        <v>12</v>
      </c>
      <c r="H4348" t="s">
        <v>3951</v>
      </c>
      <c r="I4348">
        <f>YEAR(Table1[[#This Row],[Date]])</f>
        <v>2024</v>
      </c>
      <c r="J4348">
        <f>MONTH(Table1[[#This Row],[Date]])</f>
        <v>9</v>
      </c>
      <c r="K4348">
        <f>WEEKDAY(Table1[[#This Row],[Date]])</f>
        <v>1</v>
      </c>
      <c r="L4348" s="3">
        <f>DAY(Table1[[#This Row],[Date]])</f>
        <v>29</v>
      </c>
      <c r="M4348" s="3">
        <f>Table1[[#This Row],[Inventory Level]]/Table1[[#This Row],[Reorder Point]]</f>
        <v>1.4846625766871167</v>
      </c>
      <c r="N4348" s="3">
        <f>ROUND(Table1[[#This Row],[Turnover Ratio]],2)</f>
        <v>1.48</v>
      </c>
    </row>
    <row r="4349" spans="1:14" x14ac:dyDescent="0.25">
      <c r="A4349" t="s">
        <v>3526</v>
      </c>
      <c r="B4349" s="1">
        <v>45220</v>
      </c>
      <c r="C4349">
        <v>161</v>
      </c>
      <c r="D4349">
        <v>79</v>
      </c>
      <c r="E4349">
        <v>12</v>
      </c>
      <c r="F4349">
        <v>31</v>
      </c>
      <c r="G4349">
        <v>3</v>
      </c>
      <c r="H4349" t="s">
        <v>3949</v>
      </c>
      <c r="I4349">
        <f>YEAR(Table1[[#This Row],[Date]])</f>
        <v>2023</v>
      </c>
      <c r="J4349">
        <f>MONTH(Table1[[#This Row],[Date]])</f>
        <v>10</v>
      </c>
      <c r="K4349">
        <f>WEEKDAY(Table1[[#This Row],[Date]])</f>
        <v>7</v>
      </c>
      <c r="L4349" s="3">
        <f>DAY(Table1[[#This Row],[Date]])</f>
        <v>21</v>
      </c>
      <c r="M4349" s="3">
        <f>Table1[[#This Row],[Inventory Level]]/Table1[[#This Row],[Reorder Point]]</f>
        <v>2.037974683544304</v>
      </c>
      <c r="N4349" s="3">
        <f>ROUND(Table1[[#This Row],[Turnover Ratio]],2)</f>
        <v>2.04</v>
      </c>
    </row>
    <row r="4350" spans="1:14" hidden="1" x14ac:dyDescent="0.25">
      <c r="A4350" t="s">
        <v>3527</v>
      </c>
      <c r="B4350" s="1">
        <v>45571</v>
      </c>
      <c r="C4350">
        <v>798</v>
      </c>
      <c r="D4350">
        <v>416</v>
      </c>
      <c r="E4350">
        <v>3</v>
      </c>
      <c r="F4350">
        <v>16</v>
      </c>
      <c r="G4350">
        <v>42</v>
      </c>
      <c r="H4350" t="s">
        <v>3950</v>
      </c>
      <c r="I4350">
        <f>YEAR(Table1[[#This Row],[Date]])</f>
        <v>2024</v>
      </c>
      <c r="J4350">
        <f>MONTH(Table1[[#This Row],[Date]])</f>
        <v>10</v>
      </c>
      <c r="K4350">
        <f>WEEKDAY(Table1[[#This Row],[Date]])</f>
        <v>1</v>
      </c>
      <c r="L4350" s="3">
        <f>DAY(Table1[[#This Row],[Date]])</f>
        <v>6</v>
      </c>
      <c r="M4350" s="3">
        <f>Table1[[#This Row],[Inventory Level]]/Table1[[#This Row],[Reorder Point]]</f>
        <v>1.9182692307692308</v>
      </c>
      <c r="N4350" s="3">
        <f>ROUND(Table1[[#This Row],[Turnover Ratio]],2)</f>
        <v>1.92</v>
      </c>
    </row>
    <row r="4351" spans="1:14" hidden="1" x14ac:dyDescent="0.25">
      <c r="A4351" t="s">
        <v>3528</v>
      </c>
      <c r="B4351" s="1">
        <v>45454</v>
      </c>
      <c r="C4351">
        <v>562</v>
      </c>
      <c r="D4351">
        <v>131</v>
      </c>
      <c r="E4351">
        <v>29</v>
      </c>
      <c r="F4351">
        <v>126</v>
      </c>
      <c r="G4351">
        <v>28</v>
      </c>
      <c r="H4351" t="s">
        <v>3951</v>
      </c>
      <c r="I4351">
        <f>YEAR(Table1[[#This Row],[Date]])</f>
        <v>2024</v>
      </c>
      <c r="J4351">
        <f>MONTH(Table1[[#This Row],[Date]])</f>
        <v>6</v>
      </c>
      <c r="K4351">
        <f>WEEKDAY(Table1[[#This Row],[Date]])</f>
        <v>3</v>
      </c>
      <c r="L4351" s="3">
        <f>DAY(Table1[[#This Row],[Date]])</f>
        <v>11</v>
      </c>
      <c r="M4351" s="3">
        <f>Table1[[#This Row],[Inventory Level]]/Table1[[#This Row],[Reorder Point]]</f>
        <v>4.2900763358778624</v>
      </c>
      <c r="N4351" s="3">
        <f>ROUND(Table1[[#This Row],[Turnover Ratio]],2)</f>
        <v>4.29</v>
      </c>
    </row>
    <row r="4352" spans="1:14" hidden="1" x14ac:dyDescent="0.25">
      <c r="A4352" t="s">
        <v>3529</v>
      </c>
      <c r="B4352" s="1">
        <v>44971</v>
      </c>
      <c r="C4352">
        <v>637</v>
      </c>
      <c r="D4352">
        <v>289</v>
      </c>
      <c r="E4352">
        <v>19</v>
      </c>
      <c r="F4352">
        <v>98</v>
      </c>
      <c r="G4352">
        <v>27</v>
      </c>
      <c r="H4352" t="s">
        <v>3950</v>
      </c>
      <c r="I4352">
        <f>YEAR(Table1[[#This Row],[Date]])</f>
        <v>2023</v>
      </c>
      <c r="J4352">
        <f>MONTH(Table1[[#This Row],[Date]])</f>
        <v>2</v>
      </c>
      <c r="K4352">
        <f>WEEKDAY(Table1[[#This Row],[Date]])</f>
        <v>3</v>
      </c>
      <c r="L4352" s="3">
        <f>DAY(Table1[[#This Row],[Date]])</f>
        <v>14</v>
      </c>
      <c r="M4352" s="3">
        <f>Table1[[#This Row],[Inventory Level]]/Table1[[#This Row],[Reorder Point]]</f>
        <v>2.2041522491349479</v>
      </c>
      <c r="N4352" s="3">
        <f>ROUND(Table1[[#This Row],[Turnover Ratio]],2)</f>
        <v>2.2000000000000002</v>
      </c>
    </row>
    <row r="4353" spans="1:14" x14ac:dyDescent="0.25">
      <c r="A4353" t="s">
        <v>3106</v>
      </c>
      <c r="B4353" s="1">
        <v>45308</v>
      </c>
      <c r="C4353">
        <v>253</v>
      </c>
      <c r="D4353">
        <v>343</v>
      </c>
      <c r="E4353">
        <v>29</v>
      </c>
      <c r="F4353">
        <v>168</v>
      </c>
      <c r="G4353">
        <v>4</v>
      </c>
      <c r="H4353" t="s">
        <v>3949</v>
      </c>
      <c r="I4353">
        <f>YEAR(Table1[[#This Row],[Date]])</f>
        <v>2024</v>
      </c>
      <c r="J4353">
        <f>MONTH(Table1[[#This Row],[Date]])</f>
        <v>1</v>
      </c>
      <c r="K4353">
        <f>WEEKDAY(Table1[[#This Row],[Date]])</f>
        <v>4</v>
      </c>
      <c r="L4353" s="3">
        <f>DAY(Table1[[#This Row],[Date]])</f>
        <v>17</v>
      </c>
      <c r="M4353" s="3">
        <f>Table1[[#This Row],[Inventory Level]]/Table1[[#This Row],[Reorder Point]]</f>
        <v>0.73760932944606417</v>
      </c>
      <c r="N4353" s="3">
        <f>ROUND(Table1[[#This Row],[Turnover Ratio]],2)</f>
        <v>0.74</v>
      </c>
    </row>
    <row r="4354" spans="1:14" hidden="1" x14ac:dyDescent="0.25">
      <c r="A4354" t="s">
        <v>2038</v>
      </c>
      <c r="B4354" s="1">
        <v>45651</v>
      </c>
      <c r="C4354">
        <v>293</v>
      </c>
      <c r="D4354">
        <v>77</v>
      </c>
      <c r="E4354">
        <v>8</v>
      </c>
      <c r="F4354">
        <v>63</v>
      </c>
      <c r="G4354">
        <v>7</v>
      </c>
      <c r="H4354" t="s">
        <v>3951</v>
      </c>
      <c r="I4354">
        <f>YEAR(Table1[[#This Row],[Date]])</f>
        <v>2024</v>
      </c>
      <c r="J4354">
        <f>MONTH(Table1[[#This Row],[Date]])</f>
        <v>12</v>
      </c>
      <c r="K4354">
        <f>WEEKDAY(Table1[[#This Row],[Date]])</f>
        <v>4</v>
      </c>
      <c r="L4354" s="3">
        <f>DAY(Table1[[#This Row],[Date]])</f>
        <v>25</v>
      </c>
      <c r="M4354" s="3">
        <f>Table1[[#This Row],[Inventory Level]]/Table1[[#This Row],[Reorder Point]]</f>
        <v>3.8051948051948052</v>
      </c>
      <c r="N4354" s="3">
        <f>ROUND(Table1[[#This Row],[Turnover Ratio]],2)</f>
        <v>3.81</v>
      </c>
    </row>
    <row r="4355" spans="1:14" hidden="1" x14ac:dyDescent="0.25">
      <c r="A4355" t="s">
        <v>3530</v>
      </c>
      <c r="B4355" s="1">
        <v>45080</v>
      </c>
      <c r="C4355">
        <v>267</v>
      </c>
      <c r="D4355">
        <v>344</v>
      </c>
      <c r="E4355">
        <v>4</v>
      </c>
      <c r="F4355">
        <v>136</v>
      </c>
      <c r="G4355">
        <v>50</v>
      </c>
      <c r="H4355" t="s">
        <v>3950</v>
      </c>
      <c r="I4355">
        <f>YEAR(Table1[[#This Row],[Date]])</f>
        <v>2023</v>
      </c>
      <c r="J4355">
        <f>MONTH(Table1[[#This Row],[Date]])</f>
        <v>6</v>
      </c>
      <c r="K4355">
        <f>WEEKDAY(Table1[[#This Row],[Date]])</f>
        <v>7</v>
      </c>
      <c r="L4355" s="3">
        <f>DAY(Table1[[#This Row],[Date]])</f>
        <v>3</v>
      </c>
      <c r="M4355" s="3">
        <f>Table1[[#This Row],[Inventory Level]]/Table1[[#This Row],[Reorder Point]]</f>
        <v>0.77616279069767447</v>
      </c>
      <c r="N4355" s="3">
        <f>ROUND(Table1[[#This Row],[Turnover Ratio]],2)</f>
        <v>0.78</v>
      </c>
    </row>
    <row r="4356" spans="1:14" hidden="1" x14ac:dyDescent="0.25">
      <c r="A4356" t="s">
        <v>3531</v>
      </c>
      <c r="B4356" s="1">
        <v>45293</v>
      </c>
      <c r="C4356">
        <v>456</v>
      </c>
      <c r="D4356">
        <v>71</v>
      </c>
      <c r="E4356">
        <v>19</v>
      </c>
      <c r="F4356">
        <v>33</v>
      </c>
      <c r="G4356">
        <v>35</v>
      </c>
      <c r="H4356" t="s">
        <v>3950</v>
      </c>
      <c r="I4356">
        <f>YEAR(Table1[[#This Row],[Date]])</f>
        <v>2024</v>
      </c>
      <c r="J4356">
        <f>MONTH(Table1[[#This Row],[Date]])</f>
        <v>1</v>
      </c>
      <c r="K4356">
        <f>WEEKDAY(Table1[[#This Row],[Date]])</f>
        <v>3</v>
      </c>
      <c r="L4356" s="3">
        <f>DAY(Table1[[#This Row],[Date]])</f>
        <v>2</v>
      </c>
      <c r="M4356" s="3">
        <f>Table1[[#This Row],[Inventory Level]]/Table1[[#This Row],[Reorder Point]]</f>
        <v>6.422535211267606</v>
      </c>
      <c r="N4356" s="3">
        <f>ROUND(Table1[[#This Row],[Turnover Ratio]],2)</f>
        <v>6.42</v>
      </c>
    </row>
    <row r="4357" spans="1:14" hidden="1" x14ac:dyDescent="0.25">
      <c r="A4357" t="s">
        <v>3532</v>
      </c>
      <c r="B4357" s="1">
        <v>45332</v>
      </c>
      <c r="C4357">
        <v>479</v>
      </c>
      <c r="D4357">
        <v>89</v>
      </c>
      <c r="E4357">
        <v>28</v>
      </c>
      <c r="F4357">
        <v>179</v>
      </c>
      <c r="G4357">
        <v>2</v>
      </c>
      <c r="H4357" t="s">
        <v>3950</v>
      </c>
      <c r="I4357">
        <f>YEAR(Table1[[#This Row],[Date]])</f>
        <v>2024</v>
      </c>
      <c r="J4357">
        <f>MONTH(Table1[[#This Row],[Date]])</f>
        <v>2</v>
      </c>
      <c r="K4357">
        <f>WEEKDAY(Table1[[#This Row],[Date]])</f>
        <v>7</v>
      </c>
      <c r="L4357" s="3">
        <f>DAY(Table1[[#This Row],[Date]])</f>
        <v>10</v>
      </c>
      <c r="M4357" s="3">
        <f>Table1[[#This Row],[Inventory Level]]/Table1[[#This Row],[Reorder Point]]</f>
        <v>5.382022471910112</v>
      </c>
      <c r="N4357" s="3">
        <f>ROUND(Table1[[#This Row],[Turnover Ratio]],2)</f>
        <v>5.38</v>
      </c>
    </row>
    <row r="4358" spans="1:14" x14ac:dyDescent="0.25">
      <c r="A4358" t="s">
        <v>3533</v>
      </c>
      <c r="B4358" s="1">
        <v>45529</v>
      </c>
      <c r="C4358">
        <v>645</v>
      </c>
      <c r="D4358">
        <v>63</v>
      </c>
      <c r="E4358">
        <v>24</v>
      </c>
      <c r="F4358">
        <v>66</v>
      </c>
      <c r="G4358">
        <v>2</v>
      </c>
      <c r="H4358" t="s">
        <v>3949</v>
      </c>
      <c r="I4358">
        <f>YEAR(Table1[[#This Row],[Date]])</f>
        <v>2024</v>
      </c>
      <c r="J4358">
        <f>MONTH(Table1[[#This Row],[Date]])</f>
        <v>8</v>
      </c>
      <c r="K4358">
        <f>WEEKDAY(Table1[[#This Row],[Date]])</f>
        <v>1</v>
      </c>
      <c r="L4358" s="3">
        <f>DAY(Table1[[#This Row],[Date]])</f>
        <v>25</v>
      </c>
      <c r="M4358" s="3">
        <f>Table1[[#This Row],[Inventory Level]]/Table1[[#This Row],[Reorder Point]]</f>
        <v>10.238095238095237</v>
      </c>
      <c r="N4358" s="3">
        <f>ROUND(Table1[[#This Row],[Turnover Ratio]],2)</f>
        <v>10.24</v>
      </c>
    </row>
    <row r="4359" spans="1:14" hidden="1" x14ac:dyDescent="0.25">
      <c r="A4359" t="s">
        <v>819</v>
      </c>
      <c r="B4359" s="1">
        <v>45360</v>
      </c>
      <c r="C4359">
        <v>298</v>
      </c>
      <c r="D4359">
        <v>131</v>
      </c>
      <c r="E4359">
        <v>13</v>
      </c>
      <c r="F4359">
        <v>46</v>
      </c>
      <c r="G4359">
        <v>5</v>
      </c>
      <c r="H4359" t="s">
        <v>3950</v>
      </c>
      <c r="I4359">
        <f>YEAR(Table1[[#This Row],[Date]])</f>
        <v>2024</v>
      </c>
      <c r="J4359">
        <f>MONTH(Table1[[#This Row],[Date]])</f>
        <v>3</v>
      </c>
      <c r="K4359">
        <f>WEEKDAY(Table1[[#This Row],[Date]])</f>
        <v>7</v>
      </c>
      <c r="L4359" s="3">
        <f>DAY(Table1[[#This Row],[Date]])</f>
        <v>9</v>
      </c>
      <c r="M4359" s="3">
        <f>Table1[[#This Row],[Inventory Level]]/Table1[[#This Row],[Reorder Point]]</f>
        <v>2.2748091603053435</v>
      </c>
      <c r="N4359" s="3">
        <f>ROUND(Table1[[#This Row],[Turnover Ratio]],2)</f>
        <v>2.27</v>
      </c>
    </row>
    <row r="4360" spans="1:14" x14ac:dyDescent="0.25">
      <c r="A4360" t="s">
        <v>2676</v>
      </c>
      <c r="B4360" s="1">
        <v>45138</v>
      </c>
      <c r="C4360">
        <v>917</v>
      </c>
      <c r="D4360">
        <v>496</v>
      </c>
      <c r="E4360">
        <v>23</v>
      </c>
      <c r="F4360">
        <v>118</v>
      </c>
      <c r="G4360">
        <v>26</v>
      </c>
      <c r="H4360" t="s">
        <v>3949</v>
      </c>
      <c r="I4360">
        <f>YEAR(Table1[[#This Row],[Date]])</f>
        <v>2023</v>
      </c>
      <c r="J4360">
        <f>MONTH(Table1[[#This Row],[Date]])</f>
        <v>7</v>
      </c>
      <c r="K4360">
        <f>WEEKDAY(Table1[[#This Row],[Date]])</f>
        <v>2</v>
      </c>
      <c r="L4360" s="3">
        <f>DAY(Table1[[#This Row],[Date]])</f>
        <v>31</v>
      </c>
      <c r="M4360" s="3">
        <f>Table1[[#This Row],[Inventory Level]]/Table1[[#This Row],[Reorder Point]]</f>
        <v>1.8487903225806452</v>
      </c>
      <c r="N4360" s="3">
        <f>ROUND(Table1[[#This Row],[Turnover Ratio]],2)</f>
        <v>1.85</v>
      </c>
    </row>
    <row r="4361" spans="1:14" hidden="1" x14ac:dyDescent="0.25">
      <c r="A4361" t="s">
        <v>3534</v>
      </c>
      <c r="B4361" s="1">
        <v>45422</v>
      </c>
      <c r="C4361">
        <v>301</v>
      </c>
      <c r="D4361">
        <v>217</v>
      </c>
      <c r="E4361">
        <v>3</v>
      </c>
      <c r="F4361">
        <v>189</v>
      </c>
      <c r="G4361">
        <v>41</v>
      </c>
      <c r="H4361" t="s">
        <v>3950</v>
      </c>
      <c r="I4361">
        <f>YEAR(Table1[[#This Row],[Date]])</f>
        <v>2024</v>
      </c>
      <c r="J4361">
        <f>MONTH(Table1[[#This Row],[Date]])</f>
        <v>5</v>
      </c>
      <c r="K4361">
        <f>WEEKDAY(Table1[[#This Row],[Date]])</f>
        <v>6</v>
      </c>
      <c r="L4361" s="3">
        <f>DAY(Table1[[#This Row],[Date]])</f>
        <v>10</v>
      </c>
      <c r="M4361" s="3">
        <f>Table1[[#This Row],[Inventory Level]]/Table1[[#This Row],[Reorder Point]]</f>
        <v>1.3870967741935485</v>
      </c>
      <c r="N4361" s="3">
        <f>ROUND(Table1[[#This Row],[Turnover Ratio]],2)</f>
        <v>1.39</v>
      </c>
    </row>
    <row r="4362" spans="1:14" hidden="1" x14ac:dyDescent="0.25">
      <c r="A4362" t="s">
        <v>3535</v>
      </c>
      <c r="B4362" s="1">
        <v>45020</v>
      </c>
      <c r="C4362">
        <v>131</v>
      </c>
      <c r="D4362">
        <v>122</v>
      </c>
      <c r="E4362">
        <v>9</v>
      </c>
      <c r="F4362">
        <v>41</v>
      </c>
      <c r="G4362">
        <v>28</v>
      </c>
      <c r="H4362" t="s">
        <v>3950</v>
      </c>
      <c r="I4362">
        <f>YEAR(Table1[[#This Row],[Date]])</f>
        <v>2023</v>
      </c>
      <c r="J4362">
        <f>MONTH(Table1[[#This Row],[Date]])</f>
        <v>4</v>
      </c>
      <c r="K4362">
        <f>WEEKDAY(Table1[[#This Row],[Date]])</f>
        <v>3</v>
      </c>
      <c r="L4362" s="3">
        <f>DAY(Table1[[#This Row],[Date]])</f>
        <v>4</v>
      </c>
      <c r="M4362" s="3">
        <f>Table1[[#This Row],[Inventory Level]]/Table1[[#This Row],[Reorder Point]]</f>
        <v>1.0737704918032787</v>
      </c>
      <c r="N4362" s="3">
        <f>ROUND(Table1[[#This Row],[Turnover Ratio]],2)</f>
        <v>1.07</v>
      </c>
    </row>
    <row r="4363" spans="1:14" x14ac:dyDescent="0.25">
      <c r="A4363" t="s">
        <v>3524</v>
      </c>
      <c r="B4363" s="1">
        <v>45455</v>
      </c>
      <c r="C4363">
        <v>405</v>
      </c>
      <c r="D4363">
        <v>78</v>
      </c>
      <c r="E4363">
        <v>8</v>
      </c>
      <c r="F4363">
        <v>109</v>
      </c>
      <c r="G4363">
        <v>29</v>
      </c>
      <c r="H4363" t="s">
        <v>3949</v>
      </c>
      <c r="I4363">
        <f>YEAR(Table1[[#This Row],[Date]])</f>
        <v>2024</v>
      </c>
      <c r="J4363">
        <f>MONTH(Table1[[#This Row],[Date]])</f>
        <v>6</v>
      </c>
      <c r="K4363">
        <f>WEEKDAY(Table1[[#This Row],[Date]])</f>
        <v>4</v>
      </c>
      <c r="L4363" s="3">
        <f>DAY(Table1[[#This Row],[Date]])</f>
        <v>12</v>
      </c>
      <c r="M4363" s="3">
        <f>Table1[[#This Row],[Inventory Level]]/Table1[[#This Row],[Reorder Point]]</f>
        <v>5.1923076923076925</v>
      </c>
      <c r="N4363" s="3">
        <f>ROUND(Table1[[#This Row],[Turnover Ratio]],2)</f>
        <v>5.19</v>
      </c>
    </row>
    <row r="4364" spans="1:14" hidden="1" x14ac:dyDescent="0.25">
      <c r="A4364" t="s">
        <v>3536</v>
      </c>
      <c r="B4364" s="1">
        <v>45221</v>
      </c>
      <c r="C4364">
        <v>435</v>
      </c>
      <c r="D4364">
        <v>442</v>
      </c>
      <c r="E4364">
        <v>17</v>
      </c>
      <c r="F4364">
        <v>99</v>
      </c>
      <c r="G4364">
        <v>15</v>
      </c>
      <c r="H4364" t="s">
        <v>3951</v>
      </c>
      <c r="I4364">
        <f>YEAR(Table1[[#This Row],[Date]])</f>
        <v>2023</v>
      </c>
      <c r="J4364">
        <f>MONTH(Table1[[#This Row],[Date]])</f>
        <v>10</v>
      </c>
      <c r="K4364">
        <f>WEEKDAY(Table1[[#This Row],[Date]])</f>
        <v>1</v>
      </c>
      <c r="L4364" s="3">
        <f>DAY(Table1[[#This Row],[Date]])</f>
        <v>22</v>
      </c>
      <c r="M4364" s="3">
        <f>Table1[[#This Row],[Inventory Level]]/Table1[[#This Row],[Reorder Point]]</f>
        <v>0.98416289592760176</v>
      </c>
      <c r="N4364" s="3">
        <f>ROUND(Table1[[#This Row],[Turnover Ratio]],2)</f>
        <v>0.98</v>
      </c>
    </row>
    <row r="4365" spans="1:14" hidden="1" x14ac:dyDescent="0.25">
      <c r="A4365" t="s">
        <v>3005</v>
      </c>
      <c r="B4365" s="1">
        <v>45233</v>
      </c>
      <c r="C4365">
        <v>338</v>
      </c>
      <c r="D4365">
        <v>148</v>
      </c>
      <c r="E4365">
        <v>8</v>
      </c>
      <c r="F4365">
        <v>186</v>
      </c>
      <c r="G4365">
        <v>34</v>
      </c>
      <c r="H4365" t="s">
        <v>3951</v>
      </c>
      <c r="I4365">
        <f>YEAR(Table1[[#This Row],[Date]])</f>
        <v>2023</v>
      </c>
      <c r="J4365">
        <f>MONTH(Table1[[#This Row],[Date]])</f>
        <v>11</v>
      </c>
      <c r="K4365">
        <f>WEEKDAY(Table1[[#This Row],[Date]])</f>
        <v>6</v>
      </c>
      <c r="L4365" s="3">
        <f>DAY(Table1[[#This Row],[Date]])</f>
        <v>3</v>
      </c>
      <c r="M4365" s="3">
        <f>Table1[[#This Row],[Inventory Level]]/Table1[[#This Row],[Reorder Point]]</f>
        <v>2.2837837837837838</v>
      </c>
      <c r="N4365" s="3">
        <f>ROUND(Table1[[#This Row],[Turnover Ratio]],2)</f>
        <v>2.2799999999999998</v>
      </c>
    </row>
    <row r="4366" spans="1:14" hidden="1" x14ac:dyDescent="0.25">
      <c r="A4366" t="s">
        <v>3537</v>
      </c>
      <c r="B4366" s="1">
        <v>45544</v>
      </c>
      <c r="C4366">
        <v>248</v>
      </c>
      <c r="D4366">
        <v>397</v>
      </c>
      <c r="E4366">
        <v>26</v>
      </c>
      <c r="F4366">
        <v>124</v>
      </c>
      <c r="G4366">
        <v>41</v>
      </c>
      <c r="H4366" t="s">
        <v>3951</v>
      </c>
      <c r="I4366">
        <f>YEAR(Table1[[#This Row],[Date]])</f>
        <v>2024</v>
      </c>
      <c r="J4366">
        <f>MONTH(Table1[[#This Row],[Date]])</f>
        <v>9</v>
      </c>
      <c r="K4366">
        <f>WEEKDAY(Table1[[#This Row],[Date]])</f>
        <v>2</v>
      </c>
      <c r="L4366" s="3">
        <f>DAY(Table1[[#This Row],[Date]])</f>
        <v>9</v>
      </c>
      <c r="M4366" s="3">
        <f>Table1[[#This Row],[Inventory Level]]/Table1[[#This Row],[Reorder Point]]</f>
        <v>0.62468513853904284</v>
      </c>
      <c r="N4366" s="3">
        <f>ROUND(Table1[[#This Row],[Turnover Ratio]],2)</f>
        <v>0.62</v>
      </c>
    </row>
    <row r="4367" spans="1:14" hidden="1" x14ac:dyDescent="0.25">
      <c r="A4367" t="s">
        <v>3538</v>
      </c>
      <c r="B4367" s="1">
        <v>45154</v>
      </c>
      <c r="C4367">
        <v>753</v>
      </c>
      <c r="D4367">
        <v>430</v>
      </c>
      <c r="E4367">
        <v>26</v>
      </c>
      <c r="F4367">
        <v>118</v>
      </c>
      <c r="G4367">
        <v>20</v>
      </c>
      <c r="H4367" t="s">
        <v>3951</v>
      </c>
      <c r="I4367">
        <f>YEAR(Table1[[#This Row],[Date]])</f>
        <v>2023</v>
      </c>
      <c r="J4367">
        <f>MONTH(Table1[[#This Row],[Date]])</f>
        <v>8</v>
      </c>
      <c r="K4367">
        <f>WEEKDAY(Table1[[#This Row],[Date]])</f>
        <v>4</v>
      </c>
      <c r="L4367" s="3">
        <f>DAY(Table1[[#This Row],[Date]])</f>
        <v>16</v>
      </c>
      <c r="M4367" s="3">
        <f>Table1[[#This Row],[Inventory Level]]/Table1[[#This Row],[Reorder Point]]</f>
        <v>1.7511627906976743</v>
      </c>
      <c r="N4367" s="3">
        <f>ROUND(Table1[[#This Row],[Turnover Ratio]],2)</f>
        <v>1.75</v>
      </c>
    </row>
    <row r="4368" spans="1:14" x14ac:dyDescent="0.25">
      <c r="A4368" t="s">
        <v>3539</v>
      </c>
      <c r="B4368" s="1">
        <v>45295</v>
      </c>
      <c r="C4368">
        <v>737</v>
      </c>
      <c r="D4368">
        <v>201</v>
      </c>
      <c r="E4368">
        <v>17</v>
      </c>
      <c r="F4368">
        <v>165</v>
      </c>
      <c r="G4368">
        <v>20</v>
      </c>
      <c r="H4368" t="s">
        <v>3949</v>
      </c>
      <c r="I4368">
        <f>YEAR(Table1[[#This Row],[Date]])</f>
        <v>2024</v>
      </c>
      <c r="J4368">
        <f>MONTH(Table1[[#This Row],[Date]])</f>
        <v>1</v>
      </c>
      <c r="K4368">
        <f>WEEKDAY(Table1[[#This Row],[Date]])</f>
        <v>5</v>
      </c>
      <c r="L4368" s="3">
        <f>DAY(Table1[[#This Row],[Date]])</f>
        <v>4</v>
      </c>
      <c r="M4368" s="3">
        <f>Table1[[#This Row],[Inventory Level]]/Table1[[#This Row],[Reorder Point]]</f>
        <v>3.6666666666666665</v>
      </c>
      <c r="N4368" s="3">
        <f>ROUND(Table1[[#This Row],[Turnover Ratio]],2)</f>
        <v>3.67</v>
      </c>
    </row>
    <row r="4369" spans="1:14" hidden="1" x14ac:dyDescent="0.25">
      <c r="A4369" t="s">
        <v>2060</v>
      </c>
      <c r="B4369" s="1">
        <v>45196</v>
      </c>
      <c r="C4369">
        <v>624</v>
      </c>
      <c r="D4369">
        <v>209</v>
      </c>
      <c r="E4369">
        <v>20</v>
      </c>
      <c r="F4369">
        <v>11</v>
      </c>
      <c r="G4369">
        <v>12</v>
      </c>
      <c r="H4369" t="s">
        <v>3950</v>
      </c>
      <c r="I4369">
        <f>YEAR(Table1[[#This Row],[Date]])</f>
        <v>2023</v>
      </c>
      <c r="J4369">
        <f>MONTH(Table1[[#This Row],[Date]])</f>
        <v>9</v>
      </c>
      <c r="K4369">
        <f>WEEKDAY(Table1[[#This Row],[Date]])</f>
        <v>4</v>
      </c>
      <c r="L4369" s="3">
        <f>DAY(Table1[[#This Row],[Date]])</f>
        <v>27</v>
      </c>
      <c r="M4369" s="3">
        <f>Table1[[#This Row],[Inventory Level]]/Table1[[#This Row],[Reorder Point]]</f>
        <v>2.9856459330143541</v>
      </c>
      <c r="N4369" s="3">
        <f>ROUND(Table1[[#This Row],[Turnover Ratio]],2)</f>
        <v>2.99</v>
      </c>
    </row>
    <row r="4370" spans="1:14" hidden="1" x14ac:dyDescent="0.25">
      <c r="A4370" t="s">
        <v>3540</v>
      </c>
      <c r="B4370" s="1">
        <v>45034</v>
      </c>
      <c r="C4370">
        <v>807</v>
      </c>
      <c r="D4370">
        <v>433</v>
      </c>
      <c r="E4370">
        <v>14</v>
      </c>
      <c r="F4370">
        <v>146</v>
      </c>
      <c r="G4370">
        <v>7</v>
      </c>
      <c r="H4370" t="s">
        <v>3951</v>
      </c>
      <c r="I4370">
        <f>YEAR(Table1[[#This Row],[Date]])</f>
        <v>2023</v>
      </c>
      <c r="J4370">
        <f>MONTH(Table1[[#This Row],[Date]])</f>
        <v>4</v>
      </c>
      <c r="K4370">
        <f>WEEKDAY(Table1[[#This Row],[Date]])</f>
        <v>3</v>
      </c>
      <c r="L4370" s="3">
        <f>DAY(Table1[[#This Row],[Date]])</f>
        <v>18</v>
      </c>
      <c r="M4370" s="3">
        <f>Table1[[#This Row],[Inventory Level]]/Table1[[#This Row],[Reorder Point]]</f>
        <v>1.8637413394919169</v>
      </c>
      <c r="N4370" s="3">
        <f>ROUND(Table1[[#This Row],[Turnover Ratio]],2)</f>
        <v>1.86</v>
      </c>
    </row>
    <row r="4371" spans="1:14" hidden="1" x14ac:dyDescent="0.25">
      <c r="A4371" t="s">
        <v>2536</v>
      </c>
      <c r="B4371" s="1">
        <v>44976</v>
      </c>
      <c r="C4371">
        <v>736</v>
      </c>
      <c r="D4371">
        <v>123</v>
      </c>
      <c r="E4371">
        <v>23</v>
      </c>
      <c r="F4371">
        <v>39</v>
      </c>
      <c r="G4371">
        <v>2</v>
      </c>
      <c r="H4371" t="s">
        <v>3950</v>
      </c>
      <c r="I4371">
        <f>YEAR(Table1[[#This Row],[Date]])</f>
        <v>2023</v>
      </c>
      <c r="J4371">
        <f>MONTH(Table1[[#This Row],[Date]])</f>
        <v>2</v>
      </c>
      <c r="K4371">
        <f>WEEKDAY(Table1[[#This Row],[Date]])</f>
        <v>1</v>
      </c>
      <c r="L4371" s="3">
        <f>DAY(Table1[[#This Row],[Date]])</f>
        <v>19</v>
      </c>
      <c r="M4371" s="3">
        <f>Table1[[#This Row],[Inventory Level]]/Table1[[#This Row],[Reorder Point]]</f>
        <v>5.9837398373983737</v>
      </c>
      <c r="N4371" s="3">
        <f>ROUND(Table1[[#This Row],[Turnover Ratio]],2)</f>
        <v>5.98</v>
      </c>
    </row>
    <row r="4372" spans="1:14" hidden="1" x14ac:dyDescent="0.25">
      <c r="A4372" t="s">
        <v>3541</v>
      </c>
      <c r="B4372" s="1">
        <v>45034</v>
      </c>
      <c r="C4372">
        <v>290</v>
      </c>
      <c r="D4372">
        <v>440</v>
      </c>
      <c r="E4372">
        <v>5</v>
      </c>
      <c r="F4372">
        <v>162</v>
      </c>
      <c r="G4372">
        <v>16</v>
      </c>
      <c r="H4372" t="s">
        <v>3951</v>
      </c>
      <c r="I4372">
        <f>YEAR(Table1[[#This Row],[Date]])</f>
        <v>2023</v>
      </c>
      <c r="J4372">
        <f>MONTH(Table1[[#This Row],[Date]])</f>
        <v>4</v>
      </c>
      <c r="K4372">
        <f>WEEKDAY(Table1[[#This Row],[Date]])</f>
        <v>3</v>
      </c>
      <c r="L4372" s="3">
        <f>DAY(Table1[[#This Row],[Date]])</f>
        <v>18</v>
      </c>
      <c r="M4372" s="3">
        <f>Table1[[#This Row],[Inventory Level]]/Table1[[#This Row],[Reorder Point]]</f>
        <v>0.65909090909090906</v>
      </c>
      <c r="N4372" s="3">
        <f>ROUND(Table1[[#This Row],[Turnover Ratio]],2)</f>
        <v>0.66</v>
      </c>
    </row>
    <row r="4373" spans="1:14" hidden="1" x14ac:dyDescent="0.25">
      <c r="A4373" t="s">
        <v>3542</v>
      </c>
      <c r="B4373" s="1">
        <v>45200</v>
      </c>
      <c r="C4373">
        <v>771</v>
      </c>
      <c r="D4373">
        <v>82</v>
      </c>
      <c r="E4373">
        <v>24</v>
      </c>
      <c r="F4373">
        <v>123</v>
      </c>
      <c r="G4373">
        <v>40</v>
      </c>
      <c r="H4373" t="s">
        <v>3950</v>
      </c>
      <c r="I4373">
        <f>YEAR(Table1[[#This Row],[Date]])</f>
        <v>2023</v>
      </c>
      <c r="J4373">
        <f>MONTH(Table1[[#This Row],[Date]])</f>
        <v>10</v>
      </c>
      <c r="K4373">
        <f>WEEKDAY(Table1[[#This Row],[Date]])</f>
        <v>1</v>
      </c>
      <c r="L4373" s="3">
        <f>DAY(Table1[[#This Row],[Date]])</f>
        <v>1</v>
      </c>
      <c r="M4373" s="3">
        <f>Table1[[#This Row],[Inventory Level]]/Table1[[#This Row],[Reorder Point]]</f>
        <v>9.4024390243902438</v>
      </c>
      <c r="N4373" s="3">
        <f>ROUND(Table1[[#This Row],[Turnover Ratio]],2)</f>
        <v>9.4</v>
      </c>
    </row>
    <row r="4374" spans="1:14" hidden="1" x14ac:dyDescent="0.25">
      <c r="A4374" t="s">
        <v>1857</v>
      </c>
      <c r="B4374" s="1">
        <v>45418</v>
      </c>
      <c r="C4374">
        <v>636</v>
      </c>
      <c r="D4374">
        <v>173</v>
      </c>
      <c r="E4374">
        <v>29</v>
      </c>
      <c r="F4374">
        <v>32</v>
      </c>
      <c r="G4374">
        <v>12</v>
      </c>
      <c r="H4374" t="s">
        <v>3951</v>
      </c>
      <c r="I4374">
        <f>YEAR(Table1[[#This Row],[Date]])</f>
        <v>2024</v>
      </c>
      <c r="J4374">
        <f>MONTH(Table1[[#This Row],[Date]])</f>
        <v>5</v>
      </c>
      <c r="K4374">
        <f>WEEKDAY(Table1[[#This Row],[Date]])</f>
        <v>2</v>
      </c>
      <c r="L4374" s="3">
        <f>DAY(Table1[[#This Row],[Date]])</f>
        <v>6</v>
      </c>
      <c r="M4374" s="3">
        <f>Table1[[#This Row],[Inventory Level]]/Table1[[#This Row],[Reorder Point]]</f>
        <v>3.6763005780346822</v>
      </c>
      <c r="N4374" s="3">
        <f>ROUND(Table1[[#This Row],[Turnover Ratio]],2)</f>
        <v>3.68</v>
      </c>
    </row>
    <row r="4375" spans="1:14" hidden="1" x14ac:dyDescent="0.25">
      <c r="A4375" t="s">
        <v>3163</v>
      </c>
      <c r="B4375" s="1">
        <v>45397</v>
      </c>
      <c r="C4375">
        <v>393</v>
      </c>
      <c r="D4375">
        <v>59</v>
      </c>
      <c r="E4375">
        <v>15</v>
      </c>
      <c r="F4375">
        <v>137</v>
      </c>
      <c r="G4375">
        <v>9</v>
      </c>
      <c r="H4375" t="s">
        <v>3950</v>
      </c>
      <c r="I4375">
        <f>YEAR(Table1[[#This Row],[Date]])</f>
        <v>2024</v>
      </c>
      <c r="J4375">
        <f>MONTH(Table1[[#This Row],[Date]])</f>
        <v>4</v>
      </c>
      <c r="K4375">
        <f>WEEKDAY(Table1[[#This Row],[Date]])</f>
        <v>2</v>
      </c>
      <c r="L4375" s="3">
        <f>DAY(Table1[[#This Row],[Date]])</f>
        <v>15</v>
      </c>
      <c r="M4375" s="3">
        <f>Table1[[#This Row],[Inventory Level]]/Table1[[#This Row],[Reorder Point]]</f>
        <v>6.6610169491525424</v>
      </c>
      <c r="N4375" s="3">
        <f>ROUND(Table1[[#This Row],[Turnover Ratio]],2)</f>
        <v>6.66</v>
      </c>
    </row>
    <row r="4376" spans="1:14" hidden="1" x14ac:dyDescent="0.25">
      <c r="A4376" t="s">
        <v>2446</v>
      </c>
      <c r="B4376" s="1">
        <v>45334</v>
      </c>
      <c r="C4376">
        <v>857</v>
      </c>
      <c r="D4376">
        <v>217</v>
      </c>
      <c r="E4376">
        <v>27</v>
      </c>
      <c r="F4376">
        <v>152</v>
      </c>
      <c r="G4376">
        <v>23</v>
      </c>
      <c r="H4376" t="s">
        <v>3951</v>
      </c>
      <c r="I4376">
        <f>YEAR(Table1[[#This Row],[Date]])</f>
        <v>2024</v>
      </c>
      <c r="J4376">
        <f>MONTH(Table1[[#This Row],[Date]])</f>
        <v>2</v>
      </c>
      <c r="K4376">
        <f>WEEKDAY(Table1[[#This Row],[Date]])</f>
        <v>2</v>
      </c>
      <c r="L4376" s="3">
        <f>DAY(Table1[[#This Row],[Date]])</f>
        <v>12</v>
      </c>
      <c r="M4376" s="3">
        <f>Table1[[#This Row],[Inventory Level]]/Table1[[#This Row],[Reorder Point]]</f>
        <v>3.9493087557603688</v>
      </c>
      <c r="N4376" s="3">
        <f>ROUND(Table1[[#This Row],[Turnover Ratio]],2)</f>
        <v>3.95</v>
      </c>
    </row>
    <row r="4377" spans="1:14" x14ac:dyDescent="0.25">
      <c r="A4377" t="s">
        <v>2593</v>
      </c>
      <c r="B4377" s="1">
        <v>45378</v>
      </c>
      <c r="C4377">
        <v>512</v>
      </c>
      <c r="D4377">
        <v>308</v>
      </c>
      <c r="E4377">
        <v>11</v>
      </c>
      <c r="F4377">
        <v>72</v>
      </c>
      <c r="G4377">
        <v>5</v>
      </c>
      <c r="H4377" t="s">
        <v>3949</v>
      </c>
      <c r="I4377">
        <f>YEAR(Table1[[#This Row],[Date]])</f>
        <v>2024</v>
      </c>
      <c r="J4377">
        <f>MONTH(Table1[[#This Row],[Date]])</f>
        <v>3</v>
      </c>
      <c r="K4377">
        <f>WEEKDAY(Table1[[#This Row],[Date]])</f>
        <v>4</v>
      </c>
      <c r="L4377" s="3">
        <f>DAY(Table1[[#This Row],[Date]])</f>
        <v>27</v>
      </c>
      <c r="M4377" s="3">
        <f>Table1[[#This Row],[Inventory Level]]/Table1[[#This Row],[Reorder Point]]</f>
        <v>1.6623376623376624</v>
      </c>
      <c r="N4377" s="3">
        <f>ROUND(Table1[[#This Row],[Turnover Ratio]],2)</f>
        <v>1.66</v>
      </c>
    </row>
    <row r="4378" spans="1:14" hidden="1" x14ac:dyDescent="0.25">
      <c r="A4378" t="s">
        <v>1951</v>
      </c>
      <c r="B4378" s="1">
        <v>45397</v>
      </c>
      <c r="C4378">
        <v>978</v>
      </c>
      <c r="D4378">
        <v>249</v>
      </c>
      <c r="E4378">
        <v>15</v>
      </c>
      <c r="F4378">
        <v>25</v>
      </c>
      <c r="G4378">
        <v>30</v>
      </c>
      <c r="H4378" t="s">
        <v>3951</v>
      </c>
      <c r="I4378">
        <f>YEAR(Table1[[#This Row],[Date]])</f>
        <v>2024</v>
      </c>
      <c r="J4378">
        <f>MONTH(Table1[[#This Row],[Date]])</f>
        <v>4</v>
      </c>
      <c r="K4378">
        <f>WEEKDAY(Table1[[#This Row],[Date]])</f>
        <v>2</v>
      </c>
      <c r="L4378" s="3">
        <f>DAY(Table1[[#This Row],[Date]])</f>
        <v>15</v>
      </c>
      <c r="M4378" s="3">
        <f>Table1[[#This Row],[Inventory Level]]/Table1[[#This Row],[Reorder Point]]</f>
        <v>3.927710843373494</v>
      </c>
      <c r="N4378" s="3">
        <f>ROUND(Table1[[#This Row],[Turnover Ratio]],2)</f>
        <v>3.93</v>
      </c>
    </row>
    <row r="4379" spans="1:14" x14ac:dyDescent="0.25">
      <c r="A4379" t="s">
        <v>470</v>
      </c>
      <c r="B4379" s="1">
        <v>45193</v>
      </c>
      <c r="C4379">
        <v>815</v>
      </c>
      <c r="D4379">
        <v>173</v>
      </c>
      <c r="E4379">
        <v>27</v>
      </c>
      <c r="F4379">
        <v>141</v>
      </c>
      <c r="G4379">
        <v>37</v>
      </c>
      <c r="H4379" t="s">
        <v>3949</v>
      </c>
      <c r="I4379">
        <f>YEAR(Table1[[#This Row],[Date]])</f>
        <v>2023</v>
      </c>
      <c r="J4379">
        <f>MONTH(Table1[[#This Row],[Date]])</f>
        <v>9</v>
      </c>
      <c r="K4379">
        <f>WEEKDAY(Table1[[#This Row],[Date]])</f>
        <v>1</v>
      </c>
      <c r="L4379" s="3">
        <f>DAY(Table1[[#This Row],[Date]])</f>
        <v>24</v>
      </c>
      <c r="M4379" s="3">
        <f>Table1[[#This Row],[Inventory Level]]/Table1[[#This Row],[Reorder Point]]</f>
        <v>4.7109826589595372</v>
      </c>
      <c r="N4379" s="3">
        <f>ROUND(Table1[[#This Row],[Turnover Ratio]],2)</f>
        <v>4.71</v>
      </c>
    </row>
    <row r="4380" spans="1:14" hidden="1" x14ac:dyDescent="0.25">
      <c r="A4380" t="s">
        <v>844</v>
      </c>
      <c r="B4380" s="1">
        <v>45152</v>
      </c>
      <c r="C4380">
        <v>643</v>
      </c>
      <c r="D4380">
        <v>61</v>
      </c>
      <c r="E4380">
        <v>18</v>
      </c>
      <c r="F4380">
        <v>183</v>
      </c>
      <c r="G4380">
        <v>1</v>
      </c>
      <c r="H4380" t="s">
        <v>3951</v>
      </c>
      <c r="I4380">
        <f>YEAR(Table1[[#This Row],[Date]])</f>
        <v>2023</v>
      </c>
      <c r="J4380">
        <f>MONTH(Table1[[#This Row],[Date]])</f>
        <v>8</v>
      </c>
      <c r="K4380">
        <f>WEEKDAY(Table1[[#This Row],[Date]])</f>
        <v>2</v>
      </c>
      <c r="L4380" s="3">
        <f>DAY(Table1[[#This Row],[Date]])</f>
        <v>14</v>
      </c>
      <c r="M4380" s="3">
        <f>Table1[[#This Row],[Inventory Level]]/Table1[[#This Row],[Reorder Point]]</f>
        <v>10.540983606557377</v>
      </c>
      <c r="N4380" s="3">
        <f>ROUND(Table1[[#This Row],[Turnover Ratio]],2)</f>
        <v>10.54</v>
      </c>
    </row>
    <row r="4381" spans="1:14" hidden="1" x14ac:dyDescent="0.25">
      <c r="A4381" t="s">
        <v>2572</v>
      </c>
      <c r="B4381" s="1">
        <v>45441</v>
      </c>
      <c r="C4381">
        <v>516</v>
      </c>
      <c r="D4381">
        <v>65</v>
      </c>
      <c r="E4381">
        <v>23</v>
      </c>
      <c r="F4381">
        <v>110</v>
      </c>
      <c r="G4381">
        <v>23</v>
      </c>
      <c r="H4381" t="s">
        <v>3950</v>
      </c>
      <c r="I4381">
        <f>YEAR(Table1[[#This Row],[Date]])</f>
        <v>2024</v>
      </c>
      <c r="J4381">
        <f>MONTH(Table1[[#This Row],[Date]])</f>
        <v>5</v>
      </c>
      <c r="K4381">
        <f>WEEKDAY(Table1[[#This Row],[Date]])</f>
        <v>4</v>
      </c>
      <c r="L4381" s="3">
        <f>DAY(Table1[[#This Row],[Date]])</f>
        <v>29</v>
      </c>
      <c r="M4381" s="3">
        <f>Table1[[#This Row],[Inventory Level]]/Table1[[#This Row],[Reorder Point]]</f>
        <v>7.9384615384615387</v>
      </c>
      <c r="N4381" s="3">
        <f>ROUND(Table1[[#This Row],[Turnover Ratio]],2)</f>
        <v>7.94</v>
      </c>
    </row>
    <row r="4382" spans="1:14" x14ac:dyDescent="0.25">
      <c r="A4382" t="s">
        <v>3543</v>
      </c>
      <c r="B4382" s="1">
        <v>45091</v>
      </c>
      <c r="C4382">
        <v>138</v>
      </c>
      <c r="D4382">
        <v>383</v>
      </c>
      <c r="E4382">
        <v>23</v>
      </c>
      <c r="F4382">
        <v>175</v>
      </c>
      <c r="G4382">
        <v>3</v>
      </c>
      <c r="H4382" t="s">
        <v>3949</v>
      </c>
      <c r="I4382">
        <f>YEAR(Table1[[#This Row],[Date]])</f>
        <v>2023</v>
      </c>
      <c r="J4382">
        <f>MONTH(Table1[[#This Row],[Date]])</f>
        <v>6</v>
      </c>
      <c r="K4382">
        <f>WEEKDAY(Table1[[#This Row],[Date]])</f>
        <v>4</v>
      </c>
      <c r="L4382" s="3">
        <f>DAY(Table1[[#This Row],[Date]])</f>
        <v>14</v>
      </c>
      <c r="M4382" s="3">
        <f>Table1[[#This Row],[Inventory Level]]/Table1[[#This Row],[Reorder Point]]</f>
        <v>0.36031331592689297</v>
      </c>
      <c r="N4382" s="3">
        <f>ROUND(Table1[[#This Row],[Turnover Ratio]],2)</f>
        <v>0.36</v>
      </c>
    </row>
    <row r="4383" spans="1:14" x14ac:dyDescent="0.25">
      <c r="A4383" t="s">
        <v>1720</v>
      </c>
      <c r="B4383" s="1">
        <v>45168</v>
      </c>
      <c r="C4383">
        <v>871</v>
      </c>
      <c r="D4383">
        <v>342</v>
      </c>
      <c r="E4383">
        <v>19</v>
      </c>
      <c r="F4383">
        <v>198</v>
      </c>
      <c r="G4383">
        <v>32</v>
      </c>
      <c r="H4383" t="s">
        <v>3949</v>
      </c>
      <c r="I4383">
        <f>YEAR(Table1[[#This Row],[Date]])</f>
        <v>2023</v>
      </c>
      <c r="J4383">
        <f>MONTH(Table1[[#This Row],[Date]])</f>
        <v>8</v>
      </c>
      <c r="K4383">
        <f>WEEKDAY(Table1[[#This Row],[Date]])</f>
        <v>4</v>
      </c>
      <c r="L4383" s="3">
        <f>DAY(Table1[[#This Row],[Date]])</f>
        <v>30</v>
      </c>
      <c r="M4383" s="3">
        <f>Table1[[#This Row],[Inventory Level]]/Table1[[#This Row],[Reorder Point]]</f>
        <v>2.5467836257309941</v>
      </c>
      <c r="N4383" s="3">
        <f>ROUND(Table1[[#This Row],[Turnover Ratio]],2)</f>
        <v>2.5499999999999998</v>
      </c>
    </row>
    <row r="4384" spans="1:14" hidden="1" x14ac:dyDescent="0.25">
      <c r="A4384" t="s">
        <v>2328</v>
      </c>
      <c r="B4384" s="1">
        <v>45700</v>
      </c>
      <c r="C4384">
        <v>404</v>
      </c>
      <c r="D4384">
        <v>228</v>
      </c>
      <c r="E4384">
        <v>22</v>
      </c>
      <c r="F4384">
        <v>22</v>
      </c>
      <c r="G4384">
        <v>14</v>
      </c>
      <c r="H4384" t="s">
        <v>3950</v>
      </c>
      <c r="I4384">
        <f>YEAR(Table1[[#This Row],[Date]])</f>
        <v>2025</v>
      </c>
      <c r="J4384">
        <f>MONTH(Table1[[#This Row],[Date]])</f>
        <v>2</v>
      </c>
      <c r="K4384">
        <f>WEEKDAY(Table1[[#This Row],[Date]])</f>
        <v>4</v>
      </c>
      <c r="L4384" s="3">
        <f>DAY(Table1[[#This Row],[Date]])</f>
        <v>12</v>
      </c>
      <c r="M4384" s="3">
        <f>Table1[[#This Row],[Inventory Level]]/Table1[[#This Row],[Reorder Point]]</f>
        <v>1.7719298245614035</v>
      </c>
      <c r="N4384" s="3">
        <f>ROUND(Table1[[#This Row],[Turnover Ratio]],2)</f>
        <v>1.77</v>
      </c>
    </row>
    <row r="4385" spans="1:14" hidden="1" x14ac:dyDescent="0.25">
      <c r="A4385" t="s">
        <v>3544</v>
      </c>
      <c r="B4385" s="1">
        <v>45632</v>
      </c>
      <c r="C4385">
        <v>783</v>
      </c>
      <c r="D4385">
        <v>260</v>
      </c>
      <c r="E4385">
        <v>2</v>
      </c>
      <c r="F4385">
        <v>87</v>
      </c>
      <c r="G4385">
        <v>22</v>
      </c>
      <c r="H4385" t="s">
        <v>3950</v>
      </c>
      <c r="I4385">
        <f>YEAR(Table1[[#This Row],[Date]])</f>
        <v>2024</v>
      </c>
      <c r="J4385">
        <f>MONTH(Table1[[#This Row],[Date]])</f>
        <v>12</v>
      </c>
      <c r="K4385">
        <f>WEEKDAY(Table1[[#This Row],[Date]])</f>
        <v>6</v>
      </c>
      <c r="L4385" s="3">
        <f>DAY(Table1[[#This Row],[Date]])</f>
        <v>6</v>
      </c>
      <c r="M4385" s="3">
        <f>Table1[[#This Row],[Inventory Level]]/Table1[[#This Row],[Reorder Point]]</f>
        <v>3.0115384615384615</v>
      </c>
      <c r="N4385" s="3">
        <f>ROUND(Table1[[#This Row],[Turnover Ratio]],2)</f>
        <v>3.01</v>
      </c>
    </row>
    <row r="4386" spans="1:14" hidden="1" x14ac:dyDescent="0.25">
      <c r="A4386" t="s">
        <v>811</v>
      </c>
      <c r="B4386" s="1">
        <v>45352</v>
      </c>
      <c r="C4386">
        <v>749</v>
      </c>
      <c r="D4386">
        <v>223</v>
      </c>
      <c r="E4386">
        <v>18</v>
      </c>
      <c r="F4386">
        <v>184</v>
      </c>
      <c r="G4386">
        <v>27</v>
      </c>
      <c r="H4386" t="s">
        <v>3951</v>
      </c>
      <c r="I4386">
        <f>YEAR(Table1[[#This Row],[Date]])</f>
        <v>2024</v>
      </c>
      <c r="J4386">
        <f>MONTH(Table1[[#This Row],[Date]])</f>
        <v>3</v>
      </c>
      <c r="K4386">
        <f>WEEKDAY(Table1[[#This Row],[Date]])</f>
        <v>6</v>
      </c>
      <c r="L4386" s="3">
        <f>DAY(Table1[[#This Row],[Date]])</f>
        <v>1</v>
      </c>
      <c r="M4386" s="3">
        <f>Table1[[#This Row],[Inventory Level]]/Table1[[#This Row],[Reorder Point]]</f>
        <v>3.3587443946188342</v>
      </c>
      <c r="N4386" s="3">
        <f>ROUND(Table1[[#This Row],[Turnover Ratio]],2)</f>
        <v>3.36</v>
      </c>
    </row>
    <row r="4387" spans="1:14" hidden="1" x14ac:dyDescent="0.25">
      <c r="A4387" t="s">
        <v>3545</v>
      </c>
      <c r="B4387" s="1">
        <v>45156</v>
      </c>
      <c r="C4387">
        <v>204</v>
      </c>
      <c r="D4387">
        <v>85</v>
      </c>
      <c r="E4387">
        <v>13</v>
      </c>
      <c r="F4387">
        <v>190</v>
      </c>
      <c r="G4387">
        <v>26</v>
      </c>
      <c r="H4387" t="s">
        <v>3950</v>
      </c>
      <c r="I4387">
        <f>YEAR(Table1[[#This Row],[Date]])</f>
        <v>2023</v>
      </c>
      <c r="J4387">
        <f>MONTH(Table1[[#This Row],[Date]])</f>
        <v>8</v>
      </c>
      <c r="K4387">
        <f>WEEKDAY(Table1[[#This Row],[Date]])</f>
        <v>6</v>
      </c>
      <c r="L4387" s="3">
        <f>DAY(Table1[[#This Row],[Date]])</f>
        <v>18</v>
      </c>
      <c r="M4387" s="3">
        <f>Table1[[#This Row],[Inventory Level]]/Table1[[#This Row],[Reorder Point]]</f>
        <v>2.4</v>
      </c>
      <c r="N4387" s="3">
        <f>ROUND(Table1[[#This Row],[Turnover Ratio]],2)</f>
        <v>2.4</v>
      </c>
    </row>
    <row r="4388" spans="1:14" hidden="1" x14ac:dyDescent="0.25">
      <c r="A4388" t="s">
        <v>3546</v>
      </c>
      <c r="B4388" s="1">
        <v>45341</v>
      </c>
      <c r="C4388">
        <v>694</v>
      </c>
      <c r="D4388">
        <v>118</v>
      </c>
      <c r="E4388">
        <v>11</v>
      </c>
      <c r="F4388">
        <v>123</v>
      </c>
      <c r="G4388">
        <v>50</v>
      </c>
      <c r="H4388" t="s">
        <v>3950</v>
      </c>
      <c r="I4388">
        <f>YEAR(Table1[[#This Row],[Date]])</f>
        <v>2024</v>
      </c>
      <c r="J4388">
        <f>MONTH(Table1[[#This Row],[Date]])</f>
        <v>2</v>
      </c>
      <c r="K4388">
        <f>WEEKDAY(Table1[[#This Row],[Date]])</f>
        <v>2</v>
      </c>
      <c r="L4388" s="3">
        <f>DAY(Table1[[#This Row],[Date]])</f>
        <v>19</v>
      </c>
      <c r="M4388" s="3">
        <f>Table1[[#This Row],[Inventory Level]]/Table1[[#This Row],[Reorder Point]]</f>
        <v>5.8813559322033901</v>
      </c>
      <c r="N4388" s="3">
        <f>ROUND(Table1[[#This Row],[Turnover Ratio]],2)</f>
        <v>5.88</v>
      </c>
    </row>
    <row r="4389" spans="1:14" hidden="1" x14ac:dyDescent="0.25">
      <c r="A4389" t="s">
        <v>615</v>
      </c>
      <c r="B4389" s="1">
        <v>45587</v>
      </c>
      <c r="C4389">
        <v>772</v>
      </c>
      <c r="D4389">
        <v>178</v>
      </c>
      <c r="E4389">
        <v>2</v>
      </c>
      <c r="F4389">
        <v>57</v>
      </c>
      <c r="G4389">
        <v>31</v>
      </c>
      <c r="H4389" t="s">
        <v>3951</v>
      </c>
      <c r="I4389">
        <f>YEAR(Table1[[#This Row],[Date]])</f>
        <v>2024</v>
      </c>
      <c r="J4389">
        <f>MONTH(Table1[[#This Row],[Date]])</f>
        <v>10</v>
      </c>
      <c r="K4389">
        <f>WEEKDAY(Table1[[#This Row],[Date]])</f>
        <v>3</v>
      </c>
      <c r="L4389" s="3">
        <f>DAY(Table1[[#This Row],[Date]])</f>
        <v>22</v>
      </c>
      <c r="M4389" s="3">
        <f>Table1[[#This Row],[Inventory Level]]/Table1[[#This Row],[Reorder Point]]</f>
        <v>4.3370786516853936</v>
      </c>
      <c r="N4389" s="3">
        <f>ROUND(Table1[[#This Row],[Turnover Ratio]],2)</f>
        <v>4.34</v>
      </c>
    </row>
    <row r="4390" spans="1:14" hidden="1" x14ac:dyDescent="0.25">
      <c r="A4390" t="s">
        <v>3021</v>
      </c>
      <c r="B4390" s="1">
        <v>45523</v>
      </c>
      <c r="C4390">
        <v>481</v>
      </c>
      <c r="D4390">
        <v>271</v>
      </c>
      <c r="E4390">
        <v>11</v>
      </c>
      <c r="F4390">
        <v>105</v>
      </c>
      <c r="G4390">
        <v>27</v>
      </c>
      <c r="H4390" t="s">
        <v>3950</v>
      </c>
      <c r="I4390">
        <f>YEAR(Table1[[#This Row],[Date]])</f>
        <v>2024</v>
      </c>
      <c r="J4390">
        <f>MONTH(Table1[[#This Row],[Date]])</f>
        <v>8</v>
      </c>
      <c r="K4390">
        <f>WEEKDAY(Table1[[#This Row],[Date]])</f>
        <v>2</v>
      </c>
      <c r="L4390" s="3">
        <f>DAY(Table1[[#This Row],[Date]])</f>
        <v>19</v>
      </c>
      <c r="M4390" s="3">
        <f>Table1[[#This Row],[Inventory Level]]/Table1[[#This Row],[Reorder Point]]</f>
        <v>1.7749077490774907</v>
      </c>
      <c r="N4390" s="3">
        <f>ROUND(Table1[[#This Row],[Turnover Ratio]],2)</f>
        <v>1.77</v>
      </c>
    </row>
    <row r="4391" spans="1:14" hidden="1" x14ac:dyDescent="0.25">
      <c r="A4391" t="s">
        <v>3547</v>
      </c>
      <c r="B4391" s="1">
        <v>45357</v>
      </c>
      <c r="C4391">
        <v>754</v>
      </c>
      <c r="D4391">
        <v>247</v>
      </c>
      <c r="E4391">
        <v>24</v>
      </c>
      <c r="F4391">
        <v>189</v>
      </c>
      <c r="G4391">
        <v>16</v>
      </c>
      <c r="H4391" t="s">
        <v>3951</v>
      </c>
      <c r="I4391">
        <f>YEAR(Table1[[#This Row],[Date]])</f>
        <v>2024</v>
      </c>
      <c r="J4391">
        <f>MONTH(Table1[[#This Row],[Date]])</f>
        <v>3</v>
      </c>
      <c r="K4391">
        <f>WEEKDAY(Table1[[#This Row],[Date]])</f>
        <v>4</v>
      </c>
      <c r="L4391" s="3">
        <f>DAY(Table1[[#This Row],[Date]])</f>
        <v>6</v>
      </c>
      <c r="M4391" s="3">
        <f>Table1[[#This Row],[Inventory Level]]/Table1[[#This Row],[Reorder Point]]</f>
        <v>3.0526315789473686</v>
      </c>
      <c r="N4391" s="3">
        <f>ROUND(Table1[[#This Row],[Turnover Ratio]],2)</f>
        <v>3.05</v>
      </c>
    </row>
    <row r="4392" spans="1:14" hidden="1" x14ac:dyDescent="0.25">
      <c r="A4392" t="s">
        <v>3548</v>
      </c>
      <c r="B4392" s="1">
        <v>45341</v>
      </c>
      <c r="C4392">
        <v>544</v>
      </c>
      <c r="D4392">
        <v>318</v>
      </c>
      <c r="E4392">
        <v>7</v>
      </c>
      <c r="F4392">
        <v>166</v>
      </c>
      <c r="G4392">
        <v>30</v>
      </c>
      <c r="H4392" t="s">
        <v>3951</v>
      </c>
      <c r="I4392">
        <f>YEAR(Table1[[#This Row],[Date]])</f>
        <v>2024</v>
      </c>
      <c r="J4392">
        <f>MONTH(Table1[[#This Row],[Date]])</f>
        <v>2</v>
      </c>
      <c r="K4392">
        <f>WEEKDAY(Table1[[#This Row],[Date]])</f>
        <v>2</v>
      </c>
      <c r="L4392" s="3">
        <f>DAY(Table1[[#This Row],[Date]])</f>
        <v>19</v>
      </c>
      <c r="M4392" s="3">
        <f>Table1[[#This Row],[Inventory Level]]/Table1[[#This Row],[Reorder Point]]</f>
        <v>1.7106918238993711</v>
      </c>
      <c r="N4392" s="3">
        <f>ROUND(Table1[[#This Row],[Turnover Ratio]],2)</f>
        <v>1.71</v>
      </c>
    </row>
    <row r="4393" spans="1:14" hidden="1" x14ac:dyDescent="0.25">
      <c r="A4393" t="s">
        <v>3549</v>
      </c>
      <c r="B4393" s="1">
        <v>45590</v>
      </c>
      <c r="C4393">
        <v>187</v>
      </c>
      <c r="D4393">
        <v>418</v>
      </c>
      <c r="E4393">
        <v>14</v>
      </c>
      <c r="F4393">
        <v>81</v>
      </c>
      <c r="G4393">
        <v>35</v>
      </c>
      <c r="H4393" t="s">
        <v>3950</v>
      </c>
      <c r="I4393">
        <f>YEAR(Table1[[#This Row],[Date]])</f>
        <v>2024</v>
      </c>
      <c r="J4393">
        <f>MONTH(Table1[[#This Row],[Date]])</f>
        <v>10</v>
      </c>
      <c r="K4393">
        <f>WEEKDAY(Table1[[#This Row],[Date]])</f>
        <v>6</v>
      </c>
      <c r="L4393" s="3">
        <f>DAY(Table1[[#This Row],[Date]])</f>
        <v>25</v>
      </c>
      <c r="M4393" s="3">
        <f>Table1[[#This Row],[Inventory Level]]/Table1[[#This Row],[Reorder Point]]</f>
        <v>0.44736842105263158</v>
      </c>
      <c r="N4393" s="3">
        <f>ROUND(Table1[[#This Row],[Turnover Ratio]],2)</f>
        <v>0.45</v>
      </c>
    </row>
    <row r="4394" spans="1:14" x14ac:dyDescent="0.25">
      <c r="A4394" t="s">
        <v>3550</v>
      </c>
      <c r="B4394" s="1">
        <v>45426</v>
      </c>
      <c r="C4394">
        <v>513</v>
      </c>
      <c r="D4394">
        <v>340</v>
      </c>
      <c r="E4394">
        <v>3</v>
      </c>
      <c r="F4394">
        <v>31</v>
      </c>
      <c r="G4394">
        <v>2</v>
      </c>
      <c r="H4394" t="s">
        <v>3949</v>
      </c>
      <c r="I4394">
        <f>YEAR(Table1[[#This Row],[Date]])</f>
        <v>2024</v>
      </c>
      <c r="J4394">
        <f>MONTH(Table1[[#This Row],[Date]])</f>
        <v>5</v>
      </c>
      <c r="K4394">
        <f>WEEKDAY(Table1[[#This Row],[Date]])</f>
        <v>3</v>
      </c>
      <c r="L4394" s="3">
        <f>DAY(Table1[[#This Row],[Date]])</f>
        <v>14</v>
      </c>
      <c r="M4394" s="3">
        <f>Table1[[#This Row],[Inventory Level]]/Table1[[#This Row],[Reorder Point]]</f>
        <v>1.5088235294117647</v>
      </c>
      <c r="N4394" s="3">
        <f>ROUND(Table1[[#This Row],[Turnover Ratio]],2)</f>
        <v>1.51</v>
      </c>
    </row>
    <row r="4395" spans="1:14" hidden="1" x14ac:dyDescent="0.25">
      <c r="A4395" t="s">
        <v>236</v>
      </c>
      <c r="B4395" s="1">
        <v>45528</v>
      </c>
      <c r="C4395">
        <v>873</v>
      </c>
      <c r="D4395">
        <v>399</v>
      </c>
      <c r="E4395">
        <v>28</v>
      </c>
      <c r="F4395">
        <v>120</v>
      </c>
      <c r="G4395">
        <v>26</v>
      </c>
      <c r="H4395" t="s">
        <v>3951</v>
      </c>
      <c r="I4395">
        <f>YEAR(Table1[[#This Row],[Date]])</f>
        <v>2024</v>
      </c>
      <c r="J4395">
        <f>MONTH(Table1[[#This Row],[Date]])</f>
        <v>8</v>
      </c>
      <c r="K4395">
        <f>WEEKDAY(Table1[[#This Row],[Date]])</f>
        <v>7</v>
      </c>
      <c r="L4395" s="3">
        <f>DAY(Table1[[#This Row],[Date]])</f>
        <v>24</v>
      </c>
      <c r="M4395" s="3">
        <f>Table1[[#This Row],[Inventory Level]]/Table1[[#This Row],[Reorder Point]]</f>
        <v>2.1879699248120299</v>
      </c>
      <c r="N4395" s="3">
        <f>ROUND(Table1[[#This Row],[Turnover Ratio]],2)</f>
        <v>2.19</v>
      </c>
    </row>
    <row r="4396" spans="1:14" x14ac:dyDescent="0.25">
      <c r="A4396" t="s">
        <v>2600</v>
      </c>
      <c r="B4396" s="1">
        <v>45185</v>
      </c>
      <c r="C4396">
        <v>785</v>
      </c>
      <c r="D4396">
        <v>52</v>
      </c>
      <c r="E4396">
        <v>3</v>
      </c>
      <c r="F4396">
        <v>175</v>
      </c>
      <c r="G4396">
        <v>48</v>
      </c>
      <c r="H4396" t="s">
        <v>3949</v>
      </c>
      <c r="I4396">
        <f>YEAR(Table1[[#This Row],[Date]])</f>
        <v>2023</v>
      </c>
      <c r="J4396">
        <f>MONTH(Table1[[#This Row],[Date]])</f>
        <v>9</v>
      </c>
      <c r="K4396">
        <f>WEEKDAY(Table1[[#This Row],[Date]])</f>
        <v>7</v>
      </c>
      <c r="L4396" s="3">
        <f>DAY(Table1[[#This Row],[Date]])</f>
        <v>16</v>
      </c>
      <c r="M4396" s="3">
        <f>Table1[[#This Row],[Inventory Level]]/Table1[[#This Row],[Reorder Point]]</f>
        <v>15.096153846153847</v>
      </c>
      <c r="N4396" s="3">
        <f>ROUND(Table1[[#This Row],[Turnover Ratio]],2)</f>
        <v>15.1</v>
      </c>
    </row>
    <row r="4397" spans="1:14" x14ac:dyDescent="0.25">
      <c r="A4397" t="s">
        <v>3551</v>
      </c>
      <c r="B4397" s="1">
        <v>45501</v>
      </c>
      <c r="C4397">
        <v>782</v>
      </c>
      <c r="D4397">
        <v>324</v>
      </c>
      <c r="E4397">
        <v>12</v>
      </c>
      <c r="F4397">
        <v>49</v>
      </c>
      <c r="G4397">
        <v>38</v>
      </c>
      <c r="H4397" t="s">
        <v>3949</v>
      </c>
      <c r="I4397">
        <f>YEAR(Table1[[#This Row],[Date]])</f>
        <v>2024</v>
      </c>
      <c r="J4397">
        <f>MONTH(Table1[[#This Row],[Date]])</f>
        <v>7</v>
      </c>
      <c r="K4397">
        <f>WEEKDAY(Table1[[#This Row],[Date]])</f>
        <v>1</v>
      </c>
      <c r="L4397" s="3">
        <f>DAY(Table1[[#This Row],[Date]])</f>
        <v>28</v>
      </c>
      <c r="M4397" s="3">
        <f>Table1[[#This Row],[Inventory Level]]/Table1[[#This Row],[Reorder Point]]</f>
        <v>2.4135802469135803</v>
      </c>
      <c r="N4397" s="3">
        <f>ROUND(Table1[[#This Row],[Turnover Ratio]],2)</f>
        <v>2.41</v>
      </c>
    </row>
    <row r="4398" spans="1:14" hidden="1" x14ac:dyDescent="0.25">
      <c r="A4398" t="s">
        <v>3552</v>
      </c>
      <c r="B4398" s="1">
        <v>45030</v>
      </c>
      <c r="C4398">
        <v>905</v>
      </c>
      <c r="D4398">
        <v>370</v>
      </c>
      <c r="E4398">
        <v>9</v>
      </c>
      <c r="F4398">
        <v>12</v>
      </c>
      <c r="G4398">
        <v>34</v>
      </c>
      <c r="H4398" t="s">
        <v>3951</v>
      </c>
      <c r="I4398">
        <f>YEAR(Table1[[#This Row],[Date]])</f>
        <v>2023</v>
      </c>
      <c r="J4398">
        <f>MONTH(Table1[[#This Row],[Date]])</f>
        <v>4</v>
      </c>
      <c r="K4398">
        <f>WEEKDAY(Table1[[#This Row],[Date]])</f>
        <v>6</v>
      </c>
      <c r="L4398" s="3">
        <f>DAY(Table1[[#This Row],[Date]])</f>
        <v>14</v>
      </c>
      <c r="M4398" s="3">
        <f>Table1[[#This Row],[Inventory Level]]/Table1[[#This Row],[Reorder Point]]</f>
        <v>2.4459459459459461</v>
      </c>
      <c r="N4398" s="3">
        <f>ROUND(Table1[[#This Row],[Turnover Ratio]],2)</f>
        <v>2.4500000000000002</v>
      </c>
    </row>
    <row r="4399" spans="1:14" hidden="1" x14ac:dyDescent="0.25">
      <c r="A4399" t="s">
        <v>3553</v>
      </c>
      <c r="B4399" s="1">
        <v>45104</v>
      </c>
      <c r="C4399">
        <v>457</v>
      </c>
      <c r="D4399">
        <v>285</v>
      </c>
      <c r="E4399">
        <v>8</v>
      </c>
      <c r="F4399">
        <v>98</v>
      </c>
      <c r="G4399">
        <v>30</v>
      </c>
      <c r="H4399" t="s">
        <v>3950</v>
      </c>
      <c r="I4399">
        <f>YEAR(Table1[[#This Row],[Date]])</f>
        <v>2023</v>
      </c>
      <c r="J4399">
        <f>MONTH(Table1[[#This Row],[Date]])</f>
        <v>6</v>
      </c>
      <c r="K4399">
        <f>WEEKDAY(Table1[[#This Row],[Date]])</f>
        <v>3</v>
      </c>
      <c r="L4399" s="3">
        <f>DAY(Table1[[#This Row],[Date]])</f>
        <v>27</v>
      </c>
      <c r="M4399" s="3">
        <f>Table1[[#This Row],[Inventory Level]]/Table1[[#This Row],[Reorder Point]]</f>
        <v>1.6035087719298247</v>
      </c>
      <c r="N4399" s="3">
        <f>ROUND(Table1[[#This Row],[Turnover Ratio]],2)</f>
        <v>1.6</v>
      </c>
    </row>
    <row r="4400" spans="1:14" hidden="1" x14ac:dyDescent="0.25">
      <c r="A4400" t="s">
        <v>3554</v>
      </c>
      <c r="B4400" s="1">
        <v>45244</v>
      </c>
      <c r="C4400">
        <v>559</v>
      </c>
      <c r="D4400">
        <v>287</v>
      </c>
      <c r="E4400">
        <v>5</v>
      </c>
      <c r="F4400">
        <v>129</v>
      </c>
      <c r="G4400">
        <v>4</v>
      </c>
      <c r="H4400" t="s">
        <v>3950</v>
      </c>
      <c r="I4400">
        <f>YEAR(Table1[[#This Row],[Date]])</f>
        <v>2023</v>
      </c>
      <c r="J4400">
        <f>MONTH(Table1[[#This Row],[Date]])</f>
        <v>11</v>
      </c>
      <c r="K4400">
        <f>WEEKDAY(Table1[[#This Row],[Date]])</f>
        <v>3</v>
      </c>
      <c r="L4400" s="3">
        <f>DAY(Table1[[#This Row],[Date]])</f>
        <v>14</v>
      </c>
      <c r="M4400" s="3">
        <f>Table1[[#This Row],[Inventory Level]]/Table1[[#This Row],[Reorder Point]]</f>
        <v>1.9477351916376306</v>
      </c>
      <c r="N4400" s="3">
        <f>ROUND(Table1[[#This Row],[Turnover Ratio]],2)</f>
        <v>1.95</v>
      </c>
    </row>
    <row r="4401" spans="1:14" hidden="1" x14ac:dyDescent="0.25">
      <c r="A4401" t="s">
        <v>335</v>
      </c>
      <c r="B4401" s="1">
        <v>45255</v>
      </c>
      <c r="C4401">
        <v>621</v>
      </c>
      <c r="D4401">
        <v>53</v>
      </c>
      <c r="E4401">
        <v>14</v>
      </c>
      <c r="F4401">
        <v>106</v>
      </c>
      <c r="G4401">
        <v>43</v>
      </c>
      <c r="H4401" t="s">
        <v>3950</v>
      </c>
      <c r="I4401">
        <f>YEAR(Table1[[#This Row],[Date]])</f>
        <v>2023</v>
      </c>
      <c r="J4401">
        <f>MONTH(Table1[[#This Row],[Date]])</f>
        <v>11</v>
      </c>
      <c r="K4401">
        <f>WEEKDAY(Table1[[#This Row],[Date]])</f>
        <v>7</v>
      </c>
      <c r="L4401" s="3">
        <f>DAY(Table1[[#This Row],[Date]])</f>
        <v>25</v>
      </c>
      <c r="M4401" s="3">
        <f>Table1[[#This Row],[Inventory Level]]/Table1[[#This Row],[Reorder Point]]</f>
        <v>11.716981132075471</v>
      </c>
      <c r="N4401" s="3">
        <f>ROUND(Table1[[#This Row],[Turnover Ratio]],2)</f>
        <v>11.72</v>
      </c>
    </row>
    <row r="4402" spans="1:14" hidden="1" x14ac:dyDescent="0.25">
      <c r="A4402" t="s">
        <v>3555</v>
      </c>
      <c r="B4402" s="1">
        <v>45235</v>
      </c>
      <c r="C4402">
        <v>996</v>
      </c>
      <c r="D4402">
        <v>123</v>
      </c>
      <c r="E4402">
        <v>29</v>
      </c>
      <c r="F4402">
        <v>83</v>
      </c>
      <c r="G4402">
        <v>17</v>
      </c>
      <c r="H4402" t="s">
        <v>3951</v>
      </c>
      <c r="I4402">
        <f>YEAR(Table1[[#This Row],[Date]])</f>
        <v>2023</v>
      </c>
      <c r="J4402">
        <f>MONTH(Table1[[#This Row],[Date]])</f>
        <v>11</v>
      </c>
      <c r="K4402">
        <f>WEEKDAY(Table1[[#This Row],[Date]])</f>
        <v>1</v>
      </c>
      <c r="L4402" s="3">
        <f>DAY(Table1[[#This Row],[Date]])</f>
        <v>5</v>
      </c>
      <c r="M4402" s="3">
        <f>Table1[[#This Row],[Inventory Level]]/Table1[[#This Row],[Reorder Point]]</f>
        <v>8.0975609756097562</v>
      </c>
      <c r="N4402" s="3">
        <f>ROUND(Table1[[#This Row],[Turnover Ratio]],2)</f>
        <v>8.1</v>
      </c>
    </row>
    <row r="4403" spans="1:14" x14ac:dyDescent="0.25">
      <c r="A4403" t="s">
        <v>3556</v>
      </c>
      <c r="B4403" s="1">
        <v>45459</v>
      </c>
      <c r="C4403">
        <v>230</v>
      </c>
      <c r="D4403">
        <v>336</v>
      </c>
      <c r="E4403">
        <v>30</v>
      </c>
      <c r="F4403">
        <v>58</v>
      </c>
      <c r="G4403">
        <v>5</v>
      </c>
      <c r="H4403" t="s">
        <v>3949</v>
      </c>
      <c r="I4403">
        <f>YEAR(Table1[[#This Row],[Date]])</f>
        <v>2024</v>
      </c>
      <c r="J4403">
        <f>MONTH(Table1[[#This Row],[Date]])</f>
        <v>6</v>
      </c>
      <c r="K4403">
        <f>WEEKDAY(Table1[[#This Row],[Date]])</f>
        <v>1</v>
      </c>
      <c r="L4403" s="3">
        <f>DAY(Table1[[#This Row],[Date]])</f>
        <v>16</v>
      </c>
      <c r="M4403" s="3">
        <f>Table1[[#This Row],[Inventory Level]]/Table1[[#This Row],[Reorder Point]]</f>
        <v>0.68452380952380953</v>
      </c>
      <c r="N4403" s="3">
        <f>ROUND(Table1[[#This Row],[Turnover Ratio]],2)</f>
        <v>0.68</v>
      </c>
    </row>
    <row r="4404" spans="1:14" x14ac:dyDescent="0.25">
      <c r="A4404" t="s">
        <v>3557</v>
      </c>
      <c r="B4404" s="1">
        <v>45505</v>
      </c>
      <c r="C4404">
        <v>725</v>
      </c>
      <c r="D4404">
        <v>435</v>
      </c>
      <c r="E4404">
        <v>11</v>
      </c>
      <c r="F4404">
        <v>2</v>
      </c>
      <c r="G4404">
        <v>34</v>
      </c>
      <c r="H4404" t="s">
        <v>3949</v>
      </c>
      <c r="I4404">
        <f>YEAR(Table1[[#This Row],[Date]])</f>
        <v>2024</v>
      </c>
      <c r="J4404">
        <f>MONTH(Table1[[#This Row],[Date]])</f>
        <v>8</v>
      </c>
      <c r="K4404">
        <f>WEEKDAY(Table1[[#This Row],[Date]])</f>
        <v>5</v>
      </c>
      <c r="L4404" s="3">
        <f>DAY(Table1[[#This Row],[Date]])</f>
        <v>1</v>
      </c>
      <c r="M4404" s="3">
        <f>Table1[[#This Row],[Inventory Level]]/Table1[[#This Row],[Reorder Point]]</f>
        <v>1.6666666666666667</v>
      </c>
      <c r="N4404" s="3">
        <f>ROUND(Table1[[#This Row],[Turnover Ratio]],2)</f>
        <v>1.67</v>
      </c>
    </row>
    <row r="4405" spans="1:14" x14ac:dyDescent="0.25">
      <c r="A4405" t="s">
        <v>3558</v>
      </c>
      <c r="B4405" s="1">
        <v>45170</v>
      </c>
      <c r="C4405">
        <v>200</v>
      </c>
      <c r="D4405">
        <v>182</v>
      </c>
      <c r="E4405">
        <v>2</v>
      </c>
      <c r="F4405">
        <v>177</v>
      </c>
      <c r="G4405">
        <v>13</v>
      </c>
      <c r="H4405" t="s">
        <v>3949</v>
      </c>
      <c r="I4405">
        <f>YEAR(Table1[[#This Row],[Date]])</f>
        <v>2023</v>
      </c>
      <c r="J4405">
        <f>MONTH(Table1[[#This Row],[Date]])</f>
        <v>9</v>
      </c>
      <c r="K4405">
        <f>WEEKDAY(Table1[[#This Row],[Date]])</f>
        <v>6</v>
      </c>
      <c r="L4405" s="3">
        <f>DAY(Table1[[#This Row],[Date]])</f>
        <v>1</v>
      </c>
      <c r="M4405" s="3">
        <f>Table1[[#This Row],[Inventory Level]]/Table1[[#This Row],[Reorder Point]]</f>
        <v>1.098901098901099</v>
      </c>
      <c r="N4405" s="3">
        <f>ROUND(Table1[[#This Row],[Turnover Ratio]],2)</f>
        <v>1.1000000000000001</v>
      </c>
    </row>
    <row r="4406" spans="1:14" hidden="1" x14ac:dyDescent="0.25">
      <c r="A4406" t="s">
        <v>3559</v>
      </c>
      <c r="B4406" s="1">
        <v>45273</v>
      </c>
      <c r="C4406">
        <v>661</v>
      </c>
      <c r="D4406">
        <v>269</v>
      </c>
      <c r="E4406">
        <v>25</v>
      </c>
      <c r="F4406">
        <v>117</v>
      </c>
      <c r="G4406">
        <v>43</v>
      </c>
      <c r="H4406" t="s">
        <v>3950</v>
      </c>
      <c r="I4406">
        <f>YEAR(Table1[[#This Row],[Date]])</f>
        <v>2023</v>
      </c>
      <c r="J4406">
        <f>MONTH(Table1[[#This Row],[Date]])</f>
        <v>12</v>
      </c>
      <c r="K4406">
        <f>WEEKDAY(Table1[[#This Row],[Date]])</f>
        <v>4</v>
      </c>
      <c r="L4406" s="3">
        <f>DAY(Table1[[#This Row],[Date]])</f>
        <v>13</v>
      </c>
      <c r="M4406" s="3">
        <f>Table1[[#This Row],[Inventory Level]]/Table1[[#This Row],[Reorder Point]]</f>
        <v>2.4572490706319701</v>
      </c>
      <c r="N4406" s="3">
        <f>ROUND(Table1[[#This Row],[Turnover Ratio]],2)</f>
        <v>2.46</v>
      </c>
    </row>
    <row r="4407" spans="1:14" hidden="1" x14ac:dyDescent="0.25">
      <c r="A4407" t="s">
        <v>1615</v>
      </c>
      <c r="B4407" s="1">
        <v>45017</v>
      </c>
      <c r="C4407">
        <v>311</v>
      </c>
      <c r="D4407">
        <v>429</v>
      </c>
      <c r="E4407">
        <v>8</v>
      </c>
      <c r="F4407">
        <v>56</v>
      </c>
      <c r="G4407">
        <v>36</v>
      </c>
      <c r="H4407" t="s">
        <v>3951</v>
      </c>
      <c r="I4407">
        <f>YEAR(Table1[[#This Row],[Date]])</f>
        <v>2023</v>
      </c>
      <c r="J4407">
        <f>MONTH(Table1[[#This Row],[Date]])</f>
        <v>4</v>
      </c>
      <c r="K4407">
        <f>WEEKDAY(Table1[[#This Row],[Date]])</f>
        <v>7</v>
      </c>
      <c r="L4407" s="3">
        <f>DAY(Table1[[#This Row],[Date]])</f>
        <v>1</v>
      </c>
      <c r="M4407" s="3">
        <f>Table1[[#This Row],[Inventory Level]]/Table1[[#This Row],[Reorder Point]]</f>
        <v>0.72494172494172493</v>
      </c>
      <c r="N4407" s="3">
        <f>ROUND(Table1[[#This Row],[Turnover Ratio]],2)</f>
        <v>0.72</v>
      </c>
    </row>
    <row r="4408" spans="1:14" x14ac:dyDescent="0.25">
      <c r="A4408" t="s">
        <v>3560</v>
      </c>
      <c r="B4408" s="1">
        <v>45319</v>
      </c>
      <c r="C4408">
        <v>706</v>
      </c>
      <c r="D4408">
        <v>383</v>
      </c>
      <c r="E4408">
        <v>30</v>
      </c>
      <c r="F4408">
        <v>32</v>
      </c>
      <c r="G4408">
        <v>36</v>
      </c>
      <c r="H4408" t="s">
        <v>3949</v>
      </c>
      <c r="I4408">
        <f>YEAR(Table1[[#This Row],[Date]])</f>
        <v>2024</v>
      </c>
      <c r="J4408">
        <f>MONTH(Table1[[#This Row],[Date]])</f>
        <v>1</v>
      </c>
      <c r="K4408">
        <f>WEEKDAY(Table1[[#This Row],[Date]])</f>
        <v>1</v>
      </c>
      <c r="L4408" s="3">
        <f>DAY(Table1[[#This Row],[Date]])</f>
        <v>28</v>
      </c>
      <c r="M4408" s="3">
        <f>Table1[[#This Row],[Inventory Level]]/Table1[[#This Row],[Reorder Point]]</f>
        <v>1.8433420365535249</v>
      </c>
      <c r="N4408" s="3">
        <f>ROUND(Table1[[#This Row],[Turnover Ratio]],2)</f>
        <v>1.84</v>
      </c>
    </row>
    <row r="4409" spans="1:14" hidden="1" x14ac:dyDescent="0.25">
      <c r="A4409" t="s">
        <v>3561</v>
      </c>
      <c r="B4409" s="1">
        <v>45243</v>
      </c>
      <c r="C4409">
        <v>355</v>
      </c>
      <c r="D4409">
        <v>189</v>
      </c>
      <c r="E4409">
        <v>5</v>
      </c>
      <c r="F4409">
        <v>30</v>
      </c>
      <c r="G4409">
        <v>27</v>
      </c>
      <c r="H4409" t="s">
        <v>3950</v>
      </c>
      <c r="I4409">
        <f>YEAR(Table1[[#This Row],[Date]])</f>
        <v>2023</v>
      </c>
      <c r="J4409">
        <f>MONTH(Table1[[#This Row],[Date]])</f>
        <v>11</v>
      </c>
      <c r="K4409">
        <f>WEEKDAY(Table1[[#This Row],[Date]])</f>
        <v>2</v>
      </c>
      <c r="L4409" s="3">
        <f>DAY(Table1[[#This Row],[Date]])</f>
        <v>13</v>
      </c>
      <c r="M4409" s="3">
        <f>Table1[[#This Row],[Inventory Level]]/Table1[[#This Row],[Reorder Point]]</f>
        <v>1.8783068783068784</v>
      </c>
      <c r="N4409" s="3">
        <f>ROUND(Table1[[#This Row],[Turnover Ratio]],2)</f>
        <v>1.88</v>
      </c>
    </row>
    <row r="4410" spans="1:14" hidden="1" x14ac:dyDescent="0.25">
      <c r="A4410" t="s">
        <v>3562</v>
      </c>
      <c r="B4410" s="1">
        <v>45584</v>
      </c>
      <c r="C4410">
        <v>941</v>
      </c>
      <c r="D4410">
        <v>178</v>
      </c>
      <c r="E4410">
        <v>23</v>
      </c>
      <c r="F4410">
        <v>137</v>
      </c>
      <c r="G4410">
        <v>35</v>
      </c>
      <c r="H4410" t="s">
        <v>3951</v>
      </c>
      <c r="I4410">
        <f>YEAR(Table1[[#This Row],[Date]])</f>
        <v>2024</v>
      </c>
      <c r="J4410">
        <f>MONTH(Table1[[#This Row],[Date]])</f>
        <v>10</v>
      </c>
      <c r="K4410">
        <f>WEEKDAY(Table1[[#This Row],[Date]])</f>
        <v>7</v>
      </c>
      <c r="L4410" s="3">
        <f>DAY(Table1[[#This Row],[Date]])</f>
        <v>19</v>
      </c>
      <c r="M4410" s="3">
        <f>Table1[[#This Row],[Inventory Level]]/Table1[[#This Row],[Reorder Point]]</f>
        <v>5.286516853932584</v>
      </c>
      <c r="N4410" s="3">
        <f>ROUND(Table1[[#This Row],[Turnover Ratio]],2)</f>
        <v>5.29</v>
      </c>
    </row>
    <row r="4411" spans="1:14" hidden="1" x14ac:dyDescent="0.25">
      <c r="A4411" t="s">
        <v>3563</v>
      </c>
      <c r="B4411" s="1">
        <v>45032</v>
      </c>
      <c r="C4411">
        <v>862</v>
      </c>
      <c r="D4411">
        <v>199</v>
      </c>
      <c r="E4411">
        <v>4</v>
      </c>
      <c r="F4411">
        <v>85</v>
      </c>
      <c r="G4411">
        <v>12</v>
      </c>
      <c r="H4411" t="s">
        <v>3950</v>
      </c>
      <c r="I4411">
        <f>YEAR(Table1[[#This Row],[Date]])</f>
        <v>2023</v>
      </c>
      <c r="J4411">
        <f>MONTH(Table1[[#This Row],[Date]])</f>
        <v>4</v>
      </c>
      <c r="K4411">
        <f>WEEKDAY(Table1[[#This Row],[Date]])</f>
        <v>1</v>
      </c>
      <c r="L4411" s="3">
        <f>DAY(Table1[[#This Row],[Date]])</f>
        <v>16</v>
      </c>
      <c r="M4411" s="3">
        <f>Table1[[#This Row],[Inventory Level]]/Table1[[#This Row],[Reorder Point]]</f>
        <v>4.3316582914572868</v>
      </c>
      <c r="N4411" s="3">
        <f>ROUND(Table1[[#This Row],[Turnover Ratio]],2)</f>
        <v>4.33</v>
      </c>
    </row>
    <row r="4412" spans="1:14" hidden="1" x14ac:dyDescent="0.25">
      <c r="A4412" t="s">
        <v>3564</v>
      </c>
      <c r="B4412" s="1">
        <v>44970</v>
      </c>
      <c r="C4412">
        <v>877</v>
      </c>
      <c r="D4412">
        <v>340</v>
      </c>
      <c r="E4412">
        <v>5</v>
      </c>
      <c r="F4412">
        <v>96</v>
      </c>
      <c r="G4412">
        <v>5</v>
      </c>
      <c r="H4412" t="s">
        <v>3950</v>
      </c>
      <c r="I4412">
        <f>YEAR(Table1[[#This Row],[Date]])</f>
        <v>2023</v>
      </c>
      <c r="J4412">
        <f>MONTH(Table1[[#This Row],[Date]])</f>
        <v>2</v>
      </c>
      <c r="K4412">
        <f>WEEKDAY(Table1[[#This Row],[Date]])</f>
        <v>2</v>
      </c>
      <c r="L4412" s="3">
        <f>DAY(Table1[[#This Row],[Date]])</f>
        <v>13</v>
      </c>
      <c r="M4412" s="3">
        <f>Table1[[#This Row],[Inventory Level]]/Table1[[#This Row],[Reorder Point]]</f>
        <v>2.5794117647058825</v>
      </c>
      <c r="N4412" s="3">
        <f>ROUND(Table1[[#This Row],[Turnover Ratio]],2)</f>
        <v>2.58</v>
      </c>
    </row>
    <row r="4413" spans="1:14" hidden="1" x14ac:dyDescent="0.25">
      <c r="A4413" t="s">
        <v>3565</v>
      </c>
      <c r="B4413" s="1">
        <v>45194</v>
      </c>
      <c r="C4413">
        <v>793</v>
      </c>
      <c r="D4413">
        <v>77</v>
      </c>
      <c r="E4413">
        <v>19</v>
      </c>
      <c r="F4413">
        <v>116</v>
      </c>
      <c r="G4413">
        <v>10</v>
      </c>
      <c r="H4413" t="s">
        <v>3950</v>
      </c>
      <c r="I4413">
        <f>YEAR(Table1[[#This Row],[Date]])</f>
        <v>2023</v>
      </c>
      <c r="J4413">
        <f>MONTH(Table1[[#This Row],[Date]])</f>
        <v>9</v>
      </c>
      <c r="K4413">
        <f>WEEKDAY(Table1[[#This Row],[Date]])</f>
        <v>2</v>
      </c>
      <c r="L4413" s="3">
        <f>DAY(Table1[[#This Row],[Date]])</f>
        <v>25</v>
      </c>
      <c r="M4413" s="3">
        <f>Table1[[#This Row],[Inventory Level]]/Table1[[#This Row],[Reorder Point]]</f>
        <v>10.2987012987013</v>
      </c>
      <c r="N4413" s="3">
        <f>ROUND(Table1[[#This Row],[Turnover Ratio]],2)</f>
        <v>10.3</v>
      </c>
    </row>
    <row r="4414" spans="1:14" hidden="1" x14ac:dyDescent="0.25">
      <c r="A4414" t="s">
        <v>3566</v>
      </c>
      <c r="B4414" s="1">
        <v>45571</v>
      </c>
      <c r="C4414">
        <v>869</v>
      </c>
      <c r="D4414">
        <v>50</v>
      </c>
      <c r="E4414">
        <v>1</v>
      </c>
      <c r="F4414">
        <v>55</v>
      </c>
      <c r="G4414">
        <v>37</v>
      </c>
      <c r="H4414" t="s">
        <v>3951</v>
      </c>
      <c r="I4414">
        <f>YEAR(Table1[[#This Row],[Date]])</f>
        <v>2024</v>
      </c>
      <c r="J4414">
        <f>MONTH(Table1[[#This Row],[Date]])</f>
        <v>10</v>
      </c>
      <c r="K4414">
        <f>WEEKDAY(Table1[[#This Row],[Date]])</f>
        <v>1</v>
      </c>
      <c r="L4414" s="3">
        <f>DAY(Table1[[#This Row],[Date]])</f>
        <v>6</v>
      </c>
      <c r="M4414" s="3">
        <f>Table1[[#This Row],[Inventory Level]]/Table1[[#This Row],[Reorder Point]]</f>
        <v>17.38</v>
      </c>
      <c r="N4414" s="3">
        <f>ROUND(Table1[[#This Row],[Turnover Ratio]],2)</f>
        <v>17.38</v>
      </c>
    </row>
    <row r="4415" spans="1:14" x14ac:dyDescent="0.25">
      <c r="A4415" t="s">
        <v>3567</v>
      </c>
      <c r="B4415" s="1">
        <v>45035</v>
      </c>
      <c r="C4415">
        <v>885</v>
      </c>
      <c r="D4415">
        <v>459</v>
      </c>
      <c r="E4415">
        <v>23</v>
      </c>
      <c r="F4415">
        <v>80</v>
      </c>
      <c r="G4415">
        <v>34</v>
      </c>
      <c r="H4415" t="s">
        <v>3949</v>
      </c>
      <c r="I4415">
        <f>YEAR(Table1[[#This Row],[Date]])</f>
        <v>2023</v>
      </c>
      <c r="J4415">
        <f>MONTH(Table1[[#This Row],[Date]])</f>
        <v>4</v>
      </c>
      <c r="K4415">
        <f>WEEKDAY(Table1[[#This Row],[Date]])</f>
        <v>4</v>
      </c>
      <c r="L4415" s="3">
        <f>DAY(Table1[[#This Row],[Date]])</f>
        <v>19</v>
      </c>
      <c r="M4415" s="3">
        <f>Table1[[#This Row],[Inventory Level]]/Table1[[#This Row],[Reorder Point]]</f>
        <v>1.9281045751633987</v>
      </c>
      <c r="N4415" s="3">
        <f>ROUND(Table1[[#This Row],[Turnover Ratio]],2)</f>
        <v>1.93</v>
      </c>
    </row>
    <row r="4416" spans="1:14" hidden="1" x14ac:dyDescent="0.25">
      <c r="A4416" t="s">
        <v>334</v>
      </c>
      <c r="B4416" s="1">
        <v>45556</v>
      </c>
      <c r="C4416">
        <v>660</v>
      </c>
      <c r="D4416">
        <v>91</v>
      </c>
      <c r="E4416">
        <v>29</v>
      </c>
      <c r="F4416">
        <v>147</v>
      </c>
      <c r="G4416">
        <v>49</v>
      </c>
      <c r="H4416" t="s">
        <v>3951</v>
      </c>
      <c r="I4416">
        <f>YEAR(Table1[[#This Row],[Date]])</f>
        <v>2024</v>
      </c>
      <c r="J4416">
        <f>MONTH(Table1[[#This Row],[Date]])</f>
        <v>9</v>
      </c>
      <c r="K4416">
        <f>WEEKDAY(Table1[[#This Row],[Date]])</f>
        <v>7</v>
      </c>
      <c r="L4416" s="3">
        <f>DAY(Table1[[#This Row],[Date]])</f>
        <v>21</v>
      </c>
      <c r="M4416" s="3">
        <f>Table1[[#This Row],[Inventory Level]]/Table1[[#This Row],[Reorder Point]]</f>
        <v>7.2527472527472527</v>
      </c>
      <c r="N4416" s="3">
        <f>ROUND(Table1[[#This Row],[Turnover Ratio]],2)</f>
        <v>7.25</v>
      </c>
    </row>
    <row r="4417" spans="1:14" hidden="1" x14ac:dyDescent="0.25">
      <c r="A4417" t="s">
        <v>2257</v>
      </c>
      <c r="B4417" s="1">
        <v>45408</v>
      </c>
      <c r="C4417">
        <v>183</v>
      </c>
      <c r="D4417">
        <v>58</v>
      </c>
      <c r="E4417">
        <v>2</v>
      </c>
      <c r="F4417">
        <v>107</v>
      </c>
      <c r="G4417">
        <v>20</v>
      </c>
      <c r="H4417" t="s">
        <v>3951</v>
      </c>
      <c r="I4417">
        <f>YEAR(Table1[[#This Row],[Date]])</f>
        <v>2024</v>
      </c>
      <c r="J4417">
        <f>MONTH(Table1[[#This Row],[Date]])</f>
        <v>4</v>
      </c>
      <c r="K4417">
        <f>WEEKDAY(Table1[[#This Row],[Date]])</f>
        <v>6</v>
      </c>
      <c r="L4417" s="3">
        <f>DAY(Table1[[#This Row],[Date]])</f>
        <v>26</v>
      </c>
      <c r="M4417" s="3">
        <f>Table1[[#This Row],[Inventory Level]]/Table1[[#This Row],[Reorder Point]]</f>
        <v>3.1551724137931036</v>
      </c>
      <c r="N4417" s="3">
        <f>ROUND(Table1[[#This Row],[Turnover Ratio]],2)</f>
        <v>3.16</v>
      </c>
    </row>
    <row r="4418" spans="1:14" hidden="1" x14ac:dyDescent="0.25">
      <c r="A4418" t="s">
        <v>3568</v>
      </c>
      <c r="B4418" s="1">
        <v>45669</v>
      </c>
      <c r="C4418">
        <v>902</v>
      </c>
      <c r="D4418">
        <v>104</v>
      </c>
      <c r="E4418">
        <v>29</v>
      </c>
      <c r="F4418">
        <v>137</v>
      </c>
      <c r="G4418">
        <v>44</v>
      </c>
      <c r="H4418" t="s">
        <v>3950</v>
      </c>
      <c r="I4418">
        <f>YEAR(Table1[[#This Row],[Date]])</f>
        <v>2025</v>
      </c>
      <c r="J4418">
        <f>MONTH(Table1[[#This Row],[Date]])</f>
        <v>1</v>
      </c>
      <c r="K4418">
        <f>WEEKDAY(Table1[[#This Row],[Date]])</f>
        <v>1</v>
      </c>
      <c r="L4418" s="3">
        <f>DAY(Table1[[#This Row],[Date]])</f>
        <v>12</v>
      </c>
      <c r="M4418" s="3">
        <f>Table1[[#This Row],[Inventory Level]]/Table1[[#This Row],[Reorder Point]]</f>
        <v>8.6730769230769234</v>
      </c>
      <c r="N4418" s="3">
        <f>ROUND(Table1[[#This Row],[Turnover Ratio]],2)</f>
        <v>8.67</v>
      </c>
    </row>
    <row r="4419" spans="1:14" hidden="1" x14ac:dyDescent="0.25">
      <c r="A4419" t="s">
        <v>3569</v>
      </c>
      <c r="B4419" s="1">
        <v>45296</v>
      </c>
      <c r="C4419">
        <v>659</v>
      </c>
      <c r="D4419">
        <v>487</v>
      </c>
      <c r="E4419">
        <v>18</v>
      </c>
      <c r="F4419">
        <v>70</v>
      </c>
      <c r="G4419">
        <v>39</v>
      </c>
      <c r="H4419" t="s">
        <v>3950</v>
      </c>
      <c r="I4419">
        <f>YEAR(Table1[[#This Row],[Date]])</f>
        <v>2024</v>
      </c>
      <c r="J4419">
        <f>MONTH(Table1[[#This Row],[Date]])</f>
        <v>1</v>
      </c>
      <c r="K4419">
        <f>WEEKDAY(Table1[[#This Row],[Date]])</f>
        <v>6</v>
      </c>
      <c r="L4419" s="3">
        <f>DAY(Table1[[#This Row],[Date]])</f>
        <v>5</v>
      </c>
      <c r="M4419" s="3">
        <f>Table1[[#This Row],[Inventory Level]]/Table1[[#This Row],[Reorder Point]]</f>
        <v>1.353182751540041</v>
      </c>
      <c r="N4419" s="3">
        <f>ROUND(Table1[[#This Row],[Turnover Ratio]],2)</f>
        <v>1.35</v>
      </c>
    </row>
    <row r="4420" spans="1:14" hidden="1" x14ac:dyDescent="0.25">
      <c r="A4420" t="s">
        <v>3570</v>
      </c>
      <c r="B4420" s="1">
        <v>45518</v>
      </c>
      <c r="C4420">
        <v>873</v>
      </c>
      <c r="D4420">
        <v>153</v>
      </c>
      <c r="E4420">
        <v>24</v>
      </c>
      <c r="F4420">
        <v>179</v>
      </c>
      <c r="G4420">
        <v>28</v>
      </c>
      <c r="H4420" t="s">
        <v>3950</v>
      </c>
      <c r="I4420">
        <f>YEAR(Table1[[#This Row],[Date]])</f>
        <v>2024</v>
      </c>
      <c r="J4420">
        <f>MONTH(Table1[[#This Row],[Date]])</f>
        <v>8</v>
      </c>
      <c r="K4420">
        <f>WEEKDAY(Table1[[#This Row],[Date]])</f>
        <v>4</v>
      </c>
      <c r="L4420" s="3">
        <f>DAY(Table1[[#This Row],[Date]])</f>
        <v>14</v>
      </c>
      <c r="M4420" s="3">
        <f>Table1[[#This Row],[Inventory Level]]/Table1[[#This Row],[Reorder Point]]</f>
        <v>5.7058823529411766</v>
      </c>
      <c r="N4420" s="3">
        <f>ROUND(Table1[[#This Row],[Turnover Ratio]],2)</f>
        <v>5.71</v>
      </c>
    </row>
    <row r="4421" spans="1:14" hidden="1" x14ac:dyDescent="0.25">
      <c r="A4421" t="s">
        <v>3571</v>
      </c>
      <c r="B4421" s="1">
        <v>45087</v>
      </c>
      <c r="C4421">
        <v>812</v>
      </c>
      <c r="D4421">
        <v>400</v>
      </c>
      <c r="E4421">
        <v>7</v>
      </c>
      <c r="F4421">
        <v>51</v>
      </c>
      <c r="G4421">
        <v>48</v>
      </c>
      <c r="H4421" t="s">
        <v>3951</v>
      </c>
      <c r="I4421">
        <f>YEAR(Table1[[#This Row],[Date]])</f>
        <v>2023</v>
      </c>
      <c r="J4421">
        <f>MONTH(Table1[[#This Row],[Date]])</f>
        <v>6</v>
      </c>
      <c r="K4421">
        <f>WEEKDAY(Table1[[#This Row],[Date]])</f>
        <v>7</v>
      </c>
      <c r="L4421" s="3">
        <f>DAY(Table1[[#This Row],[Date]])</f>
        <v>10</v>
      </c>
      <c r="M4421" s="3">
        <f>Table1[[#This Row],[Inventory Level]]/Table1[[#This Row],[Reorder Point]]</f>
        <v>2.0299999999999998</v>
      </c>
      <c r="N4421" s="3">
        <f>ROUND(Table1[[#This Row],[Turnover Ratio]],2)</f>
        <v>2.0299999999999998</v>
      </c>
    </row>
    <row r="4422" spans="1:14" hidden="1" x14ac:dyDescent="0.25">
      <c r="A4422" t="s">
        <v>3572</v>
      </c>
      <c r="B4422" s="1">
        <v>45022</v>
      </c>
      <c r="C4422">
        <v>196</v>
      </c>
      <c r="D4422">
        <v>292</v>
      </c>
      <c r="E4422">
        <v>18</v>
      </c>
      <c r="F4422">
        <v>198</v>
      </c>
      <c r="G4422">
        <v>19</v>
      </c>
      <c r="H4422" t="s">
        <v>3951</v>
      </c>
      <c r="I4422">
        <f>YEAR(Table1[[#This Row],[Date]])</f>
        <v>2023</v>
      </c>
      <c r="J4422">
        <f>MONTH(Table1[[#This Row],[Date]])</f>
        <v>4</v>
      </c>
      <c r="K4422">
        <f>WEEKDAY(Table1[[#This Row],[Date]])</f>
        <v>5</v>
      </c>
      <c r="L4422" s="3">
        <f>DAY(Table1[[#This Row],[Date]])</f>
        <v>6</v>
      </c>
      <c r="M4422" s="3">
        <f>Table1[[#This Row],[Inventory Level]]/Table1[[#This Row],[Reorder Point]]</f>
        <v>0.67123287671232879</v>
      </c>
      <c r="N4422" s="3">
        <f>ROUND(Table1[[#This Row],[Turnover Ratio]],2)</f>
        <v>0.67</v>
      </c>
    </row>
    <row r="4423" spans="1:14" x14ac:dyDescent="0.25">
      <c r="A4423" t="s">
        <v>3573</v>
      </c>
      <c r="B4423" s="1">
        <v>45307</v>
      </c>
      <c r="C4423">
        <v>221</v>
      </c>
      <c r="D4423">
        <v>183</v>
      </c>
      <c r="E4423">
        <v>8</v>
      </c>
      <c r="F4423">
        <v>192</v>
      </c>
      <c r="G4423">
        <v>34</v>
      </c>
      <c r="H4423" t="s">
        <v>3949</v>
      </c>
      <c r="I4423">
        <f>YEAR(Table1[[#This Row],[Date]])</f>
        <v>2024</v>
      </c>
      <c r="J4423">
        <f>MONTH(Table1[[#This Row],[Date]])</f>
        <v>1</v>
      </c>
      <c r="K4423">
        <f>WEEKDAY(Table1[[#This Row],[Date]])</f>
        <v>3</v>
      </c>
      <c r="L4423" s="3">
        <f>DAY(Table1[[#This Row],[Date]])</f>
        <v>16</v>
      </c>
      <c r="M4423" s="3">
        <f>Table1[[#This Row],[Inventory Level]]/Table1[[#This Row],[Reorder Point]]</f>
        <v>1.2076502732240437</v>
      </c>
      <c r="N4423" s="3">
        <f>ROUND(Table1[[#This Row],[Turnover Ratio]],2)</f>
        <v>1.21</v>
      </c>
    </row>
    <row r="4424" spans="1:14" x14ac:dyDescent="0.25">
      <c r="A4424" t="s">
        <v>3574</v>
      </c>
      <c r="B4424" s="1">
        <v>45214</v>
      </c>
      <c r="C4424">
        <v>867</v>
      </c>
      <c r="D4424">
        <v>175</v>
      </c>
      <c r="E4424">
        <v>19</v>
      </c>
      <c r="F4424">
        <v>140</v>
      </c>
      <c r="G4424">
        <v>3</v>
      </c>
      <c r="H4424" t="s">
        <v>3949</v>
      </c>
      <c r="I4424">
        <f>YEAR(Table1[[#This Row],[Date]])</f>
        <v>2023</v>
      </c>
      <c r="J4424">
        <f>MONTH(Table1[[#This Row],[Date]])</f>
        <v>10</v>
      </c>
      <c r="K4424">
        <f>WEEKDAY(Table1[[#This Row],[Date]])</f>
        <v>1</v>
      </c>
      <c r="L4424" s="3">
        <f>DAY(Table1[[#This Row],[Date]])</f>
        <v>15</v>
      </c>
      <c r="M4424" s="3">
        <f>Table1[[#This Row],[Inventory Level]]/Table1[[#This Row],[Reorder Point]]</f>
        <v>4.9542857142857146</v>
      </c>
      <c r="N4424" s="3">
        <f>ROUND(Table1[[#This Row],[Turnover Ratio]],2)</f>
        <v>4.95</v>
      </c>
    </row>
    <row r="4425" spans="1:14" x14ac:dyDescent="0.25">
      <c r="A4425" t="s">
        <v>3575</v>
      </c>
      <c r="B4425" s="1">
        <v>45242</v>
      </c>
      <c r="C4425">
        <v>986</v>
      </c>
      <c r="D4425">
        <v>209</v>
      </c>
      <c r="E4425">
        <v>22</v>
      </c>
      <c r="F4425">
        <v>136</v>
      </c>
      <c r="G4425">
        <v>50</v>
      </c>
      <c r="H4425" t="s">
        <v>3949</v>
      </c>
      <c r="I4425">
        <f>YEAR(Table1[[#This Row],[Date]])</f>
        <v>2023</v>
      </c>
      <c r="J4425">
        <f>MONTH(Table1[[#This Row],[Date]])</f>
        <v>11</v>
      </c>
      <c r="K4425">
        <f>WEEKDAY(Table1[[#This Row],[Date]])</f>
        <v>1</v>
      </c>
      <c r="L4425" s="3">
        <f>DAY(Table1[[#This Row],[Date]])</f>
        <v>12</v>
      </c>
      <c r="M4425" s="3">
        <f>Table1[[#This Row],[Inventory Level]]/Table1[[#This Row],[Reorder Point]]</f>
        <v>4.7177033492822966</v>
      </c>
      <c r="N4425" s="3">
        <f>ROUND(Table1[[#This Row],[Turnover Ratio]],2)</f>
        <v>4.72</v>
      </c>
    </row>
    <row r="4426" spans="1:14" hidden="1" x14ac:dyDescent="0.25">
      <c r="A4426" t="s">
        <v>3576</v>
      </c>
      <c r="B4426" s="1">
        <v>45511</v>
      </c>
      <c r="C4426">
        <v>541</v>
      </c>
      <c r="D4426">
        <v>117</v>
      </c>
      <c r="E4426">
        <v>28</v>
      </c>
      <c r="F4426">
        <v>34</v>
      </c>
      <c r="G4426">
        <v>42</v>
      </c>
      <c r="H4426" t="s">
        <v>3950</v>
      </c>
      <c r="I4426">
        <f>YEAR(Table1[[#This Row],[Date]])</f>
        <v>2024</v>
      </c>
      <c r="J4426">
        <f>MONTH(Table1[[#This Row],[Date]])</f>
        <v>8</v>
      </c>
      <c r="K4426">
        <f>WEEKDAY(Table1[[#This Row],[Date]])</f>
        <v>4</v>
      </c>
      <c r="L4426" s="3">
        <f>DAY(Table1[[#This Row],[Date]])</f>
        <v>7</v>
      </c>
      <c r="M4426" s="3">
        <f>Table1[[#This Row],[Inventory Level]]/Table1[[#This Row],[Reorder Point]]</f>
        <v>4.6239316239316235</v>
      </c>
      <c r="N4426" s="3">
        <f>ROUND(Table1[[#This Row],[Turnover Ratio]],2)</f>
        <v>4.62</v>
      </c>
    </row>
    <row r="4427" spans="1:14" x14ac:dyDescent="0.25">
      <c r="A4427" t="s">
        <v>3359</v>
      </c>
      <c r="B4427" s="1">
        <v>45215</v>
      </c>
      <c r="C4427">
        <v>799</v>
      </c>
      <c r="D4427">
        <v>488</v>
      </c>
      <c r="E4427">
        <v>17</v>
      </c>
      <c r="F4427">
        <v>12</v>
      </c>
      <c r="G4427">
        <v>36</v>
      </c>
      <c r="H4427" t="s">
        <v>3949</v>
      </c>
      <c r="I4427">
        <f>YEAR(Table1[[#This Row],[Date]])</f>
        <v>2023</v>
      </c>
      <c r="J4427">
        <f>MONTH(Table1[[#This Row],[Date]])</f>
        <v>10</v>
      </c>
      <c r="K4427">
        <f>WEEKDAY(Table1[[#This Row],[Date]])</f>
        <v>2</v>
      </c>
      <c r="L4427" s="3">
        <f>DAY(Table1[[#This Row],[Date]])</f>
        <v>16</v>
      </c>
      <c r="M4427" s="3">
        <f>Table1[[#This Row],[Inventory Level]]/Table1[[#This Row],[Reorder Point]]</f>
        <v>1.6372950819672132</v>
      </c>
      <c r="N4427" s="3">
        <f>ROUND(Table1[[#This Row],[Turnover Ratio]],2)</f>
        <v>1.64</v>
      </c>
    </row>
    <row r="4428" spans="1:14" x14ac:dyDescent="0.25">
      <c r="A4428" t="s">
        <v>3577</v>
      </c>
      <c r="B4428" s="1">
        <v>45219</v>
      </c>
      <c r="C4428">
        <v>335</v>
      </c>
      <c r="D4428">
        <v>326</v>
      </c>
      <c r="E4428">
        <v>1</v>
      </c>
      <c r="F4428">
        <v>55</v>
      </c>
      <c r="G4428">
        <v>31</v>
      </c>
      <c r="H4428" t="s">
        <v>3949</v>
      </c>
      <c r="I4428">
        <f>YEAR(Table1[[#This Row],[Date]])</f>
        <v>2023</v>
      </c>
      <c r="J4428">
        <f>MONTH(Table1[[#This Row],[Date]])</f>
        <v>10</v>
      </c>
      <c r="K4428">
        <f>WEEKDAY(Table1[[#This Row],[Date]])</f>
        <v>6</v>
      </c>
      <c r="L4428" s="3">
        <f>DAY(Table1[[#This Row],[Date]])</f>
        <v>20</v>
      </c>
      <c r="M4428" s="3">
        <f>Table1[[#This Row],[Inventory Level]]/Table1[[#This Row],[Reorder Point]]</f>
        <v>1.0276073619631902</v>
      </c>
      <c r="N4428" s="3">
        <f>ROUND(Table1[[#This Row],[Turnover Ratio]],2)</f>
        <v>1.03</v>
      </c>
    </row>
    <row r="4429" spans="1:14" hidden="1" x14ac:dyDescent="0.25">
      <c r="A4429" t="s">
        <v>422</v>
      </c>
      <c r="B4429" s="1">
        <v>45203</v>
      </c>
      <c r="C4429">
        <v>622</v>
      </c>
      <c r="D4429">
        <v>186</v>
      </c>
      <c r="E4429">
        <v>14</v>
      </c>
      <c r="F4429">
        <v>5</v>
      </c>
      <c r="G4429">
        <v>30</v>
      </c>
      <c r="H4429" t="s">
        <v>3950</v>
      </c>
      <c r="I4429">
        <f>YEAR(Table1[[#This Row],[Date]])</f>
        <v>2023</v>
      </c>
      <c r="J4429">
        <f>MONTH(Table1[[#This Row],[Date]])</f>
        <v>10</v>
      </c>
      <c r="K4429">
        <f>WEEKDAY(Table1[[#This Row],[Date]])</f>
        <v>4</v>
      </c>
      <c r="L4429" s="3">
        <f>DAY(Table1[[#This Row],[Date]])</f>
        <v>4</v>
      </c>
      <c r="M4429" s="3">
        <f>Table1[[#This Row],[Inventory Level]]/Table1[[#This Row],[Reorder Point]]</f>
        <v>3.3440860215053765</v>
      </c>
      <c r="N4429" s="3">
        <f>ROUND(Table1[[#This Row],[Turnover Ratio]],2)</f>
        <v>3.34</v>
      </c>
    </row>
    <row r="4430" spans="1:14" x14ac:dyDescent="0.25">
      <c r="A4430" t="s">
        <v>2329</v>
      </c>
      <c r="B4430" s="1">
        <v>45065</v>
      </c>
      <c r="C4430">
        <v>233</v>
      </c>
      <c r="D4430">
        <v>369</v>
      </c>
      <c r="E4430">
        <v>22</v>
      </c>
      <c r="F4430">
        <v>2</v>
      </c>
      <c r="G4430">
        <v>41</v>
      </c>
      <c r="H4430" t="s">
        <v>3949</v>
      </c>
      <c r="I4430">
        <f>YEAR(Table1[[#This Row],[Date]])</f>
        <v>2023</v>
      </c>
      <c r="J4430">
        <f>MONTH(Table1[[#This Row],[Date]])</f>
        <v>5</v>
      </c>
      <c r="K4430">
        <f>WEEKDAY(Table1[[#This Row],[Date]])</f>
        <v>6</v>
      </c>
      <c r="L4430" s="3">
        <f>DAY(Table1[[#This Row],[Date]])</f>
        <v>19</v>
      </c>
      <c r="M4430" s="3">
        <f>Table1[[#This Row],[Inventory Level]]/Table1[[#This Row],[Reorder Point]]</f>
        <v>0.63143631436314362</v>
      </c>
      <c r="N4430" s="3">
        <f>ROUND(Table1[[#This Row],[Turnover Ratio]],2)</f>
        <v>0.63</v>
      </c>
    </row>
    <row r="4431" spans="1:14" hidden="1" x14ac:dyDescent="0.25">
      <c r="A4431" t="s">
        <v>2980</v>
      </c>
      <c r="B4431" s="1">
        <v>45652</v>
      </c>
      <c r="C4431">
        <v>362</v>
      </c>
      <c r="D4431">
        <v>231</v>
      </c>
      <c r="E4431">
        <v>18</v>
      </c>
      <c r="F4431">
        <v>38</v>
      </c>
      <c r="G4431">
        <v>41</v>
      </c>
      <c r="H4431" t="s">
        <v>3951</v>
      </c>
      <c r="I4431">
        <f>YEAR(Table1[[#This Row],[Date]])</f>
        <v>2024</v>
      </c>
      <c r="J4431">
        <f>MONTH(Table1[[#This Row],[Date]])</f>
        <v>12</v>
      </c>
      <c r="K4431">
        <f>WEEKDAY(Table1[[#This Row],[Date]])</f>
        <v>5</v>
      </c>
      <c r="L4431" s="3">
        <f>DAY(Table1[[#This Row],[Date]])</f>
        <v>26</v>
      </c>
      <c r="M4431" s="3">
        <f>Table1[[#This Row],[Inventory Level]]/Table1[[#This Row],[Reorder Point]]</f>
        <v>1.5670995670995671</v>
      </c>
      <c r="N4431" s="3">
        <f>ROUND(Table1[[#This Row],[Turnover Ratio]],2)</f>
        <v>1.57</v>
      </c>
    </row>
    <row r="4432" spans="1:14" hidden="1" x14ac:dyDescent="0.25">
      <c r="A4432" t="s">
        <v>1363</v>
      </c>
      <c r="B4432" s="1">
        <v>45689</v>
      </c>
      <c r="C4432">
        <v>713</v>
      </c>
      <c r="D4432">
        <v>453</v>
      </c>
      <c r="E4432">
        <v>22</v>
      </c>
      <c r="F4432">
        <v>119</v>
      </c>
      <c r="G4432">
        <v>24</v>
      </c>
      <c r="H4432" t="s">
        <v>3951</v>
      </c>
      <c r="I4432">
        <f>YEAR(Table1[[#This Row],[Date]])</f>
        <v>2025</v>
      </c>
      <c r="J4432">
        <f>MONTH(Table1[[#This Row],[Date]])</f>
        <v>2</v>
      </c>
      <c r="K4432">
        <f>WEEKDAY(Table1[[#This Row],[Date]])</f>
        <v>7</v>
      </c>
      <c r="L4432" s="3">
        <f>DAY(Table1[[#This Row],[Date]])</f>
        <v>1</v>
      </c>
      <c r="M4432" s="3">
        <f>Table1[[#This Row],[Inventory Level]]/Table1[[#This Row],[Reorder Point]]</f>
        <v>1.5739514348785872</v>
      </c>
      <c r="N4432" s="3">
        <f>ROUND(Table1[[#This Row],[Turnover Ratio]],2)</f>
        <v>1.57</v>
      </c>
    </row>
    <row r="4433" spans="1:14" hidden="1" x14ac:dyDescent="0.25">
      <c r="A4433" t="s">
        <v>1302</v>
      </c>
      <c r="B4433" s="1">
        <v>45691</v>
      </c>
      <c r="C4433">
        <v>358</v>
      </c>
      <c r="D4433">
        <v>68</v>
      </c>
      <c r="E4433">
        <v>18</v>
      </c>
      <c r="F4433">
        <v>124</v>
      </c>
      <c r="G4433">
        <v>9</v>
      </c>
      <c r="H4433" t="s">
        <v>3950</v>
      </c>
      <c r="I4433">
        <f>YEAR(Table1[[#This Row],[Date]])</f>
        <v>2025</v>
      </c>
      <c r="J4433">
        <f>MONTH(Table1[[#This Row],[Date]])</f>
        <v>2</v>
      </c>
      <c r="K4433">
        <f>WEEKDAY(Table1[[#This Row],[Date]])</f>
        <v>2</v>
      </c>
      <c r="L4433" s="3">
        <f>DAY(Table1[[#This Row],[Date]])</f>
        <v>3</v>
      </c>
      <c r="M4433" s="3">
        <f>Table1[[#This Row],[Inventory Level]]/Table1[[#This Row],[Reorder Point]]</f>
        <v>5.2647058823529411</v>
      </c>
      <c r="N4433" s="3">
        <f>ROUND(Table1[[#This Row],[Turnover Ratio]],2)</f>
        <v>5.26</v>
      </c>
    </row>
    <row r="4434" spans="1:14" hidden="1" x14ac:dyDescent="0.25">
      <c r="A4434" t="s">
        <v>580</v>
      </c>
      <c r="B4434" s="1">
        <v>45317</v>
      </c>
      <c r="C4434">
        <v>603</v>
      </c>
      <c r="D4434">
        <v>463</v>
      </c>
      <c r="E4434">
        <v>27</v>
      </c>
      <c r="F4434">
        <v>113</v>
      </c>
      <c r="G4434">
        <v>26</v>
      </c>
      <c r="H4434" t="s">
        <v>3951</v>
      </c>
      <c r="I4434">
        <f>YEAR(Table1[[#This Row],[Date]])</f>
        <v>2024</v>
      </c>
      <c r="J4434">
        <f>MONTH(Table1[[#This Row],[Date]])</f>
        <v>1</v>
      </c>
      <c r="K4434">
        <f>WEEKDAY(Table1[[#This Row],[Date]])</f>
        <v>6</v>
      </c>
      <c r="L4434" s="3">
        <f>DAY(Table1[[#This Row],[Date]])</f>
        <v>26</v>
      </c>
      <c r="M4434" s="3">
        <f>Table1[[#This Row],[Inventory Level]]/Table1[[#This Row],[Reorder Point]]</f>
        <v>1.3023758099352052</v>
      </c>
      <c r="N4434" s="3">
        <f>ROUND(Table1[[#This Row],[Turnover Ratio]],2)</f>
        <v>1.3</v>
      </c>
    </row>
    <row r="4435" spans="1:14" hidden="1" x14ac:dyDescent="0.25">
      <c r="A4435" t="s">
        <v>3578</v>
      </c>
      <c r="B4435" s="1">
        <v>45290</v>
      </c>
      <c r="C4435">
        <v>456</v>
      </c>
      <c r="D4435">
        <v>280</v>
      </c>
      <c r="E4435">
        <v>15</v>
      </c>
      <c r="F4435">
        <v>107</v>
      </c>
      <c r="G4435">
        <v>48</v>
      </c>
      <c r="H4435" t="s">
        <v>3951</v>
      </c>
      <c r="I4435">
        <f>YEAR(Table1[[#This Row],[Date]])</f>
        <v>2023</v>
      </c>
      <c r="J4435">
        <f>MONTH(Table1[[#This Row],[Date]])</f>
        <v>12</v>
      </c>
      <c r="K4435">
        <f>WEEKDAY(Table1[[#This Row],[Date]])</f>
        <v>7</v>
      </c>
      <c r="L4435" s="3">
        <f>DAY(Table1[[#This Row],[Date]])</f>
        <v>30</v>
      </c>
      <c r="M4435" s="3">
        <f>Table1[[#This Row],[Inventory Level]]/Table1[[#This Row],[Reorder Point]]</f>
        <v>1.6285714285714286</v>
      </c>
      <c r="N4435" s="3">
        <f>ROUND(Table1[[#This Row],[Turnover Ratio]],2)</f>
        <v>1.63</v>
      </c>
    </row>
    <row r="4436" spans="1:14" x14ac:dyDescent="0.25">
      <c r="A4436" t="s">
        <v>3579</v>
      </c>
      <c r="B4436" s="1">
        <v>45638</v>
      </c>
      <c r="C4436">
        <v>129</v>
      </c>
      <c r="D4436">
        <v>179</v>
      </c>
      <c r="E4436">
        <v>24</v>
      </c>
      <c r="F4436">
        <v>80</v>
      </c>
      <c r="G4436">
        <v>48</v>
      </c>
      <c r="H4436" t="s">
        <v>3949</v>
      </c>
      <c r="I4436">
        <f>YEAR(Table1[[#This Row],[Date]])</f>
        <v>2024</v>
      </c>
      <c r="J4436">
        <f>MONTH(Table1[[#This Row],[Date]])</f>
        <v>12</v>
      </c>
      <c r="K4436">
        <f>WEEKDAY(Table1[[#This Row],[Date]])</f>
        <v>5</v>
      </c>
      <c r="L4436" s="3">
        <f>DAY(Table1[[#This Row],[Date]])</f>
        <v>12</v>
      </c>
      <c r="M4436" s="3">
        <f>Table1[[#This Row],[Inventory Level]]/Table1[[#This Row],[Reorder Point]]</f>
        <v>0.72067039106145248</v>
      </c>
      <c r="N4436" s="3">
        <f>ROUND(Table1[[#This Row],[Turnover Ratio]],2)</f>
        <v>0.72</v>
      </c>
    </row>
    <row r="4437" spans="1:14" hidden="1" x14ac:dyDescent="0.25">
      <c r="A4437" t="s">
        <v>3580</v>
      </c>
      <c r="B4437" s="1">
        <v>45062</v>
      </c>
      <c r="C4437">
        <v>553</v>
      </c>
      <c r="D4437">
        <v>353</v>
      </c>
      <c r="E4437">
        <v>30</v>
      </c>
      <c r="F4437">
        <v>182</v>
      </c>
      <c r="G4437">
        <v>7</v>
      </c>
      <c r="H4437" t="s">
        <v>3950</v>
      </c>
      <c r="I4437">
        <f>YEAR(Table1[[#This Row],[Date]])</f>
        <v>2023</v>
      </c>
      <c r="J4437">
        <f>MONTH(Table1[[#This Row],[Date]])</f>
        <v>5</v>
      </c>
      <c r="K4437">
        <f>WEEKDAY(Table1[[#This Row],[Date]])</f>
        <v>3</v>
      </c>
      <c r="L4437" s="3">
        <f>DAY(Table1[[#This Row],[Date]])</f>
        <v>16</v>
      </c>
      <c r="M4437" s="3">
        <f>Table1[[#This Row],[Inventory Level]]/Table1[[#This Row],[Reorder Point]]</f>
        <v>1.56657223796034</v>
      </c>
      <c r="N4437" s="3">
        <f>ROUND(Table1[[#This Row],[Turnover Ratio]],2)</f>
        <v>1.57</v>
      </c>
    </row>
    <row r="4438" spans="1:14" x14ac:dyDescent="0.25">
      <c r="A4438" t="s">
        <v>3581</v>
      </c>
      <c r="B4438" s="1">
        <v>45077</v>
      </c>
      <c r="C4438">
        <v>100</v>
      </c>
      <c r="D4438">
        <v>257</v>
      </c>
      <c r="E4438">
        <v>14</v>
      </c>
      <c r="F4438">
        <v>192</v>
      </c>
      <c r="G4438">
        <v>26</v>
      </c>
      <c r="H4438" t="s">
        <v>3949</v>
      </c>
      <c r="I4438">
        <f>YEAR(Table1[[#This Row],[Date]])</f>
        <v>2023</v>
      </c>
      <c r="J4438">
        <f>MONTH(Table1[[#This Row],[Date]])</f>
        <v>5</v>
      </c>
      <c r="K4438">
        <f>WEEKDAY(Table1[[#This Row],[Date]])</f>
        <v>4</v>
      </c>
      <c r="L4438" s="3">
        <f>DAY(Table1[[#This Row],[Date]])</f>
        <v>31</v>
      </c>
      <c r="M4438" s="3">
        <f>Table1[[#This Row],[Inventory Level]]/Table1[[#This Row],[Reorder Point]]</f>
        <v>0.38910505836575876</v>
      </c>
      <c r="N4438" s="3">
        <f>ROUND(Table1[[#This Row],[Turnover Ratio]],2)</f>
        <v>0.39</v>
      </c>
    </row>
    <row r="4439" spans="1:14" hidden="1" x14ac:dyDescent="0.25">
      <c r="A4439" t="s">
        <v>3582</v>
      </c>
      <c r="B4439" s="1">
        <v>44991</v>
      </c>
      <c r="C4439">
        <v>212</v>
      </c>
      <c r="D4439">
        <v>444</v>
      </c>
      <c r="E4439">
        <v>10</v>
      </c>
      <c r="F4439">
        <v>128</v>
      </c>
      <c r="G4439">
        <v>18</v>
      </c>
      <c r="H4439" t="s">
        <v>3951</v>
      </c>
      <c r="I4439">
        <f>YEAR(Table1[[#This Row],[Date]])</f>
        <v>2023</v>
      </c>
      <c r="J4439">
        <f>MONTH(Table1[[#This Row],[Date]])</f>
        <v>3</v>
      </c>
      <c r="K4439">
        <f>WEEKDAY(Table1[[#This Row],[Date]])</f>
        <v>2</v>
      </c>
      <c r="L4439" s="3">
        <f>DAY(Table1[[#This Row],[Date]])</f>
        <v>6</v>
      </c>
      <c r="M4439" s="3">
        <f>Table1[[#This Row],[Inventory Level]]/Table1[[#This Row],[Reorder Point]]</f>
        <v>0.47747747747747749</v>
      </c>
      <c r="N4439" s="3">
        <f>ROUND(Table1[[#This Row],[Turnover Ratio]],2)</f>
        <v>0.48</v>
      </c>
    </row>
    <row r="4440" spans="1:14" hidden="1" x14ac:dyDescent="0.25">
      <c r="A4440" t="s">
        <v>3583</v>
      </c>
      <c r="B4440" s="1">
        <v>45583</v>
      </c>
      <c r="C4440">
        <v>251</v>
      </c>
      <c r="D4440">
        <v>57</v>
      </c>
      <c r="E4440">
        <v>20</v>
      </c>
      <c r="F4440">
        <v>191</v>
      </c>
      <c r="G4440">
        <v>47</v>
      </c>
      <c r="H4440" t="s">
        <v>3950</v>
      </c>
      <c r="I4440">
        <f>YEAR(Table1[[#This Row],[Date]])</f>
        <v>2024</v>
      </c>
      <c r="J4440">
        <f>MONTH(Table1[[#This Row],[Date]])</f>
        <v>10</v>
      </c>
      <c r="K4440">
        <f>WEEKDAY(Table1[[#This Row],[Date]])</f>
        <v>6</v>
      </c>
      <c r="L4440" s="3">
        <f>DAY(Table1[[#This Row],[Date]])</f>
        <v>18</v>
      </c>
      <c r="M4440" s="3">
        <f>Table1[[#This Row],[Inventory Level]]/Table1[[#This Row],[Reorder Point]]</f>
        <v>4.4035087719298245</v>
      </c>
      <c r="N4440" s="3">
        <f>ROUND(Table1[[#This Row],[Turnover Ratio]],2)</f>
        <v>4.4000000000000004</v>
      </c>
    </row>
    <row r="4441" spans="1:14" hidden="1" x14ac:dyDescent="0.25">
      <c r="A4441" t="s">
        <v>3584</v>
      </c>
      <c r="B4441" s="1">
        <v>45426</v>
      </c>
      <c r="C4441">
        <v>271</v>
      </c>
      <c r="D4441">
        <v>442</v>
      </c>
      <c r="E4441">
        <v>30</v>
      </c>
      <c r="F4441">
        <v>169</v>
      </c>
      <c r="G4441">
        <v>26</v>
      </c>
      <c r="H4441" t="s">
        <v>3951</v>
      </c>
      <c r="I4441">
        <f>YEAR(Table1[[#This Row],[Date]])</f>
        <v>2024</v>
      </c>
      <c r="J4441">
        <f>MONTH(Table1[[#This Row],[Date]])</f>
        <v>5</v>
      </c>
      <c r="K4441">
        <f>WEEKDAY(Table1[[#This Row],[Date]])</f>
        <v>3</v>
      </c>
      <c r="L4441" s="3">
        <f>DAY(Table1[[#This Row],[Date]])</f>
        <v>14</v>
      </c>
      <c r="M4441" s="3">
        <f>Table1[[#This Row],[Inventory Level]]/Table1[[#This Row],[Reorder Point]]</f>
        <v>0.6131221719457014</v>
      </c>
      <c r="N4441" s="3">
        <f>ROUND(Table1[[#This Row],[Turnover Ratio]],2)</f>
        <v>0.61</v>
      </c>
    </row>
    <row r="4442" spans="1:14" hidden="1" x14ac:dyDescent="0.25">
      <c r="A4442" t="s">
        <v>3585</v>
      </c>
      <c r="B4442" s="1">
        <v>45644</v>
      </c>
      <c r="C4442">
        <v>209</v>
      </c>
      <c r="D4442">
        <v>222</v>
      </c>
      <c r="E4442">
        <v>23</v>
      </c>
      <c r="F4442">
        <v>74</v>
      </c>
      <c r="G4442">
        <v>17</v>
      </c>
      <c r="H4442" t="s">
        <v>3950</v>
      </c>
      <c r="I4442">
        <f>YEAR(Table1[[#This Row],[Date]])</f>
        <v>2024</v>
      </c>
      <c r="J4442">
        <f>MONTH(Table1[[#This Row],[Date]])</f>
        <v>12</v>
      </c>
      <c r="K4442">
        <f>WEEKDAY(Table1[[#This Row],[Date]])</f>
        <v>4</v>
      </c>
      <c r="L4442" s="3">
        <f>DAY(Table1[[#This Row],[Date]])</f>
        <v>18</v>
      </c>
      <c r="M4442" s="3">
        <f>Table1[[#This Row],[Inventory Level]]/Table1[[#This Row],[Reorder Point]]</f>
        <v>0.94144144144144148</v>
      </c>
      <c r="N4442" s="3">
        <f>ROUND(Table1[[#This Row],[Turnover Ratio]],2)</f>
        <v>0.94</v>
      </c>
    </row>
    <row r="4443" spans="1:14" hidden="1" x14ac:dyDescent="0.25">
      <c r="A4443" t="s">
        <v>3586</v>
      </c>
      <c r="B4443" s="1">
        <v>45612</v>
      </c>
      <c r="C4443">
        <v>183</v>
      </c>
      <c r="D4443">
        <v>151</v>
      </c>
      <c r="E4443">
        <v>19</v>
      </c>
      <c r="F4443">
        <v>44</v>
      </c>
      <c r="G4443">
        <v>18</v>
      </c>
      <c r="H4443" t="s">
        <v>3950</v>
      </c>
      <c r="I4443">
        <f>YEAR(Table1[[#This Row],[Date]])</f>
        <v>2024</v>
      </c>
      <c r="J4443">
        <f>MONTH(Table1[[#This Row],[Date]])</f>
        <v>11</v>
      </c>
      <c r="K4443">
        <f>WEEKDAY(Table1[[#This Row],[Date]])</f>
        <v>7</v>
      </c>
      <c r="L4443" s="3">
        <f>DAY(Table1[[#This Row],[Date]])</f>
        <v>16</v>
      </c>
      <c r="M4443" s="3">
        <f>Table1[[#This Row],[Inventory Level]]/Table1[[#This Row],[Reorder Point]]</f>
        <v>1.2119205298013245</v>
      </c>
      <c r="N4443" s="3">
        <f>ROUND(Table1[[#This Row],[Turnover Ratio]],2)</f>
        <v>1.21</v>
      </c>
    </row>
    <row r="4444" spans="1:14" hidden="1" x14ac:dyDescent="0.25">
      <c r="A4444" t="s">
        <v>3587</v>
      </c>
      <c r="B4444" s="1">
        <v>45104</v>
      </c>
      <c r="C4444">
        <v>382</v>
      </c>
      <c r="D4444">
        <v>397</v>
      </c>
      <c r="E4444">
        <v>23</v>
      </c>
      <c r="F4444">
        <v>129</v>
      </c>
      <c r="G4444">
        <v>30</v>
      </c>
      <c r="H4444" t="s">
        <v>3950</v>
      </c>
      <c r="I4444">
        <f>YEAR(Table1[[#This Row],[Date]])</f>
        <v>2023</v>
      </c>
      <c r="J4444">
        <f>MONTH(Table1[[#This Row],[Date]])</f>
        <v>6</v>
      </c>
      <c r="K4444">
        <f>WEEKDAY(Table1[[#This Row],[Date]])</f>
        <v>3</v>
      </c>
      <c r="L4444" s="3">
        <f>DAY(Table1[[#This Row],[Date]])</f>
        <v>27</v>
      </c>
      <c r="M4444" s="3">
        <f>Table1[[#This Row],[Inventory Level]]/Table1[[#This Row],[Reorder Point]]</f>
        <v>0.96221662468513858</v>
      </c>
      <c r="N4444" s="3">
        <f>ROUND(Table1[[#This Row],[Turnover Ratio]],2)</f>
        <v>0.96</v>
      </c>
    </row>
    <row r="4445" spans="1:14" hidden="1" x14ac:dyDescent="0.25">
      <c r="A4445" t="s">
        <v>730</v>
      </c>
      <c r="B4445" s="1">
        <v>45541</v>
      </c>
      <c r="C4445">
        <v>710</v>
      </c>
      <c r="D4445">
        <v>309</v>
      </c>
      <c r="E4445">
        <v>6</v>
      </c>
      <c r="F4445">
        <v>130</v>
      </c>
      <c r="G4445">
        <v>7</v>
      </c>
      <c r="H4445" t="s">
        <v>3951</v>
      </c>
      <c r="I4445">
        <f>YEAR(Table1[[#This Row],[Date]])</f>
        <v>2024</v>
      </c>
      <c r="J4445">
        <f>MONTH(Table1[[#This Row],[Date]])</f>
        <v>9</v>
      </c>
      <c r="K4445">
        <f>WEEKDAY(Table1[[#This Row],[Date]])</f>
        <v>6</v>
      </c>
      <c r="L4445" s="3">
        <f>DAY(Table1[[#This Row],[Date]])</f>
        <v>6</v>
      </c>
      <c r="M4445" s="3">
        <f>Table1[[#This Row],[Inventory Level]]/Table1[[#This Row],[Reorder Point]]</f>
        <v>2.2977346278317152</v>
      </c>
      <c r="N4445" s="3">
        <f>ROUND(Table1[[#This Row],[Turnover Ratio]],2)</f>
        <v>2.2999999999999998</v>
      </c>
    </row>
    <row r="4446" spans="1:14" hidden="1" x14ac:dyDescent="0.25">
      <c r="A4446" t="s">
        <v>3453</v>
      </c>
      <c r="B4446" s="1">
        <v>45074</v>
      </c>
      <c r="C4446">
        <v>712</v>
      </c>
      <c r="D4446">
        <v>106</v>
      </c>
      <c r="E4446">
        <v>28</v>
      </c>
      <c r="F4446">
        <v>118</v>
      </c>
      <c r="G4446">
        <v>44</v>
      </c>
      <c r="H4446" t="s">
        <v>3951</v>
      </c>
      <c r="I4446">
        <f>YEAR(Table1[[#This Row],[Date]])</f>
        <v>2023</v>
      </c>
      <c r="J4446">
        <f>MONTH(Table1[[#This Row],[Date]])</f>
        <v>5</v>
      </c>
      <c r="K4446">
        <f>WEEKDAY(Table1[[#This Row],[Date]])</f>
        <v>1</v>
      </c>
      <c r="L4446" s="3">
        <f>DAY(Table1[[#This Row],[Date]])</f>
        <v>28</v>
      </c>
      <c r="M4446" s="3">
        <f>Table1[[#This Row],[Inventory Level]]/Table1[[#This Row],[Reorder Point]]</f>
        <v>6.716981132075472</v>
      </c>
      <c r="N4446" s="3">
        <f>ROUND(Table1[[#This Row],[Turnover Ratio]],2)</f>
        <v>6.72</v>
      </c>
    </row>
    <row r="4447" spans="1:14" hidden="1" x14ac:dyDescent="0.25">
      <c r="A4447" t="s">
        <v>3588</v>
      </c>
      <c r="B4447" s="1">
        <v>44992</v>
      </c>
      <c r="C4447">
        <v>543</v>
      </c>
      <c r="D4447">
        <v>274</v>
      </c>
      <c r="E4447">
        <v>11</v>
      </c>
      <c r="F4447">
        <v>107</v>
      </c>
      <c r="G4447">
        <v>24</v>
      </c>
      <c r="H4447" t="s">
        <v>3950</v>
      </c>
      <c r="I4447">
        <f>YEAR(Table1[[#This Row],[Date]])</f>
        <v>2023</v>
      </c>
      <c r="J4447">
        <f>MONTH(Table1[[#This Row],[Date]])</f>
        <v>3</v>
      </c>
      <c r="K4447">
        <f>WEEKDAY(Table1[[#This Row],[Date]])</f>
        <v>3</v>
      </c>
      <c r="L4447" s="3">
        <f>DAY(Table1[[#This Row],[Date]])</f>
        <v>7</v>
      </c>
      <c r="M4447" s="3">
        <f>Table1[[#This Row],[Inventory Level]]/Table1[[#This Row],[Reorder Point]]</f>
        <v>1.9817518248175183</v>
      </c>
      <c r="N4447" s="3">
        <f>ROUND(Table1[[#This Row],[Turnover Ratio]],2)</f>
        <v>1.98</v>
      </c>
    </row>
    <row r="4448" spans="1:14" hidden="1" x14ac:dyDescent="0.25">
      <c r="A4448" t="s">
        <v>3589</v>
      </c>
      <c r="B4448" s="1">
        <v>45204</v>
      </c>
      <c r="C4448">
        <v>444</v>
      </c>
      <c r="D4448">
        <v>166</v>
      </c>
      <c r="E4448">
        <v>20</v>
      </c>
      <c r="F4448">
        <v>179</v>
      </c>
      <c r="G4448">
        <v>41</v>
      </c>
      <c r="H4448" t="s">
        <v>3951</v>
      </c>
      <c r="I4448">
        <f>YEAR(Table1[[#This Row],[Date]])</f>
        <v>2023</v>
      </c>
      <c r="J4448">
        <f>MONTH(Table1[[#This Row],[Date]])</f>
        <v>10</v>
      </c>
      <c r="K4448">
        <f>WEEKDAY(Table1[[#This Row],[Date]])</f>
        <v>5</v>
      </c>
      <c r="L4448" s="3">
        <f>DAY(Table1[[#This Row],[Date]])</f>
        <v>5</v>
      </c>
      <c r="M4448" s="3">
        <f>Table1[[#This Row],[Inventory Level]]/Table1[[#This Row],[Reorder Point]]</f>
        <v>2.6746987951807228</v>
      </c>
      <c r="N4448" s="3">
        <f>ROUND(Table1[[#This Row],[Turnover Ratio]],2)</f>
        <v>2.67</v>
      </c>
    </row>
    <row r="4449" spans="1:14" hidden="1" x14ac:dyDescent="0.25">
      <c r="A4449" t="s">
        <v>1765</v>
      </c>
      <c r="B4449" s="1">
        <v>45125</v>
      </c>
      <c r="C4449">
        <v>358</v>
      </c>
      <c r="D4449">
        <v>238</v>
      </c>
      <c r="E4449">
        <v>9</v>
      </c>
      <c r="F4449">
        <v>104</v>
      </c>
      <c r="G4449">
        <v>29</v>
      </c>
      <c r="H4449" t="s">
        <v>3951</v>
      </c>
      <c r="I4449">
        <f>YEAR(Table1[[#This Row],[Date]])</f>
        <v>2023</v>
      </c>
      <c r="J4449">
        <f>MONTH(Table1[[#This Row],[Date]])</f>
        <v>7</v>
      </c>
      <c r="K4449">
        <f>WEEKDAY(Table1[[#This Row],[Date]])</f>
        <v>3</v>
      </c>
      <c r="L4449" s="3">
        <f>DAY(Table1[[#This Row],[Date]])</f>
        <v>18</v>
      </c>
      <c r="M4449" s="3">
        <f>Table1[[#This Row],[Inventory Level]]/Table1[[#This Row],[Reorder Point]]</f>
        <v>1.5042016806722689</v>
      </c>
      <c r="N4449" s="3">
        <f>ROUND(Table1[[#This Row],[Turnover Ratio]],2)</f>
        <v>1.5</v>
      </c>
    </row>
    <row r="4450" spans="1:14" hidden="1" x14ac:dyDescent="0.25">
      <c r="A4450" t="s">
        <v>3590</v>
      </c>
      <c r="B4450" s="1">
        <v>45267</v>
      </c>
      <c r="C4450">
        <v>321</v>
      </c>
      <c r="D4450">
        <v>394</v>
      </c>
      <c r="E4450">
        <v>30</v>
      </c>
      <c r="F4450">
        <v>145</v>
      </c>
      <c r="G4450">
        <v>6</v>
      </c>
      <c r="H4450" t="s">
        <v>3950</v>
      </c>
      <c r="I4450">
        <f>YEAR(Table1[[#This Row],[Date]])</f>
        <v>2023</v>
      </c>
      <c r="J4450">
        <f>MONTH(Table1[[#This Row],[Date]])</f>
        <v>12</v>
      </c>
      <c r="K4450">
        <f>WEEKDAY(Table1[[#This Row],[Date]])</f>
        <v>5</v>
      </c>
      <c r="L4450" s="3">
        <f>DAY(Table1[[#This Row],[Date]])</f>
        <v>7</v>
      </c>
      <c r="M4450" s="3">
        <f>Table1[[#This Row],[Inventory Level]]/Table1[[#This Row],[Reorder Point]]</f>
        <v>0.81472081218274117</v>
      </c>
      <c r="N4450" s="3">
        <f>ROUND(Table1[[#This Row],[Turnover Ratio]],2)</f>
        <v>0.81</v>
      </c>
    </row>
    <row r="4451" spans="1:14" hidden="1" x14ac:dyDescent="0.25">
      <c r="A4451" t="s">
        <v>3591</v>
      </c>
      <c r="B4451" s="1">
        <v>45599</v>
      </c>
      <c r="C4451">
        <v>202</v>
      </c>
      <c r="D4451">
        <v>265</v>
      </c>
      <c r="E4451">
        <v>27</v>
      </c>
      <c r="F4451">
        <v>50</v>
      </c>
      <c r="G4451">
        <v>16</v>
      </c>
      <c r="H4451" t="s">
        <v>3951</v>
      </c>
      <c r="I4451">
        <f>YEAR(Table1[[#This Row],[Date]])</f>
        <v>2024</v>
      </c>
      <c r="J4451">
        <f>MONTH(Table1[[#This Row],[Date]])</f>
        <v>11</v>
      </c>
      <c r="K4451">
        <f>WEEKDAY(Table1[[#This Row],[Date]])</f>
        <v>1</v>
      </c>
      <c r="L4451" s="3">
        <f>DAY(Table1[[#This Row],[Date]])</f>
        <v>3</v>
      </c>
      <c r="M4451" s="3">
        <f>Table1[[#This Row],[Inventory Level]]/Table1[[#This Row],[Reorder Point]]</f>
        <v>0.76226415094339628</v>
      </c>
      <c r="N4451" s="3">
        <f>ROUND(Table1[[#This Row],[Turnover Ratio]],2)</f>
        <v>0.76</v>
      </c>
    </row>
    <row r="4452" spans="1:14" x14ac:dyDescent="0.25">
      <c r="A4452" t="s">
        <v>2163</v>
      </c>
      <c r="B4452" s="1">
        <v>45247</v>
      </c>
      <c r="C4452">
        <v>721</v>
      </c>
      <c r="D4452">
        <v>355</v>
      </c>
      <c r="E4452">
        <v>19</v>
      </c>
      <c r="F4452">
        <v>36</v>
      </c>
      <c r="G4452">
        <v>25</v>
      </c>
      <c r="H4452" t="s">
        <v>3949</v>
      </c>
      <c r="I4452">
        <f>YEAR(Table1[[#This Row],[Date]])</f>
        <v>2023</v>
      </c>
      <c r="J4452">
        <f>MONTH(Table1[[#This Row],[Date]])</f>
        <v>11</v>
      </c>
      <c r="K4452">
        <f>WEEKDAY(Table1[[#This Row],[Date]])</f>
        <v>6</v>
      </c>
      <c r="L4452" s="3">
        <f>DAY(Table1[[#This Row],[Date]])</f>
        <v>17</v>
      </c>
      <c r="M4452" s="3">
        <f>Table1[[#This Row],[Inventory Level]]/Table1[[#This Row],[Reorder Point]]</f>
        <v>2.0309859154929577</v>
      </c>
      <c r="N4452" s="3">
        <f>ROUND(Table1[[#This Row],[Turnover Ratio]],2)</f>
        <v>2.0299999999999998</v>
      </c>
    </row>
    <row r="4453" spans="1:14" hidden="1" x14ac:dyDescent="0.25">
      <c r="A4453" t="s">
        <v>2533</v>
      </c>
      <c r="B4453" s="1">
        <v>44974</v>
      </c>
      <c r="C4453">
        <v>298</v>
      </c>
      <c r="D4453">
        <v>419</v>
      </c>
      <c r="E4453">
        <v>19</v>
      </c>
      <c r="F4453">
        <v>195</v>
      </c>
      <c r="G4453">
        <v>17</v>
      </c>
      <c r="H4453" t="s">
        <v>3951</v>
      </c>
      <c r="I4453">
        <f>YEAR(Table1[[#This Row],[Date]])</f>
        <v>2023</v>
      </c>
      <c r="J4453">
        <f>MONTH(Table1[[#This Row],[Date]])</f>
        <v>2</v>
      </c>
      <c r="K4453">
        <f>WEEKDAY(Table1[[#This Row],[Date]])</f>
        <v>6</v>
      </c>
      <c r="L4453" s="3">
        <f>DAY(Table1[[#This Row],[Date]])</f>
        <v>17</v>
      </c>
      <c r="M4453" s="3">
        <f>Table1[[#This Row],[Inventory Level]]/Table1[[#This Row],[Reorder Point]]</f>
        <v>0.71121718377088305</v>
      </c>
      <c r="N4453" s="3">
        <f>ROUND(Table1[[#This Row],[Turnover Ratio]],2)</f>
        <v>0.71</v>
      </c>
    </row>
    <row r="4454" spans="1:14" x14ac:dyDescent="0.25">
      <c r="A4454" t="s">
        <v>3200</v>
      </c>
      <c r="B4454" s="1">
        <v>45201</v>
      </c>
      <c r="C4454">
        <v>962</v>
      </c>
      <c r="D4454">
        <v>403</v>
      </c>
      <c r="E4454">
        <v>18</v>
      </c>
      <c r="F4454">
        <v>118</v>
      </c>
      <c r="G4454">
        <v>30</v>
      </c>
      <c r="H4454" t="s">
        <v>3949</v>
      </c>
      <c r="I4454">
        <f>YEAR(Table1[[#This Row],[Date]])</f>
        <v>2023</v>
      </c>
      <c r="J4454">
        <f>MONTH(Table1[[#This Row],[Date]])</f>
        <v>10</v>
      </c>
      <c r="K4454">
        <f>WEEKDAY(Table1[[#This Row],[Date]])</f>
        <v>2</v>
      </c>
      <c r="L4454" s="3">
        <f>DAY(Table1[[#This Row],[Date]])</f>
        <v>2</v>
      </c>
      <c r="M4454" s="3">
        <f>Table1[[#This Row],[Inventory Level]]/Table1[[#This Row],[Reorder Point]]</f>
        <v>2.3870967741935485</v>
      </c>
      <c r="N4454" s="3">
        <f>ROUND(Table1[[#This Row],[Turnover Ratio]],2)</f>
        <v>2.39</v>
      </c>
    </row>
    <row r="4455" spans="1:14" hidden="1" x14ac:dyDescent="0.25">
      <c r="A4455" t="s">
        <v>3592</v>
      </c>
      <c r="B4455" s="1">
        <v>45397</v>
      </c>
      <c r="C4455">
        <v>312</v>
      </c>
      <c r="D4455">
        <v>194</v>
      </c>
      <c r="E4455">
        <v>14</v>
      </c>
      <c r="F4455">
        <v>12</v>
      </c>
      <c r="G4455">
        <v>40</v>
      </c>
      <c r="H4455" t="s">
        <v>3951</v>
      </c>
      <c r="I4455">
        <f>YEAR(Table1[[#This Row],[Date]])</f>
        <v>2024</v>
      </c>
      <c r="J4455">
        <f>MONTH(Table1[[#This Row],[Date]])</f>
        <v>4</v>
      </c>
      <c r="K4455">
        <f>WEEKDAY(Table1[[#This Row],[Date]])</f>
        <v>2</v>
      </c>
      <c r="L4455" s="3">
        <f>DAY(Table1[[#This Row],[Date]])</f>
        <v>15</v>
      </c>
      <c r="M4455" s="3">
        <f>Table1[[#This Row],[Inventory Level]]/Table1[[#This Row],[Reorder Point]]</f>
        <v>1.6082474226804124</v>
      </c>
      <c r="N4455" s="3">
        <f>ROUND(Table1[[#This Row],[Turnover Ratio]],2)</f>
        <v>1.61</v>
      </c>
    </row>
    <row r="4456" spans="1:14" x14ac:dyDescent="0.25">
      <c r="A4456" t="s">
        <v>3593</v>
      </c>
      <c r="B4456" s="1">
        <v>45697</v>
      </c>
      <c r="C4456">
        <v>369</v>
      </c>
      <c r="D4456">
        <v>387</v>
      </c>
      <c r="E4456">
        <v>25</v>
      </c>
      <c r="F4456">
        <v>15</v>
      </c>
      <c r="G4456">
        <v>42</v>
      </c>
      <c r="H4456" t="s">
        <v>3949</v>
      </c>
      <c r="I4456">
        <f>YEAR(Table1[[#This Row],[Date]])</f>
        <v>2025</v>
      </c>
      <c r="J4456">
        <f>MONTH(Table1[[#This Row],[Date]])</f>
        <v>2</v>
      </c>
      <c r="K4456">
        <f>WEEKDAY(Table1[[#This Row],[Date]])</f>
        <v>1</v>
      </c>
      <c r="L4456" s="3">
        <f>DAY(Table1[[#This Row],[Date]])</f>
        <v>9</v>
      </c>
      <c r="M4456" s="3">
        <f>Table1[[#This Row],[Inventory Level]]/Table1[[#This Row],[Reorder Point]]</f>
        <v>0.95348837209302328</v>
      </c>
      <c r="N4456" s="3">
        <f>ROUND(Table1[[#This Row],[Turnover Ratio]],2)</f>
        <v>0.95</v>
      </c>
    </row>
    <row r="4457" spans="1:14" hidden="1" x14ac:dyDescent="0.25">
      <c r="A4457" t="s">
        <v>3594</v>
      </c>
      <c r="B4457" s="1">
        <v>45311</v>
      </c>
      <c r="C4457">
        <v>927</v>
      </c>
      <c r="D4457">
        <v>314</v>
      </c>
      <c r="E4457">
        <v>3</v>
      </c>
      <c r="F4457">
        <v>81</v>
      </c>
      <c r="G4457">
        <v>16</v>
      </c>
      <c r="H4457" t="s">
        <v>3950</v>
      </c>
      <c r="I4457">
        <f>YEAR(Table1[[#This Row],[Date]])</f>
        <v>2024</v>
      </c>
      <c r="J4457">
        <f>MONTH(Table1[[#This Row],[Date]])</f>
        <v>1</v>
      </c>
      <c r="K4457">
        <f>WEEKDAY(Table1[[#This Row],[Date]])</f>
        <v>7</v>
      </c>
      <c r="L4457" s="3">
        <f>DAY(Table1[[#This Row],[Date]])</f>
        <v>20</v>
      </c>
      <c r="M4457" s="3">
        <f>Table1[[#This Row],[Inventory Level]]/Table1[[#This Row],[Reorder Point]]</f>
        <v>2.9522292993630574</v>
      </c>
      <c r="N4457" s="3">
        <f>ROUND(Table1[[#This Row],[Turnover Ratio]],2)</f>
        <v>2.95</v>
      </c>
    </row>
    <row r="4458" spans="1:14" hidden="1" x14ac:dyDescent="0.25">
      <c r="A4458" t="s">
        <v>956</v>
      </c>
      <c r="B4458" s="1">
        <v>45637</v>
      </c>
      <c r="C4458">
        <v>143</v>
      </c>
      <c r="D4458">
        <v>266</v>
      </c>
      <c r="E4458">
        <v>4</v>
      </c>
      <c r="F4458">
        <v>152</v>
      </c>
      <c r="G4458">
        <v>16</v>
      </c>
      <c r="H4458" t="s">
        <v>3950</v>
      </c>
      <c r="I4458">
        <f>YEAR(Table1[[#This Row],[Date]])</f>
        <v>2024</v>
      </c>
      <c r="J4458">
        <f>MONTH(Table1[[#This Row],[Date]])</f>
        <v>12</v>
      </c>
      <c r="K4458">
        <f>WEEKDAY(Table1[[#This Row],[Date]])</f>
        <v>4</v>
      </c>
      <c r="L4458" s="3">
        <f>DAY(Table1[[#This Row],[Date]])</f>
        <v>11</v>
      </c>
      <c r="M4458" s="3">
        <f>Table1[[#This Row],[Inventory Level]]/Table1[[#This Row],[Reorder Point]]</f>
        <v>0.53759398496240607</v>
      </c>
      <c r="N4458" s="3">
        <f>ROUND(Table1[[#This Row],[Turnover Ratio]],2)</f>
        <v>0.54</v>
      </c>
    </row>
    <row r="4459" spans="1:14" x14ac:dyDescent="0.25">
      <c r="A4459" t="s">
        <v>3426</v>
      </c>
      <c r="B4459" s="1">
        <v>45525</v>
      </c>
      <c r="C4459">
        <v>565</v>
      </c>
      <c r="D4459">
        <v>222</v>
      </c>
      <c r="E4459">
        <v>25</v>
      </c>
      <c r="F4459">
        <v>53</v>
      </c>
      <c r="G4459">
        <v>1</v>
      </c>
      <c r="H4459" t="s">
        <v>3949</v>
      </c>
      <c r="I4459">
        <f>YEAR(Table1[[#This Row],[Date]])</f>
        <v>2024</v>
      </c>
      <c r="J4459">
        <f>MONTH(Table1[[#This Row],[Date]])</f>
        <v>8</v>
      </c>
      <c r="K4459">
        <f>WEEKDAY(Table1[[#This Row],[Date]])</f>
        <v>4</v>
      </c>
      <c r="L4459" s="3">
        <f>DAY(Table1[[#This Row],[Date]])</f>
        <v>21</v>
      </c>
      <c r="M4459" s="3">
        <f>Table1[[#This Row],[Inventory Level]]/Table1[[#This Row],[Reorder Point]]</f>
        <v>2.545045045045045</v>
      </c>
      <c r="N4459" s="3">
        <f>ROUND(Table1[[#This Row],[Turnover Ratio]],2)</f>
        <v>2.5499999999999998</v>
      </c>
    </row>
    <row r="4460" spans="1:14" x14ac:dyDescent="0.25">
      <c r="A4460" t="s">
        <v>3595</v>
      </c>
      <c r="B4460" s="1">
        <v>45167</v>
      </c>
      <c r="C4460">
        <v>638</v>
      </c>
      <c r="D4460">
        <v>149</v>
      </c>
      <c r="E4460">
        <v>26</v>
      </c>
      <c r="F4460">
        <v>27</v>
      </c>
      <c r="G4460">
        <v>39</v>
      </c>
      <c r="H4460" t="s">
        <v>3949</v>
      </c>
      <c r="I4460">
        <f>YEAR(Table1[[#This Row],[Date]])</f>
        <v>2023</v>
      </c>
      <c r="J4460">
        <f>MONTH(Table1[[#This Row],[Date]])</f>
        <v>8</v>
      </c>
      <c r="K4460">
        <f>WEEKDAY(Table1[[#This Row],[Date]])</f>
        <v>3</v>
      </c>
      <c r="L4460" s="3">
        <f>DAY(Table1[[#This Row],[Date]])</f>
        <v>29</v>
      </c>
      <c r="M4460" s="3">
        <f>Table1[[#This Row],[Inventory Level]]/Table1[[#This Row],[Reorder Point]]</f>
        <v>4.2818791946308723</v>
      </c>
      <c r="N4460" s="3">
        <f>ROUND(Table1[[#This Row],[Turnover Ratio]],2)</f>
        <v>4.28</v>
      </c>
    </row>
    <row r="4461" spans="1:14" x14ac:dyDescent="0.25">
      <c r="A4461" t="s">
        <v>3596</v>
      </c>
      <c r="B4461" s="1">
        <v>44976</v>
      </c>
      <c r="C4461">
        <v>285</v>
      </c>
      <c r="D4461">
        <v>174</v>
      </c>
      <c r="E4461">
        <v>17</v>
      </c>
      <c r="F4461">
        <v>108</v>
      </c>
      <c r="G4461">
        <v>6</v>
      </c>
      <c r="H4461" t="s">
        <v>3949</v>
      </c>
      <c r="I4461">
        <f>YEAR(Table1[[#This Row],[Date]])</f>
        <v>2023</v>
      </c>
      <c r="J4461">
        <f>MONTH(Table1[[#This Row],[Date]])</f>
        <v>2</v>
      </c>
      <c r="K4461">
        <f>WEEKDAY(Table1[[#This Row],[Date]])</f>
        <v>1</v>
      </c>
      <c r="L4461" s="3">
        <f>DAY(Table1[[#This Row],[Date]])</f>
        <v>19</v>
      </c>
      <c r="M4461" s="3">
        <f>Table1[[#This Row],[Inventory Level]]/Table1[[#This Row],[Reorder Point]]</f>
        <v>1.6379310344827587</v>
      </c>
      <c r="N4461" s="3">
        <f>ROUND(Table1[[#This Row],[Turnover Ratio]],2)</f>
        <v>1.64</v>
      </c>
    </row>
    <row r="4462" spans="1:14" hidden="1" x14ac:dyDescent="0.25">
      <c r="A4462" t="s">
        <v>3597</v>
      </c>
      <c r="B4462" s="1">
        <v>45354</v>
      </c>
      <c r="C4462">
        <v>645</v>
      </c>
      <c r="D4462">
        <v>408</v>
      </c>
      <c r="E4462">
        <v>3</v>
      </c>
      <c r="F4462">
        <v>45</v>
      </c>
      <c r="G4462">
        <v>10</v>
      </c>
      <c r="H4462" t="s">
        <v>3950</v>
      </c>
      <c r="I4462">
        <f>YEAR(Table1[[#This Row],[Date]])</f>
        <v>2024</v>
      </c>
      <c r="J4462">
        <f>MONTH(Table1[[#This Row],[Date]])</f>
        <v>3</v>
      </c>
      <c r="K4462">
        <f>WEEKDAY(Table1[[#This Row],[Date]])</f>
        <v>1</v>
      </c>
      <c r="L4462" s="3">
        <f>DAY(Table1[[#This Row],[Date]])</f>
        <v>3</v>
      </c>
      <c r="M4462" s="3">
        <f>Table1[[#This Row],[Inventory Level]]/Table1[[#This Row],[Reorder Point]]</f>
        <v>1.5808823529411764</v>
      </c>
      <c r="N4462" s="3">
        <f>ROUND(Table1[[#This Row],[Turnover Ratio]],2)</f>
        <v>1.58</v>
      </c>
    </row>
    <row r="4463" spans="1:14" hidden="1" x14ac:dyDescent="0.25">
      <c r="A4463" t="s">
        <v>3598</v>
      </c>
      <c r="B4463" s="1">
        <v>45264</v>
      </c>
      <c r="C4463">
        <v>504</v>
      </c>
      <c r="D4463">
        <v>317</v>
      </c>
      <c r="E4463">
        <v>22</v>
      </c>
      <c r="F4463">
        <v>131</v>
      </c>
      <c r="G4463">
        <v>38</v>
      </c>
      <c r="H4463" t="s">
        <v>3950</v>
      </c>
      <c r="I4463">
        <f>YEAR(Table1[[#This Row],[Date]])</f>
        <v>2023</v>
      </c>
      <c r="J4463">
        <f>MONTH(Table1[[#This Row],[Date]])</f>
        <v>12</v>
      </c>
      <c r="K4463">
        <f>WEEKDAY(Table1[[#This Row],[Date]])</f>
        <v>2</v>
      </c>
      <c r="L4463" s="3">
        <f>DAY(Table1[[#This Row],[Date]])</f>
        <v>4</v>
      </c>
      <c r="M4463" s="3">
        <f>Table1[[#This Row],[Inventory Level]]/Table1[[#This Row],[Reorder Point]]</f>
        <v>1.5899053627760253</v>
      </c>
      <c r="N4463" s="3">
        <f>ROUND(Table1[[#This Row],[Turnover Ratio]],2)</f>
        <v>1.59</v>
      </c>
    </row>
    <row r="4464" spans="1:14" hidden="1" x14ac:dyDescent="0.25">
      <c r="A4464" t="s">
        <v>3599</v>
      </c>
      <c r="B4464" s="1">
        <v>45127</v>
      </c>
      <c r="C4464">
        <v>663</v>
      </c>
      <c r="D4464">
        <v>53</v>
      </c>
      <c r="E4464">
        <v>21</v>
      </c>
      <c r="F4464">
        <v>30</v>
      </c>
      <c r="G4464">
        <v>29</v>
      </c>
      <c r="H4464" t="s">
        <v>3951</v>
      </c>
      <c r="I4464">
        <f>YEAR(Table1[[#This Row],[Date]])</f>
        <v>2023</v>
      </c>
      <c r="J4464">
        <f>MONTH(Table1[[#This Row],[Date]])</f>
        <v>7</v>
      </c>
      <c r="K4464">
        <f>WEEKDAY(Table1[[#This Row],[Date]])</f>
        <v>5</v>
      </c>
      <c r="L4464" s="3">
        <f>DAY(Table1[[#This Row],[Date]])</f>
        <v>20</v>
      </c>
      <c r="M4464" s="3">
        <f>Table1[[#This Row],[Inventory Level]]/Table1[[#This Row],[Reorder Point]]</f>
        <v>12.509433962264151</v>
      </c>
      <c r="N4464" s="3">
        <f>ROUND(Table1[[#This Row],[Turnover Ratio]],2)</f>
        <v>12.51</v>
      </c>
    </row>
    <row r="4465" spans="1:14" hidden="1" x14ac:dyDescent="0.25">
      <c r="A4465" t="s">
        <v>1806</v>
      </c>
      <c r="B4465" s="1">
        <v>45255</v>
      </c>
      <c r="C4465">
        <v>102</v>
      </c>
      <c r="D4465">
        <v>484</v>
      </c>
      <c r="E4465">
        <v>29</v>
      </c>
      <c r="F4465">
        <v>42</v>
      </c>
      <c r="G4465">
        <v>21</v>
      </c>
      <c r="H4465" t="s">
        <v>3950</v>
      </c>
      <c r="I4465">
        <f>YEAR(Table1[[#This Row],[Date]])</f>
        <v>2023</v>
      </c>
      <c r="J4465">
        <f>MONTH(Table1[[#This Row],[Date]])</f>
        <v>11</v>
      </c>
      <c r="K4465">
        <f>WEEKDAY(Table1[[#This Row],[Date]])</f>
        <v>7</v>
      </c>
      <c r="L4465" s="3">
        <f>DAY(Table1[[#This Row],[Date]])</f>
        <v>25</v>
      </c>
      <c r="M4465" s="3">
        <f>Table1[[#This Row],[Inventory Level]]/Table1[[#This Row],[Reorder Point]]</f>
        <v>0.21074380165289255</v>
      </c>
      <c r="N4465" s="3">
        <f>ROUND(Table1[[#This Row],[Turnover Ratio]],2)</f>
        <v>0.21</v>
      </c>
    </row>
    <row r="4466" spans="1:14" x14ac:dyDescent="0.25">
      <c r="A4466" t="s">
        <v>3600</v>
      </c>
      <c r="B4466" s="1">
        <v>45372</v>
      </c>
      <c r="C4466">
        <v>997</v>
      </c>
      <c r="D4466">
        <v>444</v>
      </c>
      <c r="E4466">
        <v>24</v>
      </c>
      <c r="F4466">
        <v>158</v>
      </c>
      <c r="G4466">
        <v>7</v>
      </c>
      <c r="H4466" t="s">
        <v>3949</v>
      </c>
      <c r="I4466">
        <f>YEAR(Table1[[#This Row],[Date]])</f>
        <v>2024</v>
      </c>
      <c r="J4466">
        <f>MONTH(Table1[[#This Row],[Date]])</f>
        <v>3</v>
      </c>
      <c r="K4466">
        <f>WEEKDAY(Table1[[#This Row],[Date]])</f>
        <v>5</v>
      </c>
      <c r="L4466" s="3">
        <f>DAY(Table1[[#This Row],[Date]])</f>
        <v>21</v>
      </c>
      <c r="M4466" s="3">
        <f>Table1[[#This Row],[Inventory Level]]/Table1[[#This Row],[Reorder Point]]</f>
        <v>2.2454954954954953</v>
      </c>
      <c r="N4466" s="3">
        <f>ROUND(Table1[[#This Row],[Turnover Ratio]],2)</f>
        <v>2.25</v>
      </c>
    </row>
    <row r="4467" spans="1:14" hidden="1" x14ac:dyDescent="0.25">
      <c r="A4467" t="s">
        <v>254</v>
      </c>
      <c r="B4467" s="1">
        <v>45623</v>
      </c>
      <c r="C4467">
        <v>270</v>
      </c>
      <c r="D4467">
        <v>451</v>
      </c>
      <c r="E4467">
        <v>2</v>
      </c>
      <c r="F4467">
        <v>13</v>
      </c>
      <c r="G4467">
        <v>46</v>
      </c>
      <c r="H4467" t="s">
        <v>3950</v>
      </c>
      <c r="I4467">
        <f>YEAR(Table1[[#This Row],[Date]])</f>
        <v>2024</v>
      </c>
      <c r="J4467">
        <f>MONTH(Table1[[#This Row],[Date]])</f>
        <v>11</v>
      </c>
      <c r="K4467">
        <f>WEEKDAY(Table1[[#This Row],[Date]])</f>
        <v>4</v>
      </c>
      <c r="L4467" s="3">
        <f>DAY(Table1[[#This Row],[Date]])</f>
        <v>27</v>
      </c>
      <c r="M4467" s="3">
        <f>Table1[[#This Row],[Inventory Level]]/Table1[[#This Row],[Reorder Point]]</f>
        <v>0.59866962305986693</v>
      </c>
      <c r="N4467" s="3">
        <f>ROUND(Table1[[#This Row],[Turnover Ratio]],2)</f>
        <v>0.6</v>
      </c>
    </row>
    <row r="4468" spans="1:14" x14ac:dyDescent="0.25">
      <c r="A4468" t="s">
        <v>2224</v>
      </c>
      <c r="B4468" s="1">
        <v>45313</v>
      </c>
      <c r="C4468">
        <v>373</v>
      </c>
      <c r="D4468">
        <v>182</v>
      </c>
      <c r="E4468">
        <v>19</v>
      </c>
      <c r="F4468">
        <v>31</v>
      </c>
      <c r="G4468">
        <v>27</v>
      </c>
      <c r="H4468" t="s">
        <v>3949</v>
      </c>
      <c r="I4468">
        <f>YEAR(Table1[[#This Row],[Date]])</f>
        <v>2024</v>
      </c>
      <c r="J4468">
        <f>MONTH(Table1[[#This Row],[Date]])</f>
        <v>1</v>
      </c>
      <c r="K4468">
        <f>WEEKDAY(Table1[[#This Row],[Date]])</f>
        <v>2</v>
      </c>
      <c r="L4468" s="3">
        <f>DAY(Table1[[#This Row],[Date]])</f>
        <v>22</v>
      </c>
      <c r="M4468" s="3">
        <f>Table1[[#This Row],[Inventory Level]]/Table1[[#This Row],[Reorder Point]]</f>
        <v>2.0494505494505493</v>
      </c>
      <c r="N4468" s="3">
        <f>ROUND(Table1[[#This Row],[Turnover Ratio]],2)</f>
        <v>2.0499999999999998</v>
      </c>
    </row>
    <row r="4469" spans="1:14" x14ac:dyDescent="0.25">
      <c r="A4469" t="s">
        <v>3601</v>
      </c>
      <c r="B4469" s="1">
        <v>45660</v>
      </c>
      <c r="C4469">
        <v>211</v>
      </c>
      <c r="D4469">
        <v>499</v>
      </c>
      <c r="E4469">
        <v>30</v>
      </c>
      <c r="F4469">
        <v>42</v>
      </c>
      <c r="G4469">
        <v>5</v>
      </c>
      <c r="H4469" t="s">
        <v>3949</v>
      </c>
      <c r="I4469">
        <f>YEAR(Table1[[#This Row],[Date]])</f>
        <v>2025</v>
      </c>
      <c r="J4469">
        <f>MONTH(Table1[[#This Row],[Date]])</f>
        <v>1</v>
      </c>
      <c r="K4469">
        <f>WEEKDAY(Table1[[#This Row],[Date]])</f>
        <v>6</v>
      </c>
      <c r="L4469" s="3">
        <f>DAY(Table1[[#This Row],[Date]])</f>
        <v>3</v>
      </c>
      <c r="M4469" s="3">
        <f>Table1[[#This Row],[Inventory Level]]/Table1[[#This Row],[Reorder Point]]</f>
        <v>0.42284569138276551</v>
      </c>
      <c r="N4469" s="3">
        <f>ROUND(Table1[[#This Row],[Turnover Ratio]],2)</f>
        <v>0.42</v>
      </c>
    </row>
    <row r="4470" spans="1:14" x14ac:dyDescent="0.25">
      <c r="A4470" t="s">
        <v>3602</v>
      </c>
      <c r="B4470" s="1">
        <v>45008</v>
      </c>
      <c r="C4470">
        <v>601</v>
      </c>
      <c r="D4470">
        <v>390</v>
      </c>
      <c r="E4470">
        <v>19</v>
      </c>
      <c r="F4470">
        <v>119</v>
      </c>
      <c r="G4470">
        <v>41</v>
      </c>
      <c r="H4470" t="s">
        <v>3949</v>
      </c>
      <c r="I4470">
        <f>YEAR(Table1[[#This Row],[Date]])</f>
        <v>2023</v>
      </c>
      <c r="J4470">
        <f>MONTH(Table1[[#This Row],[Date]])</f>
        <v>3</v>
      </c>
      <c r="K4470">
        <f>WEEKDAY(Table1[[#This Row],[Date]])</f>
        <v>5</v>
      </c>
      <c r="L4470" s="3">
        <f>DAY(Table1[[#This Row],[Date]])</f>
        <v>23</v>
      </c>
      <c r="M4470" s="3">
        <f>Table1[[#This Row],[Inventory Level]]/Table1[[#This Row],[Reorder Point]]</f>
        <v>1.5410256410256411</v>
      </c>
      <c r="N4470" s="3">
        <f>ROUND(Table1[[#This Row],[Turnover Ratio]],2)</f>
        <v>1.54</v>
      </c>
    </row>
    <row r="4471" spans="1:14" hidden="1" x14ac:dyDescent="0.25">
      <c r="A4471" t="s">
        <v>3603</v>
      </c>
      <c r="B4471" s="1">
        <v>45310</v>
      </c>
      <c r="C4471">
        <v>278</v>
      </c>
      <c r="D4471">
        <v>422</v>
      </c>
      <c r="E4471">
        <v>13</v>
      </c>
      <c r="F4471">
        <v>121</v>
      </c>
      <c r="G4471">
        <v>3</v>
      </c>
      <c r="H4471" t="s">
        <v>3951</v>
      </c>
      <c r="I4471">
        <f>YEAR(Table1[[#This Row],[Date]])</f>
        <v>2024</v>
      </c>
      <c r="J4471">
        <f>MONTH(Table1[[#This Row],[Date]])</f>
        <v>1</v>
      </c>
      <c r="K4471">
        <f>WEEKDAY(Table1[[#This Row],[Date]])</f>
        <v>6</v>
      </c>
      <c r="L4471" s="3">
        <f>DAY(Table1[[#This Row],[Date]])</f>
        <v>19</v>
      </c>
      <c r="M4471" s="3">
        <f>Table1[[#This Row],[Inventory Level]]/Table1[[#This Row],[Reorder Point]]</f>
        <v>0.65876777251184837</v>
      </c>
      <c r="N4471" s="3">
        <f>ROUND(Table1[[#This Row],[Turnover Ratio]],2)</f>
        <v>0.66</v>
      </c>
    </row>
    <row r="4472" spans="1:14" x14ac:dyDescent="0.25">
      <c r="A4472" t="s">
        <v>3604</v>
      </c>
      <c r="B4472" s="1">
        <v>45624</v>
      </c>
      <c r="C4472">
        <v>826</v>
      </c>
      <c r="D4472">
        <v>465</v>
      </c>
      <c r="E4472">
        <v>18</v>
      </c>
      <c r="F4472">
        <v>66</v>
      </c>
      <c r="G4472">
        <v>28</v>
      </c>
      <c r="H4472" t="s">
        <v>3949</v>
      </c>
      <c r="I4472">
        <f>YEAR(Table1[[#This Row],[Date]])</f>
        <v>2024</v>
      </c>
      <c r="J4472">
        <f>MONTH(Table1[[#This Row],[Date]])</f>
        <v>11</v>
      </c>
      <c r="K4472">
        <f>WEEKDAY(Table1[[#This Row],[Date]])</f>
        <v>5</v>
      </c>
      <c r="L4472" s="3">
        <f>DAY(Table1[[#This Row],[Date]])</f>
        <v>28</v>
      </c>
      <c r="M4472" s="3">
        <f>Table1[[#This Row],[Inventory Level]]/Table1[[#This Row],[Reorder Point]]</f>
        <v>1.7763440860215054</v>
      </c>
      <c r="N4472" s="3">
        <f>ROUND(Table1[[#This Row],[Turnover Ratio]],2)</f>
        <v>1.78</v>
      </c>
    </row>
    <row r="4473" spans="1:14" hidden="1" x14ac:dyDescent="0.25">
      <c r="A4473" t="s">
        <v>695</v>
      </c>
      <c r="B4473" s="1">
        <v>45649</v>
      </c>
      <c r="C4473">
        <v>464</v>
      </c>
      <c r="D4473">
        <v>246</v>
      </c>
      <c r="E4473">
        <v>11</v>
      </c>
      <c r="F4473">
        <v>193</v>
      </c>
      <c r="G4473">
        <v>25</v>
      </c>
      <c r="H4473" t="s">
        <v>3951</v>
      </c>
      <c r="I4473">
        <f>YEAR(Table1[[#This Row],[Date]])</f>
        <v>2024</v>
      </c>
      <c r="J4473">
        <f>MONTH(Table1[[#This Row],[Date]])</f>
        <v>12</v>
      </c>
      <c r="K4473">
        <f>WEEKDAY(Table1[[#This Row],[Date]])</f>
        <v>2</v>
      </c>
      <c r="L4473" s="3">
        <f>DAY(Table1[[#This Row],[Date]])</f>
        <v>23</v>
      </c>
      <c r="M4473" s="3">
        <f>Table1[[#This Row],[Inventory Level]]/Table1[[#This Row],[Reorder Point]]</f>
        <v>1.8861788617886179</v>
      </c>
      <c r="N4473" s="3">
        <f>ROUND(Table1[[#This Row],[Turnover Ratio]],2)</f>
        <v>1.89</v>
      </c>
    </row>
    <row r="4474" spans="1:14" hidden="1" x14ac:dyDescent="0.25">
      <c r="A4474" t="s">
        <v>2823</v>
      </c>
      <c r="B4474" s="1">
        <v>45048</v>
      </c>
      <c r="C4474">
        <v>188</v>
      </c>
      <c r="D4474">
        <v>264</v>
      </c>
      <c r="E4474">
        <v>10</v>
      </c>
      <c r="F4474">
        <v>71</v>
      </c>
      <c r="G4474">
        <v>20</v>
      </c>
      <c r="H4474" t="s">
        <v>3951</v>
      </c>
      <c r="I4474">
        <f>YEAR(Table1[[#This Row],[Date]])</f>
        <v>2023</v>
      </c>
      <c r="J4474">
        <f>MONTH(Table1[[#This Row],[Date]])</f>
        <v>5</v>
      </c>
      <c r="K4474">
        <f>WEEKDAY(Table1[[#This Row],[Date]])</f>
        <v>3</v>
      </c>
      <c r="L4474" s="3">
        <f>DAY(Table1[[#This Row],[Date]])</f>
        <v>2</v>
      </c>
      <c r="M4474" s="3">
        <f>Table1[[#This Row],[Inventory Level]]/Table1[[#This Row],[Reorder Point]]</f>
        <v>0.71212121212121215</v>
      </c>
      <c r="N4474" s="3">
        <f>ROUND(Table1[[#This Row],[Turnover Ratio]],2)</f>
        <v>0.71</v>
      </c>
    </row>
    <row r="4475" spans="1:14" hidden="1" x14ac:dyDescent="0.25">
      <c r="A4475" t="s">
        <v>2903</v>
      </c>
      <c r="B4475" s="1">
        <v>45587</v>
      </c>
      <c r="C4475">
        <v>143</v>
      </c>
      <c r="D4475">
        <v>295</v>
      </c>
      <c r="E4475">
        <v>10</v>
      </c>
      <c r="F4475">
        <v>88</v>
      </c>
      <c r="G4475">
        <v>3</v>
      </c>
      <c r="H4475" t="s">
        <v>3950</v>
      </c>
      <c r="I4475">
        <f>YEAR(Table1[[#This Row],[Date]])</f>
        <v>2024</v>
      </c>
      <c r="J4475">
        <f>MONTH(Table1[[#This Row],[Date]])</f>
        <v>10</v>
      </c>
      <c r="K4475">
        <f>WEEKDAY(Table1[[#This Row],[Date]])</f>
        <v>3</v>
      </c>
      <c r="L4475" s="3">
        <f>DAY(Table1[[#This Row],[Date]])</f>
        <v>22</v>
      </c>
      <c r="M4475" s="3">
        <f>Table1[[#This Row],[Inventory Level]]/Table1[[#This Row],[Reorder Point]]</f>
        <v>0.48474576271186443</v>
      </c>
      <c r="N4475" s="3">
        <f>ROUND(Table1[[#This Row],[Turnover Ratio]],2)</f>
        <v>0.48</v>
      </c>
    </row>
    <row r="4476" spans="1:14" x14ac:dyDescent="0.25">
      <c r="A4476" t="s">
        <v>2967</v>
      </c>
      <c r="B4476" s="1">
        <v>45622</v>
      </c>
      <c r="C4476">
        <v>585</v>
      </c>
      <c r="D4476">
        <v>272</v>
      </c>
      <c r="E4476">
        <v>11</v>
      </c>
      <c r="F4476">
        <v>148</v>
      </c>
      <c r="G4476">
        <v>18</v>
      </c>
      <c r="H4476" t="s">
        <v>3949</v>
      </c>
      <c r="I4476">
        <f>YEAR(Table1[[#This Row],[Date]])</f>
        <v>2024</v>
      </c>
      <c r="J4476">
        <f>MONTH(Table1[[#This Row],[Date]])</f>
        <v>11</v>
      </c>
      <c r="K4476">
        <f>WEEKDAY(Table1[[#This Row],[Date]])</f>
        <v>3</v>
      </c>
      <c r="L4476" s="3">
        <f>DAY(Table1[[#This Row],[Date]])</f>
        <v>26</v>
      </c>
      <c r="M4476" s="3">
        <f>Table1[[#This Row],[Inventory Level]]/Table1[[#This Row],[Reorder Point]]</f>
        <v>2.1507352941176472</v>
      </c>
      <c r="N4476" s="3">
        <f>ROUND(Table1[[#This Row],[Turnover Ratio]],2)</f>
        <v>2.15</v>
      </c>
    </row>
    <row r="4477" spans="1:14" hidden="1" x14ac:dyDescent="0.25">
      <c r="A4477" t="s">
        <v>1434</v>
      </c>
      <c r="B4477" s="1">
        <v>45444</v>
      </c>
      <c r="C4477">
        <v>138</v>
      </c>
      <c r="D4477">
        <v>68</v>
      </c>
      <c r="E4477">
        <v>24</v>
      </c>
      <c r="F4477">
        <v>177</v>
      </c>
      <c r="G4477">
        <v>34</v>
      </c>
      <c r="H4477" t="s">
        <v>3951</v>
      </c>
      <c r="I4477">
        <f>YEAR(Table1[[#This Row],[Date]])</f>
        <v>2024</v>
      </c>
      <c r="J4477">
        <f>MONTH(Table1[[#This Row],[Date]])</f>
        <v>6</v>
      </c>
      <c r="K4477">
        <f>WEEKDAY(Table1[[#This Row],[Date]])</f>
        <v>7</v>
      </c>
      <c r="L4477" s="3">
        <f>DAY(Table1[[#This Row],[Date]])</f>
        <v>1</v>
      </c>
      <c r="M4477" s="3">
        <f>Table1[[#This Row],[Inventory Level]]/Table1[[#This Row],[Reorder Point]]</f>
        <v>2.0294117647058822</v>
      </c>
      <c r="N4477" s="3">
        <f>ROUND(Table1[[#This Row],[Turnover Ratio]],2)</f>
        <v>2.0299999999999998</v>
      </c>
    </row>
    <row r="4478" spans="1:14" x14ac:dyDescent="0.25">
      <c r="A4478" t="s">
        <v>238</v>
      </c>
      <c r="B4478" s="1">
        <v>45442</v>
      </c>
      <c r="C4478">
        <v>216</v>
      </c>
      <c r="D4478">
        <v>323</v>
      </c>
      <c r="E4478">
        <v>30</v>
      </c>
      <c r="F4478">
        <v>181</v>
      </c>
      <c r="G4478">
        <v>40</v>
      </c>
      <c r="H4478" t="s">
        <v>3949</v>
      </c>
      <c r="I4478">
        <f>YEAR(Table1[[#This Row],[Date]])</f>
        <v>2024</v>
      </c>
      <c r="J4478">
        <f>MONTH(Table1[[#This Row],[Date]])</f>
        <v>5</v>
      </c>
      <c r="K4478">
        <f>WEEKDAY(Table1[[#This Row],[Date]])</f>
        <v>5</v>
      </c>
      <c r="L4478" s="3">
        <f>DAY(Table1[[#This Row],[Date]])</f>
        <v>30</v>
      </c>
      <c r="M4478" s="3">
        <f>Table1[[#This Row],[Inventory Level]]/Table1[[#This Row],[Reorder Point]]</f>
        <v>0.66873065015479871</v>
      </c>
      <c r="N4478" s="3">
        <f>ROUND(Table1[[#This Row],[Turnover Ratio]],2)</f>
        <v>0.67</v>
      </c>
    </row>
    <row r="4479" spans="1:14" hidden="1" x14ac:dyDescent="0.25">
      <c r="A4479" t="s">
        <v>2620</v>
      </c>
      <c r="B4479" s="1">
        <v>45625</v>
      </c>
      <c r="C4479">
        <v>140</v>
      </c>
      <c r="D4479">
        <v>430</v>
      </c>
      <c r="E4479">
        <v>18</v>
      </c>
      <c r="F4479">
        <v>113</v>
      </c>
      <c r="G4479">
        <v>2</v>
      </c>
      <c r="H4479" t="s">
        <v>3950</v>
      </c>
      <c r="I4479">
        <f>YEAR(Table1[[#This Row],[Date]])</f>
        <v>2024</v>
      </c>
      <c r="J4479">
        <f>MONTH(Table1[[#This Row],[Date]])</f>
        <v>11</v>
      </c>
      <c r="K4479">
        <f>WEEKDAY(Table1[[#This Row],[Date]])</f>
        <v>6</v>
      </c>
      <c r="L4479" s="3">
        <f>DAY(Table1[[#This Row],[Date]])</f>
        <v>29</v>
      </c>
      <c r="M4479" s="3">
        <f>Table1[[#This Row],[Inventory Level]]/Table1[[#This Row],[Reorder Point]]</f>
        <v>0.32558139534883723</v>
      </c>
      <c r="N4479" s="3">
        <f>ROUND(Table1[[#This Row],[Turnover Ratio]],2)</f>
        <v>0.33</v>
      </c>
    </row>
    <row r="4480" spans="1:14" x14ac:dyDescent="0.25">
      <c r="A4480" t="s">
        <v>3605</v>
      </c>
      <c r="B4480" s="1">
        <v>45466</v>
      </c>
      <c r="C4480">
        <v>695</v>
      </c>
      <c r="D4480">
        <v>480</v>
      </c>
      <c r="E4480">
        <v>15</v>
      </c>
      <c r="F4480">
        <v>163</v>
      </c>
      <c r="G4480">
        <v>21</v>
      </c>
      <c r="H4480" t="s">
        <v>3949</v>
      </c>
      <c r="I4480">
        <f>YEAR(Table1[[#This Row],[Date]])</f>
        <v>2024</v>
      </c>
      <c r="J4480">
        <f>MONTH(Table1[[#This Row],[Date]])</f>
        <v>6</v>
      </c>
      <c r="K4480">
        <f>WEEKDAY(Table1[[#This Row],[Date]])</f>
        <v>1</v>
      </c>
      <c r="L4480" s="3">
        <f>DAY(Table1[[#This Row],[Date]])</f>
        <v>23</v>
      </c>
      <c r="M4480" s="3">
        <f>Table1[[#This Row],[Inventory Level]]/Table1[[#This Row],[Reorder Point]]</f>
        <v>1.4479166666666667</v>
      </c>
      <c r="N4480" s="3">
        <f>ROUND(Table1[[#This Row],[Turnover Ratio]],2)</f>
        <v>1.45</v>
      </c>
    </row>
    <row r="4481" spans="1:14" x14ac:dyDescent="0.25">
      <c r="A4481" t="s">
        <v>3606</v>
      </c>
      <c r="B4481" s="1">
        <v>45460</v>
      </c>
      <c r="C4481">
        <v>753</v>
      </c>
      <c r="D4481">
        <v>99</v>
      </c>
      <c r="E4481">
        <v>4</v>
      </c>
      <c r="F4481">
        <v>97</v>
      </c>
      <c r="G4481">
        <v>43</v>
      </c>
      <c r="H4481" t="s">
        <v>3949</v>
      </c>
      <c r="I4481">
        <f>YEAR(Table1[[#This Row],[Date]])</f>
        <v>2024</v>
      </c>
      <c r="J4481">
        <f>MONTH(Table1[[#This Row],[Date]])</f>
        <v>6</v>
      </c>
      <c r="K4481">
        <f>WEEKDAY(Table1[[#This Row],[Date]])</f>
        <v>2</v>
      </c>
      <c r="L4481" s="3">
        <f>DAY(Table1[[#This Row],[Date]])</f>
        <v>17</v>
      </c>
      <c r="M4481" s="3">
        <f>Table1[[#This Row],[Inventory Level]]/Table1[[#This Row],[Reorder Point]]</f>
        <v>7.6060606060606064</v>
      </c>
      <c r="N4481" s="3">
        <f>ROUND(Table1[[#This Row],[Turnover Ratio]],2)</f>
        <v>7.61</v>
      </c>
    </row>
    <row r="4482" spans="1:14" x14ac:dyDescent="0.25">
      <c r="A4482" t="s">
        <v>3607</v>
      </c>
      <c r="B4482" s="1">
        <v>45207</v>
      </c>
      <c r="C4482">
        <v>299</v>
      </c>
      <c r="D4482">
        <v>158</v>
      </c>
      <c r="E4482">
        <v>27</v>
      </c>
      <c r="F4482">
        <v>67</v>
      </c>
      <c r="G4482">
        <v>40</v>
      </c>
      <c r="H4482" t="s">
        <v>3949</v>
      </c>
      <c r="I4482">
        <f>YEAR(Table1[[#This Row],[Date]])</f>
        <v>2023</v>
      </c>
      <c r="J4482">
        <f>MONTH(Table1[[#This Row],[Date]])</f>
        <v>10</v>
      </c>
      <c r="K4482">
        <f>WEEKDAY(Table1[[#This Row],[Date]])</f>
        <v>1</v>
      </c>
      <c r="L4482" s="3">
        <f>DAY(Table1[[#This Row],[Date]])</f>
        <v>8</v>
      </c>
      <c r="M4482" s="3">
        <f>Table1[[#This Row],[Inventory Level]]/Table1[[#This Row],[Reorder Point]]</f>
        <v>1.8924050632911393</v>
      </c>
      <c r="N4482" s="3">
        <f>ROUND(Table1[[#This Row],[Turnover Ratio]],2)</f>
        <v>1.89</v>
      </c>
    </row>
    <row r="4483" spans="1:14" hidden="1" x14ac:dyDescent="0.25">
      <c r="A4483" t="s">
        <v>2543</v>
      </c>
      <c r="B4483" s="1">
        <v>45389</v>
      </c>
      <c r="C4483">
        <v>108</v>
      </c>
      <c r="D4483">
        <v>417</v>
      </c>
      <c r="E4483">
        <v>10</v>
      </c>
      <c r="F4483">
        <v>198</v>
      </c>
      <c r="G4483">
        <v>24</v>
      </c>
      <c r="H4483" t="s">
        <v>3950</v>
      </c>
      <c r="I4483">
        <f>YEAR(Table1[[#This Row],[Date]])</f>
        <v>2024</v>
      </c>
      <c r="J4483">
        <f>MONTH(Table1[[#This Row],[Date]])</f>
        <v>4</v>
      </c>
      <c r="K4483">
        <f>WEEKDAY(Table1[[#This Row],[Date]])</f>
        <v>1</v>
      </c>
      <c r="L4483" s="3">
        <f>DAY(Table1[[#This Row],[Date]])</f>
        <v>7</v>
      </c>
      <c r="M4483" s="3">
        <f>Table1[[#This Row],[Inventory Level]]/Table1[[#This Row],[Reorder Point]]</f>
        <v>0.25899280575539568</v>
      </c>
      <c r="N4483" s="3">
        <f>ROUND(Table1[[#This Row],[Turnover Ratio]],2)</f>
        <v>0.26</v>
      </c>
    </row>
    <row r="4484" spans="1:14" x14ac:dyDescent="0.25">
      <c r="A4484" t="s">
        <v>3608</v>
      </c>
      <c r="B4484" s="1">
        <v>45293</v>
      </c>
      <c r="C4484">
        <v>444</v>
      </c>
      <c r="D4484">
        <v>269</v>
      </c>
      <c r="E4484">
        <v>22</v>
      </c>
      <c r="F4484">
        <v>125</v>
      </c>
      <c r="G4484">
        <v>44</v>
      </c>
      <c r="H4484" t="s">
        <v>3949</v>
      </c>
      <c r="I4484">
        <f>YEAR(Table1[[#This Row],[Date]])</f>
        <v>2024</v>
      </c>
      <c r="J4484">
        <f>MONTH(Table1[[#This Row],[Date]])</f>
        <v>1</v>
      </c>
      <c r="K4484">
        <f>WEEKDAY(Table1[[#This Row],[Date]])</f>
        <v>3</v>
      </c>
      <c r="L4484" s="3">
        <f>DAY(Table1[[#This Row],[Date]])</f>
        <v>2</v>
      </c>
      <c r="M4484" s="3">
        <f>Table1[[#This Row],[Inventory Level]]/Table1[[#This Row],[Reorder Point]]</f>
        <v>1.6505576208178439</v>
      </c>
      <c r="N4484" s="3">
        <f>ROUND(Table1[[#This Row],[Turnover Ratio]],2)</f>
        <v>1.65</v>
      </c>
    </row>
    <row r="4485" spans="1:14" hidden="1" x14ac:dyDescent="0.25">
      <c r="A4485" t="s">
        <v>3609</v>
      </c>
      <c r="B4485" s="1">
        <v>45018</v>
      </c>
      <c r="C4485">
        <v>407</v>
      </c>
      <c r="D4485">
        <v>88</v>
      </c>
      <c r="E4485">
        <v>18</v>
      </c>
      <c r="F4485">
        <v>85</v>
      </c>
      <c r="G4485">
        <v>23</v>
      </c>
      <c r="H4485" t="s">
        <v>3951</v>
      </c>
      <c r="I4485">
        <f>YEAR(Table1[[#This Row],[Date]])</f>
        <v>2023</v>
      </c>
      <c r="J4485">
        <f>MONTH(Table1[[#This Row],[Date]])</f>
        <v>4</v>
      </c>
      <c r="K4485">
        <f>WEEKDAY(Table1[[#This Row],[Date]])</f>
        <v>1</v>
      </c>
      <c r="L4485" s="3">
        <f>DAY(Table1[[#This Row],[Date]])</f>
        <v>2</v>
      </c>
      <c r="M4485" s="3">
        <f>Table1[[#This Row],[Inventory Level]]/Table1[[#This Row],[Reorder Point]]</f>
        <v>4.625</v>
      </c>
      <c r="N4485" s="3">
        <f>ROUND(Table1[[#This Row],[Turnover Ratio]],2)</f>
        <v>4.63</v>
      </c>
    </row>
    <row r="4486" spans="1:14" x14ac:dyDescent="0.25">
      <c r="A4486" t="s">
        <v>3432</v>
      </c>
      <c r="B4486" s="1">
        <v>45440</v>
      </c>
      <c r="C4486">
        <v>488</v>
      </c>
      <c r="D4486">
        <v>160</v>
      </c>
      <c r="E4486">
        <v>2</v>
      </c>
      <c r="F4486">
        <v>126</v>
      </c>
      <c r="G4486">
        <v>40</v>
      </c>
      <c r="H4486" t="s">
        <v>3949</v>
      </c>
      <c r="I4486">
        <f>YEAR(Table1[[#This Row],[Date]])</f>
        <v>2024</v>
      </c>
      <c r="J4486">
        <f>MONTH(Table1[[#This Row],[Date]])</f>
        <v>5</v>
      </c>
      <c r="K4486">
        <f>WEEKDAY(Table1[[#This Row],[Date]])</f>
        <v>3</v>
      </c>
      <c r="L4486" s="3">
        <f>DAY(Table1[[#This Row],[Date]])</f>
        <v>28</v>
      </c>
      <c r="M4486" s="3">
        <f>Table1[[#This Row],[Inventory Level]]/Table1[[#This Row],[Reorder Point]]</f>
        <v>3.05</v>
      </c>
      <c r="N4486" s="3">
        <f>ROUND(Table1[[#This Row],[Turnover Ratio]],2)</f>
        <v>3.05</v>
      </c>
    </row>
    <row r="4487" spans="1:14" hidden="1" x14ac:dyDescent="0.25">
      <c r="A4487" t="s">
        <v>3610</v>
      </c>
      <c r="B4487" s="1">
        <v>45369</v>
      </c>
      <c r="C4487">
        <v>170</v>
      </c>
      <c r="D4487">
        <v>469</v>
      </c>
      <c r="E4487">
        <v>10</v>
      </c>
      <c r="F4487">
        <v>48</v>
      </c>
      <c r="G4487">
        <v>32</v>
      </c>
      <c r="H4487" t="s">
        <v>3950</v>
      </c>
      <c r="I4487">
        <f>YEAR(Table1[[#This Row],[Date]])</f>
        <v>2024</v>
      </c>
      <c r="J4487">
        <f>MONTH(Table1[[#This Row],[Date]])</f>
        <v>3</v>
      </c>
      <c r="K4487">
        <f>WEEKDAY(Table1[[#This Row],[Date]])</f>
        <v>2</v>
      </c>
      <c r="L4487" s="3">
        <f>DAY(Table1[[#This Row],[Date]])</f>
        <v>18</v>
      </c>
      <c r="M4487" s="3">
        <f>Table1[[#This Row],[Inventory Level]]/Table1[[#This Row],[Reorder Point]]</f>
        <v>0.36247334754797439</v>
      </c>
      <c r="N4487" s="3">
        <f>ROUND(Table1[[#This Row],[Turnover Ratio]],2)</f>
        <v>0.36</v>
      </c>
    </row>
    <row r="4488" spans="1:14" x14ac:dyDescent="0.25">
      <c r="A4488" t="s">
        <v>2984</v>
      </c>
      <c r="B4488" s="1">
        <v>45544</v>
      </c>
      <c r="C4488">
        <v>441</v>
      </c>
      <c r="D4488">
        <v>295</v>
      </c>
      <c r="E4488">
        <v>16</v>
      </c>
      <c r="F4488">
        <v>17</v>
      </c>
      <c r="G4488">
        <v>4</v>
      </c>
      <c r="H4488" t="s">
        <v>3949</v>
      </c>
      <c r="I4488">
        <f>YEAR(Table1[[#This Row],[Date]])</f>
        <v>2024</v>
      </c>
      <c r="J4488">
        <f>MONTH(Table1[[#This Row],[Date]])</f>
        <v>9</v>
      </c>
      <c r="K4488">
        <f>WEEKDAY(Table1[[#This Row],[Date]])</f>
        <v>2</v>
      </c>
      <c r="L4488" s="3">
        <f>DAY(Table1[[#This Row],[Date]])</f>
        <v>9</v>
      </c>
      <c r="M4488" s="3">
        <f>Table1[[#This Row],[Inventory Level]]/Table1[[#This Row],[Reorder Point]]</f>
        <v>1.4949152542372881</v>
      </c>
      <c r="N4488" s="3">
        <f>ROUND(Table1[[#This Row],[Turnover Ratio]],2)</f>
        <v>1.49</v>
      </c>
    </row>
    <row r="4489" spans="1:14" hidden="1" x14ac:dyDescent="0.25">
      <c r="A4489" t="s">
        <v>3611</v>
      </c>
      <c r="B4489" s="1">
        <v>45138</v>
      </c>
      <c r="C4489">
        <v>644</v>
      </c>
      <c r="D4489">
        <v>67</v>
      </c>
      <c r="E4489">
        <v>29</v>
      </c>
      <c r="F4489">
        <v>143</v>
      </c>
      <c r="G4489">
        <v>22</v>
      </c>
      <c r="H4489" t="s">
        <v>3951</v>
      </c>
      <c r="I4489">
        <f>YEAR(Table1[[#This Row],[Date]])</f>
        <v>2023</v>
      </c>
      <c r="J4489">
        <f>MONTH(Table1[[#This Row],[Date]])</f>
        <v>7</v>
      </c>
      <c r="K4489">
        <f>WEEKDAY(Table1[[#This Row],[Date]])</f>
        <v>2</v>
      </c>
      <c r="L4489" s="3">
        <f>DAY(Table1[[#This Row],[Date]])</f>
        <v>31</v>
      </c>
      <c r="M4489" s="3">
        <f>Table1[[#This Row],[Inventory Level]]/Table1[[#This Row],[Reorder Point]]</f>
        <v>9.6119402985074629</v>
      </c>
      <c r="N4489" s="3">
        <f>ROUND(Table1[[#This Row],[Turnover Ratio]],2)</f>
        <v>9.61</v>
      </c>
    </row>
    <row r="4490" spans="1:14" x14ac:dyDescent="0.25">
      <c r="A4490" t="s">
        <v>3612</v>
      </c>
      <c r="B4490" s="1">
        <v>45558</v>
      </c>
      <c r="C4490">
        <v>643</v>
      </c>
      <c r="D4490">
        <v>180</v>
      </c>
      <c r="E4490">
        <v>29</v>
      </c>
      <c r="F4490">
        <v>92</v>
      </c>
      <c r="G4490">
        <v>43</v>
      </c>
      <c r="H4490" t="s">
        <v>3949</v>
      </c>
      <c r="I4490">
        <f>YEAR(Table1[[#This Row],[Date]])</f>
        <v>2024</v>
      </c>
      <c r="J4490">
        <f>MONTH(Table1[[#This Row],[Date]])</f>
        <v>9</v>
      </c>
      <c r="K4490">
        <f>WEEKDAY(Table1[[#This Row],[Date]])</f>
        <v>2</v>
      </c>
      <c r="L4490" s="3">
        <f>DAY(Table1[[#This Row],[Date]])</f>
        <v>23</v>
      </c>
      <c r="M4490" s="3">
        <f>Table1[[#This Row],[Inventory Level]]/Table1[[#This Row],[Reorder Point]]</f>
        <v>3.5722222222222224</v>
      </c>
      <c r="N4490" s="3">
        <f>ROUND(Table1[[#This Row],[Turnover Ratio]],2)</f>
        <v>3.57</v>
      </c>
    </row>
    <row r="4491" spans="1:14" x14ac:dyDescent="0.25">
      <c r="A4491" t="s">
        <v>3613</v>
      </c>
      <c r="B4491" s="1">
        <v>45194</v>
      </c>
      <c r="C4491">
        <v>339</v>
      </c>
      <c r="D4491">
        <v>64</v>
      </c>
      <c r="E4491">
        <v>1</v>
      </c>
      <c r="F4491">
        <v>36</v>
      </c>
      <c r="G4491">
        <v>50</v>
      </c>
      <c r="H4491" t="s">
        <v>3949</v>
      </c>
      <c r="I4491">
        <f>YEAR(Table1[[#This Row],[Date]])</f>
        <v>2023</v>
      </c>
      <c r="J4491">
        <f>MONTH(Table1[[#This Row],[Date]])</f>
        <v>9</v>
      </c>
      <c r="K4491">
        <f>WEEKDAY(Table1[[#This Row],[Date]])</f>
        <v>2</v>
      </c>
      <c r="L4491" s="3">
        <f>DAY(Table1[[#This Row],[Date]])</f>
        <v>25</v>
      </c>
      <c r="M4491" s="3">
        <f>Table1[[#This Row],[Inventory Level]]/Table1[[#This Row],[Reorder Point]]</f>
        <v>5.296875</v>
      </c>
      <c r="N4491" s="3">
        <f>ROUND(Table1[[#This Row],[Turnover Ratio]],2)</f>
        <v>5.3</v>
      </c>
    </row>
    <row r="4492" spans="1:14" x14ac:dyDescent="0.25">
      <c r="A4492" t="s">
        <v>957</v>
      </c>
      <c r="B4492" s="1">
        <v>45140</v>
      </c>
      <c r="C4492">
        <v>281</v>
      </c>
      <c r="D4492">
        <v>149</v>
      </c>
      <c r="E4492">
        <v>3</v>
      </c>
      <c r="F4492">
        <v>115</v>
      </c>
      <c r="G4492">
        <v>37</v>
      </c>
      <c r="H4492" t="s">
        <v>3949</v>
      </c>
      <c r="I4492">
        <f>YEAR(Table1[[#This Row],[Date]])</f>
        <v>2023</v>
      </c>
      <c r="J4492">
        <f>MONTH(Table1[[#This Row],[Date]])</f>
        <v>8</v>
      </c>
      <c r="K4492">
        <f>WEEKDAY(Table1[[#This Row],[Date]])</f>
        <v>4</v>
      </c>
      <c r="L4492" s="3">
        <f>DAY(Table1[[#This Row],[Date]])</f>
        <v>2</v>
      </c>
      <c r="M4492" s="3">
        <f>Table1[[#This Row],[Inventory Level]]/Table1[[#This Row],[Reorder Point]]</f>
        <v>1.8859060402684564</v>
      </c>
      <c r="N4492" s="3">
        <f>ROUND(Table1[[#This Row],[Turnover Ratio]],2)</f>
        <v>1.89</v>
      </c>
    </row>
    <row r="4493" spans="1:14" hidden="1" x14ac:dyDescent="0.25">
      <c r="A4493" t="s">
        <v>3052</v>
      </c>
      <c r="B4493" s="1">
        <v>45002</v>
      </c>
      <c r="C4493">
        <v>491</v>
      </c>
      <c r="D4493">
        <v>461</v>
      </c>
      <c r="E4493">
        <v>21</v>
      </c>
      <c r="F4493">
        <v>180</v>
      </c>
      <c r="G4493">
        <v>34</v>
      </c>
      <c r="H4493" t="s">
        <v>3950</v>
      </c>
      <c r="I4493">
        <f>YEAR(Table1[[#This Row],[Date]])</f>
        <v>2023</v>
      </c>
      <c r="J4493">
        <f>MONTH(Table1[[#This Row],[Date]])</f>
        <v>3</v>
      </c>
      <c r="K4493">
        <f>WEEKDAY(Table1[[#This Row],[Date]])</f>
        <v>6</v>
      </c>
      <c r="L4493" s="3">
        <f>DAY(Table1[[#This Row],[Date]])</f>
        <v>17</v>
      </c>
      <c r="M4493" s="3">
        <f>Table1[[#This Row],[Inventory Level]]/Table1[[#This Row],[Reorder Point]]</f>
        <v>1.0650759219088937</v>
      </c>
      <c r="N4493" s="3">
        <f>ROUND(Table1[[#This Row],[Turnover Ratio]],2)</f>
        <v>1.07</v>
      </c>
    </row>
    <row r="4494" spans="1:14" hidden="1" x14ac:dyDescent="0.25">
      <c r="A4494" t="s">
        <v>3614</v>
      </c>
      <c r="B4494" s="1">
        <v>45687</v>
      </c>
      <c r="C4494">
        <v>384</v>
      </c>
      <c r="D4494">
        <v>174</v>
      </c>
      <c r="E4494">
        <v>21</v>
      </c>
      <c r="F4494">
        <v>129</v>
      </c>
      <c r="G4494">
        <v>42</v>
      </c>
      <c r="H4494" t="s">
        <v>3950</v>
      </c>
      <c r="I4494">
        <f>YEAR(Table1[[#This Row],[Date]])</f>
        <v>2025</v>
      </c>
      <c r="J4494">
        <f>MONTH(Table1[[#This Row],[Date]])</f>
        <v>1</v>
      </c>
      <c r="K4494">
        <f>WEEKDAY(Table1[[#This Row],[Date]])</f>
        <v>5</v>
      </c>
      <c r="L4494" s="3">
        <f>DAY(Table1[[#This Row],[Date]])</f>
        <v>30</v>
      </c>
      <c r="M4494" s="3">
        <f>Table1[[#This Row],[Inventory Level]]/Table1[[#This Row],[Reorder Point]]</f>
        <v>2.2068965517241379</v>
      </c>
      <c r="N4494" s="3">
        <f>ROUND(Table1[[#This Row],[Turnover Ratio]],2)</f>
        <v>2.21</v>
      </c>
    </row>
    <row r="4495" spans="1:14" x14ac:dyDescent="0.25">
      <c r="A4495" t="s">
        <v>3615</v>
      </c>
      <c r="B4495" s="1">
        <v>45406</v>
      </c>
      <c r="C4495">
        <v>800</v>
      </c>
      <c r="D4495">
        <v>482</v>
      </c>
      <c r="E4495">
        <v>21</v>
      </c>
      <c r="F4495">
        <v>175</v>
      </c>
      <c r="G4495">
        <v>26</v>
      </c>
      <c r="H4495" t="s">
        <v>3949</v>
      </c>
      <c r="I4495">
        <f>YEAR(Table1[[#This Row],[Date]])</f>
        <v>2024</v>
      </c>
      <c r="J4495">
        <f>MONTH(Table1[[#This Row],[Date]])</f>
        <v>4</v>
      </c>
      <c r="K4495">
        <f>WEEKDAY(Table1[[#This Row],[Date]])</f>
        <v>4</v>
      </c>
      <c r="L4495" s="3">
        <f>DAY(Table1[[#This Row],[Date]])</f>
        <v>24</v>
      </c>
      <c r="M4495" s="3">
        <f>Table1[[#This Row],[Inventory Level]]/Table1[[#This Row],[Reorder Point]]</f>
        <v>1.6597510373443984</v>
      </c>
      <c r="N4495" s="3">
        <f>ROUND(Table1[[#This Row],[Turnover Ratio]],2)</f>
        <v>1.66</v>
      </c>
    </row>
    <row r="4496" spans="1:14" hidden="1" x14ac:dyDescent="0.25">
      <c r="A4496" t="s">
        <v>1673</v>
      </c>
      <c r="B4496" s="1">
        <v>45071</v>
      </c>
      <c r="C4496">
        <v>962</v>
      </c>
      <c r="D4496">
        <v>256</v>
      </c>
      <c r="E4496">
        <v>17</v>
      </c>
      <c r="F4496">
        <v>173</v>
      </c>
      <c r="G4496">
        <v>16</v>
      </c>
      <c r="H4496" t="s">
        <v>3950</v>
      </c>
      <c r="I4496">
        <f>YEAR(Table1[[#This Row],[Date]])</f>
        <v>2023</v>
      </c>
      <c r="J4496">
        <f>MONTH(Table1[[#This Row],[Date]])</f>
        <v>5</v>
      </c>
      <c r="K4496">
        <f>WEEKDAY(Table1[[#This Row],[Date]])</f>
        <v>5</v>
      </c>
      <c r="L4496" s="3">
        <f>DAY(Table1[[#This Row],[Date]])</f>
        <v>25</v>
      </c>
      <c r="M4496" s="3">
        <f>Table1[[#This Row],[Inventory Level]]/Table1[[#This Row],[Reorder Point]]</f>
        <v>3.7578125</v>
      </c>
      <c r="N4496" s="3">
        <f>ROUND(Table1[[#This Row],[Turnover Ratio]],2)</f>
        <v>3.76</v>
      </c>
    </row>
    <row r="4497" spans="1:14" hidden="1" x14ac:dyDescent="0.25">
      <c r="A4497" t="s">
        <v>3616</v>
      </c>
      <c r="B4497" s="1">
        <v>45100</v>
      </c>
      <c r="C4497">
        <v>310</v>
      </c>
      <c r="D4497">
        <v>378</v>
      </c>
      <c r="E4497">
        <v>18</v>
      </c>
      <c r="F4497">
        <v>84</v>
      </c>
      <c r="G4497">
        <v>28</v>
      </c>
      <c r="H4497" t="s">
        <v>3951</v>
      </c>
      <c r="I4497">
        <f>YEAR(Table1[[#This Row],[Date]])</f>
        <v>2023</v>
      </c>
      <c r="J4497">
        <f>MONTH(Table1[[#This Row],[Date]])</f>
        <v>6</v>
      </c>
      <c r="K4497">
        <f>WEEKDAY(Table1[[#This Row],[Date]])</f>
        <v>6</v>
      </c>
      <c r="L4497" s="3">
        <f>DAY(Table1[[#This Row],[Date]])</f>
        <v>23</v>
      </c>
      <c r="M4497" s="3">
        <f>Table1[[#This Row],[Inventory Level]]/Table1[[#This Row],[Reorder Point]]</f>
        <v>0.82010582010582012</v>
      </c>
      <c r="N4497" s="3">
        <f>ROUND(Table1[[#This Row],[Turnover Ratio]],2)</f>
        <v>0.82</v>
      </c>
    </row>
    <row r="4498" spans="1:14" x14ac:dyDescent="0.25">
      <c r="A4498" t="s">
        <v>3617</v>
      </c>
      <c r="B4498" s="1">
        <v>45698</v>
      </c>
      <c r="C4498">
        <v>904</v>
      </c>
      <c r="D4498">
        <v>332</v>
      </c>
      <c r="E4498">
        <v>20</v>
      </c>
      <c r="F4498">
        <v>41</v>
      </c>
      <c r="G4498">
        <v>11</v>
      </c>
      <c r="H4498" t="s">
        <v>3949</v>
      </c>
      <c r="I4498">
        <f>YEAR(Table1[[#This Row],[Date]])</f>
        <v>2025</v>
      </c>
      <c r="J4498">
        <f>MONTH(Table1[[#This Row],[Date]])</f>
        <v>2</v>
      </c>
      <c r="K4498">
        <f>WEEKDAY(Table1[[#This Row],[Date]])</f>
        <v>2</v>
      </c>
      <c r="L4498" s="3">
        <f>DAY(Table1[[#This Row],[Date]])</f>
        <v>10</v>
      </c>
      <c r="M4498" s="3">
        <f>Table1[[#This Row],[Inventory Level]]/Table1[[#This Row],[Reorder Point]]</f>
        <v>2.7228915662650603</v>
      </c>
      <c r="N4498" s="3">
        <f>ROUND(Table1[[#This Row],[Turnover Ratio]],2)</f>
        <v>2.72</v>
      </c>
    </row>
    <row r="4499" spans="1:14" x14ac:dyDescent="0.25">
      <c r="A4499" t="s">
        <v>2042</v>
      </c>
      <c r="B4499" s="1">
        <v>45481</v>
      </c>
      <c r="C4499">
        <v>818</v>
      </c>
      <c r="D4499">
        <v>469</v>
      </c>
      <c r="E4499">
        <v>28</v>
      </c>
      <c r="F4499">
        <v>105</v>
      </c>
      <c r="G4499">
        <v>45</v>
      </c>
      <c r="H4499" t="s">
        <v>3949</v>
      </c>
      <c r="I4499">
        <f>YEAR(Table1[[#This Row],[Date]])</f>
        <v>2024</v>
      </c>
      <c r="J4499">
        <f>MONTH(Table1[[#This Row],[Date]])</f>
        <v>7</v>
      </c>
      <c r="K4499">
        <f>WEEKDAY(Table1[[#This Row],[Date]])</f>
        <v>2</v>
      </c>
      <c r="L4499" s="3">
        <f>DAY(Table1[[#This Row],[Date]])</f>
        <v>8</v>
      </c>
      <c r="M4499" s="3">
        <f>Table1[[#This Row],[Inventory Level]]/Table1[[#This Row],[Reorder Point]]</f>
        <v>1.744136460554371</v>
      </c>
      <c r="N4499" s="3">
        <f>ROUND(Table1[[#This Row],[Turnover Ratio]],2)</f>
        <v>1.74</v>
      </c>
    </row>
    <row r="4500" spans="1:14" hidden="1" x14ac:dyDescent="0.25">
      <c r="A4500" t="s">
        <v>3618</v>
      </c>
      <c r="B4500" s="1">
        <v>45392</v>
      </c>
      <c r="C4500">
        <v>704</v>
      </c>
      <c r="D4500">
        <v>179</v>
      </c>
      <c r="E4500">
        <v>12</v>
      </c>
      <c r="F4500">
        <v>159</v>
      </c>
      <c r="G4500">
        <v>49</v>
      </c>
      <c r="H4500" t="s">
        <v>3951</v>
      </c>
      <c r="I4500">
        <f>YEAR(Table1[[#This Row],[Date]])</f>
        <v>2024</v>
      </c>
      <c r="J4500">
        <f>MONTH(Table1[[#This Row],[Date]])</f>
        <v>4</v>
      </c>
      <c r="K4500">
        <f>WEEKDAY(Table1[[#This Row],[Date]])</f>
        <v>4</v>
      </c>
      <c r="L4500" s="3">
        <f>DAY(Table1[[#This Row],[Date]])</f>
        <v>10</v>
      </c>
      <c r="M4500" s="3">
        <f>Table1[[#This Row],[Inventory Level]]/Table1[[#This Row],[Reorder Point]]</f>
        <v>3.9329608938547485</v>
      </c>
      <c r="N4500" s="3">
        <f>ROUND(Table1[[#This Row],[Turnover Ratio]],2)</f>
        <v>3.93</v>
      </c>
    </row>
    <row r="4501" spans="1:14" hidden="1" x14ac:dyDescent="0.25">
      <c r="A4501" t="s">
        <v>3619</v>
      </c>
      <c r="B4501" s="1">
        <v>45454</v>
      </c>
      <c r="C4501">
        <v>172</v>
      </c>
      <c r="D4501">
        <v>256</v>
      </c>
      <c r="E4501">
        <v>15</v>
      </c>
      <c r="F4501">
        <v>181</v>
      </c>
      <c r="G4501">
        <v>17</v>
      </c>
      <c r="H4501" t="s">
        <v>3950</v>
      </c>
      <c r="I4501">
        <f>YEAR(Table1[[#This Row],[Date]])</f>
        <v>2024</v>
      </c>
      <c r="J4501">
        <f>MONTH(Table1[[#This Row],[Date]])</f>
        <v>6</v>
      </c>
      <c r="K4501">
        <f>WEEKDAY(Table1[[#This Row],[Date]])</f>
        <v>3</v>
      </c>
      <c r="L4501" s="3">
        <f>DAY(Table1[[#This Row],[Date]])</f>
        <v>11</v>
      </c>
      <c r="M4501" s="3">
        <f>Table1[[#This Row],[Inventory Level]]/Table1[[#This Row],[Reorder Point]]</f>
        <v>0.671875</v>
      </c>
      <c r="N4501" s="3">
        <f>ROUND(Table1[[#This Row],[Turnover Ratio]],2)</f>
        <v>0.67</v>
      </c>
    </row>
    <row r="4502" spans="1:14" x14ac:dyDescent="0.25">
      <c r="A4502" t="s">
        <v>3620</v>
      </c>
      <c r="B4502" s="1">
        <v>45205</v>
      </c>
      <c r="C4502">
        <v>958</v>
      </c>
      <c r="D4502">
        <v>495</v>
      </c>
      <c r="E4502">
        <v>6</v>
      </c>
      <c r="F4502">
        <v>177</v>
      </c>
      <c r="G4502">
        <v>9</v>
      </c>
      <c r="H4502" t="s">
        <v>3949</v>
      </c>
      <c r="I4502">
        <f>YEAR(Table1[[#This Row],[Date]])</f>
        <v>2023</v>
      </c>
      <c r="J4502">
        <f>MONTH(Table1[[#This Row],[Date]])</f>
        <v>10</v>
      </c>
      <c r="K4502">
        <f>WEEKDAY(Table1[[#This Row],[Date]])</f>
        <v>6</v>
      </c>
      <c r="L4502" s="3">
        <f>DAY(Table1[[#This Row],[Date]])</f>
        <v>6</v>
      </c>
      <c r="M4502" s="3">
        <f>Table1[[#This Row],[Inventory Level]]/Table1[[#This Row],[Reorder Point]]</f>
        <v>1.9353535353535354</v>
      </c>
      <c r="N4502" s="3">
        <f>ROUND(Table1[[#This Row],[Turnover Ratio]],2)</f>
        <v>1.94</v>
      </c>
    </row>
    <row r="4503" spans="1:14" x14ac:dyDescent="0.25">
      <c r="A4503" t="s">
        <v>3621</v>
      </c>
      <c r="B4503" s="1">
        <v>45087</v>
      </c>
      <c r="C4503">
        <v>876</v>
      </c>
      <c r="D4503">
        <v>285</v>
      </c>
      <c r="E4503">
        <v>8</v>
      </c>
      <c r="F4503">
        <v>21</v>
      </c>
      <c r="G4503">
        <v>27</v>
      </c>
      <c r="H4503" t="s">
        <v>3949</v>
      </c>
      <c r="I4503">
        <f>YEAR(Table1[[#This Row],[Date]])</f>
        <v>2023</v>
      </c>
      <c r="J4503">
        <f>MONTH(Table1[[#This Row],[Date]])</f>
        <v>6</v>
      </c>
      <c r="K4503">
        <f>WEEKDAY(Table1[[#This Row],[Date]])</f>
        <v>7</v>
      </c>
      <c r="L4503" s="3">
        <f>DAY(Table1[[#This Row],[Date]])</f>
        <v>10</v>
      </c>
      <c r="M4503" s="3">
        <f>Table1[[#This Row],[Inventory Level]]/Table1[[#This Row],[Reorder Point]]</f>
        <v>3.0736842105263156</v>
      </c>
      <c r="N4503" s="3">
        <f>ROUND(Table1[[#This Row],[Turnover Ratio]],2)</f>
        <v>3.07</v>
      </c>
    </row>
    <row r="4504" spans="1:14" hidden="1" x14ac:dyDescent="0.25">
      <c r="A4504" t="s">
        <v>839</v>
      </c>
      <c r="B4504" s="1">
        <v>45105</v>
      </c>
      <c r="C4504">
        <v>274</v>
      </c>
      <c r="D4504">
        <v>285</v>
      </c>
      <c r="E4504">
        <v>21</v>
      </c>
      <c r="F4504">
        <v>120</v>
      </c>
      <c r="G4504">
        <v>33</v>
      </c>
      <c r="H4504" t="s">
        <v>3951</v>
      </c>
      <c r="I4504">
        <f>YEAR(Table1[[#This Row],[Date]])</f>
        <v>2023</v>
      </c>
      <c r="J4504">
        <f>MONTH(Table1[[#This Row],[Date]])</f>
        <v>6</v>
      </c>
      <c r="K4504">
        <f>WEEKDAY(Table1[[#This Row],[Date]])</f>
        <v>4</v>
      </c>
      <c r="L4504" s="3">
        <f>DAY(Table1[[#This Row],[Date]])</f>
        <v>28</v>
      </c>
      <c r="M4504" s="3">
        <f>Table1[[#This Row],[Inventory Level]]/Table1[[#This Row],[Reorder Point]]</f>
        <v>0.96140350877192982</v>
      </c>
      <c r="N4504" s="3">
        <f>ROUND(Table1[[#This Row],[Turnover Ratio]],2)</f>
        <v>0.96</v>
      </c>
    </row>
    <row r="4505" spans="1:14" x14ac:dyDescent="0.25">
      <c r="A4505" t="s">
        <v>3622</v>
      </c>
      <c r="B4505" s="1">
        <v>45178</v>
      </c>
      <c r="C4505">
        <v>278</v>
      </c>
      <c r="D4505">
        <v>260</v>
      </c>
      <c r="E4505">
        <v>25</v>
      </c>
      <c r="F4505">
        <v>115</v>
      </c>
      <c r="G4505">
        <v>23</v>
      </c>
      <c r="H4505" t="s">
        <v>3949</v>
      </c>
      <c r="I4505">
        <f>YEAR(Table1[[#This Row],[Date]])</f>
        <v>2023</v>
      </c>
      <c r="J4505">
        <f>MONTH(Table1[[#This Row],[Date]])</f>
        <v>9</v>
      </c>
      <c r="K4505">
        <f>WEEKDAY(Table1[[#This Row],[Date]])</f>
        <v>7</v>
      </c>
      <c r="L4505" s="3">
        <f>DAY(Table1[[#This Row],[Date]])</f>
        <v>9</v>
      </c>
      <c r="M4505" s="3">
        <f>Table1[[#This Row],[Inventory Level]]/Table1[[#This Row],[Reorder Point]]</f>
        <v>1.0692307692307692</v>
      </c>
      <c r="N4505" s="3">
        <f>ROUND(Table1[[#This Row],[Turnover Ratio]],2)</f>
        <v>1.07</v>
      </c>
    </row>
    <row r="4506" spans="1:14" hidden="1" x14ac:dyDescent="0.25">
      <c r="A4506" t="s">
        <v>3623</v>
      </c>
      <c r="B4506" s="1">
        <v>45561</v>
      </c>
      <c r="C4506">
        <v>214</v>
      </c>
      <c r="D4506">
        <v>96</v>
      </c>
      <c r="E4506">
        <v>7</v>
      </c>
      <c r="F4506">
        <v>185</v>
      </c>
      <c r="G4506">
        <v>17</v>
      </c>
      <c r="H4506" t="s">
        <v>3951</v>
      </c>
      <c r="I4506">
        <f>YEAR(Table1[[#This Row],[Date]])</f>
        <v>2024</v>
      </c>
      <c r="J4506">
        <f>MONTH(Table1[[#This Row],[Date]])</f>
        <v>9</v>
      </c>
      <c r="K4506">
        <f>WEEKDAY(Table1[[#This Row],[Date]])</f>
        <v>5</v>
      </c>
      <c r="L4506" s="3">
        <f>DAY(Table1[[#This Row],[Date]])</f>
        <v>26</v>
      </c>
      <c r="M4506" s="3">
        <f>Table1[[#This Row],[Inventory Level]]/Table1[[#This Row],[Reorder Point]]</f>
        <v>2.2291666666666665</v>
      </c>
      <c r="N4506" s="3">
        <f>ROUND(Table1[[#This Row],[Turnover Ratio]],2)</f>
        <v>2.23</v>
      </c>
    </row>
    <row r="4507" spans="1:14" x14ac:dyDescent="0.25">
      <c r="A4507" t="s">
        <v>3624</v>
      </c>
      <c r="B4507" s="1">
        <v>45358</v>
      </c>
      <c r="C4507">
        <v>908</v>
      </c>
      <c r="D4507">
        <v>248</v>
      </c>
      <c r="E4507">
        <v>19</v>
      </c>
      <c r="F4507">
        <v>20</v>
      </c>
      <c r="G4507">
        <v>34</v>
      </c>
      <c r="H4507" t="s">
        <v>3949</v>
      </c>
      <c r="I4507">
        <f>YEAR(Table1[[#This Row],[Date]])</f>
        <v>2024</v>
      </c>
      <c r="J4507">
        <f>MONTH(Table1[[#This Row],[Date]])</f>
        <v>3</v>
      </c>
      <c r="K4507">
        <f>WEEKDAY(Table1[[#This Row],[Date]])</f>
        <v>5</v>
      </c>
      <c r="L4507" s="3">
        <f>DAY(Table1[[#This Row],[Date]])</f>
        <v>7</v>
      </c>
      <c r="M4507" s="3">
        <f>Table1[[#This Row],[Inventory Level]]/Table1[[#This Row],[Reorder Point]]</f>
        <v>3.661290322580645</v>
      </c>
      <c r="N4507" s="3">
        <f>ROUND(Table1[[#This Row],[Turnover Ratio]],2)</f>
        <v>3.66</v>
      </c>
    </row>
    <row r="4508" spans="1:14" hidden="1" x14ac:dyDescent="0.25">
      <c r="A4508" t="s">
        <v>3625</v>
      </c>
      <c r="B4508" s="1">
        <v>45660</v>
      </c>
      <c r="C4508">
        <v>361</v>
      </c>
      <c r="D4508">
        <v>383</v>
      </c>
      <c r="E4508">
        <v>27</v>
      </c>
      <c r="F4508">
        <v>22</v>
      </c>
      <c r="G4508">
        <v>18</v>
      </c>
      <c r="H4508" t="s">
        <v>3950</v>
      </c>
      <c r="I4508">
        <f>YEAR(Table1[[#This Row],[Date]])</f>
        <v>2025</v>
      </c>
      <c r="J4508">
        <f>MONTH(Table1[[#This Row],[Date]])</f>
        <v>1</v>
      </c>
      <c r="K4508">
        <f>WEEKDAY(Table1[[#This Row],[Date]])</f>
        <v>6</v>
      </c>
      <c r="L4508" s="3">
        <f>DAY(Table1[[#This Row],[Date]])</f>
        <v>3</v>
      </c>
      <c r="M4508" s="3">
        <f>Table1[[#This Row],[Inventory Level]]/Table1[[#This Row],[Reorder Point]]</f>
        <v>0.94255874673629247</v>
      </c>
      <c r="N4508" s="3">
        <f>ROUND(Table1[[#This Row],[Turnover Ratio]],2)</f>
        <v>0.94</v>
      </c>
    </row>
    <row r="4509" spans="1:14" x14ac:dyDescent="0.25">
      <c r="A4509" t="s">
        <v>3626</v>
      </c>
      <c r="B4509" s="1">
        <v>45367</v>
      </c>
      <c r="C4509">
        <v>400</v>
      </c>
      <c r="D4509">
        <v>292</v>
      </c>
      <c r="E4509">
        <v>24</v>
      </c>
      <c r="F4509">
        <v>136</v>
      </c>
      <c r="G4509">
        <v>43</v>
      </c>
      <c r="H4509" t="s">
        <v>3949</v>
      </c>
      <c r="I4509">
        <f>YEAR(Table1[[#This Row],[Date]])</f>
        <v>2024</v>
      </c>
      <c r="J4509">
        <f>MONTH(Table1[[#This Row],[Date]])</f>
        <v>3</v>
      </c>
      <c r="K4509">
        <f>WEEKDAY(Table1[[#This Row],[Date]])</f>
        <v>7</v>
      </c>
      <c r="L4509" s="3">
        <f>DAY(Table1[[#This Row],[Date]])</f>
        <v>16</v>
      </c>
      <c r="M4509" s="3">
        <f>Table1[[#This Row],[Inventory Level]]/Table1[[#This Row],[Reorder Point]]</f>
        <v>1.3698630136986301</v>
      </c>
      <c r="N4509" s="3">
        <f>ROUND(Table1[[#This Row],[Turnover Ratio]],2)</f>
        <v>1.37</v>
      </c>
    </row>
    <row r="4510" spans="1:14" x14ac:dyDescent="0.25">
      <c r="A4510" t="s">
        <v>3627</v>
      </c>
      <c r="B4510" s="1">
        <v>45146</v>
      </c>
      <c r="C4510">
        <v>548</v>
      </c>
      <c r="D4510">
        <v>74</v>
      </c>
      <c r="E4510">
        <v>19</v>
      </c>
      <c r="F4510">
        <v>181</v>
      </c>
      <c r="G4510">
        <v>14</v>
      </c>
      <c r="H4510" t="s">
        <v>3949</v>
      </c>
      <c r="I4510">
        <f>YEAR(Table1[[#This Row],[Date]])</f>
        <v>2023</v>
      </c>
      <c r="J4510">
        <f>MONTH(Table1[[#This Row],[Date]])</f>
        <v>8</v>
      </c>
      <c r="K4510">
        <f>WEEKDAY(Table1[[#This Row],[Date]])</f>
        <v>3</v>
      </c>
      <c r="L4510" s="3">
        <f>DAY(Table1[[#This Row],[Date]])</f>
        <v>8</v>
      </c>
      <c r="M4510" s="3">
        <f>Table1[[#This Row],[Inventory Level]]/Table1[[#This Row],[Reorder Point]]</f>
        <v>7.4054054054054053</v>
      </c>
      <c r="N4510" s="3">
        <f>ROUND(Table1[[#This Row],[Turnover Ratio]],2)</f>
        <v>7.41</v>
      </c>
    </row>
    <row r="4511" spans="1:14" hidden="1" x14ac:dyDescent="0.25">
      <c r="A4511" t="s">
        <v>3628</v>
      </c>
      <c r="B4511" s="1">
        <v>45098</v>
      </c>
      <c r="C4511">
        <v>779</v>
      </c>
      <c r="D4511">
        <v>390</v>
      </c>
      <c r="E4511">
        <v>18</v>
      </c>
      <c r="F4511">
        <v>108</v>
      </c>
      <c r="G4511">
        <v>44</v>
      </c>
      <c r="H4511" t="s">
        <v>3951</v>
      </c>
      <c r="I4511">
        <f>YEAR(Table1[[#This Row],[Date]])</f>
        <v>2023</v>
      </c>
      <c r="J4511">
        <f>MONTH(Table1[[#This Row],[Date]])</f>
        <v>6</v>
      </c>
      <c r="K4511">
        <f>WEEKDAY(Table1[[#This Row],[Date]])</f>
        <v>4</v>
      </c>
      <c r="L4511" s="3">
        <f>DAY(Table1[[#This Row],[Date]])</f>
        <v>21</v>
      </c>
      <c r="M4511" s="3">
        <f>Table1[[#This Row],[Inventory Level]]/Table1[[#This Row],[Reorder Point]]</f>
        <v>1.9974358974358974</v>
      </c>
      <c r="N4511" s="3">
        <f>ROUND(Table1[[#This Row],[Turnover Ratio]],2)</f>
        <v>2</v>
      </c>
    </row>
    <row r="4512" spans="1:14" x14ac:dyDescent="0.25">
      <c r="A4512" t="s">
        <v>3629</v>
      </c>
      <c r="B4512" s="1">
        <v>45084</v>
      </c>
      <c r="C4512">
        <v>815</v>
      </c>
      <c r="D4512">
        <v>150</v>
      </c>
      <c r="E4512">
        <v>16</v>
      </c>
      <c r="F4512">
        <v>181</v>
      </c>
      <c r="G4512">
        <v>50</v>
      </c>
      <c r="H4512" t="s">
        <v>3949</v>
      </c>
      <c r="I4512">
        <f>YEAR(Table1[[#This Row],[Date]])</f>
        <v>2023</v>
      </c>
      <c r="J4512">
        <f>MONTH(Table1[[#This Row],[Date]])</f>
        <v>6</v>
      </c>
      <c r="K4512">
        <f>WEEKDAY(Table1[[#This Row],[Date]])</f>
        <v>4</v>
      </c>
      <c r="L4512" s="3">
        <f>DAY(Table1[[#This Row],[Date]])</f>
        <v>7</v>
      </c>
      <c r="M4512" s="3">
        <f>Table1[[#This Row],[Inventory Level]]/Table1[[#This Row],[Reorder Point]]</f>
        <v>5.4333333333333336</v>
      </c>
      <c r="N4512" s="3">
        <f>ROUND(Table1[[#This Row],[Turnover Ratio]],2)</f>
        <v>5.43</v>
      </c>
    </row>
    <row r="4513" spans="1:14" x14ac:dyDescent="0.25">
      <c r="A4513" t="s">
        <v>3266</v>
      </c>
      <c r="B4513" s="1">
        <v>45047</v>
      </c>
      <c r="C4513">
        <v>966</v>
      </c>
      <c r="D4513">
        <v>57</v>
      </c>
      <c r="E4513">
        <v>26</v>
      </c>
      <c r="F4513">
        <v>122</v>
      </c>
      <c r="G4513">
        <v>45</v>
      </c>
      <c r="H4513" t="s">
        <v>3949</v>
      </c>
      <c r="I4513">
        <f>YEAR(Table1[[#This Row],[Date]])</f>
        <v>2023</v>
      </c>
      <c r="J4513">
        <f>MONTH(Table1[[#This Row],[Date]])</f>
        <v>5</v>
      </c>
      <c r="K4513">
        <f>WEEKDAY(Table1[[#This Row],[Date]])</f>
        <v>2</v>
      </c>
      <c r="L4513" s="3">
        <f>DAY(Table1[[#This Row],[Date]])</f>
        <v>1</v>
      </c>
      <c r="M4513" s="3">
        <f>Table1[[#This Row],[Inventory Level]]/Table1[[#This Row],[Reorder Point]]</f>
        <v>16.94736842105263</v>
      </c>
      <c r="N4513" s="3">
        <f>ROUND(Table1[[#This Row],[Turnover Ratio]],2)</f>
        <v>16.95</v>
      </c>
    </row>
    <row r="4514" spans="1:14" hidden="1" x14ac:dyDescent="0.25">
      <c r="A4514" t="s">
        <v>3630</v>
      </c>
      <c r="B4514" s="1">
        <v>45611</v>
      </c>
      <c r="C4514">
        <v>123</v>
      </c>
      <c r="D4514">
        <v>138</v>
      </c>
      <c r="E4514">
        <v>23</v>
      </c>
      <c r="F4514">
        <v>167</v>
      </c>
      <c r="G4514">
        <v>33</v>
      </c>
      <c r="H4514" t="s">
        <v>3951</v>
      </c>
      <c r="I4514">
        <f>YEAR(Table1[[#This Row],[Date]])</f>
        <v>2024</v>
      </c>
      <c r="J4514">
        <f>MONTH(Table1[[#This Row],[Date]])</f>
        <v>11</v>
      </c>
      <c r="K4514">
        <f>WEEKDAY(Table1[[#This Row],[Date]])</f>
        <v>6</v>
      </c>
      <c r="L4514" s="3">
        <f>DAY(Table1[[#This Row],[Date]])</f>
        <v>15</v>
      </c>
      <c r="M4514" s="3">
        <f>Table1[[#This Row],[Inventory Level]]/Table1[[#This Row],[Reorder Point]]</f>
        <v>0.89130434782608692</v>
      </c>
      <c r="N4514" s="3">
        <f>ROUND(Table1[[#This Row],[Turnover Ratio]],2)</f>
        <v>0.89</v>
      </c>
    </row>
    <row r="4515" spans="1:14" x14ac:dyDescent="0.25">
      <c r="A4515" t="s">
        <v>2815</v>
      </c>
      <c r="B4515" s="1">
        <v>45204</v>
      </c>
      <c r="C4515">
        <v>547</v>
      </c>
      <c r="D4515">
        <v>327</v>
      </c>
      <c r="E4515">
        <v>6</v>
      </c>
      <c r="F4515">
        <v>76</v>
      </c>
      <c r="G4515">
        <v>28</v>
      </c>
      <c r="H4515" t="s">
        <v>3949</v>
      </c>
      <c r="I4515">
        <f>YEAR(Table1[[#This Row],[Date]])</f>
        <v>2023</v>
      </c>
      <c r="J4515">
        <f>MONTH(Table1[[#This Row],[Date]])</f>
        <v>10</v>
      </c>
      <c r="K4515">
        <f>WEEKDAY(Table1[[#This Row],[Date]])</f>
        <v>5</v>
      </c>
      <c r="L4515" s="3">
        <f>DAY(Table1[[#This Row],[Date]])</f>
        <v>5</v>
      </c>
      <c r="M4515" s="3">
        <f>Table1[[#This Row],[Inventory Level]]/Table1[[#This Row],[Reorder Point]]</f>
        <v>1.6727828746177369</v>
      </c>
      <c r="N4515" s="3">
        <f>ROUND(Table1[[#This Row],[Turnover Ratio]],2)</f>
        <v>1.67</v>
      </c>
    </row>
    <row r="4516" spans="1:14" hidden="1" x14ac:dyDescent="0.25">
      <c r="A4516" t="s">
        <v>2378</v>
      </c>
      <c r="B4516" s="1">
        <v>45192</v>
      </c>
      <c r="C4516">
        <v>156</v>
      </c>
      <c r="D4516">
        <v>358</v>
      </c>
      <c r="E4516">
        <v>27</v>
      </c>
      <c r="F4516">
        <v>117</v>
      </c>
      <c r="G4516">
        <v>16</v>
      </c>
      <c r="H4516" t="s">
        <v>3950</v>
      </c>
      <c r="I4516">
        <f>YEAR(Table1[[#This Row],[Date]])</f>
        <v>2023</v>
      </c>
      <c r="J4516">
        <f>MONTH(Table1[[#This Row],[Date]])</f>
        <v>9</v>
      </c>
      <c r="K4516">
        <f>WEEKDAY(Table1[[#This Row],[Date]])</f>
        <v>7</v>
      </c>
      <c r="L4516" s="3">
        <f>DAY(Table1[[#This Row],[Date]])</f>
        <v>23</v>
      </c>
      <c r="M4516" s="3">
        <f>Table1[[#This Row],[Inventory Level]]/Table1[[#This Row],[Reorder Point]]</f>
        <v>0.43575418994413406</v>
      </c>
      <c r="N4516" s="3">
        <f>ROUND(Table1[[#This Row],[Turnover Ratio]],2)</f>
        <v>0.44</v>
      </c>
    </row>
    <row r="4517" spans="1:14" hidden="1" x14ac:dyDescent="0.25">
      <c r="A4517" t="s">
        <v>3631</v>
      </c>
      <c r="B4517" s="1">
        <v>45244</v>
      </c>
      <c r="C4517">
        <v>585</v>
      </c>
      <c r="D4517">
        <v>247</v>
      </c>
      <c r="E4517">
        <v>8</v>
      </c>
      <c r="F4517">
        <v>105</v>
      </c>
      <c r="G4517">
        <v>34</v>
      </c>
      <c r="H4517" t="s">
        <v>3950</v>
      </c>
      <c r="I4517">
        <f>YEAR(Table1[[#This Row],[Date]])</f>
        <v>2023</v>
      </c>
      <c r="J4517">
        <f>MONTH(Table1[[#This Row],[Date]])</f>
        <v>11</v>
      </c>
      <c r="K4517">
        <f>WEEKDAY(Table1[[#This Row],[Date]])</f>
        <v>3</v>
      </c>
      <c r="L4517" s="3">
        <f>DAY(Table1[[#This Row],[Date]])</f>
        <v>14</v>
      </c>
      <c r="M4517" s="3">
        <f>Table1[[#This Row],[Inventory Level]]/Table1[[#This Row],[Reorder Point]]</f>
        <v>2.3684210526315788</v>
      </c>
      <c r="N4517" s="3">
        <f>ROUND(Table1[[#This Row],[Turnover Ratio]],2)</f>
        <v>2.37</v>
      </c>
    </row>
    <row r="4518" spans="1:14" hidden="1" x14ac:dyDescent="0.25">
      <c r="A4518" t="s">
        <v>3632</v>
      </c>
      <c r="B4518" s="1">
        <v>45071</v>
      </c>
      <c r="C4518">
        <v>335</v>
      </c>
      <c r="D4518">
        <v>204</v>
      </c>
      <c r="E4518">
        <v>6</v>
      </c>
      <c r="F4518">
        <v>162</v>
      </c>
      <c r="G4518">
        <v>45</v>
      </c>
      <c r="H4518" t="s">
        <v>3951</v>
      </c>
      <c r="I4518">
        <f>YEAR(Table1[[#This Row],[Date]])</f>
        <v>2023</v>
      </c>
      <c r="J4518">
        <f>MONTH(Table1[[#This Row],[Date]])</f>
        <v>5</v>
      </c>
      <c r="K4518">
        <f>WEEKDAY(Table1[[#This Row],[Date]])</f>
        <v>5</v>
      </c>
      <c r="L4518" s="3">
        <f>DAY(Table1[[#This Row],[Date]])</f>
        <v>25</v>
      </c>
      <c r="M4518" s="3">
        <f>Table1[[#This Row],[Inventory Level]]/Table1[[#This Row],[Reorder Point]]</f>
        <v>1.642156862745098</v>
      </c>
      <c r="N4518" s="3">
        <f>ROUND(Table1[[#This Row],[Turnover Ratio]],2)</f>
        <v>1.64</v>
      </c>
    </row>
    <row r="4519" spans="1:14" hidden="1" x14ac:dyDescent="0.25">
      <c r="A4519" t="s">
        <v>3633</v>
      </c>
      <c r="B4519" s="1">
        <v>45565</v>
      </c>
      <c r="C4519">
        <v>580</v>
      </c>
      <c r="D4519">
        <v>52</v>
      </c>
      <c r="E4519">
        <v>5</v>
      </c>
      <c r="F4519">
        <v>79</v>
      </c>
      <c r="G4519">
        <v>29</v>
      </c>
      <c r="H4519" t="s">
        <v>3951</v>
      </c>
      <c r="I4519">
        <f>YEAR(Table1[[#This Row],[Date]])</f>
        <v>2024</v>
      </c>
      <c r="J4519">
        <f>MONTH(Table1[[#This Row],[Date]])</f>
        <v>9</v>
      </c>
      <c r="K4519">
        <f>WEEKDAY(Table1[[#This Row],[Date]])</f>
        <v>2</v>
      </c>
      <c r="L4519" s="3">
        <f>DAY(Table1[[#This Row],[Date]])</f>
        <v>30</v>
      </c>
      <c r="M4519" s="3">
        <f>Table1[[#This Row],[Inventory Level]]/Table1[[#This Row],[Reorder Point]]</f>
        <v>11.153846153846153</v>
      </c>
      <c r="N4519" s="3">
        <f>ROUND(Table1[[#This Row],[Turnover Ratio]],2)</f>
        <v>11.15</v>
      </c>
    </row>
    <row r="4520" spans="1:14" hidden="1" x14ac:dyDescent="0.25">
      <c r="A4520" t="s">
        <v>3634</v>
      </c>
      <c r="B4520" s="1">
        <v>45602</v>
      </c>
      <c r="C4520">
        <v>868</v>
      </c>
      <c r="D4520">
        <v>294</v>
      </c>
      <c r="E4520">
        <v>5</v>
      </c>
      <c r="F4520">
        <v>194</v>
      </c>
      <c r="G4520">
        <v>32</v>
      </c>
      <c r="H4520" t="s">
        <v>3950</v>
      </c>
      <c r="I4520">
        <f>YEAR(Table1[[#This Row],[Date]])</f>
        <v>2024</v>
      </c>
      <c r="J4520">
        <f>MONTH(Table1[[#This Row],[Date]])</f>
        <v>11</v>
      </c>
      <c r="K4520">
        <f>WEEKDAY(Table1[[#This Row],[Date]])</f>
        <v>4</v>
      </c>
      <c r="L4520" s="3">
        <f>DAY(Table1[[#This Row],[Date]])</f>
        <v>6</v>
      </c>
      <c r="M4520" s="3">
        <f>Table1[[#This Row],[Inventory Level]]/Table1[[#This Row],[Reorder Point]]</f>
        <v>2.9523809523809526</v>
      </c>
      <c r="N4520" s="3">
        <f>ROUND(Table1[[#This Row],[Turnover Ratio]],2)</f>
        <v>2.95</v>
      </c>
    </row>
    <row r="4521" spans="1:14" x14ac:dyDescent="0.25">
      <c r="A4521" t="s">
        <v>3136</v>
      </c>
      <c r="B4521" s="1">
        <v>45011</v>
      </c>
      <c r="C4521">
        <v>578</v>
      </c>
      <c r="D4521">
        <v>492</v>
      </c>
      <c r="E4521">
        <v>3</v>
      </c>
      <c r="F4521">
        <v>63</v>
      </c>
      <c r="G4521">
        <v>45</v>
      </c>
      <c r="H4521" t="s">
        <v>3949</v>
      </c>
      <c r="I4521">
        <f>YEAR(Table1[[#This Row],[Date]])</f>
        <v>2023</v>
      </c>
      <c r="J4521">
        <f>MONTH(Table1[[#This Row],[Date]])</f>
        <v>3</v>
      </c>
      <c r="K4521">
        <f>WEEKDAY(Table1[[#This Row],[Date]])</f>
        <v>1</v>
      </c>
      <c r="L4521" s="3">
        <f>DAY(Table1[[#This Row],[Date]])</f>
        <v>26</v>
      </c>
      <c r="M4521" s="3">
        <f>Table1[[#This Row],[Inventory Level]]/Table1[[#This Row],[Reorder Point]]</f>
        <v>1.1747967479674797</v>
      </c>
      <c r="N4521" s="3">
        <f>ROUND(Table1[[#This Row],[Turnover Ratio]],2)</f>
        <v>1.17</v>
      </c>
    </row>
    <row r="4522" spans="1:14" hidden="1" x14ac:dyDescent="0.25">
      <c r="A4522" t="s">
        <v>2754</v>
      </c>
      <c r="B4522" s="1">
        <v>45382</v>
      </c>
      <c r="C4522">
        <v>510</v>
      </c>
      <c r="D4522">
        <v>76</v>
      </c>
      <c r="E4522">
        <v>27</v>
      </c>
      <c r="F4522">
        <v>64</v>
      </c>
      <c r="G4522">
        <v>36</v>
      </c>
      <c r="H4522" t="s">
        <v>3951</v>
      </c>
      <c r="I4522">
        <f>YEAR(Table1[[#This Row],[Date]])</f>
        <v>2024</v>
      </c>
      <c r="J4522">
        <f>MONTH(Table1[[#This Row],[Date]])</f>
        <v>3</v>
      </c>
      <c r="K4522">
        <f>WEEKDAY(Table1[[#This Row],[Date]])</f>
        <v>1</v>
      </c>
      <c r="L4522" s="3">
        <f>DAY(Table1[[#This Row],[Date]])</f>
        <v>31</v>
      </c>
      <c r="M4522" s="3">
        <f>Table1[[#This Row],[Inventory Level]]/Table1[[#This Row],[Reorder Point]]</f>
        <v>6.7105263157894735</v>
      </c>
      <c r="N4522" s="3">
        <f>ROUND(Table1[[#This Row],[Turnover Ratio]],2)</f>
        <v>6.71</v>
      </c>
    </row>
    <row r="4523" spans="1:14" hidden="1" x14ac:dyDescent="0.25">
      <c r="A4523" t="s">
        <v>3635</v>
      </c>
      <c r="B4523" s="1">
        <v>45169</v>
      </c>
      <c r="C4523">
        <v>664</v>
      </c>
      <c r="D4523">
        <v>456</v>
      </c>
      <c r="E4523">
        <v>2</v>
      </c>
      <c r="F4523">
        <v>120</v>
      </c>
      <c r="G4523">
        <v>12</v>
      </c>
      <c r="H4523" t="s">
        <v>3951</v>
      </c>
      <c r="I4523">
        <f>YEAR(Table1[[#This Row],[Date]])</f>
        <v>2023</v>
      </c>
      <c r="J4523">
        <f>MONTH(Table1[[#This Row],[Date]])</f>
        <v>8</v>
      </c>
      <c r="K4523">
        <f>WEEKDAY(Table1[[#This Row],[Date]])</f>
        <v>5</v>
      </c>
      <c r="L4523" s="3">
        <f>DAY(Table1[[#This Row],[Date]])</f>
        <v>31</v>
      </c>
      <c r="M4523" s="3">
        <f>Table1[[#This Row],[Inventory Level]]/Table1[[#This Row],[Reorder Point]]</f>
        <v>1.4561403508771931</v>
      </c>
      <c r="N4523" s="3">
        <f>ROUND(Table1[[#This Row],[Turnover Ratio]],2)</f>
        <v>1.46</v>
      </c>
    </row>
    <row r="4524" spans="1:14" hidden="1" x14ac:dyDescent="0.25">
      <c r="A4524" t="s">
        <v>2809</v>
      </c>
      <c r="B4524" s="1">
        <v>45423</v>
      </c>
      <c r="C4524">
        <v>643</v>
      </c>
      <c r="D4524">
        <v>365</v>
      </c>
      <c r="E4524">
        <v>2</v>
      </c>
      <c r="F4524">
        <v>9</v>
      </c>
      <c r="G4524">
        <v>42</v>
      </c>
      <c r="H4524" t="s">
        <v>3950</v>
      </c>
      <c r="I4524">
        <f>YEAR(Table1[[#This Row],[Date]])</f>
        <v>2024</v>
      </c>
      <c r="J4524">
        <f>MONTH(Table1[[#This Row],[Date]])</f>
        <v>5</v>
      </c>
      <c r="K4524">
        <f>WEEKDAY(Table1[[#This Row],[Date]])</f>
        <v>7</v>
      </c>
      <c r="L4524" s="3">
        <f>DAY(Table1[[#This Row],[Date]])</f>
        <v>11</v>
      </c>
      <c r="M4524" s="3">
        <f>Table1[[#This Row],[Inventory Level]]/Table1[[#This Row],[Reorder Point]]</f>
        <v>1.7616438356164383</v>
      </c>
      <c r="N4524" s="3">
        <f>ROUND(Table1[[#This Row],[Turnover Ratio]],2)</f>
        <v>1.76</v>
      </c>
    </row>
    <row r="4525" spans="1:14" x14ac:dyDescent="0.25">
      <c r="A4525" t="s">
        <v>3636</v>
      </c>
      <c r="B4525" s="1">
        <v>45138</v>
      </c>
      <c r="C4525">
        <v>872</v>
      </c>
      <c r="D4525">
        <v>493</v>
      </c>
      <c r="E4525">
        <v>1</v>
      </c>
      <c r="F4525">
        <v>18</v>
      </c>
      <c r="G4525">
        <v>49</v>
      </c>
      <c r="H4525" t="s">
        <v>3949</v>
      </c>
      <c r="I4525">
        <f>YEAR(Table1[[#This Row],[Date]])</f>
        <v>2023</v>
      </c>
      <c r="J4525">
        <f>MONTH(Table1[[#This Row],[Date]])</f>
        <v>7</v>
      </c>
      <c r="K4525">
        <f>WEEKDAY(Table1[[#This Row],[Date]])</f>
        <v>2</v>
      </c>
      <c r="L4525" s="3">
        <f>DAY(Table1[[#This Row],[Date]])</f>
        <v>31</v>
      </c>
      <c r="M4525" s="3">
        <f>Table1[[#This Row],[Inventory Level]]/Table1[[#This Row],[Reorder Point]]</f>
        <v>1.7687626774847871</v>
      </c>
      <c r="N4525" s="3">
        <f>ROUND(Table1[[#This Row],[Turnover Ratio]],2)</f>
        <v>1.77</v>
      </c>
    </row>
    <row r="4526" spans="1:14" hidden="1" x14ac:dyDescent="0.25">
      <c r="A4526" t="s">
        <v>2999</v>
      </c>
      <c r="B4526" s="1">
        <v>45512</v>
      </c>
      <c r="C4526">
        <v>503</v>
      </c>
      <c r="D4526">
        <v>121</v>
      </c>
      <c r="E4526">
        <v>5</v>
      </c>
      <c r="F4526">
        <v>185</v>
      </c>
      <c r="G4526">
        <v>28</v>
      </c>
      <c r="H4526" t="s">
        <v>3951</v>
      </c>
      <c r="I4526">
        <f>YEAR(Table1[[#This Row],[Date]])</f>
        <v>2024</v>
      </c>
      <c r="J4526">
        <f>MONTH(Table1[[#This Row],[Date]])</f>
        <v>8</v>
      </c>
      <c r="K4526">
        <f>WEEKDAY(Table1[[#This Row],[Date]])</f>
        <v>5</v>
      </c>
      <c r="L4526" s="3">
        <f>DAY(Table1[[#This Row],[Date]])</f>
        <v>8</v>
      </c>
      <c r="M4526" s="3">
        <f>Table1[[#This Row],[Inventory Level]]/Table1[[#This Row],[Reorder Point]]</f>
        <v>4.1570247933884295</v>
      </c>
      <c r="N4526" s="3">
        <f>ROUND(Table1[[#This Row],[Turnover Ratio]],2)</f>
        <v>4.16</v>
      </c>
    </row>
    <row r="4527" spans="1:14" hidden="1" x14ac:dyDescent="0.25">
      <c r="A4527" t="s">
        <v>3637</v>
      </c>
      <c r="B4527" s="1">
        <v>45345</v>
      </c>
      <c r="C4527">
        <v>779</v>
      </c>
      <c r="D4527">
        <v>480</v>
      </c>
      <c r="E4527">
        <v>12</v>
      </c>
      <c r="F4527">
        <v>112</v>
      </c>
      <c r="G4527">
        <v>1</v>
      </c>
      <c r="H4527" t="s">
        <v>3950</v>
      </c>
      <c r="I4527">
        <f>YEAR(Table1[[#This Row],[Date]])</f>
        <v>2024</v>
      </c>
      <c r="J4527">
        <f>MONTH(Table1[[#This Row],[Date]])</f>
        <v>2</v>
      </c>
      <c r="K4527">
        <f>WEEKDAY(Table1[[#This Row],[Date]])</f>
        <v>6</v>
      </c>
      <c r="L4527" s="3">
        <f>DAY(Table1[[#This Row],[Date]])</f>
        <v>23</v>
      </c>
      <c r="M4527" s="3">
        <f>Table1[[#This Row],[Inventory Level]]/Table1[[#This Row],[Reorder Point]]</f>
        <v>1.6229166666666666</v>
      </c>
      <c r="N4527" s="3">
        <f>ROUND(Table1[[#This Row],[Turnover Ratio]],2)</f>
        <v>1.62</v>
      </c>
    </row>
    <row r="4528" spans="1:14" hidden="1" x14ac:dyDescent="0.25">
      <c r="A4528" t="s">
        <v>3638</v>
      </c>
      <c r="B4528" s="1">
        <v>45002</v>
      </c>
      <c r="C4528">
        <v>419</v>
      </c>
      <c r="D4528">
        <v>171</v>
      </c>
      <c r="E4528">
        <v>18</v>
      </c>
      <c r="F4528">
        <v>129</v>
      </c>
      <c r="G4528">
        <v>20</v>
      </c>
      <c r="H4528" t="s">
        <v>3950</v>
      </c>
      <c r="I4528">
        <f>YEAR(Table1[[#This Row],[Date]])</f>
        <v>2023</v>
      </c>
      <c r="J4528">
        <f>MONTH(Table1[[#This Row],[Date]])</f>
        <v>3</v>
      </c>
      <c r="K4528">
        <f>WEEKDAY(Table1[[#This Row],[Date]])</f>
        <v>6</v>
      </c>
      <c r="L4528" s="3">
        <f>DAY(Table1[[#This Row],[Date]])</f>
        <v>17</v>
      </c>
      <c r="M4528" s="3">
        <f>Table1[[#This Row],[Inventory Level]]/Table1[[#This Row],[Reorder Point]]</f>
        <v>2.4502923976608186</v>
      </c>
      <c r="N4528" s="3">
        <f>ROUND(Table1[[#This Row],[Turnover Ratio]],2)</f>
        <v>2.4500000000000002</v>
      </c>
    </row>
    <row r="4529" spans="1:14" hidden="1" x14ac:dyDescent="0.25">
      <c r="A4529" t="s">
        <v>3639</v>
      </c>
      <c r="B4529" s="1">
        <v>45093</v>
      </c>
      <c r="C4529">
        <v>927</v>
      </c>
      <c r="D4529">
        <v>339</v>
      </c>
      <c r="E4529">
        <v>15</v>
      </c>
      <c r="F4529">
        <v>16</v>
      </c>
      <c r="G4529">
        <v>8</v>
      </c>
      <c r="H4529" t="s">
        <v>3951</v>
      </c>
      <c r="I4529">
        <f>YEAR(Table1[[#This Row],[Date]])</f>
        <v>2023</v>
      </c>
      <c r="J4529">
        <f>MONTH(Table1[[#This Row],[Date]])</f>
        <v>6</v>
      </c>
      <c r="K4529">
        <f>WEEKDAY(Table1[[#This Row],[Date]])</f>
        <v>6</v>
      </c>
      <c r="L4529" s="3">
        <f>DAY(Table1[[#This Row],[Date]])</f>
        <v>16</v>
      </c>
      <c r="M4529" s="3">
        <f>Table1[[#This Row],[Inventory Level]]/Table1[[#This Row],[Reorder Point]]</f>
        <v>2.7345132743362832</v>
      </c>
      <c r="N4529" s="3">
        <f>ROUND(Table1[[#This Row],[Turnover Ratio]],2)</f>
        <v>2.73</v>
      </c>
    </row>
    <row r="4530" spans="1:14" hidden="1" x14ac:dyDescent="0.25">
      <c r="A4530" t="s">
        <v>3640</v>
      </c>
      <c r="B4530" s="1">
        <v>45213</v>
      </c>
      <c r="C4530">
        <v>219</v>
      </c>
      <c r="D4530">
        <v>372</v>
      </c>
      <c r="E4530">
        <v>4</v>
      </c>
      <c r="F4530">
        <v>80</v>
      </c>
      <c r="G4530">
        <v>47</v>
      </c>
      <c r="H4530" t="s">
        <v>3950</v>
      </c>
      <c r="I4530">
        <f>YEAR(Table1[[#This Row],[Date]])</f>
        <v>2023</v>
      </c>
      <c r="J4530">
        <f>MONTH(Table1[[#This Row],[Date]])</f>
        <v>10</v>
      </c>
      <c r="K4530">
        <f>WEEKDAY(Table1[[#This Row],[Date]])</f>
        <v>7</v>
      </c>
      <c r="L4530" s="3">
        <f>DAY(Table1[[#This Row],[Date]])</f>
        <v>14</v>
      </c>
      <c r="M4530" s="3">
        <f>Table1[[#This Row],[Inventory Level]]/Table1[[#This Row],[Reorder Point]]</f>
        <v>0.58870967741935487</v>
      </c>
      <c r="N4530" s="3">
        <f>ROUND(Table1[[#This Row],[Turnover Ratio]],2)</f>
        <v>0.59</v>
      </c>
    </row>
    <row r="4531" spans="1:14" x14ac:dyDescent="0.25">
      <c r="A4531" t="s">
        <v>3641</v>
      </c>
      <c r="B4531" s="1">
        <v>45587</v>
      </c>
      <c r="C4531">
        <v>501</v>
      </c>
      <c r="D4531">
        <v>468</v>
      </c>
      <c r="E4531">
        <v>15</v>
      </c>
      <c r="F4531">
        <v>10</v>
      </c>
      <c r="G4531">
        <v>50</v>
      </c>
      <c r="H4531" t="s">
        <v>3949</v>
      </c>
      <c r="I4531">
        <f>YEAR(Table1[[#This Row],[Date]])</f>
        <v>2024</v>
      </c>
      <c r="J4531">
        <f>MONTH(Table1[[#This Row],[Date]])</f>
        <v>10</v>
      </c>
      <c r="K4531">
        <f>WEEKDAY(Table1[[#This Row],[Date]])</f>
        <v>3</v>
      </c>
      <c r="L4531" s="3">
        <f>DAY(Table1[[#This Row],[Date]])</f>
        <v>22</v>
      </c>
      <c r="M4531" s="3">
        <f>Table1[[#This Row],[Inventory Level]]/Table1[[#This Row],[Reorder Point]]</f>
        <v>1.0705128205128205</v>
      </c>
      <c r="N4531" s="3">
        <f>ROUND(Table1[[#This Row],[Turnover Ratio]],2)</f>
        <v>1.07</v>
      </c>
    </row>
    <row r="4532" spans="1:14" hidden="1" x14ac:dyDescent="0.25">
      <c r="A4532" t="s">
        <v>3642</v>
      </c>
      <c r="B4532" s="1">
        <v>45576</v>
      </c>
      <c r="C4532">
        <v>740</v>
      </c>
      <c r="D4532">
        <v>292</v>
      </c>
      <c r="E4532">
        <v>12</v>
      </c>
      <c r="F4532">
        <v>112</v>
      </c>
      <c r="G4532">
        <v>4</v>
      </c>
      <c r="H4532" t="s">
        <v>3951</v>
      </c>
      <c r="I4532">
        <f>YEAR(Table1[[#This Row],[Date]])</f>
        <v>2024</v>
      </c>
      <c r="J4532">
        <f>MONTH(Table1[[#This Row],[Date]])</f>
        <v>10</v>
      </c>
      <c r="K4532">
        <f>WEEKDAY(Table1[[#This Row],[Date]])</f>
        <v>6</v>
      </c>
      <c r="L4532" s="3">
        <f>DAY(Table1[[#This Row],[Date]])</f>
        <v>11</v>
      </c>
      <c r="M4532" s="3">
        <f>Table1[[#This Row],[Inventory Level]]/Table1[[#This Row],[Reorder Point]]</f>
        <v>2.5342465753424657</v>
      </c>
      <c r="N4532" s="3">
        <f>ROUND(Table1[[#This Row],[Turnover Ratio]],2)</f>
        <v>2.5299999999999998</v>
      </c>
    </row>
    <row r="4533" spans="1:14" x14ac:dyDescent="0.25">
      <c r="A4533" t="s">
        <v>3413</v>
      </c>
      <c r="B4533" s="1">
        <v>45001</v>
      </c>
      <c r="C4533">
        <v>151</v>
      </c>
      <c r="D4533">
        <v>257</v>
      </c>
      <c r="E4533">
        <v>19</v>
      </c>
      <c r="F4533">
        <v>114</v>
      </c>
      <c r="G4533">
        <v>47</v>
      </c>
      <c r="H4533" t="s">
        <v>3949</v>
      </c>
      <c r="I4533">
        <f>YEAR(Table1[[#This Row],[Date]])</f>
        <v>2023</v>
      </c>
      <c r="J4533">
        <f>MONTH(Table1[[#This Row],[Date]])</f>
        <v>3</v>
      </c>
      <c r="K4533">
        <f>WEEKDAY(Table1[[#This Row],[Date]])</f>
        <v>5</v>
      </c>
      <c r="L4533" s="3">
        <f>DAY(Table1[[#This Row],[Date]])</f>
        <v>16</v>
      </c>
      <c r="M4533" s="3">
        <f>Table1[[#This Row],[Inventory Level]]/Table1[[#This Row],[Reorder Point]]</f>
        <v>0.58754863813229574</v>
      </c>
      <c r="N4533" s="3">
        <f>ROUND(Table1[[#This Row],[Turnover Ratio]],2)</f>
        <v>0.59</v>
      </c>
    </row>
    <row r="4534" spans="1:14" x14ac:dyDescent="0.25">
      <c r="A4534" t="s">
        <v>3643</v>
      </c>
      <c r="B4534" s="1">
        <v>45601</v>
      </c>
      <c r="C4534">
        <v>425</v>
      </c>
      <c r="D4534">
        <v>355</v>
      </c>
      <c r="E4534">
        <v>9</v>
      </c>
      <c r="F4534">
        <v>199</v>
      </c>
      <c r="G4534">
        <v>50</v>
      </c>
      <c r="H4534" t="s">
        <v>3949</v>
      </c>
      <c r="I4534">
        <f>YEAR(Table1[[#This Row],[Date]])</f>
        <v>2024</v>
      </c>
      <c r="J4534">
        <f>MONTH(Table1[[#This Row],[Date]])</f>
        <v>11</v>
      </c>
      <c r="K4534">
        <f>WEEKDAY(Table1[[#This Row],[Date]])</f>
        <v>3</v>
      </c>
      <c r="L4534" s="3">
        <f>DAY(Table1[[#This Row],[Date]])</f>
        <v>5</v>
      </c>
      <c r="M4534" s="3">
        <f>Table1[[#This Row],[Inventory Level]]/Table1[[#This Row],[Reorder Point]]</f>
        <v>1.1971830985915493</v>
      </c>
      <c r="N4534" s="3">
        <f>ROUND(Table1[[#This Row],[Turnover Ratio]],2)</f>
        <v>1.2</v>
      </c>
    </row>
    <row r="4535" spans="1:14" x14ac:dyDescent="0.25">
      <c r="A4535" t="s">
        <v>3644</v>
      </c>
      <c r="B4535" s="1">
        <v>45336</v>
      </c>
      <c r="C4535">
        <v>803</v>
      </c>
      <c r="D4535">
        <v>97</v>
      </c>
      <c r="E4535">
        <v>13</v>
      </c>
      <c r="F4535">
        <v>190</v>
      </c>
      <c r="G4535">
        <v>20</v>
      </c>
      <c r="H4535" t="s">
        <v>3949</v>
      </c>
      <c r="I4535">
        <f>YEAR(Table1[[#This Row],[Date]])</f>
        <v>2024</v>
      </c>
      <c r="J4535">
        <f>MONTH(Table1[[#This Row],[Date]])</f>
        <v>2</v>
      </c>
      <c r="K4535">
        <f>WEEKDAY(Table1[[#This Row],[Date]])</f>
        <v>4</v>
      </c>
      <c r="L4535" s="3">
        <f>DAY(Table1[[#This Row],[Date]])</f>
        <v>14</v>
      </c>
      <c r="M4535" s="3">
        <f>Table1[[#This Row],[Inventory Level]]/Table1[[#This Row],[Reorder Point]]</f>
        <v>8.2783505154639183</v>
      </c>
      <c r="N4535" s="3">
        <f>ROUND(Table1[[#This Row],[Turnover Ratio]],2)</f>
        <v>8.2799999999999994</v>
      </c>
    </row>
    <row r="4536" spans="1:14" hidden="1" x14ac:dyDescent="0.25">
      <c r="A4536" t="s">
        <v>3645</v>
      </c>
      <c r="B4536" s="1">
        <v>45088</v>
      </c>
      <c r="C4536">
        <v>819</v>
      </c>
      <c r="D4536">
        <v>450</v>
      </c>
      <c r="E4536">
        <v>21</v>
      </c>
      <c r="F4536">
        <v>38</v>
      </c>
      <c r="G4536">
        <v>18</v>
      </c>
      <c r="H4536" t="s">
        <v>3951</v>
      </c>
      <c r="I4536">
        <f>YEAR(Table1[[#This Row],[Date]])</f>
        <v>2023</v>
      </c>
      <c r="J4536">
        <f>MONTH(Table1[[#This Row],[Date]])</f>
        <v>6</v>
      </c>
      <c r="K4536">
        <f>WEEKDAY(Table1[[#This Row],[Date]])</f>
        <v>1</v>
      </c>
      <c r="L4536" s="3">
        <f>DAY(Table1[[#This Row],[Date]])</f>
        <v>11</v>
      </c>
      <c r="M4536" s="3">
        <f>Table1[[#This Row],[Inventory Level]]/Table1[[#This Row],[Reorder Point]]</f>
        <v>1.82</v>
      </c>
      <c r="N4536" s="3">
        <f>ROUND(Table1[[#This Row],[Turnover Ratio]],2)</f>
        <v>1.82</v>
      </c>
    </row>
    <row r="4537" spans="1:14" x14ac:dyDescent="0.25">
      <c r="A4537" t="s">
        <v>3646</v>
      </c>
      <c r="B4537" s="1">
        <v>45426</v>
      </c>
      <c r="C4537">
        <v>943</v>
      </c>
      <c r="D4537">
        <v>446</v>
      </c>
      <c r="E4537">
        <v>1</v>
      </c>
      <c r="F4537">
        <v>28</v>
      </c>
      <c r="G4537">
        <v>20</v>
      </c>
      <c r="H4537" t="s">
        <v>3949</v>
      </c>
      <c r="I4537">
        <f>YEAR(Table1[[#This Row],[Date]])</f>
        <v>2024</v>
      </c>
      <c r="J4537">
        <f>MONTH(Table1[[#This Row],[Date]])</f>
        <v>5</v>
      </c>
      <c r="K4537">
        <f>WEEKDAY(Table1[[#This Row],[Date]])</f>
        <v>3</v>
      </c>
      <c r="L4537" s="3">
        <f>DAY(Table1[[#This Row],[Date]])</f>
        <v>14</v>
      </c>
      <c r="M4537" s="3">
        <f>Table1[[#This Row],[Inventory Level]]/Table1[[#This Row],[Reorder Point]]</f>
        <v>2.1143497757847536</v>
      </c>
      <c r="N4537" s="3">
        <f>ROUND(Table1[[#This Row],[Turnover Ratio]],2)</f>
        <v>2.11</v>
      </c>
    </row>
    <row r="4538" spans="1:14" hidden="1" x14ac:dyDescent="0.25">
      <c r="A4538" t="s">
        <v>3647</v>
      </c>
      <c r="B4538" s="1">
        <v>45412</v>
      </c>
      <c r="C4538">
        <v>487</v>
      </c>
      <c r="D4538">
        <v>308</v>
      </c>
      <c r="E4538">
        <v>10</v>
      </c>
      <c r="F4538">
        <v>79</v>
      </c>
      <c r="G4538">
        <v>10</v>
      </c>
      <c r="H4538" t="s">
        <v>3950</v>
      </c>
      <c r="I4538">
        <f>YEAR(Table1[[#This Row],[Date]])</f>
        <v>2024</v>
      </c>
      <c r="J4538">
        <f>MONTH(Table1[[#This Row],[Date]])</f>
        <v>4</v>
      </c>
      <c r="K4538">
        <f>WEEKDAY(Table1[[#This Row],[Date]])</f>
        <v>3</v>
      </c>
      <c r="L4538" s="3">
        <f>DAY(Table1[[#This Row],[Date]])</f>
        <v>30</v>
      </c>
      <c r="M4538" s="3">
        <f>Table1[[#This Row],[Inventory Level]]/Table1[[#This Row],[Reorder Point]]</f>
        <v>1.5811688311688312</v>
      </c>
      <c r="N4538" s="3">
        <f>ROUND(Table1[[#This Row],[Turnover Ratio]],2)</f>
        <v>1.58</v>
      </c>
    </row>
    <row r="4539" spans="1:14" hidden="1" x14ac:dyDescent="0.25">
      <c r="A4539" t="s">
        <v>3648</v>
      </c>
      <c r="B4539" s="1">
        <v>45087</v>
      </c>
      <c r="C4539">
        <v>639</v>
      </c>
      <c r="D4539">
        <v>400</v>
      </c>
      <c r="E4539">
        <v>15</v>
      </c>
      <c r="F4539">
        <v>124</v>
      </c>
      <c r="G4539">
        <v>50</v>
      </c>
      <c r="H4539" t="s">
        <v>3951</v>
      </c>
      <c r="I4539">
        <f>YEAR(Table1[[#This Row],[Date]])</f>
        <v>2023</v>
      </c>
      <c r="J4539">
        <f>MONTH(Table1[[#This Row],[Date]])</f>
        <v>6</v>
      </c>
      <c r="K4539">
        <f>WEEKDAY(Table1[[#This Row],[Date]])</f>
        <v>7</v>
      </c>
      <c r="L4539" s="3">
        <f>DAY(Table1[[#This Row],[Date]])</f>
        <v>10</v>
      </c>
      <c r="M4539" s="3">
        <f>Table1[[#This Row],[Inventory Level]]/Table1[[#This Row],[Reorder Point]]</f>
        <v>1.5974999999999999</v>
      </c>
      <c r="N4539" s="3">
        <f>ROUND(Table1[[#This Row],[Turnover Ratio]],2)</f>
        <v>1.6</v>
      </c>
    </row>
    <row r="4540" spans="1:14" x14ac:dyDescent="0.25">
      <c r="A4540" t="s">
        <v>3649</v>
      </c>
      <c r="B4540" s="1">
        <v>45197</v>
      </c>
      <c r="C4540">
        <v>894</v>
      </c>
      <c r="D4540">
        <v>219</v>
      </c>
      <c r="E4540">
        <v>25</v>
      </c>
      <c r="F4540">
        <v>151</v>
      </c>
      <c r="G4540">
        <v>14</v>
      </c>
      <c r="H4540" t="s">
        <v>3949</v>
      </c>
      <c r="I4540">
        <f>YEAR(Table1[[#This Row],[Date]])</f>
        <v>2023</v>
      </c>
      <c r="J4540">
        <f>MONTH(Table1[[#This Row],[Date]])</f>
        <v>9</v>
      </c>
      <c r="K4540">
        <f>WEEKDAY(Table1[[#This Row],[Date]])</f>
        <v>5</v>
      </c>
      <c r="L4540" s="3">
        <f>DAY(Table1[[#This Row],[Date]])</f>
        <v>28</v>
      </c>
      <c r="M4540" s="3">
        <f>Table1[[#This Row],[Inventory Level]]/Table1[[#This Row],[Reorder Point]]</f>
        <v>4.0821917808219181</v>
      </c>
      <c r="N4540" s="3">
        <f>ROUND(Table1[[#This Row],[Turnover Ratio]],2)</f>
        <v>4.08</v>
      </c>
    </row>
    <row r="4541" spans="1:14" hidden="1" x14ac:dyDescent="0.25">
      <c r="A4541" t="s">
        <v>149</v>
      </c>
      <c r="B4541" s="1">
        <v>45274</v>
      </c>
      <c r="C4541">
        <v>312</v>
      </c>
      <c r="D4541">
        <v>402</v>
      </c>
      <c r="E4541">
        <v>11</v>
      </c>
      <c r="F4541">
        <v>167</v>
      </c>
      <c r="G4541">
        <v>41</v>
      </c>
      <c r="H4541" t="s">
        <v>3950</v>
      </c>
      <c r="I4541">
        <f>YEAR(Table1[[#This Row],[Date]])</f>
        <v>2023</v>
      </c>
      <c r="J4541">
        <f>MONTH(Table1[[#This Row],[Date]])</f>
        <v>12</v>
      </c>
      <c r="K4541">
        <f>WEEKDAY(Table1[[#This Row],[Date]])</f>
        <v>5</v>
      </c>
      <c r="L4541" s="3">
        <f>DAY(Table1[[#This Row],[Date]])</f>
        <v>14</v>
      </c>
      <c r="M4541" s="3">
        <f>Table1[[#This Row],[Inventory Level]]/Table1[[#This Row],[Reorder Point]]</f>
        <v>0.77611940298507465</v>
      </c>
      <c r="N4541" s="3">
        <f>ROUND(Table1[[#This Row],[Turnover Ratio]],2)</f>
        <v>0.78</v>
      </c>
    </row>
    <row r="4542" spans="1:14" hidden="1" x14ac:dyDescent="0.25">
      <c r="A4542" t="s">
        <v>3650</v>
      </c>
      <c r="B4542" s="1">
        <v>45054</v>
      </c>
      <c r="C4542">
        <v>101</v>
      </c>
      <c r="D4542">
        <v>190</v>
      </c>
      <c r="E4542">
        <v>21</v>
      </c>
      <c r="F4542">
        <v>44</v>
      </c>
      <c r="G4542">
        <v>28</v>
      </c>
      <c r="H4542" t="s">
        <v>3951</v>
      </c>
      <c r="I4542">
        <f>YEAR(Table1[[#This Row],[Date]])</f>
        <v>2023</v>
      </c>
      <c r="J4542">
        <f>MONTH(Table1[[#This Row],[Date]])</f>
        <v>5</v>
      </c>
      <c r="K4542">
        <f>WEEKDAY(Table1[[#This Row],[Date]])</f>
        <v>2</v>
      </c>
      <c r="L4542" s="3">
        <f>DAY(Table1[[#This Row],[Date]])</f>
        <v>8</v>
      </c>
      <c r="M4542" s="3">
        <f>Table1[[#This Row],[Inventory Level]]/Table1[[#This Row],[Reorder Point]]</f>
        <v>0.53157894736842104</v>
      </c>
      <c r="N4542" s="3">
        <f>ROUND(Table1[[#This Row],[Turnover Ratio]],2)</f>
        <v>0.53</v>
      </c>
    </row>
    <row r="4543" spans="1:14" hidden="1" x14ac:dyDescent="0.25">
      <c r="A4543" t="s">
        <v>2196</v>
      </c>
      <c r="B4543" s="1">
        <v>45495</v>
      </c>
      <c r="C4543">
        <v>101</v>
      </c>
      <c r="D4543">
        <v>329</v>
      </c>
      <c r="E4543">
        <v>25</v>
      </c>
      <c r="F4543">
        <v>51</v>
      </c>
      <c r="G4543">
        <v>30</v>
      </c>
      <c r="H4543" t="s">
        <v>3951</v>
      </c>
      <c r="I4543">
        <f>YEAR(Table1[[#This Row],[Date]])</f>
        <v>2024</v>
      </c>
      <c r="J4543">
        <f>MONTH(Table1[[#This Row],[Date]])</f>
        <v>7</v>
      </c>
      <c r="K4543">
        <f>WEEKDAY(Table1[[#This Row],[Date]])</f>
        <v>2</v>
      </c>
      <c r="L4543" s="3">
        <f>DAY(Table1[[#This Row],[Date]])</f>
        <v>22</v>
      </c>
      <c r="M4543" s="3">
        <f>Table1[[#This Row],[Inventory Level]]/Table1[[#This Row],[Reorder Point]]</f>
        <v>0.30699088145896658</v>
      </c>
      <c r="N4543" s="3">
        <f>ROUND(Table1[[#This Row],[Turnover Ratio]],2)</f>
        <v>0.31</v>
      </c>
    </row>
    <row r="4544" spans="1:14" x14ac:dyDescent="0.25">
      <c r="A4544" t="s">
        <v>3651</v>
      </c>
      <c r="B4544" s="1">
        <v>45408</v>
      </c>
      <c r="C4544">
        <v>175</v>
      </c>
      <c r="D4544">
        <v>178</v>
      </c>
      <c r="E4544">
        <v>21</v>
      </c>
      <c r="F4544">
        <v>23</v>
      </c>
      <c r="G4544">
        <v>20</v>
      </c>
      <c r="H4544" t="s">
        <v>3949</v>
      </c>
      <c r="I4544">
        <f>YEAR(Table1[[#This Row],[Date]])</f>
        <v>2024</v>
      </c>
      <c r="J4544">
        <f>MONTH(Table1[[#This Row],[Date]])</f>
        <v>4</v>
      </c>
      <c r="K4544">
        <f>WEEKDAY(Table1[[#This Row],[Date]])</f>
        <v>6</v>
      </c>
      <c r="L4544" s="3">
        <f>DAY(Table1[[#This Row],[Date]])</f>
        <v>26</v>
      </c>
      <c r="M4544" s="3">
        <f>Table1[[#This Row],[Inventory Level]]/Table1[[#This Row],[Reorder Point]]</f>
        <v>0.9831460674157303</v>
      </c>
      <c r="N4544" s="3">
        <f>ROUND(Table1[[#This Row],[Turnover Ratio]],2)</f>
        <v>0.98</v>
      </c>
    </row>
    <row r="4545" spans="1:14" x14ac:dyDescent="0.25">
      <c r="A4545" t="s">
        <v>3652</v>
      </c>
      <c r="B4545" s="1">
        <v>45268</v>
      </c>
      <c r="C4545">
        <v>436</v>
      </c>
      <c r="D4545">
        <v>56</v>
      </c>
      <c r="E4545">
        <v>4</v>
      </c>
      <c r="F4545">
        <v>14</v>
      </c>
      <c r="G4545">
        <v>49</v>
      </c>
      <c r="H4545" t="s">
        <v>3949</v>
      </c>
      <c r="I4545">
        <f>YEAR(Table1[[#This Row],[Date]])</f>
        <v>2023</v>
      </c>
      <c r="J4545">
        <f>MONTH(Table1[[#This Row],[Date]])</f>
        <v>12</v>
      </c>
      <c r="K4545">
        <f>WEEKDAY(Table1[[#This Row],[Date]])</f>
        <v>6</v>
      </c>
      <c r="L4545" s="3">
        <f>DAY(Table1[[#This Row],[Date]])</f>
        <v>8</v>
      </c>
      <c r="M4545" s="3">
        <f>Table1[[#This Row],[Inventory Level]]/Table1[[#This Row],[Reorder Point]]</f>
        <v>7.7857142857142856</v>
      </c>
      <c r="N4545" s="3">
        <f>ROUND(Table1[[#This Row],[Turnover Ratio]],2)</f>
        <v>7.79</v>
      </c>
    </row>
    <row r="4546" spans="1:14" x14ac:dyDescent="0.25">
      <c r="A4546" t="s">
        <v>3653</v>
      </c>
      <c r="B4546" s="1">
        <v>45572</v>
      </c>
      <c r="C4546">
        <v>216</v>
      </c>
      <c r="D4546">
        <v>484</v>
      </c>
      <c r="E4546">
        <v>24</v>
      </c>
      <c r="F4546">
        <v>15</v>
      </c>
      <c r="G4546">
        <v>26</v>
      </c>
      <c r="H4546" t="s">
        <v>3949</v>
      </c>
      <c r="I4546">
        <f>YEAR(Table1[[#This Row],[Date]])</f>
        <v>2024</v>
      </c>
      <c r="J4546">
        <f>MONTH(Table1[[#This Row],[Date]])</f>
        <v>10</v>
      </c>
      <c r="K4546">
        <f>WEEKDAY(Table1[[#This Row],[Date]])</f>
        <v>2</v>
      </c>
      <c r="L4546" s="3">
        <f>DAY(Table1[[#This Row],[Date]])</f>
        <v>7</v>
      </c>
      <c r="M4546" s="3">
        <f>Table1[[#This Row],[Inventory Level]]/Table1[[#This Row],[Reorder Point]]</f>
        <v>0.4462809917355372</v>
      </c>
      <c r="N4546" s="3">
        <f>ROUND(Table1[[#This Row],[Turnover Ratio]],2)</f>
        <v>0.45</v>
      </c>
    </row>
    <row r="4547" spans="1:14" hidden="1" x14ac:dyDescent="0.25">
      <c r="A4547" t="s">
        <v>3654</v>
      </c>
      <c r="B4547" s="1">
        <v>45246</v>
      </c>
      <c r="C4547">
        <v>938</v>
      </c>
      <c r="D4547">
        <v>164</v>
      </c>
      <c r="E4547">
        <v>27</v>
      </c>
      <c r="F4547">
        <v>184</v>
      </c>
      <c r="G4547">
        <v>48</v>
      </c>
      <c r="H4547" t="s">
        <v>3950</v>
      </c>
      <c r="I4547">
        <f>YEAR(Table1[[#This Row],[Date]])</f>
        <v>2023</v>
      </c>
      <c r="J4547">
        <f>MONTH(Table1[[#This Row],[Date]])</f>
        <v>11</v>
      </c>
      <c r="K4547">
        <f>WEEKDAY(Table1[[#This Row],[Date]])</f>
        <v>5</v>
      </c>
      <c r="L4547" s="3">
        <f>DAY(Table1[[#This Row],[Date]])</f>
        <v>16</v>
      </c>
      <c r="M4547" s="3">
        <f>Table1[[#This Row],[Inventory Level]]/Table1[[#This Row],[Reorder Point]]</f>
        <v>5.7195121951219514</v>
      </c>
      <c r="N4547" s="3">
        <f>ROUND(Table1[[#This Row],[Turnover Ratio]],2)</f>
        <v>5.72</v>
      </c>
    </row>
    <row r="4548" spans="1:14" x14ac:dyDescent="0.25">
      <c r="A4548" t="s">
        <v>2160</v>
      </c>
      <c r="B4548" s="1">
        <v>45474</v>
      </c>
      <c r="C4548">
        <v>500</v>
      </c>
      <c r="D4548">
        <v>355</v>
      </c>
      <c r="E4548">
        <v>18</v>
      </c>
      <c r="F4548">
        <v>97</v>
      </c>
      <c r="G4548">
        <v>32</v>
      </c>
      <c r="H4548" t="s">
        <v>3949</v>
      </c>
      <c r="I4548">
        <f>YEAR(Table1[[#This Row],[Date]])</f>
        <v>2024</v>
      </c>
      <c r="J4548">
        <f>MONTH(Table1[[#This Row],[Date]])</f>
        <v>7</v>
      </c>
      <c r="K4548">
        <f>WEEKDAY(Table1[[#This Row],[Date]])</f>
        <v>2</v>
      </c>
      <c r="L4548" s="3">
        <f>DAY(Table1[[#This Row],[Date]])</f>
        <v>1</v>
      </c>
      <c r="M4548" s="3">
        <f>Table1[[#This Row],[Inventory Level]]/Table1[[#This Row],[Reorder Point]]</f>
        <v>1.408450704225352</v>
      </c>
      <c r="N4548" s="3">
        <f>ROUND(Table1[[#This Row],[Turnover Ratio]],2)</f>
        <v>1.41</v>
      </c>
    </row>
    <row r="4549" spans="1:14" hidden="1" x14ac:dyDescent="0.25">
      <c r="A4549" t="s">
        <v>3655</v>
      </c>
      <c r="B4549" s="1">
        <v>45563</v>
      </c>
      <c r="C4549">
        <v>186</v>
      </c>
      <c r="D4549">
        <v>280</v>
      </c>
      <c r="E4549">
        <v>26</v>
      </c>
      <c r="F4549">
        <v>5</v>
      </c>
      <c r="G4549">
        <v>14</v>
      </c>
      <c r="H4549" t="s">
        <v>3951</v>
      </c>
      <c r="I4549">
        <f>YEAR(Table1[[#This Row],[Date]])</f>
        <v>2024</v>
      </c>
      <c r="J4549">
        <f>MONTH(Table1[[#This Row],[Date]])</f>
        <v>9</v>
      </c>
      <c r="K4549">
        <f>WEEKDAY(Table1[[#This Row],[Date]])</f>
        <v>7</v>
      </c>
      <c r="L4549" s="3">
        <f>DAY(Table1[[#This Row],[Date]])</f>
        <v>28</v>
      </c>
      <c r="M4549" s="3">
        <f>Table1[[#This Row],[Inventory Level]]/Table1[[#This Row],[Reorder Point]]</f>
        <v>0.66428571428571426</v>
      </c>
      <c r="N4549" s="3">
        <f>ROUND(Table1[[#This Row],[Turnover Ratio]],2)</f>
        <v>0.66</v>
      </c>
    </row>
    <row r="4550" spans="1:14" hidden="1" x14ac:dyDescent="0.25">
      <c r="A4550" t="s">
        <v>3656</v>
      </c>
      <c r="B4550" s="1">
        <v>45482</v>
      </c>
      <c r="C4550">
        <v>434</v>
      </c>
      <c r="D4550">
        <v>201</v>
      </c>
      <c r="E4550">
        <v>10</v>
      </c>
      <c r="F4550">
        <v>176</v>
      </c>
      <c r="G4550">
        <v>15</v>
      </c>
      <c r="H4550" t="s">
        <v>3951</v>
      </c>
      <c r="I4550">
        <f>YEAR(Table1[[#This Row],[Date]])</f>
        <v>2024</v>
      </c>
      <c r="J4550">
        <f>MONTH(Table1[[#This Row],[Date]])</f>
        <v>7</v>
      </c>
      <c r="K4550">
        <f>WEEKDAY(Table1[[#This Row],[Date]])</f>
        <v>3</v>
      </c>
      <c r="L4550" s="3">
        <f>DAY(Table1[[#This Row],[Date]])</f>
        <v>9</v>
      </c>
      <c r="M4550" s="3">
        <f>Table1[[#This Row],[Inventory Level]]/Table1[[#This Row],[Reorder Point]]</f>
        <v>2.1592039800995027</v>
      </c>
      <c r="N4550" s="3">
        <f>ROUND(Table1[[#This Row],[Turnover Ratio]],2)</f>
        <v>2.16</v>
      </c>
    </row>
    <row r="4551" spans="1:14" hidden="1" x14ac:dyDescent="0.25">
      <c r="A4551" t="s">
        <v>162</v>
      </c>
      <c r="B4551" s="1">
        <v>45636</v>
      </c>
      <c r="C4551">
        <v>189</v>
      </c>
      <c r="D4551">
        <v>476</v>
      </c>
      <c r="E4551">
        <v>18</v>
      </c>
      <c r="F4551">
        <v>146</v>
      </c>
      <c r="G4551">
        <v>22</v>
      </c>
      <c r="H4551" t="s">
        <v>3951</v>
      </c>
      <c r="I4551">
        <f>YEAR(Table1[[#This Row],[Date]])</f>
        <v>2024</v>
      </c>
      <c r="J4551">
        <f>MONTH(Table1[[#This Row],[Date]])</f>
        <v>12</v>
      </c>
      <c r="K4551">
        <f>WEEKDAY(Table1[[#This Row],[Date]])</f>
        <v>3</v>
      </c>
      <c r="L4551" s="3">
        <f>DAY(Table1[[#This Row],[Date]])</f>
        <v>10</v>
      </c>
      <c r="M4551" s="3">
        <f>Table1[[#This Row],[Inventory Level]]/Table1[[#This Row],[Reorder Point]]</f>
        <v>0.39705882352941174</v>
      </c>
      <c r="N4551" s="3">
        <f>ROUND(Table1[[#This Row],[Turnover Ratio]],2)</f>
        <v>0.4</v>
      </c>
    </row>
    <row r="4552" spans="1:14" hidden="1" x14ac:dyDescent="0.25">
      <c r="A4552" t="s">
        <v>3657</v>
      </c>
      <c r="B4552" s="1">
        <v>45248</v>
      </c>
      <c r="C4552">
        <v>162</v>
      </c>
      <c r="D4552">
        <v>499</v>
      </c>
      <c r="E4552">
        <v>16</v>
      </c>
      <c r="F4552">
        <v>135</v>
      </c>
      <c r="G4552">
        <v>17</v>
      </c>
      <c r="H4552" t="s">
        <v>3950</v>
      </c>
      <c r="I4552">
        <f>YEAR(Table1[[#This Row],[Date]])</f>
        <v>2023</v>
      </c>
      <c r="J4552">
        <f>MONTH(Table1[[#This Row],[Date]])</f>
        <v>11</v>
      </c>
      <c r="K4552">
        <f>WEEKDAY(Table1[[#This Row],[Date]])</f>
        <v>7</v>
      </c>
      <c r="L4552" s="3">
        <f>DAY(Table1[[#This Row],[Date]])</f>
        <v>18</v>
      </c>
      <c r="M4552" s="3">
        <f>Table1[[#This Row],[Inventory Level]]/Table1[[#This Row],[Reorder Point]]</f>
        <v>0.32464929859719438</v>
      </c>
      <c r="N4552" s="3">
        <f>ROUND(Table1[[#This Row],[Turnover Ratio]],2)</f>
        <v>0.32</v>
      </c>
    </row>
    <row r="4553" spans="1:14" x14ac:dyDescent="0.25">
      <c r="A4553" t="s">
        <v>3658</v>
      </c>
      <c r="B4553" s="1">
        <v>45534</v>
      </c>
      <c r="C4553">
        <v>526</v>
      </c>
      <c r="D4553">
        <v>320</v>
      </c>
      <c r="E4553">
        <v>4</v>
      </c>
      <c r="F4553">
        <v>12</v>
      </c>
      <c r="G4553">
        <v>24</v>
      </c>
      <c r="H4553" t="s">
        <v>3949</v>
      </c>
      <c r="I4553">
        <f>YEAR(Table1[[#This Row],[Date]])</f>
        <v>2024</v>
      </c>
      <c r="J4553">
        <f>MONTH(Table1[[#This Row],[Date]])</f>
        <v>8</v>
      </c>
      <c r="K4553">
        <f>WEEKDAY(Table1[[#This Row],[Date]])</f>
        <v>6</v>
      </c>
      <c r="L4553" s="3">
        <f>DAY(Table1[[#This Row],[Date]])</f>
        <v>30</v>
      </c>
      <c r="M4553" s="3">
        <f>Table1[[#This Row],[Inventory Level]]/Table1[[#This Row],[Reorder Point]]</f>
        <v>1.64375</v>
      </c>
      <c r="N4553" s="3">
        <f>ROUND(Table1[[#This Row],[Turnover Ratio]],2)</f>
        <v>1.64</v>
      </c>
    </row>
    <row r="4554" spans="1:14" hidden="1" x14ac:dyDescent="0.25">
      <c r="A4554" t="s">
        <v>3463</v>
      </c>
      <c r="B4554" s="1">
        <v>45662</v>
      </c>
      <c r="C4554">
        <v>423</v>
      </c>
      <c r="D4554">
        <v>390</v>
      </c>
      <c r="E4554">
        <v>24</v>
      </c>
      <c r="F4554">
        <v>197</v>
      </c>
      <c r="G4554">
        <v>10</v>
      </c>
      <c r="H4554" t="s">
        <v>3951</v>
      </c>
      <c r="I4554">
        <f>YEAR(Table1[[#This Row],[Date]])</f>
        <v>2025</v>
      </c>
      <c r="J4554">
        <f>MONTH(Table1[[#This Row],[Date]])</f>
        <v>1</v>
      </c>
      <c r="K4554">
        <f>WEEKDAY(Table1[[#This Row],[Date]])</f>
        <v>1</v>
      </c>
      <c r="L4554" s="3">
        <f>DAY(Table1[[#This Row],[Date]])</f>
        <v>5</v>
      </c>
      <c r="M4554" s="3">
        <f>Table1[[#This Row],[Inventory Level]]/Table1[[#This Row],[Reorder Point]]</f>
        <v>1.0846153846153845</v>
      </c>
      <c r="N4554" s="3">
        <f>ROUND(Table1[[#This Row],[Turnover Ratio]],2)</f>
        <v>1.08</v>
      </c>
    </row>
    <row r="4555" spans="1:14" x14ac:dyDescent="0.25">
      <c r="A4555" t="s">
        <v>3496</v>
      </c>
      <c r="B4555" s="1">
        <v>45190</v>
      </c>
      <c r="C4555">
        <v>570</v>
      </c>
      <c r="D4555">
        <v>244</v>
      </c>
      <c r="E4555">
        <v>7</v>
      </c>
      <c r="F4555">
        <v>197</v>
      </c>
      <c r="G4555">
        <v>40</v>
      </c>
      <c r="H4555" t="s">
        <v>3949</v>
      </c>
      <c r="I4555">
        <f>YEAR(Table1[[#This Row],[Date]])</f>
        <v>2023</v>
      </c>
      <c r="J4555">
        <f>MONTH(Table1[[#This Row],[Date]])</f>
        <v>9</v>
      </c>
      <c r="K4555">
        <f>WEEKDAY(Table1[[#This Row],[Date]])</f>
        <v>5</v>
      </c>
      <c r="L4555" s="3">
        <f>DAY(Table1[[#This Row],[Date]])</f>
        <v>21</v>
      </c>
      <c r="M4555" s="3">
        <f>Table1[[#This Row],[Inventory Level]]/Table1[[#This Row],[Reorder Point]]</f>
        <v>2.3360655737704916</v>
      </c>
      <c r="N4555" s="3">
        <f>ROUND(Table1[[#This Row],[Turnover Ratio]],2)</f>
        <v>2.34</v>
      </c>
    </row>
    <row r="4556" spans="1:14" x14ac:dyDescent="0.25">
      <c r="A4556" t="s">
        <v>768</v>
      </c>
      <c r="B4556" s="1">
        <v>45299</v>
      </c>
      <c r="C4556">
        <v>937</v>
      </c>
      <c r="D4556">
        <v>235</v>
      </c>
      <c r="E4556">
        <v>18</v>
      </c>
      <c r="F4556">
        <v>42</v>
      </c>
      <c r="G4556">
        <v>24</v>
      </c>
      <c r="H4556" t="s">
        <v>3949</v>
      </c>
      <c r="I4556">
        <f>YEAR(Table1[[#This Row],[Date]])</f>
        <v>2024</v>
      </c>
      <c r="J4556">
        <f>MONTH(Table1[[#This Row],[Date]])</f>
        <v>1</v>
      </c>
      <c r="K4556">
        <f>WEEKDAY(Table1[[#This Row],[Date]])</f>
        <v>2</v>
      </c>
      <c r="L4556" s="3">
        <f>DAY(Table1[[#This Row],[Date]])</f>
        <v>8</v>
      </c>
      <c r="M4556" s="3">
        <f>Table1[[#This Row],[Inventory Level]]/Table1[[#This Row],[Reorder Point]]</f>
        <v>3.9872340425531916</v>
      </c>
      <c r="N4556" s="3">
        <f>ROUND(Table1[[#This Row],[Turnover Ratio]],2)</f>
        <v>3.99</v>
      </c>
    </row>
    <row r="4557" spans="1:14" x14ac:dyDescent="0.25">
      <c r="A4557" t="s">
        <v>3659</v>
      </c>
      <c r="B4557" s="1">
        <v>45567</v>
      </c>
      <c r="C4557">
        <v>731</v>
      </c>
      <c r="D4557">
        <v>411</v>
      </c>
      <c r="E4557">
        <v>18</v>
      </c>
      <c r="F4557">
        <v>64</v>
      </c>
      <c r="G4557">
        <v>50</v>
      </c>
      <c r="H4557" t="s">
        <v>3949</v>
      </c>
      <c r="I4557">
        <f>YEAR(Table1[[#This Row],[Date]])</f>
        <v>2024</v>
      </c>
      <c r="J4557">
        <f>MONTH(Table1[[#This Row],[Date]])</f>
        <v>10</v>
      </c>
      <c r="K4557">
        <f>WEEKDAY(Table1[[#This Row],[Date]])</f>
        <v>4</v>
      </c>
      <c r="L4557" s="3">
        <f>DAY(Table1[[#This Row],[Date]])</f>
        <v>2</v>
      </c>
      <c r="M4557" s="3">
        <f>Table1[[#This Row],[Inventory Level]]/Table1[[#This Row],[Reorder Point]]</f>
        <v>1.778588807785888</v>
      </c>
      <c r="N4557" s="3">
        <f>ROUND(Table1[[#This Row],[Turnover Ratio]],2)</f>
        <v>1.78</v>
      </c>
    </row>
    <row r="4558" spans="1:14" x14ac:dyDescent="0.25">
      <c r="A4558" t="s">
        <v>3660</v>
      </c>
      <c r="B4558" s="1">
        <v>45282</v>
      </c>
      <c r="C4558">
        <v>885</v>
      </c>
      <c r="D4558">
        <v>220</v>
      </c>
      <c r="E4558">
        <v>10</v>
      </c>
      <c r="F4558">
        <v>135</v>
      </c>
      <c r="G4558">
        <v>9</v>
      </c>
      <c r="H4558" t="s">
        <v>3949</v>
      </c>
      <c r="I4558">
        <f>YEAR(Table1[[#This Row],[Date]])</f>
        <v>2023</v>
      </c>
      <c r="J4558">
        <f>MONTH(Table1[[#This Row],[Date]])</f>
        <v>12</v>
      </c>
      <c r="K4558">
        <f>WEEKDAY(Table1[[#This Row],[Date]])</f>
        <v>6</v>
      </c>
      <c r="L4558" s="3">
        <f>DAY(Table1[[#This Row],[Date]])</f>
        <v>22</v>
      </c>
      <c r="M4558" s="3">
        <f>Table1[[#This Row],[Inventory Level]]/Table1[[#This Row],[Reorder Point]]</f>
        <v>4.0227272727272725</v>
      </c>
      <c r="N4558" s="3">
        <f>ROUND(Table1[[#This Row],[Turnover Ratio]],2)</f>
        <v>4.0199999999999996</v>
      </c>
    </row>
    <row r="4559" spans="1:14" x14ac:dyDescent="0.25">
      <c r="A4559" t="s">
        <v>1156</v>
      </c>
      <c r="B4559" s="1">
        <v>45506</v>
      </c>
      <c r="C4559">
        <v>559</v>
      </c>
      <c r="D4559">
        <v>262</v>
      </c>
      <c r="E4559">
        <v>19</v>
      </c>
      <c r="F4559">
        <v>105</v>
      </c>
      <c r="G4559">
        <v>32</v>
      </c>
      <c r="H4559" t="s">
        <v>3949</v>
      </c>
      <c r="I4559">
        <f>YEAR(Table1[[#This Row],[Date]])</f>
        <v>2024</v>
      </c>
      <c r="J4559">
        <f>MONTH(Table1[[#This Row],[Date]])</f>
        <v>8</v>
      </c>
      <c r="K4559">
        <f>WEEKDAY(Table1[[#This Row],[Date]])</f>
        <v>6</v>
      </c>
      <c r="L4559" s="3">
        <f>DAY(Table1[[#This Row],[Date]])</f>
        <v>2</v>
      </c>
      <c r="M4559" s="3">
        <f>Table1[[#This Row],[Inventory Level]]/Table1[[#This Row],[Reorder Point]]</f>
        <v>2.1335877862595418</v>
      </c>
      <c r="N4559" s="3">
        <f>ROUND(Table1[[#This Row],[Turnover Ratio]],2)</f>
        <v>2.13</v>
      </c>
    </row>
    <row r="4560" spans="1:14" x14ac:dyDescent="0.25">
      <c r="A4560" t="s">
        <v>3661</v>
      </c>
      <c r="B4560" s="1">
        <v>45591</v>
      </c>
      <c r="C4560">
        <v>226</v>
      </c>
      <c r="D4560">
        <v>479</v>
      </c>
      <c r="E4560">
        <v>22</v>
      </c>
      <c r="F4560">
        <v>171</v>
      </c>
      <c r="G4560">
        <v>22</v>
      </c>
      <c r="H4560" t="s">
        <v>3949</v>
      </c>
      <c r="I4560">
        <f>YEAR(Table1[[#This Row],[Date]])</f>
        <v>2024</v>
      </c>
      <c r="J4560">
        <f>MONTH(Table1[[#This Row],[Date]])</f>
        <v>10</v>
      </c>
      <c r="K4560">
        <f>WEEKDAY(Table1[[#This Row],[Date]])</f>
        <v>7</v>
      </c>
      <c r="L4560" s="3">
        <f>DAY(Table1[[#This Row],[Date]])</f>
        <v>26</v>
      </c>
      <c r="M4560" s="3">
        <f>Table1[[#This Row],[Inventory Level]]/Table1[[#This Row],[Reorder Point]]</f>
        <v>0.47181628392484343</v>
      </c>
      <c r="N4560" s="3">
        <f>ROUND(Table1[[#This Row],[Turnover Ratio]],2)</f>
        <v>0.47</v>
      </c>
    </row>
    <row r="4561" spans="1:14" x14ac:dyDescent="0.25">
      <c r="A4561" t="s">
        <v>3662</v>
      </c>
      <c r="B4561" s="1">
        <v>45064</v>
      </c>
      <c r="C4561">
        <v>618</v>
      </c>
      <c r="D4561">
        <v>373</v>
      </c>
      <c r="E4561">
        <v>12</v>
      </c>
      <c r="F4561">
        <v>169</v>
      </c>
      <c r="G4561">
        <v>29</v>
      </c>
      <c r="H4561" t="s">
        <v>3949</v>
      </c>
      <c r="I4561">
        <f>YEAR(Table1[[#This Row],[Date]])</f>
        <v>2023</v>
      </c>
      <c r="J4561">
        <f>MONTH(Table1[[#This Row],[Date]])</f>
        <v>5</v>
      </c>
      <c r="K4561">
        <f>WEEKDAY(Table1[[#This Row],[Date]])</f>
        <v>5</v>
      </c>
      <c r="L4561" s="3">
        <f>DAY(Table1[[#This Row],[Date]])</f>
        <v>18</v>
      </c>
      <c r="M4561" s="3">
        <f>Table1[[#This Row],[Inventory Level]]/Table1[[#This Row],[Reorder Point]]</f>
        <v>1.6568364611260054</v>
      </c>
      <c r="N4561" s="3">
        <f>ROUND(Table1[[#This Row],[Turnover Ratio]],2)</f>
        <v>1.66</v>
      </c>
    </row>
    <row r="4562" spans="1:14" hidden="1" x14ac:dyDescent="0.25">
      <c r="A4562" t="s">
        <v>3663</v>
      </c>
      <c r="B4562" s="1">
        <v>45049</v>
      </c>
      <c r="C4562">
        <v>612</v>
      </c>
      <c r="D4562">
        <v>120</v>
      </c>
      <c r="E4562">
        <v>13</v>
      </c>
      <c r="F4562">
        <v>80</v>
      </c>
      <c r="G4562">
        <v>37</v>
      </c>
      <c r="H4562" t="s">
        <v>3951</v>
      </c>
      <c r="I4562">
        <f>YEAR(Table1[[#This Row],[Date]])</f>
        <v>2023</v>
      </c>
      <c r="J4562">
        <f>MONTH(Table1[[#This Row],[Date]])</f>
        <v>5</v>
      </c>
      <c r="K4562">
        <f>WEEKDAY(Table1[[#This Row],[Date]])</f>
        <v>4</v>
      </c>
      <c r="L4562" s="3">
        <f>DAY(Table1[[#This Row],[Date]])</f>
        <v>3</v>
      </c>
      <c r="M4562" s="3">
        <f>Table1[[#This Row],[Inventory Level]]/Table1[[#This Row],[Reorder Point]]</f>
        <v>5.0999999999999996</v>
      </c>
      <c r="N4562" s="3">
        <f>ROUND(Table1[[#This Row],[Turnover Ratio]],2)</f>
        <v>5.0999999999999996</v>
      </c>
    </row>
    <row r="4563" spans="1:14" x14ac:dyDescent="0.25">
      <c r="A4563" t="s">
        <v>3664</v>
      </c>
      <c r="B4563" s="1">
        <v>45300</v>
      </c>
      <c r="C4563">
        <v>437</v>
      </c>
      <c r="D4563">
        <v>308</v>
      </c>
      <c r="E4563">
        <v>30</v>
      </c>
      <c r="F4563">
        <v>31</v>
      </c>
      <c r="G4563">
        <v>45</v>
      </c>
      <c r="H4563" t="s">
        <v>3949</v>
      </c>
      <c r="I4563">
        <f>YEAR(Table1[[#This Row],[Date]])</f>
        <v>2024</v>
      </c>
      <c r="J4563">
        <f>MONTH(Table1[[#This Row],[Date]])</f>
        <v>1</v>
      </c>
      <c r="K4563">
        <f>WEEKDAY(Table1[[#This Row],[Date]])</f>
        <v>3</v>
      </c>
      <c r="L4563" s="3">
        <f>DAY(Table1[[#This Row],[Date]])</f>
        <v>9</v>
      </c>
      <c r="M4563" s="3">
        <f>Table1[[#This Row],[Inventory Level]]/Table1[[#This Row],[Reorder Point]]</f>
        <v>1.4188311688311688</v>
      </c>
      <c r="N4563" s="3">
        <f>ROUND(Table1[[#This Row],[Turnover Ratio]],2)</f>
        <v>1.42</v>
      </c>
    </row>
    <row r="4564" spans="1:14" hidden="1" x14ac:dyDescent="0.25">
      <c r="A4564" t="s">
        <v>3665</v>
      </c>
      <c r="B4564" s="1">
        <v>45263</v>
      </c>
      <c r="C4564">
        <v>184</v>
      </c>
      <c r="D4564">
        <v>171</v>
      </c>
      <c r="E4564">
        <v>26</v>
      </c>
      <c r="F4564">
        <v>29</v>
      </c>
      <c r="G4564">
        <v>48</v>
      </c>
      <c r="H4564" t="s">
        <v>3950</v>
      </c>
      <c r="I4564">
        <f>YEAR(Table1[[#This Row],[Date]])</f>
        <v>2023</v>
      </c>
      <c r="J4564">
        <f>MONTH(Table1[[#This Row],[Date]])</f>
        <v>12</v>
      </c>
      <c r="K4564">
        <f>WEEKDAY(Table1[[#This Row],[Date]])</f>
        <v>1</v>
      </c>
      <c r="L4564" s="3">
        <f>DAY(Table1[[#This Row],[Date]])</f>
        <v>3</v>
      </c>
      <c r="M4564" s="3">
        <f>Table1[[#This Row],[Inventory Level]]/Table1[[#This Row],[Reorder Point]]</f>
        <v>1.0760233918128654</v>
      </c>
      <c r="N4564" s="3">
        <f>ROUND(Table1[[#This Row],[Turnover Ratio]],2)</f>
        <v>1.08</v>
      </c>
    </row>
    <row r="4565" spans="1:14" x14ac:dyDescent="0.25">
      <c r="A4565" t="s">
        <v>3193</v>
      </c>
      <c r="B4565" s="1">
        <v>45660</v>
      </c>
      <c r="C4565">
        <v>207</v>
      </c>
      <c r="D4565">
        <v>331</v>
      </c>
      <c r="E4565">
        <v>9</v>
      </c>
      <c r="F4565">
        <v>41</v>
      </c>
      <c r="G4565">
        <v>3</v>
      </c>
      <c r="H4565" t="s">
        <v>3949</v>
      </c>
      <c r="I4565">
        <f>YEAR(Table1[[#This Row],[Date]])</f>
        <v>2025</v>
      </c>
      <c r="J4565">
        <f>MONTH(Table1[[#This Row],[Date]])</f>
        <v>1</v>
      </c>
      <c r="K4565">
        <f>WEEKDAY(Table1[[#This Row],[Date]])</f>
        <v>6</v>
      </c>
      <c r="L4565" s="3">
        <f>DAY(Table1[[#This Row],[Date]])</f>
        <v>3</v>
      </c>
      <c r="M4565" s="3">
        <f>Table1[[#This Row],[Inventory Level]]/Table1[[#This Row],[Reorder Point]]</f>
        <v>0.62537764350453173</v>
      </c>
      <c r="N4565" s="3">
        <f>ROUND(Table1[[#This Row],[Turnover Ratio]],2)</f>
        <v>0.63</v>
      </c>
    </row>
    <row r="4566" spans="1:14" hidden="1" x14ac:dyDescent="0.25">
      <c r="A4566" t="s">
        <v>3666</v>
      </c>
      <c r="B4566" s="1">
        <v>45636</v>
      </c>
      <c r="C4566">
        <v>815</v>
      </c>
      <c r="D4566">
        <v>289</v>
      </c>
      <c r="E4566">
        <v>6</v>
      </c>
      <c r="F4566">
        <v>162</v>
      </c>
      <c r="G4566">
        <v>37</v>
      </c>
      <c r="H4566" t="s">
        <v>3950</v>
      </c>
      <c r="I4566">
        <f>YEAR(Table1[[#This Row],[Date]])</f>
        <v>2024</v>
      </c>
      <c r="J4566">
        <f>MONTH(Table1[[#This Row],[Date]])</f>
        <v>12</v>
      </c>
      <c r="K4566">
        <f>WEEKDAY(Table1[[#This Row],[Date]])</f>
        <v>3</v>
      </c>
      <c r="L4566" s="3">
        <f>DAY(Table1[[#This Row],[Date]])</f>
        <v>10</v>
      </c>
      <c r="M4566" s="3">
        <f>Table1[[#This Row],[Inventory Level]]/Table1[[#This Row],[Reorder Point]]</f>
        <v>2.820069204152249</v>
      </c>
      <c r="N4566" s="3">
        <f>ROUND(Table1[[#This Row],[Turnover Ratio]],2)</f>
        <v>2.82</v>
      </c>
    </row>
    <row r="4567" spans="1:14" x14ac:dyDescent="0.25">
      <c r="A4567" t="s">
        <v>287</v>
      </c>
      <c r="B4567" s="1">
        <v>45334</v>
      </c>
      <c r="C4567">
        <v>291</v>
      </c>
      <c r="D4567">
        <v>350</v>
      </c>
      <c r="E4567">
        <v>13</v>
      </c>
      <c r="F4567">
        <v>15</v>
      </c>
      <c r="G4567">
        <v>30</v>
      </c>
      <c r="H4567" t="s">
        <v>3949</v>
      </c>
      <c r="I4567">
        <f>YEAR(Table1[[#This Row],[Date]])</f>
        <v>2024</v>
      </c>
      <c r="J4567">
        <f>MONTH(Table1[[#This Row],[Date]])</f>
        <v>2</v>
      </c>
      <c r="K4567">
        <f>WEEKDAY(Table1[[#This Row],[Date]])</f>
        <v>2</v>
      </c>
      <c r="L4567" s="3">
        <f>DAY(Table1[[#This Row],[Date]])</f>
        <v>12</v>
      </c>
      <c r="M4567" s="3">
        <f>Table1[[#This Row],[Inventory Level]]/Table1[[#This Row],[Reorder Point]]</f>
        <v>0.83142857142857141</v>
      </c>
      <c r="N4567" s="3">
        <f>ROUND(Table1[[#This Row],[Turnover Ratio]],2)</f>
        <v>0.83</v>
      </c>
    </row>
    <row r="4568" spans="1:14" x14ac:dyDescent="0.25">
      <c r="A4568" t="s">
        <v>300</v>
      </c>
      <c r="B4568" s="1">
        <v>45109</v>
      </c>
      <c r="C4568">
        <v>373</v>
      </c>
      <c r="D4568">
        <v>117</v>
      </c>
      <c r="E4568">
        <v>16</v>
      </c>
      <c r="F4568">
        <v>83</v>
      </c>
      <c r="G4568">
        <v>23</v>
      </c>
      <c r="H4568" t="s">
        <v>3949</v>
      </c>
      <c r="I4568">
        <f>YEAR(Table1[[#This Row],[Date]])</f>
        <v>2023</v>
      </c>
      <c r="J4568">
        <f>MONTH(Table1[[#This Row],[Date]])</f>
        <v>7</v>
      </c>
      <c r="K4568">
        <f>WEEKDAY(Table1[[#This Row],[Date]])</f>
        <v>1</v>
      </c>
      <c r="L4568" s="3">
        <f>DAY(Table1[[#This Row],[Date]])</f>
        <v>2</v>
      </c>
      <c r="M4568" s="3">
        <f>Table1[[#This Row],[Inventory Level]]/Table1[[#This Row],[Reorder Point]]</f>
        <v>3.1880341880341883</v>
      </c>
      <c r="N4568" s="3">
        <f>ROUND(Table1[[#This Row],[Turnover Ratio]],2)</f>
        <v>3.19</v>
      </c>
    </row>
    <row r="4569" spans="1:14" x14ac:dyDescent="0.25">
      <c r="A4569" t="s">
        <v>1196</v>
      </c>
      <c r="B4569" s="1">
        <v>45044</v>
      </c>
      <c r="C4569">
        <v>680</v>
      </c>
      <c r="D4569">
        <v>89</v>
      </c>
      <c r="E4569">
        <v>20</v>
      </c>
      <c r="F4569">
        <v>123</v>
      </c>
      <c r="G4569">
        <v>31</v>
      </c>
      <c r="H4569" t="s">
        <v>3949</v>
      </c>
      <c r="I4569">
        <f>YEAR(Table1[[#This Row],[Date]])</f>
        <v>2023</v>
      </c>
      <c r="J4569">
        <f>MONTH(Table1[[#This Row],[Date]])</f>
        <v>4</v>
      </c>
      <c r="K4569">
        <f>WEEKDAY(Table1[[#This Row],[Date]])</f>
        <v>6</v>
      </c>
      <c r="L4569" s="3">
        <f>DAY(Table1[[#This Row],[Date]])</f>
        <v>28</v>
      </c>
      <c r="M4569" s="3">
        <f>Table1[[#This Row],[Inventory Level]]/Table1[[#This Row],[Reorder Point]]</f>
        <v>7.6404494382022472</v>
      </c>
      <c r="N4569" s="3">
        <f>ROUND(Table1[[#This Row],[Turnover Ratio]],2)</f>
        <v>7.64</v>
      </c>
    </row>
    <row r="4570" spans="1:14" x14ac:dyDescent="0.25">
      <c r="A4570" t="s">
        <v>1228</v>
      </c>
      <c r="B4570" s="1">
        <v>45436</v>
      </c>
      <c r="C4570">
        <v>610</v>
      </c>
      <c r="D4570">
        <v>299</v>
      </c>
      <c r="E4570">
        <v>9</v>
      </c>
      <c r="F4570">
        <v>165</v>
      </c>
      <c r="G4570">
        <v>24</v>
      </c>
      <c r="H4570" t="s">
        <v>3949</v>
      </c>
      <c r="I4570">
        <f>YEAR(Table1[[#This Row],[Date]])</f>
        <v>2024</v>
      </c>
      <c r="J4570">
        <f>MONTH(Table1[[#This Row],[Date]])</f>
        <v>5</v>
      </c>
      <c r="K4570">
        <f>WEEKDAY(Table1[[#This Row],[Date]])</f>
        <v>6</v>
      </c>
      <c r="L4570" s="3">
        <f>DAY(Table1[[#This Row],[Date]])</f>
        <v>24</v>
      </c>
      <c r="M4570" s="3">
        <f>Table1[[#This Row],[Inventory Level]]/Table1[[#This Row],[Reorder Point]]</f>
        <v>2.040133779264214</v>
      </c>
      <c r="N4570" s="3">
        <f>ROUND(Table1[[#This Row],[Turnover Ratio]],2)</f>
        <v>2.04</v>
      </c>
    </row>
    <row r="4571" spans="1:14" x14ac:dyDescent="0.25">
      <c r="A4571" t="s">
        <v>3667</v>
      </c>
      <c r="B4571" s="1">
        <v>45429</v>
      </c>
      <c r="C4571">
        <v>157</v>
      </c>
      <c r="D4571">
        <v>58</v>
      </c>
      <c r="E4571">
        <v>25</v>
      </c>
      <c r="F4571">
        <v>151</v>
      </c>
      <c r="G4571">
        <v>35</v>
      </c>
      <c r="H4571" t="s">
        <v>3949</v>
      </c>
      <c r="I4571">
        <f>YEAR(Table1[[#This Row],[Date]])</f>
        <v>2024</v>
      </c>
      <c r="J4571">
        <f>MONTH(Table1[[#This Row],[Date]])</f>
        <v>5</v>
      </c>
      <c r="K4571">
        <f>WEEKDAY(Table1[[#This Row],[Date]])</f>
        <v>6</v>
      </c>
      <c r="L4571" s="3">
        <f>DAY(Table1[[#This Row],[Date]])</f>
        <v>17</v>
      </c>
      <c r="M4571" s="3">
        <f>Table1[[#This Row],[Inventory Level]]/Table1[[#This Row],[Reorder Point]]</f>
        <v>2.7068965517241379</v>
      </c>
      <c r="N4571" s="3">
        <f>ROUND(Table1[[#This Row],[Turnover Ratio]],2)</f>
        <v>2.71</v>
      </c>
    </row>
    <row r="4572" spans="1:14" hidden="1" x14ac:dyDescent="0.25">
      <c r="A4572" t="s">
        <v>3668</v>
      </c>
      <c r="B4572" s="1">
        <v>45231</v>
      </c>
      <c r="C4572">
        <v>622</v>
      </c>
      <c r="D4572">
        <v>490</v>
      </c>
      <c r="E4572">
        <v>8</v>
      </c>
      <c r="F4572">
        <v>35</v>
      </c>
      <c r="G4572">
        <v>17</v>
      </c>
      <c r="H4572" t="s">
        <v>3950</v>
      </c>
      <c r="I4572">
        <f>YEAR(Table1[[#This Row],[Date]])</f>
        <v>2023</v>
      </c>
      <c r="J4572">
        <f>MONTH(Table1[[#This Row],[Date]])</f>
        <v>11</v>
      </c>
      <c r="K4572">
        <f>WEEKDAY(Table1[[#This Row],[Date]])</f>
        <v>4</v>
      </c>
      <c r="L4572" s="3">
        <f>DAY(Table1[[#This Row],[Date]])</f>
        <v>1</v>
      </c>
      <c r="M4572" s="3">
        <f>Table1[[#This Row],[Inventory Level]]/Table1[[#This Row],[Reorder Point]]</f>
        <v>1.2693877551020407</v>
      </c>
      <c r="N4572" s="3">
        <f>ROUND(Table1[[#This Row],[Turnover Ratio]],2)</f>
        <v>1.27</v>
      </c>
    </row>
    <row r="4573" spans="1:14" x14ac:dyDescent="0.25">
      <c r="A4573" t="s">
        <v>3669</v>
      </c>
      <c r="B4573" s="1">
        <v>45384</v>
      </c>
      <c r="C4573">
        <v>323</v>
      </c>
      <c r="D4573">
        <v>135</v>
      </c>
      <c r="E4573">
        <v>21</v>
      </c>
      <c r="F4573">
        <v>148</v>
      </c>
      <c r="G4573">
        <v>47</v>
      </c>
      <c r="H4573" t="s">
        <v>3949</v>
      </c>
      <c r="I4573">
        <f>YEAR(Table1[[#This Row],[Date]])</f>
        <v>2024</v>
      </c>
      <c r="J4573">
        <f>MONTH(Table1[[#This Row],[Date]])</f>
        <v>4</v>
      </c>
      <c r="K4573">
        <f>WEEKDAY(Table1[[#This Row],[Date]])</f>
        <v>3</v>
      </c>
      <c r="L4573" s="3">
        <f>DAY(Table1[[#This Row],[Date]])</f>
        <v>2</v>
      </c>
      <c r="M4573" s="3">
        <f>Table1[[#This Row],[Inventory Level]]/Table1[[#This Row],[Reorder Point]]</f>
        <v>2.3925925925925924</v>
      </c>
      <c r="N4573" s="3">
        <f>ROUND(Table1[[#This Row],[Turnover Ratio]],2)</f>
        <v>2.39</v>
      </c>
    </row>
    <row r="4574" spans="1:14" x14ac:dyDescent="0.25">
      <c r="A4574" t="s">
        <v>3670</v>
      </c>
      <c r="B4574" s="1">
        <v>45307</v>
      </c>
      <c r="C4574">
        <v>337</v>
      </c>
      <c r="D4574">
        <v>483</v>
      </c>
      <c r="E4574">
        <v>15</v>
      </c>
      <c r="F4574">
        <v>94</v>
      </c>
      <c r="G4574">
        <v>2</v>
      </c>
      <c r="H4574" t="s">
        <v>3949</v>
      </c>
      <c r="I4574">
        <f>YEAR(Table1[[#This Row],[Date]])</f>
        <v>2024</v>
      </c>
      <c r="J4574">
        <f>MONTH(Table1[[#This Row],[Date]])</f>
        <v>1</v>
      </c>
      <c r="K4574">
        <f>WEEKDAY(Table1[[#This Row],[Date]])</f>
        <v>3</v>
      </c>
      <c r="L4574" s="3">
        <f>DAY(Table1[[#This Row],[Date]])</f>
        <v>16</v>
      </c>
      <c r="M4574" s="3">
        <f>Table1[[#This Row],[Inventory Level]]/Table1[[#This Row],[Reorder Point]]</f>
        <v>0.6977225672877847</v>
      </c>
      <c r="N4574" s="3">
        <f>ROUND(Table1[[#This Row],[Turnover Ratio]],2)</f>
        <v>0.7</v>
      </c>
    </row>
    <row r="4575" spans="1:14" hidden="1" x14ac:dyDescent="0.25">
      <c r="A4575" t="s">
        <v>3671</v>
      </c>
      <c r="B4575" s="1">
        <v>45669</v>
      </c>
      <c r="C4575">
        <v>493</v>
      </c>
      <c r="D4575">
        <v>395</v>
      </c>
      <c r="E4575">
        <v>13</v>
      </c>
      <c r="F4575">
        <v>132</v>
      </c>
      <c r="G4575">
        <v>29</v>
      </c>
      <c r="H4575" t="s">
        <v>3951</v>
      </c>
      <c r="I4575">
        <f>YEAR(Table1[[#This Row],[Date]])</f>
        <v>2025</v>
      </c>
      <c r="J4575">
        <f>MONTH(Table1[[#This Row],[Date]])</f>
        <v>1</v>
      </c>
      <c r="K4575">
        <f>WEEKDAY(Table1[[#This Row],[Date]])</f>
        <v>1</v>
      </c>
      <c r="L4575" s="3">
        <f>DAY(Table1[[#This Row],[Date]])</f>
        <v>12</v>
      </c>
      <c r="M4575" s="3">
        <f>Table1[[#This Row],[Inventory Level]]/Table1[[#This Row],[Reorder Point]]</f>
        <v>1.2481012658227848</v>
      </c>
      <c r="N4575" s="3">
        <f>ROUND(Table1[[#This Row],[Turnover Ratio]],2)</f>
        <v>1.25</v>
      </c>
    </row>
    <row r="4576" spans="1:14" hidden="1" x14ac:dyDescent="0.25">
      <c r="A4576" t="s">
        <v>1942</v>
      </c>
      <c r="B4576" s="1">
        <v>45233</v>
      </c>
      <c r="C4576">
        <v>410</v>
      </c>
      <c r="D4576">
        <v>144</v>
      </c>
      <c r="E4576">
        <v>12</v>
      </c>
      <c r="F4576">
        <v>23</v>
      </c>
      <c r="G4576">
        <v>12</v>
      </c>
      <c r="H4576" t="s">
        <v>3950</v>
      </c>
      <c r="I4576">
        <f>YEAR(Table1[[#This Row],[Date]])</f>
        <v>2023</v>
      </c>
      <c r="J4576">
        <f>MONTH(Table1[[#This Row],[Date]])</f>
        <v>11</v>
      </c>
      <c r="K4576">
        <f>WEEKDAY(Table1[[#This Row],[Date]])</f>
        <v>6</v>
      </c>
      <c r="L4576" s="3">
        <f>DAY(Table1[[#This Row],[Date]])</f>
        <v>3</v>
      </c>
      <c r="M4576" s="3">
        <f>Table1[[#This Row],[Inventory Level]]/Table1[[#This Row],[Reorder Point]]</f>
        <v>2.8472222222222223</v>
      </c>
      <c r="N4576" s="3">
        <f>ROUND(Table1[[#This Row],[Turnover Ratio]],2)</f>
        <v>2.85</v>
      </c>
    </row>
    <row r="4577" spans="1:14" hidden="1" x14ac:dyDescent="0.25">
      <c r="A4577" t="s">
        <v>3672</v>
      </c>
      <c r="B4577" s="1">
        <v>45300</v>
      </c>
      <c r="C4577">
        <v>150</v>
      </c>
      <c r="D4577">
        <v>106</v>
      </c>
      <c r="E4577">
        <v>26</v>
      </c>
      <c r="F4577">
        <v>1</v>
      </c>
      <c r="G4577">
        <v>25</v>
      </c>
      <c r="H4577" t="s">
        <v>3951</v>
      </c>
      <c r="I4577">
        <f>YEAR(Table1[[#This Row],[Date]])</f>
        <v>2024</v>
      </c>
      <c r="J4577">
        <f>MONTH(Table1[[#This Row],[Date]])</f>
        <v>1</v>
      </c>
      <c r="K4577">
        <f>WEEKDAY(Table1[[#This Row],[Date]])</f>
        <v>3</v>
      </c>
      <c r="L4577" s="3">
        <f>DAY(Table1[[#This Row],[Date]])</f>
        <v>9</v>
      </c>
      <c r="M4577" s="3">
        <f>Table1[[#This Row],[Inventory Level]]/Table1[[#This Row],[Reorder Point]]</f>
        <v>1.4150943396226414</v>
      </c>
      <c r="N4577" s="3">
        <f>ROUND(Table1[[#This Row],[Turnover Ratio]],2)</f>
        <v>1.42</v>
      </c>
    </row>
    <row r="4578" spans="1:14" x14ac:dyDescent="0.25">
      <c r="A4578" t="s">
        <v>2460</v>
      </c>
      <c r="B4578" s="1">
        <v>45289</v>
      </c>
      <c r="C4578">
        <v>764</v>
      </c>
      <c r="D4578">
        <v>339</v>
      </c>
      <c r="E4578">
        <v>19</v>
      </c>
      <c r="F4578">
        <v>12</v>
      </c>
      <c r="G4578">
        <v>40</v>
      </c>
      <c r="H4578" t="s">
        <v>3949</v>
      </c>
      <c r="I4578">
        <f>YEAR(Table1[[#This Row],[Date]])</f>
        <v>2023</v>
      </c>
      <c r="J4578">
        <f>MONTH(Table1[[#This Row],[Date]])</f>
        <v>12</v>
      </c>
      <c r="K4578">
        <f>WEEKDAY(Table1[[#This Row],[Date]])</f>
        <v>6</v>
      </c>
      <c r="L4578" s="3">
        <f>DAY(Table1[[#This Row],[Date]])</f>
        <v>29</v>
      </c>
      <c r="M4578" s="3">
        <f>Table1[[#This Row],[Inventory Level]]/Table1[[#This Row],[Reorder Point]]</f>
        <v>2.2536873156342181</v>
      </c>
      <c r="N4578" s="3">
        <f>ROUND(Table1[[#This Row],[Turnover Ratio]],2)</f>
        <v>2.25</v>
      </c>
    </row>
    <row r="4579" spans="1:14" hidden="1" x14ac:dyDescent="0.25">
      <c r="A4579" t="s">
        <v>3673</v>
      </c>
      <c r="B4579" s="1">
        <v>45457</v>
      </c>
      <c r="C4579">
        <v>638</v>
      </c>
      <c r="D4579">
        <v>350</v>
      </c>
      <c r="E4579">
        <v>8</v>
      </c>
      <c r="F4579">
        <v>16</v>
      </c>
      <c r="G4579">
        <v>31</v>
      </c>
      <c r="H4579" t="s">
        <v>3951</v>
      </c>
      <c r="I4579">
        <f>YEAR(Table1[[#This Row],[Date]])</f>
        <v>2024</v>
      </c>
      <c r="J4579">
        <f>MONTH(Table1[[#This Row],[Date]])</f>
        <v>6</v>
      </c>
      <c r="K4579">
        <f>WEEKDAY(Table1[[#This Row],[Date]])</f>
        <v>6</v>
      </c>
      <c r="L4579" s="3">
        <f>DAY(Table1[[#This Row],[Date]])</f>
        <v>14</v>
      </c>
      <c r="M4579" s="3">
        <f>Table1[[#This Row],[Inventory Level]]/Table1[[#This Row],[Reorder Point]]</f>
        <v>1.822857142857143</v>
      </c>
      <c r="N4579" s="3">
        <f>ROUND(Table1[[#This Row],[Turnover Ratio]],2)</f>
        <v>1.82</v>
      </c>
    </row>
    <row r="4580" spans="1:14" hidden="1" x14ac:dyDescent="0.25">
      <c r="A4580" t="s">
        <v>3674</v>
      </c>
      <c r="B4580" s="1">
        <v>45690</v>
      </c>
      <c r="C4580">
        <v>999</v>
      </c>
      <c r="D4580">
        <v>221</v>
      </c>
      <c r="E4580">
        <v>2</v>
      </c>
      <c r="F4580">
        <v>122</v>
      </c>
      <c r="G4580">
        <v>10</v>
      </c>
      <c r="H4580" t="s">
        <v>3951</v>
      </c>
      <c r="I4580">
        <f>YEAR(Table1[[#This Row],[Date]])</f>
        <v>2025</v>
      </c>
      <c r="J4580">
        <f>MONTH(Table1[[#This Row],[Date]])</f>
        <v>2</v>
      </c>
      <c r="K4580">
        <f>WEEKDAY(Table1[[#This Row],[Date]])</f>
        <v>1</v>
      </c>
      <c r="L4580" s="3">
        <f>DAY(Table1[[#This Row],[Date]])</f>
        <v>2</v>
      </c>
      <c r="M4580" s="3">
        <f>Table1[[#This Row],[Inventory Level]]/Table1[[#This Row],[Reorder Point]]</f>
        <v>4.5203619909502262</v>
      </c>
      <c r="N4580" s="3">
        <f>ROUND(Table1[[#This Row],[Turnover Ratio]],2)</f>
        <v>4.5199999999999996</v>
      </c>
    </row>
    <row r="4581" spans="1:14" x14ac:dyDescent="0.25">
      <c r="A4581" t="s">
        <v>3675</v>
      </c>
      <c r="B4581" s="1">
        <v>45551</v>
      </c>
      <c r="C4581">
        <v>947</v>
      </c>
      <c r="D4581">
        <v>364</v>
      </c>
      <c r="E4581">
        <v>10</v>
      </c>
      <c r="F4581">
        <v>23</v>
      </c>
      <c r="G4581">
        <v>10</v>
      </c>
      <c r="H4581" t="s">
        <v>3949</v>
      </c>
      <c r="I4581">
        <f>YEAR(Table1[[#This Row],[Date]])</f>
        <v>2024</v>
      </c>
      <c r="J4581">
        <f>MONTH(Table1[[#This Row],[Date]])</f>
        <v>9</v>
      </c>
      <c r="K4581">
        <f>WEEKDAY(Table1[[#This Row],[Date]])</f>
        <v>2</v>
      </c>
      <c r="L4581" s="3">
        <f>DAY(Table1[[#This Row],[Date]])</f>
        <v>16</v>
      </c>
      <c r="M4581" s="3">
        <f>Table1[[#This Row],[Inventory Level]]/Table1[[#This Row],[Reorder Point]]</f>
        <v>2.6016483516483517</v>
      </c>
      <c r="N4581" s="3">
        <f>ROUND(Table1[[#This Row],[Turnover Ratio]],2)</f>
        <v>2.6</v>
      </c>
    </row>
    <row r="4582" spans="1:14" x14ac:dyDescent="0.25">
      <c r="A4582" t="s">
        <v>3442</v>
      </c>
      <c r="B4582" s="1">
        <v>45255</v>
      </c>
      <c r="C4582">
        <v>607</v>
      </c>
      <c r="D4582">
        <v>113</v>
      </c>
      <c r="E4582">
        <v>28</v>
      </c>
      <c r="F4582">
        <v>7</v>
      </c>
      <c r="G4582">
        <v>9</v>
      </c>
      <c r="H4582" t="s">
        <v>3949</v>
      </c>
      <c r="I4582">
        <f>YEAR(Table1[[#This Row],[Date]])</f>
        <v>2023</v>
      </c>
      <c r="J4582">
        <f>MONTH(Table1[[#This Row],[Date]])</f>
        <v>11</v>
      </c>
      <c r="K4582">
        <f>WEEKDAY(Table1[[#This Row],[Date]])</f>
        <v>7</v>
      </c>
      <c r="L4582" s="3">
        <f>DAY(Table1[[#This Row],[Date]])</f>
        <v>25</v>
      </c>
      <c r="M4582" s="3">
        <f>Table1[[#This Row],[Inventory Level]]/Table1[[#This Row],[Reorder Point]]</f>
        <v>5.3716814159292037</v>
      </c>
      <c r="N4582" s="3">
        <f>ROUND(Table1[[#This Row],[Turnover Ratio]],2)</f>
        <v>5.37</v>
      </c>
    </row>
    <row r="4583" spans="1:14" hidden="1" x14ac:dyDescent="0.25">
      <c r="A4583" t="s">
        <v>3676</v>
      </c>
      <c r="B4583" s="1">
        <v>45680</v>
      </c>
      <c r="C4583">
        <v>508</v>
      </c>
      <c r="D4583">
        <v>475</v>
      </c>
      <c r="E4583">
        <v>28</v>
      </c>
      <c r="F4583">
        <v>74</v>
      </c>
      <c r="G4583">
        <v>35</v>
      </c>
      <c r="H4583" t="s">
        <v>3951</v>
      </c>
      <c r="I4583">
        <f>YEAR(Table1[[#This Row],[Date]])</f>
        <v>2025</v>
      </c>
      <c r="J4583">
        <f>MONTH(Table1[[#This Row],[Date]])</f>
        <v>1</v>
      </c>
      <c r="K4583">
        <f>WEEKDAY(Table1[[#This Row],[Date]])</f>
        <v>5</v>
      </c>
      <c r="L4583" s="3">
        <f>DAY(Table1[[#This Row],[Date]])</f>
        <v>23</v>
      </c>
      <c r="M4583" s="3">
        <f>Table1[[#This Row],[Inventory Level]]/Table1[[#This Row],[Reorder Point]]</f>
        <v>1.0694736842105264</v>
      </c>
      <c r="N4583" s="3">
        <f>ROUND(Table1[[#This Row],[Turnover Ratio]],2)</f>
        <v>1.07</v>
      </c>
    </row>
    <row r="4584" spans="1:14" hidden="1" x14ac:dyDescent="0.25">
      <c r="A4584" t="s">
        <v>1435</v>
      </c>
      <c r="B4584" s="1">
        <v>45056</v>
      </c>
      <c r="C4584">
        <v>748</v>
      </c>
      <c r="D4584">
        <v>344</v>
      </c>
      <c r="E4584">
        <v>12</v>
      </c>
      <c r="F4584">
        <v>105</v>
      </c>
      <c r="G4584">
        <v>47</v>
      </c>
      <c r="H4584" t="s">
        <v>3950</v>
      </c>
      <c r="I4584">
        <f>YEAR(Table1[[#This Row],[Date]])</f>
        <v>2023</v>
      </c>
      <c r="J4584">
        <f>MONTH(Table1[[#This Row],[Date]])</f>
        <v>5</v>
      </c>
      <c r="K4584">
        <f>WEEKDAY(Table1[[#This Row],[Date]])</f>
        <v>4</v>
      </c>
      <c r="L4584" s="3">
        <f>DAY(Table1[[#This Row],[Date]])</f>
        <v>10</v>
      </c>
      <c r="M4584" s="3">
        <f>Table1[[#This Row],[Inventory Level]]/Table1[[#This Row],[Reorder Point]]</f>
        <v>2.1744186046511627</v>
      </c>
      <c r="N4584" s="3">
        <f>ROUND(Table1[[#This Row],[Turnover Ratio]],2)</f>
        <v>2.17</v>
      </c>
    </row>
    <row r="4585" spans="1:14" hidden="1" x14ac:dyDescent="0.25">
      <c r="A4585" t="s">
        <v>3677</v>
      </c>
      <c r="B4585" s="1">
        <v>45139</v>
      </c>
      <c r="C4585">
        <v>920</v>
      </c>
      <c r="D4585">
        <v>285</v>
      </c>
      <c r="E4585">
        <v>18</v>
      </c>
      <c r="F4585">
        <v>4</v>
      </c>
      <c r="G4585">
        <v>46</v>
      </c>
      <c r="H4585" t="s">
        <v>3950</v>
      </c>
      <c r="I4585">
        <f>YEAR(Table1[[#This Row],[Date]])</f>
        <v>2023</v>
      </c>
      <c r="J4585">
        <f>MONTH(Table1[[#This Row],[Date]])</f>
        <v>8</v>
      </c>
      <c r="K4585">
        <f>WEEKDAY(Table1[[#This Row],[Date]])</f>
        <v>3</v>
      </c>
      <c r="L4585" s="3">
        <f>DAY(Table1[[#This Row],[Date]])</f>
        <v>1</v>
      </c>
      <c r="M4585" s="3">
        <f>Table1[[#This Row],[Inventory Level]]/Table1[[#This Row],[Reorder Point]]</f>
        <v>3.2280701754385963</v>
      </c>
      <c r="N4585" s="3">
        <f>ROUND(Table1[[#This Row],[Turnover Ratio]],2)</f>
        <v>3.23</v>
      </c>
    </row>
    <row r="4586" spans="1:14" hidden="1" x14ac:dyDescent="0.25">
      <c r="A4586" t="s">
        <v>3678</v>
      </c>
      <c r="B4586" s="1">
        <v>45586</v>
      </c>
      <c r="C4586">
        <v>277</v>
      </c>
      <c r="D4586">
        <v>421</v>
      </c>
      <c r="E4586">
        <v>17</v>
      </c>
      <c r="F4586">
        <v>75</v>
      </c>
      <c r="G4586">
        <v>12</v>
      </c>
      <c r="H4586" t="s">
        <v>3950</v>
      </c>
      <c r="I4586">
        <f>YEAR(Table1[[#This Row],[Date]])</f>
        <v>2024</v>
      </c>
      <c r="J4586">
        <f>MONTH(Table1[[#This Row],[Date]])</f>
        <v>10</v>
      </c>
      <c r="K4586">
        <f>WEEKDAY(Table1[[#This Row],[Date]])</f>
        <v>2</v>
      </c>
      <c r="L4586" s="3">
        <f>DAY(Table1[[#This Row],[Date]])</f>
        <v>21</v>
      </c>
      <c r="M4586" s="3">
        <f>Table1[[#This Row],[Inventory Level]]/Table1[[#This Row],[Reorder Point]]</f>
        <v>0.65795724465558192</v>
      </c>
      <c r="N4586" s="3">
        <f>ROUND(Table1[[#This Row],[Turnover Ratio]],2)</f>
        <v>0.66</v>
      </c>
    </row>
    <row r="4587" spans="1:14" hidden="1" x14ac:dyDescent="0.25">
      <c r="A4587" t="s">
        <v>896</v>
      </c>
      <c r="B4587" s="1">
        <v>45174</v>
      </c>
      <c r="C4587">
        <v>493</v>
      </c>
      <c r="D4587">
        <v>215</v>
      </c>
      <c r="E4587">
        <v>10</v>
      </c>
      <c r="F4587">
        <v>178</v>
      </c>
      <c r="G4587">
        <v>49</v>
      </c>
      <c r="H4587" t="s">
        <v>3951</v>
      </c>
      <c r="I4587">
        <f>YEAR(Table1[[#This Row],[Date]])</f>
        <v>2023</v>
      </c>
      <c r="J4587">
        <f>MONTH(Table1[[#This Row],[Date]])</f>
        <v>9</v>
      </c>
      <c r="K4587">
        <f>WEEKDAY(Table1[[#This Row],[Date]])</f>
        <v>3</v>
      </c>
      <c r="L4587" s="3">
        <f>DAY(Table1[[#This Row],[Date]])</f>
        <v>5</v>
      </c>
      <c r="M4587" s="3">
        <f>Table1[[#This Row],[Inventory Level]]/Table1[[#This Row],[Reorder Point]]</f>
        <v>2.2930232558139534</v>
      </c>
      <c r="N4587" s="3">
        <f>ROUND(Table1[[#This Row],[Turnover Ratio]],2)</f>
        <v>2.29</v>
      </c>
    </row>
    <row r="4588" spans="1:14" x14ac:dyDescent="0.25">
      <c r="A4588" t="s">
        <v>1110</v>
      </c>
      <c r="B4588" s="1">
        <v>45051</v>
      </c>
      <c r="C4588">
        <v>334</v>
      </c>
      <c r="D4588">
        <v>297</v>
      </c>
      <c r="E4588">
        <v>16</v>
      </c>
      <c r="F4588">
        <v>170</v>
      </c>
      <c r="G4588">
        <v>22</v>
      </c>
      <c r="H4588" t="s">
        <v>3949</v>
      </c>
      <c r="I4588">
        <f>YEAR(Table1[[#This Row],[Date]])</f>
        <v>2023</v>
      </c>
      <c r="J4588">
        <f>MONTH(Table1[[#This Row],[Date]])</f>
        <v>5</v>
      </c>
      <c r="K4588">
        <f>WEEKDAY(Table1[[#This Row],[Date]])</f>
        <v>6</v>
      </c>
      <c r="L4588" s="3">
        <f>DAY(Table1[[#This Row],[Date]])</f>
        <v>5</v>
      </c>
      <c r="M4588" s="3">
        <f>Table1[[#This Row],[Inventory Level]]/Table1[[#This Row],[Reorder Point]]</f>
        <v>1.1245791245791246</v>
      </c>
      <c r="N4588" s="3">
        <f>ROUND(Table1[[#This Row],[Turnover Ratio]],2)</f>
        <v>1.1200000000000001</v>
      </c>
    </row>
    <row r="4589" spans="1:14" hidden="1" x14ac:dyDescent="0.25">
      <c r="A4589" t="s">
        <v>630</v>
      </c>
      <c r="B4589" s="1">
        <v>45435</v>
      </c>
      <c r="C4589">
        <v>268</v>
      </c>
      <c r="D4589">
        <v>91</v>
      </c>
      <c r="E4589">
        <v>16</v>
      </c>
      <c r="F4589">
        <v>115</v>
      </c>
      <c r="G4589">
        <v>2</v>
      </c>
      <c r="H4589" t="s">
        <v>3951</v>
      </c>
      <c r="I4589">
        <f>YEAR(Table1[[#This Row],[Date]])</f>
        <v>2024</v>
      </c>
      <c r="J4589">
        <f>MONTH(Table1[[#This Row],[Date]])</f>
        <v>5</v>
      </c>
      <c r="K4589">
        <f>WEEKDAY(Table1[[#This Row],[Date]])</f>
        <v>5</v>
      </c>
      <c r="L4589" s="3">
        <f>DAY(Table1[[#This Row],[Date]])</f>
        <v>23</v>
      </c>
      <c r="M4589" s="3">
        <f>Table1[[#This Row],[Inventory Level]]/Table1[[#This Row],[Reorder Point]]</f>
        <v>2.9450549450549453</v>
      </c>
      <c r="N4589" s="3">
        <f>ROUND(Table1[[#This Row],[Turnover Ratio]],2)</f>
        <v>2.95</v>
      </c>
    </row>
    <row r="4590" spans="1:14" hidden="1" x14ac:dyDescent="0.25">
      <c r="A4590" t="s">
        <v>3679</v>
      </c>
      <c r="B4590" s="1">
        <v>45478</v>
      </c>
      <c r="C4590">
        <v>652</v>
      </c>
      <c r="D4590">
        <v>456</v>
      </c>
      <c r="E4590">
        <v>11</v>
      </c>
      <c r="F4590">
        <v>126</v>
      </c>
      <c r="G4590">
        <v>30</v>
      </c>
      <c r="H4590" t="s">
        <v>3950</v>
      </c>
      <c r="I4590">
        <f>YEAR(Table1[[#This Row],[Date]])</f>
        <v>2024</v>
      </c>
      <c r="J4590">
        <f>MONTH(Table1[[#This Row],[Date]])</f>
        <v>7</v>
      </c>
      <c r="K4590">
        <f>WEEKDAY(Table1[[#This Row],[Date]])</f>
        <v>6</v>
      </c>
      <c r="L4590" s="3">
        <f>DAY(Table1[[#This Row],[Date]])</f>
        <v>5</v>
      </c>
      <c r="M4590" s="3">
        <f>Table1[[#This Row],[Inventory Level]]/Table1[[#This Row],[Reorder Point]]</f>
        <v>1.4298245614035088</v>
      </c>
      <c r="N4590" s="3">
        <f>ROUND(Table1[[#This Row],[Turnover Ratio]],2)</f>
        <v>1.43</v>
      </c>
    </row>
    <row r="4591" spans="1:14" hidden="1" x14ac:dyDescent="0.25">
      <c r="A4591" t="s">
        <v>229</v>
      </c>
      <c r="B4591" s="1">
        <v>45351</v>
      </c>
      <c r="C4591">
        <v>828</v>
      </c>
      <c r="D4591">
        <v>284</v>
      </c>
      <c r="E4591">
        <v>10</v>
      </c>
      <c r="F4591">
        <v>142</v>
      </c>
      <c r="G4591">
        <v>35</v>
      </c>
      <c r="H4591" t="s">
        <v>3950</v>
      </c>
      <c r="I4591">
        <f>YEAR(Table1[[#This Row],[Date]])</f>
        <v>2024</v>
      </c>
      <c r="J4591">
        <f>MONTH(Table1[[#This Row],[Date]])</f>
        <v>2</v>
      </c>
      <c r="K4591">
        <f>WEEKDAY(Table1[[#This Row],[Date]])</f>
        <v>5</v>
      </c>
      <c r="L4591" s="3">
        <f>DAY(Table1[[#This Row],[Date]])</f>
        <v>29</v>
      </c>
      <c r="M4591" s="3">
        <f>Table1[[#This Row],[Inventory Level]]/Table1[[#This Row],[Reorder Point]]</f>
        <v>2.915492957746479</v>
      </c>
      <c r="N4591" s="3">
        <f>ROUND(Table1[[#This Row],[Turnover Ratio]],2)</f>
        <v>2.92</v>
      </c>
    </row>
    <row r="4592" spans="1:14" hidden="1" x14ac:dyDescent="0.25">
      <c r="A4592" t="s">
        <v>3680</v>
      </c>
      <c r="B4592" s="1">
        <v>45628</v>
      </c>
      <c r="C4592">
        <v>426</v>
      </c>
      <c r="D4592">
        <v>53</v>
      </c>
      <c r="E4592">
        <v>19</v>
      </c>
      <c r="F4592">
        <v>178</v>
      </c>
      <c r="G4592">
        <v>46</v>
      </c>
      <c r="H4592" t="s">
        <v>3950</v>
      </c>
      <c r="I4592">
        <f>YEAR(Table1[[#This Row],[Date]])</f>
        <v>2024</v>
      </c>
      <c r="J4592">
        <f>MONTH(Table1[[#This Row],[Date]])</f>
        <v>12</v>
      </c>
      <c r="K4592">
        <f>WEEKDAY(Table1[[#This Row],[Date]])</f>
        <v>2</v>
      </c>
      <c r="L4592" s="3">
        <f>DAY(Table1[[#This Row],[Date]])</f>
        <v>2</v>
      </c>
      <c r="M4592" s="3">
        <f>Table1[[#This Row],[Inventory Level]]/Table1[[#This Row],[Reorder Point]]</f>
        <v>8.0377358490566042</v>
      </c>
      <c r="N4592" s="3">
        <f>ROUND(Table1[[#This Row],[Turnover Ratio]],2)</f>
        <v>8.0399999999999991</v>
      </c>
    </row>
    <row r="4593" spans="1:14" hidden="1" x14ac:dyDescent="0.25">
      <c r="A4593" t="s">
        <v>3681</v>
      </c>
      <c r="B4593" s="1">
        <v>45384</v>
      </c>
      <c r="C4593">
        <v>124</v>
      </c>
      <c r="D4593">
        <v>224</v>
      </c>
      <c r="E4593">
        <v>27</v>
      </c>
      <c r="F4593">
        <v>134</v>
      </c>
      <c r="G4593">
        <v>18</v>
      </c>
      <c r="H4593" t="s">
        <v>3950</v>
      </c>
      <c r="I4593">
        <f>YEAR(Table1[[#This Row],[Date]])</f>
        <v>2024</v>
      </c>
      <c r="J4593">
        <f>MONTH(Table1[[#This Row],[Date]])</f>
        <v>4</v>
      </c>
      <c r="K4593">
        <f>WEEKDAY(Table1[[#This Row],[Date]])</f>
        <v>3</v>
      </c>
      <c r="L4593" s="3">
        <f>DAY(Table1[[#This Row],[Date]])</f>
        <v>2</v>
      </c>
      <c r="M4593" s="3">
        <f>Table1[[#This Row],[Inventory Level]]/Table1[[#This Row],[Reorder Point]]</f>
        <v>0.5535714285714286</v>
      </c>
      <c r="N4593" s="3">
        <f>ROUND(Table1[[#This Row],[Turnover Ratio]],2)</f>
        <v>0.55000000000000004</v>
      </c>
    </row>
    <row r="4594" spans="1:14" hidden="1" x14ac:dyDescent="0.25">
      <c r="A4594" t="s">
        <v>700</v>
      </c>
      <c r="B4594" s="1">
        <v>45497</v>
      </c>
      <c r="C4594">
        <v>380</v>
      </c>
      <c r="D4594">
        <v>273</v>
      </c>
      <c r="E4594">
        <v>27</v>
      </c>
      <c r="F4594">
        <v>139</v>
      </c>
      <c r="G4594">
        <v>14</v>
      </c>
      <c r="H4594" t="s">
        <v>3950</v>
      </c>
      <c r="I4594">
        <f>YEAR(Table1[[#This Row],[Date]])</f>
        <v>2024</v>
      </c>
      <c r="J4594">
        <f>MONTH(Table1[[#This Row],[Date]])</f>
        <v>7</v>
      </c>
      <c r="K4594">
        <f>WEEKDAY(Table1[[#This Row],[Date]])</f>
        <v>4</v>
      </c>
      <c r="L4594" s="3">
        <f>DAY(Table1[[#This Row],[Date]])</f>
        <v>24</v>
      </c>
      <c r="M4594" s="3">
        <f>Table1[[#This Row],[Inventory Level]]/Table1[[#This Row],[Reorder Point]]</f>
        <v>1.3919413919413919</v>
      </c>
      <c r="N4594" s="3">
        <f>ROUND(Table1[[#This Row],[Turnover Ratio]],2)</f>
        <v>1.39</v>
      </c>
    </row>
    <row r="4595" spans="1:14" x14ac:dyDescent="0.25">
      <c r="A4595" t="s">
        <v>3682</v>
      </c>
      <c r="B4595" s="1">
        <v>45150</v>
      </c>
      <c r="C4595">
        <v>875</v>
      </c>
      <c r="D4595">
        <v>284</v>
      </c>
      <c r="E4595">
        <v>25</v>
      </c>
      <c r="F4595">
        <v>24</v>
      </c>
      <c r="G4595">
        <v>9</v>
      </c>
      <c r="H4595" t="s">
        <v>3949</v>
      </c>
      <c r="I4595">
        <f>YEAR(Table1[[#This Row],[Date]])</f>
        <v>2023</v>
      </c>
      <c r="J4595">
        <f>MONTH(Table1[[#This Row],[Date]])</f>
        <v>8</v>
      </c>
      <c r="K4595">
        <f>WEEKDAY(Table1[[#This Row],[Date]])</f>
        <v>7</v>
      </c>
      <c r="L4595" s="3">
        <f>DAY(Table1[[#This Row],[Date]])</f>
        <v>12</v>
      </c>
      <c r="M4595" s="3">
        <f>Table1[[#This Row],[Inventory Level]]/Table1[[#This Row],[Reorder Point]]</f>
        <v>3.0809859154929575</v>
      </c>
      <c r="N4595" s="3">
        <f>ROUND(Table1[[#This Row],[Turnover Ratio]],2)</f>
        <v>3.08</v>
      </c>
    </row>
    <row r="4596" spans="1:14" x14ac:dyDescent="0.25">
      <c r="A4596" t="s">
        <v>1312</v>
      </c>
      <c r="B4596" s="1">
        <v>45227</v>
      </c>
      <c r="C4596">
        <v>940</v>
      </c>
      <c r="D4596">
        <v>112</v>
      </c>
      <c r="E4596">
        <v>7</v>
      </c>
      <c r="F4596">
        <v>28</v>
      </c>
      <c r="G4596">
        <v>26</v>
      </c>
      <c r="H4596" t="s">
        <v>3949</v>
      </c>
      <c r="I4596">
        <f>YEAR(Table1[[#This Row],[Date]])</f>
        <v>2023</v>
      </c>
      <c r="J4596">
        <f>MONTH(Table1[[#This Row],[Date]])</f>
        <v>10</v>
      </c>
      <c r="K4596">
        <f>WEEKDAY(Table1[[#This Row],[Date]])</f>
        <v>7</v>
      </c>
      <c r="L4596" s="3">
        <f>DAY(Table1[[#This Row],[Date]])</f>
        <v>28</v>
      </c>
      <c r="M4596" s="3">
        <f>Table1[[#This Row],[Inventory Level]]/Table1[[#This Row],[Reorder Point]]</f>
        <v>8.3928571428571423</v>
      </c>
      <c r="N4596" s="3">
        <f>ROUND(Table1[[#This Row],[Turnover Ratio]],2)</f>
        <v>8.39</v>
      </c>
    </row>
    <row r="4597" spans="1:14" hidden="1" x14ac:dyDescent="0.25">
      <c r="A4597" t="s">
        <v>3683</v>
      </c>
      <c r="B4597" s="1">
        <v>45124</v>
      </c>
      <c r="C4597">
        <v>764</v>
      </c>
      <c r="D4597">
        <v>386</v>
      </c>
      <c r="E4597">
        <v>12</v>
      </c>
      <c r="F4597">
        <v>131</v>
      </c>
      <c r="G4597">
        <v>3</v>
      </c>
      <c r="H4597" t="s">
        <v>3950</v>
      </c>
      <c r="I4597">
        <f>YEAR(Table1[[#This Row],[Date]])</f>
        <v>2023</v>
      </c>
      <c r="J4597">
        <f>MONTH(Table1[[#This Row],[Date]])</f>
        <v>7</v>
      </c>
      <c r="K4597">
        <f>WEEKDAY(Table1[[#This Row],[Date]])</f>
        <v>2</v>
      </c>
      <c r="L4597" s="3">
        <f>DAY(Table1[[#This Row],[Date]])</f>
        <v>17</v>
      </c>
      <c r="M4597" s="3">
        <f>Table1[[#This Row],[Inventory Level]]/Table1[[#This Row],[Reorder Point]]</f>
        <v>1.9792746113989637</v>
      </c>
      <c r="N4597" s="3">
        <f>ROUND(Table1[[#This Row],[Turnover Ratio]],2)</f>
        <v>1.98</v>
      </c>
    </row>
    <row r="4598" spans="1:14" hidden="1" x14ac:dyDescent="0.25">
      <c r="A4598" t="s">
        <v>3684</v>
      </c>
      <c r="B4598" s="1">
        <v>45628</v>
      </c>
      <c r="C4598">
        <v>175</v>
      </c>
      <c r="D4598">
        <v>457</v>
      </c>
      <c r="E4598">
        <v>2</v>
      </c>
      <c r="F4598">
        <v>56</v>
      </c>
      <c r="G4598">
        <v>38</v>
      </c>
      <c r="H4598" t="s">
        <v>3950</v>
      </c>
      <c r="I4598">
        <f>YEAR(Table1[[#This Row],[Date]])</f>
        <v>2024</v>
      </c>
      <c r="J4598">
        <f>MONTH(Table1[[#This Row],[Date]])</f>
        <v>12</v>
      </c>
      <c r="K4598">
        <f>WEEKDAY(Table1[[#This Row],[Date]])</f>
        <v>2</v>
      </c>
      <c r="L4598" s="3">
        <f>DAY(Table1[[#This Row],[Date]])</f>
        <v>2</v>
      </c>
      <c r="M4598" s="3">
        <f>Table1[[#This Row],[Inventory Level]]/Table1[[#This Row],[Reorder Point]]</f>
        <v>0.38293216630196936</v>
      </c>
      <c r="N4598" s="3">
        <f>ROUND(Table1[[#This Row],[Turnover Ratio]],2)</f>
        <v>0.38</v>
      </c>
    </row>
    <row r="4599" spans="1:14" hidden="1" x14ac:dyDescent="0.25">
      <c r="A4599" t="s">
        <v>3685</v>
      </c>
      <c r="B4599" s="1">
        <v>45105</v>
      </c>
      <c r="C4599">
        <v>446</v>
      </c>
      <c r="D4599">
        <v>67</v>
      </c>
      <c r="E4599">
        <v>25</v>
      </c>
      <c r="F4599">
        <v>109</v>
      </c>
      <c r="G4599">
        <v>44</v>
      </c>
      <c r="H4599" t="s">
        <v>3951</v>
      </c>
      <c r="I4599">
        <f>YEAR(Table1[[#This Row],[Date]])</f>
        <v>2023</v>
      </c>
      <c r="J4599">
        <f>MONTH(Table1[[#This Row],[Date]])</f>
        <v>6</v>
      </c>
      <c r="K4599">
        <f>WEEKDAY(Table1[[#This Row],[Date]])</f>
        <v>4</v>
      </c>
      <c r="L4599" s="3">
        <f>DAY(Table1[[#This Row],[Date]])</f>
        <v>28</v>
      </c>
      <c r="M4599" s="3">
        <f>Table1[[#This Row],[Inventory Level]]/Table1[[#This Row],[Reorder Point]]</f>
        <v>6.6567164179104479</v>
      </c>
      <c r="N4599" s="3">
        <f>ROUND(Table1[[#This Row],[Turnover Ratio]],2)</f>
        <v>6.66</v>
      </c>
    </row>
    <row r="4600" spans="1:14" hidden="1" x14ac:dyDescent="0.25">
      <c r="A4600" t="s">
        <v>2071</v>
      </c>
      <c r="B4600" s="1">
        <v>45184</v>
      </c>
      <c r="C4600">
        <v>633</v>
      </c>
      <c r="D4600">
        <v>132</v>
      </c>
      <c r="E4600">
        <v>30</v>
      </c>
      <c r="F4600">
        <v>62</v>
      </c>
      <c r="G4600">
        <v>42</v>
      </c>
      <c r="H4600" t="s">
        <v>3951</v>
      </c>
      <c r="I4600">
        <f>YEAR(Table1[[#This Row],[Date]])</f>
        <v>2023</v>
      </c>
      <c r="J4600">
        <f>MONTH(Table1[[#This Row],[Date]])</f>
        <v>9</v>
      </c>
      <c r="K4600">
        <f>WEEKDAY(Table1[[#This Row],[Date]])</f>
        <v>6</v>
      </c>
      <c r="L4600" s="3">
        <f>DAY(Table1[[#This Row],[Date]])</f>
        <v>15</v>
      </c>
      <c r="M4600" s="3">
        <f>Table1[[#This Row],[Inventory Level]]/Table1[[#This Row],[Reorder Point]]</f>
        <v>4.7954545454545459</v>
      </c>
      <c r="N4600" s="3">
        <f>ROUND(Table1[[#This Row],[Turnover Ratio]],2)</f>
        <v>4.8</v>
      </c>
    </row>
    <row r="4601" spans="1:14" hidden="1" x14ac:dyDescent="0.25">
      <c r="A4601" t="s">
        <v>77</v>
      </c>
      <c r="B4601" s="1">
        <v>45101</v>
      </c>
      <c r="C4601">
        <v>843</v>
      </c>
      <c r="D4601">
        <v>60</v>
      </c>
      <c r="E4601">
        <v>27</v>
      </c>
      <c r="F4601">
        <v>42</v>
      </c>
      <c r="G4601">
        <v>13</v>
      </c>
      <c r="H4601" t="s">
        <v>3950</v>
      </c>
      <c r="I4601">
        <f>YEAR(Table1[[#This Row],[Date]])</f>
        <v>2023</v>
      </c>
      <c r="J4601">
        <f>MONTH(Table1[[#This Row],[Date]])</f>
        <v>6</v>
      </c>
      <c r="K4601">
        <f>WEEKDAY(Table1[[#This Row],[Date]])</f>
        <v>7</v>
      </c>
      <c r="L4601" s="3">
        <f>DAY(Table1[[#This Row],[Date]])</f>
        <v>24</v>
      </c>
      <c r="M4601" s="3">
        <f>Table1[[#This Row],[Inventory Level]]/Table1[[#This Row],[Reorder Point]]</f>
        <v>14.05</v>
      </c>
      <c r="N4601" s="3">
        <f>ROUND(Table1[[#This Row],[Turnover Ratio]],2)</f>
        <v>14.05</v>
      </c>
    </row>
    <row r="4602" spans="1:14" x14ac:dyDescent="0.25">
      <c r="A4602" t="s">
        <v>3686</v>
      </c>
      <c r="B4602" s="1">
        <v>45071</v>
      </c>
      <c r="C4602">
        <v>764</v>
      </c>
      <c r="D4602">
        <v>301</v>
      </c>
      <c r="E4602">
        <v>1</v>
      </c>
      <c r="F4602">
        <v>102</v>
      </c>
      <c r="G4602">
        <v>49</v>
      </c>
      <c r="H4602" t="s">
        <v>3949</v>
      </c>
      <c r="I4602">
        <f>YEAR(Table1[[#This Row],[Date]])</f>
        <v>2023</v>
      </c>
      <c r="J4602">
        <f>MONTH(Table1[[#This Row],[Date]])</f>
        <v>5</v>
      </c>
      <c r="K4602">
        <f>WEEKDAY(Table1[[#This Row],[Date]])</f>
        <v>5</v>
      </c>
      <c r="L4602" s="3">
        <f>DAY(Table1[[#This Row],[Date]])</f>
        <v>25</v>
      </c>
      <c r="M4602" s="3">
        <f>Table1[[#This Row],[Inventory Level]]/Table1[[#This Row],[Reorder Point]]</f>
        <v>2.5382059800664454</v>
      </c>
      <c r="N4602" s="3">
        <f>ROUND(Table1[[#This Row],[Turnover Ratio]],2)</f>
        <v>2.54</v>
      </c>
    </row>
    <row r="4603" spans="1:14" x14ac:dyDescent="0.25">
      <c r="A4603" t="s">
        <v>3687</v>
      </c>
      <c r="B4603" s="1">
        <v>45536</v>
      </c>
      <c r="C4603">
        <v>870</v>
      </c>
      <c r="D4603">
        <v>133</v>
      </c>
      <c r="E4603">
        <v>15</v>
      </c>
      <c r="F4603">
        <v>42</v>
      </c>
      <c r="G4603">
        <v>21</v>
      </c>
      <c r="H4603" t="s">
        <v>3949</v>
      </c>
      <c r="I4603">
        <f>YEAR(Table1[[#This Row],[Date]])</f>
        <v>2024</v>
      </c>
      <c r="J4603">
        <f>MONTH(Table1[[#This Row],[Date]])</f>
        <v>9</v>
      </c>
      <c r="K4603">
        <f>WEEKDAY(Table1[[#This Row],[Date]])</f>
        <v>1</v>
      </c>
      <c r="L4603" s="3">
        <f>DAY(Table1[[#This Row],[Date]])</f>
        <v>1</v>
      </c>
      <c r="M4603" s="3">
        <f>Table1[[#This Row],[Inventory Level]]/Table1[[#This Row],[Reorder Point]]</f>
        <v>6.541353383458647</v>
      </c>
      <c r="N4603" s="3">
        <f>ROUND(Table1[[#This Row],[Turnover Ratio]],2)</f>
        <v>6.54</v>
      </c>
    </row>
    <row r="4604" spans="1:14" x14ac:dyDescent="0.25">
      <c r="A4604" t="s">
        <v>3688</v>
      </c>
      <c r="B4604" s="1">
        <v>45439</v>
      </c>
      <c r="C4604">
        <v>757</v>
      </c>
      <c r="D4604">
        <v>283</v>
      </c>
      <c r="E4604">
        <v>17</v>
      </c>
      <c r="F4604">
        <v>10</v>
      </c>
      <c r="G4604">
        <v>34</v>
      </c>
      <c r="H4604" t="s">
        <v>3949</v>
      </c>
      <c r="I4604">
        <f>YEAR(Table1[[#This Row],[Date]])</f>
        <v>2024</v>
      </c>
      <c r="J4604">
        <f>MONTH(Table1[[#This Row],[Date]])</f>
        <v>5</v>
      </c>
      <c r="K4604">
        <f>WEEKDAY(Table1[[#This Row],[Date]])</f>
        <v>2</v>
      </c>
      <c r="L4604" s="3">
        <f>DAY(Table1[[#This Row],[Date]])</f>
        <v>27</v>
      </c>
      <c r="M4604" s="3">
        <f>Table1[[#This Row],[Inventory Level]]/Table1[[#This Row],[Reorder Point]]</f>
        <v>2.6749116607773851</v>
      </c>
      <c r="N4604" s="3">
        <f>ROUND(Table1[[#This Row],[Turnover Ratio]],2)</f>
        <v>2.67</v>
      </c>
    </row>
    <row r="4605" spans="1:14" hidden="1" x14ac:dyDescent="0.25">
      <c r="A4605" t="s">
        <v>3689</v>
      </c>
      <c r="B4605" s="1">
        <v>44972</v>
      </c>
      <c r="C4605">
        <v>490</v>
      </c>
      <c r="D4605">
        <v>58</v>
      </c>
      <c r="E4605">
        <v>1</v>
      </c>
      <c r="F4605">
        <v>8</v>
      </c>
      <c r="G4605">
        <v>27</v>
      </c>
      <c r="H4605" t="s">
        <v>3950</v>
      </c>
      <c r="I4605">
        <f>YEAR(Table1[[#This Row],[Date]])</f>
        <v>2023</v>
      </c>
      <c r="J4605">
        <f>MONTH(Table1[[#This Row],[Date]])</f>
        <v>2</v>
      </c>
      <c r="K4605">
        <f>WEEKDAY(Table1[[#This Row],[Date]])</f>
        <v>4</v>
      </c>
      <c r="L4605" s="3">
        <f>DAY(Table1[[#This Row],[Date]])</f>
        <v>15</v>
      </c>
      <c r="M4605" s="3">
        <f>Table1[[#This Row],[Inventory Level]]/Table1[[#This Row],[Reorder Point]]</f>
        <v>8.4482758620689662</v>
      </c>
      <c r="N4605" s="3">
        <f>ROUND(Table1[[#This Row],[Turnover Ratio]],2)</f>
        <v>8.4499999999999993</v>
      </c>
    </row>
    <row r="4606" spans="1:14" x14ac:dyDescent="0.25">
      <c r="A4606" t="s">
        <v>3690</v>
      </c>
      <c r="B4606" s="1">
        <v>45192</v>
      </c>
      <c r="C4606">
        <v>355</v>
      </c>
      <c r="D4606">
        <v>303</v>
      </c>
      <c r="E4606">
        <v>2</v>
      </c>
      <c r="F4606">
        <v>98</v>
      </c>
      <c r="G4606">
        <v>5</v>
      </c>
      <c r="H4606" t="s">
        <v>3949</v>
      </c>
      <c r="I4606">
        <f>YEAR(Table1[[#This Row],[Date]])</f>
        <v>2023</v>
      </c>
      <c r="J4606">
        <f>MONTH(Table1[[#This Row],[Date]])</f>
        <v>9</v>
      </c>
      <c r="K4606">
        <f>WEEKDAY(Table1[[#This Row],[Date]])</f>
        <v>7</v>
      </c>
      <c r="L4606" s="3">
        <f>DAY(Table1[[#This Row],[Date]])</f>
        <v>23</v>
      </c>
      <c r="M4606" s="3">
        <f>Table1[[#This Row],[Inventory Level]]/Table1[[#This Row],[Reorder Point]]</f>
        <v>1.1716171617161717</v>
      </c>
      <c r="N4606" s="3">
        <f>ROUND(Table1[[#This Row],[Turnover Ratio]],2)</f>
        <v>1.17</v>
      </c>
    </row>
    <row r="4607" spans="1:14" hidden="1" x14ac:dyDescent="0.25">
      <c r="A4607" t="s">
        <v>325</v>
      </c>
      <c r="B4607" s="1">
        <v>45017</v>
      </c>
      <c r="C4607">
        <v>336</v>
      </c>
      <c r="D4607">
        <v>304</v>
      </c>
      <c r="E4607">
        <v>25</v>
      </c>
      <c r="F4607">
        <v>31</v>
      </c>
      <c r="G4607">
        <v>24</v>
      </c>
      <c r="H4607" t="s">
        <v>3950</v>
      </c>
      <c r="I4607">
        <f>YEAR(Table1[[#This Row],[Date]])</f>
        <v>2023</v>
      </c>
      <c r="J4607">
        <f>MONTH(Table1[[#This Row],[Date]])</f>
        <v>4</v>
      </c>
      <c r="K4607">
        <f>WEEKDAY(Table1[[#This Row],[Date]])</f>
        <v>7</v>
      </c>
      <c r="L4607" s="3">
        <f>DAY(Table1[[#This Row],[Date]])</f>
        <v>1</v>
      </c>
      <c r="M4607" s="3">
        <f>Table1[[#This Row],[Inventory Level]]/Table1[[#This Row],[Reorder Point]]</f>
        <v>1.1052631578947369</v>
      </c>
      <c r="N4607" s="3">
        <f>ROUND(Table1[[#This Row],[Turnover Ratio]],2)</f>
        <v>1.1100000000000001</v>
      </c>
    </row>
    <row r="4608" spans="1:14" x14ac:dyDescent="0.25">
      <c r="A4608" t="s">
        <v>1830</v>
      </c>
      <c r="B4608" s="1">
        <v>45482</v>
      </c>
      <c r="C4608">
        <v>185</v>
      </c>
      <c r="D4608">
        <v>479</v>
      </c>
      <c r="E4608">
        <v>4</v>
      </c>
      <c r="F4608">
        <v>118</v>
      </c>
      <c r="G4608">
        <v>11</v>
      </c>
      <c r="H4608" t="s">
        <v>3949</v>
      </c>
      <c r="I4608">
        <f>YEAR(Table1[[#This Row],[Date]])</f>
        <v>2024</v>
      </c>
      <c r="J4608">
        <f>MONTH(Table1[[#This Row],[Date]])</f>
        <v>7</v>
      </c>
      <c r="K4608">
        <f>WEEKDAY(Table1[[#This Row],[Date]])</f>
        <v>3</v>
      </c>
      <c r="L4608" s="3">
        <f>DAY(Table1[[#This Row],[Date]])</f>
        <v>9</v>
      </c>
      <c r="M4608" s="3">
        <f>Table1[[#This Row],[Inventory Level]]/Table1[[#This Row],[Reorder Point]]</f>
        <v>0.38622129436325681</v>
      </c>
      <c r="N4608" s="3">
        <f>ROUND(Table1[[#This Row],[Turnover Ratio]],2)</f>
        <v>0.39</v>
      </c>
    </row>
    <row r="4609" spans="1:14" hidden="1" x14ac:dyDescent="0.25">
      <c r="A4609" t="s">
        <v>3691</v>
      </c>
      <c r="B4609" s="1">
        <v>44977</v>
      </c>
      <c r="C4609">
        <v>123</v>
      </c>
      <c r="D4609">
        <v>170</v>
      </c>
      <c r="E4609">
        <v>6</v>
      </c>
      <c r="F4609">
        <v>199</v>
      </c>
      <c r="G4609">
        <v>48</v>
      </c>
      <c r="H4609" t="s">
        <v>3950</v>
      </c>
      <c r="I4609">
        <f>YEAR(Table1[[#This Row],[Date]])</f>
        <v>2023</v>
      </c>
      <c r="J4609">
        <f>MONTH(Table1[[#This Row],[Date]])</f>
        <v>2</v>
      </c>
      <c r="K4609">
        <f>WEEKDAY(Table1[[#This Row],[Date]])</f>
        <v>2</v>
      </c>
      <c r="L4609" s="3">
        <f>DAY(Table1[[#This Row],[Date]])</f>
        <v>20</v>
      </c>
      <c r="M4609" s="3">
        <f>Table1[[#This Row],[Inventory Level]]/Table1[[#This Row],[Reorder Point]]</f>
        <v>0.72352941176470587</v>
      </c>
      <c r="N4609" s="3">
        <f>ROUND(Table1[[#This Row],[Turnover Ratio]],2)</f>
        <v>0.72</v>
      </c>
    </row>
    <row r="4610" spans="1:14" x14ac:dyDescent="0.25">
      <c r="A4610" t="s">
        <v>1708</v>
      </c>
      <c r="B4610" s="1">
        <v>45496</v>
      </c>
      <c r="C4610">
        <v>719</v>
      </c>
      <c r="D4610">
        <v>77</v>
      </c>
      <c r="E4610">
        <v>12</v>
      </c>
      <c r="F4610">
        <v>187</v>
      </c>
      <c r="G4610">
        <v>34</v>
      </c>
      <c r="H4610" t="s">
        <v>3949</v>
      </c>
      <c r="I4610">
        <f>YEAR(Table1[[#This Row],[Date]])</f>
        <v>2024</v>
      </c>
      <c r="J4610">
        <f>MONTH(Table1[[#This Row],[Date]])</f>
        <v>7</v>
      </c>
      <c r="K4610">
        <f>WEEKDAY(Table1[[#This Row],[Date]])</f>
        <v>3</v>
      </c>
      <c r="L4610" s="3">
        <f>DAY(Table1[[#This Row],[Date]])</f>
        <v>23</v>
      </c>
      <c r="M4610" s="3">
        <f>Table1[[#This Row],[Inventory Level]]/Table1[[#This Row],[Reorder Point]]</f>
        <v>9.3376623376623371</v>
      </c>
      <c r="N4610" s="3">
        <f>ROUND(Table1[[#This Row],[Turnover Ratio]],2)</f>
        <v>9.34</v>
      </c>
    </row>
    <row r="4611" spans="1:14" hidden="1" x14ac:dyDescent="0.25">
      <c r="A4611" t="s">
        <v>3692</v>
      </c>
      <c r="B4611" s="1">
        <v>45601</v>
      </c>
      <c r="C4611">
        <v>178</v>
      </c>
      <c r="D4611">
        <v>93</v>
      </c>
      <c r="E4611">
        <v>21</v>
      </c>
      <c r="F4611">
        <v>13</v>
      </c>
      <c r="G4611">
        <v>19</v>
      </c>
      <c r="H4611" t="s">
        <v>3950</v>
      </c>
      <c r="I4611">
        <f>YEAR(Table1[[#This Row],[Date]])</f>
        <v>2024</v>
      </c>
      <c r="J4611">
        <f>MONTH(Table1[[#This Row],[Date]])</f>
        <v>11</v>
      </c>
      <c r="K4611">
        <f>WEEKDAY(Table1[[#This Row],[Date]])</f>
        <v>3</v>
      </c>
      <c r="L4611" s="3">
        <f>DAY(Table1[[#This Row],[Date]])</f>
        <v>5</v>
      </c>
      <c r="M4611" s="3">
        <f>Table1[[#This Row],[Inventory Level]]/Table1[[#This Row],[Reorder Point]]</f>
        <v>1.913978494623656</v>
      </c>
      <c r="N4611" s="3">
        <f>ROUND(Table1[[#This Row],[Turnover Ratio]],2)</f>
        <v>1.91</v>
      </c>
    </row>
    <row r="4612" spans="1:14" hidden="1" x14ac:dyDescent="0.25">
      <c r="A4612" t="s">
        <v>3693</v>
      </c>
      <c r="B4612" s="1">
        <v>45630</v>
      </c>
      <c r="C4612">
        <v>638</v>
      </c>
      <c r="D4612">
        <v>457</v>
      </c>
      <c r="E4612">
        <v>3</v>
      </c>
      <c r="F4612">
        <v>193</v>
      </c>
      <c r="G4612">
        <v>4</v>
      </c>
      <c r="H4612" t="s">
        <v>3951</v>
      </c>
      <c r="I4612">
        <f>YEAR(Table1[[#This Row],[Date]])</f>
        <v>2024</v>
      </c>
      <c r="J4612">
        <f>MONTH(Table1[[#This Row],[Date]])</f>
        <v>12</v>
      </c>
      <c r="K4612">
        <f>WEEKDAY(Table1[[#This Row],[Date]])</f>
        <v>4</v>
      </c>
      <c r="L4612" s="3">
        <f>DAY(Table1[[#This Row],[Date]])</f>
        <v>4</v>
      </c>
      <c r="M4612" s="3">
        <f>Table1[[#This Row],[Inventory Level]]/Table1[[#This Row],[Reorder Point]]</f>
        <v>1.3960612691466083</v>
      </c>
      <c r="N4612" s="3">
        <f>ROUND(Table1[[#This Row],[Turnover Ratio]],2)</f>
        <v>1.4</v>
      </c>
    </row>
    <row r="4613" spans="1:14" hidden="1" x14ac:dyDescent="0.25">
      <c r="A4613" t="s">
        <v>3694</v>
      </c>
      <c r="B4613" s="1">
        <v>45688</v>
      </c>
      <c r="C4613">
        <v>911</v>
      </c>
      <c r="D4613">
        <v>185</v>
      </c>
      <c r="E4613">
        <v>16</v>
      </c>
      <c r="F4613">
        <v>165</v>
      </c>
      <c r="G4613">
        <v>13</v>
      </c>
      <c r="H4613" t="s">
        <v>3950</v>
      </c>
      <c r="I4613">
        <f>YEAR(Table1[[#This Row],[Date]])</f>
        <v>2025</v>
      </c>
      <c r="J4613">
        <f>MONTH(Table1[[#This Row],[Date]])</f>
        <v>1</v>
      </c>
      <c r="K4613">
        <f>WEEKDAY(Table1[[#This Row],[Date]])</f>
        <v>6</v>
      </c>
      <c r="L4613" s="3">
        <f>DAY(Table1[[#This Row],[Date]])</f>
        <v>31</v>
      </c>
      <c r="M4613" s="3">
        <f>Table1[[#This Row],[Inventory Level]]/Table1[[#This Row],[Reorder Point]]</f>
        <v>4.9243243243243242</v>
      </c>
      <c r="N4613" s="3">
        <f>ROUND(Table1[[#This Row],[Turnover Ratio]],2)</f>
        <v>4.92</v>
      </c>
    </row>
    <row r="4614" spans="1:14" hidden="1" x14ac:dyDescent="0.25">
      <c r="A4614" t="s">
        <v>1036</v>
      </c>
      <c r="B4614" s="1">
        <v>45631</v>
      </c>
      <c r="C4614">
        <v>533</v>
      </c>
      <c r="D4614">
        <v>233</v>
      </c>
      <c r="E4614">
        <v>16</v>
      </c>
      <c r="F4614">
        <v>190</v>
      </c>
      <c r="G4614">
        <v>33</v>
      </c>
      <c r="H4614" t="s">
        <v>3950</v>
      </c>
      <c r="I4614">
        <f>YEAR(Table1[[#This Row],[Date]])</f>
        <v>2024</v>
      </c>
      <c r="J4614">
        <f>MONTH(Table1[[#This Row],[Date]])</f>
        <v>12</v>
      </c>
      <c r="K4614">
        <f>WEEKDAY(Table1[[#This Row],[Date]])</f>
        <v>5</v>
      </c>
      <c r="L4614" s="3">
        <f>DAY(Table1[[#This Row],[Date]])</f>
        <v>5</v>
      </c>
      <c r="M4614" s="3">
        <f>Table1[[#This Row],[Inventory Level]]/Table1[[#This Row],[Reorder Point]]</f>
        <v>2.2875536480686693</v>
      </c>
      <c r="N4614" s="3">
        <f>ROUND(Table1[[#This Row],[Turnover Ratio]],2)</f>
        <v>2.29</v>
      </c>
    </row>
    <row r="4615" spans="1:14" hidden="1" x14ac:dyDescent="0.25">
      <c r="A4615" t="s">
        <v>2003</v>
      </c>
      <c r="B4615" s="1">
        <v>45414</v>
      </c>
      <c r="C4615">
        <v>438</v>
      </c>
      <c r="D4615">
        <v>344</v>
      </c>
      <c r="E4615">
        <v>4</v>
      </c>
      <c r="F4615">
        <v>133</v>
      </c>
      <c r="G4615">
        <v>33</v>
      </c>
      <c r="H4615" t="s">
        <v>3951</v>
      </c>
      <c r="I4615">
        <f>YEAR(Table1[[#This Row],[Date]])</f>
        <v>2024</v>
      </c>
      <c r="J4615">
        <f>MONTH(Table1[[#This Row],[Date]])</f>
        <v>5</v>
      </c>
      <c r="K4615">
        <f>WEEKDAY(Table1[[#This Row],[Date]])</f>
        <v>5</v>
      </c>
      <c r="L4615" s="3">
        <f>DAY(Table1[[#This Row],[Date]])</f>
        <v>2</v>
      </c>
      <c r="M4615" s="3">
        <f>Table1[[#This Row],[Inventory Level]]/Table1[[#This Row],[Reorder Point]]</f>
        <v>1.2732558139534884</v>
      </c>
      <c r="N4615" s="3">
        <f>ROUND(Table1[[#This Row],[Turnover Ratio]],2)</f>
        <v>1.27</v>
      </c>
    </row>
    <row r="4616" spans="1:14" x14ac:dyDescent="0.25">
      <c r="A4616" t="s">
        <v>2120</v>
      </c>
      <c r="B4616" s="1">
        <v>45555</v>
      </c>
      <c r="C4616">
        <v>873</v>
      </c>
      <c r="D4616">
        <v>354</v>
      </c>
      <c r="E4616">
        <v>2</v>
      </c>
      <c r="F4616">
        <v>75</v>
      </c>
      <c r="G4616">
        <v>5</v>
      </c>
      <c r="H4616" t="s">
        <v>3949</v>
      </c>
      <c r="I4616">
        <f>YEAR(Table1[[#This Row],[Date]])</f>
        <v>2024</v>
      </c>
      <c r="J4616">
        <f>MONTH(Table1[[#This Row],[Date]])</f>
        <v>9</v>
      </c>
      <c r="K4616">
        <f>WEEKDAY(Table1[[#This Row],[Date]])</f>
        <v>6</v>
      </c>
      <c r="L4616" s="3">
        <f>DAY(Table1[[#This Row],[Date]])</f>
        <v>20</v>
      </c>
      <c r="M4616" s="3">
        <f>Table1[[#This Row],[Inventory Level]]/Table1[[#This Row],[Reorder Point]]</f>
        <v>2.4661016949152543</v>
      </c>
      <c r="N4616" s="3">
        <f>ROUND(Table1[[#This Row],[Turnover Ratio]],2)</f>
        <v>2.4700000000000002</v>
      </c>
    </row>
    <row r="4617" spans="1:14" hidden="1" x14ac:dyDescent="0.25">
      <c r="A4617" t="s">
        <v>474</v>
      </c>
      <c r="B4617" s="1">
        <v>45646</v>
      </c>
      <c r="C4617">
        <v>631</v>
      </c>
      <c r="D4617">
        <v>224</v>
      </c>
      <c r="E4617">
        <v>14</v>
      </c>
      <c r="F4617">
        <v>138</v>
      </c>
      <c r="G4617">
        <v>37</v>
      </c>
      <c r="H4617" t="s">
        <v>3951</v>
      </c>
      <c r="I4617">
        <f>YEAR(Table1[[#This Row],[Date]])</f>
        <v>2024</v>
      </c>
      <c r="J4617">
        <f>MONTH(Table1[[#This Row],[Date]])</f>
        <v>12</v>
      </c>
      <c r="K4617">
        <f>WEEKDAY(Table1[[#This Row],[Date]])</f>
        <v>6</v>
      </c>
      <c r="L4617" s="3">
        <f>DAY(Table1[[#This Row],[Date]])</f>
        <v>20</v>
      </c>
      <c r="M4617" s="3">
        <f>Table1[[#This Row],[Inventory Level]]/Table1[[#This Row],[Reorder Point]]</f>
        <v>2.8169642857142856</v>
      </c>
      <c r="N4617" s="3">
        <f>ROUND(Table1[[#This Row],[Turnover Ratio]],2)</f>
        <v>2.82</v>
      </c>
    </row>
    <row r="4618" spans="1:14" hidden="1" x14ac:dyDescent="0.25">
      <c r="A4618" t="s">
        <v>3695</v>
      </c>
      <c r="B4618" s="1">
        <v>45272</v>
      </c>
      <c r="C4618">
        <v>105</v>
      </c>
      <c r="D4618">
        <v>132</v>
      </c>
      <c r="E4618">
        <v>17</v>
      </c>
      <c r="F4618">
        <v>21</v>
      </c>
      <c r="G4618">
        <v>36</v>
      </c>
      <c r="H4618" t="s">
        <v>3951</v>
      </c>
      <c r="I4618">
        <f>YEAR(Table1[[#This Row],[Date]])</f>
        <v>2023</v>
      </c>
      <c r="J4618">
        <f>MONTH(Table1[[#This Row],[Date]])</f>
        <v>12</v>
      </c>
      <c r="K4618">
        <f>WEEKDAY(Table1[[#This Row],[Date]])</f>
        <v>3</v>
      </c>
      <c r="L4618" s="3">
        <f>DAY(Table1[[#This Row],[Date]])</f>
        <v>12</v>
      </c>
      <c r="M4618" s="3">
        <f>Table1[[#This Row],[Inventory Level]]/Table1[[#This Row],[Reorder Point]]</f>
        <v>0.79545454545454541</v>
      </c>
      <c r="N4618" s="3">
        <f>ROUND(Table1[[#This Row],[Turnover Ratio]],2)</f>
        <v>0.8</v>
      </c>
    </row>
    <row r="4619" spans="1:14" hidden="1" x14ac:dyDescent="0.25">
      <c r="A4619" t="s">
        <v>3696</v>
      </c>
      <c r="B4619" s="1">
        <v>45569</v>
      </c>
      <c r="C4619">
        <v>465</v>
      </c>
      <c r="D4619">
        <v>88</v>
      </c>
      <c r="E4619">
        <v>14</v>
      </c>
      <c r="F4619">
        <v>158</v>
      </c>
      <c r="G4619">
        <v>31</v>
      </c>
      <c r="H4619" t="s">
        <v>3950</v>
      </c>
      <c r="I4619">
        <f>YEAR(Table1[[#This Row],[Date]])</f>
        <v>2024</v>
      </c>
      <c r="J4619">
        <f>MONTH(Table1[[#This Row],[Date]])</f>
        <v>10</v>
      </c>
      <c r="K4619">
        <f>WEEKDAY(Table1[[#This Row],[Date]])</f>
        <v>6</v>
      </c>
      <c r="L4619" s="3">
        <f>DAY(Table1[[#This Row],[Date]])</f>
        <v>4</v>
      </c>
      <c r="M4619" s="3">
        <f>Table1[[#This Row],[Inventory Level]]/Table1[[#This Row],[Reorder Point]]</f>
        <v>5.2840909090909092</v>
      </c>
      <c r="N4619" s="3">
        <f>ROUND(Table1[[#This Row],[Turnover Ratio]],2)</f>
        <v>5.28</v>
      </c>
    </row>
    <row r="4620" spans="1:14" hidden="1" x14ac:dyDescent="0.25">
      <c r="A4620" t="s">
        <v>3697</v>
      </c>
      <c r="B4620" s="1">
        <v>45508</v>
      </c>
      <c r="C4620">
        <v>275</v>
      </c>
      <c r="D4620">
        <v>167</v>
      </c>
      <c r="E4620">
        <v>20</v>
      </c>
      <c r="F4620">
        <v>113</v>
      </c>
      <c r="G4620">
        <v>29</v>
      </c>
      <c r="H4620" t="s">
        <v>3950</v>
      </c>
      <c r="I4620">
        <f>YEAR(Table1[[#This Row],[Date]])</f>
        <v>2024</v>
      </c>
      <c r="J4620">
        <f>MONTH(Table1[[#This Row],[Date]])</f>
        <v>8</v>
      </c>
      <c r="K4620">
        <f>WEEKDAY(Table1[[#This Row],[Date]])</f>
        <v>1</v>
      </c>
      <c r="L4620" s="3">
        <f>DAY(Table1[[#This Row],[Date]])</f>
        <v>4</v>
      </c>
      <c r="M4620" s="3">
        <f>Table1[[#This Row],[Inventory Level]]/Table1[[#This Row],[Reorder Point]]</f>
        <v>1.6467065868263473</v>
      </c>
      <c r="N4620" s="3">
        <f>ROUND(Table1[[#This Row],[Turnover Ratio]],2)</f>
        <v>1.65</v>
      </c>
    </row>
    <row r="4621" spans="1:14" x14ac:dyDescent="0.25">
      <c r="A4621" t="s">
        <v>171</v>
      </c>
      <c r="B4621" s="1">
        <v>44977</v>
      </c>
      <c r="C4621">
        <v>913</v>
      </c>
      <c r="D4621">
        <v>384</v>
      </c>
      <c r="E4621">
        <v>17</v>
      </c>
      <c r="F4621">
        <v>176</v>
      </c>
      <c r="G4621">
        <v>30</v>
      </c>
      <c r="H4621" t="s">
        <v>3949</v>
      </c>
      <c r="I4621">
        <f>YEAR(Table1[[#This Row],[Date]])</f>
        <v>2023</v>
      </c>
      <c r="J4621">
        <f>MONTH(Table1[[#This Row],[Date]])</f>
        <v>2</v>
      </c>
      <c r="K4621">
        <f>WEEKDAY(Table1[[#This Row],[Date]])</f>
        <v>2</v>
      </c>
      <c r="L4621" s="3">
        <f>DAY(Table1[[#This Row],[Date]])</f>
        <v>20</v>
      </c>
      <c r="M4621" s="3">
        <f>Table1[[#This Row],[Inventory Level]]/Table1[[#This Row],[Reorder Point]]</f>
        <v>2.3776041666666665</v>
      </c>
      <c r="N4621" s="3">
        <f>ROUND(Table1[[#This Row],[Turnover Ratio]],2)</f>
        <v>2.38</v>
      </c>
    </row>
    <row r="4622" spans="1:14" hidden="1" x14ac:dyDescent="0.25">
      <c r="A4622" t="s">
        <v>3261</v>
      </c>
      <c r="B4622" s="1">
        <v>45472</v>
      </c>
      <c r="C4622">
        <v>663</v>
      </c>
      <c r="D4622">
        <v>101</v>
      </c>
      <c r="E4622">
        <v>3</v>
      </c>
      <c r="F4622">
        <v>19</v>
      </c>
      <c r="G4622">
        <v>31</v>
      </c>
      <c r="H4622" t="s">
        <v>3950</v>
      </c>
      <c r="I4622">
        <f>YEAR(Table1[[#This Row],[Date]])</f>
        <v>2024</v>
      </c>
      <c r="J4622">
        <f>MONTH(Table1[[#This Row],[Date]])</f>
        <v>6</v>
      </c>
      <c r="K4622">
        <f>WEEKDAY(Table1[[#This Row],[Date]])</f>
        <v>7</v>
      </c>
      <c r="L4622" s="3">
        <f>DAY(Table1[[#This Row],[Date]])</f>
        <v>29</v>
      </c>
      <c r="M4622" s="3">
        <f>Table1[[#This Row],[Inventory Level]]/Table1[[#This Row],[Reorder Point]]</f>
        <v>6.564356435643564</v>
      </c>
      <c r="N4622" s="3">
        <f>ROUND(Table1[[#This Row],[Turnover Ratio]],2)</f>
        <v>6.56</v>
      </c>
    </row>
    <row r="4623" spans="1:14" x14ac:dyDescent="0.25">
      <c r="A4623" t="s">
        <v>3698</v>
      </c>
      <c r="B4623" s="1">
        <v>45229</v>
      </c>
      <c r="C4623">
        <v>221</v>
      </c>
      <c r="D4623">
        <v>499</v>
      </c>
      <c r="E4623">
        <v>20</v>
      </c>
      <c r="F4623">
        <v>113</v>
      </c>
      <c r="G4623">
        <v>29</v>
      </c>
      <c r="H4623" t="s">
        <v>3949</v>
      </c>
      <c r="I4623">
        <f>YEAR(Table1[[#This Row],[Date]])</f>
        <v>2023</v>
      </c>
      <c r="J4623">
        <f>MONTH(Table1[[#This Row],[Date]])</f>
        <v>10</v>
      </c>
      <c r="K4623">
        <f>WEEKDAY(Table1[[#This Row],[Date]])</f>
        <v>2</v>
      </c>
      <c r="L4623" s="3">
        <f>DAY(Table1[[#This Row],[Date]])</f>
        <v>30</v>
      </c>
      <c r="M4623" s="3">
        <f>Table1[[#This Row],[Inventory Level]]/Table1[[#This Row],[Reorder Point]]</f>
        <v>0.44288577154308617</v>
      </c>
      <c r="N4623" s="3">
        <f>ROUND(Table1[[#This Row],[Turnover Ratio]],2)</f>
        <v>0.44</v>
      </c>
    </row>
    <row r="4624" spans="1:14" x14ac:dyDescent="0.25">
      <c r="A4624" t="s">
        <v>3699</v>
      </c>
      <c r="B4624" s="1">
        <v>45080</v>
      </c>
      <c r="C4624">
        <v>466</v>
      </c>
      <c r="D4624">
        <v>183</v>
      </c>
      <c r="E4624">
        <v>8</v>
      </c>
      <c r="F4624">
        <v>65</v>
      </c>
      <c r="G4624">
        <v>18</v>
      </c>
      <c r="H4624" t="s">
        <v>3949</v>
      </c>
      <c r="I4624">
        <f>YEAR(Table1[[#This Row],[Date]])</f>
        <v>2023</v>
      </c>
      <c r="J4624">
        <f>MONTH(Table1[[#This Row],[Date]])</f>
        <v>6</v>
      </c>
      <c r="K4624">
        <f>WEEKDAY(Table1[[#This Row],[Date]])</f>
        <v>7</v>
      </c>
      <c r="L4624" s="3">
        <f>DAY(Table1[[#This Row],[Date]])</f>
        <v>3</v>
      </c>
      <c r="M4624" s="3">
        <f>Table1[[#This Row],[Inventory Level]]/Table1[[#This Row],[Reorder Point]]</f>
        <v>2.5464480874316942</v>
      </c>
      <c r="N4624" s="3">
        <f>ROUND(Table1[[#This Row],[Turnover Ratio]],2)</f>
        <v>2.5499999999999998</v>
      </c>
    </row>
    <row r="4625" spans="1:14" x14ac:dyDescent="0.25">
      <c r="A4625" t="s">
        <v>3700</v>
      </c>
      <c r="B4625" s="1">
        <v>45156</v>
      </c>
      <c r="C4625">
        <v>625</v>
      </c>
      <c r="D4625">
        <v>398</v>
      </c>
      <c r="E4625">
        <v>2</v>
      </c>
      <c r="F4625">
        <v>18</v>
      </c>
      <c r="G4625">
        <v>41</v>
      </c>
      <c r="H4625" t="s">
        <v>3949</v>
      </c>
      <c r="I4625">
        <f>YEAR(Table1[[#This Row],[Date]])</f>
        <v>2023</v>
      </c>
      <c r="J4625">
        <f>MONTH(Table1[[#This Row],[Date]])</f>
        <v>8</v>
      </c>
      <c r="K4625">
        <f>WEEKDAY(Table1[[#This Row],[Date]])</f>
        <v>6</v>
      </c>
      <c r="L4625" s="3">
        <f>DAY(Table1[[#This Row],[Date]])</f>
        <v>18</v>
      </c>
      <c r="M4625" s="3">
        <f>Table1[[#This Row],[Inventory Level]]/Table1[[#This Row],[Reorder Point]]</f>
        <v>1.5703517587939699</v>
      </c>
      <c r="N4625" s="3">
        <f>ROUND(Table1[[#This Row],[Turnover Ratio]],2)</f>
        <v>1.57</v>
      </c>
    </row>
    <row r="4626" spans="1:14" hidden="1" x14ac:dyDescent="0.25">
      <c r="A4626" t="s">
        <v>1461</v>
      </c>
      <c r="B4626" s="1">
        <v>45429</v>
      </c>
      <c r="C4626">
        <v>934</v>
      </c>
      <c r="D4626">
        <v>142</v>
      </c>
      <c r="E4626">
        <v>18</v>
      </c>
      <c r="F4626">
        <v>48</v>
      </c>
      <c r="G4626">
        <v>49</v>
      </c>
      <c r="H4626" t="s">
        <v>3951</v>
      </c>
      <c r="I4626">
        <f>YEAR(Table1[[#This Row],[Date]])</f>
        <v>2024</v>
      </c>
      <c r="J4626">
        <f>MONTH(Table1[[#This Row],[Date]])</f>
        <v>5</v>
      </c>
      <c r="K4626">
        <f>WEEKDAY(Table1[[#This Row],[Date]])</f>
        <v>6</v>
      </c>
      <c r="L4626" s="3">
        <f>DAY(Table1[[#This Row],[Date]])</f>
        <v>17</v>
      </c>
      <c r="M4626" s="3">
        <f>Table1[[#This Row],[Inventory Level]]/Table1[[#This Row],[Reorder Point]]</f>
        <v>6.577464788732394</v>
      </c>
      <c r="N4626" s="3">
        <f>ROUND(Table1[[#This Row],[Turnover Ratio]],2)</f>
        <v>6.58</v>
      </c>
    </row>
    <row r="4627" spans="1:14" hidden="1" x14ac:dyDescent="0.25">
      <c r="A4627" t="s">
        <v>3701</v>
      </c>
      <c r="B4627" s="1">
        <v>45643</v>
      </c>
      <c r="C4627">
        <v>992</v>
      </c>
      <c r="D4627">
        <v>147</v>
      </c>
      <c r="E4627">
        <v>13</v>
      </c>
      <c r="F4627">
        <v>17</v>
      </c>
      <c r="G4627">
        <v>28</v>
      </c>
      <c r="H4627" t="s">
        <v>3950</v>
      </c>
      <c r="I4627">
        <f>YEAR(Table1[[#This Row],[Date]])</f>
        <v>2024</v>
      </c>
      <c r="J4627">
        <f>MONTH(Table1[[#This Row],[Date]])</f>
        <v>12</v>
      </c>
      <c r="K4627">
        <f>WEEKDAY(Table1[[#This Row],[Date]])</f>
        <v>3</v>
      </c>
      <c r="L4627" s="3">
        <f>DAY(Table1[[#This Row],[Date]])</f>
        <v>17</v>
      </c>
      <c r="M4627" s="3">
        <f>Table1[[#This Row],[Inventory Level]]/Table1[[#This Row],[Reorder Point]]</f>
        <v>6.7482993197278915</v>
      </c>
      <c r="N4627" s="3">
        <f>ROUND(Table1[[#This Row],[Turnover Ratio]],2)</f>
        <v>6.75</v>
      </c>
    </row>
    <row r="4628" spans="1:14" hidden="1" x14ac:dyDescent="0.25">
      <c r="A4628" t="s">
        <v>3702</v>
      </c>
      <c r="B4628" s="1">
        <v>45093</v>
      </c>
      <c r="C4628">
        <v>401</v>
      </c>
      <c r="D4628">
        <v>149</v>
      </c>
      <c r="E4628">
        <v>3</v>
      </c>
      <c r="F4628">
        <v>198</v>
      </c>
      <c r="G4628">
        <v>34</v>
      </c>
      <c r="H4628" t="s">
        <v>3950</v>
      </c>
      <c r="I4628">
        <f>YEAR(Table1[[#This Row],[Date]])</f>
        <v>2023</v>
      </c>
      <c r="J4628">
        <f>MONTH(Table1[[#This Row],[Date]])</f>
        <v>6</v>
      </c>
      <c r="K4628">
        <f>WEEKDAY(Table1[[#This Row],[Date]])</f>
        <v>6</v>
      </c>
      <c r="L4628" s="3">
        <f>DAY(Table1[[#This Row],[Date]])</f>
        <v>16</v>
      </c>
      <c r="M4628" s="3">
        <f>Table1[[#This Row],[Inventory Level]]/Table1[[#This Row],[Reorder Point]]</f>
        <v>2.6912751677852347</v>
      </c>
      <c r="N4628" s="3">
        <f>ROUND(Table1[[#This Row],[Turnover Ratio]],2)</f>
        <v>2.69</v>
      </c>
    </row>
    <row r="4629" spans="1:14" x14ac:dyDescent="0.25">
      <c r="A4629" t="s">
        <v>3703</v>
      </c>
      <c r="B4629" s="1">
        <v>45359</v>
      </c>
      <c r="C4629">
        <v>350</v>
      </c>
      <c r="D4629">
        <v>230</v>
      </c>
      <c r="E4629">
        <v>12</v>
      </c>
      <c r="F4629">
        <v>40</v>
      </c>
      <c r="G4629">
        <v>25</v>
      </c>
      <c r="H4629" t="s">
        <v>3949</v>
      </c>
      <c r="I4629">
        <f>YEAR(Table1[[#This Row],[Date]])</f>
        <v>2024</v>
      </c>
      <c r="J4629">
        <f>MONTH(Table1[[#This Row],[Date]])</f>
        <v>3</v>
      </c>
      <c r="K4629">
        <f>WEEKDAY(Table1[[#This Row],[Date]])</f>
        <v>6</v>
      </c>
      <c r="L4629" s="3">
        <f>DAY(Table1[[#This Row],[Date]])</f>
        <v>8</v>
      </c>
      <c r="M4629" s="3">
        <f>Table1[[#This Row],[Inventory Level]]/Table1[[#This Row],[Reorder Point]]</f>
        <v>1.5217391304347827</v>
      </c>
      <c r="N4629" s="3">
        <f>ROUND(Table1[[#This Row],[Turnover Ratio]],2)</f>
        <v>1.52</v>
      </c>
    </row>
    <row r="4630" spans="1:14" hidden="1" x14ac:dyDescent="0.25">
      <c r="A4630" t="s">
        <v>3704</v>
      </c>
      <c r="B4630" s="1">
        <v>45466</v>
      </c>
      <c r="C4630">
        <v>176</v>
      </c>
      <c r="D4630">
        <v>162</v>
      </c>
      <c r="E4630">
        <v>23</v>
      </c>
      <c r="F4630">
        <v>71</v>
      </c>
      <c r="G4630">
        <v>17</v>
      </c>
      <c r="H4630" t="s">
        <v>3951</v>
      </c>
      <c r="I4630">
        <f>YEAR(Table1[[#This Row],[Date]])</f>
        <v>2024</v>
      </c>
      <c r="J4630">
        <f>MONTH(Table1[[#This Row],[Date]])</f>
        <v>6</v>
      </c>
      <c r="K4630">
        <f>WEEKDAY(Table1[[#This Row],[Date]])</f>
        <v>1</v>
      </c>
      <c r="L4630" s="3">
        <f>DAY(Table1[[#This Row],[Date]])</f>
        <v>23</v>
      </c>
      <c r="M4630" s="3">
        <f>Table1[[#This Row],[Inventory Level]]/Table1[[#This Row],[Reorder Point]]</f>
        <v>1.0864197530864197</v>
      </c>
      <c r="N4630" s="3">
        <f>ROUND(Table1[[#This Row],[Turnover Ratio]],2)</f>
        <v>1.0900000000000001</v>
      </c>
    </row>
    <row r="4631" spans="1:14" x14ac:dyDescent="0.25">
      <c r="A4631" t="s">
        <v>3209</v>
      </c>
      <c r="B4631" s="1">
        <v>45694</v>
      </c>
      <c r="C4631">
        <v>786</v>
      </c>
      <c r="D4631">
        <v>490</v>
      </c>
      <c r="E4631">
        <v>21</v>
      </c>
      <c r="F4631">
        <v>8</v>
      </c>
      <c r="G4631">
        <v>21</v>
      </c>
      <c r="H4631" t="s">
        <v>3949</v>
      </c>
      <c r="I4631">
        <f>YEAR(Table1[[#This Row],[Date]])</f>
        <v>2025</v>
      </c>
      <c r="J4631">
        <f>MONTH(Table1[[#This Row],[Date]])</f>
        <v>2</v>
      </c>
      <c r="K4631">
        <f>WEEKDAY(Table1[[#This Row],[Date]])</f>
        <v>5</v>
      </c>
      <c r="L4631" s="3">
        <f>DAY(Table1[[#This Row],[Date]])</f>
        <v>6</v>
      </c>
      <c r="M4631" s="3">
        <f>Table1[[#This Row],[Inventory Level]]/Table1[[#This Row],[Reorder Point]]</f>
        <v>1.6040816326530611</v>
      </c>
      <c r="N4631" s="3">
        <f>ROUND(Table1[[#This Row],[Turnover Ratio]],2)</f>
        <v>1.6</v>
      </c>
    </row>
    <row r="4632" spans="1:14" hidden="1" x14ac:dyDescent="0.25">
      <c r="A4632" t="s">
        <v>437</v>
      </c>
      <c r="B4632" s="1">
        <v>45404</v>
      </c>
      <c r="C4632">
        <v>589</v>
      </c>
      <c r="D4632">
        <v>227</v>
      </c>
      <c r="E4632">
        <v>15</v>
      </c>
      <c r="F4632">
        <v>117</v>
      </c>
      <c r="G4632">
        <v>38</v>
      </c>
      <c r="H4632" t="s">
        <v>3951</v>
      </c>
      <c r="I4632">
        <f>YEAR(Table1[[#This Row],[Date]])</f>
        <v>2024</v>
      </c>
      <c r="J4632">
        <f>MONTH(Table1[[#This Row],[Date]])</f>
        <v>4</v>
      </c>
      <c r="K4632">
        <f>WEEKDAY(Table1[[#This Row],[Date]])</f>
        <v>2</v>
      </c>
      <c r="L4632" s="3">
        <f>DAY(Table1[[#This Row],[Date]])</f>
        <v>22</v>
      </c>
      <c r="M4632" s="3">
        <f>Table1[[#This Row],[Inventory Level]]/Table1[[#This Row],[Reorder Point]]</f>
        <v>2.5947136563876652</v>
      </c>
      <c r="N4632" s="3">
        <f>ROUND(Table1[[#This Row],[Turnover Ratio]],2)</f>
        <v>2.59</v>
      </c>
    </row>
    <row r="4633" spans="1:14" x14ac:dyDescent="0.25">
      <c r="A4633" t="s">
        <v>2897</v>
      </c>
      <c r="B4633" s="1">
        <v>45418</v>
      </c>
      <c r="C4633">
        <v>670</v>
      </c>
      <c r="D4633">
        <v>466</v>
      </c>
      <c r="E4633">
        <v>3</v>
      </c>
      <c r="F4633">
        <v>191</v>
      </c>
      <c r="G4633">
        <v>29</v>
      </c>
      <c r="H4633" t="s">
        <v>3949</v>
      </c>
      <c r="I4633">
        <f>YEAR(Table1[[#This Row],[Date]])</f>
        <v>2024</v>
      </c>
      <c r="J4633">
        <f>MONTH(Table1[[#This Row],[Date]])</f>
        <v>5</v>
      </c>
      <c r="K4633">
        <f>WEEKDAY(Table1[[#This Row],[Date]])</f>
        <v>2</v>
      </c>
      <c r="L4633" s="3">
        <f>DAY(Table1[[#This Row],[Date]])</f>
        <v>6</v>
      </c>
      <c r="M4633" s="3">
        <f>Table1[[#This Row],[Inventory Level]]/Table1[[#This Row],[Reorder Point]]</f>
        <v>1.4377682403433476</v>
      </c>
      <c r="N4633" s="3">
        <f>ROUND(Table1[[#This Row],[Turnover Ratio]],2)</f>
        <v>1.44</v>
      </c>
    </row>
    <row r="4634" spans="1:14" hidden="1" x14ac:dyDescent="0.25">
      <c r="A4634" t="s">
        <v>2756</v>
      </c>
      <c r="B4634" s="1">
        <v>45347</v>
      </c>
      <c r="C4634">
        <v>419</v>
      </c>
      <c r="D4634">
        <v>297</v>
      </c>
      <c r="E4634">
        <v>23</v>
      </c>
      <c r="F4634">
        <v>159</v>
      </c>
      <c r="G4634">
        <v>20</v>
      </c>
      <c r="H4634" t="s">
        <v>3951</v>
      </c>
      <c r="I4634">
        <f>YEAR(Table1[[#This Row],[Date]])</f>
        <v>2024</v>
      </c>
      <c r="J4634">
        <f>MONTH(Table1[[#This Row],[Date]])</f>
        <v>2</v>
      </c>
      <c r="K4634">
        <f>WEEKDAY(Table1[[#This Row],[Date]])</f>
        <v>1</v>
      </c>
      <c r="L4634" s="3">
        <f>DAY(Table1[[#This Row],[Date]])</f>
        <v>25</v>
      </c>
      <c r="M4634" s="3">
        <f>Table1[[#This Row],[Inventory Level]]/Table1[[#This Row],[Reorder Point]]</f>
        <v>1.4107744107744107</v>
      </c>
      <c r="N4634" s="3">
        <f>ROUND(Table1[[#This Row],[Turnover Ratio]],2)</f>
        <v>1.41</v>
      </c>
    </row>
    <row r="4635" spans="1:14" hidden="1" x14ac:dyDescent="0.25">
      <c r="A4635" t="s">
        <v>488</v>
      </c>
      <c r="B4635" s="1">
        <v>45289</v>
      </c>
      <c r="C4635">
        <v>888</v>
      </c>
      <c r="D4635">
        <v>58</v>
      </c>
      <c r="E4635">
        <v>11</v>
      </c>
      <c r="F4635">
        <v>126</v>
      </c>
      <c r="G4635">
        <v>17</v>
      </c>
      <c r="H4635" t="s">
        <v>3950</v>
      </c>
      <c r="I4635">
        <f>YEAR(Table1[[#This Row],[Date]])</f>
        <v>2023</v>
      </c>
      <c r="J4635">
        <f>MONTH(Table1[[#This Row],[Date]])</f>
        <v>12</v>
      </c>
      <c r="K4635">
        <f>WEEKDAY(Table1[[#This Row],[Date]])</f>
        <v>6</v>
      </c>
      <c r="L4635" s="3">
        <f>DAY(Table1[[#This Row],[Date]])</f>
        <v>29</v>
      </c>
      <c r="M4635" s="3">
        <f>Table1[[#This Row],[Inventory Level]]/Table1[[#This Row],[Reorder Point]]</f>
        <v>15.310344827586206</v>
      </c>
      <c r="N4635" s="3">
        <f>ROUND(Table1[[#This Row],[Turnover Ratio]],2)</f>
        <v>15.31</v>
      </c>
    </row>
    <row r="4636" spans="1:14" x14ac:dyDescent="0.25">
      <c r="A4636" t="s">
        <v>3705</v>
      </c>
      <c r="B4636" s="1">
        <v>45506</v>
      </c>
      <c r="C4636">
        <v>810</v>
      </c>
      <c r="D4636">
        <v>450</v>
      </c>
      <c r="E4636">
        <v>5</v>
      </c>
      <c r="F4636">
        <v>117</v>
      </c>
      <c r="G4636">
        <v>2</v>
      </c>
      <c r="H4636" t="s">
        <v>3949</v>
      </c>
      <c r="I4636">
        <f>YEAR(Table1[[#This Row],[Date]])</f>
        <v>2024</v>
      </c>
      <c r="J4636">
        <f>MONTH(Table1[[#This Row],[Date]])</f>
        <v>8</v>
      </c>
      <c r="K4636">
        <f>WEEKDAY(Table1[[#This Row],[Date]])</f>
        <v>6</v>
      </c>
      <c r="L4636" s="3">
        <f>DAY(Table1[[#This Row],[Date]])</f>
        <v>2</v>
      </c>
      <c r="M4636" s="3">
        <f>Table1[[#This Row],[Inventory Level]]/Table1[[#This Row],[Reorder Point]]</f>
        <v>1.8</v>
      </c>
      <c r="N4636" s="3">
        <f>ROUND(Table1[[#This Row],[Turnover Ratio]],2)</f>
        <v>1.8</v>
      </c>
    </row>
    <row r="4637" spans="1:14" x14ac:dyDescent="0.25">
      <c r="A4637" t="s">
        <v>3706</v>
      </c>
      <c r="B4637" s="1">
        <v>45258</v>
      </c>
      <c r="C4637">
        <v>737</v>
      </c>
      <c r="D4637">
        <v>423</v>
      </c>
      <c r="E4637">
        <v>13</v>
      </c>
      <c r="F4637">
        <v>48</v>
      </c>
      <c r="G4637">
        <v>13</v>
      </c>
      <c r="H4637" t="s">
        <v>3949</v>
      </c>
      <c r="I4637">
        <f>YEAR(Table1[[#This Row],[Date]])</f>
        <v>2023</v>
      </c>
      <c r="J4637">
        <f>MONTH(Table1[[#This Row],[Date]])</f>
        <v>11</v>
      </c>
      <c r="K4637">
        <f>WEEKDAY(Table1[[#This Row],[Date]])</f>
        <v>3</v>
      </c>
      <c r="L4637" s="3">
        <f>DAY(Table1[[#This Row],[Date]])</f>
        <v>28</v>
      </c>
      <c r="M4637" s="3">
        <f>Table1[[#This Row],[Inventory Level]]/Table1[[#This Row],[Reorder Point]]</f>
        <v>1.7423167848699763</v>
      </c>
      <c r="N4637" s="3">
        <f>ROUND(Table1[[#This Row],[Turnover Ratio]],2)</f>
        <v>1.74</v>
      </c>
    </row>
    <row r="4638" spans="1:14" hidden="1" x14ac:dyDescent="0.25">
      <c r="A4638" t="s">
        <v>1749</v>
      </c>
      <c r="B4638" s="1">
        <v>45583</v>
      </c>
      <c r="C4638">
        <v>527</v>
      </c>
      <c r="D4638">
        <v>478</v>
      </c>
      <c r="E4638">
        <v>24</v>
      </c>
      <c r="F4638">
        <v>42</v>
      </c>
      <c r="G4638">
        <v>28</v>
      </c>
      <c r="H4638" t="s">
        <v>3951</v>
      </c>
      <c r="I4638">
        <f>YEAR(Table1[[#This Row],[Date]])</f>
        <v>2024</v>
      </c>
      <c r="J4638">
        <f>MONTH(Table1[[#This Row],[Date]])</f>
        <v>10</v>
      </c>
      <c r="K4638">
        <f>WEEKDAY(Table1[[#This Row],[Date]])</f>
        <v>6</v>
      </c>
      <c r="L4638" s="3">
        <f>DAY(Table1[[#This Row],[Date]])</f>
        <v>18</v>
      </c>
      <c r="M4638" s="3">
        <f>Table1[[#This Row],[Inventory Level]]/Table1[[#This Row],[Reorder Point]]</f>
        <v>1.102510460251046</v>
      </c>
      <c r="N4638" s="3">
        <f>ROUND(Table1[[#This Row],[Turnover Ratio]],2)</f>
        <v>1.1000000000000001</v>
      </c>
    </row>
    <row r="4639" spans="1:14" x14ac:dyDescent="0.25">
      <c r="A4639" t="s">
        <v>212</v>
      </c>
      <c r="B4639" s="1">
        <v>45086</v>
      </c>
      <c r="C4639">
        <v>405</v>
      </c>
      <c r="D4639">
        <v>351</v>
      </c>
      <c r="E4639">
        <v>21</v>
      </c>
      <c r="F4639">
        <v>192</v>
      </c>
      <c r="G4639">
        <v>40</v>
      </c>
      <c r="H4639" t="s">
        <v>3949</v>
      </c>
      <c r="I4639">
        <f>YEAR(Table1[[#This Row],[Date]])</f>
        <v>2023</v>
      </c>
      <c r="J4639">
        <f>MONTH(Table1[[#This Row],[Date]])</f>
        <v>6</v>
      </c>
      <c r="K4639">
        <f>WEEKDAY(Table1[[#This Row],[Date]])</f>
        <v>6</v>
      </c>
      <c r="L4639" s="3">
        <f>DAY(Table1[[#This Row],[Date]])</f>
        <v>9</v>
      </c>
      <c r="M4639" s="3">
        <f>Table1[[#This Row],[Inventory Level]]/Table1[[#This Row],[Reorder Point]]</f>
        <v>1.1538461538461537</v>
      </c>
      <c r="N4639" s="3">
        <f>ROUND(Table1[[#This Row],[Turnover Ratio]],2)</f>
        <v>1.1499999999999999</v>
      </c>
    </row>
    <row r="4640" spans="1:14" x14ac:dyDescent="0.25">
      <c r="A4640" t="s">
        <v>3707</v>
      </c>
      <c r="B4640" s="1">
        <v>45081</v>
      </c>
      <c r="C4640">
        <v>625</v>
      </c>
      <c r="D4640">
        <v>249</v>
      </c>
      <c r="E4640">
        <v>30</v>
      </c>
      <c r="F4640">
        <v>89</v>
      </c>
      <c r="G4640">
        <v>4</v>
      </c>
      <c r="H4640" t="s">
        <v>3949</v>
      </c>
      <c r="I4640">
        <f>YEAR(Table1[[#This Row],[Date]])</f>
        <v>2023</v>
      </c>
      <c r="J4640">
        <f>MONTH(Table1[[#This Row],[Date]])</f>
        <v>6</v>
      </c>
      <c r="K4640">
        <f>WEEKDAY(Table1[[#This Row],[Date]])</f>
        <v>1</v>
      </c>
      <c r="L4640" s="3">
        <f>DAY(Table1[[#This Row],[Date]])</f>
        <v>4</v>
      </c>
      <c r="M4640" s="3">
        <f>Table1[[#This Row],[Inventory Level]]/Table1[[#This Row],[Reorder Point]]</f>
        <v>2.5100401606425704</v>
      </c>
      <c r="N4640" s="3">
        <f>ROUND(Table1[[#This Row],[Turnover Ratio]],2)</f>
        <v>2.5099999999999998</v>
      </c>
    </row>
    <row r="4641" spans="1:14" hidden="1" x14ac:dyDescent="0.25">
      <c r="A4641" t="s">
        <v>168</v>
      </c>
      <c r="B4641" s="1">
        <v>45342</v>
      </c>
      <c r="C4641">
        <v>402</v>
      </c>
      <c r="D4641">
        <v>154</v>
      </c>
      <c r="E4641">
        <v>29</v>
      </c>
      <c r="F4641">
        <v>119</v>
      </c>
      <c r="G4641">
        <v>13</v>
      </c>
      <c r="H4641" t="s">
        <v>3950</v>
      </c>
      <c r="I4641">
        <f>YEAR(Table1[[#This Row],[Date]])</f>
        <v>2024</v>
      </c>
      <c r="J4641">
        <f>MONTH(Table1[[#This Row],[Date]])</f>
        <v>2</v>
      </c>
      <c r="K4641">
        <f>WEEKDAY(Table1[[#This Row],[Date]])</f>
        <v>3</v>
      </c>
      <c r="L4641" s="3">
        <f>DAY(Table1[[#This Row],[Date]])</f>
        <v>20</v>
      </c>
      <c r="M4641" s="3">
        <f>Table1[[#This Row],[Inventory Level]]/Table1[[#This Row],[Reorder Point]]</f>
        <v>2.6103896103896105</v>
      </c>
      <c r="N4641" s="3">
        <f>ROUND(Table1[[#This Row],[Turnover Ratio]],2)</f>
        <v>2.61</v>
      </c>
    </row>
    <row r="4642" spans="1:14" x14ac:dyDescent="0.25">
      <c r="A4642" t="s">
        <v>3708</v>
      </c>
      <c r="B4642" s="1">
        <v>45156</v>
      </c>
      <c r="C4642">
        <v>630</v>
      </c>
      <c r="D4642">
        <v>387</v>
      </c>
      <c r="E4642">
        <v>4</v>
      </c>
      <c r="F4642">
        <v>193</v>
      </c>
      <c r="G4642">
        <v>18</v>
      </c>
      <c r="H4642" t="s">
        <v>3949</v>
      </c>
      <c r="I4642">
        <f>YEAR(Table1[[#This Row],[Date]])</f>
        <v>2023</v>
      </c>
      <c r="J4642">
        <f>MONTH(Table1[[#This Row],[Date]])</f>
        <v>8</v>
      </c>
      <c r="K4642">
        <f>WEEKDAY(Table1[[#This Row],[Date]])</f>
        <v>6</v>
      </c>
      <c r="L4642" s="3">
        <f>DAY(Table1[[#This Row],[Date]])</f>
        <v>18</v>
      </c>
      <c r="M4642" s="3">
        <f>Table1[[#This Row],[Inventory Level]]/Table1[[#This Row],[Reorder Point]]</f>
        <v>1.6279069767441861</v>
      </c>
      <c r="N4642" s="3">
        <f>ROUND(Table1[[#This Row],[Turnover Ratio]],2)</f>
        <v>1.63</v>
      </c>
    </row>
    <row r="4643" spans="1:14" x14ac:dyDescent="0.25">
      <c r="A4643" t="s">
        <v>3709</v>
      </c>
      <c r="B4643" s="1">
        <v>45485</v>
      </c>
      <c r="C4643">
        <v>426</v>
      </c>
      <c r="D4643">
        <v>104</v>
      </c>
      <c r="E4643">
        <v>23</v>
      </c>
      <c r="F4643">
        <v>157</v>
      </c>
      <c r="G4643">
        <v>41</v>
      </c>
      <c r="H4643" t="s">
        <v>3949</v>
      </c>
      <c r="I4643">
        <f>YEAR(Table1[[#This Row],[Date]])</f>
        <v>2024</v>
      </c>
      <c r="J4643">
        <f>MONTH(Table1[[#This Row],[Date]])</f>
        <v>7</v>
      </c>
      <c r="K4643">
        <f>WEEKDAY(Table1[[#This Row],[Date]])</f>
        <v>6</v>
      </c>
      <c r="L4643" s="3">
        <f>DAY(Table1[[#This Row],[Date]])</f>
        <v>12</v>
      </c>
      <c r="M4643" s="3">
        <f>Table1[[#This Row],[Inventory Level]]/Table1[[#This Row],[Reorder Point]]</f>
        <v>4.0961538461538458</v>
      </c>
      <c r="N4643" s="3">
        <f>ROUND(Table1[[#This Row],[Turnover Ratio]],2)</f>
        <v>4.0999999999999996</v>
      </c>
    </row>
    <row r="4644" spans="1:14" x14ac:dyDescent="0.25">
      <c r="A4644" t="s">
        <v>3710</v>
      </c>
      <c r="B4644" s="1">
        <v>45607</v>
      </c>
      <c r="C4644">
        <v>762</v>
      </c>
      <c r="D4644">
        <v>201</v>
      </c>
      <c r="E4644">
        <v>2</v>
      </c>
      <c r="F4644">
        <v>21</v>
      </c>
      <c r="G4644">
        <v>16</v>
      </c>
      <c r="H4644" t="s">
        <v>3949</v>
      </c>
      <c r="I4644">
        <f>YEAR(Table1[[#This Row],[Date]])</f>
        <v>2024</v>
      </c>
      <c r="J4644">
        <f>MONTH(Table1[[#This Row],[Date]])</f>
        <v>11</v>
      </c>
      <c r="K4644">
        <f>WEEKDAY(Table1[[#This Row],[Date]])</f>
        <v>2</v>
      </c>
      <c r="L4644" s="3">
        <f>DAY(Table1[[#This Row],[Date]])</f>
        <v>11</v>
      </c>
      <c r="M4644" s="3">
        <f>Table1[[#This Row],[Inventory Level]]/Table1[[#This Row],[Reorder Point]]</f>
        <v>3.7910447761194028</v>
      </c>
      <c r="N4644" s="3">
        <f>ROUND(Table1[[#This Row],[Turnover Ratio]],2)</f>
        <v>3.79</v>
      </c>
    </row>
    <row r="4645" spans="1:14" x14ac:dyDescent="0.25">
      <c r="A4645" t="s">
        <v>3683</v>
      </c>
      <c r="B4645" s="1">
        <v>45558</v>
      </c>
      <c r="C4645">
        <v>110</v>
      </c>
      <c r="D4645">
        <v>111</v>
      </c>
      <c r="E4645">
        <v>1</v>
      </c>
      <c r="F4645">
        <v>76</v>
      </c>
      <c r="G4645">
        <v>27</v>
      </c>
      <c r="H4645" t="s">
        <v>3949</v>
      </c>
      <c r="I4645">
        <f>YEAR(Table1[[#This Row],[Date]])</f>
        <v>2024</v>
      </c>
      <c r="J4645">
        <f>MONTH(Table1[[#This Row],[Date]])</f>
        <v>9</v>
      </c>
      <c r="K4645">
        <f>WEEKDAY(Table1[[#This Row],[Date]])</f>
        <v>2</v>
      </c>
      <c r="L4645" s="3">
        <f>DAY(Table1[[#This Row],[Date]])</f>
        <v>23</v>
      </c>
      <c r="M4645" s="3">
        <f>Table1[[#This Row],[Inventory Level]]/Table1[[#This Row],[Reorder Point]]</f>
        <v>0.99099099099099097</v>
      </c>
      <c r="N4645" s="3">
        <f>ROUND(Table1[[#This Row],[Turnover Ratio]],2)</f>
        <v>0.99</v>
      </c>
    </row>
    <row r="4646" spans="1:14" x14ac:dyDescent="0.25">
      <c r="A4646" t="s">
        <v>3711</v>
      </c>
      <c r="B4646" s="1">
        <v>45118</v>
      </c>
      <c r="C4646">
        <v>700</v>
      </c>
      <c r="D4646">
        <v>391</v>
      </c>
      <c r="E4646">
        <v>20</v>
      </c>
      <c r="F4646">
        <v>197</v>
      </c>
      <c r="G4646">
        <v>2</v>
      </c>
      <c r="H4646" t="s">
        <v>3949</v>
      </c>
      <c r="I4646">
        <f>YEAR(Table1[[#This Row],[Date]])</f>
        <v>2023</v>
      </c>
      <c r="J4646">
        <f>MONTH(Table1[[#This Row],[Date]])</f>
        <v>7</v>
      </c>
      <c r="K4646">
        <f>WEEKDAY(Table1[[#This Row],[Date]])</f>
        <v>3</v>
      </c>
      <c r="L4646" s="3">
        <f>DAY(Table1[[#This Row],[Date]])</f>
        <v>11</v>
      </c>
      <c r="M4646" s="3">
        <f>Table1[[#This Row],[Inventory Level]]/Table1[[#This Row],[Reorder Point]]</f>
        <v>1.7902813299232736</v>
      </c>
      <c r="N4646" s="3">
        <f>ROUND(Table1[[#This Row],[Turnover Ratio]],2)</f>
        <v>1.79</v>
      </c>
    </row>
    <row r="4647" spans="1:14" hidden="1" x14ac:dyDescent="0.25">
      <c r="A4647" t="s">
        <v>3712</v>
      </c>
      <c r="B4647" s="1">
        <v>45057</v>
      </c>
      <c r="C4647">
        <v>489</v>
      </c>
      <c r="D4647">
        <v>226</v>
      </c>
      <c r="E4647">
        <v>2</v>
      </c>
      <c r="F4647">
        <v>131</v>
      </c>
      <c r="G4647">
        <v>9</v>
      </c>
      <c r="H4647" t="s">
        <v>3950</v>
      </c>
      <c r="I4647">
        <f>YEAR(Table1[[#This Row],[Date]])</f>
        <v>2023</v>
      </c>
      <c r="J4647">
        <f>MONTH(Table1[[#This Row],[Date]])</f>
        <v>5</v>
      </c>
      <c r="K4647">
        <f>WEEKDAY(Table1[[#This Row],[Date]])</f>
        <v>5</v>
      </c>
      <c r="L4647" s="3">
        <f>DAY(Table1[[#This Row],[Date]])</f>
        <v>11</v>
      </c>
      <c r="M4647" s="3">
        <f>Table1[[#This Row],[Inventory Level]]/Table1[[#This Row],[Reorder Point]]</f>
        <v>2.163716814159292</v>
      </c>
      <c r="N4647" s="3">
        <f>ROUND(Table1[[#This Row],[Turnover Ratio]],2)</f>
        <v>2.16</v>
      </c>
    </row>
    <row r="4648" spans="1:14" hidden="1" x14ac:dyDescent="0.25">
      <c r="A4648" t="s">
        <v>176</v>
      </c>
      <c r="B4648" s="1">
        <v>45289</v>
      </c>
      <c r="C4648">
        <v>579</v>
      </c>
      <c r="D4648">
        <v>175</v>
      </c>
      <c r="E4648">
        <v>15</v>
      </c>
      <c r="F4648">
        <v>196</v>
      </c>
      <c r="G4648">
        <v>48</v>
      </c>
      <c r="H4648" t="s">
        <v>3950</v>
      </c>
      <c r="I4648">
        <f>YEAR(Table1[[#This Row],[Date]])</f>
        <v>2023</v>
      </c>
      <c r="J4648">
        <f>MONTH(Table1[[#This Row],[Date]])</f>
        <v>12</v>
      </c>
      <c r="K4648">
        <f>WEEKDAY(Table1[[#This Row],[Date]])</f>
        <v>6</v>
      </c>
      <c r="L4648" s="3">
        <f>DAY(Table1[[#This Row],[Date]])</f>
        <v>29</v>
      </c>
      <c r="M4648" s="3">
        <f>Table1[[#This Row],[Inventory Level]]/Table1[[#This Row],[Reorder Point]]</f>
        <v>3.3085714285714287</v>
      </c>
      <c r="N4648" s="3">
        <f>ROUND(Table1[[#This Row],[Turnover Ratio]],2)</f>
        <v>3.31</v>
      </c>
    </row>
    <row r="4649" spans="1:14" hidden="1" x14ac:dyDescent="0.25">
      <c r="A4649" t="s">
        <v>3713</v>
      </c>
      <c r="B4649" s="1">
        <v>45432</v>
      </c>
      <c r="C4649">
        <v>989</v>
      </c>
      <c r="D4649">
        <v>363</v>
      </c>
      <c r="E4649">
        <v>19</v>
      </c>
      <c r="F4649">
        <v>120</v>
      </c>
      <c r="G4649">
        <v>49</v>
      </c>
      <c r="H4649" t="s">
        <v>3950</v>
      </c>
      <c r="I4649">
        <f>YEAR(Table1[[#This Row],[Date]])</f>
        <v>2024</v>
      </c>
      <c r="J4649">
        <f>MONTH(Table1[[#This Row],[Date]])</f>
        <v>5</v>
      </c>
      <c r="K4649">
        <f>WEEKDAY(Table1[[#This Row],[Date]])</f>
        <v>2</v>
      </c>
      <c r="L4649" s="3">
        <f>DAY(Table1[[#This Row],[Date]])</f>
        <v>20</v>
      </c>
      <c r="M4649" s="3">
        <f>Table1[[#This Row],[Inventory Level]]/Table1[[#This Row],[Reorder Point]]</f>
        <v>2.724517906336088</v>
      </c>
      <c r="N4649" s="3">
        <f>ROUND(Table1[[#This Row],[Turnover Ratio]],2)</f>
        <v>2.72</v>
      </c>
    </row>
    <row r="4650" spans="1:14" hidden="1" x14ac:dyDescent="0.25">
      <c r="A4650" t="s">
        <v>3689</v>
      </c>
      <c r="B4650" s="1">
        <v>45555</v>
      </c>
      <c r="C4650">
        <v>378</v>
      </c>
      <c r="D4650">
        <v>125</v>
      </c>
      <c r="E4650">
        <v>7</v>
      </c>
      <c r="F4650">
        <v>29</v>
      </c>
      <c r="G4650">
        <v>25</v>
      </c>
      <c r="H4650" t="s">
        <v>3950</v>
      </c>
      <c r="I4650">
        <f>YEAR(Table1[[#This Row],[Date]])</f>
        <v>2024</v>
      </c>
      <c r="J4650">
        <f>MONTH(Table1[[#This Row],[Date]])</f>
        <v>9</v>
      </c>
      <c r="K4650">
        <f>WEEKDAY(Table1[[#This Row],[Date]])</f>
        <v>6</v>
      </c>
      <c r="L4650" s="3">
        <f>DAY(Table1[[#This Row],[Date]])</f>
        <v>20</v>
      </c>
      <c r="M4650" s="3">
        <f>Table1[[#This Row],[Inventory Level]]/Table1[[#This Row],[Reorder Point]]</f>
        <v>3.024</v>
      </c>
      <c r="N4650" s="3">
        <f>ROUND(Table1[[#This Row],[Turnover Ratio]],2)</f>
        <v>3.02</v>
      </c>
    </row>
    <row r="4651" spans="1:14" hidden="1" x14ac:dyDescent="0.25">
      <c r="A4651" t="s">
        <v>3714</v>
      </c>
      <c r="B4651" s="1">
        <v>45121</v>
      </c>
      <c r="C4651">
        <v>434</v>
      </c>
      <c r="D4651">
        <v>266</v>
      </c>
      <c r="E4651">
        <v>3</v>
      </c>
      <c r="F4651">
        <v>178</v>
      </c>
      <c r="G4651">
        <v>20</v>
      </c>
      <c r="H4651" t="s">
        <v>3950</v>
      </c>
      <c r="I4651">
        <f>YEAR(Table1[[#This Row],[Date]])</f>
        <v>2023</v>
      </c>
      <c r="J4651">
        <f>MONTH(Table1[[#This Row],[Date]])</f>
        <v>7</v>
      </c>
      <c r="K4651">
        <f>WEEKDAY(Table1[[#This Row],[Date]])</f>
        <v>6</v>
      </c>
      <c r="L4651" s="3">
        <f>DAY(Table1[[#This Row],[Date]])</f>
        <v>14</v>
      </c>
      <c r="M4651" s="3">
        <f>Table1[[#This Row],[Inventory Level]]/Table1[[#This Row],[Reorder Point]]</f>
        <v>1.631578947368421</v>
      </c>
      <c r="N4651" s="3">
        <f>ROUND(Table1[[#This Row],[Turnover Ratio]],2)</f>
        <v>1.63</v>
      </c>
    </row>
    <row r="4652" spans="1:14" hidden="1" x14ac:dyDescent="0.25">
      <c r="A4652" t="s">
        <v>3715</v>
      </c>
      <c r="B4652" s="1">
        <v>45319</v>
      </c>
      <c r="C4652">
        <v>210</v>
      </c>
      <c r="D4652">
        <v>212</v>
      </c>
      <c r="E4652">
        <v>4</v>
      </c>
      <c r="F4652">
        <v>57</v>
      </c>
      <c r="G4652">
        <v>1</v>
      </c>
      <c r="H4652" t="s">
        <v>3950</v>
      </c>
      <c r="I4652">
        <f>YEAR(Table1[[#This Row],[Date]])</f>
        <v>2024</v>
      </c>
      <c r="J4652">
        <f>MONTH(Table1[[#This Row],[Date]])</f>
        <v>1</v>
      </c>
      <c r="K4652">
        <f>WEEKDAY(Table1[[#This Row],[Date]])</f>
        <v>1</v>
      </c>
      <c r="L4652" s="3">
        <f>DAY(Table1[[#This Row],[Date]])</f>
        <v>28</v>
      </c>
      <c r="M4652" s="3">
        <f>Table1[[#This Row],[Inventory Level]]/Table1[[#This Row],[Reorder Point]]</f>
        <v>0.99056603773584906</v>
      </c>
      <c r="N4652" s="3">
        <f>ROUND(Table1[[#This Row],[Turnover Ratio]],2)</f>
        <v>0.99</v>
      </c>
    </row>
    <row r="4653" spans="1:14" hidden="1" x14ac:dyDescent="0.25">
      <c r="A4653" t="s">
        <v>3716</v>
      </c>
      <c r="B4653" s="1">
        <v>45294</v>
      </c>
      <c r="C4653">
        <v>221</v>
      </c>
      <c r="D4653">
        <v>491</v>
      </c>
      <c r="E4653">
        <v>26</v>
      </c>
      <c r="F4653">
        <v>109</v>
      </c>
      <c r="G4653">
        <v>9</v>
      </c>
      <c r="H4653" t="s">
        <v>3950</v>
      </c>
      <c r="I4653">
        <f>YEAR(Table1[[#This Row],[Date]])</f>
        <v>2024</v>
      </c>
      <c r="J4653">
        <f>MONTH(Table1[[#This Row],[Date]])</f>
        <v>1</v>
      </c>
      <c r="K4653">
        <f>WEEKDAY(Table1[[#This Row],[Date]])</f>
        <v>4</v>
      </c>
      <c r="L4653" s="3">
        <f>DAY(Table1[[#This Row],[Date]])</f>
        <v>3</v>
      </c>
      <c r="M4653" s="3">
        <f>Table1[[#This Row],[Inventory Level]]/Table1[[#This Row],[Reorder Point]]</f>
        <v>0.45010183299389001</v>
      </c>
      <c r="N4653" s="3">
        <f>ROUND(Table1[[#This Row],[Turnover Ratio]],2)</f>
        <v>0.45</v>
      </c>
    </row>
    <row r="4654" spans="1:14" hidden="1" x14ac:dyDescent="0.25">
      <c r="A4654" t="s">
        <v>3717</v>
      </c>
      <c r="B4654" s="1">
        <v>45209</v>
      </c>
      <c r="C4654">
        <v>415</v>
      </c>
      <c r="D4654">
        <v>351</v>
      </c>
      <c r="E4654">
        <v>14</v>
      </c>
      <c r="F4654">
        <v>67</v>
      </c>
      <c r="G4654">
        <v>23</v>
      </c>
      <c r="H4654" t="s">
        <v>3951</v>
      </c>
      <c r="I4654">
        <f>YEAR(Table1[[#This Row],[Date]])</f>
        <v>2023</v>
      </c>
      <c r="J4654">
        <f>MONTH(Table1[[#This Row],[Date]])</f>
        <v>10</v>
      </c>
      <c r="K4654">
        <f>WEEKDAY(Table1[[#This Row],[Date]])</f>
        <v>3</v>
      </c>
      <c r="L4654" s="3">
        <f>DAY(Table1[[#This Row],[Date]])</f>
        <v>10</v>
      </c>
      <c r="M4654" s="3">
        <f>Table1[[#This Row],[Inventory Level]]/Table1[[#This Row],[Reorder Point]]</f>
        <v>1.1823361823361824</v>
      </c>
      <c r="N4654" s="3">
        <f>ROUND(Table1[[#This Row],[Turnover Ratio]],2)</f>
        <v>1.18</v>
      </c>
    </row>
    <row r="4655" spans="1:14" hidden="1" x14ac:dyDescent="0.25">
      <c r="A4655" t="s">
        <v>3718</v>
      </c>
      <c r="B4655" s="1">
        <v>45368</v>
      </c>
      <c r="C4655">
        <v>625</v>
      </c>
      <c r="D4655">
        <v>447</v>
      </c>
      <c r="E4655">
        <v>15</v>
      </c>
      <c r="F4655">
        <v>131</v>
      </c>
      <c r="G4655">
        <v>31</v>
      </c>
      <c r="H4655" t="s">
        <v>3950</v>
      </c>
      <c r="I4655">
        <f>YEAR(Table1[[#This Row],[Date]])</f>
        <v>2024</v>
      </c>
      <c r="J4655">
        <f>MONTH(Table1[[#This Row],[Date]])</f>
        <v>3</v>
      </c>
      <c r="K4655">
        <f>WEEKDAY(Table1[[#This Row],[Date]])</f>
        <v>1</v>
      </c>
      <c r="L4655" s="3">
        <f>DAY(Table1[[#This Row],[Date]])</f>
        <v>17</v>
      </c>
      <c r="M4655" s="3">
        <f>Table1[[#This Row],[Inventory Level]]/Table1[[#This Row],[Reorder Point]]</f>
        <v>1.3982102908277405</v>
      </c>
      <c r="N4655" s="3">
        <f>ROUND(Table1[[#This Row],[Turnover Ratio]],2)</f>
        <v>1.4</v>
      </c>
    </row>
    <row r="4656" spans="1:14" hidden="1" x14ac:dyDescent="0.25">
      <c r="A4656" t="s">
        <v>3719</v>
      </c>
      <c r="B4656" s="1">
        <v>45155</v>
      </c>
      <c r="C4656">
        <v>120</v>
      </c>
      <c r="D4656">
        <v>487</v>
      </c>
      <c r="E4656">
        <v>22</v>
      </c>
      <c r="F4656">
        <v>63</v>
      </c>
      <c r="G4656">
        <v>8</v>
      </c>
      <c r="H4656" t="s">
        <v>3950</v>
      </c>
      <c r="I4656">
        <f>YEAR(Table1[[#This Row],[Date]])</f>
        <v>2023</v>
      </c>
      <c r="J4656">
        <f>MONTH(Table1[[#This Row],[Date]])</f>
        <v>8</v>
      </c>
      <c r="K4656">
        <f>WEEKDAY(Table1[[#This Row],[Date]])</f>
        <v>5</v>
      </c>
      <c r="L4656" s="3">
        <f>DAY(Table1[[#This Row],[Date]])</f>
        <v>17</v>
      </c>
      <c r="M4656" s="3">
        <f>Table1[[#This Row],[Inventory Level]]/Table1[[#This Row],[Reorder Point]]</f>
        <v>0.24640657084188911</v>
      </c>
      <c r="N4656" s="3">
        <f>ROUND(Table1[[#This Row],[Turnover Ratio]],2)</f>
        <v>0.25</v>
      </c>
    </row>
    <row r="4657" spans="1:14" x14ac:dyDescent="0.25">
      <c r="A4657" t="s">
        <v>1890</v>
      </c>
      <c r="B4657" s="1">
        <v>45124</v>
      </c>
      <c r="C4657">
        <v>774</v>
      </c>
      <c r="D4657">
        <v>165</v>
      </c>
      <c r="E4657">
        <v>7</v>
      </c>
      <c r="F4657">
        <v>46</v>
      </c>
      <c r="G4657">
        <v>18</v>
      </c>
      <c r="H4657" t="s">
        <v>3949</v>
      </c>
      <c r="I4657">
        <f>YEAR(Table1[[#This Row],[Date]])</f>
        <v>2023</v>
      </c>
      <c r="J4657">
        <f>MONTH(Table1[[#This Row],[Date]])</f>
        <v>7</v>
      </c>
      <c r="K4657">
        <f>WEEKDAY(Table1[[#This Row],[Date]])</f>
        <v>2</v>
      </c>
      <c r="L4657" s="3">
        <f>DAY(Table1[[#This Row],[Date]])</f>
        <v>17</v>
      </c>
      <c r="M4657" s="3">
        <f>Table1[[#This Row],[Inventory Level]]/Table1[[#This Row],[Reorder Point]]</f>
        <v>4.6909090909090905</v>
      </c>
      <c r="N4657" s="3">
        <f>ROUND(Table1[[#This Row],[Turnover Ratio]],2)</f>
        <v>4.6900000000000004</v>
      </c>
    </row>
    <row r="4658" spans="1:14" hidden="1" x14ac:dyDescent="0.25">
      <c r="A4658" t="s">
        <v>3720</v>
      </c>
      <c r="B4658" s="1">
        <v>45672</v>
      </c>
      <c r="C4658">
        <v>380</v>
      </c>
      <c r="D4658">
        <v>275</v>
      </c>
      <c r="E4658">
        <v>19</v>
      </c>
      <c r="F4658">
        <v>152</v>
      </c>
      <c r="G4658">
        <v>32</v>
      </c>
      <c r="H4658" t="s">
        <v>3951</v>
      </c>
      <c r="I4658">
        <f>YEAR(Table1[[#This Row],[Date]])</f>
        <v>2025</v>
      </c>
      <c r="J4658">
        <f>MONTH(Table1[[#This Row],[Date]])</f>
        <v>1</v>
      </c>
      <c r="K4658">
        <f>WEEKDAY(Table1[[#This Row],[Date]])</f>
        <v>4</v>
      </c>
      <c r="L4658" s="3">
        <f>DAY(Table1[[#This Row],[Date]])</f>
        <v>15</v>
      </c>
      <c r="M4658" s="3">
        <f>Table1[[#This Row],[Inventory Level]]/Table1[[#This Row],[Reorder Point]]</f>
        <v>1.3818181818181818</v>
      </c>
      <c r="N4658" s="3">
        <f>ROUND(Table1[[#This Row],[Turnover Ratio]],2)</f>
        <v>1.38</v>
      </c>
    </row>
    <row r="4659" spans="1:14" x14ac:dyDescent="0.25">
      <c r="A4659" t="s">
        <v>3721</v>
      </c>
      <c r="B4659" s="1">
        <v>45584</v>
      </c>
      <c r="C4659">
        <v>469</v>
      </c>
      <c r="D4659">
        <v>423</v>
      </c>
      <c r="E4659">
        <v>20</v>
      </c>
      <c r="F4659">
        <v>27</v>
      </c>
      <c r="G4659">
        <v>16</v>
      </c>
      <c r="H4659" t="s">
        <v>3949</v>
      </c>
      <c r="I4659">
        <f>YEAR(Table1[[#This Row],[Date]])</f>
        <v>2024</v>
      </c>
      <c r="J4659">
        <f>MONTH(Table1[[#This Row],[Date]])</f>
        <v>10</v>
      </c>
      <c r="K4659">
        <f>WEEKDAY(Table1[[#This Row],[Date]])</f>
        <v>7</v>
      </c>
      <c r="L4659" s="3">
        <f>DAY(Table1[[#This Row],[Date]])</f>
        <v>19</v>
      </c>
      <c r="M4659" s="3">
        <f>Table1[[#This Row],[Inventory Level]]/Table1[[#This Row],[Reorder Point]]</f>
        <v>1.1087470449172576</v>
      </c>
      <c r="N4659" s="3">
        <f>ROUND(Table1[[#This Row],[Turnover Ratio]],2)</f>
        <v>1.1100000000000001</v>
      </c>
    </row>
    <row r="4660" spans="1:14" x14ac:dyDescent="0.25">
      <c r="A4660" t="s">
        <v>3720</v>
      </c>
      <c r="B4660" s="1">
        <v>45643</v>
      </c>
      <c r="C4660">
        <v>470</v>
      </c>
      <c r="D4660">
        <v>194</v>
      </c>
      <c r="E4660">
        <v>3</v>
      </c>
      <c r="F4660">
        <v>177</v>
      </c>
      <c r="G4660">
        <v>38</v>
      </c>
      <c r="H4660" t="s">
        <v>3949</v>
      </c>
      <c r="I4660">
        <f>YEAR(Table1[[#This Row],[Date]])</f>
        <v>2024</v>
      </c>
      <c r="J4660">
        <f>MONTH(Table1[[#This Row],[Date]])</f>
        <v>12</v>
      </c>
      <c r="K4660">
        <f>WEEKDAY(Table1[[#This Row],[Date]])</f>
        <v>3</v>
      </c>
      <c r="L4660" s="3">
        <f>DAY(Table1[[#This Row],[Date]])</f>
        <v>17</v>
      </c>
      <c r="M4660" s="3">
        <f>Table1[[#This Row],[Inventory Level]]/Table1[[#This Row],[Reorder Point]]</f>
        <v>2.4226804123711339</v>
      </c>
      <c r="N4660" s="3">
        <f>ROUND(Table1[[#This Row],[Turnover Ratio]],2)</f>
        <v>2.42</v>
      </c>
    </row>
    <row r="4661" spans="1:14" hidden="1" x14ac:dyDescent="0.25">
      <c r="A4661" t="s">
        <v>3722</v>
      </c>
      <c r="B4661" s="1">
        <v>45450</v>
      </c>
      <c r="C4661">
        <v>225</v>
      </c>
      <c r="D4661">
        <v>111</v>
      </c>
      <c r="E4661">
        <v>22</v>
      </c>
      <c r="F4661">
        <v>168</v>
      </c>
      <c r="G4661">
        <v>45</v>
      </c>
      <c r="H4661" t="s">
        <v>3951</v>
      </c>
      <c r="I4661">
        <f>YEAR(Table1[[#This Row],[Date]])</f>
        <v>2024</v>
      </c>
      <c r="J4661">
        <f>MONTH(Table1[[#This Row],[Date]])</f>
        <v>6</v>
      </c>
      <c r="K4661">
        <f>WEEKDAY(Table1[[#This Row],[Date]])</f>
        <v>6</v>
      </c>
      <c r="L4661" s="3">
        <f>DAY(Table1[[#This Row],[Date]])</f>
        <v>7</v>
      </c>
      <c r="M4661" s="3">
        <f>Table1[[#This Row],[Inventory Level]]/Table1[[#This Row],[Reorder Point]]</f>
        <v>2.0270270270270272</v>
      </c>
      <c r="N4661" s="3">
        <f>ROUND(Table1[[#This Row],[Turnover Ratio]],2)</f>
        <v>2.0299999999999998</v>
      </c>
    </row>
    <row r="4662" spans="1:14" x14ac:dyDescent="0.25">
      <c r="A4662" t="s">
        <v>3723</v>
      </c>
      <c r="B4662" s="1">
        <v>45411</v>
      </c>
      <c r="C4662">
        <v>415</v>
      </c>
      <c r="D4662">
        <v>56</v>
      </c>
      <c r="E4662">
        <v>22</v>
      </c>
      <c r="F4662">
        <v>200</v>
      </c>
      <c r="G4662">
        <v>20</v>
      </c>
      <c r="H4662" t="s">
        <v>3949</v>
      </c>
      <c r="I4662">
        <f>YEAR(Table1[[#This Row],[Date]])</f>
        <v>2024</v>
      </c>
      <c r="J4662">
        <f>MONTH(Table1[[#This Row],[Date]])</f>
        <v>4</v>
      </c>
      <c r="K4662">
        <f>WEEKDAY(Table1[[#This Row],[Date]])</f>
        <v>2</v>
      </c>
      <c r="L4662" s="3">
        <f>DAY(Table1[[#This Row],[Date]])</f>
        <v>29</v>
      </c>
      <c r="M4662" s="3">
        <f>Table1[[#This Row],[Inventory Level]]/Table1[[#This Row],[Reorder Point]]</f>
        <v>7.4107142857142856</v>
      </c>
      <c r="N4662" s="3">
        <f>ROUND(Table1[[#This Row],[Turnover Ratio]],2)</f>
        <v>7.41</v>
      </c>
    </row>
    <row r="4663" spans="1:14" hidden="1" x14ac:dyDescent="0.25">
      <c r="A4663" t="s">
        <v>177</v>
      </c>
      <c r="B4663" s="1">
        <v>45657</v>
      </c>
      <c r="C4663">
        <v>633</v>
      </c>
      <c r="D4663">
        <v>424</v>
      </c>
      <c r="E4663">
        <v>9</v>
      </c>
      <c r="F4663">
        <v>82</v>
      </c>
      <c r="G4663">
        <v>31</v>
      </c>
      <c r="H4663" t="s">
        <v>3951</v>
      </c>
      <c r="I4663">
        <f>YEAR(Table1[[#This Row],[Date]])</f>
        <v>2024</v>
      </c>
      <c r="J4663">
        <f>MONTH(Table1[[#This Row],[Date]])</f>
        <v>12</v>
      </c>
      <c r="K4663">
        <f>WEEKDAY(Table1[[#This Row],[Date]])</f>
        <v>3</v>
      </c>
      <c r="L4663" s="3">
        <f>DAY(Table1[[#This Row],[Date]])</f>
        <v>31</v>
      </c>
      <c r="M4663" s="3">
        <f>Table1[[#This Row],[Inventory Level]]/Table1[[#This Row],[Reorder Point]]</f>
        <v>1.4929245283018868</v>
      </c>
      <c r="N4663" s="3">
        <f>ROUND(Table1[[#This Row],[Turnover Ratio]],2)</f>
        <v>1.49</v>
      </c>
    </row>
    <row r="4664" spans="1:14" hidden="1" x14ac:dyDescent="0.25">
      <c r="A4664" t="s">
        <v>1859</v>
      </c>
      <c r="B4664" s="1">
        <v>45279</v>
      </c>
      <c r="C4664">
        <v>844</v>
      </c>
      <c r="D4664">
        <v>411</v>
      </c>
      <c r="E4664">
        <v>16</v>
      </c>
      <c r="F4664">
        <v>188</v>
      </c>
      <c r="G4664">
        <v>28</v>
      </c>
      <c r="H4664" t="s">
        <v>3951</v>
      </c>
      <c r="I4664">
        <f>YEAR(Table1[[#This Row],[Date]])</f>
        <v>2023</v>
      </c>
      <c r="J4664">
        <f>MONTH(Table1[[#This Row],[Date]])</f>
        <v>12</v>
      </c>
      <c r="K4664">
        <f>WEEKDAY(Table1[[#This Row],[Date]])</f>
        <v>3</v>
      </c>
      <c r="L4664" s="3">
        <f>DAY(Table1[[#This Row],[Date]])</f>
        <v>19</v>
      </c>
      <c r="M4664" s="3">
        <f>Table1[[#This Row],[Inventory Level]]/Table1[[#This Row],[Reorder Point]]</f>
        <v>2.05352798053528</v>
      </c>
      <c r="N4664" s="3">
        <f>ROUND(Table1[[#This Row],[Turnover Ratio]],2)</f>
        <v>2.0499999999999998</v>
      </c>
    </row>
    <row r="4665" spans="1:14" hidden="1" x14ac:dyDescent="0.25">
      <c r="A4665" t="s">
        <v>3724</v>
      </c>
      <c r="B4665" s="1">
        <v>45332</v>
      </c>
      <c r="C4665">
        <v>827</v>
      </c>
      <c r="D4665">
        <v>199</v>
      </c>
      <c r="E4665">
        <v>4</v>
      </c>
      <c r="F4665">
        <v>80</v>
      </c>
      <c r="G4665">
        <v>2</v>
      </c>
      <c r="H4665" t="s">
        <v>3950</v>
      </c>
      <c r="I4665">
        <f>YEAR(Table1[[#This Row],[Date]])</f>
        <v>2024</v>
      </c>
      <c r="J4665">
        <f>MONTH(Table1[[#This Row],[Date]])</f>
        <v>2</v>
      </c>
      <c r="K4665">
        <f>WEEKDAY(Table1[[#This Row],[Date]])</f>
        <v>7</v>
      </c>
      <c r="L4665" s="3">
        <f>DAY(Table1[[#This Row],[Date]])</f>
        <v>10</v>
      </c>
      <c r="M4665" s="3">
        <f>Table1[[#This Row],[Inventory Level]]/Table1[[#This Row],[Reorder Point]]</f>
        <v>4.1557788944723617</v>
      </c>
      <c r="N4665" s="3">
        <f>ROUND(Table1[[#This Row],[Turnover Ratio]],2)</f>
        <v>4.16</v>
      </c>
    </row>
    <row r="4666" spans="1:14" hidden="1" x14ac:dyDescent="0.25">
      <c r="A4666" t="s">
        <v>3725</v>
      </c>
      <c r="B4666" s="1">
        <v>45316</v>
      </c>
      <c r="C4666">
        <v>195</v>
      </c>
      <c r="D4666">
        <v>120</v>
      </c>
      <c r="E4666">
        <v>13</v>
      </c>
      <c r="F4666">
        <v>31</v>
      </c>
      <c r="G4666">
        <v>12</v>
      </c>
      <c r="H4666" t="s">
        <v>3951</v>
      </c>
      <c r="I4666">
        <f>YEAR(Table1[[#This Row],[Date]])</f>
        <v>2024</v>
      </c>
      <c r="J4666">
        <f>MONTH(Table1[[#This Row],[Date]])</f>
        <v>1</v>
      </c>
      <c r="K4666">
        <f>WEEKDAY(Table1[[#This Row],[Date]])</f>
        <v>5</v>
      </c>
      <c r="L4666" s="3">
        <f>DAY(Table1[[#This Row],[Date]])</f>
        <v>25</v>
      </c>
      <c r="M4666" s="3">
        <f>Table1[[#This Row],[Inventory Level]]/Table1[[#This Row],[Reorder Point]]</f>
        <v>1.625</v>
      </c>
      <c r="N4666" s="3">
        <f>ROUND(Table1[[#This Row],[Turnover Ratio]],2)</f>
        <v>1.63</v>
      </c>
    </row>
    <row r="4667" spans="1:14" hidden="1" x14ac:dyDescent="0.25">
      <c r="A4667" t="s">
        <v>3726</v>
      </c>
      <c r="B4667" s="1">
        <v>45010</v>
      </c>
      <c r="C4667">
        <v>337</v>
      </c>
      <c r="D4667">
        <v>158</v>
      </c>
      <c r="E4667">
        <v>19</v>
      </c>
      <c r="F4667">
        <v>50</v>
      </c>
      <c r="G4667">
        <v>48</v>
      </c>
      <c r="H4667" t="s">
        <v>3950</v>
      </c>
      <c r="I4667">
        <f>YEAR(Table1[[#This Row],[Date]])</f>
        <v>2023</v>
      </c>
      <c r="J4667">
        <f>MONTH(Table1[[#This Row],[Date]])</f>
        <v>3</v>
      </c>
      <c r="K4667">
        <f>WEEKDAY(Table1[[#This Row],[Date]])</f>
        <v>7</v>
      </c>
      <c r="L4667" s="3">
        <f>DAY(Table1[[#This Row],[Date]])</f>
        <v>25</v>
      </c>
      <c r="M4667" s="3">
        <f>Table1[[#This Row],[Inventory Level]]/Table1[[#This Row],[Reorder Point]]</f>
        <v>2.1329113924050631</v>
      </c>
      <c r="N4667" s="3">
        <f>ROUND(Table1[[#This Row],[Turnover Ratio]],2)</f>
        <v>2.13</v>
      </c>
    </row>
    <row r="4668" spans="1:14" x14ac:dyDescent="0.25">
      <c r="A4668" t="s">
        <v>3727</v>
      </c>
      <c r="B4668" s="1">
        <v>45184</v>
      </c>
      <c r="C4668">
        <v>364</v>
      </c>
      <c r="D4668">
        <v>424</v>
      </c>
      <c r="E4668">
        <v>22</v>
      </c>
      <c r="F4668">
        <v>18</v>
      </c>
      <c r="G4668">
        <v>41</v>
      </c>
      <c r="H4668" t="s">
        <v>3949</v>
      </c>
      <c r="I4668">
        <f>YEAR(Table1[[#This Row],[Date]])</f>
        <v>2023</v>
      </c>
      <c r="J4668">
        <f>MONTH(Table1[[#This Row],[Date]])</f>
        <v>9</v>
      </c>
      <c r="K4668">
        <f>WEEKDAY(Table1[[#This Row],[Date]])</f>
        <v>6</v>
      </c>
      <c r="L4668" s="3">
        <f>DAY(Table1[[#This Row],[Date]])</f>
        <v>15</v>
      </c>
      <c r="M4668" s="3">
        <f>Table1[[#This Row],[Inventory Level]]/Table1[[#This Row],[Reorder Point]]</f>
        <v>0.85849056603773588</v>
      </c>
      <c r="N4668" s="3">
        <f>ROUND(Table1[[#This Row],[Turnover Ratio]],2)</f>
        <v>0.86</v>
      </c>
    </row>
    <row r="4669" spans="1:14" hidden="1" x14ac:dyDescent="0.25">
      <c r="A4669" t="s">
        <v>3728</v>
      </c>
      <c r="B4669" s="1">
        <v>45437</v>
      </c>
      <c r="C4669">
        <v>894</v>
      </c>
      <c r="D4669">
        <v>187</v>
      </c>
      <c r="E4669">
        <v>25</v>
      </c>
      <c r="F4669">
        <v>124</v>
      </c>
      <c r="G4669">
        <v>23</v>
      </c>
      <c r="H4669" t="s">
        <v>3950</v>
      </c>
      <c r="I4669">
        <f>YEAR(Table1[[#This Row],[Date]])</f>
        <v>2024</v>
      </c>
      <c r="J4669">
        <f>MONTH(Table1[[#This Row],[Date]])</f>
        <v>5</v>
      </c>
      <c r="K4669">
        <f>WEEKDAY(Table1[[#This Row],[Date]])</f>
        <v>7</v>
      </c>
      <c r="L4669" s="3">
        <f>DAY(Table1[[#This Row],[Date]])</f>
        <v>25</v>
      </c>
      <c r="M4669" s="3">
        <f>Table1[[#This Row],[Inventory Level]]/Table1[[#This Row],[Reorder Point]]</f>
        <v>4.7807486631016038</v>
      </c>
      <c r="N4669" s="3">
        <f>ROUND(Table1[[#This Row],[Turnover Ratio]],2)</f>
        <v>4.78</v>
      </c>
    </row>
    <row r="4670" spans="1:14" hidden="1" x14ac:dyDescent="0.25">
      <c r="A4670" t="s">
        <v>3729</v>
      </c>
      <c r="B4670" s="1">
        <v>45337</v>
      </c>
      <c r="C4670">
        <v>140</v>
      </c>
      <c r="D4670">
        <v>336</v>
      </c>
      <c r="E4670">
        <v>4</v>
      </c>
      <c r="F4670">
        <v>79</v>
      </c>
      <c r="G4670">
        <v>45</v>
      </c>
      <c r="H4670" t="s">
        <v>3950</v>
      </c>
      <c r="I4670">
        <f>YEAR(Table1[[#This Row],[Date]])</f>
        <v>2024</v>
      </c>
      <c r="J4670">
        <f>MONTH(Table1[[#This Row],[Date]])</f>
        <v>2</v>
      </c>
      <c r="K4670">
        <f>WEEKDAY(Table1[[#This Row],[Date]])</f>
        <v>5</v>
      </c>
      <c r="L4670" s="3">
        <f>DAY(Table1[[#This Row],[Date]])</f>
        <v>15</v>
      </c>
      <c r="M4670" s="3">
        <f>Table1[[#This Row],[Inventory Level]]/Table1[[#This Row],[Reorder Point]]</f>
        <v>0.41666666666666669</v>
      </c>
      <c r="N4670" s="3">
        <f>ROUND(Table1[[#This Row],[Turnover Ratio]],2)</f>
        <v>0.42</v>
      </c>
    </row>
    <row r="4671" spans="1:14" x14ac:dyDescent="0.25">
      <c r="A4671" t="s">
        <v>1448</v>
      </c>
      <c r="B4671" s="1">
        <v>45635</v>
      </c>
      <c r="C4671">
        <v>694</v>
      </c>
      <c r="D4671">
        <v>462</v>
      </c>
      <c r="E4671">
        <v>29</v>
      </c>
      <c r="F4671">
        <v>117</v>
      </c>
      <c r="G4671">
        <v>23</v>
      </c>
      <c r="H4671" t="s">
        <v>3949</v>
      </c>
      <c r="I4671">
        <f>YEAR(Table1[[#This Row],[Date]])</f>
        <v>2024</v>
      </c>
      <c r="J4671">
        <f>MONTH(Table1[[#This Row],[Date]])</f>
        <v>12</v>
      </c>
      <c r="K4671">
        <f>WEEKDAY(Table1[[#This Row],[Date]])</f>
        <v>2</v>
      </c>
      <c r="L4671" s="3">
        <f>DAY(Table1[[#This Row],[Date]])</f>
        <v>9</v>
      </c>
      <c r="M4671" s="3">
        <f>Table1[[#This Row],[Inventory Level]]/Table1[[#This Row],[Reorder Point]]</f>
        <v>1.5021645021645023</v>
      </c>
      <c r="N4671" s="3">
        <f>ROUND(Table1[[#This Row],[Turnover Ratio]],2)</f>
        <v>1.5</v>
      </c>
    </row>
    <row r="4672" spans="1:14" hidden="1" x14ac:dyDescent="0.25">
      <c r="A4672" t="s">
        <v>3730</v>
      </c>
      <c r="B4672" s="1">
        <v>45448</v>
      </c>
      <c r="C4672">
        <v>331</v>
      </c>
      <c r="D4672">
        <v>124</v>
      </c>
      <c r="E4672">
        <v>8</v>
      </c>
      <c r="F4672">
        <v>144</v>
      </c>
      <c r="G4672">
        <v>24</v>
      </c>
      <c r="H4672" t="s">
        <v>3950</v>
      </c>
      <c r="I4672">
        <f>YEAR(Table1[[#This Row],[Date]])</f>
        <v>2024</v>
      </c>
      <c r="J4672">
        <f>MONTH(Table1[[#This Row],[Date]])</f>
        <v>6</v>
      </c>
      <c r="K4672">
        <f>WEEKDAY(Table1[[#This Row],[Date]])</f>
        <v>4</v>
      </c>
      <c r="L4672" s="3">
        <f>DAY(Table1[[#This Row],[Date]])</f>
        <v>5</v>
      </c>
      <c r="M4672" s="3">
        <f>Table1[[#This Row],[Inventory Level]]/Table1[[#This Row],[Reorder Point]]</f>
        <v>2.6693548387096775</v>
      </c>
      <c r="N4672" s="3">
        <f>ROUND(Table1[[#This Row],[Turnover Ratio]],2)</f>
        <v>2.67</v>
      </c>
    </row>
    <row r="4673" spans="1:14" hidden="1" x14ac:dyDescent="0.25">
      <c r="A4673" t="s">
        <v>3731</v>
      </c>
      <c r="B4673" s="1">
        <v>45384</v>
      </c>
      <c r="C4673">
        <v>869</v>
      </c>
      <c r="D4673">
        <v>434</v>
      </c>
      <c r="E4673">
        <v>11</v>
      </c>
      <c r="F4673">
        <v>166</v>
      </c>
      <c r="G4673">
        <v>33</v>
      </c>
      <c r="H4673" t="s">
        <v>3951</v>
      </c>
      <c r="I4673">
        <f>YEAR(Table1[[#This Row],[Date]])</f>
        <v>2024</v>
      </c>
      <c r="J4673">
        <f>MONTH(Table1[[#This Row],[Date]])</f>
        <v>4</v>
      </c>
      <c r="K4673">
        <f>WEEKDAY(Table1[[#This Row],[Date]])</f>
        <v>3</v>
      </c>
      <c r="L4673" s="3">
        <f>DAY(Table1[[#This Row],[Date]])</f>
        <v>2</v>
      </c>
      <c r="M4673" s="3">
        <f>Table1[[#This Row],[Inventory Level]]/Table1[[#This Row],[Reorder Point]]</f>
        <v>2.0023041474654377</v>
      </c>
      <c r="N4673" s="3">
        <f>ROUND(Table1[[#This Row],[Turnover Ratio]],2)</f>
        <v>2</v>
      </c>
    </row>
    <row r="4674" spans="1:14" hidden="1" x14ac:dyDescent="0.25">
      <c r="A4674" t="s">
        <v>3732</v>
      </c>
      <c r="B4674" s="1">
        <v>45094</v>
      </c>
      <c r="C4674">
        <v>150</v>
      </c>
      <c r="D4674">
        <v>96</v>
      </c>
      <c r="E4674">
        <v>1</v>
      </c>
      <c r="F4674">
        <v>43</v>
      </c>
      <c r="G4674">
        <v>25</v>
      </c>
      <c r="H4674" t="s">
        <v>3950</v>
      </c>
      <c r="I4674">
        <f>YEAR(Table1[[#This Row],[Date]])</f>
        <v>2023</v>
      </c>
      <c r="J4674">
        <f>MONTH(Table1[[#This Row],[Date]])</f>
        <v>6</v>
      </c>
      <c r="K4674">
        <f>WEEKDAY(Table1[[#This Row],[Date]])</f>
        <v>7</v>
      </c>
      <c r="L4674" s="3">
        <f>DAY(Table1[[#This Row],[Date]])</f>
        <v>17</v>
      </c>
      <c r="M4674" s="3">
        <f>Table1[[#This Row],[Inventory Level]]/Table1[[#This Row],[Reorder Point]]</f>
        <v>1.5625</v>
      </c>
      <c r="N4674" s="3">
        <f>ROUND(Table1[[#This Row],[Turnover Ratio]],2)</f>
        <v>1.56</v>
      </c>
    </row>
    <row r="4675" spans="1:14" x14ac:dyDescent="0.25">
      <c r="A4675" t="s">
        <v>3733</v>
      </c>
      <c r="B4675" s="1">
        <v>45403</v>
      </c>
      <c r="C4675">
        <v>805</v>
      </c>
      <c r="D4675">
        <v>488</v>
      </c>
      <c r="E4675">
        <v>19</v>
      </c>
      <c r="F4675">
        <v>132</v>
      </c>
      <c r="G4675">
        <v>43</v>
      </c>
      <c r="H4675" t="s">
        <v>3949</v>
      </c>
      <c r="I4675">
        <f>YEAR(Table1[[#This Row],[Date]])</f>
        <v>2024</v>
      </c>
      <c r="J4675">
        <f>MONTH(Table1[[#This Row],[Date]])</f>
        <v>4</v>
      </c>
      <c r="K4675">
        <f>WEEKDAY(Table1[[#This Row],[Date]])</f>
        <v>1</v>
      </c>
      <c r="L4675" s="3">
        <f>DAY(Table1[[#This Row],[Date]])</f>
        <v>21</v>
      </c>
      <c r="M4675" s="3">
        <f>Table1[[#This Row],[Inventory Level]]/Table1[[#This Row],[Reorder Point]]</f>
        <v>1.6495901639344261</v>
      </c>
      <c r="N4675" s="3">
        <f>ROUND(Table1[[#This Row],[Turnover Ratio]],2)</f>
        <v>1.65</v>
      </c>
    </row>
    <row r="4676" spans="1:14" hidden="1" x14ac:dyDescent="0.25">
      <c r="A4676" t="s">
        <v>1936</v>
      </c>
      <c r="B4676" s="1">
        <v>45093</v>
      </c>
      <c r="C4676">
        <v>873</v>
      </c>
      <c r="D4676">
        <v>395</v>
      </c>
      <c r="E4676">
        <v>7</v>
      </c>
      <c r="F4676">
        <v>171</v>
      </c>
      <c r="G4676">
        <v>14</v>
      </c>
      <c r="H4676" t="s">
        <v>3951</v>
      </c>
      <c r="I4676">
        <f>YEAR(Table1[[#This Row],[Date]])</f>
        <v>2023</v>
      </c>
      <c r="J4676">
        <f>MONTH(Table1[[#This Row],[Date]])</f>
        <v>6</v>
      </c>
      <c r="K4676">
        <f>WEEKDAY(Table1[[#This Row],[Date]])</f>
        <v>6</v>
      </c>
      <c r="L4676" s="3">
        <f>DAY(Table1[[#This Row],[Date]])</f>
        <v>16</v>
      </c>
      <c r="M4676" s="3">
        <f>Table1[[#This Row],[Inventory Level]]/Table1[[#This Row],[Reorder Point]]</f>
        <v>2.2101265822784808</v>
      </c>
      <c r="N4676" s="3">
        <f>ROUND(Table1[[#This Row],[Turnover Ratio]],2)</f>
        <v>2.21</v>
      </c>
    </row>
    <row r="4677" spans="1:14" hidden="1" x14ac:dyDescent="0.25">
      <c r="A4677" t="s">
        <v>3734</v>
      </c>
      <c r="B4677" s="1">
        <v>45298</v>
      </c>
      <c r="C4677">
        <v>983</v>
      </c>
      <c r="D4677">
        <v>321</v>
      </c>
      <c r="E4677">
        <v>28</v>
      </c>
      <c r="F4677">
        <v>128</v>
      </c>
      <c r="G4677">
        <v>4</v>
      </c>
      <c r="H4677" t="s">
        <v>3950</v>
      </c>
      <c r="I4677">
        <f>YEAR(Table1[[#This Row],[Date]])</f>
        <v>2024</v>
      </c>
      <c r="J4677">
        <f>MONTH(Table1[[#This Row],[Date]])</f>
        <v>1</v>
      </c>
      <c r="K4677">
        <f>WEEKDAY(Table1[[#This Row],[Date]])</f>
        <v>1</v>
      </c>
      <c r="L4677" s="3">
        <f>DAY(Table1[[#This Row],[Date]])</f>
        <v>7</v>
      </c>
      <c r="M4677" s="3">
        <f>Table1[[#This Row],[Inventory Level]]/Table1[[#This Row],[Reorder Point]]</f>
        <v>3.0623052959501558</v>
      </c>
      <c r="N4677" s="3">
        <f>ROUND(Table1[[#This Row],[Turnover Ratio]],2)</f>
        <v>3.06</v>
      </c>
    </row>
    <row r="4678" spans="1:14" hidden="1" x14ac:dyDescent="0.25">
      <c r="A4678" t="s">
        <v>612</v>
      </c>
      <c r="B4678" s="1">
        <v>45556</v>
      </c>
      <c r="C4678">
        <v>624</v>
      </c>
      <c r="D4678">
        <v>459</v>
      </c>
      <c r="E4678">
        <v>13</v>
      </c>
      <c r="F4678">
        <v>79</v>
      </c>
      <c r="G4678">
        <v>2</v>
      </c>
      <c r="H4678" t="s">
        <v>3951</v>
      </c>
      <c r="I4678">
        <f>YEAR(Table1[[#This Row],[Date]])</f>
        <v>2024</v>
      </c>
      <c r="J4678">
        <f>MONTH(Table1[[#This Row],[Date]])</f>
        <v>9</v>
      </c>
      <c r="K4678">
        <f>WEEKDAY(Table1[[#This Row],[Date]])</f>
        <v>7</v>
      </c>
      <c r="L4678" s="3">
        <f>DAY(Table1[[#This Row],[Date]])</f>
        <v>21</v>
      </c>
      <c r="M4678" s="3">
        <f>Table1[[#This Row],[Inventory Level]]/Table1[[#This Row],[Reorder Point]]</f>
        <v>1.3594771241830066</v>
      </c>
      <c r="N4678" s="3">
        <f>ROUND(Table1[[#This Row],[Turnover Ratio]],2)</f>
        <v>1.36</v>
      </c>
    </row>
    <row r="4679" spans="1:14" x14ac:dyDescent="0.25">
      <c r="A4679" t="s">
        <v>895</v>
      </c>
      <c r="B4679" s="1">
        <v>45404</v>
      </c>
      <c r="C4679">
        <v>941</v>
      </c>
      <c r="D4679">
        <v>153</v>
      </c>
      <c r="E4679">
        <v>2</v>
      </c>
      <c r="F4679">
        <v>177</v>
      </c>
      <c r="G4679">
        <v>45</v>
      </c>
      <c r="H4679" t="s">
        <v>3949</v>
      </c>
      <c r="I4679">
        <f>YEAR(Table1[[#This Row],[Date]])</f>
        <v>2024</v>
      </c>
      <c r="J4679">
        <f>MONTH(Table1[[#This Row],[Date]])</f>
        <v>4</v>
      </c>
      <c r="K4679">
        <f>WEEKDAY(Table1[[#This Row],[Date]])</f>
        <v>2</v>
      </c>
      <c r="L4679" s="3">
        <f>DAY(Table1[[#This Row],[Date]])</f>
        <v>22</v>
      </c>
      <c r="M4679" s="3">
        <f>Table1[[#This Row],[Inventory Level]]/Table1[[#This Row],[Reorder Point]]</f>
        <v>6.1503267973856213</v>
      </c>
      <c r="N4679" s="3">
        <f>ROUND(Table1[[#This Row],[Turnover Ratio]],2)</f>
        <v>6.15</v>
      </c>
    </row>
    <row r="4680" spans="1:14" hidden="1" x14ac:dyDescent="0.25">
      <c r="A4680" t="s">
        <v>3735</v>
      </c>
      <c r="B4680" s="1">
        <v>45277</v>
      </c>
      <c r="C4680">
        <v>861</v>
      </c>
      <c r="D4680">
        <v>355</v>
      </c>
      <c r="E4680">
        <v>27</v>
      </c>
      <c r="F4680">
        <v>144</v>
      </c>
      <c r="G4680">
        <v>47</v>
      </c>
      <c r="H4680" t="s">
        <v>3951</v>
      </c>
      <c r="I4680">
        <f>YEAR(Table1[[#This Row],[Date]])</f>
        <v>2023</v>
      </c>
      <c r="J4680">
        <f>MONTH(Table1[[#This Row],[Date]])</f>
        <v>12</v>
      </c>
      <c r="K4680">
        <f>WEEKDAY(Table1[[#This Row],[Date]])</f>
        <v>1</v>
      </c>
      <c r="L4680" s="3">
        <f>DAY(Table1[[#This Row],[Date]])</f>
        <v>17</v>
      </c>
      <c r="M4680" s="3">
        <f>Table1[[#This Row],[Inventory Level]]/Table1[[#This Row],[Reorder Point]]</f>
        <v>2.4253521126760562</v>
      </c>
      <c r="N4680" s="3">
        <f>ROUND(Table1[[#This Row],[Turnover Ratio]],2)</f>
        <v>2.4300000000000002</v>
      </c>
    </row>
    <row r="4681" spans="1:14" x14ac:dyDescent="0.25">
      <c r="A4681" t="s">
        <v>3736</v>
      </c>
      <c r="B4681" s="1">
        <v>45207</v>
      </c>
      <c r="C4681">
        <v>239</v>
      </c>
      <c r="D4681">
        <v>117</v>
      </c>
      <c r="E4681">
        <v>22</v>
      </c>
      <c r="F4681">
        <v>96</v>
      </c>
      <c r="G4681">
        <v>42</v>
      </c>
      <c r="H4681" t="s">
        <v>3949</v>
      </c>
      <c r="I4681">
        <f>YEAR(Table1[[#This Row],[Date]])</f>
        <v>2023</v>
      </c>
      <c r="J4681">
        <f>MONTH(Table1[[#This Row],[Date]])</f>
        <v>10</v>
      </c>
      <c r="K4681">
        <f>WEEKDAY(Table1[[#This Row],[Date]])</f>
        <v>1</v>
      </c>
      <c r="L4681" s="3">
        <f>DAY(Table1[[#This Row],[Date]])</f>
        <v>8</v>
      </c>
      <c r="M4681" s="3">
        <f>Table1[[#This Row],[Inventory Level]]/Table1[[#This Row],[Reorder Point]]</f>
        <v>2.0427350427350426</v>
      </c>
      <c r="N4681" s="3">
        <f>ROUND(Table1[[#This Row],[Turnover Ratio]],2)</f>
        <v>2.04</v>
      </c>
    </row>
    <row r="4682" spans="1:14" hidden="1" x14ac:dyDescent="0.25">
      <c r="A4682" t="s">
        <v>3737</v>
      </c>
      <c r="B4682" s="1">
        <v>45176</v>
      </c>
      <c r="C4682">
        <v>508</v>
      </c>
      <c r="D4682">
        <v>212</v>
      </c>
      <c r="E4682">
        <v>14</v>
      </c>
      <c r="F4682">
        <v>55</v>
      </c>
      <c r="G4682">
        <v>29</v>
      </c>
      <c r="H4682" t="s">
        <v>3951</v>
      </c>
      <c r="I4682">
        <f>YEAR(Table1[[#This Row],[Date]])</f>
        <v>2023</v>
      </c>
      <c r="J4682">
        <f>MONTH(Table1[[#This Row],[Date]])</f>
        <v>9</v>
      </c>
      <c r="K4682">
        <f>WEEKDAY(Table1[[#This Row],[Date]])</f>
        <v>5</v>
      </c>
      <c r="L4682" s="3">
        <f>DAY(Table1[[#This Row],[Date]])</f>
        <v>7</v>
      </c>
      <c r="M4682" s="3">
        <f>Table1[[#This Row],[Inventory Level]]/Table1[[#This Row],[Reorder Point]]</f>
        <v>2.3962264150943398</v>
      </c>
      <c r="N4682" s="3">
        <f>ROUND(Table1[[#This Row],[Turnover Ratio]],2)</f>
        <v>2.4</v>
      </c>
    </row>
    <row r="4683" spans="1:14" hidden="1" x14ac:dyDescent="0.25">
      <c r="A4683" t="s">
        <v>2014</v>
      </c>
      <c r="B4683" s="1">
        <v>45366</v>
      </c>
      <c r="C4683">
        <v>121</v>
      </c>
      <c r="D4683">
        <v>180</v>
      </c>
      <c r="E4683">
        <v>14</v>
      </c>
      <c r="F4683">
        <v>10</v>
      </c>
      <c r="G4683">
        <v>35</v>
      </c>
      <c r="H4683" t="s">
        <v>3950</v>
      </c>
      <c r="I4683">
        <f>YEAR(Table1[[#This Row],[Date]])</f>
        <v>2024</v>
      </c>
      <c r="J4683">
        <f>MONTH(Table1[[#This Row],[Date]])</f>
        <v>3</v>
      </c>
      <c r="K4683">
        <f>WEEKDAY(Table1[[#This Row],[Date]])</f>
        <v>6</v>
      </c>
      <c r="L4683" s="3">
        <f>DAY(Table1[[#This Row],[Date]])</f>
        <v>15</v>
      </c>
      <c r="M4683" s="3">
        <f>Table1[[#This Row],[Inventory Level]]/Table1[[#This Row],[Reorder Point]]</f>
        <v>0.67222222222222228</v>
      </c>
      <c r="N4683" s="3">
        <f>ROUND(Table1[[#This Row],[Turnover Ratio]],2)</f>
        <v>0.67</v>
      </c>
    </row>
    <row r="4684" spans="1:14" hidden="1" x14ac:dyDescent="0.25">
      <c r="A4684" t="s">
        <v>3738</v>
      </c>
      <c r="B4684" s="1">
        <v>45669</v>
      </c>
      <c r="C4684">
        <v>311</v>
      </c>
      <c r="D4684">
        <v>442</v>
      </c>
      <c r="E4684">
        <v>12</v>
      </c>
      <c r="F4684">
        <v>162</v>
      </c>
      <c r="G4684">
        <v>15</v>
      </c>
      <c r="H4684" t="s">
        <v>3951</v>
      </c>
      <c r="I4684">
        <f>YEAR(Table1[[#This Row],[Date]])</f>
        <v>2025</v>
      </c>
      <c r="J4684">
        <f>MONTH(Table1[[#This Row],[Date]])</f>
        <v>1</v>
      </c>
      <c r="K4684">
        <f>WEEKDAY(Table1[[#This Row],[Date]])</f>
        <v>1</v>
      </c>
      <c r="L4684" s="3">
        <f>DAY(Table1[[#This Row],[Date]])</f>
        <v>12</v>
      </c>
      <c r="M4684" s="3">
        <f>Table1[[#This Row],[Inventory Level]]/Table1[[#This Row],[Reorder Point]]</f>
        <v>0.7036199095022625</v>
      </c>
      <c r="N4684" s="3">
        <f>ROUND(Table1[[#This Row],[Turnover Ratio]],2)</f>
        <v>0.7</v>
      </c>
    </row>
    <row r="4685" spans="1:14" x14ac:dyDescent="0.25">
      <c r="A4685" t="s">
        <v>3739</v>
      </c>
      <c r="B4685" s="1">
        <v>45606</v>
      </c>
      <c r="C4685">
        <v>619</v>
      </c>
      <c r="D4685">
        <v>70</v>
      </c>
      <c r="E4685">
        <v>8</v>
      </c>
      <c r="F4685">
        <v>162</v>
      </c>
      <c r="G4685">
        <v>11</v>
      </c>
      <c r="H4685" t="s">
        <v>3949</v>
      </c>
      <c r="I4685">
        <f>YEAR(Table1[[#This Row],[Date]])</f>
        <v>2024</v>
      </c>
      <c r="J4685">
        <f>MONTH(Table1[[#This Row],[Date]])</f>
        <v>11</v>
      </c>
      <c r="K4685">
        <f>WEEKDAY(Table1[[#This Row],[Date]])</f>
        <v>1</v>
      </c>
      <c r="L4685" s="3">
        <f>DAY(Table1[[#This Row],[Date]])</f>
        <v>10</v>
      </c>
      <c r="M4685" s="3">
        <f>Table1[[#This Row],[Inventory Level]]/Table1[[#This Row],[Reorder Point]]</f>
        <v>8.8428571428571434</v>
      </c>
      <c r="N4685" s="3">
        <f>ROUND(Table1[[#This Row],[Turnover Ratio]],2)</f>
        <v>8.84</v>
      </c>
    </row>
    <row r="4686" spans="1:14" hidden="1" x14ac:dyDescent="0.25">
      <c r="A4686" t="s">
        <v>599</v>
      </c>
      <c r="B4686" s="1">
        <v>45000</v>
      </c>
      <c r="C4686">
        <v>658</v>
      </c>
      <c r="D4686">
        <v>351</v>
      </c>
      <c r="E4686">
        <v>2</v>
      </c>
      <c r="F4686">
        <v>109</v>
      </c>
      <c r="G4686">
        <v>20</v>
      </c>
      <c r="H4686" t="s">
        <v>3951</v>
      </c>
      <c r="I4686">
        <f>YEAR(Table1[[#This Row],[Date]])</f>
        <v>2023</v>
      </c>
      <c r="J4686">
        <f>MONTH(Table1[[#This Row],[Date]])</f>
        <v>3</v>
      </c>
      <c r="K4686">
        <f>WEEKDAY(Table1[[#This Row],[Date]])</f>
        <v>4</v>
      </c>
      <c r="L4686" s="3">
        <f>DAY(Table1[[#This Row],[Date]])</f>
        <v>15</v>
      </c>
      <c r="M4686" s="3">
        <f>Table1[[#This Row],[Inventory Level]]/Table1[[#This Row],[Reorder Point]]</f>
        <v>1.8746438746438747</v>
      </c>
      <c r="N4686" s="3">
        <f>ROUND(Table1[[#This Row],[Turnover Ratio]],2)</f>
        <v>1.87</v>
      </c>
    </row>
    <row r="4687" spans="1:14" hidden="1" x14ac:dyDescent="0.25">
      <c r="A4687" t="s">
        <v>3740</v>
      </c>
      <c r="B4687" s="1">
        <v>45238</v>
      </c>
      <c r="C4687">
        <v>467</v>
      </c>
      <c r="D4687">
        <v>388</v>
      </c>
      <c r="E4687">
        <v>19</v>
      </c>
      <c r="F4687">
        <v>130</v>
      </c>
      <c r="G4687">
        <v>32</v>
      </c>
      <c r="H4687" t="s">
        <v>3951</v>
      </c>
      <c r="I4687">
        <f>YEAR(Table1[[#This Row],[Date]])</f>
        <v>2023</v>
      </c>
      <c r="J4687">
        <f>MONTH(Table1[[#This Row],[Date]])</f>
        <v>11</v>
      </c>
      <c r="K4687">
        <f>WEEKDAY(Table1[[#This Row],[Date]])</f>
        <v>4</v>
      </c>
      <c r="L4687" s="3">
        <f>DAY(Table1[[#This Row],[Date]])</f>
        <v>8</v>
      </c>
      <c r="M4687" s="3">
        <f>Table1[[#This Row],[Inventory Level]]/Table1[[#This Row],[Reorder Point]]</f>
        <v>1.2036082474226804</v>
      </c>
      <c r="N4687" s="3">
        <f>ROUND(Table1[[#This Row],[Turnover Ratio]],2)</f>
        <v>1.2</v>
      </c>
    </row>
    <row r="4688" spans="1:14" hidden="1" x14ac:dyDescent="0.25">
      <c r="A4688" t="s">
        <v>3741</v>
      </c>
      <c r="B4688" s="1">
        <v>44977</v>
      </c>
      <c r="C4688">
        <v>728</v>
      </c>
      <c r="D4688">
        <v>354</v>
      </c>
      <c r="E4688">
        <v>24</v>
      </c>
      <c r="F4688">
        <v>34</v>
      </c>
      <c r="G4688">
        <v>40</v>
      </c>
      <c r="H4688" t="s">
        <v>3951</v>
      </c>
      <c r="I4688">
        <f>YEAR(Table1[[#This Row],[Date]])</f>
        <v>2023</v>
      </c>
      <c r="J4688">
        <f>MONTH(Table1[[#This Row],[Date]])</f>
        <v>2</v>
      </c>
      <c r="K4688">
        <f>WEEKDAY(Table1[[#This Row],[Date]])</f>
        <v>2</v>
      </c>
      <c r="L4688" s="3">
        <f>DAY(Table1[[#This Row],[Date]])</f>
        <v>20</v>
      </c>
      <c r="M4688" s="3">
        <f>Table1[[#This Row],[Inventory Level]]/Table1[[#This Row],[Reorder Point]]</f>
        <v>2.0564971751412431</v>
      </c>
      <c r="N4688" s="3">
        <f>ROUND(Table1[[#This Row],[Turnover Ratio]],2)</f>
        <v>2.06</v>
      </c>
    </row>
    <row r="4689" spans="1:14" x14ac:dyDescent="0.25">
      <c r="A4689" t="s">
        <v>1460</v>
      </c>
      <c r="B4689" s="1">
        <v>44971</v>
      </c>
      <c r="C4689">
        <v>749</v>
      </c>
      <c r="D4689">
        <v>474</v>
      </c>
      <c r="E4689">
        <v>7</v>
      </c>
      <c r="F4689">
        <v>108</v>
      </c>
      <c r="G4689">
        <v>23</v>
      </c>
      <c r="H4689" t="s">
        <v>3949</v>
      </c>
      <c r="I4689">
        <f>YEAR(Table1[[#This Row],[Date]])</f>
        <v>2023</v>
      </c>
      <c r="J4689">
        <f>MONTH(Table1[[#This Row],[Date]])</f>
        <v>2</v>
      </c>
      <c r="K4689">
        <f>WEEKDAY(Table1[[#This Row],[Date]])</f>
        <v>3</v>
      </c>
      <c r="L4689" s="3">
        <f>DAY(Table1[[#This Row],[Date]])</f>
        <v>14</v>
      </c>
      <c r="M4689" s="3">
        <f>Table1[[#This Row],[Inventory Level]]/Table1[[#This Row],[Reorder Point]]</f>
        <v>1.5801687763713079</v>
      </c>
      <c r="N4689" s="3">
        <f>ROUND(Table1[[#This Row],[Turnover Ratio]],2)</f>
        <v>1.58</v>
      </c>
    </row>
    <row r="4690" spans="1:14" hidden="1" x14ac:dyDescent="0.25">
      <c r="A4690" t="s">
        <v>46</v>
      </c>
      <c r="B4690" s="1">
        <v>45011</v>
      </c>
      <c r="C4690">
        <v>517</v>
      </c>
      <c r="D4690">
        <v>343</v>
      </c>
      <c r="E4690">
        <v>27</v>
      </c>
      <c r="F4690">
        <v>41</v>
      </c>
      <c r="G4690">
        <v>10</v>
      </c>
      <c r="H4690" t="s">
        <v>3951</v>
      </c>
      <c r="I4690">
        <f>YEAR(Table1[[#This Row],[Date]])</f>
        <v>2023</v>
      </c>
      <c r="J4690">
        <f>MONTH(Table1[[#This Row],[Date]])</f>
        <v>3</v>
      </c>
      <c r="K4690">
        <f>WEEKDAY(Table1[[#This Row],[Date]])</f>
        <v>1</v>
      </c>
      <c r="L4690" s="3">
        <f>DAY(Table1[[#This Row],[Date]])</f>
        <v>26</v>
      </c>
      <c r="M4690" s="3">
        <f>Table1[[#This Row],[Inventory Level]]/Table1[[#This Row],[Reorder Point]]</f>
        <v>1.5072886297376094</v>
      </c>
      <c r="N4690" s="3">
        <f>ROUND(Table1[[#This Row],[Turnover Ratio]],2)</f>
        <v>1.51</v>
      </c>
    </row>
    <row r="4691" spans="1:14" x14ac:dyDescent="0.25">
      <c r="A4691" t="s">
        <v>3742</v>
      </c>
      <c r="B4691" s="1">
        <v>45458</v>
      </c>
      <c r="C4691">
        <v>406</v>
      </c>
      <c r="D4691">
        <v>423</v>
      </c>
      <c r="E4691">
        <v>27</v>
      </c>
      <c r="F4691">
        <v>188</v>
      </c>
      <c r="G4691">
        <v>38</v>
      </c>
      <c r="H4691" t="s">
        <v>3949</v>
      </c>
      <c r="I4691">
        <f>YEAR(Table1[[#This Row],[Date]])</f>
        <v>2024</v>
      </c>
      <c r="J4691">
        <f>MONTH(Table1[[#This Row],[Date]])</f>
        <v>6</v>
      </c>
      <c r="K4691">
        <f>WEEKDAY(Table1[[#This Row],[Date]])</f>
        <v>7</v>
      </c>
      <c r="L4691" s="3">
        <f>DAY(Table1[[#This Row],[Date]])</f>
        <v>15</v>
      </c>
      <c r="M4691" s="3">
        <f>Table1[[#This Row],[Inventory Level]]/Table1[[#This Row],[Reorder Point]]</f>
        <v>0.95981087470449178</v>
      </c>
      <c r="N4691" s="3">
        <f>ROUND(Table1[[#This Row],[Turnover Ratio]],2)</f>
        <v>0.96</v>
      </c>
    </row>
    <row r="4692" spans="1:14" hidden="1" x14ac:dyDescent="0.25">
      <c r="A4692" t="s">
        <v>3743</v>
      </c>
      <c r="B4692" s="1">
        <v>45576</v>
      </c>
      <c r="C4692">
        <v>404</v>
      </c>
      <c r="D4692">
        <v>406</v>
      </c>
      <c r="E4692">
        <v>23</v>
      </c>
      <c r="F4692">
        <v>142</v>
      </c>
      <c r="G4692">
        <v>36</v>
      </c>
      <c r="H4692" t="s">
        <v>3951</v>
      </c>
      <c r="I4692">
        <f>YEAR(Table1[[#This Row],[Date]])</f>
        <v>2024</v>
      </c>
      <c r="J4692">
        <f>MONTH(Table1[[#This Row],[Date]])</f>
        <v>10</v>
      </c>
      <c r="K4692">
        <f>WEEKDAY(Table1[[#This Row],[Date]])</f>
        <v>6</v>
      </c>
      <c r="L4692" s="3">
        <f>DAY(Table1[[#This Row],[Date]])</f>
        <v>11</v>
      </c>
      <c r="M4692" s="3">
        <f>Table1[[#This Row],[Inventory Level]]/Table1[[#This Row],[Reorder Point]]</f>
        <v>0.99507389162561577</v>
      </c>
      <c r="N4692" s="3">
        <f>ROUND(Table1[[#This Row],[Turnover Ratio]],2)</f>
        <v>1</v>
      </c>
    </row>
    <row r="4693" spans="1:14" hidden="1" x14ac:dyDescent="0.25">
      <c r="A4693" t="s">
        <v>3744</v>
      </c>
      <c r="B4693" s="1">
        <v>45691</v>
      </c>
      <c r="C4693">
        <v>549</v>
      </c>
      <c r="D4693">
        <v>271</v>
      </c>
      <c r="E4693">
        <v>1</v>
      </c>
      <c r="F4693">
        <v>42</v>
      </c>
      <c r="G4693">
        <v>50</v>
      </c>
      <c r="H4693" t="s">
        <v>3951</v>
      </c>
      <c r="I4693">
        <f>YEAR(Table1[[#This Row],[Date]])</f>
        <v>2025</v>
      </c>
      <c r="J4693">
        <f>MONTH(Table1[[#This Row],[Date]])</f>
        <v>2</v>
      </c>
      <c r="K4693">
        <f>WEEKDAY(Table1[[#This Row],[Date]])</f>
        <v>2</v>
      </c>
      <c r="L4693" s="3">
        <f>DAY(Table1[[#This Row],[Date]])</f>
        <v>3</v>
      </c>
      <c r="M4693" s="3">
        <f>Table1[[#This Row],[Inventory Level]]/Table1[[#This Row],[Reorder Point]]</f>
        <v>2.0258302583025829</v>
      </c>
      <c r="N4693" s="3">
        <f>ROUND(Table1[[#This Row],[Turnover Ratio]],2)</f>
        <v>2.0299999999999998</v>
      </c>
    </row>
    <row r="4694" spans="1:14" x14ac:dyDescent="0.25">
      <c r="A4694" t="s">
        <v>3387</v>
      </c>
      <c r="B4694" s="1">
        <v>45434</v>
      </c>
      <c r="C4694">
        <v>991</v>
      </c>
      <c r="D4694">
        <v>270</v>
      </c>
      <c r="E4694">
        <v>6</v>
      </c>
      <c r="F4694">
        <v>149</v>
      </c>
      <c r="G4694">
        <v>36</v>
      </c>
      <c r="H4694" t="s">
        <v>3949</v>
      </c>
      <c r="I4694">
        <f>YEAR(Table1[[#This Row],[Date]])</f>
        <v>2024</v>
      </c>
      <c r="J4694">
        <f>MONTH(Table1[[#This Row],[Date]])</f>
        <v>5</v>
      </c>
      <c r="K4694">
        <f>WEEKDAY(Table1[[#This Row],[Date]])</f>
        <v>4</v>
      </c>
      <c r="L4694" s="3">
        <f>DAY(Table1[[#This Row],[Date]])</f>
        <v>22</v>
      </c>
      <c r="M4694" s="3">
        <f>Table1[[#This Row],[Inventory Level]]/Table1[[#This Row],[Reorder Point]]</f>
        <v>3.6703703703703705</v>
      </c>
      <c r="N4694" s="3">
        <f>ROUND(Table1[[#This Row],[Turnover Ratio]],2)</f>
        <v>3.67</v>
      </c>
    </row>
    <row r="4695" spans="1:14" hidden="1" x14ac:dyDescent="0.25">
      <c r="A4695" t="s">
        <v>205</v>
      </c>
      <c r="B4695" s="1">
        <v>45283</v>
      </c>
      <c r="C4695">
        <v>658</v>
      </c>
      <c r="D4695">
        <v>274</v>
      </c>
      <c r="E4695">
        <v>2</v>
      </c>
      <c r="F4695">
        <v>143</v>
      </c>
      <c r="G4695">
        <v>36</v>
      </c>
      <c r="H4695" t="s">
        <v>3951</v>
      </c>
      <c r="I4695">
        <f>YEAR(Table1[[#This Row],[Date]])</f>
        <v>2023</v>
      </c>
      <c r="J4695">
        <f>MONTH(Table1[[#This Row],[Date]])</f>
        <v>12</v>
      </c>
      <c r="K4695">
        <f>WEEKDAY(Table1[[#This Row],[Date]])</f>
        <v>7</v>
      </c>
      <c r="L4695" s="3">
        <f>DAY(Table1[[#This Row],[Date]])</f>
        <v>23</v>
      </c>
      <c r="M4695" s="3">
        <f>Table1[[#This Row],[Inventory Level]]/Table1[[#This Row],[Reorder Point]]</f>
        <v>2.4014598540145986</v>
      </c>
      <c r="N4695" s="3">
        <f>ROUND(Table1[[#This Row],[Turnover Ratio]],2)</f>
        <v>2.4</v>
      </c>
    </row>
    <row r="4696" spans="1:14" hidden="1" x14ac:dyDescent="0.25">
      <c r="A4696" t="s">
        <v>3454</v>
      </c>
      <c r="B4696" s="1">
        <v>45680</v>
      </c>
      <c r="C4696">
        <v>108</v>
      </c>
      <c r="D4696">
        <v>143</v>
      </c>
      <c r="E4696">
        <v>3</v>
      </c>
      <c r="F4696">
        <v>193</v>
      </c>
      <c r="G4696">
        <v>19</v>
      </c>
      <c r="H4696" t="s">
        <v>3951</v>
      </c>
      <c r="I4696">
        <f>YEAR(Table1[[#This Row],[Date]])</f>
        <v>2025</v>
      </c>
      <c r="J4696">
        <f>MONTH(Table1[[#This Row],[Date]])</f>
        <v>1</v>
      </c>
      <c r="K4696">
        <f>WEEKDAY(Table1[[#This Row],[Date]])</f>
        <v>5</v>
      </c>
      <c r="L4696" s="3">
        <f>DAY(Table1[[#This Row],[Date]])</f>
        <v>23</v>
      </c>
      <c r="M4696" s="3">
        <f>Table1[[#This Row],[Inventory Level]]/Table1[[#This Row],[Reorder Point]]</f>
        <v>0.75524475524475521</v>
      </c>
      <c r="N4696" s="3">
        <f>ROUND(Table1[[#This Row],[Turnover Ratio]],2)</f>
        <v>0.76</v>
      </c>
    </row>
    <row r="4697" spans="1:14" x14ac:dyDescent="0.25">
      <c r="A4697" t="s">
        <v>3745</v>
      </c>
      <c r="B4697" s="1">
        <v>45193</v>
      </c>
      <c r="C4697">
        <v>504</v>
      </c>
      <c r="D4697">
        <v>285</v>
      </c>
      <c r="E4697">
        <v>7</v>
      </c>
      <c r="F4697">
        <v>175</v>
      </c>
      <c r="G4697">
        <v>4</v>
      </c>
      <c r="H4697" t="s">
        <v>3949</v>
      </c>
      <c r="I4697">
        <f>YEAR(Table1[[#This Row],[Date]])</f>
        <v>2023</v>
      </c>
      <c r="J4697">
        <f>MONTH(Table1[[#This Row],[Date]])</f>
        <v>9</v>
      </c>
      <c r="K4697">
        <f>WEEKDAY(Table1[[#This Row],[Date]])</f>
        <v>1</v>
      </c>
      <c r="L4697" s="3">
        <f>DAY(Table1[[#This Row],[Date]])</f>
        <v>24</v>
      </c>
      <c r="M4697" s="3">
        <f>Table1[[#This Row],[Inventory Level]]/Table1[[#This Row],[Reorder Point]]</f>
        <v>1.7684210526315789</v>
      </c>
      <c r="N4697" s="3">
        <f>ROUND(Table1[[#This Row],[Turnover Ratio]],2)</f>
        <v>1.77</v>
      </c>
    </row>
    <row r="4698" spans="1:14" x14ac:dyDescent="0.25">
      <c r="A4698" t="s">
        <v>1883</v>
      </c>
      <c r="B4698" s="1">
        <v>45236</v>
      </c>
      <c r="C4698">
        <v>153</v>
      </c>
      <c r="D4698">
        <v>422</v>
      </c>
      <c r="E4698">
        <v>30</v>
      </c>
      <c r="F4698">
        <v>28</v>
      </c>
      <c r="G4698">
        <v>16</v>
      </c>
      <c r="H4698" t="s">
        <v>3949</v>
      </c>
      <c r="I4698">
        <f>YEAR(Table1[[#This Row],[Date]])</f>
        <v>2023</v>
      </c>
      <c r="J4698">
        <f>MONTH(Table1[[#This Row],[Date]])</f>
        <v>11</v>
      </c>
      <c r="K4698">
        <f>WEEKDAY(Table1[[#This Row],[Date]])</f>
        <v>2</v>
      </c>
      <c r="L4698" s="3">
        <f>DAY(Table1[[#This Row],[Date]])</f>
        <v>6</v>
      </c>
      <c r="M4698" s="3">
        <f>Table1[[#This Row],[Inventory Level]]/Table1[[#This Row],[Reorder Point]]</f>
        <v>0.36255924170616116</v>
      </c>
      <c r="N4698" s="3">
        <f>ROUND(Table1[[#This Row],[Turnover Ratio]],2)</f>
        <v>0.36</v>
      </c>
    </row>
    <row r="4699" spans="1:14" hidden="1" x14ac:dyDescent="0.25">
      <c r="A4699" t="s">
        <v>1457</v>
      </c>
      <c r="B4699" s="1">
        <v>45576</v>
      </c>
      <c r="C4699">
        <v>473</v>
      </c>
      <c r="D4699">
        <v>341</v>
      </c>
      <c r="E4699">
        <v>15</v>
      </c>
      <c r="F4699">
        <v>92</v>
      </c>
      <c r="G4699">
        <v>47</v>
      </c>
      <c r="H4699" t="s">
        <v>3951</v>
      </c>
      <c r="I4699">
        <f>YEAR(Table1[[#This Row],[Date]])</f>
        <v>2024</v>
      </c>
      <c r="J4699">
        <f>MONTH(Table1[[#This Row],[Date]])</f>
        <v>10</v>
      </c>
      <c r="K4699">
        <f>WEEKDAY(Table1[[#This Row],[Date]])</f>
        <v>6</v>
      </c>
      <c r="L4699" s="3">
        <f>DAY(Table1[[#This Row],[Date]])</f>
        <v>11</v>
      </c>
      <c r="M4699" s="3">
        <f>Table1[[#This Row],[Inventory Level]]/Table1[[#This Row],[Reorder Point]]</f>
        <v>1.3870967741935485</v>
      </c>
      <c r="N4699" s="3">
        <f>ROUND(Table1[[#This Row],[Turnover Ratio]],2)</f>
        <v>1.39</v>
      </c>
    </row>
    <row r="4700" spans="1:14" x14ac:dyDescent="0.25">
      <c r="A4700" t="s">
        <v>3746</v>
      </c>
      <c r="B4700" s="1">
        <v>45284</v>
      </c>
      <c r="C4700">
        <v>211</v>
      </c>
      <c r="D4700">
        <v>107</v>
      </c>
      <c r="E4700">
        <v>24</v>
      </c>
      <c r="F4700">
        <v>23</v>
      </c>
      <c r="G4700">
        <v>13</v>
      </c>
      <c r="H4700" t="s">
        <v>3949</v>
      </c>
      <c r="I4700">
        <f>YEAR(Table1[[#This Row],[Date]])</f>
        <v>2023</v>
      </c>
      <c r="J4700">
        <f>MONTH(Table1[[#This Row],[Date]])</f>
        <v>12</v>
      </c>
      <c r="K4700">
        <f>WEEKDAY(Table1[[#This Row],[Date]])</f>
        <v>1</v>
      </c>
      <c r="L4700" s="3">
        <f>DAY(Table1[[#This Row],[Date]])</f>
        <v>24</v>
      </c>
      <c r="M4700" s="3">
        <f>Table1[[#This Row],[Inventory Level]]/Table1[[#This Row],[Reorder Point]]</f>
        <v>1.97196261682243</v>
      </c>
      <c r="N4700" s="3">
        <f>ROUND(Table1[[#This Row],[Turnover Ratio]],2)</f>
        <v>1.97</v>
      </c>
    </row>
    <row r="4701" spans="1:14" hidden="1" x14ac:dyDescent="0.25">
      <c r="A4701" t="s">
        <v>3747</v>
      </c>
      <c r="B4701" s="1">
        <v>45227</v>
      </c>
      <c r="C4701">
        <v>788</v>
      </c>
      <c r="D4701">
        <v>452</v>
      </c>
      <c r="E4701">
        <v>14</v>
      </c>
      <c r="F4701">
        <v>32</v>
      </c>
      <c r="G4701">
        <v>39</v>
      </c>
      <c r="H4701" t="s">
        <v>3951</v>
      </c>
      <c r="I4701">
        <f>YEAR(Table1[[#This Row],[Date]])</f>
        <v>2023</v>
      </c>
      <c r="J4701">
        <f>MONTH(Table1[[#This Row],[Date]])</f>
        <v>10</v>
      </c>
      <c r="K4701">
        <f>WEEKDAY(Table1[[#This Row],[Date]])</f>
        <v>7</v>
      </c>
      <c r="L4701" s="3">
        <f>DAY(Table1[[#This Row],[Date]])</f>
        <v>28</v>
      </c>
      <c r="M4701" s="3">
        <f>Table1[[#This Row],[Inventory Level]]/Table1[[#This Row],[Reorder Point]]</f>
        <v>1.7433628318584071</v>
      </c>
      <c r="N4701" s="3">
        <f>ROUND(Table1[[#This Row],[Turnover Ratio]],2)</f>
        <v>1.74</v>
      </c>
    </row>
    <row r="4702" spans="1:14" x14ac:dyDescent="0.25">
      <c r="A4702" t="s">
        <v>1429</v>
      </c>
      <c r="B4702" s="1">
        <v>45520</v>
      </c>
      <c r="C4702">
        <v>346</v>
      </c>
      <c r="D4702">
        <v>226</v>
      </c>
      <c r="E4702">
        <v>18</v>
      </c>
      <c r="F4702">
        <v>37</v>
      </c>
      <c r="G4702">
        <v>26</v>
      </c>
      <c r="H4702" t="s">
        <v>3949</v>
      </c>
      <c r="I4702">
        <f>YEAR(Table1[[#This Row],[Date]])</f>
        <v>2024</v>
      </c>
      <c r="J4702">
        <f>MONTH(Table1[[#This Row],[Date]])</f>
        <v>8</v>
      </c>
      <c r="K4702">
        <f>WEEKDAY(Table1[[#This Row],[Date]])</f>
        <v>6</v>
      </c>
      <c r="L4702" s="3">
        <f>DAY(Table1[[#This Row],[Date]])</f>
        <v>16</v>
      </c>
      <c r="M4702" s="3">
        <f>Table1[[#This Row],[Inventory Level]]/Table1[[#This Row],[Reorder Point]]</f>
        <v>1.5309734513274336</v>
      </c>
      <c r="N4702" s="3">
        <f>ROUND(Table1[[#This Row],[Turnover Ratio]],2)</f>
        <v>1.53</v>
      </c>
    </row>
    <row r="4703" spans="1:14" x14ac:dyDescent="0.25">
      <c r="A4703" t="s">
        <v>3748</v>
      </c>
      <c r="B4703" s="1">
        <v>45420</v>
      </c>
      <c r="C4703">
        <v>504</v>
      </c>
      <c r="D4703">
        <v>158</v>
      </c>
      <c r="E4703">
        <v>17</v>
      </c>
      <c r="F4703">
        <v>156</v>
      </c>
      <c r="G4703">
        <v>22</v>
      </c>
      <c r="H4703" t="s">
        <v>3949</v>
      </c>
      <c r="I4703">
        <f>YEAR(Table1[[#This Row],[Date]])</f>
        <v>2024</v>
      </c>
      <c r="J4703">
        <f>MONTH(Table1[[#This Row],[Date]])</f>
        <v>5</v>
      </c>
      <c r="K4703">
        <f>WEEKDAY(Table1[[#This Row],[Date]])</f>
        <v>4</v>
      </c>
      <c r="L4703" s="3">
        <f>DAY(Table1[[#This Row],[Date]])</f>
        <v>8</v>
      </c>
      <c r="M4703" s="3">
        <f>Table1[[#This Row],[Inventory Level]]/Table1[[#This Row],[Reorder Point]]</f>
        <v>3.1898734177215191</v>
      </c>
      <c r="N4703" s="3">
        <f>ROUND(Table1[[#This Row],[Turnover Ratio]],2)</f>
        <v>3.19</v>
      </c>
    </row>
    <row r="4704" spans="1:14" hidden="1" x14ac:dyDescent="0.25">
      <c r="A4704" t="s">
        <v>792</v>
      </c>
      <c r="B4704" s="1">
        <v>45287</v>
      </c>
      <c r="C4704">
        <v>983</v>
      </c>
      <c r="D4704">
        <v>417</v>
      </c>
      <c r="E4704">
        <v>26</v>
      </c>
      <c r="F4704">
        <v>96</v>
      </c>
      <c r="G4704">
        <v>7</v>
      </c>
      <c r="H4704" t="s">
        <v>3950</v>
      </c>
      <c r="I4704">
        <f>YEAR(Table1[[#This Row],[Date]])</f>
        <v>2023</v>
      </c>
      <c r="J4704">
        <f>MONTH(Table1[[#This Row],[Date]])</f>
        <v>12</v>
      </c>
      <c r="K4704">
        <f>WEEKDAY(Table1[[#This Row],[Date]])</f>
        <v>4</v>
      </c>
      <c r="L4704" s="3">
        <f>DAY(Table1[[#This Row],[Date]])</f>
        <v>27</v>
      </c>
      <c r="M4704" s="3">
        <f>Table1[[#This Row],[Inventory Level]]/Table1[[#This Row],[Reorder Point]]</f>
        <v>2.3573141486810552</v>
      </c>
      <c r="N4704" s="3">
        <f>ROUND(Table1[[#This Row],[Turnover Ratio]],2)</f>
        <v>2.36</v>
      </c>
    </row>
    <row r="4705" spans="1:14" hidden="1" x14ac:dyDescent="0.25">
      <c r="A4705" t="s">
        <v>3749</v>
      </c>
      <c r="B4705" s="1">
        <v>45624</v>
      </c>
      <c r="C4705">
        <v>209</v>
      </c>
      <c r="D4705">
        <v>252</v>
      </c>
      <c r="E4705">
        <v>8</v>
      </c>
      <c r="F4705">
        <v>131</v>
      </c>
      <c r="G4705">
        <v>39</v>
      </c>
      <c r="H4705" t="s">
        <v>3951</v>
      </c>
      <c r="I4705">
        <f>YEAR(Table1[[#This Row],[Date]])</f>
        <v>2024</v>
      </c>
      <c r="J4705">
        <f>MONTH(Table1[[#This Row],[Date]])</f>
        <v>11</v>
      </c>
      <c r="K4705">
        <f>WEEKDAY(Table1[[#This Row],[Date]])</f>
        <v>5</v>
      </c>
      <c r="L4705" s="3">
        <f>DAY(Table1[[#This Row],[Date]])</f>
        <v>28</v>
      </c>
      <c r="M4705" s="3">
        <f>Table1[[#This Row],[Inventory Level]]/Table1[[#This Row],[Reorder Point]]</f>
        <v>0.82936507936507942</v>
      </c>
      <c r="N4705" s="3">
        <f>ROUND(Table1[[#This Row],[Turnover Ratio]],2)</f>
        <v>0.83</v>
      </c>
    </row>
    <row r="4706" spans="1:14" hidden="1" x14ac:dyDescent="0.25">
      <c r="A4706" t="s">
        <v>3086</v>
      </c>
      <c r="B4706" s="1">
        <v>45690</v>
      </c>
      <c r="C4706">
        <v>572</v>
      </c>
      <c r="D4706">
        <v>498</v>
      </c>
      <c r="E4706">
        <v>6</v>
      </c>
      <c r="F4706">
        <v>136</v>
      </c>
      <c r="G4706">
        <v>46</v>
      </c>
      <c r="H4706" t="s">
        <v>3950</v>
      </c>
      <c r="I4706">
        <f>YEAR(Table1[[#This Row],[Date]])</f>
        <v>2025</v>
      </c>
      <c r="J4706">
        <f>MONTH(Table1[[#This Row],[Date]])</f>
        <v>2</v>
      </c>
      <c r="K4706">
        <f>WEEKDAY(Table1[[#This Row],[Date]])</f>
        <v>1</v>
      </c>
      <c r="L4706" s="3">
        <f>DAY(Table1[[#This Row],[Date]])</f>
        <v>2</v>
      </c>
      <c r="M4706" s="3">
        <f>Table1[[#This Row],[Inventory Level]]/Table1[[#This Row],[Reorder Point]]</f>
        <v>1.1485943775100402</v>
      </c>
      <c r="N4706" s="3">
        <f>ROUND(Table1[[#This Row],[Turnover Ratio]],2)</f>
        <v>1.1499999999999999</v>
      </c>
    </row>
    <row r="4707" spans="1:14" hidden="1" x14ac:dyDescent="0.25">
      <c r="A4707" t="s">
        <v>3750</v>
      </c>
      <c r="B4707" s="1">
        <v>45150</v>
      </c>
      <c r="C4707">
        <v>950</v>
      </c>
      <c r="D4707">
        <v>179</v>
      </c>
      <c r="E4707">
        <v>8</v>
      </c>
      <c r="F4707">
        <v>37</v>
      </c>
      <c r="G4707">
        <v>39</v>
      </c>
      <c r="H4707" t="s">
        <v>3950</v>
      </c>
      <c r="I4707">
        <f>YEAR(Table1[[#This Row],[Date]])</f>
        <v>2023</v>
      </c>
      <c r="J4707">
        <f>MONTH(Table1[[#This Row],[Date]])</f>
        <v>8</v>
      </c>
      <c r="K4707">
        <f>WEEKDAY(Table1[[#This Row],[Date]])</f>
        <v>7</v>
      </c>
      <c r="L4707" s="3">
        <f>DAY(Table1[[#This Row],[Date]])</f>
        <v>12</v>
      </c>
      <c r="M4707" s="3">
        <f>Table1[[#This Row],[Inventory Level]]/Table1[[#This Row],[Reorder Point]]</f>
        <v>5.3072625698324023</v>
      </c>
      <c r="N4707" s="3">
        <f>ROUND(Table1[[#This Row],[Turnover Ratio]],2)</f>
        <v>5.31</v>
      </c>
    </row>
    <row r="4708" spans="1:14" hidden="1" x14ac:dyDescent="0.25">
      <c r="A4708" t="s">
        <v>3751</v>
      </c>
      <c r="B4708" s="1">
        <v>45007</v>
      </c>
      <c r="C4708">
        <v>933</v>
      </c>
      <c r="D4708">
        <v>438</v>
      </c>
      <c r="E4708">
        <v>2</v>
      </c>
      <c r="F4708">
        <v>34</v>
      </c>
      <c r="G4708">
        <v>37</v>
      </c>
      <c r="H4708" t="s">
        <v>3950</v>
      </c>
      <c r="I4708">
        <f>YEAR(Table1[[#This Row],[Date]])</f>
        <v>2023</v>
      </c>
      <c r="J4708">
        <f>MONTH(Table1[[#This Row],[Date]])</f>
        <v>3</v>
      </c>
      <c r="K4708">
        <f>WEEKDAY(Table1[[#This Row],[Date]])</f>
        <v>4</v>
      </c>
      <c r="L4708" s="3">
        <f>DAY(Table1[[#This Row],[Date]])</f>
        <v>22</v>
      </c>
      <c r="M4708" s="3">
        <f>Table1[[#This Row],[Inventory Level]]/Table1[[#This Row],[Reorder Point]]</f>
        <v>2.1301369863013697</v>
      </c>
      <c r="N4708" s="3">
        <f>ROUND(Table1[[#This Row],[Turnover Ratio]],2)</f>
        <v>2.13</v>
      </c>
    </row>
    <row r="4709" spans="1:14" x14ac:dyDescent="0.25">
      <c r="A4709" t="s">
        <v>3165</v>
      </c>
      <c r="B4709" s="1">
        <v>45414</v>
      </c>
      <c r="C4709">
        <v>950</v>
      </c>
      <c r="D4709">
        <v>75</v>
      </c>
      <c r="E4709">
        <v>9</v>
      </c>
      <c r="F4709">
        <v>2</v>
      </c>
      <c r="G4709">
        <v>37</v>
      </c>
      <c r="H4709" t="s">
        <v>3949</v>
      </c>
      <c r="I4709">
        <f>YEAR(Table1[[#This Row],[Date]])</f>
        <v>2024</v>
      </c>
      <c r="J4709">
        <f>MONTH(Table1[[#This Row],[Date]])</f>
        <v>5</v>
      </c>
      <c r="K4709">
        <f>WEEKDAY(Table1[[#This Row],[Date]])</f>
        <v>5</v>
      </c>
      <c r="L4709" s="3">
        <f>DAY(Table1[[#This Row],[Date]])</f>
        <v>2</v>
      </c>
      <c r="M4709" s="3">
        <f>Table1[[#This Row],[Inventory Level]]/Table1[[#This Row],[Reorder Point]]</f>
        <v>12.666666666666666</v>
      </c>
      <c r="N4709" s="3">
        <f>ROUND(Table1[[#This Row],[Turnover Ratio]],2)</f>
        <v>12.67</v>
      </c>
    </row>
    <row r="4710" spans="1:14" hidden="1" x14ac:dyDescent="0.25">
      <c r="A4710" t="s">
        <v>3752</v>
      </c>
      <c r="B4710" s="1">
        <v>45557</v>
      </c>
      <c r="C4710">
        <v>150</v>
      </c>
      <c r="D4710">
        <v>333</v>
      </c>
      <c r="E4710">
        <v>10</v>
      </c>
      <c r="F4710">
        <v>161</v>
      </c>
      <c r="G4710">
        <v>43</v>
      </c>
      <c r="H4710" t="s">
        <v>3951</v>
      </c>
      <c r="I4710">
        <f>YEAR(Table1[[#This Row],[Date]])</f>
        <v>2024</v>
      </c>
      <c r="J4710">
        <f>MONTH(Table1[[#This Row],[Date]])</f>
        <v>9</v>
      </c>
      <c r="K4710">
        <f>WEEKDAY(Table1[[#This Row],[Date]])</f>
        <v>1</v>
      </c>
      <c r="L4710" s="3">
        <f>DAY(Table1[[#This Row],[Date]])</f>
        <v>22</v>
      </c>
      <c r="M4710" s="3">
        <f>Table1[[#This Row],[Inventory Level]]/Table1[[#This Row],[Reorder Point]]</f>
        <v>0.45045045045045046</v>
      </c>
      <c r="N4710" s="3">
        <f>ROUND(Table1[[#This Row],[Turnover Ratio]],2)</f>
        <v>0.45</v>
      </c>
    </row>
    <row r="4711" spans="1:14" hidden="1" x14ac:dyDescent="0.25">
      <c r="A4711" t="s">
        <v>3753</v>
      </c>
      <c r="B4711" s="1">
        <v>45102</v>
      </c>
      <c r="C4711">
        <v>140</v>
      </c>
      <c r="D4711">
        <v>315</v>
      </c>
      <c r="E4711">
        <v>15</v>
      </c>
      <c r="F4711">
        <v>19</v>
      </c>
      <c r="G4711">
        <v>34</v>
      </c>
      <c r="H4711" t="s">
        <v>3951</v>
      </c>
      <c r="I4711">
        <f>YEAR(Table1[[#This Row],[Date]])</f>
        <v>2023</v>
      </c>
      <c r="J4711">
        <f>MONTH(Table1[[#This Row],[Date]])</f>
        <v>6</v>
      </c>
      <c r="K4711">
        <f>WEEKDAY(Table1[[#This Row],[Date]])</f>
        <v>1</v>
      </c>
      <c r="L4711" s="3">
        <f>DAY(Table1[[#This Row],[Date]])</f>
        <v>25</v>
      </c>
      <c r="M4711" s="3">
        <f>Table1[[#This Row],[Inventory Level]]/Table1[[#This Row],[Reorder Point]]</f>
        <v>0.44444444444444442</v>
      </c>
      <c r="N4711" s="3">
        <f>ROUND(Table1[[#This Row],[Turnover Ratio]],2)</f>
        <v>0.44</v>
      </c>
    </row>
    <row r="4712" spans="1:14" hidden="1" x14ac:dyDescent="0.25">
      <c r="A4712" t="s">
        <v>3754</v>
      </c>
      <c r="B4712" s="1">
        <v>45481</v>
      </c>
      <c r="C4712">
        <v>750</v>
      </c>
      <c r="D4712">
        <v>103</v>
      </c>
      <c r="E4712">
        <v>8</v>
      </c>
      <c r="F4712">
        <v>35</v>
      </c>
      <c r="G4712">
        <v>2</v>
      </c>
      <c r="H4712" t="s">
        <v>3950</v>
      </c>
      <c r="I4712">
        <f>YEAR(Table1[[#This Row],[Date]])</f>
        <v>2024</v>
      </c>
      <c r="J4712">
        <f>MONTH(Table1[[#This Row],[Date]])</f>
        <v>7</v>
      </c>
      <c r="K4712">
        <f>WEEKDAY(Table1[[#This Row],[Date]])</f>
        <v>2</v>
      </c>
      <c r="L4712" s="3">
        <f>DAY(Table1[[#This Row],[Date]])</f>
        <v>8</v>
      </c>
      <c r="M4712" s="3">
        <f>Table1[[#This Row],[Inventory Level]]/Table1[[#This Row],[Reorder Point]]</f>
        <v>7.2815533980582527</v>
      </c>
      <c r="N4712" s="3">
        <f>ROUND(Table1[[#This Row],[Turnover Ratio]],2)</f>
        <v>7.28</v>
      </c>
    </row>
    <row r="4713" spans="1:14" hidden="1" x14ac:dyDescent="0.25">
      <c r="A4713" t="s">
        <v>3755</v>
      </c>
      <c r="B4713" s="1">
        <v>45470</v>
      </c>
      <c r="C4713">
        <v>384</v>
      </c>
      <c r="D4713">
        <v>198</v>
      </c>
      <c r="E4713">
        <v>12</v>
      </c>
      <c r="F4713">
        <v>144</v>
      </c>
      <c r="G4713">
        <v>44</v>
      </c>
      <c r="H4713" t="s">
        <v>3951</v>
      </c>
      <c r="I4713">
        <f>YEAR(Table1[[#This Row],[Date]])</f>
        <v>2024</v>
      </c>
      <c r="J4713">
        <f>MONTH(Table1[[#This Row],[Date]])</f>
        <v>6</v>
      </c>
      <c r="K4713">
        <f>WEEKDAY(Table1[[#This Row],[Date]])</f>
        <v>5</v>
      </c>
      <c r="L4713" s="3">
        <f>DAY(Table1[[#This Row],[Date]])</f>
        <v>27</v>
      </c>
      <c r="M4713" s="3">
        <f>Table1[[#This Row],[Inventory Level]]/Table1[[#This Row],[Reorder Point]]</f>
        <v>1.9393939393939394</v>
      </c>
      <c r="N4713" s="3">
        <f>ROUND(Table1[[#This Row],[Turnover Ratio]],2)</f>
        <v>1.94</v>
      </c>
    </row>
    <row r="4714" spans="1:14" hidden="1" x14ac:dyDescent="0.25">
      <c r="A4714" t="s">
        <v>3756</v>
      </c>
      <c r="B4714" s="1">
        <v>45120</v>
      </c>
      <c r="C4714">
        <v>108</v>
      </c>
      <c r="D4714">
        <v>487</v>
      </c>
      <c r="E4714">
        <v>8</v>
      </c>
      <c r="F4714">
        <v>62</v>
      </c>
      <c r="G4714">
        <v>30</v>
      </c>
      <c r="H4714" t="s">
        <v>3951</v>
      </c>
      <c r="I4714">
        <f>YEAR(Table1[[#This Row],[Date]])</f>
        <v>2023</v>
      </c>
      <c r="J4714">
        <f>MONTH(Table1[[#This Row],[Date]])</f>
        <v>7</v>
      </c>
      <c r="K4714">
        <f>WEEKDAY(Table1[[#This Row],[Date]])</f>
        <v>5</v>
      </c>
      <c r="L4714" s="3">
        <f>DAY(Table1[[#This Row],[Date]])</f>
        <v>13</v>
      </c>
      <c r="M4714" s="3">
        <f>Table1[[#This Row],[Inventory Level]]/Table1[[#This Row],[Reorder Point]]</f>
        <v>0.22176591375770022</v>
      </c>
      <c r="N4714" s="3">
        <f>ROUND(Table1[[#This Row],[Turnover Ratio]],2)</f>
        <v>0.22</v>
      </c>
    </row>
    <row r="4715" spans="1:14" hidden="1" x14ac:dyDescent="0.25">
      <c r="A4715" t="s">
        <v>3757</v>
      </c>
      <c r="B4715" s="1">
        <v>45131</v>
      </c>
      <c r="C4715">
        <v>767</v>
      </c>
      <c r="D4715">
        <v>155</v>
      </c>
      <c r="E4715">
        <v>4</v>
      </c>
      <c r="F4715">
        <v>126</v>
      </c>
      <c r="G4715">
        <v>13</v>
      </c>
      <c r="H4715" t="s">
        <v>3950</v>
      </c>
      <c r="I4715">
        <f>YEAR(Table1[[#This Row],[Date]])</f>
        <v>2023</v>
      </c>
      <c r="J4715">
        <f>MONTH(Table1[[#This Row],[Date]])</f>
        <v>7</v>
      </c>
      <c r="K4715">
        <f>WEEKDAY(Table1[[#This Row],[Date]])</f>
        <v>2</v>
      </c>
      <c r="L4715" s="3">
        <f>DAY(Table1[[#This Row],[Date]])</f>
        <v>24</v>
      </c>
      <c r="M4715" s="3">
        <f>Table1[[#This Row],[Inventory Level]]/Table1[[#This Row],[Reorder Point]]</f>
        <v>4.9483870967741934</v>
      </c>
      <c r="N4715" s="3">
        <f>ROUND(Table1[[#This Row],[Turnover Ratio]],2)</f>
        <v>4.95</v>
      </c>
    </row>
    <row r="4716" spans="1:14" x14ac:dyDescent="0.25">
      <c r="A4716" t="s">
        <v>35</v>
      </c>
      <c r="B4716" s="1">
        <v>45200</v>
      </c>
      <c r="C4716">
        <v>518</v>
      </c>
      <c r="D4716">
        <v>133</v>
      </c>
      <c r="E4716">
        <v>14</v>
      </c>
      <c r="F4716">
        <v>196</v>
      </c>
      <c r="G4716">
        <v>29</v>
      </c>
      <c r="H4716" t="s">
        <v>3949</v>
      </c>
      <c r="I4716">
        <f>YEAR(Table1[[#This Row],[Date]])</f>
        <v>2023</v>
      </c>
      <c r="J4716">
        <f>MONTH(Table1[[#This Row],[Date]])</f>
        <v>10</v>
      </c>
      <c r="K4716">
        <f>WEEKDAY(Table1[[#This Row],[Date]])</f>
        <v>1</v>
      </c>
      <c r="L4716" s="3">
        <f>DAY(Table1[[#This Row],[Date]])</f>
        <v>1</v>
      </c>
      <c r="M4716" s="3">
        <f>Table1[[#This Row],[Inventory Level]]/Table1[[#This Row],[Reorder Point]]</f>
        <v>3.8947368421052633</v>
      </c>
      <c r="N4716" s="3">
        <f>ROUND(Table1[[#This Row],[Turnover Ratio]],2)</f>
        <v>3.89</v>
      </c>
    </row>
    <row r="4717" spans="1:14" hidden="1" x14ac:dyDescent="0.25">
      <c r="A4717" t="s">
        <v>825</v>
      </c>
      <c r="B4717" s="1">
        <v>45561</v>
      </c>
      <c r="C4717">
        <v>460</v>
      </c>
      <c r="D4717">
        <v>379</v>
      </c>
      <c r="E4717">
        <v>23</v>
      </c>
      <c r="F4717">
        <v>29</v>
      </c>
      <c r="G4717">
        <v>24</v>
      </c>
      <c r="H4717" t="s">
        <v>3950</v>
      </c>
      <c r="I4717">
        <f>YEAR(Table1[[#This Row],[Date]])</f>
        <v>2024</v>
      </c>
      <c r="J4717">
        <f>MONTH(Table1[[#This Row],[Date]])</f>
        <v>9</v>
      </c>
      <c r="K4717">
        <f>WEEKDAY(Table1[[#This Row],[Date]])</f>
        <v>5</v>
      </c>
      <c r="L4717" s="3">
        <f>DAY(Table1[[#This Row],[Date]])</f>
        <v>26</v>
      </c>
      <c r="M4717" s="3">
        <f>Table1[[#This Row],[Inventory Level]]/Table1[[#This Row],[Reorder Point]]</f>
        <v>1.2137203166226913</v>
      </c>
      <c r="N4717" s="3">
        <f>ROUND(Table1[[#This Row],[Turnover Ratio]],2)</f>
        <v>1.21</v>
      </c>
    </row>
    <row r="4718" spans="1:14" hidden="1" x14ac:dyDescent="0.25">
      <c r="A4718" t="s">
        <v>3758</v>
      </c>
      <c r="B4718" s="1">
        <v>45310</v>
      </c>
      <c r="C4718">
        <v>588</v>
      </c>
      <c r="D4718">
        <v>483</v>
      </c>
      <c r="E4718">
        <v>20</v>
      </c>
      <c r="F4718">
        <v>16</v>
      </c>
      <c r="G4718">
        <v>30</v>
      </c>
      <c r="H4718" t="s">
        <v>3951</v>
      </c>
      <c r="I4718">
        <f>YEAR(Table1[[#This Row],[Date]])</f>
        <v>2024</v>
      </c>
      <c r="J4718">
        <f>MONTH(Table1[[#This Row],[Date]])</f>
        <v>1</v>
      </c>
      <c r="K4718">
        <f>WEEKDAY(Table1[[#This Row],[Date]])</f>
        <v>6</v>
      </c>
      <c r="L4718" s="3">
        <f>DAY(Table1[[#This Row],[Date]])</f>
        <v>19</v>
      </c>
      <c r="M4718" s="3">
        <f>Table1[[#This Row],[Inventory Level]]/Table1[[#This Row],[Reorder Point]]</f>
        <v>1.2173913043478262</v>
      </c>
      <c r="N4718" s="3">
        <f>ROUND(Table1[[#This Row],[Turnover Ratio]],2)</f>
        <v>1.22</v>
      </c>
    </row>
    <row r="4719" spans="1:14" hidden="1" x14ac:dyDescent="0.25">
      <c r="A4719" t="s">
        <v>2536</v>
      </c>
      <c r="B4719" s="1">
        <v>45397</v>
      </c>
      <c r="C4719">
        <v>879</v>
      </c>
      <c r="D4719">
        <v>204</v>
      </c>
      <c r="E4719">
        <v>22</v>
      </c>
      <c r="F4719">
        <v>87</v>
      </c>
      <c r="G4719">
        <v>6</v>
      </c>
      <c r="H4719" t="s">
        <v>3950</v>
      </c>
      <c r="I4719">
        <f>YEAR(Table1[[#This Row],[Date]])</f>
        <v>2024</v>
      </c>
      <c r="J4719">
        <f>MONTH(Table1[[#This Row],[Date]])</f>
        <v>4</v>
      </c>
      <c r="K4719">
        <f>WEEKDAY(Table1[[#This Row],[Date]])</f>
        <v>2</v>
      </c>
      <c r="L4719" s="3">
        <f>DAY(Table1[[#This Row],[Date]])</f>
        <v>15</v>
      </c>
      <c r="M4719" s="3">
        <f>Table1[[#This Row],[Inventory Level]]/Table1[[#This Row],[Reorder Point]]</f>
        <v>4.3088235294117645</v>
      </c>
      <c r="N4719" s="3">
        <f>ROUND(Table1[[#This Row],[Turnover Ratio]],2)</f>
        <v>4.3099999999999996</v>
      </c>
    </row>
    <row r="4720" spans="1:14" hidden="1" x14ac:dyDescent="0.25">
      <c r="A4720" t="s">
        <v>3759</v>
      </c>
      <c r="B4720" s="1">
        <v>45332</v>
      </c>
      <c r="C4720">
        <v>895</v>
      </c>
      <c r="D4720">
        <v>350</v>
      </c>
      <c r="E4720">
        <v>27</v>
      </c>
      <c r="F4720">
        <v>154</v>
      </c>
      <c r="G4720">
        <v>45</v>
      </c>
      <c r="H4720" t="s">
        <v>3951</v>
      </c>
      <c r="I4720">
        <f>YEAR(Table1[[#This Row],[Date]])</f>
        <v>2024</v>
      </c>
      <c r="J4720">
        <f>MONTH(Table1[[#This Row],[Date]])</f>
        <v>2</v>
      </c>
      <c r="K4720">
        <f>WEEKDAY(Table1[[#This Row],[Date]])</f>
        <v>7</v>
      </c>
      <c r="L4720" s="3">
        <f>DAY(Table1[[#This Row],[Date]])</f>
        <v>10</v>
      </c>
      <c r="M4720" s="3">
        <f>Table1[[#This Row],[Inventory Level]]/Table1[[#This Row],[Reorder Point]]</f>
        <v>2.5571428571428569</v>
      </c>
      <c r="N4720" s="3">
        <f>ROUND(Table1[[#This Row],[Turnover Ratio]],2)</f>
        <v>2.56</v>
      </c>
    </row>
    <row r="4721" spans="1:14" hidden="1" x14ac:dyDescent="0.25">
      <c r="A4721" t="s">
        <v>71</v>
      </c>
      <c r="B4721" s="1">
        <v>45465</v>
      </c>
      <c r="C4721">
        <v>453</v>
      </c>
      <c r="D4721">
        <v>125</v>
      </c>
      <c r="E4721">
        <v>21</v>
      </c>
      <c r="F4721">
        <v>119</v>
      </c>
      <c r="G4721">
        <v>41</v>
      </c>
      <c r="H4721" t="s">
        <v>3951</v>
      </c>
      <c r="I4721">
        <f>YEAR(Table1[[#This Row],[Date]])</f>
        <v>2024</v>
      </c>
      <c r="J4721">
        <f>MONTH(Table1[[#This Row],[Date]])</f>
        <v>6</v>
      </c>
      <c r="K4721">
        <f>WEEKDAY(Table1[[#This Row],[Date]])</f>
        <v>7</v>
      </c>
      <c r="L4721" s="3">
        <f>DAY(Table1[[#This Row],[Date]])</f>
        <v>22</v>
      </c>
      <c r="M4721" s="3">
        <f>Table1[[#This Row],[Inventory Level]]/Table1[[#This Row],[Reorder Point]]</f>
        <v>3.6240000000000001</v>
      </c>
      <c r="N4721" s="3">
        <f>ROUND(Table1[[#This Row],[Turnover Ratio]],2)</f>
        <v>3.62</v>
      </c>
    </row>
    <row r="4722" spans="1:14" hidden="1" x14ac:dyDescent="0.25">
      <c r="A4722" t="s">
        <v>3760</v>
      </c>
      <c r="B4722" s="1">
        <v>45012</v>
      </c>
      <c r="C4722">
        <v>475</v>
      </c>
      <c r="D4722">
        <v>416</v>
      </c>
      <c r="E4722">
        <v>18</v>
      </c>
      <c r="F4722">
        <v>37</v>
      </c>
      <c r="G4722">
        <v>3</v>
      </c>
      <c r="H4722" t="s">
        <v>3950</v>
      </c>
      <c r="I4722">
        <f>YEAR(Table1[[#This Row],[Date]])</f>
        <v>2023</v>
      </c>
      <c r="J4722">
        <f>MONTH(Table1[[#This Row],[Date]])</f>
        <v>3</v>
      </c>
      <c r="K4722">
        <f>WEEKDAY(Table1[[#This Row],[Date]])</f>
        <v>2</v>
      </c>
      <c r="L4722" s="3">
        <f>DAY(Table1[[#This Row],[Date]])</f>
        <v>27</v>
      </c>
      <c r="M4722" s="3">
        <f>Table1[[#This Row],[Inventory Level]]/Table1[[#This Row],[Reorder Point]]</f>
        <v>1.1418269230769231</v>
      </c>
      <c r="N4722" s="3">
        <f>ROUND(Table1[[#This Row],[Turnover Ratio]],2)</f>
        <v>1.1399999999999999</v>
      </c>
    </row>
    <row r="4723" spans="1:14" x14ac:dyDescent="0.25">
      <c r="A4723" t="s">
        <v>3761</v>
      </c>
      <c r="B4723" s="1">
        <v>45416</v>
      </c>
      <c r="C4723">
        <v>797</v>
      </c>
      <c r="D4723">
        <v>411</v>
      </c>
      <c r="E4723">
        <v>21</v>
      </c>
      <c r="F4723">
        <v>37</v>
      </c>
      <c r="G4723">
        <v>12</v>
      </c>
      <c r="H4723" t="s">
        <v>3949</v>
      </c>
      <c r="I4723">
        <f>YEAR(Table1[[#This Row],[Date]])</f>
        <v>2024</v>
      </c>
      <c r="J4723">
        <f>MONTH(Table1[[#This Row],[Date]])</f>
        <v>5</v>
      </c>
      <c r="K4723">
        <f>WEEKDAY(Table1[[#This Row],[Date]])</f>
        <v>7</v>
      </c>
      <c r="L4723" s="3">
        <f>DAY(Table1[[#This Row],[Date]])</f>
        <v>4</v>
      </c>
      <c r="M4723" s="3">
        <f>Table1[[#This Row],[Inventory Level]]/Table1[[#This Row],[Reorder Point]]</f>
        <v>1.9391727493917275</v>
      </c>
      <c r="N4723" s="3">
        <f>ROUND(Table1[[#This Row],[Turnover Ratio]],2)</f>
        <v>1.94</v>
      </c>
    </row>
    <row r="4724" spans="1:14" hidden="1" x14ac:dyDescent="0.25">
      <c r="A4724" t="s">
        <v>3762</v>
      </c>
      <c r="B4724" s="1">
        <v>45201</v>
      </c>
      <c r="C4724">
        <v>553</v>
      </c>
      <c r="D4724">
        <v>363</v>
      </c>
      <c r="E4724">
        <v>28</v>
      </c>
      <c r="F4724">
        <v>1</v>
      </c>
      <c r="G4724">
        <v>34</v>
      </c>
      <c r="H4724" t="s">
        <v>3950</v>
      </c>
      <c r="I4724">
        <f>YEAR(Table1[[#This Row],[Date]])</f>
        <v>2023</v>
      </c>
      <c r="J4724">
        <f>MONTH(Table1[[#This Row],[Date]])</f>
        <v>10</v>
      </c>
      <c r="K4724">
        <f>WEEKDAY(Table1[[#This Row],[Date]])</f>
        <v>2</v>
      </c>
      <c r="L4724" s="3">
        <f>DAY(Table1[[#This Row],[Date]])</f>
        <v>2</v>
      </c>
      <c r="M4724" s="3">
        <f>Table1[[#This Row],[Inventory Level]]/Table1[[#This Row],[Reorder Point]]</f>
        <v>1.5234159779614325</v>
      </c>
      <c r="N4724" s="3">
        <f>ROUND(Table1[[#This Row],[Turnover Ratio]],2)</f>
        <v>1.52</v>
      </c>
    </row>
    <row r="4725" spans="1:14" hidden="1" x14ac:dyDescent="0.25">
      <c r="A4725" t="s">
        <v>3763</v>
      </c>
      <c r="B4725" s="1">
        <v>45266</v>
      </c>
      <c r="C4725">
        <v>581</v>
      </c>
      <c r="D4725">
        <v>289</v>
      </c>
      <c r="E4725">
        <v>22</v>
      </c>
      <c r="F4725">
        <v>172</v>
      </c>
      <c r="G4725">
        <v>14</v>
      </c>
      <c r="H4725" t="s">
        <v>3950</v>
      </c>
      <c r="I4725">
        <f>YEAR(Table1[[#This Row],[Date]])</f>
        <v>2023</v>
      </c>
      <c r="J4725">
        <f>MONTH(Table1[[#This Row],[Date]])</f>
        <v>12</v>
      </c>
      <c r="K4725">
        <f>WEEKDAY(Table1[[#This Row],[Date]])</f>
        <v>4</v>
      </c>
      <c r="L4725" s="3">
        <f>DAY(Table1[[#This Row],[Date]])</f>
        <v>6</v>
      </c>
      <c r="M4725" s="3">
        <f>Table1[[#This Row],[Inventory Level]]/Table1[[#This Row],[Reorder Point]]</f>
        <v>2.0103806228373702</v>
      </c>
      <c r="N4725" s="3">
        <f>ROUND(Table1[[#This Row],[Turnover Ratio]],2)</f>
        <v>2.0099999999999998</v>
      </c>
    </row>
    <row r="4726" spans="1:14" hidden="1" x14ac:dyDescent="0.25">
      <c r="A4726" t="s">
        <v>3764</v>
      </c>
      <c r="B4726" s="1">
        <v>45477</v>
      </c>
      <c r="C4726">
        <v>726</v>
      </c>
      <c r="D4726">
        <v>478</v>
      </c>
      <c r="E4726">
        <v>18</v>
      </c>
      <c r="F4726">
        <v>62</v>
      </c>
      <c r="G4726">
        <v>17</v>
      </c>
      <c r="H4726" t="s">
        <v>3951</v>
      </c>
      <c r="I4726">
        <f>YEAR(Table1[[#This Row],[Date]])</f>
        <v>2024</v>
      </c>
      <c r="J4726">
        <f>MONTH(Table1[[#This Row],[Date]])</f>
        <v>7</v>
      </c>
      <c r="K4726">
        <f>WEEKDAY(Table1[[#This Row],[Date]])</f>
        <v>5</v>
      </c>
      <c r="L4726" s="3">
        <f>DAY(Table1[[#This Row],[Date]])</f>
        <v>4</v>
      </c>
      <c r="M4726" s="3">
        <f>Table1[[#This Row],[Inventory Level]]/Table1[[#This Row],[Reorder Point]]</f>
        <v>1.5188284518828452</v>
      </c>
      <c r="N4726" s="3">
        <f>ROUND(Table1[[#This Row],[Turnover Ratio]],2)</f>
        <v>1.52</v>
      </c>
    </row>
    <row r="4727" spans="1:14" hidden="1" x14ac:dyDescent="0.25">
      <c r="A4727" t="s">
        <v>3765</v>
      </c>
      <c r="B4727" s="1">
        <v>45250</v>
      </c>
      <c r="C4727">
        <v>125</v>
      </c>
      <c r="D4727">
        <v>229</v>
      </c>
      <c r="E4727">
        <v>10</v>
      </c>
      <c r="F4727">
        <v>62</v>
      </c>
      <c r="G4727">
        <v>5</v>
      </c>
      <c r="H4727" t="s">
        <v>3950</v>
      </c>
      <c r="I4727">
        <f>YEAR(Table1[[#This Row],[Date]])</f>
        <v>2023</v>
      </c>
      <c r="J4727">
        <f>MONTH(Table1[[#This Row],[Date]])</f>
        <v>11</v>
      </c>
      <c r="K4727">
        <f>WEEKDAY(Table1[[#This Row],[Date]])</f>
        <v>2</v>
      </c>
      <c r="L4727" s="3">
        <f>DAY(Table1[[#This Row],[Date]])</f>
        <v>20</v>
      </c>
      <c r="M4727" s="3">
        <f>Table1[[#This Row],[Inventory Level]]/Table1[[#This Row],[Reorder Point]]</f>
        <v>0.54585152838427953</v>
      </c>
      <c r="N4727" s="3">
        <f>ROUND(Table1[[#This Row],[Turnover Ratio]],2)</f>
        <v>0.55000000000000004</v>
      </c>
    </row>
    <row r="4728" spans="1:14" hidden="1" x14ac:dyDescent="0.25">
      <c r="A4728" t="s">
        <v>3766</v>
      </c>
      <c r="B4728" s="1">
        <v>45005</v>
      </c>
      <c r="C4728">
        <v>527</v>
      </c>
      <c r="D4728">
        <v>68</v>
      </c>
      <c r="E4728">
        <v>11</v>
      </c>
      <c r="F4728">
        <v>147</v>
      </c>
      <c r="G4728">
        <v>4</v>
      </c>
      <c r="H4728" t="s">
        <v>3951</v>
      </c>
      <c r="I4728">
        <f>YEAR(Table1[[#This Row],[Date]])</f>
        <v>2023</v>
      </c>
      <c r="J4728">
        <f>MONTH(Table1[[#This Row],[Date]])</f>
        <v>3</v>
      </c>
      <c r="K4728">
        <f>WEEKDAY(Table1[[#This Row],[Date]])</f>
        <v>2</v>
      </c>
      <c r="L4728" s="3">
        <f>DAY(Table1[[#This Row],[Date]])</f>
        <v>20</v>
      </c>
      <c r="M4728" s="3">
        <f>Table1[[#This Row],[Inventory Level]]/Table1[[#This Row],[Reorder Point]]</f>
        <v>7.75</v>
      </c>
      <c r="N4728" s="3">
        <f>ROUND(Table1[[#This Row],[Turnover Ratio]],2)</f>
        <v>7.75</v>
      </c>
    </row>
    <row r="4729" spans="1:14" hidden="1" x14ac:dyDescent="0.25">
      <c r="A4729" t="s">
        <v>3428</v>
      </c>
      <c r="B4729" s="1">
        <v>45651</v>
      </c>
      <c r="C4729">
        <v>551</v>
      </c>
      <c r="D4729">
        <v>454</v>
      </c>
      <c r="E4729">
        <v>22</v>
      </c>
      <c r="F4729">
        <v>197</v>
      </c>
      <c r="G4729">
        <v>2</v>
      </c>
      <c r="H4729" t="s">
        <v>3951</v>
      </c>
      <c r="I4729">
        <f>YEAR(Table1[[#This Row],[Date]])</f>
        <v>2024</v>
      </c>
      <c r="J4729">
        <f>MONTH(Table1[[#This Row],[Date]])</f>
        <v>12</v>
      </c>
      <c r="K4729">
        <f>WEEKDAY(Table1[[#This Row],[Date]])</f>
        <v>4</v>
      </c>
      <c r="L4729" s="3">
        <f>DAY(Table1[[#This Row],[Date]])</f>
        <v>25</v>
      </c>
      <c r="M4729" s="3">
        <f>Table1[[#This Row],[Inventory Level]]/Table1[[#This Row],[Reorder Point]]</f>
        <v>1.2136563876651982</v>
      </c>
      <c r="N4729" s="3">
        <f>ROUND(Table1[[#This Row],[Turnover Ratio]],2)</f>
        <v>1.21</v>
      </c>
    </row>
    <row r="4730" spans="1:14" hidden="1" x14ac:dyDescent="0.25">
      <c r="A4730" t="s">
        <v>3767</v>
      </c>
      <c r="B4730" s="1">
        <v>45677</v>
      </c>
      <c r="C4730">
        <v>651</v>
      </c>
      <c r="D4730">
        <v>384</v>
      </c>
      <c r="E4730">
        <v>26</v>
      </c>
      <c r="F4730">
        <v>156</v>
      </c>
      <c r="G4730">
        <v>22</v>
      </c>
      <c r="H4730" t="s">
        <v>3951</v>
      </c>
      <c r="I4730">
        <f>YEAR(Table1[[#This Row],[Date]])</f>
        <v>2025</v>
      </c>
      <c r="J4730">
        <f>MONTH(Table1[[#This Row],[Date]])</f>
        <v>1</v>
      </c>
      <c r="K4730">
        <f>WEEKDAY(Table1[[#This Row],[Date]])</f>
        <v>2</v>
      </c>
      <c r="L4730" s="3">
        <f>DAY(Table1[[#This Row],[Date]])</f>
        <v>20</v>
      </c>
      <c r="M4730" s="3">
        <f>Table1[[#This Row],[Inventory Level]]/Table1[[#This Row],[Reorder Point]]</f>
        <v>1.6953125</v>
      </c>
      <c r="N4730" s="3">
        <f>ROUND(Table1[[#This Row],[Turnover Ratio]],2)</f>
        <v>1.7</v>
      </c>
    </row>
    <row r="4731" spans="1:14" x14ac:dyDescent="0.25">
      <c r="A4731" t="s">
        <v>3768</v>
      </c>
      <c r="B4731" s="1">
        <v>45054</v>
      </c>
      <c r="C4731">
        <v>820</v>
      </c>
      <c r="D4731">
        <v>306</v>
      </c>
      <c r="E4731">
        <v>24</v>
      </c>
      <c r="F4731">
        <v>38</v>
      </c>
      <c r="G4731">
        <v>20</v>
      </c>
      <c r="H4731" t="s">
        <v>3949</v>
      </c>
      <c r="I4731">
        <f>YEAR(Table1[[#This Row],[Date]])</f>
        <v>2023</v>
      </c>
      <c r="J4731">
        <f>MONTH(Table1[[#This Row],[Date]])</f>
        <v>5</v>
      </c>
      <c r="K4731">
        <f>WEEKDAY(Table1[[#This Row],[Date]])</f>
        <v>2</v>
      </c>
      <c r="L4731" s="3">
        <f>DAY(Table1[[#This Row],[Date]])</f>
        <v>8</v>
      </c>
      <c r="M4731" s="3">
        <f>Table1[[#This Row],[Inventory Level]]/Table1[[#This Row],[Reorder Point]]</f>
        <v>2.6797385620915031</v>
      </c>
      <c r="N4731" s="3">
        <f>ROUND(Table1[[#This Row],[Turnover Ratio]],2)</f>
        <v>2.68</v>
      </c>
    </row>
    <row r="4732" spans="1:14" hidden="1" x14ac:dyDescent="0.25">
      <c r="A4732" t="s">
        <v>750</v>
      </c>
      <c r="B4732" s="1">
        <v>45563</v>
      </c>
      <c r="C4732">
        <v>746</v>
      </c>
      <c r="D4732">
        <v>117</v>
      </c>
      <c r="E4732">
        <v>18</v>
      </c>
      <c r="F4732">
        <v>194</v>
      </c>
      <c r="G4732">
        <v>12</v>
      </c>
      <c r="H4732" t="s">
        <v>3951</v>
      </c>
      <c r="I4732">
        <f>YEAR(Table1[[#This Row],[Date]])</f>
        <v>2024</v>
      </c>
      <c r="J4732">
        <f>MONTH(Table1[[#This Row],[Date]])</f>
        <v>9</v>
      </c>
      <c r="K4732">
        <f>WEEKDAY(Table1[[#This Row],[Date]])</f>
        <v>7</v>
      </c>
      <c r="L4732" s="3">
        <f>DAY(Table1[[#This Row],[Date]])</f>
        <v>28</v>
      </c>
      <c r="M4732" s="3">
        <f>Table1[[#This Row],[Inventory Level]]/Table1[[#This Row],[Reorder Point]]</f>
        <v>6.3760683760683765</v>
      </c>
      <c r="N4732" s="3">
        <f>ROUND(Table1[[#This Row],[Turnover Ratio]],2)</f>
        <v>6.38</v>
      </c>
    </row>
    <row r="4733" spans="1:14" hidden="1" x14ac:dyDescent="0.25">
      <c r="A4733" t="s">
        <v>3769</v>
      </c>
      <c r="B4733" s="1">
        <v>45164</v>
      </c>
      <c r="C4733">
        <v>254</v>
      </c>
      <c r="D4733">
        <v>483</v>
      </c>
      <c r="E4733">
        <v>2</v>
      </c>
      <c r="F4733">
        <v>124</v>
      </c>
      <c r="G4733">
        <v>31</v>
      </c>
      <c r="H4733" t="s">
        <v>3951</v>
      </c>
      <c r="I4733">
        <f>YEAR(Table1[[#This Row],[Date]])</f>
        <v>2023</v>
      </c>
      <c r="J4733">
        <f>MONTH(Table1[[#This Row],[Date]])</f>
        <v>8</v>
      </c>
      <c r="K4733">
        <f>WEEKDAY(Table1[[#This Row],[Date]])</f>
        <v>7</v>
      </c>
      <c r="L4733" s="3">
        <f>DAY(Table1[[#This Row],[Date]])</f>
        <v>26</v>
      </c>
      <c r="M4733" s="3">
        <f>Table1[[#This Row],[Inventory Level]]/Table1[[#This Row],[Reorder Point]]</f>
        <v>0.52587991718426497</v>
      </c>
      <c r="N4733" s="3">
        <f>ROUND(Table1[[#This Row],[Turnover Ratio]],2)</f>
        <v>0.53</v>
      </c>
    </row>
    <row r="4734" spans="1:14" hidden="1" x14ac:dyDescent="0.25">
      <c r="A4734" t="s">
        <v>3770</v>
      </c>
      <c r="B4734" s="1">
        <v>45487</v>
      </c>
      <c r="C4734">
        <v>839</v>
      </c>
      <c r="D4734">
        <v>365</v>
      </c>
      <c r="E4734">
        <v>8</v>
      </c>
      <c r="F4734">
        <v>88</v>
      </c>
      <c r="G4734">
        <v>25</v>
      </c>
      <c r="H4734" t="s">
        <v>3950</v>
      </c>
      <c r="I4734">
        <f>YEAR(Table1[[#This Row],[Date]])</f>
        <v>2024</v>
      </c>
      <c r="J4734">
        <f>MONTH(Table1[[#This Row],[Date]])</f>
        <v>7</v>
      </c>
      <c r="K4734">
        <f>WEEKDAY(Table1[[#This Row],[Date]])</f>
        <v>1</v>
      </c>
      <c r="L4734" s="3">
        <f>DAY(Table1[[#This Row],[Date]])</f>
        <v>14</v>
      </c>
      <c r="M4734" s="3">
        <f>Table1[[#This Row],[Inventory Level]]/Table1[[#This Row],[Reorder Point]]</f>
        <v>2.2986301369863016</v>
      </c>
      <c r="N4734" s="3">
        <f>ROUND(Table1[[#This Row],[Turnover Ratio]],2)</f>
        <v>2.2999999999999998</v>
      </c>
    </row>
    <row r="4735" spans="1:14" hidden="1" x14ac:dyDescent="0.25">
      <c r="A4735" t="s">
        <v>1696</v>
      </c>
      <c r="B4735" s="1">
        <v>45264</v>
      </c>
      <c r="C4735">
        <v>842</v>
      </c>
      <c r="D4735">
        <v>186</v>
      </c>
      <c r="E4735">
        <v>25</v>
      </c>
      <c r="F4735">
        <v>137</v>
      </c>
      <c r="G4735">
        <v>23</v>
      </c>
      <c r="H4735" t="s">
        <v>3950</v>
      </c>
      <c r="I4735">
        <f>YEAR(Table1[[#This Row],[Date]])</f>
        <v>2023</v>
      </c>
      <c r="J4735">
        <f>MONTH(Table1[[#This Row],[Date]])</f>
        <v>12</v>
      </c>
      <c r="K4735">
        <f>WEEKDAY(Table1[[#This Row],[Date]])</f>
        <v>2</v>
      </c>
      <c r="L4735" s="3">
        <f>DAY(Table1[[#This Row],[Date]])</f>
        <v>4</v>
      </c>
      <c r="M4735" s="3">
        <f>Table1[[#This Row],[Inventory Level]]/Table1[[#This Row],[Reorder Point]]</f>
        <v>4.5268817204301079</v>
      </c>
      <c r="N4735" s="3">
        <f>ROUND(Table1[[#This Row],[Turnover Ratio]],2)</f>
        <v>4.53</v>
      </c>
    </row>
    <row r="4736" spans="1:14" hidden="1" x14ac:dyDescent="0.25">
      <c r="A4736" t="s">
        <v>1781</v>
      </c>
      <c r="B4736" s="1">
        <v>44999</v>
      </c>
      <c r="C4736">
        <v>728</v>
      </c>
      <c r="D4736">
        <v>454</v>
      </c>
      <c r="E4736">
        <v>30</v>
      </c>
      <c r="F4736">
        <v>170</v>
      </c>
      <c r="G4736">
        <v>21</v>
      </c>
      <c r="H4736" t="s">
        <v>3951</v>
      </c>
      <c r="I4736">
        <f>YEAR(Table1[[#This Row],[Date]])</f>
        <v>2023</v>
      </c>
      <c r="J4736">
        <f>MONTH(Table1[[#This Row],[Date]])</f>
        <v>3</v>
      </c>
      <c r="K4736">
        <f>WEEKDAY(Table1[[#This Row],[Date]])</f>
        <v>3</v>
      </c>
      <c r="L4736" s="3">
        <f>DAY(Table1[[#This Row],[Date]])</f>
        <v>14</v>
      </c>
      <c r="M4736" s="3">
        <f>Table1[[#This Row],[Inventory Level]]/Table1[[#This Row],[Reorder Point]]</f>
        <v>1.6035242290748899</v>
      </c>
      <c r="N4736" s="3">
        <f>ROUND(Table1[[#This Row],[Turnover Ratio]],2)</f>
        <v>1.6</v>
      </c>
    </row>
    <row r="4737" spans="1:14" hidden="1" x14ac:dyDescent="0.25">
      <c r="A4737" t="s">
        <v>3771</v>
      </c>
      <c r="B4737" s="1">
        <v>45644</v>
      </c>
      <c r="C4737">
        <v>759</v>
      </c>
      <c r="D4737">
        <v>50</v>
      </c>
      <c r="E4737">
        <v>17</v>
      </c>
      <c r="F4737">
        <v>111</v>
      </c>
      <c r="G4737">
        <v>19</v>
      </c>
      <c r="H4737" t="s">
        <v>3951</v>
      </c>
      <c r="I4737">
        <f>YEAR(Table1[[#This Row],[Date]])</f>
        <v>2024</v>
      </c>
      <c r="J4737">
        <f>MONTH(Table1[[#This Row],[Date]])</f>
        <v>12</v>
      </c>
      <c r="K4737">
        <f>WEEKDAY(Table1[[#This Row],[Date]])</f>
        <v>4</v>
      </c>
      <c r="L4737" s="3">
        <f>DAY(Table1[[#This Row],[Date]])</f>
        <v>18</v>
      </c>
      <c r="M4737" s="3">
        <f>Table1[[#This Row],[Inventory Level]]/Table1[[#This Row],[Reorder Point]]</f>
        <v>15.18</v>
      </c>
      <c r="N4737" s="3">
        <f>ROUND(Table1[[#This Row],[Turnover Ratio]],2)</f>
        <v>15.18</v>
      </c>
    </row>
    <row r="4738" spans="1:14" x14ac:dyDescent="0.25">
      <c r="A4738" t="s">
        <v>3772</v>
      </c>
      <c r="B4738" s="1">
        <v>45065</v>
      </c>
      <c r="C4738">
        <v>550</v>
      </c>
      <c r="D4738">
        <v>452</v>
      </c>
      <c r="E4738">
        <v>1</v>
      </c>
      <c r="F4738">
        <v>161</v>
      </c>
      <c r="G4738">
        <v>39</v>
      </c>
      <c r="H4738" t="s">
        <v>3949</v>
      </c>
      <c r="I4738">
        <f>YEAR(Table1[[#This Row],[Date]])</f>
        <v>2023</v>
      </c>
      <c r="J4738">
        <f>MONTH(Table1[[#This Row],[Date]])</f>
        <v>5</v>
      </c>
      <c r="K4738">
        <f>WEEKDAY(Table1[[#This Row],[Date]])</f>
        <v>6</v>
      </c>
      <c r="L4738" s="3">
        <f>DAY(Table1[[#This Row],[Date]])</f>
        <v>19</v>
      </c>
      <c r="M4738" s="3">
        <f>Table1[[#This Row],[Inventory Level]]/Table1[[#This Row],[Reorder Point]]</f>
        <v>1.2168141592920354</v>
      </c>
      <c r="N4738" s="3">
        <f>ROUND(Table1[[#This Row],[Turnover Ratio]],2)</f>
        <v>1.22</v>
      </c>
    </row>
    <row r="4739" spans="1:14" x14ac:dyDescent="0.25">
      <c r="A4739" t="s">
        <v>1508</v>
      </c>
      <c r="B4739" s="1">
        <v>45578</v>
      </c>
      <c r="C4739">
        <v>329</v>
      </c>
      <c r="D4739">
        <v>341</v>
      </c>
      <c r="E4739">
        <v>16</v>
      </c>
      <c r="F4739">
        <v>42</v>
      </c>
      <c r="G4739">
        <v>28</v>
      </c>
      <c r="H4739" t="s">
        <v>3949</v>
      </c>
      <c r="I4739">
        <f>YEAR(Table1[[#This Row],[Date]])</f>
        <v>2024</v>
      </c>
      <c r="J4739">
        <f>MONTH(Table1[[#This Row],[Date]])</f>
        <v>10</v>
      </c>
      <c r="K4739">
        <f>WEEKDAY(Table1[[#This Row],[Date]])</f>
        <v>1</v>
      </c>
      <c r="L4739" s="3">
        <f>DAY(Table1[[#This Row],[Date]])</f>
        <v>13</v>
      </c>
      <c r="M4739" s="3">
        <f>Table1[[#This Row],[Inventory Level]]/Table1[[#This Row],[Reorder Point]]</f>
        <v>0.96480938416422291</v>
      </c>
      <c r="N4739" s="3">
        <f>ROUND(Table1[[#This Row],[Turnover Ratio]],2)</f>
        <v>0.96</v>
      </c>
    </row>
    <row r="4740" spans="1:14" hidden="1" x14ac:dyDescent="0.25">
      <c r="A4740" t="s">
        <v>3773</v>
      </c>
      <c r="B4740" s="1">
        <v>45067</v>
      </c>
      <c r="C4740">
        <v>925</v>
      </c>
      <c r="D4740">
        <v>55</v>
      </c>
      <c r="E4740">
        <v>28</v>
      </c>
      <c r="F4740">
        <v>32</v>
      </c>
      <c r="G4740">
        <v>10</v>
      </c>
      <c r="H4740" t="s">
        <v>3950</v>
      </c>
      <c r="I4740">
        <f>YEAR(Table1[[#This Row],[Date]])</f>
        <v>2023</v>
      </c>
      <c r="J4740">
        <f>MONTH(Table1[[#This Row],[Date]])</f>
        <v>5</v>
      </c>
      <c r="K4740">
        <f>WEEKDAY(Table1[[#This Row],[Date]])</f>
        <v>1</v>
      </c>
      <c r="L4740" s="3">
        <f>DAY(Table1[[#This Row],[Date]])</f>
        <v>21</v>
      </c>
      <c r="M4740" s="3">
        <f>Table1[[#This Row],[Inventory Level]]/Table1[[#This Row],[Reorder Point]]</f>
        <v>16.818181818181817</v>
      </c>
      <c r="N4740" s="3">
        <f>ROUND(Table1[[#This Row],[Turnover Ratio]],2)</f>
        <v>16.82</v>
      </c>
    </row>
    <row r="4741" spans="1:14" hidden="1" x14ac:dyDescent="0.25">
      <c r="A4741" t="s">
        <v>3774</v>
      </c>
      <c r="B4741" s="1">
        <v>45258</v>
      </c>
      <c r="C4741">
        <v>600</v>
      </c>
      <c r="D4741">
        <v>182</v>
      </c>
      <c r="E4741">
        <v>12</v>
      </c>
      <c r="F4741">
        <v>59</v>
      </c>
      <c r="G4741">
        <v>28</v>
      </c>
      <c r="H4741" t="s">
        <v>3950</v>
      </c>
      <c r="I4741">
        <f>YEAR(Table1[[#This Row],[Date]])</f>
        <v>2023</v>
      </c>
      <c r="J4741">
        <f>MONTH(Table1[[#This Row],[Date]])</f>
        <v>11</v>
      </c>
      <c r="K4741">
        <f>WEEKDAY(Table1[[#This Row],[Date]])</f>
        <v>3</v>
      </c>
      <c r="L4741" s="3">
        <f>DAY(Table1[[#This Row],[Date]])</f>
        <v>28</v>
      </c>
      <c r="M4741" s="3">
        <f>Table1[[#This Row],[Inventory Level]]/Table1[[#This Row],[Reorder Point]]</f>
        <v>3.2967032967032965</v>
      </c>
      <c r="N4741" s="3">
        <f>ROUND(Table1[[#This Row],[Turnover Ratio]],2)</f>
        <v>3.3</v>
      </c>
    </row>
    <row r="4742" spans="1:14" x14ac:dyDescent="0.25">
      <c r="A4742" t="s">
        <v>3775</v>
      </c>
      <c r="B4742" s="1">
        <v>45031</v>
      </c>
      <c r="C4742">
        <v>916</v>
      </c>
      <c r="D4742">
        <v>356</v>
      </c>
      <c r="E4742">
        <v>23</v>
      </c>
      <c r="F4742">
        <v>128</v>
      </c>
      <c r="G4742">
        <v>2</v>
      </c>
      <c r="H4742" t="s">
        <v>3949</v>
      </c>
      <c r="I4742">
        <f>YEAR(Table1[[#This Row],[Date]])</f>
        <v>2023</v>
      </c>
      <c r="J4742">
        <f>MONTH(Table1[[#This Row],[Date]])</f>
        <v>4</v>
      </c>
      <c r="K4742">
        <f>WEEKDAY(Table1[[#This Row],[Date]])</f>
        <v>7</v>
      </c>
      <c r="L4742" s="3">
        <f>DAY(Table1[[#This Row],[Date]])</f>
        <v>15</v>
      </c>
      <c r="M4742" s="3">
        <f>Table1[[#This Row],[Inventory Level]]/Table1[[#This Row],[Reorder Point]]</f>
        <v>2.5730337078651684</v>
      </c>
      <c r="N4742" s="3">
        <f>ROUND(Table1[[#This Row],[Turnover Ratio]],2)</f>
        <v>2.57</v>
      </c>
    </row>
    <row r="4743" spans="1:14" hidden="1" x14ac:dyDescent="0.25">
      <c r="A4743" t="s">
        <v>183</v>
      </c>
      <c r="B4743" s="1">
        <v>45360</v>
      </c>
      <c r="C4743">
        <v>378</v>
      </c>
      <c r="D4743">
        <v>262</v>
      </c>
      <c r="E4743">
        <v>25</v>
      </c>
      <c r="F4743">
        <v>133</v>
      </c>
      <c r="G4743">
        <v>1</v>
      </c>
      <c r="H4743" t="s">
        <v>3950</v>
      </c>
      <c r="I4743">
        <f>YEAR(Table1[[#This Row],[Date]])</f>
        <v>2024</v>
      </c>
      <c r="J4743">
        <f>MONTH(Table1[[#This Row],[Date]])</f>
        <v>3</v>
      </c>
      <c r="K4743">
        <f>WEEKDAY(Table1[[#This Row],[Date]])</f>
        <v>7</v>
      </c>
      <c r="L4743" s="3">
        <f>DAY(Table1[[#This Row],[Date]])</f>
        <v>9</v>
      </c>
      <c r="M4743" s="3">
        <f>Table1[[#This Row],[Inventory Level]]/Table1[[#This Row],[Reorder Point]]</f>
        <v>1.4427480916030535</v>
      </c>
      <c r="N4743" s="3">
        <f>ROUND(Table1[[#This Row],[Turnover Ratio]],2)</f>
        <v>1.44</v>
      </c>
    </row>
    <row r="4744" spans="1:14" hidden="1" x14ac:dyDescent="0.25">
      <c r="A4744" t="s">
        <v>3776</v>
      </c>
      <c r="B4744" s="1">
        <v>45294</v>
      </c>
      <c r="C4744">
        <v>243</v>
      </c>
      <c r="D4744">
        <v>400</v>
      </c>
      <c r="E4744">
        <v>30</v>
      </c>
      <c r="F4744">
        <v>22</v>
      </c>
      <c r="G4744">
        <v>50</v>
      </c>
      <c r="H4744" t="s">
        <v>3950</v>
      </c>
      <c r="I4744">
        <f>YEAR(Table1[[#This Row],[Date]])</f>
        <v>2024</v>
      </c>
      <c r="J4744">
        <f>MONTH(Table1[[#This Row],[Date]])</f>
        <v>1</v>
      </c>
      <c r="K4744">
        <f>WEEKDAY(Table1[[#This Row],[Date]])</f>
        <v>4</v>
      </c>
      <c r="L4744" s="3">
        <f>DAY(Table1[[#This Row],[Date]])</f>
        <v>3</v>
      </c>
      <c r="M4744" s="3">
        <f>Table1[[#This Row],[Inventory Level]]/Table1[[#This Row],[Reorder Point]]</f>
        <v>0.60750000000000004</v>
      </c>
      <c r="N4744" s="3">
        <f>ROUND(Table1[[#This Row],[Turnover Ratio]],2)</f>
        <v>0.61</v>
      </c>
    </row>
    <row r="4745" spans="1:14" x14ac:dyDescent="0.25">
      <c r="A4745" t="s">
        <v>3777</v>
      </c>
      <c r="B4745" s="1">
        <v>45320</v>
      </c>
      <c r="C4745">
        <v>110</v>
      </c>
      <c r="D4745">
        <v>354</v>
      </c>
      <c r="E4745">
        <v>23</v>
      </c>
      <c r="F4745">
        <v>132</v>
      </c>
      <c r="G4745">
        <v>25</v>
      </c>
      <c r="H4745" t="s">
        <v>3949</v>
      </c>
      <c r="I4745">
        <f>YEAR(Table1[[#This Row],[Date]])</f>
        <v>2024</v>
      </c>
      <c r="J4745">
        <f>MONTH(Table1[[#This Row],[Date]])</f>
        <v>1</v>
      </c>
      <c r="K4745">
        <f>WEEKDAY(Table1[[#This Row],[Date]])</f>
        <v>2</v>
      </c>
      <c r="L4745" s="3">
        <f>DAY(Table1[[#This Row],[Date]])</f>
        <v>29</v>
      </c>
      <c r="M4745" s="3">
        <f>Table1[[#This Row],[Inventory Level]]/Table1[[#This Row],[Reorder Point]]</f>
        <v>0.31073446327683618</v>
      </c>
      <c r="N4745" s="3">
        <f>ROUND(Table1[[#This Row],[Turnover Ratio]],2)</f>
        <v>0.31</v>
      </c>
    </row>
    <row r="4746" spans="1:14" hidden="1" x14ac:dyDescent="0.25">
      <c r="A4746" t="s">
        <v>3778</v>
      </c>
      <c r="B4746" s="1">
        <v>45128</v>
      </c>
      <c r="C4746">
        <v>236</v>
      </c>
      <c r="D4746">
        <v>243</v>
      </c>
      <c r="E4746">
        <v>21</v>
      </c>
      <c r="F4746">
        <v>133</v>
      </c>
      <c r="G4746">
        <v>16</v>
      </c>
      <c r="H4746" t="s">
        <v>3950</v>
      </c>
      <c r="I4746">
        <f>YEAR(Table1[[#This Row],[Date]])</f>
        <v>2023</v>
      </c>
      <c r="J4746">
        <f>MONTH(Table1[[#This Row],[Date]])</f>
        <v>7</v>
      </c>
      <c r="K4746">
        <f>WEEKDAY(Table1[[#This Row],[Date]])</f>
        <v>6</v>
      </c>
      <c r="L4746" s="3">
        <f>DAY(Table1[[#This Row],[Date]])</f>
        <v>21</v>
      </c>
      <c r="M4746" s="3">
        <f>Table1[[#This Row],[Inventory Level]]/Table1[[#This Row],[Reorder Point]]</f>
        <v>0.9711934156378601</v>
      </c>
      <c r="N4746" s="3">
        <f>ROUND(Table1[[#This Row],[Turnover Ratio]],2)</f>
        <v>0.97</v>
      </c>
    </row>
    <row r="4747" spans="1:14" hidden="1" x14ac:dyDescent="0.25">
      <c r="A4747" t="s">
        <v>3779</v>
      </c>
      <c r="B4747" s="1">
        <v>45042</v>
      </c>
      <c r="C4747">
        <v>936</v>
      </c>
      <c r="D4747">
        <v>272</v>
      </c>
      <c r="E4747">
        <v>5</v>
      </c>
      <c r="F4747">
        <v>113</v>
      </c>
      <c r="G4747">
        <v>49</v>
      </c>
      <c r="H4747" t="s">
        <v>3950</v>
      </c>
      <c r="I4747">
        <f>YEAR(Table1[[#This Row],[Date]])</f>
        <v>2023</v>
      </c>
      <c r="J4747">
        <f>MONTH(Table1[[#This Row],[Date]])</f>
        <v>4</v>
      </c>
      <c r="K4747">
        <f>WEEKDAY(Table1[[#This Row],[Date]])</f>
        <v>4</v>
      </c>
      <c r="L4747" s="3">
        <f>DAY(Table1[[#This Row],[Date]])</f>
        <v>26</v>
      </c>
      <c r="M4747" s="3">
        <f>Table1[[#This Row],[Inventory Level]]/Table1[[#This Row],[Reorder Point]]</f>
        <v>3.4411764705882355</v>
      </c>
      <c r="N4747" s="3">
        <f>ROUND(Table1[[#This Row],[Turnover Ratio]],2)</f>
        <v>3.44</v>
      </c>
    </row>
    <row r="4748" spans="1:14" hidden="1" x14ac:dyDescent="0.25">
      <c r="A4748" t="s">
        <v>3780</v>
      </c>
      <c r="B4748" s="1">
        <v>45620</v>
      </c>
      <c r="C4748">
        <v>286</v>
      </c>
      <c r="D4748">
        <v>282</v>
      </c>
      <c r="E4748">
        <v>25</v>
      </c>
      <c r="F4748">
        <v>140</v>
      </c>
      <c r="G4748">
        <v>49</v>
      </c>
      <c r="H4748" t="s">
        <v>3951</v>
      </c>
      <c r="I4748">
        <f>YEAR(Table1[[#This Row],[Date]])</f>
        <v>2024</v>
      </c>
      <c r="J4748">
        <f>MONTH(Table1[[#This Row],[Date]])</f>
        <v>11</v>
      </c>
      <c r="K4748">
        <f>WEEKDAY(Table1[[#This Row],[Date]])</f>
        <v>1</v>
      </c>
      <c r="L4748" s="3">
        <f>DAY(Table1[[#This Row],[Date]])</f>
        <v>24</v>
      </c>
      <c r="M4748" s="3">
        <f>Table1[[#This Row],[Inventory Level]]/Table1[[#This Row],[Reorder Point]]</f>
        <v>1.0141843971631206</v>
      </c>
      <c r="N4748" s="3">
        <f>ROUND(Table1[[#This Row],[Turnover Ratio]],2)</f>
        <v>1.01</v>
      </c>
    </row>
    <row r="4749" spans="1:14" hidden="1" x14ac:dyDescent="0.25">
      <c r="A4749" t="s">
        <v>1580</v>
      </c>
      <c r="B4749" s="1">
        <v>45092</v>
      </c>
      <c r="C4749">
        <v>584</v>
      </c>
      <c r="D4749">
        <v>414</v>
      </c>
      <c r="E4749">
        <v>6</v>
      </c>
      <c r="F4749">
        <v>8</v>
      </c>
      <c r="G4749">
        <v>21</v>
      </c>
      <c r="H4749" t="s">
        <v>3951</v>
      </c>
      <c r="I4749">
        <f>YEAR(Table1[[#This Row],[Date]])</f>
        <v>2023</v>
      </c>
      <c r="J4749">
        <f>MONTH(Table1[[#This Row],[Date]])</f>
        <v>6</v>
      </c>
      <c r="K4749">
        <f>WEEKDAY(Table1[[#This Row],[Date]])</f>
        <v>5</v>
      </c>
      <c r="L4749" s="3">
        <f>DAY(Table1[[#This Row],[Date]])</f>
        <v>15</v>
      </c>
      <c r="M4749" s="3">
        <f>Table1[[#This Row],[Inventory Level]]/Table1[[#This Row],[Reorder Point]]</f>
        <v>1.4106280193236715</v>
      </c>
      <c r="N4749" s="3">
        <f>ROUND(Table1[[#This Row],[Turnover Ratio]],2)</f>
        <v>1.41</v>
      </c>
    </row>
    <row r="4750" spans="1:14" hidden="1" x14ac:dyDescent="0.25">
      <c r="A4750" t="s">
        <v>1341</v>
      </c>
      <c r="B4750" s="1">
        <v>45527</v>
      </c>
      <c r="C4750">
        <v>411</v>
      </c>
      <c r="D4750">
        <v>323</v>
      </c>
      <c r="E4750">
        <v>12</v>
      </c>
      <c r="F4750">
        <v>16</v>
      </c>
      <c r="G4750">
        <v>26</v>
      </c>
      <c r="H4750" t="s">
        <v>3951</v>
      </c>
      <c r="I4750">
        <f>YEAR(Table1[[#This Row],[Date]])</f>
        <v>2024</v>
      </c>
      <c r="J4750">
        <f>MONTH(Table1[[#This Row],[Date]])</f>
        <v>8</v>
      </c>
      <c r="K4750">
        <f>WEEKDAY(Table1[[#This Row],[Date]])</f>
        <v>6</v>
      </c>
      <c r="L4750" s="3">
        <f>DAY(Table1[[#This Row],[Date]])</f>
        <v>23</v>
      </c>
      <c r="M4750" s="3">
        <f>Table1[[#This Row],[Inventory Level]]/Table1[[#This Row],[Reorder Point]]</f>
        <v>1.2724458204334366</v>
      </c>
      <c r="N4750" s="3">
        <f>ROUND(Table1[[#This Row],[Turnover Ratio]],2)</f>
        <v>1.27</v>
      </c>
    </row>
    <row r="4751" spans="1:14" x14ac:dyDescent="0.25">
      <c r="A4751" t="s">
        <v>3781</v>
      </c>
      <c r="B4751" s="1">
        <v>45647</v>
      </c>
      <c r="C4751">
        <v>555</v>
      </c>
      <c r="D4751">
        <v>144</v>
      </c>
      <c r="E4751">
        <v>9</v>
      </c>
      <c r="F4751">
        <v>142</v>
      </c>
      <c r="G4751">
        <v>19</v>
      </c>
      <c r="H4751" t="s">
        <v>3949</v>
      </c>
      <c r="I4751">
        <f>YEAR(Table1[[#This Row],[Date]])</f>
        <v>2024</v>
      </c>
      <c r="J4751">
        <f>MONTH(Table1[[#This Row],[Date]])</f>
        <v>12</v>
      </c>
      <c r="K4751">
        <f>WEEKDAY(Table1[[#This Row],[Date]])</f>
        <v>7</v>
      </c>
      <c r="L4751" s="3">
        <f>DAY(Table1[[#This Row],[Date]])</f>
        <v>21</v>
      </c>
      <c r="M4751" s="3">
        <f>Table1[[#This Row],[Inventory Level]]/Table1[[#This Row],[Reorder Point]]</f>
        <v>3.8541666666666665</v>
      </c>
      <c r="N4751" s="3">
        <f>ROUND(Table1[[#This Row],[Turnover Ratio]],2)</f>
        <v>3.85</v>
      </c>
    </row>
    <row r="4752" spans="1:14" hidden="1" x14ac:dyDescent="0.25">
      <c r="A4752" t="s">
        <v>3782</v>
      </c>
      <c r="B4752" s="1">
        <v>45367</v>
      </c>
      <c r="C4752">
        <v>466</v>
      </c>
      <c r="D4752">
        <v>433</v>
      </c>
      <c r="E4752">
        <v>20</v>
      </c>
      <c r="F4752">
        <v>144</v>
      </c>
      <c r="G4752">
        <v>41</v>
      </c>
      <c r="H4752" t="s">
        <v>3951</v>
      </c>
      <c r="I4752">
        <f>YEAR(Table1[[#This Row],[Date]])</f>
        <v>2024</v>
      </c>
      <c r="J4752">
        <f>MONTH(Table1[[#This Row],[Date]])</f>
        <v>3</v>
      </c>
      <c r="K4752">
        <f>WEEKDAY(Table1[[#This Row],[Date]])</f>
        <v>7</v>
      </c>
      <c r="L4752" s="3">
        <f>DAY(Table1[[#This Row],[Date]])</f>
        <v>16</v>
      </c>
      <c r="M4752" s="3">
        <f>Table1[[#This Row],[Inventory Level]]/Table1[[#This Row],[Reorder Point]]</f>
        <v>1.0762124711316396</v>
      </c>
      <c r="N4752" s="3">
        <f>ROUND(Table1[[#This Row],[Turnover Ratio]],2)</f>
        <v>1.08</v>
      </c>
    </row>
    <row r="4753" spans="1:14" x14ac:dyDescent="0.25">
      <c r="A4753" t="s">
        <v>3783</v>
      </c>
      <c r="B4753" s="1">
        <v>45177</v>
      </c>
      <c r="C4753">
        <v>516</v>
      </c>
      <c r="D4753">
        <v>383</v>
      </c>
      <c r="E4753">
        <v>5</v>
      </c>
      <c r="F4753">
        <v>34</v>
      </c>
      <c r="G4753">
        <v>47</v>
      </c>
      <c r="H4753" t="s">
        <v>3949</v>
      </c>
      <c r="I4753">
        <f>YEAR(Table1[[#This Row],[Date]])</f>
        <v>2023</v>
      </c>
      <c r="J4753">
        <f>MONTH(Table1[[#This Row],[Date]])</f>
        <v>9</v>
      </c>
      <c r="K4753">
        <f>WEEKDAY(Table1[[#This Row],[Date]])</f>
        <v>6</v>
      </c>
      <c r="L4753" s="3">
        <f>DAY(Table1[[#This Row],[Date]])</f>
        <v>8</v>
      </c>
      <c r="M4753" s="3">
        <f>Table1[[#This Row],[Inventory Level]]/Table1[[#This Row],[Reorder Point]]</f>
        <v>1.3472584856396868</v>
      </c>
      <c r="N4753" s="3">
        <f>ROUND(Table1[[#This Row],[Turnover Ratio]],2)</f>
        <v>1.35</v>
      </c>
    </row>
    <row r="4754" spans="1:14" hidden="1" x14ac:dyDescent="0.25">
      <c r="A4754" t="s">
        <v>497</v>
      </c>
      <c r="B4754" s="1">
        <v>45695</v>
      </c>
      <c r="C4754">
        <v>556</v>
      </c>
      <c r="D4754">
        <v>382</v>
      </c>
      <c r="E4754">
        <v>22</v>
      </c>
      <c r="F4754">
        <v>111</v>
      </c>
      <c r="G4754">
        <v>47</v>
      </c>
      <c r="H4754" t="s">
        <v>3951</v>
      </c>
      <c r="I4754">
        <f>YEAR(Table1[[#This Row],[Date]])</f>
        <v>2025</v>
      </c>
      <c r="J4754">
        <f>MONTH(Table1[[#This Row],[Date]])</f>
        <v>2</v>
      </c>
      <c r="K4754">
        <f>WEEKDAY(Table1[[#This Row],[Date]])</f>
        <v>6</v>
      </c>
      <c r="L4754" s="3">
        <f>DAY(Table1[[#This Row],[Date]])</f>
        <v>7</v>
      </c>
      <c r="M4754" s="3">
        <f>Table1[[#This Row],[Inventory Level]]/Table1[[#This Row],[Reorder Point]]</f>
        <v>1.455497382198953</v>
      </c>
      <c r="N4754" s="3">
        <f>ROUND(Table1[[#This Row],[Turnover Ratio]],2)</f>
        <v>1.46</v>
      </c>
    </row>
    <row r="4755" spans="1:14" hidden="1" x14ac:dyDescent="0.25">
      <c r="A4755" t="s">
        <v>3784</v>
      </c>
      <c r="B4755" s="1">
        <v>45001</v>
      </c>
      <c r="C4755">
        <v>235</v>
      </c>
      <c r="D4755">
        <v>321</v>
      </c>
      <c r="E4755">
        <v>23</v>
      </c>
      <c r="F4755">
        <v>176</v>
      </c>
      <c r="G4755">
        <v>8</v>
      </c>
      <c r="H4755" t="s">
        <v>3951</v>
      </c>
      <c r="I4755">
        <f>YEAR(Table1[[#This Row],[Date]])</f>
        <v>2023</v>
      </c>
      <c r="J4755">
        <f>MONTH(Table1[[#This Row],[Date]])</f>
        <v>3</v>
      </c>
      <c r="K4755">
        <f>WEEKDAY(Table1[[#This Row],[Date]])</f>
        <v>5</v>
      </c>
      <c r="L4755" s="3">
        <f>DAY(Table1[[#This Row],[Date]])</f>
        <v>16</v>
      </c>
      <c r="M4755" s="3">
        <f>Table1[[#This Row],[Inventory Level]]/Table1[[#This Row],[Reorder Point]]</f>
        <v>0.73208722741433019</v>
      </c>
      <c r="N4755" s="3">
        <f>ROUND(Table1[[#This Row],[Turnover Ratio]],2)</f>
        <v>0.73</v>
      </c>
    </row>
    <row r="4756" spans="1:14" hidden="1" x14ac:dyDescent="0.25">
      <c r="A4756" t="s">
        <v>3785</v>
      </c>
      <c r="B4756" s="1">
        <v>45054</v>
      </c>
      <c r="C4756">
        <v>279</v>
      </c>
      <c r="D4756">
        <v>307</v>
      </c>
      <c r="E4756">
        <v>12</v>
      </c>
      <c r="F4756">
        <v>130</v>
      </c>
      <c r="G4756">
        <v>2</v>
      </c>
      <c r="H4756" t="s">
        <v>3950</v>
      </c>
      <c r="I4756">
        <f>YEAR(Table1[[#This Row],[Date]])</f>
        <v>2023</v>
      </c>
      <c r="J4756">
        <f>MONTH(Table1[[#This Row],[Date]])</f>
        <v>5</v>
      </c>
      <c r="K4756">
        <f>WEEKDAY(Table1[[#This Row],[Date]])</f>
        <v>2</v>
      </c>
      <c r="L4756" s="3">
        <f>DAY(Table1[[#This Row],[Date]])</f>
        <v>8</v>
      </c>
      <c r="M4756" s="3">
        <f>Table1[[#This Row],[Inventory Level]]/Table1[[#This Row],[Reorder Point]]</f>
        <v>0.90879478827361559</v>
      </c>
      <c r="N4756" s="3">
        <f>ROUND(Table1[[#This Row],[Turnover Ratio]],2)</f>
        <v>0.91</v>
      </c>
    </row>
    <row r="4757" spans="1:14" x14ac:dyDescent="0.25">
      <c r="A4757" t="s">
        <v>779</v>
      </c>
      <c r="B4757" s="1">
        <v>45096</v>
      </c>
      <c r="C4757">
        <v>241</v>
      </c>
      <c r="D4757">
        <v>62</v>
      </c>
      <c r="E4757">
        <v>18</v>
      </c>
      <c r="F4757">
        <v>168</v>
      </c>
      <c r="G4757">
        <v>18</v>
      </c>
      <c r="H4757" t="s">
        <v>3949</v>
      </c>
      <c r="I4757">
        <f>YEAR(Table1[[#This Row],[Date]])</f>
        <v>2023</v>
      </c>
      <c r="J4757">
        <f>MONTH(Table1[[#This Row],[Date]])</f>
        <v>6</v>
      </c>
      <c r="K4757">
        <f>WEEKDAY(Table1[[#This Row],[Date]])</f>
        <v>2</v>
      </c>
      <c r="L4757" s="3">
        <f>DAY(Table1[[#This Row],[Date]])</f>
        <v>19</v>
      </c>
      <c r="M4757" s="3">
        <f>Table1[[#This Row],[Inventory Level]]/Table1[[#This Row],[Reorder Point]]</f>
        <v>3.8870967741935485</v>
      </c>
      <c r="N4757" s="3">
        <f>ROUND(Table1[[#This Row],[Turnover Ratio]],2)</f>
        <v>3.89</v>
      </c>
    </row>
    <row r="4758" spans="1:14" x14ac:dyDescent="0.25">
      <c r="A4758" t="s">
        <v>3786</v>
      </c>
      <c r="B4758" s="1">
        <v>45522</v>
      </c>
      <c r="C4758">
        <v>676</v>
      </c>
      <c r="D4758">
        <v>481</v>
      </c>
      <c r="E4758">
        <v>1</v>
      </c>
      <c r="F4758">
        <v>175</v>
      </c>
      <c r="G4758">
        <v>37</v>
      </c>
      <c r="H4758" t="s">
        <v>3949</v>
      </c>
      <c r="I4758">
        <f>YEAR(Table1[[#This Row],[Date]])</f>
        <v>2024</v>
      </c>
      <c r="J4758">
        <f>MONTH(Table1[[#This Row],[Date]])</f>
        <v>8</v>
      </c>
      <c r="K4758">
        <f>WEEKDAY(Table1[[#This Row],[Date]])</f>
        <v>1</v>
      </c>
      <c r="L4758" s="3">
        <f>DAY(Table1[[#This Row],[Date]])</f>
        <v>18</v>
      </c>
      <c r="M4758" s="3">
        <f>Table1[[#This Row],[Inventory Level]]/Table1[[#This Row],[Reorder Point]]</f>
        <v>1.4054054054054055</v>
      </c>
      <c r="N4758" s="3">
        <f>ROUND(Table1[[#This Row],[Turnover Ratio]],2)</f>
        <v>1.41</v>
      </c>
    </row>
    <row r="4759" spans="1:14" x14ac:dyDescent="0.25">
      <c r="A4759" t="s">
        <v>3787</v>
      </c>
      <c r="B4759" s="1">
        <v>45674</v>
      </c>
      <c r="C4759">
        <v>485</v>
      </c>
      <c r="D4759">
        <v>246</v>
      </c>
      <c r="E4759">
        <v>5</v>
      </c>
      <c r="F4759">
        <v>121</v>
      </c>
      <c r="G4759">
        <v>9</v>
      </c>
      <c r="H4759" t="s">
        <v>3949</v>
      </c>
      <c r="I4759">
        <f>YEAR(Table1[[#This Row],[Date]])</f>
        <v>2025</v>
      </c>
      <c r="J4759">
        <f>MONTH(Table1[[#This Row],[Date]])</f>
        <v>1</v>
      </c>
      <c r="K4759">
        <f>WEEKDAY(Table1[[#This Row],[Date]])</f>
        <v>6</v>
      </c>
      <c r="L4759" s="3">
        <f>DAY(Table1[[#This Row],[Date]])</f>
        <v>17</v>
      </c>
      <c r="M4759" s="3">
        <f>Table1[[#This Row],[Inventory Level]]/Table1[[#This Row],[Reorder Point]]</f>
        <v>1.9715447154471544</v>
      </c>
      <c r="N4759" s="3">
        <f>ROUND(Table1[[#This Row],[Turnover Ratio]],2)</f>
        <v>1.97</v>
      </c>
    </row>
    <row r="4760" spans="1:14" hidden="1" x14ac:dyDescent="0.25">
      <c r="A4760" t="s">
        <v>3788</v>
      </c>
      <c r="B4760" s="1">
        <v>45050</v>
      </c>
      <c r="C4760">
        <v>574</v>
      </c>
      <c r="D4760">
        <v>370</v>
      </c>
      <c r="E4760">
        <v>3</v>
      </c>
      <c r="F4760">
        <v>79</v>
      </c>
      <c r="G4760">
        <v>41</v>
      </c>
      <c r="H4760" t="s">
        <v>3951</v>
      </c>
      <c r="I4760">
        <f>YEAR(Table1[[#This Row],[Date]])</f>
        <v>2023</v>
      </c>
      <c r="J4760">
        <f>MONTH(Table1[[#This Row],[Date]])</f>
        <v>5</v>
      </c>
      <c r="K4760">
        <f>WEEKDAY(Table1[[#This Row],[Date]])</f>
        <v>5</v>
      </c>
      <c r="L4760" s="3">
        <f>DAY(Table1[[#This Row],[Date]])</f>
        <v>4</v>
      </c>
      <c r="M4760" s="3">
        <f>Table1[[#This Row],[Inventory Level]]/Table1[[#This Row],[Reorder Point]]</f>
        <v>1.5513513513513513</v>
      </c>
      <c r="N4760" s="3">
        <f>ROUND(Table1[[#This Row],[Turnover Ratio]],2)</f>
        <v>1.55</v>
      </c>
    </row>
    <row r="4761" spans="1:14" hidden="1" x14ac:dyDescent="0.25">
      <c r="A4761" t="s">
        <v>2157</v>
      </c>
      <c r="B4761" s="1">
        <v>45676</v>
      </c>
      <c r="C4761">
        <v>628</v>
      </c>
      <c r="D4761">
        <v>355</v>
      </c>
      <c r="E4761">
        <v>20</v>
      </c>
      <c r="F4761">
        <v>82</v>
      </c>
      <c r="G4761">
        <v>21</v>
      </c>
      <c r="H4761" t="s">
        <v>3950</v>
      </c>
      <c r="I4761">
        <f>YEAR(Table1[[#This Row],[Date]])</f>
        <v>2025</v>
      </c>
      <c r="J4761">
        <f>MONTH(Table1[[#This Row],[Date]])</f>
        <v>1</v>
      </c>
      <c r="K4761">
        <f>WEEKDAY(Table1[[#This Row],[Date]])</f>
        <v>1</v>
      </c>
      <c r="L4761" s="3">
        <f>DAY(Table1[[#This Row],[Date]])</f>
        <v>19</v>
      </c>
      <c r="M4761" s="3">
        <f>Table1[[#This Row],[Inventory Level]]/Table1[[#This Row],[Reorder Point]]</f>
        <v>1.7690140845070423</v>
      </c>
      <c r="N4761" s="3">
        <f>ROUND(Table1[[#This Row],[Turnover Ratio]],2)</f>
        <v>1.77</v>
      </c>
    </row>
    <row r="4762" spans="1:14" hidden="1" x14ac:dyDescent="0.25">
      <c r="A4762" t="s">
        <v>3789</v>
      </c>
      <c r="B4762" s="1">
        <v>45072</v>
      </c>
      <c r="C4762">
        <v>462</v>
      </c>
      <c r="D4762">
        <v>355</v>
      </c>
      <c r="E4762">
        <v>28</v>
      </c>
      <c r="F4762">
        <v>168</v>
      </c>
      <c r="G4762">
        <v>20</v>
      </c>
      <c r="H4762" t="s">
        <v>3951</v>
      </c>
      <c r="I4762">
        <f>YEAR(Table1[[#This Row],[Date]])</f>
        <v>2023</v>
      </c>
      <c r="J4762">
        <f>MONTH(Table1[[#This Row],[Date]])</f>
        <v>5</v>
      </c>
      <c r="K4762">
        <f>WEEKDAY(Table1[[#This Row],[Date]])</f>
        <v>6</v>
      </c>
      <c r="L4762" s="3">
        <f>DAY(Table1[[#This Row],[Date]])</f>
        <v>26</v>
      </c>
      <c r="M4762" s="3">
        <f>Table1[[#This Row],[Inventory Level]]/Table1[[#This Row],[Reorder Point]]</f>
        <v>1.3014084507042254</v>
      </c>
      <c r="N4762" s="3">
        <f>ROUND(Table1[[#This Row],[Turnover Ratio]],2)</f>
        <v>1.3</v>
      </c>
    </row>
    <row r="4763" spans="1:14" hidden="1" x14ac:dyDescent="0.25">
      <c r="A4763" t="s">
        <v>3790</v>
      </c>
      <c r="B4763" s="1">
        <v>45416</v>
      </c>
      <c r="C4763">
        <v>874</v>
      </c>
      <c r="D4763">
        <v>224</v>
      </c>
      <c r="E4763">
        <v>5</v>
      </c>
      <c r="F4763">
        <v>118</v>
      </c>
      <c r="G4763">
        <v>7</v>
      </c>
      <c r="H4763" t="s">
        <v>3951</v>
      </c>
      <c r="I4763">
        <f>YEAR(Table1[[#This Row],[Date]])</f>
        <v>2024</v>
      </c>
      <c r="J4763">
        <f>MONTH(Table1[[#This Row],[Date]])</f>
        <v>5</v>
      </c>
      <c r="K4763">
        <f>WEEKDAY(Table1[[#This Row],[Date]])</f>
        <v>7</v>
      </c>
      <c r="L4763" s="3">
        <f>DAY(Table1[[#This Row],[Date]])</f>
        <v>4</v>
      </c>
      <c r="M4763" s="3">
        <f>Table1[[#This Row],[Inventory Level]]/Table1[[#This Row],[Reorder Point]]</f>
        <v>3.9017857142857144</v>
      </c>
      <c r="N4763" s="3">
        <f>ROUND(Table1[[#This Row],[Turnover Ratio]],2)</f>
        <v>3.9</v>
      </c>
    </row>
    <row r="4764" spans="1:14" hidden="1" x14ac:dyDescent="0.25">
      <c r="A4764" t="s">
        <v>3338</v>
      </c>
      <c r="B4764" s="1">
        <v>45109</v>
      </c>
      <c r="C4764">
        <v>632</v>
      </c>
      <c r="D4764">
        <v>363</v>
      </c>
      <c r="E4764">
        <v>5</v>
      </c>
      <c r="F4764">
        <v>13</v>
      </c>
      <c r="G4764">
        <v>50</v>
      </c>
      <c r="H4764" t="s">
        <v>3951</v>
      </c>
      <c r="I4764">
        <f>YEAR(Table1[[#This Row],[Date]])</f>
        <v>2023</v>
      </c>
      <c r="J4764">
        <f>MONTH(Table1[[#This Row],[Date]])</f>
        <v>7</v>
      </c>
      <c r="K4764">
        <f>WEEKDAY(Table1[[#This Row],[Date]])</f>
        <v>1</v>
      </c>
      <c r="L4764" s="3">
        <f>DAY(Table1[[#This Row],[Date]])</f>
        <v>2</v>
      </c>
      <c r="M4764" s="3">
        <f>Table1[[#This Row],[Inventory Level]]/Table1[[#This Row],[Reorder Point]]</f>
        <v>1.7410468319559229</v>
      </c>
      <c r="N4764" s="3">
        <f>ROUND(Table1[[#This Row],[Turnover Ratio]],2)</f>
        <v>1.74</v>
      </c>
    </row>
    <row r="4765" spans="1:14" hidden="1" x14ac:dyDescent="0.25">
      <c r="A4765" t="s">
        <v>3791</v>
      </c>
      <c r="B4765" s="1">
        <v>45075</v>
      </c>
      <c r="C4765">
        <v>597</v>
      </c>
      <c r="D4765">
        <v>242</v>
      </c>
      <c r="E4765">
        <v>4</v>
      </c>
      <c r="F4765">
        <v>149</v>
      </c>
      <c r="G4765">
        <v>4</v>
      </c>
      <c r="H4765" t="s">
        <v>3951</v>
      </c>
      <c r="I4765">
        <f>YEAR(Table1[[#This Row],[Date]])</f>
        <v>2023</v>
      </c>
      <c r="J4765">
        <f>MONTH(Table1[[#This Row],[Date]])</f>
        <v>5</v>
      </c>
      <c r="K4765">
        <f>WEEKDAY(Table1[[#This Row],[Date]])</f>
        <v>2</v>
      </c>
      <c r="L4765" s="3">
        <f>DAY(Table1[[#This Row],[Date]])</f>
        <v>29</v>
      </c>
      <c r="M4765" s="3">
        <f>Table1[[#This Row],[Inventory Level]]/Table1[[#This Row],[Reorder Point]]</f>
        <v>2.4669421487603307</v>
      </c>
      <c r="N4765" s="3">
        <f>ROUND(Table1[[#This Row],[Turnover Ratio]],2)</f>
        <v>2.4700000000000002</v>
      </c>
    </row>
    <row r="4766" spans="1:14" hidden="1" x14ac:dyDescent="0.25">
      <c r="A4766" t="s">
        <v>3792</v>
      </c>
      <c r="B4766" s="1">
        <v>45326</v>
      </c>
      <c r="C4766">
        <v>263</v>
      </c>
      <c r="D4766">
        <v>260</v>
      </c>
      <c r="E4766">
        <v>19</v>
      </c>
      <c r="F4766">
        <v>110</v>
      </c>
      <c r="G4766">
        <v>39</v>
      </c>
      <c r="H4766" t="s">
        <v>3950</v>
      </c>
      <c r="I4766">
        <f>YEAR(Table1[[#This Row],[Date]])</f>
        <v>2024</v>
      </c>
      <c r="J4766">
        <f>MONTH(Table1[[#This Row],[Date]])</f>
        <v>2</v>
      </c>
      <c r="K4766">
        <f>WEEKDAY(Table1[[#This Row],[Date]])</f>
        <v>1</v>
      </c>
      <c r="L4766" s="3">
        <f>DAY(Table1[[#This Row],[Date]])</f>
        <v>4</v>
      </c>
      <c r="M4766" s="3">
        <f>Table1[[#This Row],[Inventory Level]]/Table1[[#This Row],[Reorder Point]]</f>
        <v>1.0115384615384615</v>
      </c>
      <c r="N4766" s="3">
        <f>ROUND(Table1[[#This Row],[Turnover Ratio]],2)</f>
        <v>1.01</v>
      </c>
    </row>
    <row r="4767" spans="1:14" hidden="1" x14ac:dyDescent="0.25">
      <c r="A4767" t="s">
        <v>3793</v>
      </c>
      <c r="B4767" s="1">
        <v>45392</v>
      </c>
      <c r="C4767">
        <v>945</v>
      </c>
      <c r="D4767">
        <v>89</v>
      </c>
      <c r="E4767">
        <v>15</v>
      </c>
      <c r="F4767">
        <v>192</v>
      </c>
      <c r="G4767">
        <v>23</v>
      </c>
      <c r="H4767" t="s">
        <v>3950</v>
      </c>
      <c r="I4767">
        <f>YEAR(Table1[[#This Row],[Date]])</f>
        <v>2024</v>
      </c>
      <c r="J4767">
        <f>MONTH(Table1[[#This Row],[Date]])</f>
        <v>4</v>
      </c>
      <c r="K4767">
        <f>WEEKDAY(Table1[[#This Row],[Date]])</f>
        <v>4</v>
      </c>
      <c r="L4767" s="3">
        <f>DAY(Table1[[#This Row],[Date]])</f>
        <v>10</v>
      </c>
      <c r="M4767" s="3">
        <f>Table1[[#This Row],[Inventory Level]]/Table1[[#This Row],[Reorder Point]]</f>
        <v>10.617977528089888</v>
      </c>
      <c r="N4767" s="3">
        <f>ROUND(Table1[[#This Row],[Turnover Ratio]],2)</f>
        <v>10.62</v>
      </c>
    </row>
    <row r="4768" spans="1:14" x14ac:dyDescent="0.25">
      <c r="A4768" t="s">
        <v>3440</v>
      </c>
      <c r="B4768" s="1">
        <v>45629</v>
      </c>
      <c r="C4768">
        <v>920</v>
      </c>
      <c r="D4768">
        <v>463</v>
      </c>
      <c r="E4768">
        <v>9</v>
      </c>
      <c r="F4768">
        <v>52</v>
      </c>
      <c r="G4768">
        <v>4</v>
      </c>
      <c r="H4768" t="s">
        <v>3949</v>
      </c>
      <c r="I4768">
        <f>YEAR(Table1[[#This Row],[Date]])</f>
        <v>2024</v>
      </c>
      <c r="J4768">
        <f>MONTH(Table1[[#This Row],[Date]])</f>
        <v>12</v>
      </c>
      <c r="K4768">
        <f>WEEKDAY(Table1[[#This Row],[Date]])</f>
        <v>3</v>
      </c>
      <c r="L4768" s="3">
        <f>DAY(Table1[[#This Row],[Date]])</f>
        <v>3</v>
      </c>
      <c r="M4768" s="3">
        <f>Table1[[#This Row],[Inventory Level]]/Table1[[#This Row],[Reorder Point]]</f>
        <v>1.9870410367170626</v>
      </c>
      <c r="N4768" s="3">
        <f>ROUND(Table1[[#This Row],[Turnover Ratio]],2)</f>
        <v>1.99</v>
      </c>
    </row>
    <row r="4769" spans="1:14" x14ac:dyDescent="0.25">
      <c r="A4769" t="s">
        <v>3260</v>
      </c>
      <c r="B4769" s="1">
        <v>45220</v>
      </c>
      <c r="C4769">
        <v>357</v>
      </c>
      <c r="D4769">
        <v>228</v>
      </c>
      <c r="E4769">
        <v>9</v>
      </c>
      <c r="F4769">
        <v>176</v>
      </c>
      <c r="G4769">
        <v>30</v>
      </c>
      <c r="H4769" t="s">
        <v>3949</v>
      </c>
      <c r="I4769">
        <f>YEAR(Table1[[#This Row],[Date]])</f>
        <v>2023</v>
      </c>
      <c r="J4769">
        <f>MONTH(Table1[[#This Row],[Date]])</f>
        <v>10</v>
      </c>
      <c r="K4769">
        <f>WEEKDAY(Table1[[#This Row],[Date]])</f>
        <v>7</v>
      </c>
      <c r="L4769" s="3">
        <f>DAY(Table1[[#This Row],[Date]])</f>
        <v>21</v>
      </c>
      <c r="M4769" s="3">
        <f>Table1[[#This Row],[Inventory Level]]/Table1[[#This Row],[Reorder Point]]</f>
        <v>1.5657894736842106</v>
      </c>
      <c r="N4769" s="3">
        <f>ROUND(Table1[[#This Row],[Turnover Ratio]],2)</f>
        <v>1.57</v>
      </c>
    </row>
    <row r="4770" spans="1:14" hidden="1" x14ac:dyDescent="0.25">
      <c r="A4770" t="s">
        <v>238</v>
      </c>
      <c r="B4770" s="1">
        <v>45029</v>
      </c>
      <c r="C4770">
        <v>378</v>
      </c>
      <c r="D4770">
        <v>407</v>
      </c>
      <c r="E4770">
        <v>15</v>
      </c>
      <c r="F4770">
        <v>139</v>
      </c>
      <c r="G4770">
        <v>15</v>
      </c>
      <c r="H4770" t="s">
        <v>3951</v>
      </c>
      <c r="I4770">
        <f>YEAR(Table1[[#This Row],[Date]])</f>
        <v>2023</v>
      </c>
      <c r="J4770">
        <f>MONTH(Table1[[#This Row],[Date]])</f>
        <v>4</v>
      </c>
      <c r="K4770">
        <f>WEEKDAY(Table1[[#This Row],[Date]])</f>
        <v>5</v>
      </c>
      <c r="L4770" s="3">
        <f>DAY(Table1[[#This Row],[Date]])</f>
        <v>13</v>
      </c>
      <c r="M4770" s="3">
        <f>Table1[[#This Row],[Inventory Level]]/Table1[[#This Row],[Reorder Point]]</f>
        <v>0.92874692874692877</v>
      </c>
      <c r="N4770" s="3">
        <f>ROUND(Table1[[#This Row],[Turnover Ratio]],2)</f>
        <v>0.93</v>
      </c>
    </row>
    <row r="4771" spans="1:14" x14ac:dyDescent="0.25">
      <c r="A4771" t="s">
        <v>3794</v>
      </c>
      <c r="B4771" s="1">
        <v>45086</v>
      </c>
      <c r="C4771">
        <v>198</v>
      </c>
      <c r="D4771">
        <v>120</v>
      </c>
      <c r="E4771">
        <v>4</v>
      </c>
      <c r="F4771">
        <v>140</v>
      </c>
      <c r="G4771">
        <v>22</v>
      </c>
      <c r="H4771" t="s">
        <v>3949</v>
      </c>
      <c r="I4771">
        <f>YEAR(Table1[[#This Row],[Date]])</f>
        <v>2023</v>
      </c>
      <c r="J4771">
        <f>MONTH(Table1[[#This Row],[Date]])</f>
        <v>6</v>
      </c>
      <c r="K4771">
        <f>WEEKDAY(Table1[[#This Row],[Date]])</f>
        <v>6</v>
      </c>
      <c r="L4771" s="3">
        <f>DAY(Table1[[#This Row],[Date]])</f>
        <v>9</v>
      </c>
      <c r="M4771" s="3">
        <f>Table1[[#This Row],[Inventory Level]]/Table1[[#This Row],[Reorder Point]]</f>
        <v>1.65</v>
      </c>
      <c r="N4771" s="3">
        <f>ROUND(Table1[[#This Row],[Turnover Ratio]],2)</f>
        <v>1.65</v>
      </c>
    </row>
    <row r="4772" spans="1:14" x14ac:dyDescent="0.25">
      <c r="A4772" t="s">
        <v>3795</v>
      </c>
      <c r="B4772" s="1">
        <v>45177</v>
      </c>
      <c r="C4772">
        <v>480</v>
      </c>
      <c r="D4772">
        <v>399</v>
      </c>
      <c r="E4772">
        <v>13</v>
      </c>
      <c r="F4772">
        <v>132</v>
      </c>
      <c r="G4772">
        <v>2</v>
      </c>
      <c r="H4772" t="s">
        <v>3949</v>
      </c>
      <c r="I4772">
        <f>YEAR(Table1[[#This Row],[Date]])</f>
        <v>2023</v>
      </c>
      <c r="J4772">
        <f>MONTH(Table1[[#This Row],[Date]])</f>
        <v>9</v>
      </c>
      <c r="K4772">
        <f>WEEKDAY(Table1[[#This Row],[Date]])</f>
        <v>6</v>
      </c>
      <c r="L4772" s="3">
        <f>DAY(Table1[[#This Row],[Date]])</f>
        <v>8</v>
      </c>
      <c r="M4772" s="3">
        <f>Table1[[#This Row],[Inventory Level]]/Table1[[#This Row],[Reorder Point]]</f>
        <v>1.2030075187969924</v>
      </c>
      <c r="N4772" s="3">
        <f>ROUND(Table1[[#This Row],[Turnover Ratio]],2)</f>
        <v>1.2</v>
      </c>
    </row>
    <row r="4773" spans="1:14" hidden="1" x14ac:dyDescent="0.25">
      <c r="A4773" t="s">
        <v>3796</v>
      </c>
      <c r="B4773" s="1">
        <v>45330</v>
      </c>
      <c r="C4773">
        <v>298</v>
      </c>
      <c r="D4773">
        <v>377</v>
      </c>
      <c r="E4773">
        <v>8</v>
      </c>
      <c r="F4773">
        <v>156</v>
      </c>
      <c r="G4773">
        <v>4</v>
      </c>
      <c r="H4773" t="s">
        <v>3951</v>
      </c>
      <c r="I4773">
        <f>YEAR(Table1[[#This Row],[Date]])</f>
        <v>2024</v>
      </c>
      <c r="J4773">
        <f>MONTH(Table1[[#This Row],[Date]])</f>
        <v>2</v>
      </c>
      <c r="K4773">
        <f>WEEKDAY(Table1[[#This Row],[Date]])</f>
        <v>5</v>
      </c>
      <c r="L4773" s="3">
        <f>DAY(Table1[[#This Row],[Date]])</f>
        <v>8</v>
      </c>
      <c r="M4773" s="3">
        <f>Table1[[#This Row],[Inventory Level]]/Table1[[#This Row],[Reorder Point]]</f>
        <v>0.79045092838196285</v>
      </c>
      <c r="N4773" s="3">
        <f>ROUND(Table1[[#This Row],[Turnover Ratio]],2)</f>
        <v>0.79</v>
      </c>
    </row>
    <row r="4774" spans="1:14" x14ac:dyDescent="0.25">
      <c r="A4774" t="s">
        <v>3797</v>
      </c>
      <c r="B4774" s="1">
        <v>45551</v>
      </c>
      <c r="C4774">
        <v>600</v>
      </c>
      <c r="D4774">
        <v>205</v>
      </c>
      <c r="E4774">
        <v>19</v>
      </c>
      <c r="F4774">
        <v>143</v>
      </c>
      <c r="G4774">
        <v>4</v>
      </c>
      <c r="H4774" t="s">
        <v>3949</v>
      </c>
      <c r="I4774">
        <f>YEAR(Table1[[#This Row],[Date]])</f>
        <v>2024</v>
      </c>
      <c r="J4774">
        <f>MONTH(Table1[[#This Row],[Date]])</f>
        <v>9</v>
      </c>
      <c r="K4774">
        <f>WEEKDAY(Table1[[#This Row],[Date]])</f>
        <v>2</v>
      </c>
      <c r="L4774" s="3">
        <f>DAY(Table1[[#This Row],[Date]])</f>
        <v>16</v>
      </c>
      <c r="M4774" s="3">
        <f>Table1[[#This Row],[Inventory Level]]/Table1[[#This Row],[Reorder Point]]</f>
        <v>2.9268292682926829</v>
      </c>
      <c r="N4774" s="3">
        <f>ROUND(Table1[[#This Row],[Turnover Ratio]],2)</f>
        <v>2.93</v>
      </c>
    </row>
    <row r="4775" spans="1:14" hidden="1" x14ac:dyDescent="0.25">
      <c r="A4775" t="s">
        <v>3798</v>
      </c>
      <c r="B4775" s="1">
        <v>45672</v>
      </c>
      <c r="C4775">
        <v>589</v>
      </c>
      <c r="D4775">
        <v>343</v>
      </c>
      <c r="E4775">
        <v>16</v>
      </c>
      <c r="F4775">
        <v>80</v>
      </c>
      <c r="G4775">
        <v>19</v>
      </c>
      <c r="H4775" t="s">
        <v>3950</v>
      </c>
      <c r="I4775">
        <f>YEAR(Table1[[#This Row],[Date]])</f>
        <v>2025</v>
      </c>
      <c r="J4775">
        <f>MONTH(Table1[[#This Row],[Date]])</f>
        <v>1</v>
      </c>
      <c r="K4775">
        <f>WEEKDAY(Table1[[#This Row],[Date]])</f>
        <v>4</v>
      </c>
      <c r="L4775" s="3">
        <f>DAY(Table1[[#This Row],[Date]])</f>
        <v>15</v>
      </c>
      <c r="M4775" s="3">
        <f>Table1[[#This Row],[Inventory Level]]/Table1[[#This Row],[Reorder Point]]</f>
        <v>1.717201166180758</v>
      </c>
      <c r="N4775" s="3">
        <f>ROUND(Table1[[#This Row],[Turnover Ratio]],2)</f>
        <v>1.72</v>
      </c>
    </row>
    <row r="4776" spans="1:14" hidden="1" x14ac:dyDescent="0.25">
      <c r="A4776" t="s">
        <v>901</v>
      </c>
      <c r="B4776" s="1">
        <v>45457</v>
      </c>
      <c r="C4776">
        <v>490</v>
      </c>
      <c r="D4776">
        <v>400</v>
      </c>
      <c r="E4776">
        <v>15</v>
      </c>
      <c r="F4776">
        <v>4</v>
      </c>
      <c r="G4776">
        <v>20</v>
      </c>
      <c r="H4776" t="s">
        <v>3950</v>
      </c>
      <c r="I4776">
        <f>YEAR(Table1[[#This Row],[Date]])</f>
        <v>2024</v>
      </c>
      <c r="J4776">
        <f>MONTH(Table1[[#This Row],[Date]])</f>
        <v>6</v>
      </c>
      <c r="K4776">
        <f>WEEKDAY(Table1[[#This Row],[Date]])</f>
        <v>6</v>
      </c>
      <c r="L4776" s="3">
        <f>DAY(Table1[[#This Row],[Date]])</f>
        <v>14</v>
      </c>
      <c r="M4776" s="3">
        <f>Table1[[#This Row],[Inventory Level]]/Table1[[#This Row],[Reorder Point]]</f>
        <v>1.2250000000000001</v>
      </c>
      <c r="N4776" s="3">
        <f>ROUND(Table1[[#This Row],[Turnover Ratio]],2)</f>
        <v>1.23</v>
      </c>
    </row>
    <row r="4777" spans="1:14" hidden="1" x14ac:dyDescent="0.25">
      <c r="A4777" t="s">
        <v>3799</v>
      </c>
      <c r="B4777" s="1">
        <v>45231</v>
      </c>
      <c r="C4777">
        <v>1000</v>
      </c>
      <c r="D4777">
        <v>344</v>
      </c>
      <c r="E4777">
        <v>10</v>
      </c>
      <c r="F4777">
        <v>121</v>
      </c>
      <c r="G4777">
        <v>19</v>
      </c>
      <c r="H4777" t="s">
        <v>3950</v>
      </c>
      <c r="I4777">
        <f>YEAR(Table1[[#This Row],[Date]])</f>
        <v>2023</v>
      </c>
      <c r="J4777">
        <f>MONTH(Table1[[#This Row],[Date]])</f>
        <v>11</v>
      </c>
      <c r="K4777">
        <f>WEEKDAY(Table1[[#This Row],[Date]])</f>
        <v>4</v>
      </c>
      <c r="L4777" s="3">
        <f>DAY(Table1[[#This Row],[Date]])</f>
        <v>1</v>
      </c>
      <c r="M4777" s="3">
        <f>Table1[[#This Row],[Inventory Level]]/Table1[[#This Row],[Reorder Point]]</f>
        <v>2.9069767441860463</v>
      </c>
      <c r="N4777" s="3">
        <f>ROUND(Table1[[#This Row],[Turnover Ratio]],2)</f>
        <v>2.91</v>
      </c>
    </row>
    <row r="4778" spans="1:14" x14ac:dyDescent="0.25">
      <c r="A4778" t="s">
        <v>591</v>
      </c>
      <c r="B4778" s="1">
        <v>45526</v>
      </c>
      <c r="C4778">
        <v>1000</v>
      </c>
      <c r="D4778">
        <v>435</v>
      </c>
      <c r="E4778">
        <v>4</v>
      </c>
      <c r="F4778">
        <v>81</v>
      </c>
      <c r="G4778">
        <v>22</v>
      </c>
      <c r="H4778" t="s">
        <v>3949</v>
      </c>
      <c r="I4778">
        <f>YEAR(Table1[[#This Row],[Date]])</f>
        <v>2024</v>
      </c>
      <c r="J4778">
        <f>MONTH(Table1[[#This Row],[Date]])</f>
        <v>8</v>
      </c>
      <c r="K4778">
        <f>WEEKDAY(Table1[[#This Row],[Date]])</f>
        <v>5</v>
      </c>
      <c r="L4778" s="3">
        <f>DAY(Table1[[#This Row],[Date]])</f>
        <v>22</v>
      </c>
      <c r="M4778" s="3">
        <f>Table1[[#This Row],[Inventory Level]]/Table1[[#This Row],[Reorder Point]]</f>
        <v>2.2988505747126435</v>
      </c>
      <c r="N4778" s="3">
        <f>ROUND(Table1[[#This Row],[Turnover Ratio]],2)</f>
        <v>2.2999999999999998</v>
      </c>
    </row>
    <row r="4779" spans="1:14" hidden="1" x14ac:dyDescent="0.25">
      <c r="A4779" t="s">
        <v>3800</v>
      </c>
      <c r="B4779" s="1">
        <v>45441</v>
      </c>
      <c r="C4779">
        <v>882</v>
      </c>
      <c r="D4779">
        <v>407</v>
      </c>
      <c r="E4779">
        <v>19</v>
      </c>
      <c r="F4779">
        <v>181</v>
      </c>
      <c r="G4779">
        <v>45</v>
      </c>
      <c r="H4779" t="s">
        <v>3951</v>
      </c>
      <c r="I4779">
        <f>YEAR(Table1[[#This Row],[Date]])</f>
        <v>2024</v>
      </c>
      <c r="J4779">
        <f>MONTH(Table1[[#This Row],[Date]])</f>
        <v>5</v>
      </c>
      <c r="K4779">
        <f>WEEKDAY(Table1[[#This Row],[Date]])</f>
        <v>4</v>
      </c>
      <c r="L4779" s="3">
        <f>DAY(Table1[[#This Row],[Date]])</f>
        <v>29</v>
      </c>
      <c r="M4779" s="3">
        <f>Table1[[#This Row],[Inventory Level]]/Table1[[#This Row],[Reorder Point]]</f>
        <v>2.1670761670761669</v>
      </c>
      <c r="N4779" s="3">
        <f>ROUND(Table1[[#This Row],[Turnover Ratio]],2)</f>
        <v>2.17</v>
      </c>
    </row>
    <row r="4780" spans="1:14" hidden="1" x14ac:dyDescent="0.25">
      <c r="A4780" t="s">
        <v>3801</v>
      </c>
      <c r="B4780" s="1">
        <v>45076</v>
      </c>
      <c r="C4780">
        <v>377</v>
      </c>
      <c r="D4780">
        <v>236</v>
      </c>
      <c r="E4780">
        <v>26</v>
      </c>
      <c r="F4780">
        <v>153</v>
      </c>
      <c r="G4780">
        <v>36</v>
      </c>
      <c r="H4780" t="s">
        <v>3951</v>
      </c>
      <c r="I4780">
        <f>YEAR(Table1[[#This Row],[Date]])</f>
        <v>2023</v>
      </c>
      <c r="J4780">
        <f>MONTH(Table1[[#This Row],[Date]])</f>
        <v>5</v>
      </c>
      <c r="K4780">
        <f>WEEKDAY(Table1[[#This Row],[Date]])</f>
        <v>3</v>
      </c>
      <c r="L4780" s="3">
        <f>DAY(Table1[[#This Row],[Date]])</f>
        <v>30</v>
      </c>
      <c r="M4780" s="3">
        <f>Table1[[#This Row],[Inventory Level]]/Table1[[#This Row],[Reorder Point]]</f>
        <v>1.597457627118644</v>
      </c>
      <c r="N4780" s="3">
        <f>ROUND(Table1[[#This Row],[Turnover Ratio]],2)</f>
        <v>1.6</v>
      </c>
    </row>
    <row r="4781" spans="1:14" x14ac:dyDescent="0.25">
      <c r="A4781" t="s">
        <v>3802</v>
      </c>
      <c r="B4781" s="1">
        <v>45280</v>
      </c>
      <c r="C4781">
        <v>117</v>
      </c>
      <c r="D4781">
        <v>152</v>
      </c>
      <c r="E4781">
        <v>8</v>
      </c>
      <c r="F4781">
        <v>196</v>
      </c>
      <c r="G4781">
        <v>36</v>
      </c>
      <c r="H4781" t="s">
        <v>3949</v>
      </c>
      <c r="I4781">
        <f>YEAR(Table1[[#This Row],[Date]])</f>
        <v>2023</v>
      </c>
      <c r="J4781">
        <f>MONTH(Table1[[#This Row],[Date]])</f>
        <v>12</v>
      </c>
      <c r="K4781">
        <f>WEEKDAY(Table1[[#This Row],[Date]])</f>
        <v>4</v>
      </c>
      <c r="L4781" s="3">
        <f>DAY(Table1[[#This Row],[Date]])</f>
        <v>20</v>
      </c>
      <c r="M4781" s="3">
        <f>Table1[[#This Row],[Inventory Level]]/Table1[[#This Row],[Reorder Point]]</f>
        <v>0.76973684210526316</v>
      </c>
      <c r="N4781" s="3">
        <f>ROUND(Table1[[#This Row],[Turnover Ratio]],2)</f>
        <v>0.77</v>
      </c>
    </row>
    <row r="4782" spans="1:14" hidden="1" x14ac:dyDescent="0.25">
      <c r="A4782" t="s">
        <v>2296</v>
      </c>
      <c r="B4782" s="1">
        <v>45369</v>
      </c>
      <c r="C4782">
        <v>277</v>
      </c>
      <c r="D4782">
        <v>166</v>
      </c>
      <c r="E4782">
        <v>6</v>
      </c>
      <c r="F4782">
        <v>139</v>
      </c>
      <c r="G4782">
        <v>34</v>
      </c>
      <c r="H4782" t="s">
        <v>3951</v>
      </c>
      <c r="I4782">
        <f>YEAR(Table1[[#This Row],[Date]])</f>
        <v>2024</v>
      </c>
      <c r="J4782">
        <f>MONTH(Table1[[#This Row],[Date]])</f>
        <v>3</v>
      </c>
      <c r="K4782">
        <f>WEEKDAY(Table1[[#This Row],[Date]])</f>
        <v>2</v>
      </c>
      <c r="L4782" s="3">
        <f>DAY(Table1[[#This Row],[Date]])</f>
        <v>18</v>
      </c>
      <c r="M4782" s="3">
        <f>Table1[[#This Row],[Inventory Level]]/Table1[[#This Row],[Reorder Point]]</f>
        <v>1.6686746987951808</v>
      </c>
      <c r="N4782" s="3">
        <f>ROUND(Table1[[#This Row],[Turnover Ratio]],2)</f>
        <v>1.67</v>
      </c>
    </row>
    <row r="4783" spans="1:14" hidden="1" x14ac:dyDescent="0.25">
      <c r="A4783" t="s">
        <v>3803</v>
      </c>
      <c r="B4783" s="1">
        <v>45250</v>
      </c>
      <c r="C4783">
        <v>847</v>
      </c>
      <c r="D4783">
        <v>273</v>
      </c>
      <c r="E4783">
        <v>11</v>
      </c>
      <c r="F4783">
        <v>100</v>
      </c>
      <c r="G4783">
        <v>20</v>
      </c>
      <c r="H4783" t="s">
        <v>3950</v>
      </c>
      <c r="I4783">
        <f>YEAR(Table1[[#This Row],[Date]])</f>
        <v>2023</v>
      </c>
      <c r="J4783">
        <f>MONTH(Table1[[#This Row],[Date]])</f>
        <v>11</v>
      </c>
      <c r="K4783">
        <f>WEEKDAY(Table1[[#This Row],[Date]])</f>
        <v>2</v>
      </c>
      <c r="L4783" s="3">
        <f>DAY(Table1[[#This Row],[Date]])</f>
        <v>20</v>
      </c>
      <c r="M4783" s="3">
        <f>Table1[[#This Row],[Inventory Level]]/Table1[[#This Row],[Reorder Point]]</f>
        <v>3.1025641025641026</v>
      </c>
      <c r="N4783" s="3">
        <f>ROUND(Table1[[#This Row],[Turnover Ratio]],2)</f>
        <v>3.1</v>
      </c>
    </row>
    <row r="4784" spans="1:14" hidden="1" x14ac:dyDescent="0.25">
      <c r="A4784" t="s">
        <v>3804</v>
      </c>
      <c r="B4784" s="1">
        <v>45168</v>
      </c>
      <c r="C4784">
        <v>265</v>
      </c>
      <c r="D4784">
        <v>179</v>
      </c>
      <c r="E4784">
        <v>1</v>
      </c>
      <c r="F4784">
        <v>130</v>
      </c>
      <c r="G4784">
        <v>36</v>
      </c>
      <c r="H4784" t="s">
        <v>3950</v>
      </c>
      <c r="I4784">
        <f>YEAR(Table1[[#This Row],[Date]])</f>
        <v>2023</v>
      </c>
      <c r="J4784">
        <f>MONTH(Table1[[#This Row],[Date]])</f>
        <v>8</v>
      </c>
      <c r="K4784">
        <f>WEEKDAY(Table1[[#This Row],[Date]])</f>
        <v>4</v>
      </c>
      <c r="L4784" s="3">
        <f>DAY(Table1[[#This Row],[Date]])</f>
        <v>30</v>
      </c>
      <c r="M4784" s="3">
        <f>Table1[[#This Row],[Inventory Level]]/Table1[[#This Row],[Reorder Point]]</f>
        <v>1.4804469273743017</v>
      </c>
      <c r="N4784" s="3">
        <f>ROUND(Table1[[#This Row],[Turnover Ratio]],2)</f>
        <v>1.48</v>
      </c>
    </row>
    <row r="4785" spans="1:14" hidden="1" x14ac:dyDescent="0.25">
      <c r="A4785" t="s">
        <v>3805</v>
      </c>
      <c r="B4785" s="1">
        <v>45222</v>
      </c>
      <c r="C4785">
        <v>817</v>
      </c>
      <c r="D4785">
        <v>336</v>
      </c>
      <c r="E4785">
        <v>17</v>
      </c>
      <c r="F4785">
        <v>64</v>
      </c>
      <c r="G4785">
        <v>40</v>
      </c>
      <c r="H4785" t="s">
        <v>3950</v>
      </c>
      <c r="I4785">
        <f>YEAR(Table1[[#This Row],[Date]])</f>
        <v>2023</v>
      </c>
      <c r="J4785">
        <f>MONTH(Table1[[#This Row],[Date]])</f>
        <v>10</v>
      </c>
      <c r="K4785">
        <f>WEEKDAY(Table1[[#This Row],[Date]])</f>
        <v>2</v>
      </c>
      <c r="L4785" s="3">
        <f>DAY(Table1[[#This Row],[Date]])</f>
        <v>23</v>
      </c>
      <c r="M4785" s="3">
        <f>Table1[[#This Row],[Inventory Level]]/Table1[[#This Row],[Reorder Point]]</f>
        <v>2.4315476190476191</v>
      </c>
      <c r="N4785" s="3">
        <f>ROUND(Table1[[#This Row],[Turnover Ratio]],2)</f>
        <v>2.4300000000000002</v>
      </c>
    </row>
    <row r="4786" spans="1:14" hidden="1" x14ac:dyDescent="0.25">
      <c r="A4786" t="s">
        <v>2098</v>
      </c>
      <c r="B4786" s="1">
        <v>45439</v>
      </c>
      <c r="C4786">
        <v>618</v>
      </c>
      <c r="D4786">
        <v>480</v>
      </c>
      <c r="E4786">
        <v>26</v>
      </c>
      <c r="F4786">
        <v>117</v>
      </c>
      <c r="G4786">
        <v>31</v>
      </c>
      <c r="H4786" t="s">
        <v>3951</v>
      </c>
      <c r="I4786">
        <f>YEAR(Table1[[#This Row],[Date]])</f>
        <v>2024</v>
      </c>
      <c r="J4786">
        <f>MONTH(Table1[[#This Row],[Date]])</f>
        <v>5</v>
      </c>
      <c r="K4786">
        <f>WEEKDAY(Table1[[#This Row],[Date]])</f>
        <v>2</v>
      </c>
      <c r="L4786" s="3">
        <f>DAY(Table1[[#This Row],[Date]])</f>
        <v>27</v>
      </c>
      <c r="M4786" s="3">
        <f>Table1[[#This Row],[Inventory Level]]/Table1[[#This Row],[Reorder Point]]</f>
        <v>1.2875000000000001</v>
      </c>
      <c r="N4786" s="3">
        <f>ROUND(Table1[[#This Row],[Turnover Ratio]],2)</f>
        <v>1.29</v>
      </c>
    </row>
    <row r="4787" spans="1:14" hidden="1" x14ac:dyDescent="0.25">
      <c r="A4787" t="s">
        <v>3806</v>
      </c>
      <c r="B4787" s="1">
        <v>45007</v>
      </c>
      <c r="C4787">
        <v>636</v>
      </c>
      <c r="D4787">
        <v>234</v>
      </c>
      <c r="E4787">
        <v>26</v>
      </c>
      <c r="F4787">
        <v>94</v>
      </c>
      <c r="G4787">
        <v>16</v>
      </c>
      <c r="H4787" t="s">
        <v>3951</v>
      </c>
      <c r="I4787">
        <f>YEAR(Table1[[#This Row],[Date]])</f>
        <v>2023</v>
      </c>
      <c r="J4787">
        <f>MONTH(Table1[[#This Row],[Date]])</f>
        <v>3</v>
      </c>
      <c r="K4787">
        <f>WEEKDAY(Table1[[#This Row],[Date]])</f>
        <v>4</v>
      </c>
      <c r="L4787" s="3">
        <f>DAY(Table1[[#This Row],[Date]])</f>
        <v>22</v>
      </c>
      <c r="M4787" s="3">
        <f>Table1[[#This Row],[Inventory Level]]/Table1[[#This Row],[Reorder Point]]</f>
        <v>2.7179487179487181</v>
      </c>
      <c r="N4787" s="3">
        <f>ROUND(Table1[[#This Row],[Turnover Ratio]],2)</f>
        <v>2.72</v>
      </c>
    </row>
    <row r="4788" spans="1:14" hidden="1" x14ac:dyDescent="0.25">
      <c r="A4788" t="s">
        <v>3807</v>
      </c>
      <c r="B4788" s="1">
        <v>45500</v>
      </c>
      <c r="C4788">
        <v>886</v>
      </c>
      <c r="D4788">
        <v>75</v>
      </c>
      <c r="E4788">
        <v>12</v>
      </c>
      <c r="F4788">
        <v>140</v>
      </c>
      <c r="G4788">
        <v>15</v>
      </c>
      <c r="H4788" t="s">
        <v>3950</v>
      </c>
      <c r="I4788">
        <f>YEAR(Table1[[#This Row],[Date]])</f>
        <v>2024</v>
      </c>
      <c r="J4788">
        <f>MONTH(Table1[[#This Row],[Date]])</f>
        <v>7</v>
      </c>
      <c r="K4788">
        <f>WEEKDAY(Table1[[#This Row],[Date]])</f>
        <v>7</v>
      </c>
      <c r="L4788" s="3">
        <f>DAY(Table1[[#This Row],[Date]])</f>
        <v>27</v>
      </c>
      <c r="M4788" s="3">
        <f>Table1[[#This Row],[Inventory Level]]/Table1[[#This Row],[Reorder Point]]</f>
        <v>11.813333333333333</v>
      </c>
      <c r="N4788" s="3">
        <f>ROUND(Table1[[#This Row],[Turnover Ratio]],2)</f>
        <v>11.81</v>
      </c>
    </row>
    <row r="4789" spans="1:14" x14ac:dyDescent="0.25">
      <c r="A4789" t="s">
        <v>3808</v>
      </c>
      <c r="B4789" s="1">
        <v>45001</v>
      </c>
      <c r="C4789">
        <v>664</v>
      </c>
      <c r="D4789">
        <v>130</v>
      </c>
      <c r="E4789">
        <v>14</v>
      </c>
      <c r="F4789">
        <v>13</v>
      </c>
      <c r="G4789">
        <v>14</v>
      </c>
      <c r="H4789" t="s">
        <v>3949</v>
      </c>
      <c r="I4789">
        <f>YEAR(Table1[[#This Row],[Date]])</f>
        <v>2023</v>
      </c>
      <c r="J4789">
        <f>MONTH(Table1[[#This Row],[Date]])</f>
        <v>3</v>
      </c>
      <c r="K4789">
        <f>WEEKDAY(Table1[[#This Row],[Date]])</f>
        <v>5</v>
      </c>
      <c r="L4789" s="3">
        <f>DAY(Table1[[#This Row],[Date]])</f>
        <v>16</v>
      </c>
      <c r="M4789" s="3">
        <f>Table1[[#This Row],[Inventory Level]]/Table1[[#This Row],[Reorder Point]]</f>
        <v>5.1076923076923073</v>
      </c>
      <c r="N4789" s="3">
        <f>ROUND(Table1[[#This Row],[Turnover Ratio]],2)</f>
        <v>5.1100000000000003</v>
      </c>
    </row>
    <row r="4790" spans="1:14" hidden="1" x14ac:dyDescent="0.25">
      <c r="A4790" t="s">
        <v>2710</v>
      </c>
      <c r="B4790" s="1">
        <v>45531</v>
      </c>
      <c r="C4790">
        <v>499</v>
      </c>
      <c r="D4790">
        <v>264</v>
      </c>
      <c r="E4790">
        <v>13</v>
      </c>
      <c r="F4790">
        <v>8</v>
      </c>
      <c r="G4790">
        <v>16</v>
      </c>
      <c r="H4790" t="s">
        <v>3950</v>
      </c>
      <c r="I4790">
        <f>YEAR(Table1[[#This Row],[Date]])</f>
        <v>2024</v>
      </c>
      <c r="J4790">
        <f>MONTH(Table1[[#This Row],[Date]])</f>
        <v>8</v>
      </c>
      <c r="K4790">
        <f>WEEKDAY(Table1[[#This Row],[Date]])</f>
        <v>3</v>
      </c>
      <c r="L4790" s="3">
        <f>DAY(Table1[[#This Row],[Date]])</f>
        <v>27</v>
      </c>
      <c r="M4790" s="3">
        <f>Table1[[#This Row],[Inventory Level]]/Table1[[#This Row],[Reorder Point]]</f>
        <v>1.8901515151515151</v>
      </c>
      <c r="N4790" s="3">
        <f>ROUND(Table1[[#This Row],[Turnover Ratio]],2)</f>
        <v>1.89</v>
      </c>
    </row>
    <row r="4791" spans="1:14" x14ac:dyDescent="0.25">
      <c r="A4791" t="s">
        <v>3809</v>
      </c>
      <c r="B4791" s="1">
        <v>45121</v>
      </c>
      <c r="C4791">
        <v>926</v>
      </c>
      <c r="D4791">
        <v>276</v>
      </c>
      <c r="E4791">
        <v>7</v>
      </c>
      <c r="F4791">
        <v>149</v>
      </c>
      <c r="G4791">
        <v>8</v>
      </c>
      <c r="H4791" t="s">
        <v>3949</v>
      </c>
      <c r="I4791">
        <f>YEAR(Table1[[#This Row],[Date]])</f>
        <v>2023</v>
      </c>
      <c r="J4791">
        <f>MONTH(Table1[[#This Row],[Date]])</f>
        <v>7</v>
      </c>
      <c r="K4791">
        <f>WEEKDAY(Table1[[#This Row],[Date]])</f>
        <v>6</v>
      </c>
      <c r="L4791" s="3">
        <f>DAY(Table1[[#This Row],[Date]])</f>
        <v>14</v>
      </c>
      <c r="M4791" s="3">
        <f>Table1[[#This Row],[Inventory Level]]/Table1[[#This Row],[Reorder Point]]</f>
        <v>3.3550724637681157</v>
      </c>
      <c r="N4791" s="3">
        <f>ROUND(Table1[[#This Row],[Turnover Ratio]],2)</f>
        <v>3.36</v>
      </c>
    </row>
    <row r="4792" spans="1:14" hidden="1" x14ac:dyDescent="0.25">
      <c r="A4792" t="s">
        <v>3810</v>
      </c>
      <c r="B4792" s="1">
        <v>45383</v>
      </c>
      <c r="C4792">
        <v>427</v>
      </c>
      <c r="D4792">
        <v>155</v>
      </c>
      <c r="E4792">
        <v>13</v>
      </c>
      <c r="F4792">
        <v>150</v>
      </c>
      <c r="G4792">
        <v>9</v>
      </c>
      <c r="H4792" t="s">
        <v>3950</v>
      </c>
      <c r="I4792">
        <f>YEAR(Table1[[#This Row],[Date]])</f>
        <v>2024</v>
      </c>
      <c r="J4792">
        <f>MONTH(Table1[[#This Row],[Date]])</f>
        <v>4</v>
      </c>
      <c r="K4792">
        <f>WEEKDAY(Table1[[#This Row],[Date]])</f>
        <v>2</v>
      </c>
      <c r="L4792" s="3">
        <f>DAY(Table1[[#This Row],[Date]])</f>
        <v>1</v>
      </c>
      <c r="M4792" s="3">
        <f>Table1[[#This Row],[Inventory Level]]/Table1[[#This Row],[Reorder Point]]</f>
        <v>2.7548387096774194</v>
      </c>
      <c r="N4792" s="3">
        <f>ROUND(Table1[[#This Row],[Turnover Ratio]],2)</f>
        <v>2.75</v>
      </c>
    </row>
    <row r="4793" spans="1:14" x14ac:dyDescent="0.25">
      <c r="A4793" t="s">
        <v>3811</v>
      </c>
      <c r="B4793" s="1">
        <v>45368</v>
      </c>
      <c r="C4793">
        <v>190</v>
      </c>
      <c r="D4793">
        <v>485</v>
      </c>
      <c r="E4793">
        <v>25</v>
      </c>
      <c r="F4793">
        <v>111</v>
      </c>
      <c r="G4793">
        <v>12</v>
      </c>
      <c r="H4793" t="s">
        <v>3949</v>
      </c>
      <c r="I4793">
        <f>YEAR(Table1[[#This Row],[Date]])</f>
        <v>2024</v>
      </c>
      <c r="J4793">
        <f>MONTH(Table1[[#This Row],[Date]])</f>
        <v>3</v>
      </c>
      <c r="K4793">
        <f>WEEKDAY(Table1[[#This Row],[Date]])</f>
        <v>1</v>
      </c>
      <c r="L4793" s="3">
        <f>DAY(Table1[[#This Row],[Date]])</f>
        <v>17</v>
      </c>
      <c r="M4793" s="3">
        <f>Table1[[#This Row],[Inventory Level]]/Table1[[#This Row],[Reorder Point]]</f>
        <v>0.39175257731958762</v>
      </c>
      <c r="N4793" s="3">
        <f>ROUND(Table1[[#This Row],[Turnover Ratio]],2)</f>
        <v>0.39</v>
      </c>
    </row>
    <row r="4794" spans="1:14" x14ac:dyDescent="0.25">
      <c r="A4794" t="s">
        <v>3812</v>
      </c>
      <c r="B4794" s="1">
        <v>45003</v>
      </c>
      <c r="C4794">
        <v>359</v>
      </c>
      <c r="D4794">
        <v>127</v>
      </c>
      <c r="E4794">
        <v>8</v>
      </c>
      <c r="F4794">
        <v>49</v>
      </c>
      <c r="G4794">
        <v>16</v>
      </c>
      <c r="H4794" t="s">
        <v>3949</v>
      </c>
      <c r="I4794">
        <f>YEAR(Table1[[#This Row],[Date]])</f>
        <v>2023</v>
      </c>
      <c r="J4794">
        <f>MONTH(Table1[[#This Row],[Date]])</f>
        <v>3</v>
      </c>
      <c r="K4794">
        <f>WEEKDAY(Table1[[#This Row],[Date]])</f>
        <v>7</v>
      </c>
      <c r="L4794" s="3">
        <f>DAY(Table1[[#This Row],[Date]])</f>
        <v>18</v>
      </c>
      <c r="M4794" s="3">
        <f>Table1[[#This Row],[Inventory Level]]/Table1[[#This Row],[Reorder Point]]</f>
        <v>2.826771653543307</v>
      </c>
      <c r="N4794" s="3">
        <f>ROUND(Table1[[#This Row],[Turnover Ratio]],2)</f>
        <v>2.83</v>
      </c>
    </row>
    <row r="4795" spans="1:14" x14ac:dyDescent="0.25">
      <c r="A4795" t="s">
        <v>3813</v>
      </c>
      <c r="B4795" s="1">
        <v>45047</v>
      </c>
      <c r="C4795">
        <v>671</v>
      </c>
      <c r="D4795">
        <v>490</v>
      </c>
      <c r="E4795">
        <v>8</v>
      </c>
      <c r="F4795">
        <v>127</v>
      </c>
      <c r="G4795">
        <v>32</v>
      </c>
      <c r="H4795" t="s">
        <v>3949</v>
      </c>
      <c r="I4795">
        <f>YEAR(Table1[[#This Row],[Date]])</f>
        <v>2023</v>
      </c>
      <c r="J4795">
        <f>MONTH(Table1[[#This Row],[Date]])</f>
        <v>5</v>
      </c>
      <c r="K4795">
        <f>WEEKDAY(Table1[[#This Row],[Date]])</f>
        <v>2</v>
      </c>
      <c r="L4795" s="3">
        <f>DAY(Table1[[#This Row],[Date]])</f>
        <v>1</v>
      </c>
      <c r="M4795" s="3">
        <f>Table1[[#This Row],[Inventory Level]]/Table1[[#This Row],[Reorder Point]]</f>
        <v>1.3693877551020408</v>
      </c>
      <c r="N4795" s="3">
        <f>ROUND(Table1[[#This Row],[Turnover Ratio]],2)</f>
        <v>1.37</v>
      </c>
    </row>
    <row r="4796" spans="1:14" hidden="1" x14ac:dyDescent="0.25">
      <c r="A4796" t="s">
        <v>3814</v>
      </c>
      <c r="B4796" s="1">
        <v>45094</v>
      </c>
      <c r="C4796">
        <v>988</v>
      </c>
      <c r="D4796">
        <v>121</v>
      </c>
      <c r="E4796">
        <v>10</v>
      </c>
      <c r="F4796">
        <v>151</v>
      </c>
      <c r="G4796">
        <v>40</v>
      </c>
      <c r="H4796" t="s">
        <v>3951</v>
      </c>
      <c r="I4796">
        <f>YEAR(Table1[[#This Row],[Date]])</f>
        <v>2023</v>
      </c>
      <c r="J4796">
        <f>MONTH(Table1[[#This Row],[Date]])</f>
        <v>6</v>
      </c>
      <c r="K4796">
        <f>WEEKDAY(Table1[[#This Row],[Date]])</f>
        <v>7</v>
      </c>
      <c r="L4796" s="3">
        <f>DAY(Table1[[#This Row],[Date]])</f>
        <v>17</v>
      </c>
      <c r="M4796" s="3">
        <f>Table1[[#This Row],[Inventory Level]]/Table1[[#This Row],[Reorder Point]]</f>
        <v>8.1652892561983474</v>
      </c>
      <c r="N4796" s="3">
        <f>ROUND(Table1[[#This Row],[Turnover Ratio]],2)</f>
        <v>8.17</v>
      </c>
    </row>
    <row r="4797" spans="1:14" hidden="1" x14ac:dyDescent="0.25">
      <c r="A4797" t="s">
        <v>618</v>
      </c>
      <c r="B4797" s="1">
        <v>45587</v>
      </c>
      <c r="C4797">
        <v>725</v>
      </c>
      <c r="D4797">
        <v>290</v>
      </c>
      <c r="E4797">
        <v>17</v>
      </c>
      <c r="F4797">
        <v>168</v>
      </c>
      <c r="G4797">
        <v>28</v>
      </c>
      <c r="H4797" t="s">
        <v>3951</v>
      </c>
      <c r="I4797">
        <f>YEAR(Table1[[#This Row],[Date]])</f>
        <v>2024</v>
      </c>
      <c r="J4797">
        <f>MONTH(Table1[[#This Row],[Date]])</f>
        <v>10</v>
      </c>
      <c r="K4797">
        <f>WEEKDAY(Table1[[#This Row],[Date]])</f>
        <v>3</v>
      </c>
      <c r="L4797" s="3">
        <f>DAY(Table1[[#This Row],[Date]])</f>
        <v>22</v>
      </c>
      <c r="M4797" s="3">
        <f>Table1[[#This Row],[Inventory Level]]/Table1[[#This Row],[Reorder Point]]</f>
        <v>2.5</v>
      </c>
      <c r="N4797" s="3">
        <f>ROUND(Table1[[#This Row],[Turnover Ratio]],2)</f>
        <v>2.5</v>
      </c>
    </row>
    <row r="4798" spans="1:14" x14ac:dyDescent="0.25">
      <c r="A4798" t="s">
        <v>524</v>
      </c>
      <c r="B4798" s="1">
        <v>45437</v>
      </c>
      <c r="C4798">
        <v>981</v>
      </c>
      <c r="D4798">
        <v>161</v>
      </c>
      <c r="E4798">
        <v>26</v>
      </c>
      <c r="F4798">
        <v>13</v>
      </c>
      <c r="G4798">
        <v>44</v>
      </c>
      <c r="H4798" t="s">
        <v>3949</v>
      </c>
      <c r="I4798">
        <f>YEAR(Table1[[#This Row],[Date]])</f>
        <v>2024</v>
      </c>
      <c r="J4798">
        <f>MONTH(Table1[[#This Row],[Date]])</f>
        <v>5</v>
      </c>
      <c r="K4798">
        <f>WEEKDAY(Table1[[#This Row],[Date]])</f>
        <v>7</v>
      </c>
      <c r="L4798" s="3">
        <f>DAY(Table1[[#This Row],[Date]])</f>
        <v>25</v>
      </c>
      <c r="M4798" s="3">
        <f>Table1[[#This Row],[Inventory Level]]/Table1[[#This Row],[Reorder Point]]</f>
        <v>6.0931677018633543</v>
      </c>
      <c r="N4798" s="3">
        <f>ROUND(Table1[[#This Row],[Turnover Ratio]],2)</f>
        <v>6.09</v>
      </c>
    </row>
    <row r="4799" spans="1:14" x14ac:dyDescent="0.25">
      <c r="A4799" t="s">
        <v>409</v>
      </c>
      <c r="B4799" s="1">
        <v>45431</v>
      </c>
      <c r="C4799">
        <v>224</v>
      </c>
      <c r="D4799">
        <v>160</v>
      </c>
      <c r="E4799">
        <v>1</v>
      </c>
      <c r="F4799">
        <v>147</v>
      </c>
      <c r="G4799">
        <v>17</v>
      </c>
      <c r="H4799" t="s">
        <v>3949</v>
      </c>
      <c r="I4799">
        <f>YEAR(Table1[[#This Row],[Date]])</f>
        <v>2024</v>
      </c>
      <c r="J4799">
        <f>MONTH(Table1[[#This Row],[Date]])</f>
        <v>5</v>
      </c>
      <c r="K4799">
        <f>WEEKDAY(Table1[[#This Row],[Date]])</f>
        <v>1</v>
      </c>
      <c r="L4799" s="3">
        <f>DAY(Table1[[#This Row],[Date]])</f>
        <v>19</v>
      </c>
      <c r="M4799" s="3">
        <f>Table1[[#This Row],[Inventory Level]]/Table1[[#This Row],[Reorder Point]]</f>
        <v>1.4</v>
      </c>
      <c r="N4799" s="3">
        <f>ROUND(Table1[[#This Row],[Turnover Ratio]],2)</f>
        <v>1.4</v>
      </c>
    </row>
    <row r="4800" spans="1:14" x14ac:dyDescent="0.25">
      <c r="A4800" t="s">
        <v>3815</v>
      </c>
      <c r="B4800" s="1">
        <v>44988</v>
      </c>
      <c r="C4800">
        <v>455</v>
      </c>
      <c r="D4800">
        <v>184</v>
      </c>
      <c r="E4800">
        <v>20</v>
      </c>
      <c r="F4800">
        <v>109</v>
      </c>
      <c r="G4800">
        <v>13</v>
      </c>
      <c r="H4800" t="s">
        <v>3949</v>
      </c>
      <c r="I4800">
        <f>YEAR(Table1[[#This Row],[Date]])</f>
        <v>2023</v>
      </c>
      <c r="J4800">
        <f>MONTH(Table1[[#This Row],[Date]])</f>
        <v>3</v>
      </c>
      <c r="K4800">
        <f>WEEKDAY(Table1[[#This Row],[Date]])</f>
        <v>6</v>
      </c>
      <c r="L4800" s="3">
        <f>DAY(Table1[[#This Row],[Date]])</f>
        <v>3</v>
      </c>
      <c r="M4800" s="3">
        <f>Table1[[#This Row],[Inventory Level]]/Table1[[#This Row],[Reorder Point]]</f>
        <v>2.472826086956522</v>
      </c>
      <c r="N4800" s="3">
        <f>ROUND(Table1[[#This Row],[Turnover Ratio]],2)</f>
        <v>2.4700000000000002</v>
      </c>
    </row>
    <row r="4801" spans="1:14" hidden="1" x14ac:dyDescent="0.25">
      <c r="A4801" t="s">
        <v>3816</v>
      </c>
      <c r="B4801" s="1">
        <v>45448</v>
      </c>
      <c r="C4801">
        <v>222</v>
      </c>
      <c r="D4801">
        <v>70</v>
      </c>
      <c r="E4801">
        <v>7</v>
      </c>
      <c r="F4801">
        <v>101</v>
      </c>
      <c r="G4801">
        <v>48</v>
      </c>
      <c r="H4801" t="s">
        <v>3951</v>
      </c>
      <c r="I4801">
        <f>YEAR(Table1[[#This Row],[Date]])</f>
        <v>2024</v>
      </c>
      <c r="J4801">
        <f>MONTH(Table1[[#This Row],[Date]])</f>
        <v>6</v>
      </c>
      <c r="K4801">
        <f>WEEKDAY(Table1[[#This Row],[Date]])</f>
        <v>4</v>
      </c>
      <c r="L4801" s="3">
        <f>DAY(Table1[[#This Row],[Date]])</f>
        <v>5</v>
      </c>
      <c r="M4801" s="3">
        <f>Table1[[#This Row],[Inventory Level]]/Table1[[#This Row],[Reorder Point]]</f>
        <v>3.1714285714285713</v>
      </c>
      <c r="N4801" s="3">
        <f>ROUND(Table1[[#This Row],[Turnover Ratio]],2)</f>
        <v>3.17</v>
      </c>
    </row>
    <row r="4802" spans="1:14" x14ac:dyDescent="0.25">
      <c r="A4802" t="s">
        <v>3725</v>
      </c>
      <c r="B4802" s="1">
        <v>45357</v>
      </c>
      <c r="C4802">
        <v>353</v>
      </c>
      <c r="D4802">
        <v>276</v>
      </c>
      <c r="E4802">
        <v>26</v>
      </c>
      <c r="F4802">
        <v>18</v>
      </c>
      <c r="G4802">
        <v>11</v>
      </c>
      <c r="H4802" t="s">
        <v>3949</v>
      </c>
      <c r="I4802">
        <f>YEAR(Table1[[#This Row],[Date]])</f>
        <v>2024</v>
      </c>
      <c r="J4802">
        <f>MONTH(Table1[[#This Row],[Date]])</f>
        <v>3</v>
      </c>
      <c r="K4802">
        <f>WEEKDAY(Table1[[#This Row],[Date]])</f>
        <v>4</v>
      </c>
      <c r="L4802" s="3">
        <f>DAY(Table1[[#This Row],[Date]])</f>
        <v>6</v>
      </c>
      <c r="M4802" s="3">
        <f>Table1[[#This Row],[Inventory Level]]/Table1[[#This Row],[Reorder Point]]</f>
        <v>1.2789855072463767</v>
      </c>
      <c r="N4802" s="3">
        <f>ROUND(Table1[[#This Row],[Turnover Ratio]],2)</f>
        <v>1.28</v>
      </c>
    </row>
    <row r="4803" spans="1:14" x14ac:dyDescent="0.25">
      <c r="A4803" t="s">
        <v>3817</v>
      </c>
      <c r="B4803" s="1">
        <v>45189</v>
      </c>
      <c r="C4803">
        <v>223</v>
      </c>
      <c r="D4803">
        <v>313</v>
      </c>
      <c r="E4803">
        <v>2</v>
      </c>
      <c r="F4803">
        <v>95</v>
      </c>
      <c r="G4803">
        <v>40</v>
      </c>
      <c r="H4803" t="s">
        <v>3949</v>
      </c>
      <c r="I4803">
        <f>YEAR(Table1[[#This Row],[Date]])</f>
        <v>2023</v>
      </c>
      <c r="J4803">
        <f>MONTH(Table1[[#This Row],[Date]])</f>
        <v>9</v>
      </c>
      <c r="K4803">
        <f>WEEKDAY(Table1[[#This Row],[Date]])</f>
        <v>4</v>
      </c>
      <c r="L4803" s="3">
        <f>DAY(Table1[[#This Row],[Date]])</f>
        <v>20</v>
      </c>
      <c r="M4803" s="3">
        <f>Table1[[#This Row],[Inventory Level]]/Table1[[#This Row],[Reorder Point]]</f>
        <v>0.71246006389776362</v>
      </c>
      <c r="N4803" s="3">
        <f>ROUND(Table1[[#This Row],[Turnover Ratio]],2)</f>
        <v>0.71</v>
      </c>
    </row>
    <row r="4804" spans="1:14" hidden="1" x14ac:dyDescent="0.25">
      <c r="A4804" t="s">
        <v>159</v>
      </c>
      <c r="B4804" s="1">
        <v>45337</v>
      </c>
      <c r="C4804">
        <v>530</v>
      </c>
      <c r="D4804">
        <v>181</v>
      </c>
      <c r="E4804">
        <v>29</v>
      </c>
      <c r="F4804">
        <v>67</v>
      </c>
      <c r="G4804">
        <v>1</v>
      </c>
      <c r="H4804" t="s">
        <v>3951</v>
      </c>
      <c r="I4804">
        <f>YEAR(Table1[[#This Row],[Date]])</f>
        <v>2024</v>
      </c>
      <c r="J4804">
        <f>MONTH(Table1[[#This Row],[Date]])</f>
        <v>2</v>
      </c>
      <c r="K4804">
        <f>WEEKDAY(Table1[[#This Row],[Date]])</f>
        <v>5</v>
      </c>
      <c r="L4804" s="3">
        <f>DAY(Table1[[#This Row],[Date]])</f>
        <v>15</v>
      </c>
      <c r="M4804" s="3">
        <f>Table1[[#This Row],[Inventory Level]]/Table1[[#This Row],[Reorder Point]]</f>
        <v>2.9281767955801103</v>
      </c>
      <c r="N4804" s="3">
        <f>ROUND(Table1[[#This Row],[Turnover Ratio]],2)</f>
        <v>2.93</v>
      </c>
    </row>
    <row r="4805" spans="1:14" hidden="1" x14ac:dyDescent="0.25">
      <c r="A4805" t="s">
        <v>3222</v>
      </c>
      <c r="B4805" s="1">
        <v>45426</v>
      </c>
      <c r="C4805">
        <v>276</v>
      </c>
      <c r="D4805">
        <v>76</v>
      </c>
      <c r="E4805">
        <v>19</v>
      </c>
      <c r="F4805">
        <v>134</v>
      </c>
      <c r="G4805">
        <v>48</v>
      </c>
      <c r="H4805" t="s">
        <v>3951</v>
      </c>
      <c r="I4805">
        <f>YEAR(Table1[[#This Row],[Date]])</f>
        <v>2024</v>
      </c>
      <c r="J4805">
        <f>MONTH(Table1[[#This Row],[Date]])</f>
        <v>5</v>
      </c>
      <c r="K4805">
        <f>WEEKDAY(Table1[[#This Row],[Date]])</f>
        <v>3</v>
      </c>
      <c r="L4805" s="3">
        <f>DAY(Table1[[#This Row],[Date]])</f>
        <v>14</v>
      </c>
      <c r="M4805" s="3">
        <f>Table1[[#This Row],[Inventory Level]]/Table1[[#This Row],[Reorder Point]]</f>
        <v>3.6315789473684212</v>
      </c>
      <c r="N4805" s="3">
        <f>ROUND(Table1[[#This Row],[Turnover Ratio]],2)</f>
        <v>3.63</v>
      </c>
    </row>
    <row r="4806" spans="1:14" x14ac:dyDescent="0.25">
      <c r="A4806" t="s">
        <v>3818</v>
      </c>
      <c r="B4806" s="1">
        <v>45177</v>
      </c>
      <c r="C4806">
        <v>104</v>
      </c>
      <c r="D4806">
        <v>248</v>
      </c>
      <c r="E4806">
        <v>8</v>
      </c>
      <c r="F4806">
        <v>142</v>
      </c>
      <c r="G4806">
        <v>45</v>
      </c>
      <c r="H4806" t="s">
        <v>3949</v>
      </c>
      <c r="I4806">
        <f>YEAR(Table1[[#This Row],[Date]])</f>
        <v>2023</v>
      </c>
      <c r="J4806">
        <f>MONTH(Table1[[#This Row],[Date]])</f>
        <v>9</v>
      </c>
      <c r="K4806">
        <f>WEEKDAY(Table1[[#This Row],[Date]])</f>
        <v>6</v>
      </c>
      <c r="L4806" s="3">
        <f>DAY(Table1[[#This Row],[Date]])</f>
        <v>8</v>
      </c>
      <c r="M4806" s="3">
        <f>Table1[[#This Row],[Inventory Level]]/Table1[[#This Row],[Reorder Point]]</f>
        <v>0.41935483870967744</v>
      </c>
      <c r="N4806" s="3">
        <f>ROUND(Table1[[#This Row],[Turnover Ratio]],2)</f>
        <v>0.42</v>
      </c>
    </row>
    <row r="4807" spans="1:14" hidden="1" x14ac:dyDescent="0.25">
      <c r="A4807" t="s">
        <v>1557</v>
      </c>
      <c r="B4807" s="1">
        <v>45021</v>
      </c>
      <c r="C4807">
        <v>908</v>
      </c>
      <c r="D4807">
        <v>197</v>
      </c>
      <c r="E4807">
        <v>27</v>
      </c>
      <c r="F4807">
        <v>110</v>
      </c>
      <c r="G4807">
        <v>40</v>
      </c>
      <c r="H4807" t="s">
        <v>3951</v>
      </c>
      <c r="I4807">
        <f>YEAR(Table1[[#This Row],[Date]])</f>
        <v>2023</v>
      </c>
      <c r="J4807">
        <f>MONTH(Table1[[#This Row],[Date]])</f>
        <v>4</v>
      </c>
      <c r="K4807">
        <f>WEEKDAY(Table1[[#This Row],[Date]])</f>
        <v>4</v>
      </c>
      <c r="L4807" s="3">
        <f>DAY(Table1[[#This Row],[Date]])</f>
        <v>5</v>
      </c>
      <c r="M4807" s="3">
        <f>Table1[[#This Row],[Inventory Level]]/Table1[[#This Row],[Reorder Point]]</f>
        <v>4.6091370558375635</v>
      </c>
      <c r="N4807" s="3">
        <f>ROUND(Table1[[#This Row],[Turnover Ratio]],2)</f>
        <v>4.6100000000000003</v>
      </c>
    </row>
    <row r="4808" spans="1:14" x14ac:dyDescent="0.25">
      <c r="A4808" t="s">
        <v>3819</v>
      </c>
      <c r="B4808" s="1">
        <v>45477</v>
      </c>
      <c r="C4808">
        <v>442</v>
      </c>
      <c r="D4808">
        <v>238</v>
      </c>
      <c r="E4808">
        <v>1</v>
      </c>
      <c r="F4808">
        <v>8</v>
      </c>
      <c r="G4808">
        <v>45</v>
      </c>
      <c r="H4808" t="s">
        <v>3949</v>
      </c>
      <c r="I4808">
        <f>YEAR(Table1[[#This Row],[Date]])</f>
        <v>2024</v>
      </c>
      <c r="J4808">
        <f>MONTH(Table1[[#This Row],[Date]])</f>
        <v>7</v>
      </c>
      <c r="K4808">
        <f>WEEKDAY(Table1[[#This Row],[Date]])</f>
        <v>5</v>
      </c>
      <c r="L4808" s="3">
        <f>DAY(Table1[[#This Row],[Date]])</f>
        <v>4</v>
      </c>
      <c r="M4808" s="3">
        <f>Table1[[#This Row],[Inventory Level]]/Table1[[#This Row],[Reorder Point]]</f>
        <v>1.8571428571428572</v>
      </c>
      <c r="N4808" s="3">
        <f>ROUND(Table1[[#This Row],[Turnover Ratio]],2)</f>
        <v>1.86</v>
      </c>
    </row>
    <row r="4809" spans="1:14" hidden="1" x14ac:dyDescent="0.25">
      <c r="A4809" t="s">
        <v>3820</v>
      </c>
      <c r="B4809" s="1">
        <v>45289</v>
      </c>
      <c r="C4809">
        <v>593</v>
      </c>
      <c r="D4809">
        <v>113</v>
      </c>
      <c r="E4809">
        <v>19</v>
      </c>
      <c r="F4809">
        <v>97</v>
      </c>
      <c r="G4809">
        <v>13</v>
      </c>
      <c r="H4809" t="s">
        <v>3951</v>
      </c>
      <c r="I4809">
        <f>YEAR(Table1[[#This Row],[Date]])</f>
        <v>2023</v>
      </c>
      <c r="J4809">
        <f>MONTH(Table1[[#This Row],[Date]])</f>
        <v>12</v>
      </c>
      <c r="K4809">
        <f>WEEKDAY(Table1[[#This Row],[Date]])</f>
        <v>6</v>
      </c>
      <c r="L4809" s="3">
        <f>DAY(Table1[[#This Row],[Date]])</f>
        <v>29</v>
      </c>
      <c r="M4809" s="3">
        <f>Table1[[#This Row],[Inventory Level]]/Table1[[#This Row],[Reorder Point]]</f>
        <v>5.2477876106194694</v>
      </c>
      <c r="N4809" s="3">
        <f>ROUND(Table1[[#This Row],[Turnover Ratio]],2)</f>
        <v>5.25</v>
      </c>
    </row>
    <row r="4810" spans="1:14" x14ac:dyDescent="0.25">
      <c r="A4810" t="s">
        <v>3496</v>
      </c>
      <c r="B4810" s="1">
        <v>45316</v>
      </c>
      <c r="C4810">
        <v>594</v>
      </c>
      <c r="D4810">
        <v>348</v>
      </c>
      <c r="E4810">
        <v>6</v>
      </c>
      <c r="F4810">
        <v>132</v>
      </c>
      <c r="G4810">
        <v>5</v>
      </c>
      <c r="H4810" t="s">
        <v>3949</v>
      </c>
      <c r="I4810">
        <f>YEAR(Table1[[#This Row],[Date]])</f>
        <v>2024</v>
      </c>
      <c r="J4810">
        <f>MONTH(Table1[[#This Row],[Date]])</f>
        <v>1</v>
      </c>
      <c r="K4810">
        <f>WEEKDAY(Table1[[#This Row],[Date]])</f>
        <v>5</v>
      </c>
      <c r="L4810" s="3">
        <f>DAY(Table1[[#This Row],[Date]])</f>
        <v>25</v>
      </c>
      <c r="M4810" s="3">
        <f>Table1[[#This Row],[Inventory Level]]/Table1[[#This Row],[Reorder Point]]</f>
        <v>1.7068965517241379</v>
      </c>
      <c r="N4810" s="3">
        <f>ROUND(Table1[[#This Row],[Turnover Ratio]],2)</f>
        <v>1.71</v>
      </c>
    </row>
    <row r="4811" spans="1:14" hidden="1" x14ac:dyDescent="0.25">
      <c r="A4811" t="s">
        <v>3821</v>
      </c>
      <c r="B4811" s="1">
        <v>45456</v>
      </c>
      <c r="C4811">
        <v>155</v>
      </c>
      <c r="D4811">
        <v>444</v>
      </c>
      <c r="E4811">
        <v>9</v>
      </c>
      <c r="F4811">
        <v>85</v>
      </c>
      <c r="G4811">
        <v>49</v>
      </c>
      <c r="H4811" t="s">
        <v>3951</v>
      </c>
      <c r="I4811">
        <f>YEAR(Table1[[#This Row],[Date]])</f>
        <v>2024</v>
      </c>
      <c r="J4811">
        <f>MONTH(Table1[[#This Row],[Date]])</f>
        <v>6</v>
      </c>
      <c r="K4811">
        <f>WEEKDAY(Table1[[#This Row],[Date]])</f>
        <v>5</v>
      </c>
      <c r="L4811" s="3">
        <f>DAY(Table1[[#This Row],[Date]])</f>
        <v>13</v>
      </c>
      <c r="M4811" s="3">
        <f>Table1[[#This Row],[Inventory Level]]/Table1[[#This Row],[Reorder Point]]</f>
        <v>0.34909909909909909</v>
      </c>
      <c r="N4811" s="3">
        <f>ROUND(Table1[[#This Row],[Turnover Ratio]],2)</f>
        <v>0.35</v>
      </c>
    </row>
    <row r="4812" spans="1:14" x14ac:dyDescent="0.25">
      <c r="A4812" t="s">
        <v>1794</v>
      </c>
      <c r="B4812" s="1">
        <v>45690</v>
      </c>
      <c r="C4812">
        <v>504</v>
      </c>
      <c r="D4812">
        <v>186</v>
      </c>
      <c r="E4812">
        <v>18</v>
      </c>
      <c r="F4812">
        <v>67</v>
      </c>
      <c r="G4812">
        <v>48</v>
      </c>
      <c r="H4812" t="s">
        <v>3949</v>
      </c>
      <c r="I4812">
        <f>YEAR(Table1[[#This Row],[Date]])</f>
        <v>2025</v>
      </c>
      <c r="J4812">
        <f>MONTH(Table1[[#This Row],[Date]])</f>
        <v>2</v>
      </c>
      <c r="K4812">
        <f>WEEKDAY(Table1[[#This Row],[Date]])</f>
        <v>1</v>
      </c>
      <c r="L4812" s="3">
        <f>DAY(Table1[[#This Row],[Date]])</f>
        <v>2</v>
      </c>
      <c r="M4812" s="3">
        <f>Table1[[#This Row],[Inventory Level]]/Table1[[#This Row],[Reorder Point]]</f>
        <v>2.7096774193548385</v>
      </c>
      <c r="N4812" s="3">
        <f>ROUND(Table1[[#This Row],[Turnover Ratio]],2)</f>
        <v>2.71</v>
      </c>
    </row>
    <row r="4813" spans="1:14" hidden="1" x14ac:dyDescent="0.25">
      <c r="A4813" t="s">
        <v>3822</v>
      </c>
      <c r="B4813" s="1">
        <v>45147</v>
      </c>
      <c r="C4813">
        <v>438</v>
      </c>
      <c r="D4813">
        <v>90</v>
      </c>
      <c r="E4813">
        <v>27</v>
      </c>
      <c r="F4813">
        <v>184</v>
      </c>
      <c r="G4813">
        <v>37</v>
      </c>
      <c r="H4813" t="s">
        <v>3950</v>
      </c>
      <c r="I4813">
        <f>YEAR(Table1[[#This Row],[Date]])</f>
        <v>2023</v>
      </c>
      <c r="J4813">
        <f>MONTH(Table1[[#This Row],[Date]])</f>
        <v>8</v>
      </c>
      <c r="K4813">
        <f>WEEKDAY(Table1[[#This Row],[Date]])</f>
        <v>4</v>
      </c>
      <c r="L4813" s="3">
        <f>DAY(Table1[[#This Row],[Date]])</f>
        <v>9</v>
      </c>
      <c r="M4813" s="3">
        <f>Table1[[#This Row],[Inventory Level]]/Table1[[#This Row],[Reorder Point]]</f>
        <v>4.8666666666666663</v>
      </c>
      <c r="N4813" s="3">
        <f>ROUND(Table1[[#This Row],[Turnover Ratio]],2)</f>
        <v>4.87</v>
      </c>
    </row>
    <row r="4814" spans="1:14" hidden="1" x14ac:dyDescent="0.25">
      <c r="A4814" t="s">
        <v>3823</v>
      </c>
      <c r="B4814" s="1">
        <v>45664</v>
      </c>
      <c r="C4814">
        <v>172</v>
      </c>
      <c r="D4814">
        <v>236</v>
      </c>
      <c r="E4814">
        <v>23</v>
      </c>
      <c r="F4814">
        <v>159</v>
      </c>
      <c r="G4814">
        <v>43</v>
      </c>
      <c r="H4814" t="s">
        <v>3950</v>
      </c>
      <c r="I4814">
        <f>YEAR(Table1[[#This Row],[Date]])</f>
        <v>2025</v>
      </c>
      <c r="J4814">
        <f>MONTH(Table1[[#This Row],[Date]])</f>
        <v>1</v>
      </c>
      <c r="K4814">
        <f>WEEKDAY(Table1[[#This Row],[Date]])</f>
        <v>3</v>
      </c>
      <c r="L4814" s="3">
        <f>DAY(Table1[[#This Row],[Date]])</f>
        <v>7</v>
      </c>
      <c r="M4814" s="3">
        <f>Table1[[#This Row],[Inventory Level]]/Table1[[#This Row],[Reorder Point]]</f>
        <v>0.72881355932203384</v>
      </c>
      <c r="N4814" s="3">
        <f>ROUND(Table1[[#This Row],[Turnover Ratio]],2)</f>
        <v>0.73</v>
      </c>
    </row>
    <row r="4815" spans="1:14" hidden="1" x14ac:dyDescent="0.25">
      <c r="A4815" t="s">
        <v>1657</v>
      </c>
      <c r="B4815" s="1">
        <v>44979</v>
      </c>
      <c r="C4815">
        <v>900</v>
      </c>
      <c r="D4815">
        <v>108</v>
      </c>
      <c r="E4815">
        <v>21</v>
      </c>
      <c r="F4815">
        <v>149</v>
      </c>
      <c r="G4815">
        <v>38</v>
      </c>
      <c r="H4815" t="s">
        <v>3951</v>
      </c>
      <c r="I4815">
        <f>YEAR(Table1[[#This Row],[Date]])</f>
        <v>2023</v>
      </c>
      <c r="J4815">
        <f>MONTH(Table1[[#This Row],[Date]])</f>
        <v>2</v>
      </c>
      <c r="K4815">
        <f>WEEKDAY(Table1[[#This Row],[Date]])</f>
        <v>4</v>
      </c>
      <c r="L4815" s="3">
        <f>DAY(Table1[[#This Row],[Date]])</f>
        <v>22</v>
      </c>
      <c r="M4815" s="3">
        <f>Table1[[#This Row],[Inventory Level]]/Table1[[#This Row],[Reorder Point]]</f>
        <v>8.3333333333333339</v>
      </c>
      <c r="N4815" s="3">
        <f>ROUND(Table1[[#This Row],[Turnover Ratio]],2)</f>
        <v>8.33</v>
      </c>
    </row>
    <row r="4816" spans="1:14" hidden="1" x14ac:dyDescent="0.25">
      <c r="A4816" t="s">
        <v>3824</v>
      </c>
      <c r="B4816" s="1">
        <v>45194</v>
      </c>
      <c r="C4816">
        <v>424</v>
      </c>
      <c r="D4816">
        <v>337</v>
      </c>
      <c r="E4816">
        <v>2</v>
      </c>
      <c r="F4816">
        <v>15</v>
      </c>
      <c r="G4816">
        <v>50</v>
      </c>
      <c r="H4816" t="s">
        <v>3951</v>
      </c>
      <c r="I4816">
        <f>YEAR(Table1[[#This Row],[Date]])</f>
        <v>2023</v>
      </c>
      <c r="J4816">
        <f>MONTH(Table1[[#This Row],[Date]])</f>
        <v>9</v>
      </c>
      <c r="K4816">
        <f>WEEKDAY(Table1[[#This Row],[Date]])</f>
        <v>2</v>
      </c>
      <c r="L4816" s="3">
        <f>DAY(Table1[[#This Row],[Date]])</f>
        <v>25</v>
      </c>
      <c r="M4816" s="3">
        <f>Table1[[#This Row],[Inventory Level]]/Table1[[#This Row],[Reorder Point]]</f>
        <v>1.258160237388724</v>
      </c>
      <c r="N4816" s="3">
        <f>ROUND(Table1[[#This Row],[Turnover Ratio]],2)</f>
        <v>1.26</v>
      </c>
    </row>
    <row r="4817" spans="1:14" x14ac:dyDescent="0.25">
      <c r="A4817" t="s">
        <v>1376</v>
      </c>
      <c r="B4817" s="1">
        <v>45584</v>
      </c>
      <c r="C4817">
        <v>808</v>
      </c>
      <c r="D4817">
        <v>385</v>
      </c>
      <c r="E4817">
        <v>16</v>
      </c>
      <c r="F4817">
        <v>157</v>
      </c>
      <c r="G4817">
        <v>43</v>
      </c>
      <c r="H4817" t="s">
        <v>3949</v>
      </c>
      <c r="I4817">
        <f>YEAR(Table1[[#This Row],[Date]])</f>
        <v>2024</v>
      </c>
      <c r="J4817">
        <f>MONTH(Table1[[#This Row],[Date]])</f>
        <v>10</v>
      </c>
      <c r="K4817">
        <f>WEEKDAY(Table1[[#This Row],[Date]])</f>
        <v>7</v>
      </c>
      <c r="L4817" s="3">
        <f>DAY(Table1[[#This Row],[Date]])</f>
        <v>19</v>
      </c>
      <c r="M4817" s="3">
        <f>Table1[[#This Row],[Inventory Level]]/Table1[[#This Row],[Reorder Point]]</f>
        <v>2.0987012987012985</v>
      </c>
      <c r="N4817" s="3">
        <f>ROUND(Table1[[#This Row],[Turnover Ratio]],2)</f>
        <v>2.1</v>
      </c>
    </row>
    <row r="4818" spans="1:14" hidden="1" x14ac:dyDescent="0.25">
      <c r="A4818" t="s">
        <v>3825</v>
      </c>
      <c r="B4818" s="1">
        <v>45414</v>
      </c>
      <c r="C4818">
        <v>631</v>
      </c>
      <c r="D4818">
        <v>262</v>
      </c>
      <c r="E4818">
        <v>3</v>
      </c>
      <c r="F4818">
        <v>56</v>
      </c>
      <c r="G4818">
        <v>9</v>
      </c>
      <c r="H4818" t="s">
        <v>3951</v>
      </c>
      <c r="I4818">
        <f>YEAR(Table1[[#This Row],[Date]])</f>
        <v>2024</v>
      </c>
      <c r="J4818">
        <f>MONTH(Table1[[#This Row],[Date]])</f>
        <v>5</v>
      </c>
      <c r="K4818">
        <f>WEEKDAY(Table1[[#This Row],[Date]])</f>
        <v>5</v>
      </c>
      <c r="L4818" s="3">
        <f>DAY(Table1[[#This Row],[Date]])</f>
        <v>2</v>
      </c>
      <c r="M4818" s="3">
        <f>Table1[[#This Row],[Inventory Level]]/Table1[[#This Row],[Reorder Point]]</f>
        <v>2.4083969465648853</v>
      </c>
      <c r="N4818" s="3">
        <f>ROUND(Table1[[#This Row],[Turnover Ratio]],2)</f>
        <v>2.41</v>
      </c>
    </row>
    <row r="4819" spans="1:14" x14ac:dyDescent="0.25">
      <c r="A4819" t="s">
        <v>2516</v>
      </c>
      <c r="B4819" s="1">
        <v>45190</v>
      </c>
      <c r="C4819">
        <v>544</v>
      </c>
      <c r="D4819">
        <v>475</v>
      </c>
      <c r="E4819">
        <v>7</v>
      </c>
      <c r="F4819">
        <v>6</v>
      </c>
      <c r="G4819">
        <v>14</v>
      </c>
      <c r="H4819" t="s">
        <v>3949</v>
      </c>
      <c r="I4819">
        <f>YEAR(Table1[[#This Row],[Date]])</f>
        <v>2023</v>
      </c>
      <c r="J4819">
        <f>MONTH(Table1[[#This Row],[Date]])</f>
        <v>9</v>
      </c>
      <c r="K4819">
        <f>WEEKDAY(Table1[[#This Row],[Date]])</f>
        <v>5</v>
      </c>
      <c r="L4819" s="3">
        <f>DAY(Table1[[#This Row],[Date]])</f>
        <v>21</v>
      </c>
      <c r="M4819" s="3">
        <f>Table1[[#This Row],[Inventory Level]]/Table1[[#This Row],[Reorder Point]]</f>
        <v>1.1452631578947368</v>
      </c>
      <c r="N4819" s="3">
        <f>ROUND(Table1[[#This Row],[Turnover Ratio]],2)</f>
        <v>1.1499999999999999</v>
      </c>
    </row>
    <row r="4820" spans="1:14" hidden="1" x14ac:dyDescent="0.25">
      <c r="A4820" t="s">
        <v>283</v>
      </c>
      <c r="B4820" s="1">
        <v>45281</v>
      </c>
      <c r="C4820">
        <v>796</v>
      </c>
      <c r="D4820">
        <v>475</v>
      </c>
      <c r="E4820">
        <v>21</v>
      </c>
      <c r="F4820">
        <v>72</v>
      </c>
      <c r="G4820">
        <v>48</v>
      </c>
      <c r="H4820" t="s">
        <v>3951</v>
      </c>
      <c r="I4820">
        <f>YEAR(Table1[[#This Row],[Date]])</f>
        <v>2023</v>
      </c>
      <c r="J4820">
        <f>MONTH(Table1[[#This Row],[Date]])</f>
        <v>12</v>
      </c>
      <c r="K4820">
        <f>WEEKDAY(Table1[[#This Row],[Date]])</f>
        <v>5</v>
      </c>
      <c r="L4820" s="3">
        <f>DAY(Table1[[#This Row],[Date]])</f>
        <v>21</v>
      </c>
      <c r="M4820" s="3">
        <f>Table1[[#This Row],[Inventory Level]]/Table1[[#This Row],[Reorder Point]]</f>
        <v>1.6757894736842105</v>
      </c>
      <c r="N4820" s="3">
        <f>ROUND(Table1[[#This Row],[Turnover Ratio]],2)</f>
        <v>1.68</v>
      </c>
    </row>
    <row r="4821" spans="1:14" x14ac:dyDescent="0.25">
      <c r="A4821" t="s">
        <v>3826</v>
      </c>
      <c r="B4821" s="1">
        <v>45251</v>
      </c>
      <c r="C4821">
        <v>144</v>
      </c>
      <c r="D4821">
        <v>341</v>
      </c>
      <c r="E4821">
        <v>30</v>
      </c>
      <c r="F4821">
        <v>83</v>
      </c>
      <c r="G4821">
        <v>30</v>
      </c>
      <c r="H4821" t="s">
        <v>3949</v>
      </c>
      <c r="I4821">
        <f>YEAR(Table1[[#This Row],[Date]])</f>
        <v>2023</v>
      </c>
      <c r="J4821">
        <f>MONTH(Table1[[#This Row],[Date]])</f>
        <v>11</v>
      </c>
      <c r="K4821">
        <f>WEEKDAY(Table1[[#This Row],[Date]])</f>
        <v>3</v>
      </c>
      <c r="L4821" s="3">
        <f>DAY(Table1[[#This Row],[Date]])</f>
        <v>21</v>
      </c>
      <c r="M4821" s="3">
        <f>Table1[[#This Row],[Inventory Level]]/Table1[[#This Row],[Reorder Point]]</f>
        <v>0.42228739002932553</v>
      </c>
      <c r="N4821" s="3">
        <f>ROUND(Table1[[#This Row],[Turnover Ratio]],2)</f>
        <v>0.42</v>
      </c>
    </row>
    <row r="4822" spans="1:14" x14ac:dyDescent="0.25">
      <c r="A4822" t="s">
        <v>3827</v>
      </c>
      <c r="B4822" s="1">
        <v>45229</v>
      </c>
      <c r="C4822">
        <v>515</v>
      </c>
      <c r="D4822">
        <v>313</v>
      </c>
      <c r="E4822">
        <v>30</v>
      </c>
      <c r="F4822">
        <v>57</v>
      </c>
      <c r="G4822">
        <v>35</v>
      </c>
      <c r="H4822" t="s">
        <v>3949</v>
      </c>
      <c r="I4822">
        <f>YEAR(Table1[[#This Row],[Date]])</f>
        <v>2023</v>
      </c>
      <c r="J4822">
        <f>MONTH(Table1[[#This Row],[Date]])</f>
        <v>10</v>
      </c>
      <c r="K4822">
        <f>WEEKDAY(Table1[[#This Row],[Date]])</f>
        <v>2</v>
      </c>
      <c r="L4822" s="3">
        <f>DAY(Table1[[#This Row],[Date]])</f>
        <v>30</v>
      </c>
      <c r="M4822" s="3">
        <f>Table1[[#This Row],[Inventory Level]]/Table1[[#This Row],[Reorder Point]]</f>
        <v>1.645367412140575</v>
      </c>
      <c r="N4822" s="3">
        <f>ROUND(Table1[[#This Row],[Turnover Ratio]],2)</f>
        <v>1.65</v>
      </c>
    </row>
    <row r="4823" spans="1:14" x14ac:dyDescent="0.25">
      <c r="A4823" t="s">
        <v>2368</v>
      </c>
      <c r="B4823" s="1">
        <v>45584</v>
      </c>
      <c r="C4823">
        <v>334</v>
      </c>
      <c r="D4823">
        <v>216</v>
      </c>
      <c r="E4823">
        <v>12</v>
      </c>
      <c r="F4823">
        <v>194</v>
      </c>
      <c r="G4823">
        <v>4</v>
      </c>
      <c r="H4823" t="s">
        <v>3949</v>
      </c>
      <c r="I4823">
        <f>YEAR(Table1[[#This Row],[Date]])</f>
        <v>2024</v>
      </c>
      <c r="J4823">
        <f>MONTH(Table1[[#This Row],[Date]])</f>
        <v>10</v>
      </c>
      <c r="K4823">
        <f>WEEKDAY(Table1[[#This Row],[Date]])</f>
        <v>7</v>
      </c>
      <c r="L4823" s="3">
        <f>DAY(Table1[[#This Row],[Date]])</f>
        <v>19</v>
      </c>
      <c r="M4823" s="3">
        <f>Table1[[#This Row],[Inventory Level]]/Table1[[#This Row],[Reorder Point]]</f>
        <v>1.5462962962962963</v>
      </c>
      <c r="N4823" s="3">
        <f>ROUND(Table1[[#This Row],[Turnover Ratio]],2)</f>
        <v>1.55</v>
      </c>
    </row>
    <row r="4824" spans="1:14" x14ac:dyDescent="0.25">
      <c r="A4824" t="s">
        <v>3828</v>
      </c>
      <c r="B4824" s="1">
        <v>45595</v>
      </c>
      <c r="C4824">
        <v>561</v>
      </c>
      <c r="D4824">
        <v>464</v>
      </c>
      <c r="E4824">
        <v>29</v>
      </c>
      <c r="F4824">
        <v>32</v>
      </c>
      <c r="G4824">
        <v>10</v>
      </c>
      <c r="H4824" t="s">
        <v>3949</v>
      </c>
      <c r="I4824">
        <f>YEAR(Table1[[#This Row],[Date]])</f>
        <v>2024</v>
      </c>
      <c r="J4824">
        <f>MONTH(Table1[[#This Row],[Date]])</f>
        <v>10</v>
      </c>
      <c r="K4824">
        <f>WEEKDAY(Table1[[#This Row],[Date]])</f>
        <v>4</v>
      </c>
      <c r="L4824" s="3">
        <f>DAY(Table1[[#This Row],[Date]])</f>
        <v>30</v>
      </c>
      <c r="M4824" s="3">
        <f>Table1[[#This Row],[Inventory Level]]/Table1[[#This Row],[Reorder Point]]</f>
        <v>1.209051724137931</v>
      </c>
      <c r="N4824" s="3">
        <f>ROUND(Table1[[#This Row],[Turnover Ratio]],2)</f>
        <v>1.21</v>
      </c>
    </row>
    <row r="4825" spans="1:14" hidden="1" x14ac:dyDescent="0.25">
      <c r="A4825" t="s">
        <v>3666</v>
      </c>
      <c r="B4825" s="1">
        <v>45352</v>
      </c>
      <c r="C4825">
        <v>544</v>
      </c>
      <c r="D4825">
        <v>114</v>
      </c>
      <c r="E4825">
        <v>22</v>
      </c>
      <c r="F4825">
        <v>16</v>
      </c>
      <c r="G4825">
        <v>26</v>
      </c>
      <c r="H4825" t="s">
        <v>3950</v>
      </c>
      <c r="I4825">
        <f>YEAR(Table1[[#This Row],[Date]])</f>
        <v>2024</v>
      </c>
      <c r="J4825">
        <f>MONTH(Table1[[#This Row],[Date]])</f>
        <v>3</v>
      </c>
      <c r="K4825">
        <f>WEEKDAY(Table1[[#This Row],[Date]])</f>
        <v>6</v>
      </c>
      <c r="L4825" s="3">
        <f>DAY(Table1[[#This Row],[Date]])</f>
        <v>1</v>
      </c>
      <c r="M4825" s="3">
        <f>Table1[[#This Row],[Inventory Level]]/Table1[[#This Row],[Reorder Point]]</f>
        <v>4.7719298245614032</v>
      </c>
      <c r="N4825" s="3">
        <f>ROUND(Table1[[#This Row],[Turnover Ratio]],2)</f>
        <v>4.7699999999999996</v>
      </c>
    </row>
    <row r="4826" spans="1:14" x14ac:dyDescent="0.25">
      <c r="A4826" t="s">
        <v>786</v>
      </c>
      <c r="B4826" s="1">
        <v>44989</v>
      </c>
      <c r="C4826">
        <v>786</v>
      </c>
      <c r="D4826">
        <v>428</v>
      </c>
      <c r="E4826">
        <v>30</v>
      </c>
      <c r="F4826">
        <v>95</v>
      </c>
      <c r="G4826">
        <v>1</v>
      </c>
      <c r="H4826" t="s">
        <v>3949</v>
      </c>
      <c r="I4826">
        <f>YEAR(Table1[[#This Row],[Date]])</f>
        <v>2023</v>
      </c>
      <c r="J4826">
        <f>MONTH(Table1[[#This Row],[Date]])</f>
        <v>3</v>
      </c>
      <c r="K4826">
        <f>WEEKDAY(Table1[[#This Row],[Date]])</f>
        <v>7</v>
      </c>
      <c r="L4826" s="3">
        <f>DAY(Table1[[#This Row],[Date]])</f>
        <v>4</v>
      </c>
      <c r="M4826" s="3">
        <f>Table1[[#This Row],[Inventory Level]]/Table1[[#This Row],[Reorder Point]]</f>
        <v>1.8364485981308412</v>
      </c>
      <c r="N4826" s="3">
        <f>ROUND(Table1[[#This Row],[Turnover Ratio]],2)</f>
        <v>1.84</v>
      </c>
    </row>
    <row r="4827" spans="1:14" hidden="1" x14ac:dyDescent="0.25">
      <c r="A4827" t="s">
        <v>3829</v>
      </c>
      <c r="B4827" s="1">
        <v>45648</v>
      </c>
      <c r="C4827">
        <v>259</v>
      </c>
      <c r="D4827">
        <v>362</v>
      </c>
      <c r="E4827">
        <v>21</v>
      </c>
      <c r="F4827">
        <v>76</v>
      </c>
      <c r="G4827">
        <v>11</v>
      </c>
      <c r="H4827" t="s">
        <v>3951</v>
      </c>
      <c r="I4827">
        <f>YEAR(Table1[[#This Row],[Date]])</f>
        <v>2024</v>
      </c>
      <c r="J4827">
        <f>MONTH(Table1[[#This Row],[Date]])</f>
        <v>12</v>
      </c>
      <c r="K4827">
        <f>WEEKDAY(Table1[[#This Row],[Date]])</f>
        <v>1</v>
      </c>
      <c r="L4827" s="3">
        <f>DAY(Table1[[#This Row],[Date]])</f>
        <v>22</v>
      </c>
      <c r="M4827" s="3">
        <f>Table1[[#This Row],[Inventory Level]]/Table1[[#This Row],[Reorder Point]]</f>
        <v>0.71546961325966851</v>
      </c>
      <c r="N4827" s="3">
        <f>ROUND(Table1[[#This Row],[Turnover Ratio]],2)</f>
        <v>0.72</v>
      </c>
    </row>
    <row r="4828" spans="1:14" hidden="1" x14ac:dyDescent="0.25">
      <c r="A4828" t="s">
        <v>3830</v>
      </c>
      <c r="B4828" s="1">
        <v>45686</v>
      </c>
      <c r="C4828">
        <v>936</v>
      </c>
      <c r="D4828">
        <v>152</v>
      </c>
      <c r="E4828">
        <v>11</v>
      </c>
      <c r="F4828">
        <v>7</v>
      </c>
      <c r="G4828">
        <v>6</v>
      </c>
      <c r="H4828" t="s">
        <v>3951</v>
      </c>
      <c r="I4828">
        <f>YEAR(Table1[[#This Row],[Date]])</f>
        <v>2025</v>
      </c>
      <c r="J4828">
        <f>MONTH(Table1[[#This Row],[Date]])</f>
        <v>1</v>
      </c>
      <c r="K4828">
        <f>WEEKDAY(Table1[[#This Row],[Date]])</f>
        <v>4</v>
      </c>
      <c r="L4828" s="3">
        <f>DAY(Table1[[#This Row],[Date]])</f>
        <v>29</v>
      </c>
      <c r="M4828" s="3">
        <f>Table1[[#This Row],[Inventory Level]]/Table1[[#This Row],[Reorder Point]]</f>
        <v>6.1578947368421053</v>
      </c>
      <c r="N4828" s="3">
        <f>ROUND(Table1[[#This Row],[Turnover Ratio]],2)</f>
        <v>6.16</v>
      </c>
    </row>
    <row r="4829" spans="1:14" hidden="1" x14ac:dyDescent="0.25">
      <c r="A4829" t="s">
        <v>3831</v>
      </c>
      <c r="B4829" s="1">
        <v>45682</v>
      </c>
      <c r="C4829">
        <v>997</v>
      </c>
      <c r="D4829">
        <v>179</v>
      </c>
      <c r="E4829">
        <v>4</v>
      </c>
      <c r="F4829">
        <v>83</v>
      </c>
      <c r="G4829">
        <v>23</v>
      </c>
      <c r="H4829" t="s">
        <v>3950</v>
      </c>
      <c r="I4829">
        <f>YEAR(Table1[[#This Row],[Date]])</f>
        <v>2025</v>
      </c>
      <c r="J4829">
        <f>MONTH(Table1[[#This Row],[Date]])</f>
        <v>1</v>
      </c>
      <c r="K4829">
        <f>WEEKDAY(Table1[[#This Row],[Date]])</f>
        <v>7</v>
      </c>
      <c r="L4829" s="3">
        <f>DAY(Table1[[#This Row],[Date]])</f>
        <v>25</v>
      </c>
      <c r="M4829" s="3">
        <f>Table1[[#This Row],[Inventory Level]]/Table1[[#This Row],[Reorder Point]]</f>
        <v>5.5698324022346366</v>
      </c>
      <c r="N4829" s="3">
        <f>ROUND(Table1[[#This Row],[Turnover Ratio]],2)</f>
        <v>5.57</v>
      </c>
    </row>
    <row r="4830" spans="1:14" hidden="1" x14ac:dyDescent="0.25">
      <c r="A4830" t="s">
        <v>3832</v>
      </c>
      <c r="B4830" s="1">
        <v>45599</v>
      </c>
      <c r="C4830">
        <v>921</v>
      </c>
      <c r="D4830">
        <v>87</v>
      </c>
      <c r="E4830">
        <v>17</v>
      </c>
      <c r="F4830">
        <v>113</v>
      </c>
      <c r="G4830">
        <v>7</v>
      </c>
      <c r="H4830" t="s">
        <v>3951</v>
      </c>
      <c r="I4830">
        <f>YEAR(Table1[[#This Row],[Date]])</f>
        <v>2024</v>
      </c>
      <c r="J4830">
        <f>MONTH(Table1[[#This Row],[Date]])</f>
        <v>11</v>
      </c>
      <c r="K4830">
        <f>WEEKDAY(Table1[[#This Row],[Date]])</f>
        <v>1</v>
      </c>
      <c r="L4830" s="3">
        <f>DAY(Table1[[#This Row],[Date]])</f>
        <v>3</v>
      </c>
      <c r="M4830" s="3">
        <f>Table1[[#This Row],[Inventory Level]]/Table1[[#This Row],[Reorder Point]]</f>
        <v>10.586206896551724</v>
      </c>
      <c r="N4830" s="3">
        <f>ROUND(Table1[[#This Row],[Turnover Ratio]],2)</f>
        <v>10.59</v>
      </c>
    </row>
    <row r="4831" spans="1:14" hidden="1" x14ac:dyDescent="0.25">
      <c r="A4831" t="s">
        <v>3833</v>
      </c>
      <c r="B4831" s="1">
        <v>45478</v>
      </c>
      <c r="C4831">
        <v>503</v>
      </c>
      <c r="D4831">
        <v>145</v>
      </c>
      <c r="E4831">
        <v>11</v>
      </c>
      <c r="F4831">
        <v>152</v>
      </c>
      <c r="G4831">
        <v>40</v>
      </c>
      <c r="H4831" t="s">
        <v>3950</v>
      </c>
      <c r="I4831">
        <f>YEAR(Table1[[#This Row],[Date]])</f>
        <v>2024</v>
      </c>
      <c r="J4831">
        <f>MONTH(Table1[[#This Row],[Date]])</f>
        <v>7</v>
      </c>
      <c r="K4831">
        <f>WEEKDAY(Table1[[#This Row],[Date]])</f>
        <v>6</v>
      </c>
      <c r="L4831" s="3">
        <f>DAY(Table1[[#This Row],[Date]])</f>
        <v>5</v>
      </c>
      <c r="M4831" s="3">
        <f>Table1[[#This Row],[Inventory Level]]/Table1[[#This Row],[Reorder Point]]</f>
        <v>3.4689655172413794</v>
      </c>
      <c r="N4831" s="3">
        <f>ROUND(Table1[[#This Row],[Turnover Ratio]],2)</f>
        <v>3.47</v>
      </c>
    </row>
    <row r="4832" spans="1:14" hidden="1" x14ac:dyDescent="0.25">
      <c r="A4832" t="s">
        <v>3834</v>
      </c>
      <c r="B4832" s="1">
        <v>45147</v>
      </c>
      <c r="C4832">
        <v>463</v>
      </c>
      <c r="D4832">
        <v>202</v>
      </c>
      <c r="E4832">
        <v>11</v>
      </c>
      <c r="F4832">
        <v>2</v>
      </c>
      <c r="G4832">
        <v>8</v>
      </c>
      <c r="H4832" t="s">
        <v>3950</v>
      </c>
      <c r="I4832">
        <f>YEAR(Table1[[#This Row],[Date]])</f>
        <v>2023</v>
      </c>
      <c r="J4832">
        <f>MONTH(Table1[[#This Row],[Date]])</f>
        <v>8</v>
      </c>
      <c r="K4832">
        <f>WEEKDAY(Table1[[#This Row],[Date]])</f>
        <v>4</v>
      </c>
      <c r="L4832" s="3">
        <f>DAY(Table1[[#This Row],[Date]])</f>
        <v>9</v>
      </c>
      <c r="M4832" s="3">
        <f>Table1[[#This Row],[Inventory Level]]/Table1[[#This Row],[Reorder Point]]</f>
        <v>2.2920792079207919</v>
      </c>
      <c r="N4832" s="3">
        <f>ROUND(Table1[[#This Row],[Turnover Ratio]],2)</f>
        <v>2.29</v>
      </c>
    </row>
    <row r="4833" spans="1:14" hidden="1" x14ac:dyDescent="0.25">
      <c r="A4833" t="s">
        <v>3835</v>
      </c>
      <c r="B4833" s="1">
        <v>45577</v>
      </c>
      <c r="C4833">
        <v>867</v>
      </c>
      <c r="D4833">
        <v>236</v>
      </c>
      <c r="E4833">
        <v>8</v>
      </c>
      <c r="F4833">
        <v>59</v>
      </c>
      <c r="G4833">
        <v>39</v>
      </c>
      <c r="H4833" t="s">
        <v>3950</v>
      </c>
      <c r="I4833">
        <f>YEAR(Table1[[#This Row],[Date]])</f>
        <v>2024</v>
      </c>
      <c r="J4833">
        <f>MONTH(Table1[[#This Row],[Date]])</f>
        <v>10</v>
      </c>
      <c r="K4833">
        <f>WEEKDAY(Table1[[#This Row],[Date]])</f>
        <v>7</v>
      </c>
      <c r="L4833" s="3">
        <f>DAY(Table1[[#This Row],[Date]])</f>
        <v>12</v>
      </c>
      <c r="M4833" s="3">
        <f>Table1[[#This Row],[Inventory Level]]/Table1[[#This Row],[Reorder Point]]</f>
        <v>3.6737288135593222</v>
      </c>
      <c r="N4833" s="3">
        <f>ROUND(Table1[[#This Row],[Turnover Ratio]],2)</f>
        <v>3.67</v>
      </c>
    </row>
    <row r="4834" spans="1:14" x14ac:dyDescent="0.25">
      <c r="A4834" t="s">
        <v>416</v>
      </c>
      <c r="B4834" s="1">
        <v>44983</v>
      </c>
      <c r="C4834">
        <v>847</v>
      </c>
      <c r="D4834">
        <v>164</v>
      </c>
      <c r="E4834">
        <v>18</v>
      </c>
      <c r="F4834">
        <v>105</v>
      </c>
      <c r="G4834">
        <v>3</v>
      </c>
      <c r="H4834" t="s">
        <v>3949</v>
      </c>
      <c r="I4834">
        <f>YEAR(Table1[[#This Row],[Date]])</f>
        <v>2023</v>
      </c>
      <c r="J4834">
        <f>MONTH(Table1[[#This Row],[Date]])</f>
        <v>2</v>
      </c>
      <c r="K4834">
        <f>WEEKDAY(Table1[[#This Row],[Date]])</f>
        <v>1</v>
      </c>
      <c r="L4834" s="3">
        <f>DAY(Table1[[#This Row],[Date]])</f>
        <v>26</v>
      </c>
      <c r="M4834" s="3">
        <f>Table1[[#This Row],[Inventory Level]]/Table1[[#This Row],[Reorder Point]]</f>
        <v>5.1646341463414638</v>
      </c>
      <c r="N4834" s="3">
        <f>ROUND(Table1[[#This Row],[Turnover Ratio]],2)</f>
        <v>5.16</v>
      </c>
    </row>
    <row r="4835" spans="1:14" hidden="1" x14ac:dyDescent="0.25">
      <c r="A4835" t="s">
        <v>3836</v>
      </c>
      <c r="B4835" s="1">
        <v>45464</v>
      </c>
      <c r="C4835">
        <v>914</v>
      </c>
      <c r="D4835">
        <v>268</v>
      </c>
      <c r="E4835">
        <v>8</v>
      </c>
      <c r="F4835">
        <v>66</v>
      </c>
      <c r="G4835">
        <v>19</v>
      </c>
      <c r="H4835" t="s">
        <v>3951</v>
      </c>
      <c r="I4835">
        <f>YEAR(Table1[[#This Row],[Date]])</f>
        <v>2024</v>
      </c>
      <c r="J4835">
        <f>MONTH(Table1[[#This Row],[Date]])</f>
        <v>6</v>
      </c>
      <c r="K4835">
        <f>WEEKDAY(Table1[[#This Row],[Date]])</f>
        <v>6</v>
      </c>
      <c r="L4835" s="3">
        <f>DAY(Table1[[#This Row],[Date]])</f>
        <v>21</v>
      </c>
      <c r="M4835" s="3">
        <f>Table1[[#This Row],[Inventory Level]]/Table1[[#This Row],[Reorder Point]]</f>
        <v>3.41044776119403</v>
      </c>
      <c r="N4835" s="3">
        <f>ROUND(Table1[[#This Row],[Turnover Ratio]],2)</f>
        <v>3.41</v>
      </c>
    </row>
    <row r="4836" spans="1:14" x14ac:dyDescent="0.25">
      <c r="A4836" t="s">
        <v>3837</v>
      </c>
      <c r="B4836" s="1">
        <v>45569</v>
      </c>
      <c r="C4836">
        <v>307</v>
      </c>
      <c r="D4836">
        <v>262</v>
      </c>
      <c r="E4836">
        <v>29</v>
      </c>
      <c r="F4836">
        <v>163</v>
      </c>
      <c r="G4836">
        <v>28</v>
      </c>
      <c r="H4836" t="s">
        <v>3949</v>
      </c>
      <c r="I4836">
        <f>YEAR(Table1[[#This Row],[Date]])</f>
        <v>2024</v>
      </c>
      <c r="J4836">
        <f>MONTH(Table1[[#This Row],[Date]])</f>
        <v>10</v>
      </c>
      <c r="K4836">
        <f>WEEKDAY(Table1[[#This Row],[Date]])</f>
        <v>6</v>
      </c>
      <c r="L4836" s="3">
        <f>DAY(Table1[[#This Row],[Date]])</f>
        <v>4</v>
      </c>
      <c r="M4836" s="3">
        <f>Table1[[#This Row],[Inventory Level]]/Table1[[#This Row],[Reorder Point]]</f>
        <v>1.1717557251908397</v>
      </c>
      <c r="N4836" s="3">
        <f>ROUND(Table1[[#This Row],[Turnover Ratio]],2)</f>
        <v>1.17</v>
      </c>
    </row>
    <row r="4837" spans="1:14" hidden="1" x14ac:dyDescent="0.25">
      <c r="A4837" t="s">
        <v>3838</v>
      </c>
      <c r="B4837" s="1">
        <v>45020</v>
      </c>
      <c r="C4837">
        <v>639</v>
      </c>
      <c r="D4837">
        <v>154</v>
      </c>
      <c r="E4837">
        <v>19</v>
      </c>
      <c r="F4837">
        <v>143</v>
      </c>
      <c r="G4837">
        <v>21</v>
      </c>
      <c r="H4837" t="s">
        <v>3950</v>
      </c>
      <c r="I4837">
        <f>YEAR(Table1[[#This Row],[Date]])</f>
        <v>2023</v>
      </c>
      <c r="J4837">
        <f>MONTH(Table1[[#This Row],[Date]])</f>
        <v>4</v>
      </c>
      <c r="K4837">
        <f>WEEKDAY(Table1[[#This Row],[Date]])</f>
        <v>3</v>
      </c>
      <c r="L4837" s="3">
        <f>DAY(Table1[[#This Row],[Date]])</f>
        <v>4</v>
      </c>
      <c r="M4837" s="3">
        <f>Table1[[#This Row],[Inventory Level]]/Table1[[#This Row],[Reorder Point]]</f>
        <v>4.1493506493506498</v>
      </c>
      <c r="N4837" s="3">
        <f>ROUND(Table1[[#This Row],[Turnover Ratio]],2)</f>
        <v>4.1500000000000004</v>
      </c>
    </row>
    <row r="4838" spans="1:14" x14ac:dyDescent="0.25">
      <c r="A4838" t="s">
        <v>3839</v>
      </c>
      <c r="B4838" s="1">
        <v>45047</v>
      </c>
      <c r="C4838">
        <v>157</v>
      </c>
      <c r="D4838">
        <v>420</v>
      </c>
      <c r="E4838">
        <v>12</v>
      </c>
      <c r="F4838">
        <v>105</v>
      </c>
      <c r="G4838">
        <v>25</v>
      </c>
      <c r="H4838" t="s">
        <v>3949</v>
      </c>
      <c r="I4838">
        <f>YEAR(Table1[[#This Row],[Date]])</f>
        <v>2023</v>
      </c>
      <c r="J4838">
        <f>MONTH(Table1[[#This Row],[Date]])</f>
        <v>5</v>
      </c>
      <c r="K4838">
        <f>WEEKDAY(Table1[[#This Row],[Date]])</f>
        <v>2</v>
      </c>
      <c r="L4838" s="3">
        <f>DAY(Table1[[#This Row],[Date]])</f>
        <v>1</v>
      </c>
      <c r="M4838" s="3">
        <f>Table1[[#This Row],[Inventory Level]]/Table1[[#This Row],[Reorder Point]]</f>
        <v>0.37380952380952381</v>
      </c>
      <c r="N4838" s="3">
        <f>ROUND(Table1[[#This Row],[Turnover Ratio]],2)</f>
        <v>0.37</v>
      </c>
    </row>
    <row r="4839" spans="1:14" hidden="1" x14ac:dyDescent="0.25">
      <c r="A4839" t="s">
        <v>3840</v>
      </c>
      <c r="B4839" s="1">
        <v>44982</v>
      </c>
      <c r="C4839">
        <v>692</v>
      </c>
      <c r="D4839">
        <v>447</v>
      </c>
      <c r="E4839">
        <v>7</v>
      </c>
      <c r="F4839">
        <v>191</v>
      </c>
      <c r="G4839">
        <v>49</v>
      </c>
      <c r="H4839" t="s">
        <v>3950</v>
      </c>
      <c r="I4839">
        <f>YEAR(Table1[[#This Row],[Date]])</f>
        <v>2023</v>
      </c>
      <c r="J4839">
        <f>MONTH(Table1[[#This Row],[Date]])</f>
        <v>2</v>
      </c>
      <c r="K4839">
        <f>WEEKDAY(Table1[[#This Row],[Date]])</f>
        <v>7</v>
      </c>
      <c r="L4839" s="3">
        <f>DAY(Table1[[#This Row],[Date]])</f>
        <v>25</v>
      </c>
      <c r="M4839" s="3">
        <f>Table1[[#This Row],[Inventory Level]]/Table1[[#This Row],[Reorder Point]]</f>
        <v>1.5480984340044743</v>
      </c>
      <c r="N4839" s="3">
        <f>ROUND(Table1[[#This Row],[Turnover Ratio]],2)</f>
        <v>1.55</v>
      </c>
    </row>
    <row r="4840" spans="1:14" hidden="1" x14ac:dyDescent="0.25">
      <c r="A4840" t="s">
        <v>3841</v>
      </c>
      <c r="B4840" s="1">
        <v>45339</v>
      </c>
      <c r="C4840">
        <v>826</v>
      </c>
      <c r="D4840">
        <v>416</v>
      </c>
      <c r="E4840">
        <v>9</v>
      </c>
      <c r="F4840">
        <v>31</v>
      </c>
      <c r="G4840">
        <v>49</v>
      </c>
      <c r="H4840" t="s">
        <v>3950</v>
      </c>
      <c r="I4840">
        <f>YEAR(Table1[[#This Row],[Date]])</f>
        <v>2024</v>
      </c>
      <c r="J4840">
        <f>MONTH(Table1[[#This Row],[Date]])</f>
        <v>2</v>
      </c>
      <c r="K4840">
        <f>WEEKDAY(Table1[[#This Row],[Date]])</f>
        <v>7</v>
      </c>
      <c r="L4840" s="3">
        <f>DAY(Table1[[#This Row],[Date]])</f>
        <v>17</v>
      </c>
      <c r="M4840" s="3">
        <f>Table1[[#This Row],[Inventory Level]]/Table1[[#This Row],[Reorder Point]]</f>
        <v>1.9855769230769231</v>
      </c>
      <c r="N4840" s="3">
        <f>ROUND(Table1[[#This Row],[Turnover Ratio]],2)</f>
        <v>1.99</v>
      </c>
    </row>
    <row r="4841" spans="1:14" hidden="1" x14ac:dyDescent="0.25">
      <c r="A4841" t="s">
        <v>684</v>
      </c>
      <c r="B4841" s="1">
        <v>45363</v>
      </c>
      <c r="C4841">
        <v>220</v>
      </c>
      <c r="D4841">
        <v>179</v>
      </c>
      <c r="E4841">
        <v>6</v>
      </c>
      <c r="F4841">
        <v>7</v>
      </c>
      <c r="G4841">
        <v>1</v>
      </c>
      <c r="H4841" t="s">
        <v>3951</v>
      </c>
      <c r="I4841">
        <f>YEAR(Table1[[#This Row],[Date]])</f>
        <v>2024</v>
      </c>
      <c r="J4841">
        <f>MONTH(Table1[[#This Row],[Date]])</f>
        <v>3</v>
      </c>
      <c r="K4841">
        <f>WEEKDAY(Table1[[#This Row],[Date]])</f>
        <v>3</v>
      </c>
      <c r="L4841" s="3">
        <f>DAY(Table1[[#This Row],[Date]])</f>
        <v>12</v>
      </c>
      <c r="M4841" s="3">
        <f>Table1[[#This Row],[Inventory Level]]/Table1[[#This Row],[Reorder Point]]</f>
        <v>1.229050279329609</v>
      </c>
      <c r="N4841" s="3">
        <f>ROUND(Table1[[#This Row],[Turnover Ratio]],2)</f>
        <v>1.23</v>
      </c>
    </row>
    <row r="4842" spans="1:14" hidden="1" x14ac:dyDescent="0.25">
      <c r="A4842" t="s">
        <v>1443</v>
      </c>
      <c r="B4842" s="1">
        <v>45661</v>
      </c>
      <c r="C4842">
        <v>475</v>
      </c>
      <c r="D4842">
        <v>158</v>
      </c>
      <c r="E4842">
        <v>21</v>
      </c>
      <c r="F4842">
        <v>151</v>
      </c>
      <c r="G4842">
        <v>4</v>
      </c>
      <c r="H4842" t="s">
        <v>3950</v>
      </c>
      <c r="I4842">
        <f>YEAR(Table1[[#This Row],[Date]])</f>
        <v>2025</v>
      </c>
      <c r="J4842">
        <f>MONTH(Table1[[#This Row],[Date]])</f>
        <v>1</v>
      </c>
      <c r="K4842">
        <f>WEEKDAY(Table1[[#This Row],[Date]])</f>
        <v>7</v>
      </c>
      <c r="L4842" s="3">
        <f>DAY(Table1[[#This Row],[Date]])</f>
        <v>4</v>
      </c>
      <c r="M4842" s="3">
        <f>Table1[[#This Row],[Inventory Level]]/Table1[[#This Row],[Reorder Point]]</f>
        <v>3.0063291139240507</v>
      </c>
      <c r="N4842" s="3">
        <f>ROUND(Table1[[#This Row],[Turnover Ratio]],2)</f>
        <v>3.01</v>
      </c>
    </row>
    <row r="4843" spans="1:14" hidden="1" x14ac:dyDescent="0.25">
      <c r="A4843" t="s">
        <v>3842</v>
      </c>
      <c r="B4843" s="1">
        <v>45290</v>
      </c>
      <c r="C4843">
        <v>463</v>
      </c>
      <c r="D4843">
        <v>177</v>
      </c>
      <c r="E4843">
        <v>1</v>
      </c>
      <c r="F4843">
        <v>140</v>
      </c>
      <c r="G4843">
        <v>38</v>
      </c>
      <c r="H4843" t="s">
        <v>3951</v>
      </c>
      <c r="I4843">
        <f>YEAR(Table1[[#This Row],[Date]])</f>
        <v>2023</v>
      </c>
      <c r="J4843">
        <f>MONTH(Table1[[#This Row],[Date]])</f>
        <v>12</v>
      </c>
      <c r="K4843">
        <f>WEEKDAY(Table1[[#This Row],[Date]])</f>
        <v>7</v>
      </c>
      <c r="L4843" s="3">
        <f>DAY(Table1[[#This Row],[Date]])</f>
        <v>30</v>
      </c>
      <c r="M4843" s="3">
        <f>Table1[[#This Row],[Inventory Level]]/Table1[[#This Row],[Reorder Point]]</f>
        <v>2.615819209039548</v>
      </c>
      <c r="N4843" s="3">
        <f>ROUND(Table1[[#This Row],[Turnover Ratio]],2)</f>
        <v>2.62</v>
      </c>
    </row>
    <row r="4844" spans="1:14" hidden="1" x14ac:dyDescent="0.25">
      <c r="A4844" t="s">
        <v>3843</v>
      </c>
      <c r="B4844" s="1">
        <v>45647</v>
      </c>
      <c r="C4844">
        <v>316</v>
      </c>
      <c r="D4844">
        <v>246</v>
      </c>
      <c r="E4844">
        <v>5</v>
      </c>
      <c r="F4844">
        <v>41</v>
      </c>
      <c r="G4844">
        <v>41</v>
      </c>
      <c r="H4844" t="s">
        <v>3950</v>
      </c>
      <c r="I4844">
        <f>YEAR(Table1[[#This Row],[Date]])</f>
        <v>2024</v>
      </c>
      <c r="J4844">
        <f>MONTH(Table1[[#This Row],[Date]])</f>
        <v>12</v>
      </c>
      <c r="K4844">
        <f>WEEKDAY(Table1[[#This Row],[Date]])</f>
        <v>7</v>
      </c>
      <c r="L4844" s="3">
        <f>DAY(Table1[[#This Row],[Date]])</f>
        <v>21</v>
      </c>
      <c r="M4844" s="3">
        <f>Table1[[#This Row],[Inventory Level]]/Table1[[#This Row],[Reorder Point]]</f>
        <v>1.2845528455284554</v>
      </c>
      <c r="N4844" s="3">
        <f>ROUND(Table1[[#This Row],[Turnover Ratio]],2)</f>
        <v>1.28</v>
      </c>
    </row>
    <row r="4845" spans="1:14" hidden="1" x14ac:dyDescent="0.25">
      <c r="A4845" t="s">
        <v>95</v>
      </c>
      <c r="B4845" s="1">
        <v>45360</v>
      </c>
      <c r="C4845">
        <v>948</v>
      </c>
      <c r="D4845">
        <v>138</v>
      </c>
      <c r="E4845">
        <v>18</v>
      </c>
      <c r="F4845">
        <v>49</v>
      </c>
      <c r="G4845">
        <v>7</v>
      </c>
      <c r="H4845" t="s">
        <v>3950</v>
      </c>
      <c r="I4845">
        <f>YEAR(Table1[[#This Row],[Date]])</f>
        <v>2024</v>
      </c>
      <c r="J4845">
        <f>MONTH(Table1[[#This Row],[Date]])</f>
        <v>3</v>
      </c>
      <c r="K4845">
        <f>WEEKDAY(Table1[[#This Row],[Date]])</f>
        <v>7</v>
      </c>
      <c r="L4845" s="3">
        <f>DAY(Table1[[#This Row],[Date]])</f>
        <v>9</v>
      </c>
      <c r="M4845" s="3">
        <f>Table1[[#This Row],[Inventory Level]]/Table1[[#This Row],[Reorder Point]]</f>
        <v>6.8695652173913047</v>
      </c>
      <c r="N4845" s="3">
        <f>ROUND(Table1[[#This Row],[Turnover Ratio]],2)</f>
        <v>6.87</v>
      </c>
    </row>
    <row r="4846" spans="1:14" x14ac:dyDescent="0.25">
      <c r="A4846" t="s">
        <v>401</v>
      </c>
      <c r="B4846" s="1">
        <v>45467</v>
      </c>
      <c r="C4846">
        <v>600</v>
      </c>
      <c r="D4846">
        <v>105</v>
      </c>
      <c r="E4846">
        <v>6</v>
      </c>
      <c r="F4846">
        <v>173</v>
      </c>
      <c r="G4846">
        <v>19</v>
      </c>
      <c r="H4846" t="s">
        <v>3949</v>
      </c>
      <c r="I4846">
        <f>YEAR(Table1[[#This Row],[Date]])</f>
        <v>2024</v>
      </c>
      <c r="J4846">
        <f>MONTH(Table1[[#This Row],[Date]])</f>
        <v>6</v>
      </c>
      <c r="K4846">
        <f>WEEKDAY(Table1[[#This Row],[Date]])</f>
        <v>2</v>
      </c>
      <c r="L4846" s="3">
        <f>DAY(Table1[[#This Row],[Date]])</f>
        <v>24</v>
      </c>
      <c r="M4846" s="3">
        <f>Table1[[#This Row],[Inventory Level]]/Table1[[#This Row],[Reorder Point]]</f>
        <v>5.7142857142857144</v>
      </c>
      <c r="N4846" s="3">
        <f>ROUND(Table1[[#This Row],[Turnover Ratio]],2)</f>
        <v>5.71</v>
      </c>
    </row>
    <row r="4847" spans="1:14" x14ac:dyDescent="0.25">
      <c r="A4847" t="s">
        <v>2719</v>
      </c>
      <c r="B4847" s="1">
        <v>45407</v>
      </c>
      <c r="C4847">
        <v>504</v>
      </c>
      <c r="D4847">
        <v>253</v>
      </c>
      <c r="E4847">
        <v>12</v>
      </c>
      <c r="F4847">
        <v>69</v>
      </c>
      <c r="G4847">
        <v>32</v>
      </c>
      <c r="H4847" t="s">
        <v>3949</v>
      </c>
      <c r="I4847">
        <f>YEAR(Table1[[#This Row],[Date]])</f>
        <v>2024</v>
      </c>
      <c r="J4847">
        <f>MONTH(Table1[[#This Row],[Date]])</f>
        <v>4</v>
      </c>
      <c r="K4847">
        <f>WEEKDAY(Table1[[#This Row],[Date]])</f>
        <v>5</v>
      </c>
      <c r="L4847" s="3">
        <f>DAY(Table1[[#This Row],[Date]])</f>
        <v>25</v>
      </c>
      <c r="M4847" s="3">
        <f>Table1[[#This Row],[Inventory Level]]/Table1[[#This Row],[Reorder Point]]</f>
        <v>1.9920948616600791</v>
      </c>
      <c r="N4847" s="3">
        <f>ROUND(Table1[[#This Row],[Turnover Ratio]],2)</f>
        <v>1.99</v>
      </c>
    </row>
    <row r="4848" spans="1:14" hidden="1" x14ac:dyDescent="0.25">
      <c r="A4848" t="s">
        <v>3844</v>
      </c>
      <c r="B4848" s="1">
        <v>45134</v>
      </c>
      <c r="C4848">
        <v>236</v>
      </c>
      <c r="D4848">
        <v>337</v>
      </c>
      <c r="E4848">
        <v>28</v>
      </c>
      <c r="F4848">
        <v>116</v>
      </c>
      <c r="G4848">
        <v>47</v>
      </c>
      <c r="H4848" t="s">
        <v>3950</v>
      </c>
      <c r="I4848">
        <f>YEAR(Table1[[#This Row],[Date]])</f>
        <v>2023</v>
      </c>
      <c r="J4848">
        <f>MONTH(Table1[[#This Row],[Date]])</f>
        <v>7</v>
      </c>
      <c r="K4848">
        <f>WEEKDAY(Table1[[#This Row],[Date]])</f>
        <v>5</v>
      </c>
      <c r="L4848" s="3">
        <f>DAY(Table1[[#This Row],[Date]])</f>
        <v>27</v>
      </c>
      <c r="M4848" s="3">
        <f>Table1[[#This Row],[Inventory Level]]/Table1[[#This Row],[Reorder Point]]</f>
        <v>0.70029673590504449</v>
      </c>
      <c r="N4848" s="3">
        <f>ROUND(Table1[[#This Row],[Turnover Ratio]],2)</f>
        <v>0.7</v>
      </c>
    </row>
    <row r="4849" spans="1:14" hidden="1" x14ac:dyDescent="0.25">
      <c r="A4849" t="s">
        <v>3845</v>
      </c>
      <c r="B4849" s="1">
        <v>45691</v>
      </c>
      <c r="C4849">
        <v>688</v>
      </c>
      <c r="D4849">
        <v>84</v>
      </c>
      <c r="E4849">
        <v>10</v>
      </c>
      <c r="F4849">
        <v>49</v>
      </c>
      <c r="G4849">
        <v>14</v>
      </c>
      <c r="H4849" t="s">
        <v>3951</v>
      </c>
      <c r="I4849">
        <f>YEAR(Table1[[#This Row],[Date]])</f>
        <v>2025</v>
      </c>
      <c r="J4849">
        <f>MONTH(Table1[[#This Row],[Date]])</f>
        <v>2</v>
      </c>
      <c r="K4849">
        <f>WEEKDAY(Table1[[#This Row],[Date]])</f>
        <v>2</v>
      </c>
      <c r="L4849" s="3">
        <f>DAY(Table1[[#This Row],[Date]])</f>
        <v>3</v>
      </c>
      <c r="M4849" s="3">
        <f>Table1[[#This Row],[Inventory Level]]/Table1[[#This Row],[Reorder Point]]</f>
        <v>8.1904761904761898</v>
      </c>
      <c r="N4849" s="3">
        <f>ROUND(Table1[[#This Row],[Turnover Ratio]],2)</f>
        <v>8.19</v>
      </c>
    </row>
    <row r="4850" spans="1:14" x14ac:dyDescent="0.25">
      <c r="A4850" t="s">
        <v>401</v>
      </c>
      <c r="B4850" s="1">
        <v>45416</v>
      </c>
      <c r="C4850">
        <v>775</v>
      </c>
      <c r="D4850">
        <v>91</v>
      </c>
      <c r="E4850">
        <v>12</v>
      </c>
      <c r="F4850">
        <v>87</v>
      </c>
      <c r="G4850">
        <v>49</v>
      </c>
      <c r="H4850" t="s">
        <v>3949</v>
      </c>
      <c r="I4850">
        <f>YEAR(Table1[[#This Row],[Date]])</f>
        <v>2024</v>
      </c>
      <c r="J4850">
        <f>MONTH(Table1[[#This Row],[Date]])</f>
        <v>5</v>
      </c>
      <c r="K4850">
        <f>WEEKDAY(Table1[[#This Row],[Date]])</f>
        <v>7</v>
      </c>
      <c r="L4850" s="3">
        <f>DAY(Table1[[#This Row],[Date]])</f>
        <v>4</v>
      </c>
      <c r="M4850" s="3">
        <f>Table1[[#This Row],[Inventory Level]]/Table1[[#This Row],[Reorder Point]]</f>
        <v>8.5164835164835164</v>
      </c>
      <c r="N4850" s="3">
        <f>ROUND(Table1[[#This Row],[Turnover Ratio]],2)</f>
        <v>8.52</v>
      </c>
    </row>
    <row r="4851" spans="1:14" hidden="1" x14ac:dyDescent="0.25">
      <c r="A4851" t="s">
        <v>3846</v>
      </c>
      <c r="B4851" s="1">
        <v>45272</v>
      </c>
      <c r="C4851">
        <v>299</v>
      </c>
      <c r="D4851">
        <v>411</v>
      </c>
      <c r="E4851">
        <v>10</v>
      </c>
      <c r="F4851">
        <v>49</v>
      </c>
      <c r="G4851">
        <v>21</v>
      </c>
      <c r="H4851" t="s">
        <v>3951</v>
      </c>
      <c r="I4851">
        <f>YEAR(Table1[[#This Row],[Date]])</f>
        <v>2023</v>
      </c>
      <c r="J4851">
        <f>MONTH(Table1[[#This Row],[Date]])</f>
        <v>12</v>
      </c>
      <c r="K4851">
        <f>WEEKDAY(Table1[[#This Row],[Date]])</f>
        <v>3</v>
      </c>
      <c r="L4851" s="3">
        <f>DAY(Table1[[#This Row],[Date]])</f>
        <v>12</v>
      </c>
      <c r="M4851" s="3">
        <f>Table1[[#This Row],[Inventory Level]]/Table1[[#This Row],[Reorder Point]]</f>
        <v>0.72749391727493917</v>
      </c>
      <c r="N4851" s="3">
        <f>ROUND(Table1[[#This Row],[Turnover Ratio]],2)</f>
        <v>0.73</v>
      </c>
    </row>
    <row r="4852" spans="1:14" hidden="1" x14ac:dyDescent="0.25">
      <c r="A4852" t="s">
        <v>3847</v>
      </c>
      <c r="B4852" s="1">
        <v>45690</v>
      </c>
      <c r="C4852">
        <v>287</v>
      </c>
      <c r="D4852">
        <v>289</v>
      </c>
      <c r="E4852">
        <v>12</v>
      </c>
      <c r="F4852">
        <v>139</v>
      </c>
      <c r="G4852">
        <v>45</v>
      </c>
      <c r="H4852" t="s">
        <v>3951</v>
      </c>
      <c r="I4852">
        <f>YEAR(Table1[[#This Row],[Date]])</f>
        <v>2025</v>
      </c>
      <c r="J4852">
        <f>MONTH(Table1[[#This Row],[Date]])</f>
        <v>2</v>
      </c>
      <c r="K4852">
        <f>WEEKDAY(Table1[[#This Row],[Date]])</f>
        <v>1</v>
      </c>
      <c r="L4852" s="3">
        <f>DAY(Table1[[#This Row],[Date]])</f>
        <v>2</v>
      </c>
      <c r="M4852" s="3">
        <f>Table1[[#This Row],[Inventory Level]]/Table1[[#This Row],[Reorder Point]]</f>
        <v>0.99307958477508651</v>
      </c>
      <c r="N4852" s="3">
        <f>ROUND(Table1[[#This Row],[Turnover Ratio]],2)</f>
        <v>0.99</v>
      </c>
    </row>
    <row r="4853" spans="1:14" hidden="1" x14ac:dyDescent="0.25">
      <c r="A4853" t="s">
        <v>3848</v>
      </c>
      <c r="B4853" s="1">
        <v>45187</v>
      </c>
      <c r="C4853">
        <v>711</v>
      </c>
      <c r="D4853">
        <v>181</v>
      </c>
      <c r="E4853">
        <v>30</v>
      </c>
      <c r="F4853">
        <v>65</v>
      </c>
      <c r="G4853">
        <v>16</v>
      </c>
      <c r="H4853" t="s">
        <v>3951</v>
      </c>
      <c r="I4853">
        <f>YEAR(Table1[[#This Row],[Date]])</f>
        <v>2023</v>
      </c>
      <c r="J4853">
        <f>MONTH(Table1[[#This Row],[Date]])</f>
        <v>9</v>
      </c>
      <c r="K4853">
        <f>WEEKDAY(Table1[[#This Row],[Date]])</f>
        <v>2</v>
      </c>
      <c r="L4853" s="3">
        <f>DAY(Table1[[#This Row],[Date]])</f>
        <v>18</v>
      </c>
      <c r="M4853" s="3">
        <f>Table1[[#This Row],[Inventory Level]]/Table1[[#This Row],[Reorder Point]]</f>
        <v>3.9281767955801103</v>
      </c>
      <c r="N4853" s="3">
        <f>ROUND(Table1[[#This Row],[Turnover Ratio]],2)</f>
        <v>3.93</v>
      </c>
    </row>
    <row r="4854" spans="1:14" hidden="1" x14ac:dyDescent="0.25">
      <c r="A4854" t="s">
        <v>1796</v>
      </c>
      <c r="B4854" s="1">
        <v>45196</v>
      </c>
      <c r="C4854">
        <v>507</v>
      </c>
      <c r="D4854">
        <v>108</v>
      </c>
      <c r="E4854">
        <v>5</v>
      </c>
      <c r="F4854">
        <v>115</v>
      </c>
      <c r="G4854">
        <v>31</v>
      </c>
      <c r="H4854" t="s">
        <v>3951</v>
      </c>
      <c r="I4854">
        <f>YEAR(Table1[[#This Row],[Date]])</f>
        <v>2023</v>
      </c>
      <c r="J4854">
        <f>MONTH(Table1[[#This Row],[Date]])</f>
        <v>9</v>
      </c>
      <c r="K4854">
        <f>WEEKDAY(Table1[[#This Row],[Date]])</f>
        <v>4</v>
      </c>
      <c r="L4854" s="3">
        <f>DAY(Table1[[#This Row],[Date]])</f>
        <v>27</v>
      </c>
      <c r="M4854" s="3">
        <f>Table1[[#This Row],[Inventory Level]]/Table1[[#This Row],[Reorder Point]]</f>
        <v>4.6944444444444446</v>
      </c>
      <c r="N4854" s="3">
        <f>ROUND(Table1[[#This Row],[Turnover Ratio]],2)</f>
        <v>4.6900000000000004</v>
      </c>
    </row>
    <row r="4855" spans="1:14" hidden="1" x14ac:dyDescent="0.25">
      <c r="A4855" t="s">
        <v>3661</v>
      </c>
      <c r="B4855" s="1">
        <v>45225</v>
      </c>
      <c r="C4855">
        <v>452</v>
      </c>
      <c r="D4855">
        <v>55</v>
      </c>
      <c r="E4855">
        <v>28</v>
      </c>
      <c r="F4855">
        <v>93</v>
      </c>
      <c r="G4855">
        <v>11</v>
      </c>
      <c r="H4855" t="s">
        <v>3951</v>
      </c>
      <c r="I4855">
        <f>YEAR(Table1[[#This Row],[Date]])</f>
        <v>2023</v>
      </c>
      <c r="J4855">
        <f>MONTH(Table1[[#This Row],[Date]])</f>
        <v>10</v>
      </c>
      <c r="K4855">
        <f>WEEKDAY(Table1[[#This Row],[Date]])</f>
        <v>5</v>
      </c>
      <c r="L4855" s="3">
        <f>DAY(Table1[[#This Row],[Date]])</f>
        <v>26</v>
      </c>
      <c r="M4855" s="3">
        <f>Table1[[#This Row],[Inventory Level]]/Table1[[#This Row],[Reorder Point]]</f>
        <v>8.2181818181818187</v>
      </c>
      <c r="N4855" s="3">
        <f>ROUND(Table1[[#This Row],[Turnover Ratio]],2)</f>
        <v>8.2200000000000006</v>
      </c>
    </row>
    <row r="4856" spans="1:14" hidden="1" x14ac:dyDescent="0.25">
      <c r="A4856" t="s">
        <v>471</v>
      </c>
      <c r="B4856" s="1">
        <v>45538</v>
      </c>
      <c r="C4856">
        <v>217</v>
      </c>
      <c r="D4856">
        <v>256</v>
      </c>
      <c r="E4856">
        <v>29</v>
      </c>
      <c r="F4856">
        <v>88</v>
      </c>
      <c r="G4856">
        <v>32</v>
      </c>
      <c r="H4856" t="s">
        <v>3950</v>
      </c>
      <c r="I4856">
        <f>YEAR(Table1[[#This Row],[Date]])</f>
        <v>2024</v>
      </c>
      <c r="J4856">
        <f>MONTH(Table1[[#This Row],[Date]])</f>
        <v>9</v>
      </c>
      <c r="K4856">
        <f>WEEKDAY(Table1[[#This Row],[Date]])</f>
        <v>3</v>
      </c>
      <c r="L4856" s="3">
        <f>DAY(Table1[[#This Row],[Date]])</f>
        <v>3</v>
      </c>
      <c r="M4856" s="3">
        <f>Table1[[#This Row],[Inventory Level]]/Table1[[#This Row],[Reorder Point]]</f>
        <v>0.84765625</v>
      </c>
      <c r="N4856" s="3">
        <f>ROUND(Table1[[#This Row],[Turnover Ratio]],2)</f>
        <v>0.85</v>
      </c>
    </row>
    <row r="4857" spans="1:14" x14ac:dyDescent="0.25">
      <c r="A4857" t="s">
        <v>3849</v>
      </c>
      <c r="B4857" s="1">
        <v>45242</v>
      </c>
      <c r="C4857">
        <v>226</v>
      </c>
      <c r="D4857">
        <v>169</v>
      </c>
      <c r="E4857">
        <v>2</v>
      </c>
      <c r="F4857">
        <v>28</v>
      </c>
      <c r="G4857">
        <v>8</v>
      </c>
      <c r="H4857" t="s">
        <v>3949</v>
      </c>
      <c r="I4857">
        <f>YEAR(Table1[[#This Row],[Date]])</f>
        <v>2023</v>
      </c>
      <c r="J4857">
        <f>MONTH(Table1[[#This Row],[Date]])</f>
        <v>11</v>
      </c>
      <c r="K4857">
        <f>WEEKDAY(Table1[[#This Row],[Date]])</f>
        <v>1</v>
      </c>
      <c r="L4857" s="3">
        <f>DAY(Table1[[#This Row],[Date]])</f>
        <v>12</v>
      </c>
      <c r="M4857" s="3">
        <f>Table1[[#This Row],[Inventory Level]]/Table1[[#This Row],[Reorder Point]]</f>
        <v>1.3372781065088757</v>
      </c>
      <c r="N4857" s="3">
        <f>ROUND(Table1[[#This Row],[Turnover Ratio]],2)</f>
        <v>1.34</v>
      </c>
    </row>
    <row r="4858" spans="1:14" hidden="1" x14ac:dyDescent="0.25">
      <c r="A4858" t="s">
        <v>3850</v>
      </c>
      <c r="B4858" s="1">
        <v>45061</v>
      </c>
      <c r="C4858">
        <v>269</v>
      </c>
      <c r="D4858">
        <v>392</v>
      </c>
      <c r="E4858">
        <v>21</v>
      </c>
      <c r="F4858">
        <v>44</v>
      </c>
      <c r="G4858">
        <v>1</v>
      </c>
      <c r="H4858" t="s">
        <v>3951</v>
      </c>
      <c r="I4858">
        <f>YEAR(Table1[[#This Row],[Date]])</f>
        <v>2023</v>
      </c>
      <c r="J4858">
        <f>MONTH(Table1[[#This Row],[Date]])</f>
        <v>5</v>
      </c>
      <c r="K4858">
        <f>WEEKDAY(Table1[[#This Row],[Date]])</f>
        <v>2</v>
      </c>
      <c r="L4858" s="3">
        <f>DAY(Table1[[#This Row],[Date]])</f>
        <v>15</v>
      </c>
      <c r="M4858" s="3">
        <f>Table1[[#This Row],[Inventory Level]]/Table1[[#This Row],[Reorder Point]]</f>
        <v>0.68622448979591832</v>
      </c>
      <c r="N4858" s="3">
        <f>ROUND(Table1[[#This Row],[Turnover Ratio]],2)</f>
        <v>0.69</v>
      </c>
    </row>
    <row r="4859" spans="1:14" hidden="1" x14ac:dyDescent="0.25">
      <c r="A4859" t="s">
        <v>3851</v>
      </c>
      <c r="B4859" s="1">
        <v>45639</v>
      </c>
      <c r="C4859">
        <v>564</v>
      </c>
      <c r="D4859">
        <v>109</v>
      </c>
      <c r="E4859">
        <v>2</v>
      </c>
      <c r="F4859">
        <v>93</v>
      </c>
      <c r="G4859">
        <v>45</v>
      </c>
      <c r="H4859" t="s">
        <v>3951</v>
      </c>
      <c r="I4859">
        <f>YEAR(Table1[[#This Row],[Date]])</f>
        <v>2024</v>
      </c>
      <c r="J4859">
        <f>MONTH(Table1[[#This Row],[Date]])</f>
        <v>12</v>
      </c>
      <c r="K4859">
        <f>WEEKDAY(Table1[[#This Row],[Date]])</f>
        <v>6</v>
      </c>
      <c r="L4859" s="3">
        <f>DAY(Table1[[#This Row],[Date]])</f>
        <v>13</v>
      </c>
      <c r="M4859" s="3">
        <f>Table1[[#This Row],[Inventory Level]]/Table1[[#This Row],[Reorder Point]]</f>
        <v>5.1743119266055047</v>
      </c>
      <c r="N4859" s="3">
        <f>ROUND(Table1[[#This Row],[Turnover Ratio]],2)</f>
        <v>5.17</v>
      </c>
    </row>
    <row r="4860" spans="1:14" hidden="1" x14ac:dyDescent="0.25">
      <c r="A4860" t="s">
        <v>3509</v>
      </c>
      <c r="B4860" s="1">
        <v>45173</v>
      </c>
      <c r="C4860">
        <v>865</v>
      </c>
      <c r="D4860">
        <v>207</v>
      </c>
      <c r="E4860">
        <v>2</v>
      </c>
      <c r="F4860">
        <v>135</v>
      </c>
      <c r="G4860">
        <v>47</v>
      </c>
      <c r="H4860" t="s">
        <v>3951</v>
      </c>
      <c r="I4860">
        <f>YEAR(Table1[[#This Row],[Date]])</f>
        <v>2023</v>
      </c>
      <c r="J4860">
        <f>MONTH(Table1[[#This Row],[Date]])</f>
        <v>9</v>
      </c>
      <c r="K4860">
        <f>WEEKDAY(Table1[[#This Row],[Date]])</f>
        <v>2</v>
      </c>
      <c r="L4860" s="3">
        <f>DAY(Table1[[#This Row],[Date]])</f>
        <v>4</v>
      </c>
      <c r="M4860" s="3">
        <f>Table1[[#This Row],[Inventory Level]]/Table1[[#This Row],[Reorder Point]]</f>
        <v>4.1787439613526569</v>
      </c>
      <c r="N4860" s="3">
        <f>ROUND(Table1[[#This Row],[Turnover Ratio]],2)</f>
        <v>4.18</v>
      </c>
    </row>
    <row r="4861" spans="1:14" x14ac:dyDescent="0.25">
      <c r="A4861" t="s">
        <v>278</v>
      </c>
      <c r="B4861" s="1">
        <v>45036</v>
      </c>
      <c r="C4861">
        <v>434</v>
      </c>
      <c r="D4861">
        <v>230</v>
      </c>
      <c r="E4861">
        <v>6</v>
      </c>
      <c r="F4861">
        <v>11</v>
      </c>
      <c r="G4861">
        <v>3</v>
      </c>
      <c r="H4861" t="s">
        <v>3949</v>
      </c>
      <c r="I4861">
        <f>YEAR(Table1[[#This Row],[Date]])</f>
        <v>2023</v>
      </c>
      <c r="J4861">
        <f>MONTH(Table1[[#This Row],[Date]])</f>
        <v>4</v>
      </c>
      <c r="K4861">
        <f>WEEKDAY(Table1[[#This Row],[Date]])</f>
        <v>5</v>
      </c>
      <c r="L4861" s="3">
        <f>DAY(Table1[[#This Row],[Date]])</f>
        <v>20</v>
      </c>
      <c r="M4861" s="3">
        <f>Table1[[#This Row],[Inventory Level]]/Table1[[#This Row],[Reorder Point]]</f>
        <v>1.8869565217391304</v>
      </c>
      <c r="N4861" s="3">
        <f>ROUND(Table1[[#This Row],[Turnover Ratio]],2)</f>
        <v>1.89</v>
      </c>
    </row>
    <row r="4862" spans="1:14" hidden="1" x14ac:dyDescent="0.25">
      <c r="A4862" t="s">
        <v>3852</v>
      </c>
      <c r="B4862" s="1">
        <v>45315</v>
      </c>
      <c r="C4862">
        <v>793</v>
      </c>
      <c r="D4862">
        <v>498</v>
      </c>
      <c r="E4862">
        <v>28</v>
      </c>
      <c r="F4862">
        <v>130</v>
      </c>
      <c r="G4862">
        <v>6</v>
      </c>
      <c r="H4862" t="s">
        <v>3950</v>
      </c>
      <c r="I4862">
        <f>YEAR(Table1[[#This Row],[Date]])</f>
        <v>2024</v>
      </c>
      <c r="J4862">
        <f>MONTH(Table1[[#This Row],[Date]])</f>
        <v>1</v>
      </c>
      <c r="K4862">
        <f>WEEKDAY(Table1[[#This Row],[Date]])</f>
        <v>4</v>
      </c>
      <c r="L4862" s="3">
        <f>DAY(Table1[[#This Row],[Date]])</f>
        <v>24</v>
      </c>
      <c r="M4862" s="3">
        <f>Table1[[#This Row],[Inventory Level]]/Table1[[#This Row],[Reorder Point]]</f>
        <v>1.5923694779116466</v>
      </c>
      <c r="N4862" s="3">
        <f>ROUND(Table1[[#This Row],[Turnover Ratio]],2)</f>
        <v>1.59</v>
      </c>
    </row>
    <row r="4863" spans="1:14" hidden="1" x14ac:dyDescent="0.25">
      <c r="A4863" t="s">
        <v>3841</v>
      </c>
      <c r="B4863" s="1">
        <v>45533</v>
      </c>
      <c r="C4863">
        <v>349</v>
      </c>
      <c r="D4863">
        <v>236</v>
      </c>
      <c r="E4863">
        <v>24</v>
      </c>
      <c r="F4863">
        <v>186</v>
      </c>
      <c r="G4863">
        <v>27</v>
      </c>
      <c r="H4863" t="s">
        <v>3950</v>
      </c>
      <c r="I4863">
        <f>YEAR(Table1[[#This Row],[Date]])</f>
        <v>2024</v>
      </c>
      <c r="J4863">
        <f>MONTH(Table1[[#This Row],[Date]])</f>
        <v>8</v>
      </c>
      <c r="K4863">
        <f>WEEKDAY(Table1[[#This Row],[Date]])</f>
        <v>5</v>
      </c>
      <c r="L4863" s="3">
        <f>DAY(Table1[[#This Row],[Date]])</f>
        <v>29</v>
      </c>
      <c r="M4863" s="3">
        <f>Table1[[#This Row],[Inventory Level]]/Table1[[#This Row],[Reorder Point]]</f>
        <v>1.478813559322034</v>
      </c>
      <c r="N4863" s="3">
        <f>ROUND(Table1[[#This Row],[Turnover Ratio]],2)</f>
        <v>1.48</v>
      </c>
    </row>
    <row r="4864" spans="1:14" hidden="1" x14ac:dyDescent="0.25">
      <c r="A4864" t="s">
        <v>3853</v>
      </c>
      <c r="B4864" s="1">
        <v>45403</v>
      </c>
      <c r="C4864">
        <v>816</v>
      </c>
      <c r="D4864">
        <v>256</v>
      </c>
      <c r="E4864">
        <v>21</v>
      </c>
      <c r="F4864">
        <v>26</v>
      </c>
      <c r="G4864">
        <v>20</v>
      </c>
      <c r="H4864" t="s">
        <v>3951</v>
      </c>
      <c r="I4864">
        <f>YEAR(Table1[[#This Row],[Date]])</f>
        <v>2024</v>
      </c>
      <c r="J4864">
        <f>MONTH(Table1[[#This Row],[Date]])</f>
        <v>4</v>
      </c>
      <c r="K4864">
        <f>WEEKDAY(Table1[[#This Row],[Date]])</f>
        <v>1</v>
      </c>
      <c r="L4864" s="3">
        <f>DAY(Table1[[#This Row],[Date]])</f>
        <v>21</v>
      </c>
      <c r="M4864" s="3">
        <f>Table1[[#This Row],[Inventory Level]]/Table1[[#This Row],[Reorder Point]]</f>
        <v>3.1875</v>
      </c>
      <c r="N4864" s="3">
        <f>ROUND(Table1[[#This Row],[Turnover Ratio]],2)</f>
        <v>3.19</v>
      </c>
    </row>
    <row r="4865" spans="1:14" hidden="1" x14ac:dyDescent="0.25">
      <c r="A4865" t="s">
        <v>950</v>
      </c>
      <c r="B4865" s="1">
        <v>45357</v>
      </c>
      <c r="C4865">
        <v>575</v>
      </c>
      <c r="D4865">
        <v>64</v>
      </c>
      <c r="E4865">
        <v>29</v>
      </c>
      <c r="F4865">
        <v>116</v>
      </c>
      <c r="G4865">
        <v>49</v>
      </c>
      <c r="H4865" t="s">
        <v>3951</v>
      </c>
      <c r="I4865">
        <f>YEAR(Table1[[#This Row],[Date]])</f>
        <v>2024</v>
      </c>
      <c r="J4865">
        <f>MONTH(Table1[[#This Row],[Date]])</f>
        <v>3</v>
      </c>
      <c r="K4865">
        <f>WEEKDAY(Table1[[#This Row],[Date]])</f>
        <v>4</v>
      </c>
      <c r="L4865" s="3">
        <f>DAY(Table1[[#This Row],[Date]])</f>
        <v>6</v>
      </c>
      <c r="M4865" s="3">
        <f>Table1[[#This Row],[Inventory Level]]/Table1[[#This Row],[Reorder Point]]</f>
        <v>8.984375</v>
      </c>
      <c r="N4865" s="3">
        <f>ROUND(Table1[[#This Row],[Turnover Ratio]],2)</f>
        <v>8.98</v>
      </c>
    </row>
    <row r="4866" spans="1:14" hidden="1" x14ac:dyDescent="0.25">
      <c r="A4866" t="s">
        <v>3854</v>
      </c>
      <c r="B4866" s="1">
        <v>45474</v>
      </c>
      <c r="C4866">
        <v>292</v>
      </c>
      <c r="D4866">
        <v>280</v>
      </c>
      <c r="E4866">
        <v>3</v>
      </c>
      <c r="F4866">
        <v>79</v>
      </c>
      <c r="G4866">
        <v>12</v>
      </c>
      <c r="H4866" t="s">
        <v>3951</v>
      </c>
      <c r="I4866">
        <f>YEAR(Table1[[#This Row],[Date]])</f>
        <v>2024</v>
      </c>
      <c r="J4866">
        <f>MONTH(Table1[[#This Row],[Date]])</f>
        <v>7</v>
      </c>
      <c r="K4866">
        <f>WEEKDAY(Table1[[#This Row],[Date]])</f>
        <v>2</v>
      </c>
      <c r="L4866" s="3">
        <f>DAY(Table1[[#This Row],[Date]])</f>
        <v>1</v>
      </c>
      <c r="M4866" s="3">
        <f>Table1[[#This Row],[Inventory Level]]/Table1[[#This Row],[Reorder Point]]</f>
        <v>1.0428571428571429</v>
      </c>
      <c r="N4866" s="3">
        <f>ROUND(Table1[[#This Row],[Turnover Ratio]],2)</f>
        <v>1.04</v>
      </c>
    </row>
    <row r="4867" spans="1:14" hidden="1" x14ac:dyDescent="0.25">
      <c r="A4867" t="s">
        <v>2793</v>
      </c>
      <c r="B4867" s="1">
        <v>45192</v>
      </c>
      <c r="C4867">
        <v>798</v>
      </c>
      <c r="D4867">
        <v>383</v>
      </c>
      <c r="E4867">
        <v>26</v>
      </c>
      <c r="F4867">
        <v>95</v>
      </c>
      <c r="G4867">
        <v>5</v>
      </c>
      <c r="H4867" t="s">
        <v>3950</v>
      </c>
      <c r="I4867">
        <f>YEAR(Table1[[#This Row],[Date]])</f>
        <v>2023</v>
      </c>
      <c r="J4867">
        <f>MONTH(Table1[[#This Row],[Date]])</f>
        <v>9</v>
      </c>
      <c r="K4867">
        <f>WEEKDAY(Table1[[#This Row],[Date]])</f>
        <v>7</v>
      </c>
      <c r="L4867" s="3">
        <f>DAY(Table1[[#This Row],[Date]])</f>
        <v>23</v>
      </c>
      <c r="M4867" s="3">
        <f>Table1[[#This Row],[Inventory Level]]/Table1[[#This Row],[Reorder Point]]</f>
        <v>2.0835509138381201</v>
      </c>
      <c r="N4867" s="3">
        <f>ROUND(Table1[[#This Row],[Turnover Ratio]],2)</f>
        <v>2.08</v>
      </c>
    </row>
    <row r="4868" spans="1:14" hidden="1" x14ac:dyDescent="0.25">
      <c r="A4868" t="s">
        <v>3740</v>
      </c>
      <c r="B4868" s="1">
        <v>45219</v>
      </c>
      <c r="C4868">
        <v>118</v>
      </c>
      <c r="D4868">
        <v>125</v>
      </c>
      <c r="E4868">
        <v>18</v>
      </c>
      <c r="F4868">
        <v>5</v>
      </c>
      <c r="G4868">
        <v>21</v>
      </c>
      <c r="H4868" t="s">
        <v>3951</v>
      </c>
      <c r="I4868">
        <f>YEAR(Table1[[#This Row],[Date]])</f>
        <v>2023</v>
      </c>
      <c r="J4868">
        <f>MONTH(Table1[[#This Row],[Date]])</f>
        <v>10</v>
      </c>
      <c r="K4868">
        <f>WEEKDAY(Table1[[#This Row],[Date]])</f>
        <v>6</v>
      </c>
      <c r="L4868" s="3">
        <f>DAY(Table1[[#This Row],[Date]])</f>
        <v>20</v>
      </c>
      <c r="M4868" s="3">
        <f>Table1[[#This Row],[Inventory Level]]/Table1[[#This Row],[Reorder Point]]</f>
        <v>0.94399999999999995</v>
      </c>
      <c r="N4868" s="3">
        <f>ROUND(Table1[[#This Row],[Turnover Ratio]],2)</f>
        <v>0.94</v>
      </c>
    </row>
    <row r="4869" spans="1:14" hidden="1" x14ac:dyDescent="0.25">
      <c r="A4869" t="s">
        <v>324</v>
      </c>
      <c r="B4869" s="1">
        <v>45507</v>
      </c>
      <c r="C4869">
        <v>466</v>
      </c>
      <c r="D4869">
        <v>144</v>
      </c>
      <c r="E4869">
        <v>16</v>
      </c>
      <c r="F4869">
        <v>43</v>
      </c>
      <c r="G4869">
        <v>39</v>
      </c>
      <c r="H4869" t="s">
        <v>3951</v>
      </c>
      <c r="I4869">
        <f>YEAR(Table1[[#This Row],[Date]])</f>
        <v>2024</v>
      </c>
      <c r="J4869">
        <f>MONTH(Table1[[#This Row],[Date]])</f>
        <v>8</v>
      </c>
      <c r="K4869">
        <f>WEEKDAY(Table1[[#This Row],[Date]])</f>
        <v>7</v>
      </c>
      <c r="L4869" s="3">
        <f>DAY(Table1[[#This Row],[Date]])</f>
        <v>3</v>
      </c>
      <c r="M4869" s="3">
        <f>Table1[[#This Row],[Inventory Level]]/Table1[[#This Row],[Reorder Point]]</f>
        <v>3.2361111111111112</v>
      </c>
      <c r="N4869" s="3">
        <f>ROUND(Table1[[#This Row],[Turnover Ratio]],2)</f>
        <v>3.24</v>
      </c>
    </row>
    <row r="4870" spans="1:14" hidden="1" x14ac:dyDescent="0.25">
      <c r="A4870" t="s">
        <v>2725</v>
      </c>
      <c r="B4870" s="1">
        <v>45421</v>
      </c>
      <c r="C4870">
        <v>775</v>
      </c>
      <c r="D4870">
        <v>150</v>
      </c>
      <c r="E4870">
        <v>21</v>
      </c>
      <c r="F4870">
        <v>18</v>
      </c>
      <c r="G4870">
        <v>25</v>
      </c>
      <c r="H4870" t="s">
        <v>3950</v>
      </c>
      <c r="I4870">
        <f>YEAR(Table1[[#This Row],[Date]])</f>
        <v>2024</v>
      </c>
      <c r="J4870">
        <f>MONTH(Table1[[#This Row],[Date]])</f>
        <v>5</v>
      </c>
      <c r="K4870">
        <f>WEEKDAY(Table1[[#This Row],[Date]])</f>
        <v>5</v>
      </c>
      <c r="L4870" s="3">
        <f>DAY(Table1[[#This Row],[Date]])</f>
        <v>9</v>
      </c>
      <c r="M4870" s="3">
        <f>Table1[[#This Row],[Inventory Level]]/Table1[[#This Row],[Reorder Point]]</f>
        <v>5.166666666666667</v>
      </c>
      <c r="N4870" s="3">
        <f>ROUND(Table1[[#This Row],[Turnover Ratio]],2)</f>
        <v>5.17</v>
      </c>
    </row>
    <row r="4871" spans="1:14" hidden="1" x14ac:dyDescent="0.25">
      <c r="A4871" t="s">
        <v>3855</v>
      </c>
      <c r="B4871" s="1">
        <v>45334</v>
      </c>
      <c r="C4871">
        <v>691</v>
      </c>
      <c r="D4871">
        <v>437</v>
      </c>
      <c r="E4871">
        <v>14</v>
      </c>
      <c r="F4871">
        <v>43</v>
      </c>
      <c r="G4871">
        <v>21</v>
      </c>
      <c r="H4871" t="s">
        <v>3951</v>
      </c>
      <c r="I4871">
        <f>YEAR(Table1[[#This Row],[Date]])</f>
        <v>2024</v>
      </c>
      <c r="J4871">
        <f>MONTH(Table1[[#This Row],[Date]])</f>
        <v>2</v>
      </c>
      <c r="K4871">
        <f>WEEKDAY(Table1[[#This Row],[Date]])</f>
        <v>2</v>
      </c>
      <c r="L4871" s="3">
        <f>DAY(Table1[[#This Row],[Date]])</f>
        <v>12</v>
      </c>
      <c r="M4871" s="3">
        <f>Table1[[#This Row],[Inventory Level]]/Table1[[#This Row],[Reorder Point]]</f>
        <v>1.5812356979405033</v>
      </c>
      <c r="N4871" s="3">
        <f>ROUND(Table1[[#This Row],[Turnover Ratio]],2)</f>
        <v>1.58</v>
      </c>
    </row>
    <row r="4872" spans="1:14" x14ac:dyDescent="0.25">
      <c r="A4872" t="s">
        <v>3856</v>
      </c>
      <c r="B4872" s="1">
        <v>45638</v>
      </c>
      <c r="C4872">
        <v>438</v>
      </c>
      <c r="D4872">
        <v>406</v>
      </c>
      <c r="E4872">
        <v>15</v>
      </c>
      <c r="F4872">
        <v>49</v>
      </c>
      <c r="G4872">
        <v>30</v>
      </c>
      <c r="H4872" t="s">
        <v>3949</v>
      </c>
      <c r="I4872">
        <f>YEAR(Table1[[#This Row],[Date]])</f>
        <v>2024</v>
      </c>
      <c r="J4872">
        <f>MONTH(Table1[[#This Row],[Date]])</f>
        <v>12</v>
      </c>
      <c r="K4872">
        <f>WEEKDAY(Table1[[#This Row],[Date]])</f>
        <v>5</v>
      </c>
      <c r="L4872" s="3">
        <f>DAY(Table1[[#This Row],[Date]])</f>
        <v>12</v>
      </c>
      <c r="M4872" s="3">
        <f>Table1[[#This Row],[Inventory Level]]/Table1[[#This Row],[Reorder Point]]</f>
        <v>1.0788177339901477</v>
      </c>
      <c r="N4872" s="3">
        <f>ROUND(Table1[[#This Row],[Turnover Ratio]],2)</f>
        <v>1.08</v>
      </c>
    </row>
    <row r="4873" spans="1:14" hidden="1" x14ac:dyDescent="0.25">
      <c r="A4873" t="s">
        <v>2410</v>
      </c>
      <c r="B4873" s="1">
        <v>45054</v>
      </c>
      <c r="C4873">
        <v>335</v>
      </c>
      <c r="D4873">
        <v>440</v>
      </c>
      <c r="E4873">
        <v>16</v>
      </c>
      <c r="F4873">
        <v>141</v>
      </c>
      <c r="G4873">
        <v>31</v>
      </c>
      <c r="H4873" t="s">
        <v>3950</v>
      </c>
      <c r="I4873">
        <f>YEAR(Table1[[#This Row],[Date]])</f>
        <v>2023</v>
      </c>
      <c r="J4873">
        <f>MONTH(Table1[[#This Row],[Date]])</f>
        <v>5</v>
      </c>
      <c r="K4873">
        <f>WEEKDAY(Table1[[#This Row],[Date]])</f>
        <v>2</v>
      </c>
      <c r="L4873" s="3">
        <f>DAY(Table1[[#This Row],[Date]])</f>
        <v>8</v>
      </c>
      <c r="M4873" s="3">
        <f>Table1[[#This Row],[Inventory Level]]/Table1[[#This Row],[Reorder Point]]</f>
        <v>0.76136363636363635</v>
      </c>
      <c r="N4873" s="3">
        <f>ROUND(Table1[[#This Row],[Turnover Ratio]],2)</f>
        <v>0.76</v>
      </c>
    </row>
    <row r="4874" spans="1:14" x14ac:dyDescent="0.25">
      <c r="A4874" t="s">
        <v>3857</v>
      </c>
      <c r="B4874" s="1">
        <v>45126</v>
      </c>
      <c r="C4874">
        <v>311</v>
      </c>
      <c r="D4874">
        <v>384</v>
      </c>
      <c r="E4874">
        <v>5</v>
      </c>
      <c r="F4874">
        <v>101</v>
      </c>
      <c r="G4874">
        <v>13</v>
      </c>
      <c r="H4874" t="s">
        <v>3949</v>
      </c>
      <c r="I4874">
        <f>YEAR(Table1[[#This Row],[Date]])</f>
        <v>2023</v>
      </c>
      <c r="J4874">
        <f>MONTH(Table1[[#This Row],[Date]])</f>
        <v>7</v>
      </c>
      <c r="K4874">
        <f>WEEKDAY(Table1[[#This Row],[Date]])</f>
        <v>4</v>
      </c>
      <c r="L4874" s="3">
        <f>DAY(Table1[[#This Row],[Date]])</f>
        <v>19</v>
      </c>
      <c r="M4874" s="3">
        <f>Table1[[#This Row],[Inventory Level]]/Table1[[#This Row],[Reorder Point]]</f>
        <v>0.80989583333333337</v>
      </c>
      <c r="N4874" s="3">
        <f>ROUND(Table1[[#This Row],[Turnover Ratio]],2)</f>
        <v>0.81</v>
      </c>
    </row>
    <row r="4875" spans="1:14" x14ac:dyDescent="0.25">
      <c r="A4875" t="s">
        <v>3858</v>
      </c>
      <c r="B4875" s="1">
        <v>45210</v>
      </c>
      <c r="C4875">
        <v>386</v>
      </c>
      <c r="D4875">
        <v>257</v>
      </c>
      <c r="E4875">
        <v>10</v>
      </c>
      <c r="F4875">
        <v>51</v>
      </c>
      <c r="G4875">
        <v>27</v>
      </c>
      <c r="H4875" t="s">
        <v>3949</v>
      </c>
      <c r="I4875">
        <f>YEAR(Table1[[#This Row],[Date]])</f>
        <v>2023</v>
      </c>
      <c r="J4875">
        <f>MONTH(Table1[[#This Row],[Date]])</f>
        <v>10</v>
      </c>
      <c r="K4875">
        <f>WEEKDAY(Table1[[#This Row],[Date]])</f>
        <v>4</v>
      </c>
      <c r="L4875" s="3">
        <f>DAY(Table1[[#This Row],[Date]])</f>
        <v>11</v>
      </c>
      <c r="M4875" s="3">
        <f>Table1[[#This Row],[Inventory Level]]/Table1[[#This Row],[Reorder Point]]</f>
        <v>1.5019455252918288</v>
      </c>
      <c r="N4875" s="3">
        <f>ROUND(Table1[[#This Row],[Turnover Ratio]],2)</f>
        <v>1.5</v>
      </c>
    </row>
    <row r="4876" spans="1:14" hidden="1" x14ac:dyDescent="0.25">
      <c r="A4876" t="s">
        <v>3769</v>
      </c>
      <c r="B4876" s="1">
        <v>45538</v>
      </c>
      <c r="C4876">
        <v>997</v>
      </c>
      <c r="D4876">
        <v>472</v>
      </c>
      <c r="E4876">
        <v>3</v>
      </c>
      <c r="F4876">
        <v>119</v>
      </c>
      <c r="G4876">
        <v>46</v>
      </c>
      <c r="H4876" t="s">
        <v>3951</v>
      </c>
      <c r="I4876">
        <f>YEAR(Table1[[#This Row],[Date]])</f>
        <v>2024</v>
      </c>
      <c r="J4876">
        <f>MONTH(Table1[[#This Row],[Date]])</f>
        <v>9</v>
      </c>
      <c r="K4876">
        <f>WEEKDAY(Table1[[#This Row],[Date]])</f>
        <v>3</v>
      </c>
      <c r="L4876" s="3">
        <f>DAY(Table1[[#This Row],[Date]])</f>
        <v>3</v>
      </c>
      <c r="M4876" s="3">
        <f>Table1[[#This Row],[Inventory Level]]/Table1[[#This Row],[Reorder Point]]</f>
        <v>2.1122881355932202</v>
      </c>
      <c r="N4876" s="3">
        <f>ROUND(Table1[[#This Row],[Turnover Ratio]],2)</f>
        <v>2.11</v>
      </c>
    </row>
    <row r="4877" spans="1:14" x14ac:dyDescent="0.25">
      <c r="A4877" t="s">
        <v>2886</v>
      </c>
      <c r="B4877" s="1">
        <v>45227</v>
      </c>
      <c r="C4877">
        <v>540</v>
      </c>
      <c r="D4877">
        <v>457</v>
      </c>
      <c r="E4877">
        <v>2</v>
      </c>
      <c r="F4877">
        <v>35</v>
      </c>
      <c r="G4877">
        <v>24</v>
      </c>
      <c r="H4877" t="s">
        <v>3949</v>
      </c>
      <c r="I4877">
        <f>YEAR(Table1[[#This Row],[Date]])</f>
        <v>2023</v>
      </c>
      <c r="J4877">
        <f>MONTH(Table1[[#This Row],[Date]])</f>
        <v>10</v>
      </c>
      <c r="K4877">
        <f>WEEKDAY(Table1[[#This Row],[Date]])</f>
        <v>7</v>
      </c>
      <c r="L4877" s="3">
        <f>DAY(Table1[[#This Row],[Date]])</f>
        <v>28</v>
      </c>
      <c r="M4877" s="3">
        <f>Table1[[#This Row],[Inventory Level]]/Table1[[#This Row],[Reorder Point]]</f>
        <v>1.1816192560175054</v>
      </c>
      <c r="N4877" s="3">
        <f>ROUND(Table1[[#This Row],[Turnover Ratio]],2)</f>
        <v>1.18</v>
      </c>
    </row>
    <row r="4878" spans="1:14" x14ac:dyDescent="0.25">
      <c r="A4878" t="s">
        <v>3859</v>
      </c>
      <c r="B4878" s="1">
        <v>45483</v>
      </c>
      <c r="C4878">
        <v>459</v>
      </c>
      <c r="D4878">
        <v>451</v>
      </c>
      <c r="E4878">
        <v>29</v>
      </c>
      <c r="F4878">
        <v>63</v>
      </c>
      <c r="G4878">
        <v>29</v>
      </c>
      <c r="H4878" t="s">
        <v>3949</v>
      </c>
      <c r="I4878">
        <f>YEAR(Table1[[#This Row],[Date]])</f>
        <v>2024</v>
      </c>
      <c r="J4878">
        <f>MONTH(Table1[[#This Row],[Date]])</f>
        <v>7</v>
      </c>
      <c r="K4878">
        <f>WEEKDAY(Table1[[#This Row],[Date]])</f>
        <v>4</v>
      </c>
      <c r="L4878" s="3">
        <f>DAY(Table1[[#This Row],[Date]])</f>
        <v>10</v>
      </c>
      <c r="M4878" s="3">
        <f>Table1[[#This Row],[Inventory Level]]/Table1[[#This Row],[Reorder Point]]</f>
        <v>1.0177383592017739</v>
      </c>
      <c r="N4878" s="3">
        <f>ROUND(Table1[[#This Row],[Turnover Ratio]],2)</f>
        <v>1.02</v>
      </c>
    </row>
    <row r="4879" spans="1:14" hidden="1" x14ac:dyDescent="0.25">
      <c r="A4879" t="s">
        <v>3860</v>
      </c>
      <c r="B4879" s="1">
        <v>45118</v>
      </c>
      <c r="C4879">
        <v>311</v>
      </c>
      <c r="D4879">
        <v>237</v>
      </c>
      <c r="E4879">
        <v>19</v>
      </c>
      <c r="F4879">
        <v>94</v>
      </c>
      <c r="G4879">
        <v>18</v>
      </c>
      <c r="H4879" t="s">
        <v>3950</v>
      </c>
      <c r="I4879">
        <f>YEAR(Table1[[#This Row],[Date]])</f>
        <v>2023</v>
      </c>
      <c r="J4879">
        <f>MONTH(Table1[[#This Row],[Date]])</f>
        <v>7</v>
      </c>
      <c r="K4879">
        <f>WEEKDAY(Table1[[#This Row],[Date]])</f>
        <v>3</v>
      </c>
      <c r="L4879" s="3">
        <f>DAY(Table1[[#This Row],[Date]])</f>
        <v>11</v>
      </c>
      <c r="M4879" s="3">
        <f>Table1[[#This Row],[Inventory Level]]/Table1[[#This Row],[Reorder Point]]</f>
        <v>1.3122362869198312</v>
      </c>
      <c r="N4879" s="3">
        <f>ROUND(Table1[[#This Row],[Turnover Ratio]],2)</f>
        <v>1.31</v>
      </c>
    </row>
    <row r="4880" spans="1:14" hidden="1" x14ac:dyDescent="0.25">
      <c r="A4880" t="s">
        <v>3174</v>
      </c>
      <c r="B4880" s="1">
        <v>45659</v>
      </c>
      <c r="C4880">
        <v>922</v>
      </c>
      <c r="D4880">
        <v>322</v>
      </c>
      <c r="E4880">
        <v>5</v>
      </c>
      <c r="F4880">
        <v>36</v>
      </c>
      <c r="G4880">
        <v>7</v>
      </c>
      <c r="H4880" t="s">
        <v>3951</v>
      </c>
      <c r="I4880">
        <f>YEAR(Table1[[#This Row],[Date]])</f>
        <v>2025</v>
      </c>
      <c r="J4880">
        <f>MONTH(Table1[[#This Row],[Date]])</f>
        <v>1</v>
      </c>
      <c r="K4880">
        <f>WEEKDAY(Table1[[#This Row],[Date]])</f>
        <v>5</v>
      </c>
      <c r="L4880" s="3">
        <f>DAY(Table1[[#This Row],[Date]])</f>
        <v>2</v>
      </c>
      <c r="M4880" s="3">
        <f>Table1[[#This Row],[Inventory Level]]/Table1[[#This Row],[Reorder Point]]</f>
        <v>2.8633540372670807</v>
      </c>
      <c r="N4880" s="3">
        <f>ROUND(Table1[[#This Row],[Turnover Ratio]],2)</f>
        <v>2.86</v>
      </c>
    </row>
    <row r="4881" spans="1:14" hidden="1" x14ac:dyDescent="0.25">
      <c r="A4881" t="s">
        <v>3861</v>
      </c>
      <c r="B4881" s="1">
        <v>44994</v>
      </c>
      <c r="C4881">
        <v>501</v>
      </c>
      <c r="D4881">
        <v>112</v>
      </c>
      <c r="E4881">
        <v>3</v>
      </c>
      <c r="F4881">
        <v>67</v>
      </c>
      <c r="G4881">
        <v>24</v>
      </c>
      <c r="H4881" t="s">
        <v>3950</v>
      </c>
      <c r="I4881">
        <f>YEAR(Table1[[#This Row],[Date]])</f>
        <v>2023</v>
      </c>
      <c r="J4881">
        <f>MONTH(Table1[[#This Row],[Date]])</f>
        <v>3</v>
      </c>
      <c r="K4881">
        <f>WEEKDAY(Table1[[#This Row],[Date]])</f>
        <v>5</v>
      </c>
      <c r="L4881" s="3">
        <f>DAY(Table1[[#This Row],[Date]])</f>
        <v>9</v>
      </c>
      <c r="M4881" s="3">
        <f>Table1[[#This Row],[Inventory Level]]/Table1[[#This Row],[Reorder Point]]</f>
        <v>4.4732142857142856</v>
      </c>
      <c r="N4881" s="3">
        <f>ROUND(Table1[[#This Row],[Turnover Ratio]],2)</f>
        <v>4.47</v>
      </c>
    </row>
    <row r="4882" spans="1:14" hidden="1" x14ac:dyDescent="0.25">
      <c r="A4882" t="s">
        <v>3211</v>
      </c>
      <c r="B4882" s="1">
        <v>45390</v>
      </c>
      <c r="C4882">
        <v>923</v>
      </c>
      <c r="D4882">
        <v>172</v>
      </c>
      <c r="E4882">
        <v>3</v>
      </c>
      <c r="F4882">
        <v>9</v>
      </c>
      <c r="G4882">
        <v>16</v>
      </c>
      <c r="H4882" t="s">
        <v>3951</v>
      </c>
      <c r="I4882">
        <f>YEAR(Table1[[#This Row],[Date]])</f>
        <v>2024</v>
      </c>
      <c r="J4882">
        <f>MONTH(Table1[[#This Row],[Date]])</f>
        <v>4</v>
      </c>
      <c r="K4882">
        <f>WEEKDAY(Table1[[#This Row],[Date]])</f>
        <v>2</v>
      </c>
      <c r="L4882" s="3">
        <f>DAY(Table1[[#This Row],[Date]])</f>
        <v>8</v>
      </c>
      <c r="M4882" s="3">
        <f>Table1[[#This Row],[Inventory Level]]/Table1[[#This Row],[Reorder Point]]</f>
        <v>5.3662790697674421</v>
      </c>
      <c r="N4882" s="3">
        <f>ROUND(Table1[[#This Row],[Turnover Ratio]],2)</f>
        <v>5.37</v>
      </c>
    </row>
    <row r="4883" spans="1:14" hidden="1" x14ac:dyDescent="0.25">
      <c r="A4883" t="s">
        <v>3862</v>
      </c>
      <c r="B4883" s="1">
        <v>45656</v>
      </c>
      <c r="C4883">
        <v>943</v>
      </c>
      <c r="D4883">
        <v>75</v>
      </c>
      <c r="E4883">
        <v>19</v>
      </c>
      <c r="F4883">
        <v>189</v>
      </c>
      <c r="G4883">
        <v>19</v>
      </c>
      <c r="H4883" t="s">
        <v>3950</v>
      </c>
      <c r="I4883">
        <f>YEAR(Table1[[#This Row],[Date]])</f>
        <v>2024</v>
      </c>
      <c r="J4883">
        <f>MONTH(Table1[[#This Row],[Date]])</f>
        <v>12</v>
      </c>
      <c r="K4883">
        <f>WEEKDAY(Table1[[#This Row],[Date]])</f>
        <v>2</v>
      </c>
      <c r="L4883" s="3">
        <f>DAY(Table1[[#This Row],[Date]])</f>
        <v>30</v>
      </c>
      <c r="M4883" s="3">
        <f>Table1[[#This Row],[Inventory Level]]/Table1[[#This Row],[Reorder Point]]</f>
        <v>12.573333333333334</v>
      </c>
      <c r="N4883" s="3">
        <f>ROUND(Table1[[#This Row],[Turnover Ratio]],2)</f>
        <v>12.57</v>
      </c>
    </row>
    <row r="4884" spans="1:14" x14ac:dyDescent="0.25">
      <c r="A4884" t="s">
        <v>3863</v>
      </c>
      <c r="B4884" s="1">
        <v>45322</v>
      </c>
      <c r="C4884">
        <v>395</v>
      </c>
      <c r="D4884">
        <v>306</v>
      </c>
      <c r="E4884">
        <v>3</v>
      </c>
      <c r="F4884">
        <v>37</v>
      </c>
      <c r="G4884">
        <v>31</v>
      </c>
      <c r="H4884" t="s">
        <v>3949</v>
      </c>
      <c r="I4884">
        <f>YEAR(Table1[[#This Row],[Date]])</f>
        <v>2024</v>
      </c>
      <c r="J4884">
        <f>MONTH(Table1[[#This Row],[Date]])</f>
        <v>1</v>
      </c>
      <c r="K4884">
        <f>WEEKDAY(Table1[[#This Row],[Date]])</f>
        <v>4</v>
      </c>
      <c r="L4884" s="3">
        <f>DAY(Table1[[#This Row],[Date]])</f>
        <v>31</v>
      </c>
      <c r="M4884" s="3">
        <f>Table1[[#This Row],[Inventory Level]]/Table1[[#This Row],[Reorder Point]]</f>
        <v>1.2908496732026145</v>
      </c>
      <c r="N4884" s="3">
        <f>ROUND(Table1[[#This Row],[Turnover Ratio]],2)</f>
        <v>1.29</v>
      </c>
    </row>
    <row r="4885" spans="1:14" x14ac:dyDescent="0.25">
      <c r="A4885" t="s">
        <v>2882</v>
      </c>
      <c r="B4885" s="1">
        <v>44984</v>
      </c>
      <c r="C4885">
        <v>974</v>
      </c>
      <c r="D4885">
        <v>108</v>
      </c>
      <c r="E4885">
        <v>9</v>
      </c>
      <c r="F4885">
        <v>23</v>
      </c>
      <c r="G4885">
        <v>48</v>
      </c>
      <c r="H4885" t="s">
        <v>3949</v>
      </c>
      <c r="I4885">
        <f>YEAR(Table1[[#This Row],[Date]])</f>
        <v>2023</v>
      </c>
      <c r="J4885">
        <f>MONTH(Table1[[#This Row],[Date]])</f>
        <v>2</v>
      </c>
      <c r="K4885">
        <f>WEEKDAY(Table1[[#This Row],[Date]])</f>
        <v>2</v>
      </c>
      <c r="L4885" s="3">
        <f>DAY(Table1[[#This Row],[Date]])</f>
        <v>27</v>
      </c>
      <c r="M4885" s="3">
        <f>Table1[[#This Row],[Inventory Level]]/Table1[[#This Row],[Reorder Point]]</f>
        <v>9.018518518518519</v>
      </c>
      <c r="N4885" s="3">
        <f>ROUND(Table1[[#This Row],[Turnover Ratio]],2)</f>
        <v>9.02</v>
      </c>
    </row>
    <row r="4886" spans="1:14" hidden="1" x14ac:dyDescent="0.25">
      <c r="A4886" t="s">
        <v>3864</v>
      </c>
      <c r="B4886" s="1">
        <v>45215</v>
      </c>
      <c r="C4886">
        <v>444</v>
      </c>
      <c r="D4886">
        <v>338</v>
      </c>
      <c r="E4886">
        <v>10</v>
      </c>
      <c r="F4886">
        <v>48</v>
      </c>
      <c r="G4886">
        <v>4</v>
      </c>
      <c r="H4886" t="s">
        <v>3951</v>
      </c>
      <c r="I4886">
        <f>YEAR(Table1[[#This Row],[Date]])</f>
        <v>2023</v>
      </c>
      <c r="J4886">
        <f>MONTH(Table1[[#This Row],[Date]])</f>
        <v>10</v>
      </c>
      <c r="K4886">
        <f>WEEKDAY(Table1[[#This Row],[Date]])</f>
        <v>2</v>
      </c>
      <c r="L4886" s="3">
        <f>DAY(Table1[[#This Row],[Date]])</f>
        <v>16</v>
      </c>
      <c r="M4886" s="3">
        <f>Table1[[#This Row],[Inventory Level]]/Table1[[#This Row],[Reorder Point]]</f>
        <v>1.3136094674556213</v>
      </c>
      <c r="N4886" s="3">
        <f>ROUND(Table1[[#This Row],[Turnover Ratio]],2)</f>
        <v>1.31</v>
      </c>
    </row>
    <row r="4887" spans="1:14" x14ac:dyDescent="0.25">
      <c r="A4887" t="s">
        <v>3865</v>
      </c>
      <c r="B4887" s="1">
        <v>45433</v>
      </c>
      <c r="C4887">
        <v>887</v>
      </c>
      <c r="D4887">
        <v>398</v>
      </c>
      <c r="E4887">
        <v>30</v>
      </c>
      <c r="F4887">
        <v>131</v>
      </c>
      <c r="G4887">
        <v>14</v>
      </c>
      <c r="H4887" t="s">
        <v>3949</v>
      </c>
      <c r="I4887">
        <f>YEAR(Table1[[#This Row],[Date]])</f>
        <v>2024</v>
      </c>
      <c r="J4887">
        <f>MONTH(Table1[[#This Row],[Date]])</f>
        <v>5</v>
      </c>
      <c r="K4887">
        <f>WEEKDAY(Table1[[#This Row],[Date]])</f>
        <v>3</v>
      </c>
      <c r="L4887" s="3">
        <f>DAY(Table1[[#This Row],[Date]])</f>
        <v>21</v>
      </c>
      <c r="M4887" s="3">
        <f>Table1[[#This Row],[Inventory Level]]/Table1[[#This Row],[Reorder Point]]</f>
        <v>2.2286432160804019</v>
      </c>
      <c r="N4887" s="3">
        <f>ROUND(Table1[[#This Row],[Turnover Ratio]],2)</f>
        <v>2.23</v>
      </c>
    </row>
    <row r="4888" spans="1:14" hidden="1" x14ac:dyDescent="0.25">
      <c r="A4888" t="s">
        <v>3866</v>
      </c>
      <c r="B4888" s="1">
        <v>45334</v>
      </c>
      <c r="C4888">
        <v>345</v>
      </c>
      <c r="D4888">
        <v>56</v>
      </c>
      <c r="E4888">
        <v>4</v>
      </c>
      <c r="F4888">
        <v>138</v>
      </c>
      <c r="G4888">
        <v>1</v>
      </c>
      <c r="H4888" t="s">
        <v>3950</v>
      </c>
      <c r="I4888">
        <f>YEAR(Table1[[#This Row],[Date]])</f>
        <v>2024</v>
      </c>
      <c r="J4888">
        <f>MONTH(Table1[[#This Row],[Date]])</f>
        <v>2</v>
      </c>
      <c r="K4888">
        <f>WEEKDAY(Table1[[#This Row],[Date]])</f>
        <v>2</v>
      </c>
      <c r="L4888" s="3">
        <f>DAY(Table1[[#This Row],[Date]])</f>
        <v>12</v>
      </c>
      <c r="M4888" s="3">
        <f>Table1[[#This Row],[Inventory Level]]/Table1[[#This Row],[Reorder Point]]</f>
        <v>6.1607142857142856</v>
      </c>
      <c r="N4888" s="3">
        <f>ROUND(Table1[[#This Row],[Turnover Ratio]],2)</f>
        <v>6.16</v>
      </c>
    </row>
    <row r="4889" spans="1:14" x14ac:dyDescent="0.25">
      <c r="A4889" t="s">
        <v>3867</v>
      </c>
      <c r="B4889" s="1">
        <v>45496</v>
      </c>
      <c r="C4889">
        <v>418</v>
      </c>
      <c r="D4889">
        <v>455</v>
      </c>
      <c r="E4889">
        <v>29</v>
      </c>
      <c r="F4889">
        <v>95</v>
      </c>
      <c r="G4889">
        <v>36</v>
      </c>
      <c r="H4889" t="s">
        <v>3949</v>
      </c>
      <c r="I4889">
        <f>YEAR(Table1[[#This Row],[Date]])</f>
        <v>2024</v>
      </c>
      <c r="J4889">
        <f>MONTH(Table1[[#This Row],[Date]])</f>
        <v>7</v>
      </c>
      <c r="K4889">
        <f>WEEKDAY(Table1[[#This Row],[Date]])</f>
        <v>3</v>
      </c>
      <c r="L4889" s="3">
        <f>DAY(Table1[[#This Row],[Date]])</f>
        <v>23</v>
      </c>
      <c r="M4889" s="3">
        <f>Table1[[#This Row],[Inventory Level]]/Table1[[#This Row],[Reorder Point]]</f>
        <v>0.91868131868131864</v>
      </c>
      <c r="N4889" s="3">
        <f>ROUND(Table1[[#This Row],[Turnover Ratio]],2)</f>
        <v>0.92</v>
      </c>
    </row>
    <row r="4890" spans="1:14" hidden="1" x14ac:dyDescent="0.25">
      <c r="A4890" t="s">
        <v>3868</v>
      </c>
      <c r="B4890" s="1">
        <v>45533</v>
      </c>
      <c r="C4890">
        <v>718</v>
      </c>
      <c r="D4890">
        <v>351</v>
      </c>
      <c r="E4890">
        <v>13</v>
      </c>
      <c r="F4890">
        <v>175</v>
      </c>
      <c r="G4890">
        <v>41</v>
      </c>
      <c r="H4890" t="s">
        <v>3951</v>
      </c>
      <c r="I4890">
        <f>YEAR(Table1[[#This Row],[Date]])</f>
        <v>2024</v>
      </c>
      <c r="J4890">
        <f>MONTH(Table1[[#This Row],[Date]])</f>
        <v>8</v>
      </c>
      <c r="K4890">
        <f>WEEKDAY(Table1[[#This Row],[Date]])</f>
        <v>5</v>
      </c>
      <c r="L4890" s="3">
        <f>DAY(Table1[[#This Row],[Date]])</f>
        <v>29</v>
      </c>
      <c r="M4890" s="3">
        <f>Table1[[#This Row],[Inventory Level]]/Table1[[#This Row],[Reorder Point]]</f>
        <v>2.0455840455840457</v>
      </c>
      <c r="N4890" s="3">
        <f>ROUND(Table1[[#This Row],[Turnover Ratio]],2)</f>
        <v>2.0499999999999998</v>
      </c>
    </row>
    <row r="4891" spans="1:14" hidden="1" x14ac:dyDescent="0.25">
      <c r="A4891" t="s">
        <v>3869</v>
      </c>
      <c r="B4891" s="1">
        <v>44992</v>
      </c>
      <c r="C4891">
        <v>513</v>
      </c>
      <c r="D4891">
        <v>82</v>
      </c>
      <c r="E4891">
        <v>27</v>
      </c>
      <c r="F4891">
        <v>173</v>
      </c>
      <c r="G4891">
        <v>1</v>
      </c>
      <c r="H4891" t="s">
        <v>3950</v>
      </c>
      <c r="I4891">
        <f>YEAR(Table1[[#This Row],[Date]])</f>
        <v>2023</v>
      </c>
      <c r="J4891">
        <f>MONTH(Table1[[#This Row],[Date]])</f>
        <v>3</v>
      </c>
      <c r="K4891">
        <f>WEEKDAY(Table1[[#This Row],[Date]])</f>
        <v>3</v>
      </c>
      <c r="L4891" s="3">
        <f>DAY(Table1[[#This Row],[Date]])</f>
        <v>7</v>
      </c>
      <c r="M4891" s="3">
        <f>Table1[[#This Row],[Inventory Level]]/Table1[[#This Row],[Reorder Point]]</f>
        <v>6.2560975609756095</v>
      </c>
      <c r="N4891" s="3">
        <f>ROUND(Table1[[#This Row],[Turnover Ratio]],2)</f>
        <v>6.26</v>
      </c>
    </row>
    <row r="4892" spans="1:14" x14ac:dyDescent="0.25">
      <c r="A4892" t="s">
        <v>784</v>
      </c>
      <c r="B4892" s="1">
        <v>45111</v>
      </c>
      <c r="C4892">
        <v>436</v>
      </c>
      <c r="D4892">
        <v>157</v>
      </c>
      <c r="E4892">
        <v>17</v>
      </c>
      <c r="F4892">
        <v>91</v>
      </c>
      <c r="G4892">
        <v>23</v>
      </c>
      <c r="H4892" t="s">
        <v>3949</v>
      </c>
      <c r="I4892">
        <f>YEAR(Table1[[#This Row],[Date]])</f>
        <v>2023</v>
      </c>
      <c r="J4892">
        <f>MONTH(Table1[[#This Row],[Date]])</f>
        <v>7</v>
      </c>
      <c r="K4892">
        <f>WEEKDAY(Table1[[#This Row],[Date]])</f>
        <v>3</v>
      </c>
      <c r="L4892" s="3">
        <f>DAY(Table1[[#This Row],[Date]])</f>
        <v>4</v>
      </c>
      <c r="M4892" s="3">
        <f>Table1[[#This Row],[Inventory Level]]/Table1[[#This Row],[Reorder Point]]</f>
        <v>2.7770700636942673</v>
      </c>
      <c r="N4892" s="3">
        <f>ROUND(Table1[[#This Row],[Turnover Ratio]],2)</f>
        <v>2.78</v>
      </c>
    </row>
    <row r="4893" spans="1:14" x14ac:dyDescent="0.25">
      <c r="A4893" t="s">
        <v>3870</v>
      </c>
      <c r="B4893" s="1">
        <v>45475</v>
      </c>
      <c r="C4893">
        <v>681</v>
      </c>
      <c r="D4893">
        <v>436</v>
      </c>
      <c r="E4893">
        <v>21</v>
      </c>
      <c r="F4893">
        <v>177</v>
      </c>
      <c r="G4893">
        <v>16</v>
      </c>
      <c r="H4893" t="s">
        <v>3949</v>
      </c>
      <c r="I4893">
        <f>YEAR(Table1[[#This Row],[Date]])</f>
        <v>2024</v>
      </c>
      <c r="J4893">
        <f>MONTH(Table1[[#This Row],[Date]])</f>
        <v>7</v>
      </c>
      <c r="K4893">
        <f>WEEKDAY(Table1[[#This Row],[Date]])</f>
        <v>3</v>
      </c>
      <c r="L4893" s="3">
        <f>DAY(Table1[[#This Row],[Date]])</f>
        <v>2</v>
      </c>
      <c r="M4893" s="3">
        <f>Table1[[#This Row],[Inventory Level]]/Table1[[#This Row],[Reorder Point]]</f>
        <v>1.5619266055045871</v>
      </c>
      <c r="N4893" s="3">
        <f>ROUND(Table1[[#This Row],[Turnover Ratio]],2)</f>
        <v>1.56</v>
      </c>
    </row>
    <row r="4894" spans="1:14" x14ac:dyDescent="0.25">
      <c r="A4894" t="s">
        <v>3871</v>
      </c>
      <c r="B4894" s="1">
        <v>45697</v>
      </c>
      <c r="C4894">
        <v>958</v>
      </c>
      <c r="D4894">
        <v>166</v>
      </c>
      <c r="E4894">
        <v>5</v>
      </c>
      <c r="F4894">
        <v>192</v>
      </c>
      <c r="G4894">
        <v>16</v>
      </c>
      <c r="H4894" t="s">
        <v>3949</v>
      </c>
      <c r="I4894">
        <f>YEAR(Table1[[#This Row],[Date]])</f>
        <v>2025</v>
      </c>
      <c r="J4894">
        <f>MONTH(Table1[[#This Row],[Date]])</f>
        <v>2</v>
      </c>
      <c r="K4894">
        <f>WEEKDAY(Table1[[#This Row],[Date]])</f>
        <v>1</v>
      </c>
      <c r="L4894" s="3">
        <f>DAY(Table1[[#This Row],[Date]])</f>
        <v>9</v>
      </c>
      <c r="M4894" s="3">
        <f>Table1[[#This Row],[Inventory Level]]/Table1[[#This Row],[Reorder Point]]</f>
        <v>5.7710843373493974</v>
      </c>
      <c r="N4894" s="3">
        <f>ROUND(Table1[[#This Row],[Turnover Ratio]],2)</f>
        <v>5.77</v>
      </c>
    </row>
    <row r="4895" spans="1:14" x14ac:dyDescent="0.25">
      <c r="A4895" t="s">
        <v>3103</v>
      </c>
      <c r="B4895" s="1">
        <v>45601</v>
      </c>
      <c r="C4895">
        <v>600</v>
      </c>
      <c r="D4895">
        <v>337</v>
      </c>
      <c r="E4895">
        <v>5</v>
      </c>
      <c r="F4895">
        <v>56</v>
      </c>
      <c r="G4895">
        <v>7</v>
      </c>
      <c r="H4895" t="s">
        <v>3949</v>
      </c>
      <c r="I4895">
        <f>YEAR(Table1[[#This Row],[Date]])</f>
        <v>2024</v>
      </c>
      <c r="J4895">
        <f>MONTH(Table1[[#This Row],[Date]])</f>
        <v>11</v>
      </c>
      <c r="K4895">
        <f>WEEKDAY(Table1[[#This Row],[Date]])</f>
        <v>3</v>
      </c>
      <c r="L4895" s="3">
        <f>DAY(Table1[[#This Row],[Date]])</f>
        <v>5</v>
      </c>
      <c r="M4895" s="3">
        <f>Table1[[#This Row],[Inventory Level]]/Table1[[#This Row],[Reorder Point]]</f>
        <v>1.7804154302670623</v>
      </c>
      <c r="N4895" s="3">
        <f>ROUND(Table1[[#This Row],[Turnover Ratio]],2)</f>
        <v>1.78</v>
      </c>
    </row>
    <row r="4896" spans="1:14" hidden="1" x14ac:dyDescent="0.25">
      <c r="A4896" t="s">
        <v>3872</v>
      </c>
      <c r="B4896" s="1">
        <v>45270</v>
      </c>
      <c r="C4896">
        <v>857</v>
      </c>
      <c r="D4896">
        <v>84</v>
      </c>
      <c r="E4896">
        <v>22</v>
      </c>
      <c r="F4896">
        <v>6</v>
      </c>
      <c r="G4896">
        <v>27</v>
      </c>
      <c r="H4896" t="s">
        <v>3950</v>
      </c>
      <c r="I4896">
        <f>YEAR(Table1[[#This Row],[Date]])</f>
        <v>2023</v>
      </c>
      <c r="J4896">
        <f>MONTH(Table1[[#This Row],[Date]])</f>
        <v>12</v>
      </c>
      <c r="K4896">
        <f>WEEKDAY(Table1[[#This Row],[Date]])</f>
        <v>1</v>
      </c>
      <c r="L4896" s="3">
        <f>DAY(Table1[[#This Row],[Date]])</f>
        <v>10</v>
      </c>
      <c r="M4896" s="3">
        <f>Table1[[#This Row],[Inventory Level]]/Table1[[#This Row],[Reorder Point]]</f>
        <v>10.202380952380953</v>
      </c>
      <c r="N4896" s="3">
        <f>ROUND(Table1[[#This Row],[Turnover Ratio]],2)</f>
        <v>10.199999999999999</v>
      </c>
    </row>
    <row r="4897" spans="1:14" hidden="1" x14ac:dyDescent="0.25">
      <c r="A4897" t="s">
        <v>3873</v>
      </c>
      <c r="B4897" s="1">
        <v>44971</v>
      </c>
      <c r="C4897">
        <v>365</v>
      </c>
      <c r="D4897">
        <v>130</v>
      </c>
      <c r="E4897">
        <v>9</v>
      </c>
      <c r="F4897">
        <v>44</v>
      </c>
      <c r="G4897">
        <v>43</v>
      </c>
      <c r="H4897" t="s">
        <v>3951</v>
      </c>
      <c r="I4897">
        <f>YEAR(Table1[[#This Row],[Date]])</f>
        <v>2023</v>
      </c>
      <c r="J4897">
        <f>MONTH(Table1[[#This Row],[Date]])</f>
        <v>2</v>
      </c>
      <c r="K4897">
        <f>WEEKDAY(Table1[[#This Row],[Date]])</f>
        <v>3</v>
      </c>
      <c r="L4897" s="3">
        <f>DAY(Table1[[#This Row],[Date]])</f>
        <v>14</v>
      </c>
      <c r="M4897" s="3">
        <f>Table1[[#This Row],[Inventory Level]]/Table1[[#This Row],[Reorder Point]]</f>
        <v>2.8076923076923075</v>
      </c>
      <c r="N4897" s="3">
        <f>ROUND(Table1[[#This Row],[Turnover Ratio]],2)</f>
        <v>2.81</v>
      </c>
    </row>
    <row r="4898" spans="1:14" hidden="1" x14ac:dyDescent="0.25">
      <c r="A4898" t="s">
        <v>883</v>
      </c>
      <c r="B4898" s="1">
        <v>45490</v>
      </c>
      <c r="C4898">
        <v>501</v>
      </c>
      <c r="D4898">
        <v>276</v>
      </c>
      <c r="E4898">
        <v>15</v>
      </c>
      <c r="F4898">
        <v>1</v>
      </c>
      <c r="G4898">
        <v>19</v>
      </c>
      <c r="H4898" t="s">
        <v>3951</v>
      </c>
      <c r="I4898">
        <f>YEAR(Table1[[#This Row],[Date]])</f>
        <v>2024</v>
      </c>
      <c r="J4898">
        <f>MONTH(Table1[[#This Row],[Date]])</f>
        <v>7</v>
      </c>
      <c r="K4898">
        <f>WEEKDAY(Table1[[#This Row],[Date]])</f>
        <v>4</v>
      </c>
      <c r="L4898" s="3">
        <f>DAY(Table1[[#This Row],[Date]])</f>
        <v>17</v>
      </c>
      <c r="M4898" s="3">
        <f>Table1[[#This Row],[Inventory Level]]/Table1[[#This Row],[Reorder Point]]</f>
        <v>1.8152173913043479</v>
      </c>
      <c r="N4898" s="3">
        <f>ROUND(Table1[[#This Row],[Turnover Ratio]],2)</f>
        <v>1.82</v>
      </c>
    </row>
    <row r="4899" spans="1:14" hidden="1" x14ac:dyDescent="0.25">
      <c r="A4899" t="s">
        <v>3874</v>
      </c>
      <c r="B4899" s="1">
        <v>45288</v>
      </c>
      <c r="C4899">
        <v>880</v>
      </c>
      <c r="D4899">
        <v>87</v>
      </c>
      <c r="E4899">
        <v>14</v>
      </c>
      <c r="F4899">
        <v>195</v>
      </c>
      <c r="G4899">
        <v>44</v>
      </c>
      <c r="H4899" t="s">
        <v>3951</v>
      </c>
      <c r="I4899">
        <f>YEAR(Table1[[#This Row],[Date]])</f>
        <v>2023</v>
      </c>
      <c r="J4899">
        <f>MONTH(Table1[[#This Row],[Date]])</f>
        <v>12</v>
      </c>
      <c r="K4899">
        <f>WEEKDAY(Table1[[#This Row],[Date]])</f>
        <v>5</v>
      </c>
      <c r="L4899" s="3">
        <f>DAY(Table1[[#This Row],[Date]])</f>
        <v>28</v>
      </c>
      <c r="M4899" s="3">
        <f>Table1[[#This Row],[Inventory Level]]/Table1[[#This Row],[Reorder Point]]</f>
        <v>10.114942528735632</v>
      </c>
      <c r="N4899" s="3">
        <f>ROUND(Table1[[#This Row],[Turnover Ratio]],2)</f>
        <v>10.11</v>
      </c>
    </row>
    <row r="4900" spans="1:14" x14ac:dyDescent="0.25">
      <c r="A4900" t="s">
        <v>1899</v>
      </c>
      <c r="B4900" s="1">
        <v>45633</v>
      </c>
      <c r="C4900">
        <v>140</v>
      </c>
      <c r="D4900">
        <v>426</v>
      </c>
      <c r="E4900">
        <v>14</v>
      </c>
      <c r="F4900">
        <v>117</v>
      </c>
      <c r="G4900">
        <v>7</v>
      </c>
      <c r="H4900" t="s">
        <v>3949</v>
      </c>
      <c r="I4900">
        <f>YEAR(Table1[[#This Row],[Date]])</f>
        <v>2024</v>
      </c>
      <c r="J4900">
        <f>MONTH(Table1[[#This Row],[Date]])</f>
        <v>12</v>
      </c>
      <c r="K4900">
        <f>WEEKDAY(Table1[[#This Row],[Date]])</f>
        <v>7</v>
      </c>
      <c r="L4900" s="3">
        <f>DAY(Table1[[#This Row],[Date]])</f>
        <v>7</v>
      </c>
      <c r="M4900" s="3">
        <f>Table1[[#This Row],[Inventory Level]]/Table1[[#This Row],[Reorder Point]]</f>
        <v>0.32863849765258218</v>
      </c>
      <c r="N4900" s="3">
        <f>ROUND(Table1[[#This Row],[Turnover Ratio]],2)</f>
        <v>0.33</v>
      </c>
    </row>
    <row r="4901" spans="1:14" hidden="1" x14ac:dyDescent="0.25">
      <c r="A4901" t="s">
        <v>3875</v>
      </c>
      <c r="B4901" s="1">
        <v>45314</v>
      </c>
      <c r="C4901">
        <v>354</v>
      </c>
      <c r="D4901">
        <v>242</v>
      </c>
      <c r="E4901">
        <v>28</v>
      </c>
      <c r="F4901">
        <v>6</v>
      </c>
      <c r="G4901">
        <v>17</v>
      </c>
      <c r="H4901" t="s">
        <v>3950</v>
      </c>
      <c r="I4901">
        <f>YEAR(Table1[[#This Row],[Date]])</f>
        <v>2024</v>
      </c>
      <c r="J4901">
        <f>MONTH(Table1[[#This Row],[Date]])</f>
        <v>1</v>
      </c>
      <c r="K4901">
        <f>WEEKDAY(Table1[[#This Row],[Date]])</f>
        <v>3</v>
      </c>
      <c r="L4901" s="3">
        <f>DAY(Table1[[#This Row],[Date]])</f>
        <v>23</v>
      </c>
      <c r="M4901" s="3">
        <f>Table1[[#This Row],[Inventory Level]]/Table1[[#This Row],[Reorder Point]]</f>
        <v>1.4628099173553719</v>
      </c>
      <c r="N4901" s="3">
        <f>ROUND(Table1[[#This Row],[Turnover Ratio]],2)</f>
        <v>1.46</v>
      </c>
    </row>
    <row r="4902" spans="1:14" hidden="1" x14ac:dyDescent="0.25">
      <c r="A4902" t="s">
        <v>3876</v>
      </c>
      <c r="B4902" s="1">
        <v>45463</v>
      </c>
      <c r="C4902">
        <v>982</v>
      </c>
      <c r="D4902">
        <v>157</v>
      </c>
      <c r="E4902">
        <v>19</v>
      </c>
      <c r="F4902">
        <v>178</v>
      </c>
      <c r="G4902">
        <v>16</v>
      </c>
      <c r="H4902" t="s">
        <v>3950</v>
      </c>
      <c r="I4902">
        <f>YEAR(Table1[[#This Row],[Date]])</f>
        <v>2024</v>
      </c>
      <c r="J4902">
        <f>MONTH(Table1[[#This Row],[Date]])</f>
        <v>6</v>
      </c>
      <c r="K4902">
        <f>WEEKDAY(Table1[[#This Row],[Date]])</f>
        <v>5</v>
      </c>
      <c r="L4902" s="3">
        <f>DAY(Table1[[#This Row],[Date]])</f>
        <v>20</v>
      </c>
      <c r="M4902" s="3">
        <f>Table1[[#This Row],[Inventory Level]]/Table1[[#This Row],[Reorder Point]]</f>
        <v>6.2547770700636942</v>
      </c>
      <c r="N4902" s="3">
        <f>ROUND(Table1[[#This Row],[Turnover Ratio]],2)</f>
        <v>6.25</v>
      </c>
    </row>
    <row r="4903" spans="1:14" hidden="1" x14ac:dyDescent="0.25">
      <c r="A4903" t="s">
        <v>3877</v>
      </c>
      <c r="B4903" s="1">
        <v>45393</v>
      </c>
      <c r="C4903">
        <v>624</v>
      </c>
      <c r="D4903">
        <v>184</v>
      </c>
      <c r="E4903">
        <v>10</v>
      </c>
      <c r="F4903">
        <v>162</v>
      </c>
      <c r="G4903">
        <v>33</v>
      </c>
      <c r="H4903" t="s">
        <v>3950</v>
      </c>
      <c r="I4903">
        <f>YEAR(Table1[[#This Row],[Date]])</f>
        <v>2024</v>
      </c>
      <c r="J4903">
        <f>MONTH(Table1[[#This Row],[Date]])</f>
        <v>4</v>
      </c>
      <c r="K4903">
        <f>WEEKDAY(Table1[[#This Row],[Date]])</f>
        <v>5</v>
      </c>
      <c r="L4903" s="3">
        <f>DAY(Table1[[#This Row],[Date]])</f>
        <v>11</v>
      </c>
      <c r="M4903" s="3">
        <f>Table1[[#This Row],[Inventory Level]]/Table1[[#This Row],[Reorder Point]]</f>
        <v>3.3913043478260869</v>
      </c>
      <c r="N4903" s="3">
        <f>ROUND(Table1[[#This Row],[Turnover Ratio]],2)</f>
        <v>3.39</v>
      </c>
    </row>
    <row r="4904" spans="1:14" hidden="1" x14ac:dyDescent="0.25">
      <c r="A4904" t="s">
        <v>3878</v>
      </c>
      <c r="B4904" s="1">
        <v>45154</v>
      </c>
      <c r="C4904">
        <v>224</v>
      </c>
      <c r="D4904">
        <v>314</v>
      </c>
      <c r="E4904">
        <v>16</v>
      </c>
      <c r="F4904">
        <v>80</v>
      </c>
      <c r="G4904">
        <v>22</v>
      </c>
      <c r="H4904" t="s">
        <v>3951</v>
      </c>
      <c r="I4904">
        <f>YEAR(Table1[[#This Row],[Date]])</f>
        <v>2023</v>
      </c>
      <c r="J4904">
        <f>MONTH(Table1[[#This Row],[Date]])</f>
        <v>8</v>
      </c>
      <c r="K4904">
        <f>WEEKDAY(Table1[[#This Row],[Date]])</f>
        <v>4</v>
      </c>
      <c r="L4904" s="3">
        <f>DAY(Table1[[#This Row],[Date]])</f>
        <v>16</v>
      </c>
      <c r="M4904" s="3">
        <f>Table1[[#This Row],[Inventory Level]]/Table1[[#This Row],[Reorder Point]]</f>
        <v>0.7133757961783439</v>
      </c>
      <c r="N4904" s="3">
        <f>ROUND(Table1[[#This Row],[Turnover Ratio]],2)</f>
        <v>0.71</v>
      </c>
    </row>
    <row r="4905" spans="1:14" hidden="1" x14ac:dyDescent="0.25">
      <c r="A4905" t="s">
        <v>3879</v>
      </c>
      <c r="B4905" s="1">
        <v>45343</v>
      </c>
      <c r="C4905">
        <v>174</v>
      </c>
      <c r="D4905">
        <v>363</v>
      </c>
      <c r="E4905">
        <v>5</v>
      </c>
      <c r="F4905">
        <v>83</v>
      </c>
      <c r="G4905">
        <v>9</v>
      </c>
      <c r="H4905" t="s">
        <v>3951</v>
      </c>
      <c r="I4905">
        <f>YEAR(Table1[[#This Row],[Date]])</f>
        <v>2024</v>
      </c>
      <c r="J4905">
        <f>MONTH(Table1[[#This Row],[Date]])</f>
        <v>2</v>
      </c>
      <c r="K4905">
        <f>WEEKDAY(Table1[[#This Row],[Date]])</f>
        <v>4</v>
      </c>
      <c r="L4905" s="3">
        <f>DAY(Table1[[#This Row],[Date]])</f>
        <v>21</v>
      </c>
      <c r="M4905" s="3">
        <f>Table1[[#This Row],[Inventory Level]]/Table1[[#This Row],[Reorder Point]]</f>
        <v>0.47933884297520662</v>
      </c>
      <c r="N4905" s="3">
        <f>ROUND(Table1[[#This Row],[Turnover Ratio]],2)</f>
        <v>0.48</v>
      </c>
    </row>
    <row r="4906" spans="1:14" x14ac:dyDescent="0.25">
      <c r="A4906" t="s">
        <v>3880</v>
      </c>
      <c r="B4906" s="1">
        <v>45109</v>
      </c>
      <c r="C4906">
        <v>553</v>
      </c>
      <c r="D4906">
        <v>418</v>
      </c>
      <c r="E4906">
        <v>10</v>
      </c>
      <c r="F4906">
        <v>99</v>
      </c>
      <c r="G4906">
        <v>26</v>
      </c>
      <c r="H4906" t="s">
        <v>3949</v>
      </c>
      <c r="I4906">
        <f>YEAR(Table1[[#This Row],[Date]])</f>
        <v>2023</v>
      </c>
      <c r="J4906">
        <f>MONTH(Table1[[#This Row],[Date]])</f>
        <v>7</v>
      </c>
      <c r="K4906">
        <f>WEEKDAY(Table1[[#This Row],[Date]])</f>
        <v>1</v>
      </c>
      <c r="L4906" s="3">
        <f>DAY(Table1[[#This Row],[Date]])</f>
        <v>2</v>
      </c>
      <c r="M4906" s="3">
        <f>Table1[[#This Row],[Inventory Level]]/Table1[[#This Row],[Reorder Point]]</f>
        <v>1.3229665071770336</v>
      </c>
      <c r="N4906" s="3">
        <f>ROUND(Table1[[#This Row],[Turnover Ratio]],2)</f>
        <v>1.32</v>
      </c>
    </row>
    <row r="4907" spans="1:14" hidden="1" x14ac:dyDescent="0.25">
      <c r="A4907" t="s">
        <v>3881</v>
      </c>
      <c r="B4907" s="1">
        <v>45074</v>
      </c>
      <c r="C4907">
        <v>479</v>
      </c>
      <c r="D4907">
        <v>374</v>
      </c>
      <c r="E4907">
        <v>22</v>
      </c>
      <c r="F4907">
        <v>178</v>
      </c>
      <c r="G4907">
        <v>23</v>
      </c>
      <c r="H4907" t="s">
        <v>3951</v>
      </c>
      <c r="I4907">
        <f>YEAR(Table1[[#This Row],[Date]])</f>
        <v>2023</v>
      </c>
      <c r="J4907">
        <f>MONTH(Table1[[#This Row],[Date]])</f>
        <v>5</v>
      </c>
      <c r="K4907">
        <f>WEEKDAY(Table1[[#This Row],[Date]])</f>
        <v>1</v>
      </c>
      <c r="L4907" s="3">
        <f>DAY(Table1[[#This Row],[Date]])</f>
        <v>28</v>
      </c>
      <c r="M4907" s="3">
        <f>Table1[[#This Row],[Inventory Level]]/Table1[[#This Row],[Reorder Point]]</f>
        <v>1.2807486631016043</v>
      </c>
      <c r="N4907" s="3">
        <f>ROUND(Table1[[#This Row],[Turnover Ratio]],2)</f>
        <v>1.28</v>
      </c>
    </row>
    <row r="4908" spans="1:14" x14ac:dyDescent="0.25">
      <c r="A4908" t="s">
        <v>3882</v>
      </c>
      <c r="B4908" s="1">
        <v>45073</v>
      </c>
      <c r="C4908">
        <v>867</v>
      </c>
      <c r="D4908">
        <v>403</v>
      </c>
      <c r="E4908">
        <v>9</v>
      </c>
      <c r="F4908">
        <v>82</v>
      </c>
      <c r="G4908">
        <v>27</v>
      </c>
      <c r="H4908" t="s">
        <v>3949</v>
      </c>
      <c r="I4908">
        <f>YEAR(Table1[[#This Row],[Date]])</f>
        <v>2023</v>
      </c>
      <c r="J4908">
        <f>MONTH(Table1[[#This Row],[Date]])</f>
        <v>5</v>
      </c>
      <c r="K4908">
        <f>WEEKDAY(Table1[[#This Row],[Date]])</f>
        <v>7</v>
      </c>
      <c r="L4908" s="3">
        <f>DAY(Table1[[#This Row],[Date]])</f>
        <v>27</v>
      </c>
      <c r="M4908" s="3">
        <f>Table1[[#This Row],[Inventory Level]]/Table1[[#This Row],[Reorder Point]]</f>
        <v>2.1513647642679903</v>
      </c>
      <c r="N4908" s="3">
        <f>ROUND(Table1[[#This Row],[Turnover Ratio]],2)</f>
        <v>2.15</v>
      </c>
    </row>
    <row r="4909" spans="1:14" x14ac:dyDescent="0.25">
      <c r="A4909" t="s">
        <v>3883</v>
      </c>
      <c r="B4909" s="1">
        <v>45630</v>
      </c>
      <c r="C4909">
        <v>600</v>
      </c>
      <c r="D4909">
        <v>349</v>
      </c>
      <c r="E4909">
        <v>3</v>
      </c>
      <c r="F4909">
        <v>60</v>
      </c>
      <c r="G4909">
        <v>7</v>
      </c>
      <c r="H4909" t="s">
        <v>3949</v>
      </c>
      <c r="I4909">
        <f>YEAR(Table1[[#This Row],[Date]])</f>
        <v>2024</v>
      </c>
      <c r="J4909">
        <f>MONTH(Table1[[#This Row],[Date]])</f>
        <v>12</v>
      </c>
      <c r="K4909">
        <f>WEEKDAY(Table1[[#This Row],[Date]])</f>
        <v>4</v>
      </c>
      <c r="L4909" s="3">
        <f>DAY(Table1[[#This Row],[Date]])</f>
        <v>4</v>
      </c>
      <c r="M4909" s="3">
        <f>Table1[[#This Row],[Inventory Level]]/Table1[[#This Row],[Reorder Point]]</f>
        <v>1.7191977077363896</v>
      </c>
      <c r="N4909" s="3">
        <f>ROUND(Table1[[#This Row],[Turnover Ratio]],2)</f>
        <v>1.72</v>
      </c>
    </row>
    <row r="4910" spans="1:14" hidden="1" x14ac:dyDescent="0.25">
      <c r="A4910" t="s">
        <v>1253</v>
      </c>
      <c r="B4910" s="1">
        <v>45047</v>
      </c>
      <c r="C4910">
        <v>668</v>
      </c>
      <c r="D4910">
        <v>340</v>
      </c>
      <c r="E4910">
        <v>30</v>
      </c>
      <c r="F4910">
        <v>98</v>
      </c>
      <c r="G4910">
        <v>48</v>
      </c>
      <c r="H4910" t="s">
        <v>3950</v>
      </c>
      <c r="I4910">
        <f>YEAR(Table1[[#This Row],[Date]])</f>
        <v>2023</v>
      </c>
      <c r="J4910">
        <f>MONTH(Table1[[#This Row],[Date]])</f>
        <v>5</v>
      </c>
      <c r="K4910">
        <f>WEEKDAY(Table1[[#This Row],[Date]])</f>
        <v>2</v>
      </c>
      <c r="L4910" s="3">
        <f>DAY(Table1[[#This Row],[Date]])</f>
        <v>1</v>
      </c>
      <c r="M4910" s="3">
        <f>Table1[[#This Row],[Inventory Level]]/Table1[[#This Row],[Reorder Point]]</f>
        <v>1.9647058823529411</v>
      </c>
      <c r="N4910" s="3">
        <f>ROUND(Table1[[#This Row],[Turnover Ratio]],2)</f>
        <v>1.96</v>
      </c>
    </row>
    <row r="4911" spans="1:14" x14ac:dyDescent="0.25">
      <c r="A4911" t="s">
        <v>3884</v>
      </c>
      <c r="B4911" s="1">
        <v>45467</v>
      </c>
      <c r="C4911">
        <v>367</v>
      </c>
      <c r="D4911">
        <v>465</v>
      </c>
      <c r="E4911">
        <v>22</v>
      </c>
      <c r="F4911">
        <v>108</v>
      </c>
      <c r="G4911">
        <v>47</v>
      </c>
      <c r="H4911" t="s">
        <v>3949</v>
      </c>
      <c r="I4911">
        <f>YEAR(Table1[[#This Row],[Date]])</f>
        <v>2024</v>
      </c>
      <c r="J4911">
        <f>MONTH(Table1[[#This Row],[Date]])</f>
        <v>6</v>
      </c>
      <c r="K4911">
        <f>WEEKDAY(Table1[[#This Row],[Date]])</f>
        <v>2</v>
      </c>
      <c r="L4911" s="3">
        <f>DAY(Table1[[#This Row],[Date]])</f>
        <v>24</v>
      </c>
      <c r="M4911" s="3">
        <f>Table1[[#This Row],[Inventory Level]]/Table1[[#This Row],[Reorder Point]]</f>
        <v>0.78924731182795704</v>
      </c>
      <c r="N4911" s="3">
        <f>ROUND(Table1[[#This Row],[Turnover Ratio]],2)</f>
        <v>0.79</v>
      </c>
    </row>
    <row r="4912" spans="1:14" hidden="1" x14ac:dyDescent="0.25">
      <c r="A4912" t="s">
        <v>86</v>
      </c>
      <c r="B4912" s="1">
        <v>45555</v>
      </c>
      <c r="C4912">
        <v>480</v>
      </c>
      <c r="D4912">
        <v>257</v>
      </c>
      <c r="E4912">
        <v>17</v>
      </c>
      <c r="F4912">
        <v>55</v>
      </c>
      <c r="G4912">
        <v>46</v>
      </c>
      <c r="H4912" t="s">
        <v>3950</v>
      </c>
      <c r="I4912">
        <f>YEAR(Table1[[#This Row],[Date]])</f>
        <v>2024</v>
      </c>
      <c r="J4912">
        <f>MONTH(Table1[[#This Row],[Date]])</f>
        <v>9</v>
      </c>
      <c r="K4912">
        <f>WEEKDAY(Table1[[#This Row],[Date]])</f>
        <v>6</v>
      </c>
      <c r="L4912" s="3">
        <f>DAY(Table1[[#This Row],[Date]])</f>
        <v>20</v>
      </c>
      <c r="M4912" s="3">
        <f>Table1[[#This Row],[Inventory Level]]/Table1[[#This Row],[Reorder Point]]</f>
        <v>1.867704280155642</v>
      </c>
      <c r="N4912" s="3">
        <f>ROUND(Table1[[#This Row],[Turnover Ratio]],2)</f>
        <v>1.87</v>
      </c>
    </row>
    <row r="4913" spans="1:14" hidden="1" x14ac:dyDescent="0.25">
      <c r="A4913" t="s">
        <v>3885</v>
      </c>
      <c r="B4913" s="1">
        <v>45656</v>
      </c>
      <c r="C4913">
        <v>969</v>
      </c>
      <c r="D4913">
        <v>337</v>
      </c>
      <c r="E4913">
        <v>19</v>
      </c>
      <c r="F4913">
        <v>133</v>
      </c>
      <c r="G4913">
        <v>45</v>
      </c>
      <c r="H4913" t="s">
        <v>3951</v>
      </c>
      <c r="I4913">
        <f>YEAR(Table1[[#This Row],[Date]])</f>
        <v>2024</v>
      </c>
      <c r="J4913">
        <f>MONTH(Table1[[#This Row],[Date]])</f>
        <v>12</v>
      </c>
      <c r="K4913">
        <f>WEEKDAY(Table1[[#This Row],[Date]])</f>
        <v>2</v>
      </c>
      <c r="L4913" s="3">
        <f>DAY(Table1[[#This Row],[Date]])</f>
        <v>30</v>
      </c>
      <c r="M4913" s="3">
        <f>Table1[[#This Row],[Inventory Level]]/Table1[[#This Row],[Reorder Point]]</f>
        <v>2.8753709198813056</v>
      </c>
      <c r="N4913" s="3">
        <f>ROUND(Table1[[#This Row],[Turnover Ratio]],2)</f>
        <v>2.88</v>
      </c>
    </row>
    <row r="4914" spans="1:14" hidden="1" x14ac:dyDescent="0.25">
      <c r="A4914" t="s">
        <v>3886</v>
      </c>
      <c r="B4914" s="1">
        <v>45669</v>
      </c>
      <c r="C4914">
        <v>226</v>
      </c>
      <c r="D4914">
        <v>165</v>
      </c>
      <c r="E4914">
        <v>21</v>
      </c>
      <c r="F4914">
        <v>131</v>
      </c>
      <c r="G4914">
        <v>2</v>
      </c>
      <c r="H4914" t="s">
        <v>3951</v>
      </c>
      <c r="I4914">
        <f>YEAR(Table1[[#This Row],[Date]])</f>
        <v>2025</v>
      </c>
      <c r="J4914">
        <f>MONTH(Table1[[#This Row],[Date]])</f>
        <v>1</v>
      </c>
      <c r="K4914">
        <f>WEEKDAY(Table1[[#This Row],[Date]])</f>
        <v>1</v>
      </c>
      <c r="L4914" s="3">
        <f>DAY(Table1[[#This Row],[Date]])</f>
        <v>12</v>
      </c>
      <c r="M4914" s="3">
        <f>Table1[[#This Row],[Inventory Level]]/Table1[[#This Row],[Reorder Point]]</f>
        <v>1.3696969696969696</v>
      </c>
      <c r="N4914" s="3">
        <f>ROUND(Table1[[#This Row],[Turnover Ratio]],2)</f>
        <v>1.37</v>
      </c>
    </row>
    <row r="4915" spans="1:14" hidden="1" x14ac:dyDescent="0.25">
      <c r="A4915" t="s">
        <v>3887</v>
      </c>
      <c r="B4915" s="1">
        <v>45277</v>
      </c>
      <c r="C4915">
        <v>936</v>
      </c>
      <c r="D4915">
        <v>169</v>
      </c>
      <c r="E4915">
        <v>24</v>
      </c>
      <c r="F4915">
        <v>158</v>
      </c>
      <c r="G4915">
        <v>36</v>
      </c>
      <c r="H4915" t="s">
        <v>3951</v>
      </c>
      <c r="I4915">
        <f>YEAR(Table1[[#This Row],[Date]])</f>
        <v>2023</v>
      </c>
      <c r="J4915">
        <f>MONTH(Table1[[#This Row],[Date]])</f>
        <v>12</v>
      </c>
      <c r="K4915">
        <f>WEEKDAY(Table1[[#This Row],[Date]])</f>
        <v>1</v>
      </c>
      <c r="L4915" s="3">
        <f>DAY(Table1[[#This Row],[Date]])</f>
        <v>17</v>
      </c>
      <c r="M4915" s="3">
        <f>Table1[[#This Row],[Inventory Level]]/Table1[[#This Row],[Reorder Point]]</f>
        <v>5.5384615384615383</v>
      </c>
      <c r="N4915" s="3">
        <f>ROUND(Table1[[#This Row],[Turnover Ratio]],2)</f>
        <v>5.54</v>
      </c>
    </row>
    <row r="4916" spans="1:14" hidden="1" x14ac:dyDescent="0.25">
      <c r="A4916" t="s">
        <v>3888</v>
      </c>
      <c r="B4916" s="1">
        <v>45405</v>
      </c>
      <c r="C4916">
        <v>155</v>
      </c>
      <c r="D4916">
        <v>324</v>
      </c>
      <c r="E4916">
        <v>4</v>
      </c>
      <c r="F4916">
        <v>30</v>
      </c>
      <c r="G4916">
        <v>42</v>
      </c>
      <c r="H4916" t="s">
        <v>3951</v>
      </c>
      <c r="I4916">
        <f>YEAR(Table1[[#This Row],[Date]])</f>
        <v>2024</v>
      </c>
      <c r="J4916">
        <f>MONTH(Table1[[#This Row],[Date]])</f>
        <v>4</v>
      </c>
      <c r="K4916">
        <f>WEEKDAY(Table1[[#This Row],[Date]])</f>
        <v>3</v>
      </c>
      <c r="L4916" s="3">
        <f>DAY(Table1[[#This Row],[Date]])</f>
        <v>23</v>
      </c>
      <c r="M4916" s="3">
        <f>Table1[[#This Row],[Inventory Level]]/Table1[[#This Row],[Reorder Point]]</f>
        <v>0.47839506172839508</v>
      </c>
      <c r="N4916" s="3">
        <f>ROUND(Table1[[#This Row],[Turnover Ratio]],2)</f>
        <v>0.48</v>
      </c>
    </row>
    <row r="4917" spans="1:14" hidden="1" x14ac:dyDescent="0.25">
      <c r="A4917" t="s">
        <v>3310</v>
      </c>
      <c r="B4917" s="1">
        <v>45517</v>
      </c>
      <c r="C4917">
        <v>317</v>
      </c>
      <c r="D4917">
        <v>302</v>
      </c>
      <c r="E4917">
        <v>10</v>
      </c>
      <c r="F4917">
        <v>192</v>
      </c>
      <c r="G4917">
        <v>37</v>
      </c>
      <c r="H4917" t="s">
        <v>3951</v>
      </c>
      <c r="I4917">
        <f>YEAR(Table1[[#This Row],[Date]])</f>
        <v>2024</v>
      </c>
      <c r="J4917">
        <f>MONTH(Table1[[#This Row],[Date]])</f>
        <v>8</v>
      </c>
      <c r="K4917">
        <f>WEEKDAY(Table1[[#This Row],[Date]])</f>
        <v>3</v>
      </c>
      <c r="L4917" s="3">
        <f>DAY(Table1[[#This Row],[Date]])</f>
        <v>13</v>
      </c>
      <c r="M4917" s="3">
        <f>Table1[[#This Row],[Inventory Level]]/Table1[[#This Row],[Reorder Point]]</f>
        <v>1.0496688741721854</v>
      </c>
      <c r="N4917" s="3">
        <f>ROUND(Table1[[#This Row],[Turnover Ratio]],2)</f>
        <v>1.05</v>
      </c>
    </row>
    <row r="4918" spans="1:14" x14ac:dyDescent="0.25">
      <c r="A4918" t="s">
        <v>3889</v>
      </c>
      <c r="B4918" s="1">
        <v>45665</v>
      </c>
      <c r="C4918">
        <v>762</v>
      </c>
      <c r="D4918">
        <v>113</v>
      </c>
      <c r="E4918">
        <v>29</v>
      </c>
      <c r="F4918">
        <v>144</v>
      </c>
      <c r="G4918">
        <v>11</v>
      </c>
      <c r="H4918" t="s">
        <v>3949</v>
      </c>
      <c r="I4918">
        <f>YEAR(Table1[[#This Row],[Date]])</f>
        <v>2025</v>
      </c>
      <c r="J4918">
        <f>MONTH(Table1[[#This Row],[Date]])</f>
        <v>1</v>
      </c>
      <c r="K4918">
        <f>WEEKDAY(Table1[[#This Row],[Date]])</f>
        <v>4</v>
      </c>
      <c r="L4918" s="3">
        <f>DAY(Table1[[#This Row],[Date]])</f>
        <v>8</v>
      </c>
      <c r="M4918" s="3">
        <f>Table1[[#This Row],[Inventory Level]]/Table1[[#This Row],[Reorder Point]]</f>
        <v>6.7433628318584073</v>
      </c>
      <c r="N4918" s="3">
        <f>ROUND(Table1[[#This Row],[Turnover Ratio]],2)</f>
        <v>6.74</v>
      </c>
    </row>
    <row r="4919" spans="1:14" hidden="1" x14ac:dyDescent="0.25">
      <c r="A4919" t="s">
        <v>3890</v>
      </c>
      <c r="B4919" s="1">
        <v>45289</v>
      </c>
      <c r="C4919">
        <v>698</v>
      </c>
      <c r="D4919">
        <v>381</v>
      </c>
      <c r="E4919">
        <v>5</v>
      </c>
      <c r="F4919">
        <v>90</v>
      </c>
      <c r="G4919">
        <v>43</v>
      </c>
      <c r="H4919" t="s">
        <v>3951</v>
      </c>
      <c r="I4919">
        <f>YEAR(Table1[[#This Row],[Date]])</f>
        <v>2023</v>
      </c>
      <c r="J4919">
        <f>MONTH(Table1[[#This Row],[Date]])</f>
        <v>12</v>
      </c>
      <c r="K4919">
        <f>WEEKDAY(Table1[[#This Row],[Date]])</f>
        <v>6</v>
      </c>
      <c r="L4919" s="3">
        <f>DAY(Table1[[#This Row],[Date]])</f>
        <v>29</v>
      </c>
      <c r="M4919" s="3">
        <f>Table1[[#This Row],[Inventory Level]]/Table1[[#This Row],[Reorder Point]]</f>
        <v>1.8320209973753281</v>
      </c>
      <c r="N4919" s="3">
        <f>ROUND(Table1[[#This Row],[Turnover Ratio]],2)</f>
        <v>1.83</v>
      </c>
    </row>
    <row r="4920" spans="1:14" hidden="1" x14ac:dyDescent="0.25">
      <c r="A4920" t="s">
        <v>3891</v>
      </c>
      <c r="B4920" s="1">
        <v>45245</v>
      </c>
      <c r="C4920">
        <v>475</v>
      </c>
      <c r="D4920">
        <v>214</v>
      </c>
      <c r="E4920">
        <v>13</v>
      </c>
      <c r="F4920">
        <v>103</v>
      </c>
      <c r="G4920">
        <v>10</v>
      </c>
      <c r="H4920" t="s">
        <v>3950</v>
      </c>
      <c r="I4920">
        <f>YEAR(Table1[[#This Row],[Date]])</f>
        <v>2023</v>
      </c>
      <c r="J4920">
        <f>MONTH(Table1[[#This Row],[Date]])</f>
        <v>11</v>
      </c>
      <c r="K4920">
        <f>WEEKDAY(Table1[[#This Row],[Date]])</f>
        <v>4</v>
      </c>
      <c r="L4920" s="3">
        <f>DAY(Table1[[#This Row],[Date]])</f>
        <v>15</v>
      </c>
      <c r="M4920" s="3">
        <f>Table1[[#This Row],[Inventory Level]]/Table1[[#This Row],[Reorder Point]]</f>
        <v>2.2196261682242993</v>
      </c>
      <c r="N4920" s="3">
        <f>ROUND(Table1[[#This Row],[Turnover Ratio]],2)</f>
        <v>2.2200000000000002</v>
      </c>
    </row>
    <row r="4921" spans="1:14" hidden="1" x14ac:dyDescent="0.25">
      <c r="A4921" t="s">
        <v>754</v>
      </c>
      <c r="B4921" s="1">
        <v>45673</v>
      </c>
      <c r="C4921">
        <v>226</v>
      </c>
      <c r="D4921">
        <v>131</v>
      </c>
      <c r="E4921">
        <v>13</v>
      </c>
      <c r="F4921">
        <v>54</v>
      </c>
      <c r="G4921">
        <v>33</v>
      </c>
      <c r="H4921" t="s">
        <v>3950</v>
      </c>
      <c r="I4921">
        <f>YEAR(Table1[[#This Row],[Date]])</f>
        <v>2025</v>
      </c>
      <c r="J4921">
        <f>MONTH(Table1[[#This Row],[Date]])</f>
        <v>1</v>
      </c>
      <c r="K4921">
        <f>WEEKDAY(Table1[[#This Row],[Date]])</f>
        <v>5</v>
      </c>
      <c r="L4921" s="3">
        <f>DAY(Table1[[#This Row],[Date]])</f>
        <v>16</v>
      </c>
      <c r="M4921" s="3">
        <f>Table1[[#This Row],[Inventory Level]]/Table1[[#This Row],[Reorder Point]]</f>
        <v>1.7251908396946565</v>
      </c>
      <c r="N4921" s="3">
        <f>ROUND(Table1[[#This Row],[Turnover Ratio]],2)</f>
        <v>1.73</v>
      </c>
    </row>
    <row r="4922" spans="1:14" hidden="1" x14ac:dyDescent="0.25">
      <c r="A4922" t="s">
        <v>245</v>
      </c>
      <c r="B4922" s="1">
        <v>45307</v>
      </c>
      <c r="C4922">
        <v>655</v>
      </c>
      <c r="D4922">
        <v>354</v>
      </c>
      <c r="E4922">
        <v>10</v>
      </c>
      <c r="F4922">
        <v>125</v>
      </c>
      <c r="G4922">
        <v>14</v>
      </c>
      <c r="H4922" t="s">
        <v>3950</v>
      </c>
      <c r="I4922">
        <f>YEAR(Table1[[#This Row],[Date]])</f>
        <v>2024</v>
      </c>
      <c r="J4922">
        <f>MONTH(Table1[[#This Row],[Date]])</f>
        <v>1</v>
      </c>
      <c r="K4922">
        <f>WEEKDAY(Table1[[#This Row],[Date]])</f>
        <v>3</v>
      </c>
      <c r="L4922" s="3">
        <f>DAY(Table1[[#This Row],[Date]])</f>
        <v>16</v>
      </c>
      <c r="M4922" s="3">
        <f>Table1[[#This Row],[Inventory Level]]/Table1[[#This Row],[Reorder Point]]</f>
        <v>1.8502824858757063</v>
      </c>
      <c r="N4922" s="3">
        <f>ROUND(Table1[[#This Row],[Turnover Ratio]],2)</f>
        <v>1.85</v>
      </c>
    </row>
    <row r="4923" spans="1:14" x14ac:dyDescent="0.25">
      <c r="A4923" t="s">
        <v>3892</v>
      </c>
      <c r="B4923" s="1">
        <v>45460</v>
      </c>
      <c r="C4923">
        <v>651</v>
      </c>
      <c r="D4923">
        <v>53</v>
      </c>
      <c r="E4923">
        <v>1</v>
      </c>
      <c r="F4923">
        <v>85</v>
      </c>
      <c r="G4923">
        <v>29</v>
      </c>
      <c r="H4923" t="s">
        <v>3949</v>
      </c>
      <c r="I4923">
        <f>YEAR(Table1[[#This Row],[Date]])</f>
        <v>2024</v>
      </c>
      <c r="J4923">
        <f>MONTH(Table1[[#This Row],[Date]])</f>
        <v>6</v>
      </c>
      <c r="K4923">
        <f>WEEKDAY(Table1[[#This Row],[Date]])</f>
        <v>2</v>
      </c>
      <c r="L4923" s="3">
        <f>DAY(Table1[[#This Row],[Date]])</f>
        <v>17</v>
      </c>
      <c r="M4923" s="3">
        <f>Table1[[#This Row],[Inventory Level]]/Table1[[#This Row],[Reorder Point]]</f>
        <v>12.283018867924529</v>
      </c>
      <c r="N4923" s="3">
        <f>ROUND(Table1[[#This Row],[Turnover Ratio]],2)</f>
        <v>12.28</v>
      </c>
    </row>
    <row r="4924" spans="1:14" hidden="1" x14ac:dyDescent="0.25">
      <c r="A4924" t="s">
        <v>217</v>
      </c>
      <c r="B4924" s="1">
        <v>45063</v>
      </c>
      <c r="C4924">
        <v>272</v>
      </c>
      <c r="D4924">
        <v>117</v>
      </c>
      <c r="E4924">
        <v>7</v>
      </c>
      <c r="F4924">
        <v>51</v>
      </c>
      <c r="G4924">
        <v>13</v>
      </c>
      <c r="H4924" t="s">
        <v>3950</v>
      </c>
      <c r="I4924">
        <f>YEAR(Table1[[#This Row],[Date]])</f>
        <v>2023</v>
      </c>
      <c r="J4924">
        <f>MONTH(Table1[[#This Row],[Date]])</f>
        <v>5</v>
      </c>
      <c r="K4924">
        <f>WEEKDAY(Table1[[#This Row],[Date]])</f>
        <v>4</v>
      </c>
      <c r="L4924" s="3">
        <f>DAY(Table1[[#This Row],[Date]])</f>
        <v>17</v>
      </c>
      <c r="M4924" s="3">
        <f>Table1[[#This Row],[Inventory Level]]/Table1[[#This Row],[Reorder Point]]</f>
        <v>2.324786324786325</v>
      </c>
      <c r="N4924" s="3">
        <f>ROUND(Table1[[#This Row],[Turnover Ratio]],2)</f>
        <v>2.3199999999999998</v>
      </c>
    </row>
    <row r="4925" spans="1:14" hidden="1" x14ac:dyDescent="0.25">
      <c r="A4925" t="s">
        <v>936</v>
      </c>
      <c r="B4925" s="1">
        <v>45371</v>
      </c>
      <c r="C4925">
        <v>960</v>
      </c>
      <c r="D4925">
        <v>451</v>
      </c>
      <c r="E4925">
        <v>9</v>
      </c>
      <c r="F4925">
        <v>81</v>
      </c>
      <c r="G4925">
        <v>50</v>
      </c>
      <c r="H4925" t="s">
        <v>3950</v>
      </c>
      <c r="I4925">
        <f>YEAR(Table1[[#This Row],[Date]])</f>
        <v>2024</v>
      </c>
      <c r="J4925">
        <f>MONTH(Table1[[#This Row],[Date]])</f>
        <v>3</v>
      </c>
      <c r="K4925">
        <f>WEEKDAY(Table1[[#This Row],[Date]])</f>
        <v>4</v>
      </c>
      <c r="L4925" s="3">
        <f>DAY(Table1[[#This Row],[Date]])</f>
        <v>20</v>
      </c>
      <c r="M4925" s="3">
        <f>Table1[[#This Row],[Inventory Level]]/Table1[[#This Row],[Reorder Point]]</f>
        <v>2.1286031042128601</v>
      </c>
      <c r="N4925" s="3">
        <f>ROUND(Table1[[#This Row],[Turnover Ratio]],2)</f>
        <v>2.13</v>
      </c>
    </row>
    <row r="4926" spans="1:14" hidden="1" x14ac:dyDescent="0.25">
      <c r="A4926" t="s">
        <v>3893</v>
      </c>
      <c r="B4926" s="1">
        <v>45404</v>
      </c>
      <c r="C4926">
        <v>225</v>
      </c>
      <c r="D4926">
        <v>292</v>
      </c>
      <c r="E4926">
        <v>4</v>
      </c>
      <c r="F4926">
        <v>84</v>
      </c>
      <c r="G4926">
        <v>12</v>
      </c>
      <c r="H4926" t="s">
        <v>3950</v>
      </c>
      <c r="I4926">
        <f>YEAR(Table1[[#This Row],[Date]])</f>
        <v>2024</v>
      </c>
      <c r="J4926">
        <f>MONTH(Table1[[#This Row],[Date]])</f>
        <v>4</v>
      </c>
      <c r="K4926">
        <f>WEEKDAY(Table1[[#This Row],[Date]])</f>
        <v>2</v>
      </c>
      <c r="L4926" s="3">
        <f>DAY(Table1[[#This Row],[Date]])</f>
        <v>22</v>
      </c>
      <c r="M4926" s="3">
        <f>Table1[[#This Row],[Inventory Level]]/Table1[[#This Row],[Reorder Point]]</f>
        <v>0.77054794520547942</v>
      </c>
      <c r="N4926" s="3">
        <f>ROUND(Table1[[#This Row],[Turnover Ratio]],2)</f>
        <v>0.77</v>
      </c>
    </row>
    <row r="4927" spans="1:14" hidden="1" x14ac:dyDescent="0.25">
      <c r="A4927" t="s">
        <v>3894</v>
      </c>
      <c r="B4927" s="1">
        <v>45489</v>
      </c>
      <c r="C4927">
        <v>688</v>
      </c>
      <c r="D4927">
        <v>302</v>
      </c>
      <c r="E4927">
        <v>4</v>
      </c>
      <c r="F4927">
        <v>9</v>
      </c>
      <c r="G4927">
        <v>42</v>
      </c>
      <c r="H4927" t="s">
        <v>3951</v>
      </c>
      <c r="I4927">
        <f>YEAR(Table1[[#This Row],[Date]])</f>
        <v>2024</v>
      </c>
      <c r="J4927">
        <f>MONTH(Table1[[#This Row],[Date]])</f>
        <v>7</v>
      </c>
      <c r="K4927">
        <f>WEEKDAY(Table1[[#This Row],[Date]])</f>
        <v>3</v>
      </c>
      <c r="L4927" s="3">
        <f>DAY(Table1[[#This Row],[Date]])</f>
        <v>16</v>
      </c>
      <c r="M4927" s="3">
        <f>Table1[[#This Row],[Inventory Level]]/Table1[[#This Row],[Reorder Point]]</f>
        <v>2.2781456953642385</v>
      </c>
      <c r="N4927" s="3">
        <f>ROUND(Table1[[#This Row],[Turnover Ratio]],2)</f>
        <v>2.2799999999999998</v>
      </c>
    </row>
    <row r="4928" spans="1:14" hidden="1" x14ac:dyDescent="0.25">
      <c r="A4928" t="s">
        <v>3895</v>
      </c>
      <c r="B4928" s="1">
        <v>45142</v>
      </c>
      <c r="C4928">
        <v>831</v>
      </c>
      <c r="D4928">
        <v>128</v>
      </c>
      <c r="E4928">
        <v>14</v>
      </c>
      <c r="F4928">
        <v>172</v>
      </c>
      <c r="G4928">
        <v>8</v>
      </c>
      <c r="H4928" t="s">
        <v>3950</v>
      </c>
      <c r="I4928">
        <f>YEAR(Table1[[#This Row],[Date]])</f>
        <v>2023</v>
      </c>
      <c r="J4928">
        <f>MONTH(Table1[[#This Row],[Date]])</f>
        <v>8</v>
      </c>
      <c r="K4928">
        <f>WEEKDAY(Table1[[#This Row],[Date]])</f>
        <v>6</v>
      </c>
      <c r="L4928" s="3">
        <f>DAY(Table1[[#This Row],[Date]])</f>
        <v>4</v>
      </c>
      <c r="M4928" s="3">
        <f>Table1[[#This Row],[Inventory Level]]/Table1[[#This Row],[Reorder Point]]</f>
        <v>6.4921875</v>
      </c>
      <c r="N4928" s="3">
        <f>ROUND(Table1[[#This Row],[Turnover Ratio]],2)</f>
        <v>6.49</v>
      </c>
    </row>
    <row r="4929" spans="1:14" x14ac:dyDescent="0.25">
      <c r="A4929" t="s">
        <v>183</v>
      </c>
      <c r="B4929" s="1">
        <v>45538</v>
      </c>
      <c r="C4929">
        <v>218</v>
      </c>
      <c r="D4929">
        <v>402</v>
      </c>
      <c r="E4929">
        <v>26</v>
      </c>
      <c r="F4929">
        <v>96</v>
      </c>
      <c r="G4929">
        <v>4</v>
      </c>
      <c r="H4929" t="s">
        <v>3949</v>
      </c>
      <c r="I4929">
        <f>YEAR(Table1[[#This Row],[Date]])</f>
        <v>2024</v>
      </c>
      <c r="J4929">
        <f>MONTH(Table1[[#This Row],[Date]])</f>
        <v>9</v>
      </c>
      <c r="K4929">
        <f>WEEKDAY(Table1[[#This Row],[Date]])</f>
        <v>3</v>
      </c>
      <c r="L4929" s="3">
        <f>DAY(Table1[[#This Row],[Date]])</f>
        <v>3</v>
      </c>
      <c r="M4929" s="3">
        <f>Table1[[#This Row],[Inventory Level]]/Table1[[#This Row],[Reorder Point]]</f>
        <v>0.54228855721393032</v>
      </c>
      <c r="N4929" s="3">
        <f>ROUND(Table1[[#This Row],[Turnover Ratio]],2)</f>
        <v>0.54</v>
      </c>
    </row>
    <row r="4930" spans="1:14" x14ac:dyDescent="0.25">
      <c r="A4930" t="s">
        <v>2842</v>
      </c>
      <c r="B4930" s="1">
        <v>45399</v>
      </c>
      <c r="C4930">
        <v>113</v>
      </c>
      <c r="D4930">
        <v>406</v>
      </c>
      <c r="E4930">
        <v>23</v>
      </c>
      <c r="F4930">
        <v>82</v>
      </c>
      <c r="G4930">
        <v>25</v>
      </c>
      <c r="H4930" t="s">
        <v>3949</v>
      </c>
      <c r="I4930">
        <f>YEAR(Table1[[#This Row],[Date]])</f>
        <v>2024</v>
      </c>
      <c r="J4930">
        <f>MONTH(Table1[[#This Row],[Date]])</f>
        <v>4</v>
      </c>
      <c r="K4930">
        <f>WEEKDAY(Table1[[#This Row],[Date]])</f>
        <v>4</v>
      </c>
      <c r="L4930" s="3">
        <f>DAY(Table1[[#This Row],[Date]])</f>
        <v>17</v>
      </c>
      <c r="M4930" s="3">
        <f>Table1[[#This Row],[Inventory Level]]/Table1[[#This Row],[Reorder Point]]</f>
        <v>0.27832512315270935</v>
      </c>
      <c r="N4930" s="3">
        <f>ROUND(Table1[[#This Row],[Turnover Ratio]],2)</f>
        <v>0.28000000000000003</v>
      </c>
    </row>
    <row r="4931" spans="1:14" x14ac:dyDescent="0.25">
      <c r="A4931" t="s">
        <v>3896</v>
      </c>
      <c r="B4931" s="1">
        <v>45513</v>
      </c>
      <c r="C4931">
        <v>790</v>
      </c>
      <c r="D4931">
        <v>217</v>
      </c>
      <c r="E4931">
        <v>22</v>
      </c>
      <c r="F4931">
        <v>91</v>
      </c>
      <c r="G4931">
        <v>7</v>
      </c>
      <c r="H4931" t="s">
        <v>3949</v>
      </c>
      <c r="I4931">
        <f>YEAR(Table1[[#This Row],[Date]])</f>
        <v>2024</v>
      </c>
      <c r="J4931">
        <f>MONTH(Table1[[#This Row],[Date]])</f>
        <v>8</v>
      </c>
      <c r="K4931">
        <f>WEEKDAY(Table1[[#This Row],[Date]])</f>
        <v>6</v>
      </c>
      <c r="L4931" s="3">
        <f>DAY(Table1[[#This Row],[Date]])</f>
        <v>9</v>
      </c>
      <c r="M4931" s="3">
        <f>Table1[[#This Row],[Inventory Level]]/Table1[[#This Row],[Reorder Point]]</f>
        <v>3.6405529953917051</v>
      </c>
      <c r="N4931" s="3">
        <f>ROUND(Table1[[#This Row],[Turnover Ratio]],2)</f>
        <v>3.64</v>
      </c>
    </row>
    <row r="4932" spans="1:14" hidden="1" x14ac:dyDescent="0.25">
      <c r="A4932" t="s">
        <v>415</v>
      </c>
      <c r="B4932" s="1">
        <v>45564</v>
      </c>
      <c r="C4932">
        <v>266</v>
      </c>
      <c r="D4932">
        <v>460</v>
      </c>
      <c r="E4932">
        <v>19</v>
      </c>
      <c r="F4932">
        <v>161</v>
      </c>
      <c r="G4932">
        <v>17</v>
      </c>
      <c r="H4932" t="s">
        <v>3951</v>
      </c>
      <c r="I4932">
        <f>YEAR(Table1[[#This Row],[Date]])</f>
        <v>2024</v>
      </c>
      <c r="J4932">
        <f>MONTH(Table1[[#This Row],[Date]])</f>
        <v>9</v>
      </c>
      <c r="K4932">
        <f>WEEKDAY(Table1[[#This Row],[Date]])</f>
        <v>1</v>
      </c>
      <c r="L4932" s="3">
        <f>DAY(Table1[[#This Row],[Date]])</f>
        <v>29</v>
      </c>
      <c r="M4932" s="3">
        <f>Table1[[#This Row],[Inventory Level]]/Table1[[#This Row],[Reorder Point]]</f>
        <v>0.57826086956521738</v>
      </c>
      <c r="N4932" s="3">
        <f>ROUND(Table1[[#This Row],[Turnover Ratio]],2)</f>
        <v>0.57999999999999996</v>
      </c>
    </row>
    <row r="4933" spans="1:14" x14ac:dyDescent="0.25">
      <c r="A4933" t="s">
        <v>3897</v>
      </c>
      <c r="B4933" s="1">
        <v>45237</v>
      </c>
      <c r="C4933">
        <v>553</v>
      </c>
      <c r="D4933">
        <v>434</v>
      </c>
      <c r="E4933">
        <v>28</v>
      </c>
      <c r="F4933">
        <v>46</v>
      </c>
      <c r="G4933">
        <v>16</v>
      </c>
      <c r="H4933" t="s">
        <v>3949</v>
      </c>
      <c r="I4933">
        <f>YEAR(Table1[[#This Row],[Date]])</f>
        <v>2023</v>
      </c>
      <c r="J4933">
        <f>MONTH(Table1[[#This Row],[Date]])</f>
        <v>11</v>
      </c>
      <c r="K4933">
        <f>WEEKDAY(Table1[[#This Row],[Date]])</f>
        <v>3</v>
      </c>
      <c r="L4933" s="3">
        <f>DAY(Table1[[#This Row],[Date]])</f>
        <v>7</v>
      </c>
      <c r="M4933" s="3">
        <f>Table1[[#This Row],[Inventory Level]]/Table1[[#This Row],[Reorder Point]]</f>
        <v>1.2741935483870968</v>
      </c>
      <c r="N4933" s="3">
        <f>ROUND(Table1[[#This Row],[Turnover Ratio]],2)</f>
        <v>1.27</v>
      </c>
    </row>
    <row r="4934" spans="1:14" hidden="1" x14ac:dyDescent="0.25">
      <c r="A4934" t="s">
        <v>480</v>
      </c>
      <c r="B4934" s="1">
        <v>45125</v>
      </c>
      <c r="C4934">
        <v>601</v>
      </c>
      <c r="D4934">
        <v>232</v>
      </c>
      <c r="E4934">
        <v>1</v>
      </c>
      <c r="F4934">
        <v>88</v>
      </c>
      <c r="G4934">
        <v>39</v>
      </c>
      <c r="H4934" t="s">
        <v>3950</v>
      </c>
      <c r="I4934">
        <f>YEAR(Table1[[#This Row],[Date]])</f>
        <v>2023</v>
      </c>
      <c r="J4934">
        <f>MONTH(Table1[[#This Row],[Date]])</f>
        <v>7</v>
      </c>
      <c r="K4934">
        <f>WEEKDAY(Table1[[#This Row],[Date]])</f>
        <v>3</v>
      </c>
      <c r="L4934" s="3">
        <f>DAY(Table1[[#This Row],[Date]])</f>
        <v>18</v>
      </c>
      <c r="M4934" s="3">
        <f>Table1[[#This Row],[Inventory Level]]/Table1[[#This Row],[Reorder Point]]</f>
        <v>2.5905172413793105</v>
      </c>
      <c r="N4934" s="3">
        <f>ROUND(Table1[[#This Row],[Turnover Ratio]],2)</f>
        <v>2.59</v>
      </c>
    </row>
    <row r="4935" spans="1:14" x14ac:dyDescent="0.25">
      <c r="A4935" t="s">
        <v>3898</v>
      </c>
      <c r="B4935" s="1">
        <v>45555</v>
      </c>
      <c r="C4935">
        <v>124</v>
      </c>
      <c r="D4935">
        <v>284</v>
      </c>
      <c r="E4935">
        <v>2</v>
      </c>
      <c r="F4935">
        <v>70</v>
      </c>
      <c r="G4935">
        <v>2</v>
      </c>
      <c r="H4935" t="s">
        <v>3949</v>
      </c>
      <c r="I4935">
        <f>YEAR(Table1[[#This Row],[Date]])</f>
        <v>2024</v>
      </c>
      <c r="J4935">
        <f>MONTH(Table1[[#This Row],[Date]])</f>
        <v>9</v>
      </c>
      <c r="K4935">
        <f>WEEKDAY(Table1[[#This Row],[Date]])</f>
        <v>6</v>
      </c>
      <c r="L4935" s="3">
        <f>DAY(Table1[[#This Row],[Date]])</f>
        <v>20</v>
      </c>
      <c r="M4935" s="3">
        <f>Table1[[#This Row],[Inventory Level]]/Table1[[#This Row],[Reorder Point]]</f>
        <v>0.43661971830985913</v>
      </c>
      <c r="N4935" s="3">
        <f>ROUND(Table1[[#This Row],[Turnover Ratio]],2)</f>
        <v>0.44</v>
      </c>
    </row>
    <row r="4936" spans="1:14" hidden="1" x14ac:dyDescent="0.25">
      <c r="A4936" t="s">
        <v>3616</v>
      </c>
      <c r="B4936" s="1">
        <v>45026</v>
      </c>
      <c r="C4936">
        <v>552</v>
      </c>
      <c r="D4936">
        <v>305</v>
      </c>
      <c r="E4936">
        <v>28</v>
      </c>
      <c r="F4936">
        <v>146</v>
      </c>
      <c r="G4936">
        <v>4</v>
      </c>
      <c r="H4936" t="s">
        <v>3951</v>
      </c>
      <c r="I4936">
        <f>YEAR(Table1[[#This Row],[Date]])</f>
        <v>2023</v>
      </c>
      <c r="J4936">
        <f>MONTH(Table1[[#This Row],[Date]])</f>
        <v>4</v>
      </c>
      <c r="K4936">
        <f>WEEKDAY(Table1[[#This Row],[Date]])</f>
        <v>2</v>
      </c>
      <c r="L4936" s="3">
        <f>DAY(Table1[[#This Row],[Date]])</f>
        <v>10</v>
      </c>
      <c r="M4936" s="3">
        <f>Table1[[#This Row],[Inventory Level]]/Table1[[#This Row],[Reorder Point]]</f>
        <v>1.8098360655737704</v>
      </c>
      <c r="N4936" s="3">
        <f>ROUND(Table1[[#This Row],[Turnover Ratio]],2)</f>
        <v>1.81</v>
      </c>
    </row>
    <row r="4937" spans="1:14" hidden="1" x14ac:dyDescent="0.25">
      <c r="A4937" t="s">
        <v>51</v>
      </c>
      <c r="B4937" s="1">
        <v>45404</v>
      </c>
      <c r="C4937">
        <v>874</v>
      </c>
      <c r="D4937">
        <v>228</v>
      </c>
      <c r="E4937">
        <v>27</v>
      </c>
      <c r="F4937">
        <v>39</v>
      </c>
      <c r="G4937">
        <v>7</v>
      </c>
      <c r="H4937" t="s">
        <v>3951</v>
      </c>
      <c r="I4937">
        <f>YEAR(Table1[[#This Row],[Date]])</f>
        <v>2024</v>
      </c>
      <c r="J4937">
        <f>MONTH(Table1[[#This Row],[Date]])</f>
        <v>4</v>
      </c>
      <c r="K4937">
        <f>WEEKDAY(Table1[[#This Row],[Date]])</f>
        <v>2</v>
      </c>
      <c r="L4937" s="3">
        <f>DAY(Table1[[#This Row],[Date]])</f>
        <v>22</v>
      </c>
      <c r="M4937" s="3">
        <f>Table1[[#This Row],[Inventory Level]]/Table1[[#This Row],[Reorder Point]]</f>
        <v>3.8333333333333335</v>
      </c>
      <c r="N4937" s="3">
        <f>ROUND(Table1[[#This Row],[Turnover Ratio]],2)</f>
        <v>3.83</v>
      </c>
    </row>
    <row r="4938" spans="1:14" x14ac:dyDescent="0.25">
      <c r="A4938" t="s">
        <v>3899</v>
      </c>
      <c r="B4938" s="1">
        <v>45292</v>
      </c>
      <c r="C4938">
        <v>191</v>
      </c>
      <c r="D4938">
        <v>229</v>
      </c>
      <c r="E4938">
        <v>23</v>
      </c>
      <c r="F4938">
        <v>50</v>
      </c>
      <c r="G4938">
        <v>43</v>
      </c>
      <c r="H4938" t="s">
        <v>3949</v>
      </c>
      <c r="I4938">
        <f>YEAR(Table1[[#This Row],[Date]])</f>
        <v>2024</v>
      </c>
      <c r="J4938">
        <f>MONTH(Table1[[#This Row],[Date]])</f>
        <v>1</v>
      </c>
      <c r="K4938">
        <f>WEEKDAY(Table1[[#This Row],[Date]])</f>
        <v>2</v>
      </c>
      <c r="L4938" s="3">
        <f>DAY(Table1[[#This Row],[Date]])</f>
        <v>1</v>
      </c>
      <c r="M4938" s="3">
        <f>Table1[[#This Row],[Inventory Level]]/Table1[[#This Row],[Reorder Point]]</f>
        <v>0.83406113537117899</v>
      </c>
      <c r="N4938" s="3">
        <f>ROUND(Table1[[#This Row],[Turnover Ratio]],2)</f>
        <v>0.83</v>
      </c>
    </row>
    <row r="4939" spans="1:14" hidden="1" x14ac:dyDescent="0.25">
      <c r="A4939" t="s">
        <v>1519</v>
      </c>
      <c r="B4939" s="1">
        <v>45152</v>
      </c>
      <c r="C4939">
        <v>781</v>
      </c>
      <c r="D4939">
        <v>358</v>
      </c>
      <c r="E4939">
        <v>12</v>
      </c>
      <c r="F4939">
        <v>153</v>
      </c>
      <c r="G4939">
        <v>9</v>
      </c>
      <c r="H4939" t="s">
        <v>3951</v>
      </c>
      <c r="I4939">
        <f>YEAR(Table1[[#This Row],[Date]])</f>
        <v>2023</v>
      </c>
      <c r="J4939">
        <f>MONTH(Table1[[#This Row],[Date]])</f>
        <v>8</v>
      </c>
      <c r="K4939">
        <f>WEEKDAY(Table1[[#This Row],[Date]])</f>
        <v>2</v>
      </c>
      <c r="L4939" s="3">
        <f>DAY(Table1[[#This Row],[Date]])</f>
        <v>14</v>
      </c>
      <c r="M4939" s="3">
        <f>Table1[[#This Row],[Inventory Level]]/Table1[[#This Row],[Reorder Point]]</f>
        <v>2.1815642458100557</v>
      </c>
      <c r="N4939" s="3">
        <f>ROUND(Table1[[#This Row],[Turnover Ratio]],2)</f>
        <v>2.1800000000000002</v>
      </c>
    </row>
    <row r="4940" spans="1:14" hidden="1" x14ac:dyDescent="0.25">
      <c r="A4940" t="s">
        <v>1154</v>
      </c>
      <c r="B4940" s="1">
        <v>45189</v>
      </c>
      <c r="C4940">
        <v>630</v>
      </c>
      <c r="D4940">
        <v>499</v>
      </c>
      <c r="E4940">
        <v>3</v>
      </c>
      <c r="F4940">
        <v>184</v>
      </c>
      <c r="G4940">
        <v>18</v>
      </c>
      <c r="H4940" t="s">
        <v>3950</v>
      </c>
      <c r="I4940">
        <f>YEAR(Table1[[#This Row],[Date]])</f>
        <v>2023</v>
      </c>
      <c r="J4940">
        <f>MONTH(Table1[[#This Row],[Date]])</f>
        <v>9</v>
      </c>
      <c r="K4940">
        <f>WEEKDAY(Table1[[#This Row],[Date]])</f>
        <v>4</v>
      </c>
      <c r="L4940" s="3">
        <f>DAY(Table1[[#This Row],[Date]])</f>
        <v>20</v>
      </c>
      <c r="M4940" s="3">
        <f>Table1[[#This Row],[Inventory Level]]/Table1[[#This Row],[Reorder Point]]</f>
        <v>1.2625250501002003</v>
      </c>
      <c r="N4940" s="3">
        <f>ROUND(Table1[[#This Row],[Turnover Ratio]],2)</f>
        <v>1.26</v>
      </c>
    </row>
    <row r="4941" spans="1:14" hidden="1" x14ac:dyDescent="0.25">
      <c r="A4941" t="s">
        <v>3900</v>
      </c>
      <c r="B4941" s="1">
        <v>45681</v>
      </c>
      <c r="C4941">
        <v>679</v>
      </c>
      <c r="D4941">
        <v>264</v>
      </c>
      <c r="E4941">
        <v>22</v>
      </c>
      <c r="F4941">
        <v>199</v>
      </c>
      <c r="G4941">
        <v>46</v>
      </c>
      <c r="H4941" t="s">
        <v>3950</v>
      </c>
      <c r="I4941">
        <f>YEAR(Table1[[#This Row],[Date]])</f>
        <v>2025</v>
      </c>
      <c r="J4941">
        <f>MONTH(Table1[[#This Row],[Date]])</f>
        <v>1</v>
      </c>
      <c r="K4941">
        <f>WEEKDAY(Table1[[#This Row],[Date]])</f>
        <v>6</v>
      </c>
      <c r="L4941" s="3">
        <f>DAY(Table1[[#This Row],[Date]])</f>
        <v>24</v>
      </c>
      <c r="M4941" s="3">
        <f>Table1[[#This Row],[Inventory Level]]/Table1[[#This Row],[Reorder Point]]</f>
        <v>2.5719696969696968</v>
      </c>
      <c r="N4941" s="3">
        <f>ROUND(Table1[[#This Row],[Turnover Ratio]],2)</f>
        <v>2.57</v>
      </c>
    </row>
    <row r="4942" spans="1:14" hidden="1" x14ac:dyDescent="0.25">
      <c r="A4942" t="s">
        <v>3901</v>
      </c>
      <c r="B4942" s="1">
        <v>45445</v>
      </c>
      <c r="C4942">
        <v>784</v>
      </c>
      <c r="D4942">
        <v>238</v>
      </c>
      <c r="E4942">
        <v>26</v>
      </c>
      <c r="F4942">
        <v>119</v>
      </c>
      <c r="G4942">
        <v>28</v>
      </c>
      <c r="H4942" t="s">
        <v>3950</v>
      </c>
      <c r="I4942">
        <f>YEAR(Table1[[#This Row],[Date]])</f>
        <v>2024</v>
      </c>
      <c r="J4942">
        <f>MONTH(Table1[[#This Row],[Date]])</f>
        <v>6</v>
      </c>
      <c r="K4942">
        <f>WEEKDAY(Table1[[#This Row],[Date]])</f>
        <v>1</v>
      </c>
      <c r="L4942" s="3">
        <f>DAY(Table1[[#This Row],[Date]])</f>
        <v>2</v>
      </c>
      <c r="M4942" s="3">
        <f>Table1[[#This Row],[Inventory Level]]/Table1[[#This Row],[Reorder Point]]</f>
        <v>3.2941176470588234</v>
      </c>
      <c r="N4942" s="3">
        <f>ROUND(Table1[[#This Row],[Turnover Ratio]],2)</f>
        <v>3.29</v>
      </c>
    </row>
    <row r="4943" spans="1:14" hidden="1" x14ac:dyDescent="0.25">
      <c r="A4943" t="s">
        <v>3902</v>
      </c>
      <c r="B4943" s="1">
        <v>45239</v>
      </c>
      <c r="C4943">
        <v>363</v>
      </c>
      <c r="D4943">
        <v>463</v>
      </c>
      <c r="E4943">
        <v>19</v>
      </c>
      <c r="F4943">
        <v>73</v>
      </c>
      <c r="G4943">
        <v>26</v>
      </c>
      <c r="H4943" t="s">
        <v>3951</v>
      </c>
      <c r="I4943">
        <f>YEAR(Table1[[#This Row],[Date]])</f>
        <v>2023</v>
      </c>
      <c r="J4943">
        <f>MONTH(Table1[[#This Row],[Date]])</f>
        <v>11</v>
      </c>
      <c r="K4943">
        <f>WEEKDAY(Table1[[#This Row],[Date]])</f>
        <v>5</v>
      </c>
      <c r="L4943" s="3">
        <f>DAY(Table1[[#This Row],[Date]])</f>
        <v>9</v>
      </c>
      <c r="M4943" s="3">
        <f>Table1[[#This Row],[Inventory Level]]/Table1[[#This Row],[Reorder Point]]</f>
        <v>0.78401727861771053</v>
      </c>
      <c r="N4943" s="3">
        <f>ROUND(Table1[[#This Row],[Turnover Ratio]],2)</f>
        <v>0.78</v>
      </c>
    </row>
    <row r="4944" spans="1:14" hidden="1" x14ac:dyDescent="0.25">
      <c r="A4944" t="s">
        <v>3903</v>
      </c>
      <c r="B4944" s="1">
        <v>45408</v>
      </c>
      <c r="C4944">
        <v>804</v>
      </c>
      <c r="D4944">
        <v>235</v>
      </c>
      <c r="E4944">
        <v>23</v>
      </c>
      <c r="F4944">
        <v>183</v>
      </c>
      <c r="G4944">
        <v>38</v>
      </c>
      <c r="H4944" t="s">
        <v>3950</v>
      </c>
      <c r="I4944">
        <f>YEAR(Table1[[#This Row],[Date]])</f>
        <v>2024</v>
      </c>
      <c r="J4944">
        <f>MONTH(Table1[[#This Row],[Date]])</f>
        <v>4</v>
      </c>
      <c r="K4944">
        <f>WEEKDAY(Table1[[#This Row],[Date]])</f>
        <v>6</v>
      </c>
      <c r="L4944" s="3">
        <f>DAY(Table1[[#This Row],[Date]])</f>
        <v>26</v>
      </c>
      <c r="M4944" s="3">
        <f>Table1[[#This Row],[Inventory Level]]/Table1[[#This Row],[Reorder Point]]</f>
        <v>3.4212765957446809</v>
      </c>
      <c r="N4944" s="3">
        <f>ROUND(Table1[[#This Row],[Turnover Ratio]],2)</f>
        <v>3.42</v>
      </c>
    </row>
    <row r="4945" spans="1:14" x14ac:dyDescent="0.25">
      <c r="A4945" t="s">
        <v>3904</v>
      </c>
      <c r="B4945" s="1">
        <v>45073</v>
      </c>
      <c r="C4945">
        <v>173</v>
      </c>
      <c r="D4945">
        <v>220</v>
      </c>
      <c r="E4945">
        <v>28</v>
      </c>
      <c r="F4945">
        <v>124</v>
      </c>
      <c r="G4945">
        <v>30</v>
      </c>
      <c r="H4945" t="s">
        <v>3949</v>
      </c>
      <c r="I4945">
        <f>YEAR(Table1[[#This Row],[Date]])</f>
        <v>2023</v>
      </c>
      <c r="J4945">
        <f>MONTH(Table1[[#This Row],[Date]])</f>
        <v>5</v>
      </c>
      <c r="K4945">
        <f>WEEKDAY(Table1[[#This Row],[Date]])</f>
        <v>7</v>
      </c>
      <c r="L4945" s="3">
        <f>DAY(Table1[[#This Row],[Date]])</f>
        <v>27</v>
      </c>
      <c r="M4945" s="3">
        <f>Table1[[#This Row],[Inventory Level]]/Table1[[#This Row],[Reorder Point]]</f>
        <v>0.78636363636363638</v>
      </c>
      <c r="N4945" s="3">
        <f>ROUND(Table1[[#This Row],[Turnover Ratio]],2)</f>
        <v>0.79</v>
      </c>
    </row>
    <row r="4946" spans="1:14" hidden="1" x14ac:dyDescent="0.25">
      <c r="A4946" t="s">
        <v>2520</v>
      </c>
      <c r="B4946" s="1">
        <v>45684</v>
      </c>
      <c r="C4946">
        <v>941</v>
      </c>
      <c r="D4946">
        <v>465</v>
      </c>
      <c r="E4946">
        <v>8</v>
      </c>
      <c r="F4946">
        <v>139</v>
      </c>
      <c r="G4946">
        <v>42</v>
      </c>
      <c r="H4946" t="s">
        <v>3951</v>
      </c>
      <c r="I4946">
        <f>YEAR(Table1[[#This Row],[Date]])</f>
        <v>2025</v>
      </c>
      <c r="J4946">
        <f>MONTH(Table1[[#This Row],[Date]])</f>
        <v>1</v>
      </c>
      <c r="K4946">
        <f>WEEKDAY(Table1[[#This Row],[Date]])</f>
        <v>2</v>
      </c>
      <c r="L4946" s="3">
        <f>DAY(Table1[[#This Row],[Date]])</f>
        <v>27</v>
      </c>
      <c r="M4946" s="3">
        <f>Table1[[#This Row],[Inventory Level]]/Table1[[#This Row],[Reorder Point]]</f>
        <v>2.0236559139784944</v>
      </c>
      <c r="N4946" s="3">
        <f>ROUND(Table1[[#This Row],[Turnover Ratio]],2)</f>
        <v>2.02</v>
      </c>
    </row>
    <row r="4947" spans="1:14" hidden="1" x14ac:dyDescent="0.25">
      <c r="A4947" t="s">
        <v>3905</v>
      </c>
      <c r="B4947" s="1">
        <v>44997</v>
      </c>
      <c r="C4947">
        <v>630</v>
      </c>
      <c r="D4947">
        <v>210</v>
      </c>
      <c r="E4947">
        <v>18</v>
      </c>
      <c r="F4947">
        <v>17</v>
      </c>
      <c r="G4947">
        <v>40</v>
      </c>
      <c r="H4947" t="s">
        <v>3951</v>
      </c>
      <c r="I4947">
        <f>YEAR(Table1[[#This Row],[Date]])</f>
        <v>2023</v>
      </c>
      <c r="J4947">
        <f>MONTH(Table1[[#This Row],[Date]])</f>
        <v>3</v>
      </c>
      <c r="K4947">
        <f>WEEKDAY(Table1[[#This Row],[Date]])</f>
        <v>1</v>
      </c>
      <c r="L4947" s="3">
        <f>DAY(Table1[[#This Row],[Date]])</f>
        <v>12</v>
      </c>
      <c r="M4947" s="3">
        <f>Table1[[#This Row],[Inventory Level]]/Table1[[#This Row],[Reorder Point]]</f>
        <v>3</v>
      </c>
      <c r="N4947" s="3">
        <f>ROUND(Table1[[#This Row],[Turnover Ratio]],2)</f>
        <v>3</v>
      </c>
    </row>
    <row r="4948" spans="1:14" x14ac:dyDescent="0.25">
      <c r="A4948" t="s">
        <v>3906</v>
      </c>
      <c r="B4948" s="1">
        <v>45153</v>
      </c>
      <c r="C4948">
        <v>676</v>
      </c>
      <c r="D4948">
        <v>405</v>
      </c>
      <c r="E4948">
        <v>19</v>
      </c>
      <c r="F4948">
        <v>81</v>
      </c>
      <c r="G4948">
        <v>23</v>
      </c>
      <c r="H4948" t="s">
        <v>3949</v>
      </c>
      <c r="I4948">
        <f>YEAR(Table1[[#This Row],[Date]])</f>
        <v>2023</v>
      </c>
      <c r="J4948">
        <f>MONTH(Table1[[#This Row],[Date]])</f>
        <v>8</v>
      </c>
      <c r="K4948">
        <f>WEEKDAY(Table1[[#This Row],[Date]])</f>
        <v>3</v>
      </c>
      <c r="L4948" s="3">
        <f>DAY(Table1[[#This Row],[Date]])</f>
        <v>15</v>
      </c>
      <c r="M4948" s="3">
        <f>Table1[[#This Row],[Inventory Level]]/Table1[[#This Row],[Reorder Point]]</f>
        <v>1.6691358024691358</v>
      </c>
      <c r="N4948" s="3">
        <f>ROUND(Table1[[#This Row],[Turnover Ratio]],2)</f>
        <v>1.67</v>
      </c>
    </row>
    <row r="4949" spans="1:14" hidden="1" x14ac:dyDescent="0.25">
      <c r="A4949" t="s">
        <v>3907</v>
      </c>
      <c r="B4949" s="1">
        <v>45430</v>
      </c>
      <c r="C4949">
        <v>114</v>
      </c>
      <c r="D4949">
        <v>480</v>
      </c>
      <c r="E4949">
        <v>7</v>
      </c>
      <c r="F4949">
        <v>18</v>
      </c>
      <c r="G4949">
        <v>10</v>
      </c>
      <c r="H4949" t="s">
        <v>3950</v>
      </c>
      <c r="I4949">
        <f>YEAR(Table1[[#This Row],[Date]])</f>
        <v>2024</v>
      </c>
      <c r="J4949">
        <f>MONTH(Table1[[#This Row],[Date]])</f>
        <v>5</v>
      </c>
      <c r="K4949">
        <f>WEEKDAY(Table1[[#This Row],[Date]])</f>
        <v>7</v>
      </c>
      <c r="L4949" s="3">
        <f>DAY(Table1[[#This Row],[Date]])</f>
        <v>18</v>
      </c>
      <c r="M4949" s="3">
        <f>Table1[[#This Row],[Inventory Level]]/Table1[[#This Row],[Reorder Point]]</f>
        <v>0.23749999999999999</v>
      </c>
      <c r="N4949" s="3">
        <f>ROUND(Table1[[#This Row],[Turnover Ratio]],2)</f>
        <v>0.24</v>
      </c>
    </row>
    <row r="4950" spans="1:14" hidden="1" x14ac:dyDescent="0.25">
      <c r="A4950" t="s">
        <v>3908</v>
      </c>
      <c r="B4950" s="1">
        <v>45470</v>
      </c>
      <c r="C4950">
        <v>144</v>
      </c>
      <c r="D4950">
        <v>391</v>
      </c>
      <c r="E4950">
        <v>18</v>
      </c>
      <c r="F4950">
        <v>88</v>
      </c>
      <c r="G4950">
        <v>43</v>
      </c>
      <c r="H4950" t="s">
        <v>3951</v>
      </c>
      <c r="I4950">
        <f>YEAR(Table1[[#This Row],[Date]])</f>
        <v>2024</v>
      </c>
      <c r="J4950">
        <f>MONTH(Table1[[#This Row],[Date]])</f>
        <v>6</v>
      </c>
      <c r="K4950">
        <f>WEEKDAY(Table1[[#This Row],[Date]])</f>
        <v>5</v>
      </c>
      <c r="L4950" s="3">
        <f>DAY(Table1[[#This Row],[Date]])</f>
        <v>27</v>
      </c>
      <c r="M4950" s="3">
        <f>Table1[[#This Row],[Inventory Level]]/Table1[[#This Row],[Reorder Point]]</f>
        <v>0.36828644501278773</v>
      </c>
      <c r="N4950" s="3">
        <f>ROUND(Table1[[#This Row],[Turnover Ratio]],2)</f>
        <v>0.37</v>
      </c>
    </row>
    <row r="4951" spans="1:14" hidden="1" x14ac:dyDescent="0.25">
      <c r="A4951" t="s">
        <v>3909</v>
      </c>
      <c r="B4951" s="1">
        <v>45097</v>
      </c>
      <c r="C4951">
        <v>728</v>
      </c>
      <c r="D4951">
        <v>478</v>
      </c>
      <c r="E4951">
        <v>14</v>
      </c>
      <c r="F4951">
        <v>7</v>
      </c>
      <c r="G4951">
        <v>16</v>
      </c>
      <c r="H4951" t="s">
        <v>3951</v>
      </c>
      <c r="I4951">
        <f>YEAR(Table1[[#This Row],[Date]])</f>
        <v>2023</v>
      </c>
      <c r="J4951">
        <f>MONTH(Table1[[#This Row],[Date]])</f>
        <v>6</v>
      </c>
      <c r="K4951">
        <f>WEEKDAY(Table1[[#This Row],[Date]])</f>
        <v>3</v>
      </c>
      <c r="L4951" s="3">
        <f>DAY(Table1[[#This Row],[Date]])</f>
        <v>20</v>
      </c>
      <c r="M4951" s="3">
        <f>Table1[[#This Row],[Inventory Level]]/Table1[[#This Row],[Reorder Point]]</f>
        <v>1.5230125523012552</v>
      </c>
      <c r="N4951" s="3">
        <f>ROUND(Table1[[#This Row],[Turnover Ratio]],2)</f>
        <v>1.52</v>
      </c>
    </row>
    <row r="4952" spans="1:14" x14ac:dyDescent="0.25">
      <c r="A4952" t="s">
        <v>3910</v>
      </c>
      <c r="B4952" s="1">
        <v>45119</v>
      </c>
      <c r="C4952">
        <v>334</v>
      </c>
      <c r="D4952">
        <v>336</v>
      </c>
      <c r="E4952">
        <v>22</v>
      </c>
      <c r="F4952">
        <v>178</v>
      </c>
      <c r="G4952">
        <v>19</v>
      </c>
      <c r="H4952" t="s">
        <v>3949</v>
      </c>
      <c r="I4952">
        <f>YEAR(Table1[[#This Row],[Date]])</f>
        <v>2023</v>
      </c>
      <c r="J4952">
        <f>MONTH(Table1[[#This Row],[Date]])</f>
        <v>7</v>
      </c>
      <c r="K4952">
        <f>WEEKDAY(Table1[[#This Row],[Date]])</f>
        <v>4</v>
      </c>
      <c r="L4952" s="3">
        <f>DAY(Table1[[#This Row],[Date]])</f>
        <v>12</v>
      </c>
      <c r="M4952" s="3">
        <f>Table1[[#This Row],[Inventory Level]]/Table1[[#This Row],[Reorder Point]]</f>
        <v>0.99404761904761907</v>
      </c>
      <c r="N4952" s="3">
        <f>ROUND(Table1[[#This Row],[Turnover Ratio]],2)</f>
        <v>0.99</v>
      </c>
    </row>
    <row r="4953" spans="1:14" hidden="1" x14ac:dyDescent="0.25">
      <c r="A4953" t="s">
        <v>3911</v>
      </c>
      <c r="B4953" s="1">
        <v>45529</v>
      </c>
      <c r="C4953">
        <v>373</v>
      </c>
      <c r="D4953">
        <v>237</v>
      </c>
      <c r="E4953">
        <v>16</v>
      </c>
      <c r="F4953">
        <v>80</v>
      </c>
      <c r="G4953">
        <v>13</v>
      </c>
      <c r="H4953" t="s">
        <v>3951</v>
      </c>
      <c r="I4953">
        <f>YEAR(Table1[[#This Row],[Date]])</f>
        <v>2024</v>
      </c>
      <c r="J4953">
        <f>MONTH(Table1[[#This Row],[Date]])</f>
        <v>8</v>
      </c>
      <c r="K4953">
        <f>WEEKDAY(Table1[[#This Row],[Date]])</f>
        <v>1</v>
      </c>
      <c r="L4953" s="3">
        <f>DAY(Table1[[#This Row],[Date]])</f>
        <v>25</v>
      </c>
      <c r="M4953" s="3">
        <f>Table1[[#This Row],[Inventory Level]]/Table1[[#This Row],[Reorder Point]]</f>
        <v>1.5738396624472575</v>
      </c>
      <c r="N4953" s="3">
        <f>ROUND(Table1[[#This Row],[Turnover Ratio]],2)</f>
        <v>1.57</v>
      </c>
    </row>
    <row r="4954" spans="1:14" x14ac:dyDescent="0.25">
      <c r="A4954" t="s">
        <v>3751</v>
      </c>
      <c r="B4954" s="1">
        <v>45628</v>
      </c>
      <c r="C4954">
        <v>361</v>
      </c>
      <c r="D4954">
        <v>398</v>
      </c>
      <c r="E4954">
        <v>22</v>
      </c>
      <c r="F4954">
        <v>121</v>
      </c>
      <c r="G4954">
        <v>17</v>
      </c>
      <c r="H4954" t="s">
        <v>3949</v>
      </c>
      <c r="I4954">
        <f>YEAR(Table1[[#This Row],[Date]])</f>
        <v>2024</v>
      </c>
      <c r="J4954">
        <f>MONTH(Table1[[#This Row],[Date]])</f>
        <v>12</v>
      </c>
      <c r="K4954">
        <f>WEEKDAY(Table1[[#This Row],[Date]])</f>
        <v>2</v>
      </c>
      <c r="L4954" s="3">
        <f>DAY(Table1[[#This Row],[Date]])</f>
        <v>2</v>
      </c>
      <c r="M4954" s="3">
        <f>Table1[[#This Row],[Inventory Level]]/Table1[[#This Row],[Reorder Point]]</f>
        <v>0.90703517587939697</v>
      </c>
      <c r="N4954" s="3">
        <f>ROUND(Table1[[#This Row],[Turnover Ratio]],2)</f>
        <v>0.91</v>
      </c>
    </row>
    <row r="4955" spans="1:14" hidden="1" x14ac:dyDescent="0.25">
      <c r="A4955" t="s">
        <v>3912</v>
      </c>
      <c r="B4955" s="1">
        <v>45503</v>
      </c>
      <c r="C4955">
        <v>650</v>
      </c>
      <c r="D4955">
        <v>396</v>
      </c>
      <c r="E4955">
        <v>25</v>
      </c>
      <c r="F4955">
        <v>13</v>
      </c>
      <c r="G4955">
        <v>37</v>
      </c>
      <c r="H4955" t="s">
        <v>3950</v>
      </c>
      <c r="I4955">
        <f>YEAR(Table1[[#This Row],[Date]])</f>
        <v>2024</v>
      </c>
      <c r="J4955">
        <f>MONTH(Table1[[#This Row],[Date]])</f>
        <v>7</v>
      </c>
      <c r="K4955">
        <f>WEEKDAY(Table1[[#This Row],[Date]])</f>
        <v>3</v>
      </c>
      <c r="L4955" s="3">
        <f>DAY(Table1[[#This Row],[Date]])</f>
        <v>30</v>
      </c>
      <c r="M4955" s="3">
        <f>Table1[[#This Row],[Inventory Level]]/Table1[[#This Row],[Reorder Point]]</f>
        <v>1.6414141414141414</v>
      </c>
      <c r="N4955" s="3">
        <f>ROUND(Table1[[#This Row],[Turnover Ratio]],2)</f>
        <v>1.64</v>
      </c>
    </row>
    <row r="4956" spans="1:14" x14ac:dyDescent="0.25">
      <c r="A4956" t="s">
        <v>3913</v>
      </c>
      <c r="B4956" s="1">
        <v>45223</v>
      </c>
      <c r="C4956">
        <v>382</v>
      </c>
      <c r="D4956">
        <v>475</v>
      </c>
      <c r="E4956">
        <v>10</v>
      </c>
      <c r="F4956">
        <v>46</v>
      </c>
      <c r="G4956">
        <v>47</v>
      </c>
      <c r="H4956" t="s">
        <v>3949</v>
      </c>
      <c r="I4956">
        <f>YEAR(Table1[[#This Row],[Date]])</f>
        <v>2023</v>
      </c>
      <c r="J4956">
        <f>MONTH(Table1[[#This Row],[Date]])</f>
        <v>10</v>
      </c>
      <c r="K4956">
        <f>WEEKDAY(Table1[[#This Row],[Date]])</f>
        <v>3</v>
      </c>
      <c r="L4956" s="3">
        <f>DAY(Table1[[#This Row],[Date]])</f>
        <v>24</v>
      </c>
      <c r="M4956" s="3">
        <f>Table1[[#This Row],[Inventory Level]]/Table1[[#This Row],[Reorder Point]]</f>
        <v>0.80421052631578949</v>
      </c>
      <c r="N4956" s="3">
        <f>ROUND(Table1[[#This Row],[Turnover Ratio]],2)</f>
        <v>0.8</v>
      </c>
    </row>
    <row r="4957" spans="1:14" hidden="1" x14ac:dyDescent="0.25">
      <c r="A4957" t="s">
        <v>1819</v>
      </c>
      <c r="B4957" s="1">
        <v>45258</v>
      </c>
      <c r="C4957">
        <v>706</v>
      </c>
      <c r="D4957">
        <v>220</v>
      </c>
      <c r="E4957">
        <v>16</v>
      </c>
      <c r="F4957">
        <v>192</v>
      </c>
      <c r="G4957">
        <v>33</v>
      </c>
      <c r="H4957" t="s">
        <v>3951</v>
      </c>
      <c r="I4957">
        <f>YEAR(Table1[[#This Row],[Date]])</f>
        <v>2023</v>
      </c>
      <c r="J4957">
        <f>MONTH(Table1[[#This Row],[Date]])</f>
        <v>11</v>
      </c>
      <c r="K4957">
        <f>WEEKDAY(Table1[[#This Row],[Date]])</f>
        <v>3</v>
      </c>
      <c r="L4957" s="3">
        <f>DAY(Table1[[#This Row],[Date]])</f>
        <v>28</v>
      </c>
      <c r="M4957" s="3">
        <f>Table1[[#This Row],[Inventory Level]]/Table1[[#This Row],[Reorder Point]]</f>
        <v>3.209090909090909</v>
      </c>
      <c r="N4957" s="3">
        <f>ROUND(Table1[[#This Row],[Turnover Ratio]],2)</f>
        <v>3.21</v>
      </c>
    </row>
    <row r="4958" spans="1:14" hidden="1" x14ac:dyDescent="0.25">
      <c r="A4958" t="s">
        <v>898</v>
      </c>
      <c r="B4958" s="1">
        <v>45477</v>
      </c>
      <c r="C4958">
        <v>975</v>
      </c>
      <c r="D4958">
        <v>371</v>
      </c>
      <c r="E4958">
        <v>30</v>
      </c>
      <c r="F4958">
        <v>198</v>
      </c>
      <c r="G4958">
        <v>23</v>
      </c>
      <c r="H4958" t="s">
        <v>3950</v>
      </c>
      <c r="I4958">
        <f>YEAR(Table1[[#This Row],[Date]])</f>
        <v>2024</v>
      </c>
      <c r="J4958">
        <f>MONTH(Table1[[#This Row],[Date]])</f>
        <v>7</v>
      </c>
      <c r="K4958">
        <f>WEEKDAY(Table1[[#This Row],[Date]])</f>
        <v>5</v>
      </c>
      <c r="L4958" s="3">
        <f>DAY(Table1[[#This Row],[Date]])</f>
        <v>4</v>
      </c>
      <c r="M4958" s="3">
        <f>Table1[[#This Row],[Inventory Level]]/Table1[[#This Row],[Reorder Point]]</f>
        <v>2.628032345013477</v>
      </c>
      <c r="N4958" s="3">
        <f>ROUND(Table1[[#This Row],[Turnover Ratio]],2)</f>
        <v>2.63</v>
      </c>
    </row>
    <row r="4959" spans="1:14" x14ac:dyDescent="0.25">
      <c r="A4959" t="s">
        <v>3914</v>
      </c>
      <c r="B4959" s="1">
        <v>45659</v>
      </c>
      <c r="C4959">
        <v>999</v>
      </c>
      <c r="D4959">
        <v>351</v>
      </c>
      <c r="E4959">
        <v>22</v>
      </c>
      <c r="F4959">
        <v>145</v>
      </c>
      <c r="G4959">
        <v>11</v>
      </c>
      <c r="H4959" t="s">
        <v>3949</v>
      </c>
      <c r="I4959">
        <f>YEAR(Table1[[#This Row],[Date]])</f>
        <v>2025</v>
      </c>
      <c r="J4959">
        <f>MONTH(Table1[[#This Row],[Date]])</f>
        <v>1</v>
      </c>
      <c r="K4959">
        <f>WEEKDAY(Table1[[#This Row],[Date]])</f>
        <v>5</v>
      </c>
      <c r="L4959" s="3">
        <f>DAY(Table1[[#This Row],[Date]])</f>
        <v>2</v>
      </c>
      <c r="M4959" s="3">
        <f>Table1[[#This Row],[Inventory Level]]/Table1[[#This Row],[Reorder Point]]</f>
        <v>2.8461538461538463</v>
      </c>
      <c r="N4959" s="3">
        <f>ROUND(Table1[[#This Row],[Turnover Ratio]],2)</f>
        <v>2.85</v>
      </c>
    </row>
    <row r="4960" spans="1:14" hidden="1" x14ac:dyDescent="0.25">
      <c r="A4960" t="s">
        <v>3915</v>
      </c>
      <c r="B4960" s="1">
        <v>45378</v>
      </c>
      <c r="C4960">
        <v>773</v>
      </c>
      <c r="D4960">
        <v>490</v>
      </c>
      <c r="E4960">
        <v>25</v>
      </c>
      <c r="F4960">
        <v>196</v>
      </c>
      <c r="G4960">
        <v>7</v>
      </c>
      <c r="H4960" t="s">
        <v>3950</v>
      </c>
      <c r="I4960">
        <f>YEAR(Table1[[#This Row],[Date]])</f>
        <v>2024</v>
      </c>
      <c r="J4960">
        <f>MONTH(Table1[[#This Row],[Date]])</f>
        <v>3</v>
      </c>
      <c r="K4960">
        <f>WEEKDAY(Table1[[#This Row],[Date]])</f>
        <v>4</v>
      </c>
      <c r="L4960" s="3">
        <f>DAY(Table1[[#This Row],[Date]])</f>
        <v>27</v>
      </c>
      <c r="M4960" s="3">
        <f>Table1[[#This Row],[Inventory Level]]/Table1[[#This Row],[Reorder Point]]</f>
        <v>1.5775510204081633</v>
      </c>
      <c r="N4960" s="3">
        <f>ROUND(Table1[[#This Row],[Turnover Ratio]],2)</f>
        <v>1.58</v>
      </c>
    </row>
    <row r="4961" spans="1:14" hidden="1" x14ac:dyDescent="0.25">
      <c r="A4961" t="s">
        <v>1634</v>
      </c>
      <c r="B4961" s="1">
        <v>45189</v>
      </c>
      <c r="C4961">
        <v>253</v>
      </c>
      <c r="D4961">
        <v>433</v>
      </c>
      <c r="E4961">
        <v>23</v>
      </c>
      <c r="F4961">
        <v>26</v>
      </c>
      <c r="G4961">
        <v>31</v>
      </c>
      <c r="H4961" t="s">
        <v>3950</v>
      </c>
      <c r="I4961">
        <f>YEAR(Table1[[#This Row],[Date]])</f>
        <v>2023</v>
      </c>
      <c r="J4961">
        <f>MONTH(Table1[[#This Row],[Date]])</f>
        <v>9</v>
      </c>
      <c r="K4961">
        <f>WEEKDAY(Table1[[#This Row],[Date]])</f>
        <v>4</v>
      </c>
      <c r="L4961" s="3">
        <f>DAY(Table1[[#This Row],[Date]])</f>
        <v>20</v>
      </c>
      <c r="M4961" s="3">
        <f>Table1[[#This Row],[Inventory Level]]/Table1[[#This Row],[Reorder Point]]</f>
        <v>0.58429561200923785</v>
      </c>
      <c r="N4961" s="3">
        <f>ROUND(Table1[[#This Row],[Turnover Ratio]],2)</f>
        <v>0.57999999999999996</v>
      </c>
    </row>
    <row r="4962" spans="1:14" x14ac:dyDescent="0.25">
      <c r="A4962" t="s">
        <v>3916</v>
      </c>
      <c r="B4962" s="1">
        <v>45408</v>
      </c>
      <c r="C4962">
        <v>892</v>
      </c>
      <c r="D4962">
        <v>215</v>
      </c>
      <c r="E4962">
        <v>5</v>
      </c>
      <c r="F4962">
        <v>95</v>
      </c>
      <c r="G4962">
        <v>2</v>
      </c>
      <c r="H4962" t="s">
        <v>3949</v>
      </c>
      <c r="I4962">
        <f>YEAR(Table1[[#This Row],[Date]])</f>
        <v>2024</v>
      </c>
      <c r="J4962">
        <f>MONTH(Table1[[#This Row],[Date]])</f>
        <v>4</v>
      </c>
      <c r="K4962">
        <f>WEEKDAY(Table1[[#This Row],[Date]])</f>
        <v>6</v>
      </c>
      <c r="L4962" s="3">
        <f>DAY(Table1[[#This Row],[Date]])</f>
        <v>26</v>
      </c>
      <c r="M4962" s="3">
        <f>Table1[[#This Row],[Inventory Level]]/Table1[[#This Row],[Reorder Point]]</f>
        <v>4.148837209302326</v>
      </c>
      <c r="N4962" s="3">
        <f>ROUND(Table1[[#This Row],[Turnover Ratio]],2)</f>
        <v>4.1500000000000004</v>
      </c>
    </row>
    <row r="4963" spans="1:14" x14ac:dyDescent="0.25">
      <c r="A4963" t="s">
        <v>3917</v>
      </c>
      <c r="B4963" s="1">
        <v>45047</v>
      </c>
      <c r="C4963">
        <v>221</v>
      </c>
      <c r="D4963">
        <v>412</v>
      </c>
      <c r="E4963">
        <v>17</v>
      </c>
      <c r="F4963">
        <v>146</v>
      </c>
      <c r="G4963">
        <v>3</v>
      </c>
      <c r="H4963" t="s">
        <v>3949</v>
      </c>
      <c r="I4963">
        <f>YEAR(Table1[[#This Row],[Date]])</f>
        <v>2023</v>
      </c>
      <c r="J4963">
        <f>MONTH(Table1[[#This Row],[Date]])</f>
        <v>5</v>
      </c>
      <c r="K4963">
        <f>WEEKDAY(Table1[[#This Row],[Date]])</f>
        <v>2</v>
      </c>
      <c r="L4963" s="3">
        <f>DAY(Table1[[#This Row],[Date]])</f>
        <v>1</v>
      </c>
      <c r="M4963" s="3">
        <f>Table1[[#This Row],[Inventory Level]]/Table1[[#This Row],[Reorder Point]]</f>
        <v>0.53640776699029125</v>
      </c>
      <c r="N4963" s="3">
        <f>ROUND(Table1[[#This Row],[Turnover Ratio]],2)</f>
        <v>0.54</v>
      </c>
    </row>
    <row r="4964" spans="1:14" hidden="1" x14ac:dyDescent="0.25">
      <c r="A4964" t="s">
        <v>3918</v>
      </c>
      <c r="B4964" s="1">
        <v>45024</v>
      </c>
      <c r="C4964">
        <v>812</v>
      </c>
      <c r="D4964">
        <v>134</v>
      </c>
      <c r="E4964">
        <v>19</v>
      </c>
      <c r="F4964">
        <v>129</v>
      </c>
      <c r="G4964">
        <v>7</v>
      </c>
      <c r="H4964" t="s">
        <v>3950</v>
      </c>
      <c r="I4964">
        <f>YEAR(Table1[[#This Row],[Date]])</f>
        <v>2023</v>
      </c>
      <c r="J4964">
        <f>MONTH(Table1[[#This Row],[Date]])</f>
        <v>4</v>
      </c>
      <c r="K4964">
        <f>WEEKDAY(Table1[[#This Row],[Date]])</f>
        <v>7</v>
      </c>
      <c r="L4964" s="3">
        <f>DAY(Table1[[#This Row],[Date]])</f>
        <v>8</v>
      </c>
      <c r="M4964" s="3">
        <f>Table1[[#This Row],[Inventory Level]]/Table1[[#This Row],[Reorder Point]]</f>
        <v>6.0597014925373136</v>
      </c>
      <c r="N4964" s="3">
        <f>ROUND(Table1[[#This Row],[Turnover Ratio]],2)</f>
        <v>6.06</v>
      </c>
    </row>
    <row r="4965" spans="1:14" x14ac:dyDescent="0.25">
      <c r="A4965" t="s">
        <v>3919</v>
      </c>
      <c r="B4965" s="1">
        <v>45300</v>
      </c>
      <c r="C4965">
        <v>593</v>
      </c>
      <c r="D4965">
        <v>347</v>
      </c>
      <c r="E4965">
        <v>15</v>
      </c>
      <c r="F4965">
        <v>186</v>
      </c>
      <c r="G4965">
        <v>37</v>
      </c>
      <c r="H4965" t="s">
        <v>3949</v>
      </c>
      <c r="I4965">
        <f>YEAR(Table1[[#This Row],[Date]])</f>
        <v>2024</v>
      </c>
      <c r="J4965">
        <f>MONTH(Table1[[#This Row],[Date]])</f>
        <v>1</v>
      </c>
      <c r="K4965">
        <f>WEEKDAY(Table1[[#This Row],[Date]])</f>
        <v>3</v>
      </c>
      <c r="L4965" s="3">
        <f>DAY(Table1[[#This Row],[Date]])</f>
        <v>9</v>
      </c>
      <c r="M4965" s="3">
        <f>Table1[[#This Row],[Inventory Level]]/Table1[[#This Row],[Reorder Point]]</f>
        <v>1.7089337175792507</v>
      </c>
      <c r="N4965" s="3">
        <f>ROUND(Table1[[#This Row],[Turnover Ratio]],2)</f>
        <v>1.71</v>
      </c>
    </row>
    <row r="4966" spans="1:14" hidden="1" x14ac:dyDescent="0.25">
      <c r="A4966" t="s">
        <v>3920</v>
      </c>
      <c r="B4966" s="1">
        <v>45696</v>
      </c>
      <c r="C4966">
        <v>189</v>
      </c>
      <c r="D4966">
        <v>425</v>
      </c>
      <c r="E4966">
        <v>24</v>
      </c>
      <c r="F4966">
        <v>136</v>
      </c>
      <c r="G4966">
        <v>2</v>
      </c>
      <c r="H4966" t="s">
        <v>3951</v>
      </c>
      <c r="I4966">
        <f>YEAR(Table1[[#This Row],[Date]])</f>
        <v>2025</v>
      </c>
      <c r="J4966">
        <f>MONTH(Table1[[#This Row],[Date]])</f>
        <v>2</v>
      </c>
      <c r="K4966">
        <f>WEEKDAY(Table1[[#This Row],[Date]])</f>
        <v>7</v>
      </c>
      <c r="L4966" s="3">
        <f>DAY(Table1[[#This Row],[Date]])</f>
        <v>8</v>
      </c>
      <c r="M4966" s="3">
        <f>Table1[[#This Row],[Inventory Level]]/Table1[[#This Row],[Reorder Point]]</f>
        <v>0.44470588235294117</v>
      </c>
      <c r="N4966" s="3">
        <f>ROUND(Table1[[#This Row],[Turnover Ratio]],2)</f>
        <v>0.44</v>
      </c>
    </row>
    <row r="4967" spans="1:14" hidden="1" x14ac:dyDescent="0.25">
      <c r="A4967" t="s">
        <v>3921</v>
      </c>
      <c r="B4967" s="1">
        <v>45074</v>
      </c>
      <c r="C4967">
        <v>787</v>
      </c>
      <c r="D4967">
        <v>267</v>
      </c>
      <c r="E4967">
        <v>12</v>
      </c>
      <c r="F4967">
        <v>162</v>
      </c>
      <c r="G4967">
        <v>9</v>
      </c>
      <c r="H4967" t="s">
        <v>3951</v>
      </c>
      <c r="I4967">
        <f>YEAR(Table1[[#This Row],[Date]])</f>
        <v>2023</v>
      </c>
      <c r="J4967">
        <f>MONTH(Table1[[#This Row],[Date]])</f>
        <v>5</v>
      </c>
      <c r="K4967">
        <f>WEEKDAY(Table1[[#This Row],[Date]])</f>
        <v>1</v>
      </c>
      <c r="L4967" s="3">
        <f>DAY(Table1[[#This Row],[Date]])</f>
        <v>28</v>
      </c>
      <c r="M4967" s="3">
        <f>Table1[[#This Row],[Inventory Level]]/Table1[[#This Row],[Reorder Point]]</f>
        <v>2.9475655430711609</v>
      </c>
      <c r="N4967" s="3">
        <f>ROUND(Table1[[#This Row],[Turnover Ratio]],2)</f>
        <v>2.95</v>
      </c>
    </row>
    <row r="4968" spans="1:14" x14ac:dyDescent="0.25">
      <c r="A4968" t="s">
        <v>3922</v>
      </c>
      <c r="B4968" s="1">
        <v>45637</v>
      </c>
      <c r="C4968">
        <v>161</v>
      </c>
      <c r="D4968">
        <v>409</v>
      </c>
      <c r="E4968">
        <v>24</v>
      </c>
      <c r="F4968">
        <v>194</v>
      </c>
      <c r="G4968">
        <v>32</v>
      </c>
      <c r="H4968" t="s">
        <v>3949</v>
      </c>
      <c r="I4968">
        <f>YEAR(Table1[[#This Row],[Date]])</f>
        <v>2024</v>
      </c>
      <c r="J4968">
        <f>MONTH(Table1[[#This Row],[Date]])</f>
        <v>12</v>
      </c>
      <c r="K4968">
        <f>WEEKDAY(Table1[[#This Row],[Date]])</f>
        <v>4</v>
      </c>
      <c r="L4968" s="3">
        <f>DAY(Table1[[#This Row],[Date]])</f>
        <v>11</v>
      </c>
      <c r="M4968" s="3">
        <f>Table1[[#This Row],[Inventory Level]]/Table1[[#This Row],[Reorder Point]]</f>
        <v>0.39364303178484106</v>
      </c>
      <c r="N4968" s="3">
        <f>ROUND(Table1[[#This Row],[Turnover Ratio]],2)</f>
        <v>0.39</v>
      </c>
    </row>
    <row r="4969" spans="1:14" hidden="1" x14ac:dyDescent="0.25">
      <c r="A4969" t="s">
        <v>3923</v>
      </c>
      <c r="B4969" s="1">
        <v>45539</v>
      </c>
      <c r="C4969">
        <v>945</v>
      </c>
      <c r="D4969">
        <v>497</v>
      </c>
      <c r="E4969">
        <v>13</v>
      </c>
      <c r="F4969">
        <v>3</v>
      </c>
      <c r="G4969">
        <v>29</v>
      </c>
      <c r="H4969" t="s">
        <v>3950</v>
      </c>
      <c r="I4969">
        <f>YEAR(Table1[[#This Row],[Date]])</f>
        <v>2024</v>
      </c>
      <c r="J4969">
        <f>MONTH(Table1[[#This Row],[Date]])</f>
        <v>9</v>
      </c>
      <c r="K4969">
        <f>WEEKDAY(Table1[[#This Row],[Date]])</f>
        <v>4</v>
      </c>
      <c r="L4969" s="3">
        <f>DAY(Table1[[#This Row],[Date]])</f>
        <v>4</v>
      </c>
      <c r="M4969" s="3">
        <f>Table1[[#This Row],[Inventory Level]]/Table1[[#This Row],[Reorder Point]]</f>
        <v>1.9014084507042253</v>
      </c>
      <c r="N4969" s="3">
        <f>ROUND(Table1[[#This Row],[Turnover Ratio]],2)</f>
        <v>1.9</v>
      </c>
    </row>
    <row r="4970" spans="1:14" hidden="1" x14ac:dyDescent="0.25">
      <c r="A4970" t="s">
        <v>3924</v>
      </c>
      <c r="B4970" s="1">
        <v>45030</v>
      </c>
      <c r="C4970">
        <v>619</v>
      </c>
      <c r="D4970">
        <v>97</v>
      </c>
      <c r="E4970">
        <v>11</v>
      </c>
      <c r="F4970">
        <v>74</v>
      </c>
      <c r="G4970">
        <v>29</v>
      </c>
      <c r="H4970" t="s">
        <v>3950</v>
      </c>
      <c r="I4970">
        <f>YEAR(Table1[[#This Row],[Date]])</f>
        <v>2023</v>
      </c>
      <c r="J4970">
        <f>MONTH(Table1[[#This Row],[Date]])</f>
        <v>4</v>
      </c>
      <c r="K4970">
        <f>WEEKDAY(Table1[[#This Row],[Date]])</f>
        <v>6</v>
      </c>
      <c r="L4970" s="3">
        <f>DAY(Table1[[#This Row],[Date]])</f>
        <v>14</v>
      </c>
      <c r="M4970" s="3">
        <f>Table1[[#This Row],[Inventory Level]]/Table1[[#This Row],[Reorder Point]]</f>
        <v>6.3814432989690726</v>
      </c>
      <c r="N4970" s="3">
        <f>ROUND(Table1[[#This Row],[Turnover Ratio]],2)</f>
        <v>6.38</v>
      </c>
    </row>
    <row r="4971" spans="1:14" hidden="1" x14ac:dyDescent="0.25">
      <c r="A4971" t="s">
        <v>3925</v>
      </c>
      <c r="B4971" s="1">
        <v>45583</v>
      </c>
      <c r="C4971">
        <v>782</v>
      </c>
      <c r="D4971">
        <v>348</v>
      </c>
      <c r="E4971">
        <v>29</v>
      </c>
      <c r="F4971">
        <v>97</v>
      </c>
      <c r="G4971">
        <v>15</v>
      </c>
      <c r="H4971" t="s">
        <v>3950</v>
      </c>
      <c r="I4971">
        <f>YEAR(Table1[[#This Row],[Date]])</f>
        <v>2024</v>
      </c>
      <c r="J4971">
        <f>MONTH(Table1[[#This Row],[Date]])</f>
        <v>10</v>
      </c>
      <c r="K4971">
        <f>WEEKDAY(Table1[[#This Row],[Date]])</f>
        <v>6</v>
      </c>
      <c r="L4971" s="3">
        <f>DAY(Table1[[#This Row],[Date]])</f>
        <v>18</v>
      </c>
      <c r="M4971" s="3">
        <f>Table1[[#This Row],[Inventory Level]]/Table1[[#This Row],[Reorder Point]]</f>
        <v>2.2471264367816093</v>
      </c>
      <c r="N4971" s="3">
        <f>ROUND(Table1[[#This Row],[Turnover Ratio]],2)</f>
        <v>2.25</v>
      </c>
    </row>
    <row r="4972" spans="1:14" hidden="1" x14ac:dyDescent="0.25">
      <c r="A4972" t="s">
        <v>3926</v>
      </c>
      <c r="B4972" s="1">
        <v>45160</v>
      </c>
      <c r="C4972">
        <v>870</v>
      </c>
      <c r="D4972">
        <v>438</v>
      </c>
      <c r="E4972">
        <v>25</v>
      </c>
      <c r="F4972">
        <v>160</v>
      </c>
      <c r="G4972">
        <v>29</v>
      </c>
      <c r="H4972" t="s">
        <v>3951</v>
      </c>
      <c r="I4972">
        <f>YEAR(Table1[[#This Row],[Date]])</f>
        <v>2023</v>
      </c>
      <c r="J4972">
        <f>MONTH(Table1[[#This Row],[Date]])</f>
        <v>8</v>
      </c>
      <c r="K4972">
        <f>WEEKDAY(Table1[[#This Row],[Date]])</f>
        <v>3</v>
      </c>
      <c r="L4972" s="3">
        <f>DAY(Table1[[#This Row],[Date]])</f>
        <v>22</v>
      </c>
      <c r="M4972" s="3">
        <f>Table1[[#This Row],[Inventory Level]]/Table1[[#This Row],[Reorder Point]]</f>
        <v>1.9863013698630136</v>
      </c>
      <c r="N4972" s="3">
        <f>ROUND(Table1[[#This Row],[Turnover Ratio]],2)</f>
        <v>1.99</v>
      </c>
    </row>
    <row r="4973" spans="1:14" hidden="1" x14ac:dyDescent="0.25">
      <c r="A4973" t="s">
        <v>3927</v>
      </c>
      <c r="B4973" s="1">
        <v>45243</v>
      </c>
      <c r="C4973">
        <v>423</v>
      </c>
      <c r="D4973">
        <v>398</v>
      </c>
      <c r="E4973">
        <v>17</v>
      </c>
      <c r="F4973">
        <v>136</v>
      </c>
      <c r="G4973">
        <v>28</v>
      </c>
      <c r="H4973" t="s">
        <v>3951</v>
      </c>
      <c r="I4973">
        <f>YEAR(Table1[[#This Row],[Date]])</f>
        <v>2023</v>
      </c>
      <c r="J4973">
        <f>MONTH(Table1[[#This Row],[Date]])</f>
        <v>11</v>
      </c>
      <c r="K4973">
        <f>WEEKDAY(Table1[[#This Row],[Date]])</f>
        <v>2</v>
      </c>
      <c r="L4973" s="3">
        <f>DAY(Table1[[#This Row],[Date]])</f>
        <v>13</v>
      </c>
      <c r="M4973" s="3">
        <f>Table1[[#This Row],[Inventory Level]]/Table1[[#This Row],[Reorder Point]]</f>
        <v>1.0628140703517588</v>
      </c>
      <c r="N4973" s="3">
        <f>ROUND(Table1[[#This Row],[Turnover Ratio]],2)</f>
        <v>1.06</v>
      </c>
    </row>
    <row r="4974" spans="1:14" hidden="1" x14ac:dyDescent="0.25">
      <c r="A4974" t="s">
        <v>3928</v>
      </c>
      <c r="B4974" s="1">
        <v>45569</v>
      </c>
      <c r="C4974">
        <v>459</v>
      </c>
      <c r="D4974">
        <v>227</v>
      </c>
      <c r="E4974">
        <v>7</v>
      </c>
      <c r="F4974">
        <v>48</v>
      </c>
      <c r="G4974">
        <v>44</v>
      </c>
      <c r="H4974" t="s">
        <v>3951</v>
      </c>
      <c r="I4974">
        <f>YEAR(Table1[[#This Row],[Date]])</f>
        <v>2024</v>
      </c>
      <c r="J4974">
        <f>MONTH(Table1[[#This Row],[Date]])</f>
        <v>10</v>
      </c>
      <c r="K4974">
        <f>WEEKDAY(Table1[[#This Row],[Date]])</f>
        <v>6</v>
      </c>
      <c r="L4974" s="3">
        <f>DAY(Table1[[#This Row],[Date]])</f>
        <v>4</v>
      </c>
      <c r="M4974" s="3">
        <f>Table1[[#This Row],[Inventory Level]]/Table1[[#This Row],[Reorder Point]]</f>
        <v>2.0220264317180616</v>
      </c>
      <c r="N4974" s="3">
        <f>ROUND(Table1[[#This Row],[Turnover Ratio]],2)</f>
        <v>2.02</v>
      </c>
    </row>
    <row r="4975" spans="1:14" x14ac:dyDescent="0.25">
      <c r="A4975" t="s">
        <v>2498</v>
      </c>
      <c r="B4975" s="1">
        <v>45412</v>
      </c>
      <c r="C4975">
        <v>888</v>
      </c>
      <c r="D4975">
        <v>167</v>
      </c>
      <c r="E4975">
        <v>24</v>
      </c>
      <c r="F4975">
        <v>112</v>
      </c>
      <c r="G4975">
        <v>26</v>
      </c>
      <c r="H4975" t="s">
        <v>3949</v>
      </c>
      <c r="I4975">
        <f>YEAR(Table1[[#This Row],[Date]])</f>
        <v>2024</v>
      </c>
      <c r="J4975">
        <f>MONTH(Table1[[#This Row],[Date]])</f>
        <v>4</v>
      </c>
      <c r="K4975">
        <f>WEEKDAY(Table1[[#This Row],[Date]])</f>
        <v>3</v>
      </c>
      <c r="L4975" s="3">
        <f>DAY(Table1[[#This Row],[Date]])</f>
        <v>30</v>
      </c>
      <c r="M4975" s="3">
        <f>Table1[[#This Row],[Inventory Level]]/Table1[[#This Row],[Reorder Point]]</f>
        <v>5.317365269461078</v>
      </c>
      <c r="N4975" s="3">
        <f>ROUND(Table1[[#This Row],[Turnover Ratio]],2)</f>
        <v>5.32</v>
      </c>
    </row>
    <row r="4976" spans="1:14" x14ac:dyDescent="0.25">
      <c r="A4976" t="s">
        <v>3929</v>
      </c>
      <c r="B4976" s="1">
        <v>45435</v>
      </c>
      <c r="C4976">
        <v>387</v>
      </c>
      <c r="D4976">
        <v>143</v>
      </c>
      <c r="E4976">
        <v>21</v>
      </c>
      <c r="F4976">
        <v>196</v>
      </c>
      <c r="G4976">
        <v>24</v>
      </c>
      <c r="H4976" t="s">
        <v>3949</v>
      </c>
      <c r="I4976">
        <f>YEAR(Table1[[#This Row],[Date]])</f>
        <v>2024</v>
      </c>
      <c r="J4976">
        <f>MONTH(Table1[[#This Row],[Date]])</f>
        <v>5</v>
      </c>
      <c r="K4976">
        <f>WEEKDAY(Table1[[#This Row],[Date]])</f>
        <v>5</v>
      </c>
      <c r="L4976" s="3">
        <f>DAY(Table1[[#This Row],[Date]])</f>
        <v>23</v>
      </c>
      <c r="M4976" s="3">
        <f>Table1[[#This Row],[Inventory Level]]/Table1[[#This Row],[Reorder Point]]</f>
        <v>2.7062937062937062</v>
      </c>
      <c r="N4976" s="3">
        <f>ROUND(Table1[[#This Row],[Turnover Ratio]],2)</f>
        <v>2.71</v>
      </c>
    </row>
    <row r="4977" spans="1:14" x14ac:dyDescent="0.25">
      <c r="A4977" t="s">
        <v>3712</v>
      </c>
      <c r="B4977" s="1">
        <v>45408</v>
      </c>
      <c r="C4977">
        <v>258</v>
      </c>
      <c r="D4977">
        <v>455</v>
      </c>
      <c r="E4977">
        <v>26</v>
      </c>
      <c r="F4977">
        <v>180</v>
      </c>
      <c r="G4977">
        <v>23</v>
      </c>
      <c r="H4977" t="s">
        <v>3949</v>
      </c>
      <c r="I4977">
        <f>YEAR(Table1[[#This Row],[Date]])</f>
        <v>2024</v>
      </c>
      <c r="J4977">
        <f>MONTH(Table1[[#This Row],[Date]])</f>
        <v>4</v>
      </c>
      <c r="K4977">
        <f>WEEKDAY(Table1[[#This Row],[Date]])</f>
        <v>6</v>
      </c>
      <c r="L4977" s="3">
        <f>DAY(Table1[[#This Row],[Date]])</f>
        <v>26</v>
      </c>
      <c r="M4977" s="3">
        <f>Table1[[#This Row],[Inventory Level]]/Table1[[#This Row],[Reorder Point]]</f>
        <v>0.56703296703296702</v>
      </c>
      <c r="N4977" s="3">
        <f>ROUND(Table1[[#This Row],[Turnover Ratio]],2)</f>
        <v>0.56999999999999995</v>
      </c>
    </row>
    <row r="4978" spans="1:14" x14ac:dyDescent="0.25">
      <c r="A4978" t="s">
        <v>3930</v>
      </c>
      <c r="B4978" s="1">
        <v>45362</v>
      </c>
      <c r="C4978">
        <v>197</v>
      </c>
      <c r="D4978">
        <v>246</v>
      </c>
      <c r="E4978">
        <v>19</v>
      </c>
      <c r="F4978">
        <v>63</v>
      </c>
      <c r="G4978">
        <v>35</v>
      </c>
      <c r="H4978" t="s">
        <v>3949</v>
      </c>
      <c r="I4978">
        <f>YEAR(Table1[[#This Row],[Date]])</f>
        <v>2024</v>
      </c>
      <c r="J4978">
        <f>MONTH(Table1[[#This Row],[Date]])</f>
        <v>3</v>
      </c>
      <c r="K4978">
        <f>WEEKDAY(Table1[[#This Row],[Date]])</f>
        <v>2</v>
      </c>
      <c r="L4978" s="3">
        <f>DAY(Table1[[#This Row],[Date]])</f>
        <v>11</v>
      </c>
      <c r="M4978" s="3">
        <f>Table1[[#This Row],[Inventory Level]]/Table1[[#This Row],[Reorder Point]]</f>
        <v>0.80081300813008127</v>
      </c>
      <c r="N4978" s="3">
        <f>ROUND(Table1[[#This Row],[Turnover Ratio]],2)</f>
        <v>0.8</v>
      </c>
    </row>
    <row r="4979" spans="1:14" hidden="1" x14ac:dyDescent="0.25">
      <c r="A4979" t="s">
        <v>3931</v>
      </c>
      <c r="B4979" s="1">
        <v>45231</v>
      </c>
      <c r="C4979">
        <v>471</v>
      </c>
      <c r="D4979">
        <v>89</v>
      </c>
      <c r="E4979">
        <v>10</v>
      </c>
      <c r="F4979">
        <v>46</v>
      </c>
      <c r="G4979">
        <v>2</v>
      </c>
      <c r="H4979" t="s">
        <v>3951</v>
      </c>
      <c r="I4979">
        <f>YEAR(Table1[[#This Row],[Date]])</f>
        <v>2023</v>
      </c>
      <c r="J4979">
        <f>MONTH(Table1[[#This Row],[Date]])</f>
        <v>11</v>
      </c>
      <c r="K4979">
        <f>WEEKDAY(Table1[[#This Row],[Date]])</f>
        <v>4</v>
      </c>
      <c r="L4979" s="3">
        <f>DAY(Table1[[#This Row],[Date]])</f>
        <v>1</v>
      </c>
      <c r="M4979" s="3">
        <f>Table1[[#This Row],[Inventory Level]]/Table1[[#This Row],[Reorder Point]]</f>
        <v>5.2921348314606744</v>
      </c>
      <c r="N4979" s="3">
        <f>ROUND(Table1[[#This Row],[Turnover Ratio]],2)</f>
        <v>5.29</v>
      </c>
    </row>
    <row r="4980" spans="1:14" x14ac:dyDescent="0.25">
      <c r="A4980" t="s">
        <v>3932</v>
      </c>
      <c r="B4980" s="1">
        <v>45219</v>
      </c>
      <c r="C4980">
        <v>652</v>
      </c>
      <c r="D4980">
        <v>371</v>
      </c>
      <c r="E4980">
        <v>3</v>
      </c>
      <c r="F4980">
        <v>39</v>
      </c>
      <c r="G4980">
        <v>21</v>
      </c>
      <c r="H4980" t="s">
        <v>3949</v>
      </c>
      <c r="I4980">
        <f>YEAR(Table1[[#This Row],[Date]])</f>
        <v>2023</v>
      </c>
      <c r="J4980">
        <f>MONTH(Table1[[#This Row],[Date]])</f>
        <v>10</v>
      </c>
      <c r="K4980">
        <f>WEEKDAY(Table1[[#This Row],[Date]])</f>
        <v>6</v>
      </c>
      <c r="L4980" s="3">
        <f>DAY(Table1[[#This Row],[Date]])</f>
        <v>20</v>
      </c>
      <c r="M4980" s="3">
        <f>Table1[[#This Row],[Inventory Level]]/Table1[[#This Row],[Reorder Point]]</f>
        <v>1.7574123989218329</v>
      </c>
      <c r="N4980" s="3">
        <f>ROUND(Table1[[#This Row],[Turnover Ratio]],2)</f>
        <v>1.76</v>
      </c>
    </row>
    <row r="4981" spans="1:14" hidden="1" x14ac:dyDescent="0.25">
      <c r="A4981" t="s">
        <v>1074</v>
      </c>
      <c r="B4981" s="1">
        <v>45335</v>
      </c>
      <c r="C4981">
        <v>800</v>
      </c>
      <c r="D4981">
        <v>146</v>
      </c>
      <c r="E4981">
        <v>25</v>
      </c>
      <c r="F4981">
        <v>84</v>
      </c>
      <c r="G4981">
        <v>41</v>
      </c>
      <c r="H4981" t="s">
        <v>3950</v>
      </c>
      <c r="I4981">
        <f>YEAR(Table1[[#This Row],[Date]])</f>
        <v>2024</v>
      </c>
      <c r="J4981">
        <f>MONTH(Table1[[#This Row],[Date]])</f>
        <v>2</v>
      </c>
      <c r="K4981">
        <f>WEEKDAY(Table1[[#This Row],[Date]])</f>
        <v>3</v>
      </c>
      <c r="L4981" s="3">
        <f>DAY(Table1[[#This Row],[Date]])</f>
        <v>13</v>
      </c>
      <c r="M4981" s="3">
        <f>Table1[[#This Row],[Inventory Level]]/Table1[[#This Row],[Reorder Point]]</f>
        <v>5.4794520547945202</v>
      </c>
      <c r="N4981" s="3">
        <f>ROUND(Table1[[#This Row],[Turnover Ratio]],2)</f>
        <v>5.48</v>
      </c>
    </row>
    <row r="4982" spans="1:14" hidden="1" x14ac:dyDescent="0.25">
      <c r="A4982" t="s">
        <v>3933</v>
      </c>
      <c r="B4982" s="1">
        <v>45177</v>
      </c>
      <c r="C4982">
        <v>374</v>
      </c>
      <c r="D4982">
        <v>167</v>
      </c>
      <c r="E4982">
        <v>12</v>
      </c>
      <c r="F4982">
        <v>97</v>
      </c>
      <c r="G4982">
        <v>3</v>
      </c>
      <c r="H4982" t="s">
        <v>3951</v>
      </c>
      <c r="I4982">
        <f>YEAR(Table1[[#This Row],[Date]])</f>
        <v>2023</v>
      </c>
      <c r="J4982">
        <f>MONTH(Table1[[#This Row],[Date]])</f>
        <v>9</v>
      </c>
      <c r="K4982">
        <f>WEEKDAY(Table1[[#This Row],[Date]])</f>
        <v>6</v>
      </c>
      <c r="L4982" s="3">
        <f>DAY(Table1[[#This Row],[Date]])</f>
        <v>8</v>
      </c>
      <c r="M4982" s="3">
        <f>Table1[[#This Row],[Inventory Level]]/Table1[[#This Row],[Reorder Point]]</f>
        <v>2.2395209580838324</v>
      </c>
      <c r="N4982" s="3">
        <f>ROUND(Table1[[#This Row],[Turnover Ratio]],2)</f>
        <v>2.2400000000000002</v>
      </c>
    </row>
    <row r="4983" spans="1:14" hidden="1" x14ac:dyDescent="0.25">
      <c r="A4983" t="s">
        <v>3934</v>
      </c>
      <c r="B4983" s="1">
        <v>45572</v>
      </c>
      <c r="C4983">
        <v>833</v>
      </c>
      <c r="D4983">
        <v>234</v>
      </c>
      <c r="E4983">
        <v>27</v>
      </c>
      <c r="F4983">
        <v>107</v>
      </c>
      <c r="G4983">
        <v>33</v>
      </c>
      <c r="H4983" t="s">
        <v>3951</v>
      </c>
      <c r="I4983">
        <f>YEAR(Table1[[#This Row],[Date]])</f>
        <v>2024</v>
      </c>
      <c r="J4983">
        <f>MONTH(Table1[[#This Row],[Date]])</f>
        <v>10</v>
      </c>
      <c r="K4983">
        <f>WEEKDAY(Table1[[#This Row],[Date]])</f>
        <v>2</v>
      </c>
      <c r="L4983" s="3">
        <f>DAY(Table1[[#This Row],[Date]])</f>
        <v>7</v>
      </c>
      <c r="M4983" s="3">
        <f>Table1[[#This Row],[Inventory Level]]/Table1[[#This Row],[Reorder Point]]</f>
        <v>3.5598290598290596</v>
      </c>
      <c r="N4983" s="3">
        <f>ROUND(Table1[[#This Row],[Turnover Ratio]],2)</f>
        <v>3.56</v>
      </c>
    </row>
    <row r="4984" spans="1:14" hidden="1" x14ac:dyDescent="0.25">
      <c r="A4984" t="s">
        <v>3935</v>
      </c>
      <c r="B4984" s="1">
        <v>45040</v>
      </c>
      <c r="C4984">
        <v>212</v>
      </c>
      <c r="D4984">
        <v>460</v>
      </c>
      <c r="E4984">
        <v>6</v>
      </c>
      <c r="F4984">
        <v>20</v>
      </c>
      <c r="G4984">
        <v>5</v>
      </c>
      <c r="H4984" t="s">
        <v>3950</v>
      </c>
      <c r="I4984">
        <f>YEAR(Table1[[#This Row],[Date]])</f>
        <v>2023</v>
      </c>
      <c r="J4984">
        <f>MONTH(Table1[[#This Row],[Date]])</f>
        <v>4</v>
      </c>
      <c r="K4984">
        <f>WEEKDAY(Table1[[#This Row],[Date]])</f>
        <v>2</v>
      </c>
      <c r="L4984" s="3">
        <f>DAY(Table1[[#This Row],[Date]])</f>
        <v>24</v>
      </c>
      <c r="M4984" s="3">
        <f>Table1[[#This Row],[Inventory Level]]/Table1[[#This Row],[Reorder Point]]</f>
        <v>0.46086956521739131</v>
      </c>
      <c r="N4984" s="3">
        <f>ROUND(Table1[[#This Row],[Turnover Ratio]],2)</f>
        <v>0.46</v>
      </c>
    </row>
    <row r="4985" spans="1:14" x14ac:dyDescent="0.25">
      <c r="A4985" t="s">
        <v>3936</v>
      </c>
      <c r="B4985" s="1">
        <v>45186</v>
      </c>
      <c r="C4985">
        <v>701</v>
      </c>
      <c r="D4985">
        <v>109</v>
      </c>
      <c r="E4985">
        <v>8</v>
      </c>
      <c r="F4985">
        <v>14</v>
      </c>
      <c r="G4985">
        <v>43</v>
      </c>
      <c r="H4985" t="s">
        <v>3949</v>
      </c>
      <c r="I4985">
        <f>YEAR(Table1[[#This Row],[Date]])</f>
        <v>2023</v>
      </c>
      <c r="J4985">
        <f>MONTH(Table1[[#This Row],[Date]])</f>
        <v>9</v>
      </c>
      <c r="K4985">
        <f>WEEKDAY(Table1[[#This Row],[Date]])</f>
        <v>1</v>
      </c>
      <c r="L4985" s="3">
        <f>DAY(Table1[[#This Row],[Date]])</f>
        <v>17</v>
      </c>
      <c r="M4985" s="3">
        <f>Table1[[#This Row],[Inventory Level]]/Table1[[#This Row],[Reorder Point]]</f>
        <v>6.431192660550459</v>
      </c>
      <c r="N4985" s="3">
        <f>ROUND(Table1[[#This Row],[Turnover Ratio]],2)</f>
        <v>6.43</v>
      </c>
    </row>
    <row r="4986" spans="1:14" hidden="1" x14ac:dyDescent="0.25">
      <c r="A4986" t="s">
        <v>3937</v>
      </c>
      <c r="B4986" s="1">
        <v>45006</v>
      </c>
      <c r="C4986">
        <v>979</v>
      </c>
      <c r="D4986">
        <v>344</v>
      </c>
      <c r="E4986">
        <v>14</v>
      </c>
      <c r="F4986">
        <v>78</v>
      </c>
      <c r="G4986">
        <v>16</v>
      </c>
      <c r="H4986" t="s">
        <v>3951</v>
      </c>
      <c r="I4986">
        <f>YEAR(Table1[[#This Row],[Date]])</f>
        <v>2023</v>
      </c>
      <c r="J4986">
        <f>MONTH(Table1[[#This Row],[Date]])</f>
        <v>3</v>
      </c>
      <c r="K4986">
        <f>WEEKDAY(Table1[[#This Row],[Date]])</f>
        <v>3</v>
      </c>
      <c r="L4986" s="3">
        <f>DAY(Table1[[#This Row],[Date]])</f>
        <v>21</v>
      </c>
      <c r="M4986" s="3">
        <f>Table1[[#This Row],[Inventory Level]]/Table1[[#This Row],[Reorder Point]]</f>
        <v>2.8459302325581395</v>
      </c>
      <c r="N4986" s="3">
        <f>ROUND(Table1[[#This Row],[Turnover Ratio]],2)</f>
        <v>2.85</v>
      </c>
    </row>
    <row r="4987" spans="1:14" x14ac:dyDescent="0.25">
      <c r="A4987" t="s">
        <v>3938</v>
      </c>
      <c r="B4987" s="1">
        <v>45647</v>
      </c>
      <c r="C4987">
        <v>842</v>
      </c>
      <c r="D4987">
        <v>358</v>
      </c>
      <c r="E4987">
        <v>3</v>
      </c>
      <c r="F4987">
        <v>133</v>
      </c>
      <c r="G4987">
        <v>3</v>
      </c>
      <c r="H4987" t="s">
        <v>3949</v>
      </c>
      <c r="I4987">
        <f>YEAR(Table1[[#This Row],[Date]])</f>
        <v>2024</v>
      </c>
      <c r="J4987">
        <f>MONTH(Table1[[#This Row],[Date]])</f>
        <v>12</v>
      </c>
      <c r="K4987">
        <f>WEEKDAY(Table1[[#This Row],[Date]])</f>
        <v>7</v>
      </c>
      <c r="L4987" s="3">
        <f>DAY(Table1[[#This Row],[Date]])</f>
        <v>21</v>
      </c>
      <c r="M4987" s="3">
        <f>Table1[[#This Row],[Inventory Level]]/Table1[[#This Row],[Reorder Point]]</f>
        <v>2.3519553072625698</v>
      </c>
      <c r="N4987" s="3">
        <f>ROUND(Table1[[#This Row],[Turnover Ratio]],2)</f>
        <v>2.35</v>
      </c>
    </row>
    <row r="4988" spans="1:14" hidden="1" x14ac:dyDescent="0.25">
      <c r="A4988" t="s">
        <v>3678</v>
      </c>
      <c r="B4988" s="1">
        <v>45063</v>
      </c>
      <c r="C4988">
        <v>257</v>
      </c>
      <c r="D4988">
        <v>451</v>
      </c>
      <c r="E4988">
        <v>17</v>
      </c>
      <c r="F4988">
        <v>176</v>
      </c>
      <c r="G4988">
        <v>47</v>
      </c>
      <c r="H4988" t="s">
        <v>3950</v>
      </c>
      <c r="I4988">
        <f>YEAR(Table1[[#This Row],[Date]])</f>
        <v>2023</v>
      </c>
      <c r="J4988">
        <f>MONTH(Table1[[#This Row],[Date]])</f>
        <v>5</v>
      </c>
      <c r="K4988">
        <f>WEEKDAY(Table1[[#This Row],[Date]])</f>
        <v>4</v>
      </c>
      <c r="L4988" s="3">
        <f>DAY(Table1[[#This Row],[Date]])</f>
        <v>17</v>
      </c>
      <c r="M4988" s="3">
        <f>Table1[[#This Row],[Inventory Level]]/Table1[[#This Row],[Reorder Point]]</f>
        <v>0.56984478935698446</v>
      </c>
      <c r="N4988" s="3">
        <f>ROUND(Table1[[#This Row],[Turnover Ratio]],2)</f>
        <v>0.56999999999999995</v>
      </c>
    </row>
    <row r="4989" spans="1:14" x14ac:dyDescent="0.25">
      <c r="A4989" t="s">
        <v>3939</v>
      </c>
      <c r="B4989" s="1">
        <v>45395</v>
      </c>
      <c r="C4989">
        <v>121</v>
      </c>
      <c r="D4989">
        <v>271</v>
      </c>
      <c r="E4989">
        <v>15</v>
      </c>
      <c r="F4989">
        <v>108</v>
      </c>
      <c r="G4989">
        <v>2</v>
      </c>
      <c r="H4989" t="s">
        <v>3949</v>
      </c>
      <c r="I4989">
        <f>YEAR(Table1[[#This Row],[Date]])</f>
        <v>2024</v>
      </c>
      <c r="J4989">
        <f>MONTH(Table1[[#This Row],[Date]])</f>
        <v>4</v>
      </c>
      <c r="K4989">
        <f>WEEKDAY(Table1[[#This Row],[Date]])</f>
        <v>7</v>
      </c>
      <c r="L4989" s="3">
        <f>DAY(Table1[[#This Row],[Date]])</f>
        <v>13</v>
      </c>
      <c r="M4989" s="3">
        <f>Table1[[#This Row],[Inventory Level]]/Table1[[#This Row],[Reorder Point]]</f>
        <v>0.44649446494464945</v>
      </c>
      <c r="N4989" s="3">
        <f>ROUND(Table1[[#This Row],[Turnover Ratio]],2)</f>
        <v>0.45</v>
      </c>
    </row>
    <row r="4990" spans="1:14" hidden="1" x14ac:dyDescent="0.25">
      <c r="A4990" t="s">
        <v>3940</v>
      </c>
      <c r="B4990" s="1">
        <v>45584</v>
      </c>
      <c r="C4990">
        <v>406</v>
      </c>
      <c r="D4990">
        <v>461</v>
      </c>
      <c r="E4990">
        <v>13</v>
      </c>
      <c r="F4990">
        <v>37</v>
      </c>
      <c r="G4990">
        <v>34</v>
      </c>
      <c r="H4990" t="s">
        <v>3950</v>
      </c>
      <c r="I4990">
        <f>YEAR(Table1[[#This Row],[Date]])</f>
        <v>2024</v>
      </c>
      <c r="J4990">
        <f>MONTH(Table1[[#This Row],[Date]])</f>
        <v>10</v>
      </c>
      <c r="K4990">
        <f>WEEKDAY(Table1[[#This Row],[Date]])</f>
        <v>7</v>
      </c>
      <c r="L4990" s="3">
        <f>DAY(Table1[[#This Row],[Date]])</f>
        <v>19</v>
      </c>
      <c r="M4990" s="3">
        <f>Table1[[#This Row],[Inventory Level]]/Table1[[#This Row],[Reorder Point]]</f>
        <v>0.88069414316702821</v>
      </c>
      <c r="N4990" s="3">
        <f>ROUND(Table1[[#This Row],[Turnover Ratio]],2)</f>
        <v>0.88</v>
      </c>
    </row>
    <row r="4991" spans="1:14" hidden="1" x14ac:dyDescent="0.25">
      <c r="A4991" t="s">
        <v>3941</v>
      </c>
      <c r="B4991" s="1">
        <v>45220</v>
      </c>
      <c r="C4991">
        <v>300</v>
      </c>
      <c r="D4991">
        <v>484</v>
      </c>
      <c r="E4991">
        <v>28</v>
      </c>
      <c r="F4991">
        <v>32</v>
      </c>
      <c r="G4991">
        <v>9</v>
      </c>
      <c r="H4991" t="s">
        <v>3951</v>
      </c>
      <c r="I4991">
        <f>YEAR(Table1[[#This Row],[Date]])</f>
        <v>2023</v>
      </c>
      <c r="J4991">
        <f>MONTH(Table1[[#This Row],[Date]])</f>
        <v>10</v>
      </c>
      <c r="K4991">
        <f>WEEKDAY(Table1[[#This Row],[Date]])</f>
        <v>7</v>
      </c>
      <c r="L4991" s="3">
        <f>DAY(Table1[[#This Row],[Date]])</f>
        <v>21</v>
      </c>
      <c r="M4991" s="3">
        <f>Table1[[#This Row],[Inventory Level]]/Table1[[#This Row],[Reorder Point]]</f>
        <v>0.6198347107438017</v>
      </c>
      <c r="N4991" s="3">
        <f>ROUND(Table1[[#This Row],[Turnover Ratio]],2)</f>
        <v>0.62</v>
      </c>
    </row>
    <row r="4992" spans="1:14" hidden="1" x14ac:dyDescent="0.25">
      <c r="A4992" t="s">
        <v>2779</v>
      </c>
      <c r="B4992" s="1">
        <v>45098</v>
      </c>
      <c r="C4992">
        <v>692</v>
      </c>
      <c r="D4992">
        <v>348</v>
      </c>
      <c r="E4992">
        <v>13</v>
      </c>
      <c r="F4992">
        <v>173</v>
      </c>
      <c r="G4992">
        <v>34</v>
      </c>
      <c r="H4992" t="s">
        <v>3950</v>
      </c>
      <c r="I4992">
        <f>YEAR(Table1[[#This Row],[Date]])</f>
        <v>2023</v>
      </c>
      <c r="J4992">
        <f>MONTH(Table1[[#This Row],[Date]])</f>
        <v>6</v>
      </c>
      <c r="K4992">
        <f>WEEKDAY(Table1[[#This Row],[Date]])</f>
        <v>4</v>
      </c>
      <c r="L4992" s="3">
        <f>DAY(Table1[[#This Row],[Date]])</f>
        <v>21</v>
      </c>
      <c r="M4992" s="3">
        <f>Table1[[#This Row],[Inventory Level]]/Table1[[#This Row],[Reorder Point]]</f>
        <v>1.9885057471264367</v>
      </c>
      <c r="N4992" s="3">
        <f>ROUND(Table1[[#This Row],[Turnover Ratio]],2)</f>
        <v>1.99</v>
      </c>
    </row>
    <row r="4993" spans="1:14" hidden="1" x14ac:dyDescent="0.25">
      <c r="A4993" t="s">
        <v>1896</v>
      </c>
      <c r="B4993" s="1">
        <v>45666</v>
      </c>
      <c r="C4993">
        <v>514</v>
      </c>
      <c r="D4993">
        <v>120</v>
      </c>
      <c r="E4993">
        <v>4</v>
      </c>
      <c r="F4993">
        <v>187</v>
      </c>
      <c r="G4993">
        <v>10</v>
      </c>
      <c r="H4993" t="s">
        <v>3950</v>
      </c>
      <c r="I4993">
        <f>YEAR(Table1[[#This Row],[Date]])</f>
        <v>2025</v>
      </c>
      <c r="J4993">
        <f>MONTH(Table1[[#This Row],[Date]])</f>
        <v>1</v>
      </c>
      <c r="K4993">
        <f>WEEKDAY(Table1[[#This Row],[Date]])</f>
        <v>5</v>
      </c>
      <c r="L4993" s="3">
        <f>DAY(Table1[[#This Row],[Date]])</f>
        <v>9</v>
      </c>
      <c r="M4993" s="3">
        <f>Table1[[#This Row],[Inventory Level]]/Table1[[#This Row],[Reorder Point]]</f>
        <v>4.2833333333333332</v>
      </c>
      <c r="N4993" s="3">
        <f>ROUND(Table1[[#This Row],[Turnover Ratio]],2)</f>
        <v>4.28</v>
      </c>
    </row>
    <row r="4994" spans="1:14" x14ac:dyDescent="0.25">
      <c r="A4994" t="s">
        <v>3942</v>
      </c>
      <c r="B4994" s="1">
        <v>45445</v>
      </c>
      <c r="C4994">
        <v>238</v>
      </c>
      <c r="D4994">
        <v>168</v>
      </c>
      <c r="E4994">
        <v>8</v>
      </c>
      <c r="F4994">
        <v>162</v>
      </c>
      <c r="G4994">
        <v>35</v>
      </c>
      <c r="H4994" t="s">
        <v>3949</v>
      </c>
      <c r="I4994">
        <f>YEAR(Table1[[#This Row],[Date]])</f>
        <v>2024</v>
      </c>
      <c r="J4994">
        <f>MONTH(Table1[[#This Row],[Date]])</f>
        <v>6</v>
      </c>
      <c r="K4994">
        <f>WEEKDAY(Table1[[#This Row],[Date]])</f>
        <v>1</v>
      </c>
      <c r="L4994" s="3">
        <f>DAY(Table1[[#This Row],[Date]])</f>
        <v>2</v>
      </c>
      <c r="M4994" s="3">
        <f>Table1[[#This Row],[Inventory Level]]/Table1[[#This Row],[Reorder Point]]</f>
        <v>1.4166666666666667</v>
      </c>
      <c r="N4994" s="3">
        <f>ROUND(Table1[[#This Row],[Turnover Ratio]],2)</f>
        <v>1.42</v>
      </c>
    </row>
    <row r="4995" spans="1:14" hidden="1" x14ac:dyDescent="0.25">
      <c r="A4995" t="s">
        <v>3943</v>
      </c>
      <c r="B4995" s="1">
        <v>45160</v>
      </c>
      <c r="C4995">
        <v>117</v>
      </c>
      <c r="D4995">
        <v>218</v>
      </c>
      <c r="E4995">
        <v>22</v>
      </c>
      <c r="F4995">
        <v>41</v>
      </c>
      <c r="G4995">
        <v>44</v>
      </c>
      <c r="H4995" t="s">
        <v>3951</v>
      </c>
      <c r="I4995">
        <f>YEAR(Table1[[#This Row],[Date]])</f>
        <v>2023</v>
      </c>
      <c r="J4995">
        <f>MONTH(Table1[[#This Row],[Date]])</f>
        <v>8</v>
      </c>
      <c r="K4995">
        <f>WEEKDAY(Table1[[#This Row],[Date]])</f>
        <v>3</v>
      </c>
      <c r="L4995" s="3">
        <f>DAY(Table1[[#This Row],[Date]])</f>
        <v>22</v>
      </c>
      <c r="M4995" s="3">
        <f>Table1[[#This Row],[Inventory Level]]/Table1[[#This Row],[Reorder Point]]</f>
        <v>0.53669724770642202</v>
      </c>
      <c r="N4995" s="3">
        <f>ROUND(Table1[[#This Row],[Turnover Ratio]],2)</f>
        <v>0.54</v>
      </c>
    </row>
    <row r="4996" spans="1:14" x14ac:dyDescent="0.25">
      <c r="A4996" t="s">
        <v>3944</v>
      </c>
      <c r="B4996" s="1">
        <v>45268</v>
      </c>
      <c r="C4996">
        <v>433</v>
      </c>
      <c r="D4996">
        <v>479</v>
      </c>
      <c r="E4996">
        <v>9</v>
      </c>
      <c r="F4996">
        <v>32</v>
      </c>
      <c r="G4996">
        <v>14</v>
      </c>
      <c r="H4996" t="s">
        <v>3949</v>
      </c>
      <c r="I4996">
        <f>YEAR(Table1[[#This Row],[Date]])</f>
        <v>2023</v>
      </c>
      <c r="J4996">
        <f>MONTH(Table1[[#This Row],[Date]])</f>
        <v>12</v>
      </c>
      <c r="K4996">
        <f>WEEKDAY(Table1[[#This Row],[Date]])</f>
        <v>6</v>
      </c>
      <c r="L4996" s="3">
        <f>DAY(Table1[[#This Row],[Date]])</f>
        <v>8</v>
      </c>
      <c r="M4996" s="3">
        <f>Table1[[#This Row],[Inventory Level]]/Table1[[#This Row],[Reorder Point]]</f>
        <v>0.90396659707724425</v>
      </c>
      <c r="N4996" s="3">
        <f>ROUND(Table1[[#This Row],[Turnover Ratio]],2)</f>
        <v>0.9</v>
      </c>
    </row>
    <row r="4997" spans="1:14" hidden="1" x14ac:dyDescent="0.25">
      <c r="A4997" t="s">
        <v>708</v>
      </c>
      <c r="B4997" s="1">
        <v>45202</v>
      </c>
      <c r="C4997">
        <v>614</v>
      </c>
      <c r="D4997">
        <v>109</v>
      </c>
      <c r="E4997">
        <v>8</v>
      </c>
      <c r="F4997">
        <v>82</v>
      </c>
      <c r="G4997">
        <v>15</v>
      </c>
      <c r="H4997" t="s">
        <v>3950</v>
      </c>
      <c r="I4997">
        <f>YEAR(Table1[[#This Row],[Date]])</f>
        <v>2023</v>
      </c>
      <c r="J4997">
        <f>MONTH(Table1[[#This Row],[Date]])</f>
        <v>10</v>
      </c>
      <c r="K4997">
        <f>WEEKDAY(Table1[[#This Row],[Date]])</f>
        <v>3</v>
      </c>
      <c r="L4997" s="3">
        <f>DAY(Table1[[#This Row],[Date]])</f>
        <v>3</v>
      </c>
      <c r="M4997" s="3">
        <f>Table1[[#This Row],[Inventory Level]]/Table1[[#This Row],[Reorder Point]]</f>
        <v>5.6330275229357802</v>
      </c>
      <c r="N4997" s="3">
        <f>ROUND(Table1[[#This Row],[Turnover Ratio]],2)</f>
        <v>5.63</v>
      </c>
    </row>
    <row r="4998" spans="1:14" x14ac:dyDescent="0.25">
      <c r="A4998" t="s">
        <v>3945</v>
      </c>
      <c r="B4998" s="1">
        <v>45227</v>
      </c>
      <c r="C4998">
        <v>943</v>
      </c>
      <c r="D4998">
        <v>299</v>
      </c>
      <c r="E4998">
        <v>18</v>
      </c>
      <c r="F4998">
        <v>148</v>
      </c>
      <c r="G4998">
        <v>5</v>
      </c>
      <c r="H4998" t="s">
        <v>3949</v>
      </c>
      <c r="I4998">
        <f>YEAR(Table1[[#This Row],[Date]])</f>
        <v>2023</v>
      </c>
      <c r="J4998">
        <f>MONTH(Table1[[#This Row],[Date]])</f>
        <v>10</v>
      </c>
      <c r="K4998">
        <f>WEEKDAY(Table1[[#This Row],[Date]])</f>
        <v>7</v>
      </c>
      <c r="L4998" s="3">
        <f>DAY(Table1[[#This Row],[Date]])</f>
        <v>28</v>
      </c>
      <c r="M4998" s="3">
        <f>Table1[[#This Row],[Inventory Level]]/Table1[[#This Row],[Reorder Point]]</f>
        <v>3.1538461538461537</v>
      </c>
      <c r="N4998" s="3">
        <f>ROUND(Table1[[#This Row],[Turnover Ratio]],2)</f>
        <v>3.15</v>
      </c>
    </row>
    <row r="4999" spans="1:14" hidden="1" x14ac:dyDescent="0.25">
      <c r="A4999" t="s">
        <v>3946</v>
      </c>
      <c r="B4999" s="1">
        <v>45402</v>
      </c>
      <c r="C4999">
        <v>109</v>
      </c>
      <c r="D4999">
        <v>465</v>
      </c>
      <c r="E4999">
        <v>26</v>
      </c>
      <c r="F4999">
        <v>4</v>
      </c>
      <c r="G4999">
        <v>2</v>
      </c>
      <c r="H4999" t="s">
        <v>3950</v>
      </c>
      <c r="I4999">
        <f>YEAR(Table1[[#This Row],[Date]])</f>
        <v>2024</v>
      </c>
      <c r="J4999">
        <f>MONTH(Table1[[#This Row],[Date]])</f>
        <v>4</v>
      </c>
      <c r="K4999">
        <f>WEEKDAY(Table1[[#This Row],[Date]])</f>
        <v>7</v>
      </c>
      <c r="L4999" s="3">
        <f>DAY(Table1[[#This Row],[Date]])</f>
        <v>20</v>
      </c>
      <c r="M4999" s="3">
        <f>Table1[[#This Row],[Inventory Level]]/Table1[[#This Row],[Reorder Point]]</f>
        <v>0.23440860215053763</v>
      </c>
      <c r="N4999" s="3">
        <f>ROUND(Table1[[#This Row],[Turnover Ratio]],2)</f>
        <v>0.23</v>
      </c>
    </row>
    <row r="5000" spans="1:14" x14ac:dyDescent="0.25">
      <c r="A5000" t="s">
        <v>3947</v>
      </c>
      <c r="B5000" s="1">
        <v>45080</v>
      </c>
      <c r="C5000">
        <v>842</v>
      </c>
      <c r="D5000">
        <v>367</v>
      </c>
      <c r="E5000">
        <v>29</v>
      </c>
      <c r="F5000">
        <v>5</v>
      </c>
      <c r="G5000">
        <v>38</v>
      </c>
      <c r="H5000" t="s">
        <v>3949</v>
      </c>
      <c r="I5000">
        <f>YEAR(Table1[[#This Row],[Date]])</f>
        <v>2023</v>
      </c>
      <c r="J5000">
        <f>MONTH(Table1[[#This Row],[Date]])</f>
        <v>6</v>
      </c>
      <c r="K5000">
        <f>WEEKDAY(Table1[[#This Row],[Date]])</f>
        <v>7</v>
      </c>
      <c r="L5000" s="3">
        <f>DAY(Table1[[#This Row],[Date]])</f>
        <v>3</v>
      </c>
      <c r="M5000" s="3">
        <f>Table1[[#This Row],[Inventory Level]]/Table1[[#This Row],[Reorder Point]]</f>
        <v>2.2942779291553133</v>
      </c>
      <c r="N5000" s="3">
        <f>ROUND(Table1[[#This Row],[Turnover Ratio]],2)</f>
        <v>2.29</v>
      </c>
    </row>
    <row r="5001" spans="1:14" hidden="1" x14ac:dyDescent="0.25">
      <c r="A5001" t="s">
        <v>3948</v>
      </c>
      <c r="B5001" s="1">
        <v>45600</v>
      </c>
      <c r="C5001">
        <v>190</v>
      </c>
      <c r="D5001">
        <v>409</v>
      </c>
      <c r="E5001">
        <v>12</v>
      </c>
      <c r="F5001">
        <v>4</v>
      </c>
      <c r="G5001">
        <v>42</v>
      </c>
      <c r="H5001" t="s">
        <v>3950</v>
      </c>
      <c r="I5001">
        <f>YEAR(Table1[[#This Row],[Date]])</f>
        <v>2024</v>
      </c>
      <c r="J5001">
        <f>MONTH(Table1[[#This Row],[Date]])</f>
        <v>11</v>
      </c>
      <c r="K5001">
        <f>WEEKDAY(Table1[[#This Row],[Date]])</f>
        <v>2</v>
      </c>
      <c r="L5001" s="3">
        <f>DAY(Table1[[#This Row],[Date]])</f>
        <v>4</v>
      </c>
      <c r="M5001" s="3">
        <f>Table1[[#This Row],[Inventory Level]]/Table1[[#This Row],[Reorder Point]]</f>
        <v>0.46454767726161367</v>
      </c>
      <c r="N5001" s="3">
        <f>ROUND(Table1[[#This Row],[Turnover Ratio]],2)</f>
        <v>0.46</v>
      </c>
    </row>
    <row r="5002" spans="1:14" x14ac:dyDescent="0.25">
      <c r="A5002" t="s">
        <v>3952</v>
      </c>
      <c r="E5002">
        <f>SUBTOTAL(101,Table1[Lead Time])</f>
        <v>15.133574007220217</v>
      </c>
      <c r="H5002">
        <f>SUBTOTAL(103,Table1[Seasonality])</f>
        <v>1662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9" workbookViewId="0">
      <selection activeCell="N40" sqref="N40"/>
    </sheetView>
  </sheetViews>
  <sheetFormatPr defaultRowHeight="15" x14ac:dyDescent="0.25"/>
  <cols>
    <col min="1" max="16384" width="9.140625" style="1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K87"/>
  <sheetViews>
    <sheetView workbookViewId="0">
      <selection activeCell="C88" sqref="C88"/>
    </sheetView>
  </sheetViews>
  <sheetFormatPr defaultRowHeight="15" x14ac:dyDescent="0.25"/>
  <cols>
    <col min="3" max="3" width="19.28515625" customWidth="1"/>
    <col min="4" max="4" width="25.28515625" bestFit="1" customWidth="1"/>
    <col min="5" max="5" width="22.7109375" bestFit="1" customWidth="1"/>
    <col min="6" max="6" width="11.85546875" customWidth="1"/>
    <col min="8" max="8" width="9.7109375" bestFit="1" customWidth="1"/>
  </cols>
  <sheetData>
    <row r="1" spans="3:4" ht="18.75" x14ac:dyDescent="0.3">
      <c r="C1" s="13" t="s">
        <v>4021</v>
      </c>
    </row>
    <row r="3" spans="3:4" x14ac:dyDescent="0.25">
      <c r="C3" s="9" t="s">
        <v>3953</v>
      </c>
    </row>
    <row r="4" spans="3:4" x14ac:dyDescent="0.25">
      <c r="C4" t="s">
        <v>3954</v>
      </c>
      <c r="D4" t="s">
        <v>3969</v>
      </c>
    </row>
    <row r="5" spans="3:4" x14ac:dyDescent="0.25">
      <c r="C5" t="s">
        <v>3955</v>
      </c>
      <c r="D5" t="s">
        <v>3970</v>
      </c>
    </row>
    <row r="6" spans="3:4" x14ac:dyDescent="0.25">
      <c r="C6" t="s">
        <v>3956</v>
      </c>
      <c r="D6" t="s">
        <v>3957</v>
      </c>
    </row>
    <row r="9" spans="3:4" x14ac:dyDescent="0.25">
      <c r="C9" s="9" t="s">
        <v>3964</v>
      </c>
    </row>
    <row r="11" spans="3:4" x14ac:dyDescent="0.25">
      <c r="C11" t="s">
        <v>3965</v>
      </c>
    </row>
    <row r="12" spans="3:4" x14ac:dyDescent="0.25">
      <c r="C12" t="s">
        <v>3966</v>
      </c>
      <c r="D12">
        <f>AVERAGE(Table1[Inventory Level])</f>
        <v>546.03700000000003</v>
      </c>
    </row>
    <row r="13" spans="3:4" x14ac:dyDescent="0.25">
      <c r="C13" t="s">
        <v>3967</v>
      </c>
      <c r="D13">
        <f>MEDIAN(Table1[Inventory Level])</f>
        <v>541.5</v>
      </c>
    </row>
    <row r="14" spans="3:4" x14ac:dyDescent="0.25">
      <c r="C14" t="s">
        <v>3968</v>
      </c>
      <c r="D14">
        <f>MODE(Table1[Inventory Level])</f>
        <v>869</v>
      </c>
    </row>
    <row r="15" spans="3:4" x14ac:dyDescent="0.25">
      <c r="C15" t="s">
        <v>3978</v>
      </c>
      <c r="D15">
        <f>STDEV(Table1[Inventory Level])</f>
        <v>261.23598465551368</v>
      </c>
    </row>
    <row r="16" spans="3:4" x14ac:dyDescent="0.25">
      <c r="C16" t="s">
        <v>3976</v>
      </c>
      <c r="D16">
        <f>VAR(Table1[Inventory Level])</f>
        <v>68244.239678935788</v>
      </c>
    </row>
    <row r="17" spans="3:5" x14ac:dyDescent="0.25">
      <c r="C17" t="s">
        <v>3977</v>
      </c>
    </row>
    <row r="18" spans="3:5" x14ac:dyDescent="0.25">
      <c r="C18" t="s">
        <v>3971</v>
      </c>
      <c r="D18">
        <f>QUARTILE(Table1[Inventory Level],1)</f>
        <v>320.75</v>
      </c>
    </row>
    <row r="19" spans="3:5" x14ac:dyDescent="0.25">
      <c r="C19" t="s">
        <v>3972</v>
      </c>
      <c r="D19">
        <f>QUARTILE(Table1[Inventory Level],2)</f>
        <v>541.5</v>
      </c>
    </row>
    <row r="20" spans="3:5" x14ac:dyDescent="0.25">
      <c r="C20" t="s">
        <v>3973</v>
      </c>
      <c r="D20">
        <f>QUARTILE(Table1[Inventory Level],3)</f>
        <v>774</v>
      </c>
    </row>
    <row r="21" spans="3:5" x14ac:dyDescent="0.25">
      <c r="C21" t="s">
        <v>3974</v>
      </c>
      <c r="D21">
        <f>SKEW(Table1[Inventory Level])</f>
        <v>1.4793360071733711E-2</v>
      </c>
      <c r="E21" t="s">
        <v>3979</v>
      </c>
    </row>
    <row r="22" spans="3:5" x14ac:dyDescent="0.25">
      <c r="C22" t="s">
        <v>3975</v>
      </c>
      <c r="D22">
        <f>KURT(Table1[Inventory Level])</f>
        <v>-1.2063156426604325</v>
      </c>
      <c r="E22" t="s">
        <v>3980</v>
      </c>
    </row>
    <row r="24" spans="3:5" x14ac:dyDescent="0.25">
      <c r="C24" t="s">
        <v>3</v>
      </c>
    </row>
    <row r="25" spans="3:5" x14ac:dyDescent="0.25">
      <c r="C25" t="s">
        <v>3966</v>
      </c>
      <c r="D25">
        <f>AVERAGE(Table1[Reorder Point])</f>
        <v>275.27519999999998</v>
      </c>
    </row>
    <row r="26" spans="3:5" x14ac:dyDescent="0.25">
      <c r="C26" t="s">
        <v>3967</v>
      </c>
      <c r="D26">
        <f>MEDIAN(Table1[Reorder Point])</f>
        <v>272</v>
      </c>
    </row>
    <row r="27" spans="3:5" x14ac:dyDescent="0.25">
      <c r="C27" t="s">
        <v>3968</v>
      </c>
      <c r="D27">
        <f>MODE(Table1[Reorder Point])</f>
        <v>236</v>
      </c>
    </row>
    <row r="31" spans="3:5" x14ac:dyDescent="0.25">
      <c r="C31" s="15" t="s">
        <v>4011</v>
      </c>
      <c r="D31" s="15"/>
      <c r="E31" s="15"/>
    </row>
    <row r="32" spans="3:5" ht="15.75" thickBot="1" x14ac:dyDescent="0.3"/>
    <row r="33" spans="3:5" x14ac:dyDescent="0.25">
      <c r="C33" s="6"/>
      <c r="D33" s="6" t="s">
        <v>4006</v>
      </c>
      <c r="E33" s="6" t="s">
        <v>4007</v>
      </c>
    </row>
    <row r="34" spans="3:5" x14ac:dyDescent="0.25">
      <c r="C34" s="4" t="s">
        <v>4006</v>
      </c>
      <c r="D34" s="4">
        <v>1</v>
      </c>
      <c r="E34" s="4"/>
    </row>
    <row r="35" spans="3:5" ht="15.75" thickBot="1" x14ac:dyDescent="0.3">
      <c r="C35" s="5" t="s">
        <v>4007</v>
      </c>
      <c r="D35" s="5">
        <v>1.5935575313043085E-2</v>
      </c>
      <c r="E35" s="5">
        <v>1</v>
      </c>
    </row>
    <row r="37" spans="3:5" x14ac:dyDescent="0.25">
      <c r="C37" t="s">
        <v>4012</v>
      </c>
    </row>
    <row r="41" spans="3:5" x14ac:dyDescent="0.25">
      <c r="C41" s="9" t="s">
        <v>4005</v>
      </c>
    </row>
    <row r="43" spans="3:5" x14ac:dyDescent="0.25">
      <c r="C43" t="s">
        <v>3981</v>
      </c>
    </row>
    <row r="44" spans="3:5" ht="15.75" thickBot="1" x14ac:dyDescent="0.3"/>
    <row r="45" spans="3:5" x14ac:dyDescent="0.25">
      <c r="C45" s="7" t="s">
        <v>3982</v>
      </c>
      <c r="D45" s="7"/>
    </row>
    <row r="46" spans="3:5" x14ac:dyDescent="0.25">
      <c r="C46" s="4" t="s">
        <v>3983</v>
      </c>
      <c r="D46" s="4">
        <v>1.5935575313189201E-2</v>
      </c>
    </row>
    <row r="47" spans="3:5" x14ac:dyDescent="0.25">
      <c r="C47" s="4" t="s">
        <v>3984</v>
      </c>
      <c r="D47" s="4">
        <v>2.5394256056232513E-4</v>
      </c>
    </row>
    <row r="48" spans="3:5" x14ac:dyDescent="0.25">
      <c r="C48" s="4" t="s">
        <v>3985</v>
      </c>
      <c r="D48" s="4">
        <v>5.3913337385166717E-5</v>
      </c>
    </row>
    <row r="49" spans="3:11" x14ac:dyDescent="0.25">
      <c r="C49" s="4" t="s">
        <v>3986</v>
      </c>
      <c r="D49" s="4">
        <v>261.22894250870723</v>
      </c>
    </row>
    <row r="50" spans="3:11" ht="15.75" thickBot="1" x14ac:dyDescent="0.3">
      <c r="C50" s="5" t="s">
        <v>3987</v>
      </c>
      <c r="D50" s="5">
        <v>5000</v>
      </c>
    </row>
    <row r="52" spans="3:11" ht="15.75" thickBot="1" x14ac:dyDescent="0.3">
      <c r="C52" t="s">
        <v>3988</v>
      </c>
    </row>
    <row r="53" spans="3:11" x14ac:dyDescent="0.25">
      <c r="C53" s="6"/>
      <c r="D53" s="6" t="s">
        <v>3992</v>
      </c>
      <c r="E53" s="6" t="s">
        <v>3993</v>
      </c>
      <c r="F53" s="6" t="s">
        <v>3994</v>
      </c>
      <c r="G53" s="6" t="s">
        <v>3995</v>
      </c>
      <c r="H53" s="6" t="s">
        <v>3996</v>
      </c>
    </row>
    <row r="54" spans="3:11" x14ac:dyDescent="0.25">
      <c r="C54" s="4" t="s">
        <v>3989</v>
      </c>
      <c r="D54" s="4">
        <v>1</v>
      </c>
      <c r="E54" s="4">
        <v>86633.254721522331</v>
      </c>
      <c r="F54" s="4">
        <v>86633.254721522331</v>
      </c>
      <c r="G54" s="4">
        <v>1.2695273047049618</v>
      </c>
      <c r="H54" s="4">
        <v>0.2599094691529879</v>
      </c>
    </row>
    <row r="55" spans="3:11" x14ac:dyDescent="0.25">
      <c r="C55" s="4" t="s">
        <v>3990</v>
      </c>
      <c r="D55" s="4">
        <v>4998</v>
      </c>
      <c r="E55" s="4">
        <v>341066320.90027893</v>
      </c>
      <c r="F55" s="4">
        <v>68240.560404217467</v>
      </c>
      <c r="G55" s="4"/>
      <c r="H55" s="4"/>
    </row>
    <row r="56" spans="3:11" ht="15.75" thickBot="1" x14ac:dyDescent="0.3">
      <c r="C56" s="5" t="s">
        <v>3952</v>
      </c>
      <c r="D56" s="5">
        <v>4999</v>
      </c>
      <c r="E56" s="5">
        <v>341152954.15500045</v>
      </c>
      <c r="F56" s="5"/>
      <c r="G56" s="5"/>
      <c r="H56" s="5"/>
    </row>
    <row r="57" spans="3:11" ht="15.75" thickBot="1" x14ac:dyDescent="0.3"/>
    <row r="58" spans="3:11" x14ac:dyDescent="0.25">
      <c r="C58" s="6"/>
      <c r="D58" s="6" t="s">
        <v>3997</v>
      </c>
      <c r="E58" s="6" t="s">
        <v>3986</v>
      </c>
      <c r="F58" s="6" t="s">
        <v>3998</v>
      </c>
      <c r="G58" s="6" t="s">
        <v>3999</v>
      </c>
      <c r="H58" s="6" t="s">
        <v>4000</v>
      </c>
      <c r="I58" s="6" t="s">
        <v>4001</v>
      </c>
      <c r="J58" s="6" t="s">
        <v>4002</v>
      </c>
      <c r="K58" s="6" t="s">
        <v>4003</v>
      </c>
    </row>
    <row r="59" spans="3:11" x14ac:dyDescent="0.25">
      <c r="C59" s="4" t="s">
        <v>3991</v>
      </c>
      <c r="D59" s="4">
        <v>537.20349989301383</v>
      </c>
      <c r="E59" s="4">
        <v>8.6667470404056761</v>
      </c>
      <c r="F59" s="4">
        <v>61.984444381322135</v>
      </c>
      <c r="G59" s="4">
        <v>0</v>
      </c>
      <c r="H59" s="4">
        <v>520.21287323088211</v>
      </c>
      <c r="I59" s="4">
        <v>554.19412655514554</v>
      </c>
      <c r="J59" s="4">
        <v>520.21287323088211</v>
      </c>
      <c r="K59" s="4">
        <v>554.19412655514554</v>
      </c>
    </row>
    <row r="60" spans="3:11" ht="15.75" thickBot="1" x14ac:dyDescent="0.3">
      <c r="C60" s="5" t="s">
        <v>4004</v>
      </c>
      <c r="D60" s="5">
        <v>3.2089705527364024E-2</v>
      </c>
      <c r="E60" s="5">
        <v>2.8480309778661055E-2</v>
      </c>
      <c r="F60" s="5">
        <v>1.1267330228060692</v>
      </c>
      <c r="G60" s="5">
        <v>0.25990946915735286</v>
      </c>
      <c r="H60" s="5">
        <v>-2.3744197137047791E-2</v>
      </c>
      <c r="I60" s="5">
        <v>8.7923608191775832E-2</v>
      </c>
      <c r="J60" s="5">
        <v>-2.3744197137047791E-2</v>
      </c>
      <c r="K60" s="5">
        <v>8.7923608191775832E-2</v>
      </c>
    </row>
    <row r="64" spans="3:11" x14ac:dyDescent="0.25">
      <c r="C64" s="9" t="s">
        <v>4022</v>
      </c>
    </row>
    <row r="65" spans="3:4" x14ac:dyDescent="0.25">
      <c r="C65" t="s">
        <v>4024</v>
      </c>
      <c r="D65" t="s">
        <v>4023</v>
      </c>
    </row>
    <row r="68" spans="3:4" x14ac:dyDescent="0.25">
      <c r="C68" s="9" t="s">
        <v>4025</v>
      </c>
    </row>
    <row r="69" spans="3:4" x14ac:dyDescent="0.25">
      <c r="C69" t="s">
        <v>3965</v>
      </c>
      <c r="D69" t="s">
        <v>4027</v>
      </c>
    </row>
    <row r="70" spans="3:4" x14ac:dyDescent="0.25">
      <c r="C70" t="s">
        <v>4026</v>
      </c>
      <c r="D70" t="s">
        <v>4028</v>
      </c>
    </row>
    <row r="71" spans="3:4" x14ac:dyDescent="0.25">
      <c r="C71" t="s">
        <v>4</v>
      </c>
      <c r="D71" t="s">
        <v>4029</v>
      </c>
    </row>
    <row r="72" spans="3:4" x14ac:dyDescent="0.25">
      <c r="C72" t="s">
        <v>5</v>
      </c>
      <c r="D72" t="s">
        <v>4030</v>
      </c>
    </row>
    <row r="73" spans="3:4" x14ac:dyDescent="0.25">
      <c r="C73" t="s">
        <v>0</v>
      </c>
      <c r="D73" t="s">
        <v>4031</v>
      </c>
    </row>
    <row r="74" spans="3:4" x14ac:dyDescent="0.25">
      <c r="C74" t="s">
        <v>6</v>
      </c>
      <c r="D74" t="s">
        <v>4032</v>
      </c>
    </row>
    <row r="77" spans="3:4" x14ac:dyDescent="0.25">
      <c r="C77" s="9" t="s">
        <v>4033</v>
      </c>
    </row>
    <row r="79" spans="3:4" x14ac:dyDescent="0.25">
      <c r="C79" t="s">
        <v>4035</v>
      </c>
    </row>
    <row r="80" spans="3:4" x14ac:dyDescent="0.25">
      <c r="C80" t="s">
        <v>4034</v>
      </c>
    </row>
    <row r="81" spans="3:3" x14ac:dyDescent="0.25">
      <c r="C81" t="s">
        <v>4036</v>
      </c>
    </row>
    <row r="84" spans="3:3" x14ac:dyDescent="0.25">
      <c r="C84" s="9" t="s">
        <v>4037</v>
      </c>
    </row>
    <row r="86" spans="3:3" x14ac:dyDescent="0.25">
      <c r="C86" t="s">
        <v>4038</v>
      </c>
    </row>
    <row r="87" spans="3:3" x14ac:dyDescent="0.25">
      <c r="C87" t="s">
        <v>4039</v>
      </c>
    </row>
  </sheetData>
  <mergeCells count="1">
    <mergeCell ref="C31:E3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01"/>
  <sheetViews>
    <sheetView workbookViewId="0">
      <selection activeCell="F22" sqref="F22"/>
    </sheetView>
  </sheetViews>
  <sheetFormatPr defaultRowHeight="15" x14ac:dyDescent="0.25"/>
  <cols>
    <col min="1" max="1" width="16.7109375" customWidth="1"/>
  </cols>
  <sheetData>
    <row r="1" spans="1:9" x14ac:dyDescent="0.25">
      <c r="A1" s="9" t="s">
        <v>2</v>
      </c>
      <c r="B1" s="9" t="s">
        <v>4013</v>
      </c>
    </row>
    <row r="2" spans="1:9" ht="15.75" thickBot="1" x14ac:dyDescent="0.3">
      <c r="A2">
        <v>305</v>
      </c>
      <c r="B2">
        <v>0</v>
      </c>
    </row>
    <row r="3" spans="1:9" x14ac:dyDescent="0.25">
      <c r="A3">
        <v>110</v>
      </c>
      <c r="B3">
        <v>100</v>
      </c>
      <c r="D3" s="6" t="s">
        <v>4008</v>
      </c>
      <c r="E3" s="6" t="s">
        <v>4010</v>
      </c>
    </row>
    <row r="4" spans="1:9" x14ac:dyDescent="0.25">
      <c r="A4">
        <v>647</v>
      </c>
      <c r="B4">
        <v>200</v>
      </c>
      <c r="D4" s="8">
        <v>0</v>
      </c>
      <c r="E4" s="4">
        <v>0</v>
      </c>
    </row>
    <row r="5" spans="1:9" x14ac:dyDescent="0.25">
      <c r="A5">
        <v>680</v>
      </c>
      <c r="B5">
        <v>300</v>
      </c>
      <c r="D5" s="8">
        <v>100</v>
      </c>
      <c r="E5" s="4">
        <v>7</v>
      </c>
      <c r="I5" s="3"/>
    </row>
    <row r="6" spans="1:9" x14ac:dyDescent="0.25">
      <c r="A6">
        <v>422</v>
      </c>
      <c r="B6">
        <v>400</v>
      </c>
      <c r="D6" s="8">
        <v>200</v>
      </c>
      <c r="E6" s="4">
        <v>581</v>
      </c>
      <c r="I6" s="3"/>
    </row>
    <row r="7" spans="1:9" x14ac:dyDescent="0.25">
      <c r="A7">
        <v>152</v>
      </c>
      <c r="B7">
        <v>500</v>
      </c>
      <c r="D7" s="8">
        <v>300</v>
      </c>
      <c r="E7" s="4">
        <v>557</v>
      </c>
      <c r="I7" s="3"/>
    </row>
    <row r="8" spans="1:9" x14ac:dyDescent="0.25">
      <c r="A8">
        <v>676</v>
      </c>
      <c r="B8">
        <v>600</v>
      </c>
      <c r="D8" s="8">
        <v>400</v>
      </c>
      <c r="E8" s="4">
        <v>542</v>
      </c>
      <c r="I8" s="3"/>
    </row>
    <row r="9" spans="1:9" x14ac:dyDescent="0.25">
      <c r="A9">
        <v>511</v>
      </c>
      <c r="B9">
        <v>700</v>
      </c>
      <c r="D9" s="8">
        <v>500</v>
      </c>
      <c r="E9" s="4">
        <v>574</v>
      </c>
      <c r="I9" s="3"/>
    </row>
    <row r="10" spans="1:9" x14ac:dyDescent="0.25">
      <c r="A10">
        <v>187</v>
      </c>
      <c r="B10">
        <v>800</v>
      </c>
      <c r="D10" s="8">
        <v>600</v>
      </c>
      <c r="E10" s="4">
        <v>539</v>
      </c>
      <c r="I10" s="3"/>
    </row>
    <row r="11" spans="1:9" x14ac:dyDescent="0.25">
      <c r="A11">
        <v>261</v>
      </c>
      <c r="B11">
        <v>900</v>
      </c>
      <c r="D11" s="8">
        <v>700</v>
      </c>
      <c r="E11" s="4">
        <v>555</v>
      </c>
      <c r="I11" s="3"/>
    </row>
    <row r="12" spans="1:9" x14ac:dyDescent="0.25">
      <c r="A12">
        <v>241</v>
      </c>
      <c r="B12">
        <v>1000</v>
      </c>
      <c r="D12" s="8">
        <v>800</v>
      </c>
      <c r="E12" s="4">
        <v>548</v>
      </c>
      <c r="I12" s="3"/>
    </row>
    <row r="13" spans="1:9" x14ac:dyDescent="0.25">
      <c r="A13">
        <v>199</v>
      </c>
      <c r="D13" s="8">
        <v>900</v>
      </c>
      <c r="E13" s="4">
        <v>535</v>
      </c>
      <c r="I13" s="3"/>
    </row>
    <row r="14" spans="1:9" x14ac:dyDescent="0.25">
      <c r="A14">
        <v>601</v>
      </c>
      <c r="D14" s="8">
        <v>1000</v>
      </c>
      <c r="E14" s="4">
        <v>562</v>
      </c>
      <c r="I14" s="3"/>
    </row>
    <row r="15" spans="1:9" ht="15.75" thickBot="1" x14ac:dyDescent="0.3">
      <c r="A15">
        <v>137</v>
      </c>
      <c r="D15" s="5" t="s">
        <v>4009</v>
      </c>
      <c r="E15" s="5">
        <v>0</v>
      </c>
      <c r="I15" s="3"/>
    </row>
    <row r="16" spans="1:9" x14ac:dyDescent="0.25">
      <c r="A16">
        <v>820</v>
      </c>
      <c r="I16" s="3"/>
    </row>
    <row r="17" spans="1:1" x14ac:dyDescent="0.25">
      <c r="A17">
        <v>528</v>
      </c>
    </row>
    <row r="18" spans="1:1" x14ac:dyDescent="0.25">
      <c r="A18">
        <v>133</v>
      </c>
    </row>
    <row r="19" spans="1:1" x14ac:dyDescent="0.25">
      <c r="A19">
        <v>220</v>
      </c>
    </row>
    <row r="20" spans="1:1" x14ac:dyDescent="0.25">
      <c r="A20">
        <v>490</v>
      </c>
    </row>
    <row r="21" spans="1:1" x14ac:dyDescent="0.25">
      <c r="A21">
        <v>240</v>
      </c>
    </row>
    <row r="22" spans="1:1" x14ac:dyDescent="0.25">
      <c r="A22">
        <v>169</v>
      </c>
    </row>
    <row r="23" spans="1:1" x14ac:dyDescent="0.25">
      <c r="A23">
        <v>465</v>
      </c>
    </row>
    <row r="24" spans="1:1" x14ac:dyDescent="0.25">
      <c r="A24">
        <v>900</v>
      </c>
    </row>
    <row r="25" spans="1:1" x14ac:dyDescent="0.25">
      <c r="A25">
        <v>695</v>
      </c>
    </row>
    <row r="26" spans="1:1" x14ac:dyDescent="0.25">
      <c r="A26">
        <v>677</v>
      </c>
    </row>
    <row r="27" spans="1:1" x14ac:dyDescent="0.25">
      <c r="A27">
        <v>748</v>
      </c>
    </row>
    <row r="28" spans="1:1" x14ac:dyDescent="0.25">
      <c r="A28">
        <v>685</v>
      </c>
    </row>
    <row r="29" spans="1:1" x14ac:dyDescent="0.25">
      <c r="A29">
        <v>773</v>
      </c>
    </row>
    <row r="30" spans="1:1" x14ac:dyDescent="0.25">
      <c r="A30">
        <v>535</v>
      </c>
    </row>
    <row r="31" spans="1:1" x14ac:dyDescent="0.25">
      <c r="A31">
        <v>740</v>
      </c>
    </row>
    <row r="32" spans="1:1" x14ac:dyDescent="0.25">
      <c r="A32">
        <v>243</v>
      </c>
    </row>
    <row r="33" spans="1:1" x14ac:dyDescent="0.25">
      <c r="A33">
        <v>172</v>
      </c>
    </row>
    <row r="34" spans="1:1" x14ac:dyDescent="0.25">
      <c r="A34">
        <v>268</v>
      </c>
    </row>
    <row r="35" spans="1:1" x14ac:dyDescent="0.25">
      <c r="A35">
        <v>320</v>
      </c>
    </row>
    <row r="36" spans="1:1" x14ac:dyDescent="0.25">
      <c r="A36">
        <v>741</v>
      </c>
    </row>
    <row r="37" spans="1:1" x14ac:dyDescent="0.25">
      <c r="A37">
        <v>156</v>
      </c>
    </row>
    <row r="38" spans="1:1" x14ac:dyDescent="0.25">
      <c r="A38">
        <v>863</v>
      </c>
    </row>
    <row r="39" spans="1:1" x14ac:dyDescent="0.25">
      <c r="A39">
        <v>734</v>
      </c>
    </row>
    <row r="40" spans="1:1" x14ac:dyDescent="0.25">
      <c r="A40">
        <v>194</v>
      </c>
    </row>
    <row r="41" spans="1:1" x14ac:dyDescent="0.25">
      <c r="A41">
        <v>177</v>
      </c>
    </row>
    <row r="42" spans="1:1" x14ac:dyDescent="0.25">
      <c r="A42">
        <v>395</v>
      </c>
    </row>
    <row r="43" spans="1:1" x14ac:dyDescent="0.25">
      <c r="A43">
        <v>659</v>
      </c>
    </row>
    <row r="44" spans="1:1" x14ac:dyDescent="0.25">
      <c r="A44">
        <v>195</v>
      </c>
    </row>
    <row r="45" spans="1:1" x14ac:dyDescent="0.25">
      <c r="A45">
        <v>291</v>
      </c>
    </row>
    <row r="46" spans="1:1" x14ac:dyDescent="0.25">
      <c r="A46">
        <v>236</v>
      </c>
    </row>
    <row r="47" spans="1:1" x14ac:dyDescent="0.25">
      <c r="A47">
        <v>749</v>
      </c>
    </row>
    <row r="48" spans="1:1" x14ac:dyDescent="0.25">
      <c r="A48">
        <v>901</v>
      </c>
    </row>
    <row r="49" spans="1:1" x14ac:dyDescent="0.25">
      <c r="A49">
        <v>670</v>
      </c>
    </row>
    <row r="50" spans="1:1" x14ac:dyDescent="0.25">
      <c r="A50">
        <v>354</v>
      </c>
    </row>
    <row r="51" spans="1:1" x14ac:dyDescent="0.25">
      <c r="A51">
        <v>142</v>
      </c>
    </row>
    <row r="52" spans="1:1" x14ac:dyDescent="0.25">
      <c r="A52">
        <v>337</v>
      </c>
    </row>
    <row r="53" spans="1:1" x14ac:dyDescent="0.25">
      <c r="A53">
        <v>304</v>
      </c>
    </row>
    <row r="54" spans="1:1" x14ac:dyDescent="0.25">
      <c r="A54">
        <v>430</v>
      </c>
    </row>
    <row r="55" spans="1:1" x14ac:dyDescent="0.25">
      <c r="A55">
        <v>169</v>
      </c>
    </row>
    <row r="56" spans="1:1" x14ac:dyDescent="0.25">
      <c r="A56">
        <v>620</v>
      </c>
    </row>
    <row r="57" spans="1:1" x14ac:dyDescent="0.25">
      <c r="A57">
        <v>674</v>
      </c>
    </row>
    <row r="58" spans="1:1" x14ac:dyDescent="0.25">
      <c r="A58">
        <v>957</v>
      </c>
    </row>
    <row r="59" spans="1:1" x14ac:dyDescent="0.25">
      <c r="A59">
        <v>135</v>
      </c>
    </row>
    <row r="60" spans="1:1" x14ac:dyDescent="0.25">
      <c r="A60">
        <v>724</v>
      </c>
    </row>
    <row r="61" spans="1:1" x14ac:dyDescent="0.25">
      <c r="A61">
        <v>869</v>
      </c>
    </row>
    <row r="62" spans="1:1" x14ac:dyDescent="0.25">
      <c r="A62">
        <v>693</v>
      </c>
    </row>
    <row r="63" spans="1:1" x14ac:dyDescent="0.25">
      <c r="A63">
        <v>872</v>
      </c>
    </row>
    <row r="64" spans="1:1" x14ac:dyDescent="0.25">
      <c r="A64">
        <v>250</v>
      </c>
    </row>
    <row r="65" spans="1:1" x14ac:dyDescent="0.25">
      <c r="A65">
        <v>541</v>
      </c>
    </row>
    <row r="66" spans="1:1" x14ac:dyDescent="0.25">
      <c r="A66">
        <v>762</v>
      </c>
    </row>
    <row r="67" spans="1:1" x14ac:dyDescent="0.25">
      <c r="A67">
        <v>148</v>
      </c>
    </row>
    <row r="68" spans="1:1" x14ac:dyDescent="0.25">
      <c r="A68">
        <v>636</v>
      </c>
    </row>
    <row r="69" spans="1:1" x14ac:dyDescent="0.25">
      <c r="A69">
        <v>884</v>
      </c>
    </row>
    <row r="70" spans="1:1" x14ac:dyDescent="0.25">
      <c r="A70">
        <v>626</v>
      </c>
    </row>
    <row r="71" spans="1:1" x14ac:dyDescent="0.25">
      <c r="A71">
        <v>375</v>
      </c>
    </row>
    <row r="72" spans="1:1" x14ac:dyDescent="0.25">
      <c r="A72">
        <v>435</v>
      </c>
    </row>
    <row r="73" spans="1:1" x14ac:dyDescent="0.25">
      <c r="A73">
        <v>638</v>
      </c>
    </row>
    <row r="74" spans="1:1" x14ac:dyDescent="0.25">
      <c r="A74">
        <v>244</v>
      </c>
    </row>
    <row r="75" spans="1:1" x14ac:dyDescent="0.25">
      <c r="A75">
        <v>126</v>
      </c>
    </row>
    <row r="76" spans="1:1" x14ac:dyDescent="0.25">
      <c r="A76">
        <v>583</v>
      </c>
    </row>
    <row r="77" spans="1:1" x14ac:dyDescent="0.25">
      <c r="A77">
        <v>844</v>
      </c>
    </row>
    <row r="78" spans="1:1" x14ac:dyDescent="0.25">
      <c r="A78">
        <v>938</v>
      </c>
    </row>
    <row r="79" spans="1:1" x14ac:dyDescent="0.25">
      <c r="A79">
        <v>577</v>
      </c>
    </row>
    <row r="80" spans="1:1" x14ac:dyDescent="0.25">
      <c r="A80">
        <v>508</v>
      </c>
    </row>
    <row r="81" spans="1:1" x14ac:dyDescent="0.25">
      <c r="A81">
        <v>806</v>
      </c>
    </row>
    <row r="82" spans="1:1" x14ac:dyDescent="0.25">
      <c r="A82">
        <v>147</v>
      </c>
    </row>
    <row r="83" spans="1:1" x14ac:dyDescent="0.25">
      <c r="A83">
        <v>391</v>
      </c>
    </row>
    <row r="84" spans="1:1" x14ac:dyDescent="0.25">
      <c r="A84">
        <v>421</v>
      </c>
    </row>
    <row r="85" spans="1:1" x14ac:dyDescent="0.25">
      <c r="A85">
        <v>352</v>
      </c>
    </row>
    <row r="86" spans="1:1" x14ac:dyDescent="0.25">
      <c r="A86">
        <v>229</v>
      </c>
    </row>
    <row r="87" spans="1:1" x14ac:dyDescent="0.25">
      <c r="A87">
        <v>708</v>
      </c>
    </row>
    <row r="88" spans="1:1" x14ac:dyDescent="0.25">
      <c r="A88">
        <v>235</v>
      </c>
    </row>
    <row r="89" spans="1:1" x14ac:dyDescent="0.25">
      <c r="A89">
        <v>711</v>
      </c>
    </row>
    <row r="90" spans="1:1" x14ac:dyDescent="0.25">
      <c r="A90">
        <v>926</v>
      </c>
    </row>
    <row r="91" spans="1:1" x14ac:dyDescent="0.25">
      <c r="A91">
        <v>369</v>
      </c>
    </row>
    <row r="92" spans="1:1" x14ac:dyDescent="0.25">
      <c r="A92">
        <v>422</v>
      </c>
    </row>
    <row r="93" spans="1:1" x14ac:dyDescent="0.25">
      <c r="A93">
        <v>410</v>
      </c>
    </row>
    <row r="94" spans="1:1" x14ac:dyDescent="0.25">
      <c r="A94">
        <v>638</v>
      </c>
    </row>
    <row r="95" spans="1:1" x14ac:dyDescent="0.25">
      <c r="A95">
        <v>556</v>
      </c>
    </row>
    <row r="96" spans="1:1" x14ac:dyDescent="0.25">
      <c r="A96">
        <v>932</v>
      </c>
    </row>
    <row r="97" spans="1:1" x14ac:dyDescent="0.25">
      <c r="A97">
        <v>619</v>
      </c>
    </row>
    <row r="98" spans="1:1" x14ac:dyDescent="0.25">
      <c r="A98">
        <v>283</v>
      </c>
    </row>
    <row r="99" spans="1:1" x14ac:dyDescent="0.25">
      <c r="A99">
        <v>616</v>
      </c>
    </row>
    <row r="100" spans="1:1" x14ac:dyDescent="0.25">
      <c r="A100">
        <v>164</v>
      </c>
    </row>
    <row r="101" spans="1:1" x14ac:dyDescent="0.25">
      <c r="A101">
        <v>244</v>
      </c>
    </row>
    <row r="102" spans="1:1" x14ac:dyDescent="0.25">
      <c r="A102">
        <v>628</v>
      </c>
    </row>
    <row r="103" spans="1:1" x14ac:dyDescent="0.25">
      <c r="A103">
        <v>926</v>
      </c>
    </row>
    <row r="104" spans="1:1" x14ac:dyDescent="0.25">
      <c r="A104">
        <v>296</v>
      </c>
    </row>
    <row r="105" spans="1:1" x14ac:dyDescent="0.25">
      <c r="A105">
        <v>953</v>
      </c>
    </row>
    <row r="106" spans="1:1" x14ac:dyDescent="0.25">
      <c r="A106">
        <v>289</v>
      </c>
    </row>
    <row r="107" spans="1:1" x14ac:dyDescent="0.25">
      <c r="A107">
        <v>377</v>
      </c>
    </row>
    <row r="108" spans="1:1" x14ac:dyDescent="0.25">
      <c r="A108">
        <v>990</v>
      </c>
    </row>
    <row r="109" spans="1:1" x14ac:dyDescent="0.25">
      <c r="A109">
        <v>484</v>
      </c>
    </row>
    <row r="110" spans="1:1" x14ac:dyDescent="0.25">
      <c r="A110">
        <v>870</v>
      </c>
    </row>
    <row r="111" spans="1:1" x14ac:dyDescent="0.25">
      <c r="A111">
        <v>763</v>
      </c>
    </row>
    <row r="112" spans="1:1" x14ac:dyDescent="0.25">
      <c r="A112">
        <v>184</v>
      </c>
    </row>
    <row r="113" spans="1:1" x14ac:dyDescent="0.25">
      <c r="A113">
        <v>790</v>
      </c>
    </row>
    <row r="114" spans="1:1" x14ac:dyDescent="0.25">
      <c r="A114">
        <v>413</v>
      </c>
    </row>
    <row r="115" spans="1:1" x14ac:dyDescent="0.25">
      <c r="A115">
        <v>618</v>
      </c>
    </row>
    <row r="116" spans="1:1" x14ac:dyDescent="0.25">
      <c r="A116">
        <v>903</v>
      </c>
    </row>
    <row r="117" spans="1:1" x14ac:dyDescent="0.25">
      <c r="A117">
        <v>491</v>
      </c>
    </row>
    <row r="118" spans="1:1" x14ac:dyDescent="0.25">
      <c r="A118">
        <v>819</v>
      </c>
    </row>
    <row r="119" spans="1:1" x14ac:dyDescent="0.25">
      <c r="A119">
        <v>663</v>
      </c>
    </row>
    <row r="120" spans="1:1" x14ac:dyDescent="0.25">
      <c r="A120">
        <v>465</v>
      </c>
    </row>
    <row r="121" spans="1:1" x14ac:dyDescent="0.25">
      <c r="A121">
        <v>281</v>
      </c>
    </row>
    <row r="122" spans="1:1" x14ac:dyDescent="0.25">
      <c r="A122">
        <v>384</v>
      </c>
    </row>
    <row r="123" spans="1:1" x14ac:dyDescent="0.25">
      <c r="A123">
        <v>690</v>
      </c>
    </row>
    <row r="124" spans="1:1" x14ac:dyDescent="0.25">
      <c r="A124">
        <v>699</v>
      </c>
    </row>
    <row r="125" spans="1:1" x14ac:dyDescent="0.25">
      <c r="A125">
        <v>936</v>
      </c>
    </row>
    <row r="126" spans="1:1" x14ac:dyDescent="0.25">
      <c r="A126">
        <v>889</v>
      </c>
    </row>
    <row r="127" spans="1:1" x14ac:dyDescent="0.25">
      <c r="A127">
        <v>716</v>
      </c>
    </row>
    <row r="128" spans="1:1" x14ac:dyDescent="0.25">
      <c r="A128">
        <v>729</v>
      </c>
    </row>
    <row r="129" spans="1:1" x14ac:dyDescent="0.25">
      <c r="A129">
        <v>294</v>
      </c>
    </row>
    <row r="130" spans="1:1" x14ac:dyDescent="0.25">
      <c r="A130">
        <v>429</v>
      </c>
    </row>
    <row r="131" spans="1:1" x14ac:dyDescent="0.25">
      <c r="A131">
        <v>414</v>
      </c>
    </row>
    <row r="132" spans="1:1" x14ac:dyDescent="0.25">
      <c r="A132">
        <v>638</v>
      </c>
    </row>
    <row r="133" spans="1:1" x14ac:dyDescent="0.25">
      <c r="A133">
        <v>882</v>
      </c>
    </row>
    <row r="134" spans="1:1" x14ac:dyDescent="0.25">
      <c r="A134">
        <v>247</v>
      </c>
    </row>
    <row r="135" spans="1:1" x14ac:dyDescent="0.25">
      <c r="A135">
        <v>562</v>
      </c>
    </row>
    <row r="136" spans="1:1" x14ac:dyDescent="0.25">
      <c r="A136">
        <v>634</v>
      </c>
    </row>
    <row r="137" spans="1:1" x14ac:dyDescent="0.25">
      <c r="A137">
        <v>487</v>
      </c>
    </row>
    <row r="138" spans="1:1" x14ac:dyDescent="0.25">
      <c r="A138">
        <v>452</v>
      </c>
    </row>
    <row r="139" spans="1:1" x14ac:dyDescent="0.25">
      <c r="A139">
        <v>773</v>
      </c>
    </row>
    <row r="140" spans="1:1" x14ac:dyDescent="0.25">
      <c r="A140">
        <v>967</v>
      </c>
    </row>
    <row r="141" spans="1:1" x14ac:dyDescent="0.25">
      <c r="A141">
        <v>801</v>
      </c>
    </row>
    <row r="142" spans="1:1" x14ac:dyDescent="0.25">
      <c r="A142">
        <v>108</v>
      </c>
    </row>
    <row r="143" spans="1:1" x14ac:dyDescent="0.25">
      <c r="A143">
        <v>718</v>
      </c>
    </row>
    <row r="144" spans="1:1" x14ac:dyDescent="0.25">
      <c r="A144">
        <v>410</v>
      </c>
    </row>
    <row r="145" spans="1:1" x14ac:dyDescent="0.25">
      <c r="A145">
        <v>371</v>
      </c>
    </row>
    <row r="146" spans="1:1" x14ac:dyDescent="0.25">
      <c r="A146">
        <v>442</v>
      </c>
    </row>
    <row r="147" spans="1:1" x14ac:dyDescent="0.25">
      <c r="A147">
        <v>257</v>
      </c>
    </row>
    <row r="148" spans="1:1" x14ac:dyDescent="0.25">
      <c r="A148">
        <v>999</v>
      </c>
    </row>
    <row r="149" spans="1:1" x14ac:dyDescent="0.25">
      <c r="A149">
        <v>340</v>
      </c>
    </row>
    <row r="150" spans="1:1" x14ac:dyDescent="0.25">
      <c r="A150">
        <v>958</v>
      </c>
    </row>
    <row r="151" spans="1:1" x14ac:dyDescent="0.25">
      <c r="A151">
        <v>904</v>
      </c>
    </row>
    <row r="152" spans="1:1" x14ac:dyDescent="0.25">
      <c r="A152">
        <v>573</v>
      </c>
    </row>
    <row r="153" spans="1:1" x14ac:dyDescent="0.25">
      <c r="A153">
        <v>983</v>
      </c>
    </row>
    <row r="154" spans="1:1" x14ac:dyDescent="0.25">
      <c r="A154">
        <v>318</v>
      </c>
    </row>
    <row r="155" spans="1:1" x14ac:dyDescent="0.25">
      <c r="A155">
        <v>348</v>
      </c>
    </row>
    <row r="156" spans="1:1" x14ac:dyDescent="0.25">
      <c r="A156">
        <v>384</v>
      </c>
    </row>
    <row r="157" spans="1:1" x14ac:dyDescent="0.25">
      <c r="A157">
        <v>945</v>
      </c>
    </row>
    <row r="158" spans="1:1" x14ac:dyDescent="0.25">
      <c r="A158">
        <v>809</v>
      </c>
    </row>
    <row r="159" spans="1:1" x14ac:dyDescent="0.25">
      <c r="A159">
        <v>259</v>
      </c>
    </row>
    <row r="160" spans="1:1" x14ac:dyDescent="0.25">
      <c r="A160">
        <v>440</v>
      </c>
    </row>
    <row r="161" spans="1:1" x14ac:dyDescent="0.25">
      <c r="A161">
        <v>662</v>
      </c>
    </row>
    <row r="162" spans="1:1" x14ac:dyDescent="0.25">
      <c r="A162">
        <v>436</v>
      </c>
    </row>
    <row r="163" spans="1:1" x14ac:dyDescent="0.25">
      <c r="A163">
        <v>422</v>
      </c>
    </row>
    <row r="164" spans="1:1" x14ac:dyDescent="0.25">
      <c r="A164">
        <v>696</v>
      </c>
    </row>
    <row r="165" spans="1:1" x14ac:dyDescent="0.25">
      <c r="A165">
        <v>864</v>
      </c>
    </row>
    <row r="166" spans="1:1" x14ac:dyDescent="0.25">
      <c r="A166">
        <v>880</v>
      </c>
    </row>
    <row r="167" spans="1:1" x14ac:dyDescent="0.25">
      <c r="A167">
        <v>814</v>
      </c>
    </row>
    <row r="168" spans="1:1" x14ac:dyDescent="0.25">
      <c r="A168">
        <v>653</v>
      </c>
    </row>
    <row r="169" spans="1:1" x14ac:dyDescent="0.25">
      <c r="A169">
        <v>728</v>
      </c>
    </row>
    <row r="170" spans="1:1" x14ac:dyDescent="0.25">
      <c r="A170">
        <v>286</v>
      </c>
    </row>
    <row r="171" spans="1:1" x14ac:dyDescent="0.25">
      <c r="A171">
        <v>827</v>
      </c>
    </row>
    <row r="172" spans="1:1" x14ac:dyDescent="0.25">
      <c r="A172">
        <v>476</v>
      </c>
    </row>
    <row r="173" spans="1:1" x14ac:dyDescent="0.25">
      <c r="A173">
        <v>406</v>
      </c>
    </row>
    <row r="174" spans="1:1" x14ac:dyDescent="0.25">
      <c r="A174">
        <v>276</v>
      </c>
    </row>
    <row r="175" spans="1:1" x14ac:dyDescent="0.25">
      <c r="A175">
        <v>659</v>
      </c>
    </row>
    <row r="176" spans="1:1" x14ac:dyDescent="0.25">
      <c r="A176">
        <v>556</v>
      </c>
    </row>
    <row r="177" spans="1:1" x14ac:dyDescent="0.25">
      <c r="A177">
        <v>299</v>
      </c>
    </row>
    <row r="178" spans="1:1" x14ac:dyDescent="0.25">
      <c r="A178">
        <v>183</v>
      </c>
    </row>
    <row r="179" spans="1:1" x14ac:dyDescent="0.25">
      <c r="A179">
        <v>479</v>
      </c>
    </row>
    <row r="180" spans="1:1" x14ac:dyDescent="0.25">
      <c r="A180">
        <v>993</v>
      </c>
    </row>
    <row r="181" spans="1:1" x14ac:dyDescent="0.25">
      <c r="A181">
        <v>166</v>
      </c>
    </row>
    <row r="182" spans="1:1" x14ac:dyDescent="0.25">
      <c r="A182">
        <v>396</v>
      </c>
    </row>
    <row r="183" spans="1:1" x14ac:dyDescent="0.25">
      <c r="A183">
        <v>177</v>
      </c>
    </row>
    <row r="184" spans="1:1" x14ac:dyDescent="0.25">
      <c r="A184">
        <v>844</v>
      </c>
    </row>
    <row r="185" spans="1:1" x14ac:dyDescent="0.25">
      <c r="A185">
        <v>158</v>
      </c>
    </row>
    <row r="186" spans="1:1" x14ac:dyDescent="0.25">
      <c r="A186">
        <v>588</v>
      </c>
    </row>
    <row r="187" spans="1:1" x14ac:dyDescent="0.25">
      <c r="A187">
        <v>877</v>
      </c>
    </row>
    <row r="188" spans="1:1" x14ac:dyDescent="0.25">
      <c r="A188">
        <v>868</v>
      </c>
    </row>
    <row r="189" spans="1:1" x14ac:dyDescent="0.25">
      <c r="A189">
        <v>472</v>
      </c>
    </row>
    <row r="190" spans="1:1" x14ac:dyDescent="0.25">
      <c r="A190">
        <v>614</v>
      </c>
    </row>
    <row r="191" spans="1:1" x14ac:dyDescent="0.25">
      <c r="A191">
        <v>721</v>
      </c>
    </row>
    <row r="192" spans="1:1" x14ac:dyDescent="0.25">
      <c r="A192">
        <v>748</v>
      </c>
    </row>
    <row r="193" spans="1:1" x14ac:dyDescent="0.25">
      <c r="A193">
        <v>964</v>
      </c>
    </row>
    <row r="194" spans="1:1" x14ac:dyDescent="0.25">
      <c r="A194">
        <v>202</v>
      </c>
    </row>
    <row r="195" spans="1:1" x14ac:dyDescent="0.25">
      <c r="A195">
        <v>336</v>
      </c>
    </row>
    <row r="196" spans="1:1" x14ac:dyDescent="0.25">
      <c r="A196">
        <v>609</v>
      </c>
    </row>
    <row r="197" spans="1:1" x14ac:dyDescent="0.25">
      <c r="A197">
        <v>511</v>
      </c>
    </row>
    <row r="198" spans="1:1" x14ac:dyDescent="0.25">
      <c r="A198">
        <v>492</v>
      </c>
    </row>
    <row r="199" spans="1:1" x14ac:dyDescent="0.25">
      <c r="A199">
        <v>774</v>
      </c>
    </row>
    <row r="200" spans="1:1" x14ac:dyDescent="0.25">
      <c r="A200">
        <v>428</v>
      </c>
    </row>
    <row r="201" spans="1:1" x14ac:dyDescent="0.25">
      <c r="A201">
        <v>869</v>
      </c>
    </row>
    <row r="202" spans="1:1" x14ac:dyDescent="0.25">
      <c r="A202">
        <v>397</v>
      </c>
    </row>
    <row r="203" spans="1:1" x14ac:dyDescent="0.25">
      <c r="A203">
        <v>948</v>
      </c>
    </row>
    <row r="204" spans="1:1" x14ac:dyDescent="0.25">
      <c r="A204">
        <v>920</v>
      </c>
    </row>
    <row r="205" spans="1:1" x14ac:dyDescent="0.25">
      <c r="A205">
        <v>771</v>
      </c>
    </row>
    <row r="206" spans="1:1" x14ac:dyDescent="0.25">
      <c r="A206">
        <v>679</v>
      </c>
    </row>
    <row r="207" spans="1:1" x14ac:dyDescent="0.25">
      <c r="A207">
        <v>167</v>
      </c>
    </row>
    <row r="208" spans="1:1" x14ac:dyDescent="0.25">
      <c r="A208">
        <v>111</v>
      </c>
    </row>
    <row r="209" spans="1:1" x14ac:dyDescent="0.25">
      <c r="A209">
        <v>707</v>
      </c>
    </row>
    <row r="210" spans="1:1" x14ac:dyDescent="0.25">
      <c r="A210">
        <v>275</v>
      </c>
    </row>
    <row r="211" spans="1:1" x14ac:dyDescent="0.25">
      <c r="A211">
        <v>920</v>
      </c>
    </row>
    <row r="212" spans="1:1" x14ac:dyDescent="0.25">
      <c r="A212">
        <v>751</v>
      </c>
    </row>
    <row r="213" spans="1:1" x14ac:dyDescent="0.25">
      <c r="A213">
        <v>835</v>
      </c>
    </row>
    <row r="214" spans="1:1" x14ac:dyDescent="0.25">
      <c r="A214">
        <v>421</v>
      </c>
    </row>
    <row r="215" spans="1:1" x14ac:dyDescent="0.25">
      <c r="A215">
        <v>722</v>
      </c>
    </row>
    <row r="216" spans="1:1" x14ac:dyDescent="0.25">
      <c r="A216">
        <v>773</v>
      </c>
    </row>
    <row r="217" spans="1:1" x14ac:dyDescent="0.25">
      <c r="A217">
        <v>449</v>
      </c>
    </row>
    <row r="218" spans="1:1" x14ac:dyDescent="0.25">
      <c r="A218">
        <v>343</v>
      </c>
    </row>
    <row r="219" spans="1:1" x14ac:dyDescent="0.25">
      <c r="A219">
        <v>481</v>
      </c>
    </row>
    <row r="220" spans="1:1" x14ac:dyDescent="0.25">
      <c r="A220">
        <v>578</v>
      </c>
    </row>
    <row r="221" spans="1:1" x14ac:dyDescent="0.25">
      <c r="A221">
        <v>716</v>
      </c>
    </row>
    <row r="222" spans="1:1" x14ac:dyDescent="0.25">
      <c r="A222">
        <v>234</v>
      </c>
    </row>
    <row r="223" spans="1:1" x14ac:dyDescent="0.25">
      <c r="A223">
        <v>838</v>
      </c>
    </row>
    <row r="224" spans="1:1" x14ac:dyDescent="0.25">
      <c r="A224">
        <v>846</v>
      </c>
    </row>
    <row r="225" spans="1:1" x14ac:dyDescent="0.25">
      <c r="A225">
        <v>107</v>
      </c>
    </row>
    <row r="226" spans="1:1" x14ac:dyDescent="0.25">
      <c r="A226">
        <v>247</v>
      </c>
    </row>
    <row r="227" spans="1:1" x14ac:dyDescent="0.25">
      <c r="A227">
        <v>246</v>
      </c>
    </row>
    <row r="228" spans="1:1" x14ac:dyDescent="0.25">
      <c r="A228">
        <v>411</v>
      </c>
    </row>
    <row r="229" spans="1:1" x14ac:dyDescent="0.25">
      <c r="A229">
        <v>390</v>
      </c>
    </row>
    <row r="230" spans="1:1" x14ac:dyDescent="0.25">
      <c r="A230">
        <v>538</v>
      </c>
    </row>
    <row r="231" spans="1:1" x14ac:dyDescent="0.25">
      <c r="A231">
        <v>248</v>
      </c>
    </row>
    <row r="232" spans="1:1" x14ac:dyDescent="0.25">
      <c r="A232">
        <v>634</v>
      </c>
    </row>
    <row r="233" spans="1:1" x14ac:dyDescent="0.25">
      <c r="A233">
        <v>910</v>
      </c>
    </row>
    <row r="234" spans="1:1" x14ac:dyDescent="0.25">
      <c r="A234">
        <v>386</v>
      </c>
    </row>
    <row r="235" spans="1:1" x14ac:dyDescent="0.25">
      <c r="A235">
        <v>692</v>
      </c>
    </row>
    <row r="236" spans="1:1" x14ac:dyDescent="0.25">
      <c r="A236">
        <v>938</v>
      </c>
    </row>
    <row r="237" spans="1:1" x14ac:dyDescent="0.25">
      <c r="A237">
        <v>772</v>
      </c>
    </row>
    <row r="238" spans="1:1" x14ac:dyDescent="0.25">
      <c r="A238">
        <v>363</v>
      </c>
    </row>
    <row r="239" spans="1:1" x14ac:dyDescent="0.25">
      <c r="A239">
        <v>793</v>
      </c>
    </row>
    <row r="240" spans="1:1" x14ac:dyDescent="0.25">
      <c r="A240">
        <v>800</v>
      </c>
    </row>
    <row r="241" spans="1:1" x14ac:dyDescent="0.25">
      <c r="A241">
        <v>411</v>
      </c>
    </row>
    <row r="242" spans="1:1" x14ac:dyDescent="0.25">
      <c r="A242">
        <v>218</v>
      </c>
    </row>
    <row r="243" spans="1:1" x14ac:dyDescent="0.25">
      <c r="A243">
        <v>308</v>
      </c>
    </row>
    <row r="244" spans="1:1" x14ac:dyDescent="0.25">
      <c r="A244">
        <v>942</v>
      </c>
    </row>
    <row r="245" spans="1:1" x14ac:dyDescent="0.25">
      <c r="A245">
        <v>762</v>
      </c>
    </row>
    <row r="246" spans="1:1" x14ac:dyDescent="0.25">
      <c r="A246">
        <v>965</v>
      </c>
    </row>
    <row r="247" spans="1:1" x14ac:dyDescent="0.25">
      <c r="A247">
        <v>552</v>
      </c>
    </row>
    <row r="248" spans="1:1" x14ac:dyDescent="0.25">
      <c r="A248">
        <v>140</v>
      </c>
    </row>
    <row r="249" spans="1:1" x14ac:dyDescent="0.25">
      <c r="A249">
        <v>833</v>
      </c>
    </row>
    <row r="250" spans="1:1" x14ac:dyDescent="0.25">
      <c r="A250">
        <v>983</v>
      </c>
    </row>
    <row r="251" spans="1:1" x14ac:dyDescent="0.25">
      <c r="A251">
        <v>924</v>
      </c>
    </row>
    <row r="252" spans="1:1" x14ac:dyDescent="0.25">
      <c r="A252">
        <v>766</v>
      </c>
    </row>
    <row r="253" spans="1:1" x14ac:dyDescent="0.25">
      <c r="A253">
        <v>685</v>
      </c>
    </row>
    <row r="254" spans="1:1" x14ac:dyDescent="0.25">
      <c r="A254">
        <v>848</v>
      </c>
    </row>
    <row r="255" spans="1:1" x14ac:dyDescent="0.25">
      <c r="A255">
        <v>996</v>
      </c>
    </row>
    <row r="256" spans="1:1" x14ac:dyDescent="0.25">
      <c r="A256">
        <v>320</v>
      </c>
    </row>
    <row r="257" spans="1:1" x14ac:dyDescent="0.25">
      <c r="A257">
        <v>330</v>
      </c>
    </row>
    <row r="258" spans="1:1" x14ac:dyDescent="0.25">
      <c r="A258">
        <v>698</v>
      </c>
    </row>
    <row r="259" spans="1:1" x14ac:dyDescent="0.25">
      <c r="A259">
        <v>646</v>
      </c>
    </row>
    <row r="260" spans="1:1" x14ac:dyDescent="0.25">
      <c r="A260">
        <v>787</v>
      </c>
    </row>
    <row r="261" spans="1:1" x14ac:dyDescent="0.25">
      <c r="A261">
        <v>125</v>
      </c>
    </row>
    <row r="262" spans="1:1" x14ac:dyDescent="0.25">
      <c r="A262">
        <v>587</v>
      </c>
    </row>
    <row r="263" spans="1:1" x14ac:dyDescent="0.25">
      <c r="A263">
        <v>758</v>
      </c>
    </row>
    <row r="264" spans="1:1" x14ac:dyDescent="0.25">
      <c r="A264">
        <v>820</v>
      </c>
    </row>
    <row r="265" spans="1:1" x14ac:dyDescent="0.25">
      <c r="A265">
        <v>887</v>
      </c>
    </row>
    <row r="266" spans="1:1" x14ac:dyDescent="0.25">
      <c r="A266">
        <v>748</v>
      </c>
    </row>
    <row r="267" spans="1:1" x14ac:dyDescent="0.25">
      <c r="A267">
        <v>769</v>
      </c>
    </row>
    <row r="268" spans="1:1" x14ac:dyDescent="0.25">
      <c r="A268">
        <v>539</v>
      </c>
    </row>
    <row r="269" spans="1:1" x14ac:dyDescent="0.25">
      <c r="A269">
        <v>600</v>
      </c>
    </row>
    <row r="270" spans="1:1" x14ac:dyDescent="0.25">
      <c r="A270">
        <v>646</v>
      </c>
    </row>
    <row r="271" spans="1:1" x14ac:dyDescent="0.25">
      <c r="A271">
        <v>276</v>
      </c>
    </row>
    <row r="272" spans="1:1" x14ac:dyDescent="0.25">
      <c r="A272">
        <v>609</v>
      </c>
    </row>
    <row r="273" spans="1:1" x14ac:dyDescent="0.25">
      <c r="A273">
        <v>755</v>
      </c>
    </row>
    <row r="274" spans="1:1" x14ac:dyDescent="0.25">
      <c r="A274">
        <v>593</v>
      </c>
    </row>
    <row r="275" spans="1:1" x14ac:dyDescent="0.25">
      <c r="A275">
        <v>932</v>
      </c>
    </row>
    <row r="276" spans="1:1" x14ac:dyDescent="0.25">
      <c r="A276">
        <v>399</v>
      </c>
    </row>
    <row r="277" spans="1:1" x14ac:dyDescent="0.25">
      <c r="A277">
        <v>774</v>
      </c>
    </row>
    <row r="278" spans="1:1" x14ac:dyDescent="0.25">
      <c r="A278">
        <v>253</v>
      </c>
    </row>
    <row r="279" spans="1:1" x14ac:dyDescent="0.25">
      <c r="A279">
        <v>823</v>
      </c>
    </row>
    <row r="280" spans="1:1" x14ac:dyDescent="0.25">
      <c r="A280">
        <v>219</v>
      </c>
    </row>
    <row r="281" spans="1:1" x14ac:dyDescent="0.25">
      <c r="A281">
        <v>628</v>
      </c>
    </row>
    <row r="282" spans="1:1" x14ac:dyDescent="0.25">
      <c r="A282">
        <v>356</v>
      </c>
    </row>
    <row r="283" spans="1:1" x14ac:dyDescent="0.25">
      <c r="A283">
        <v>900</v>
      </c>
    </row>
    <row r="284" spans="1:1" x14ac:dyDescent="0.25">
      <c r="A284">
        <v>341</v>
      </c>
    </row>
    <row r="285" spans="1:1" x14ac:dyDescent="0.25">
      <c r="A285">
        <v>600</v>
      </c>
    </row>
    <row r="286" spans="1:1" x14ac:dyDescent="0.25">
      <c r="A286">
        <v>838</v>
      </c>
    </row>
    <row r="287" spans="1:1" x14ac:dyDescent="0.25">
      <c r="A287">
        <v>208</v>
      </c>
    </row>
    <row r="288" spans="1:1" x14ac:dyDescent="0.25">
      <c r="A288">
        <v>506</v>
      </c>
    </row>
    <row r="289" spans="1:1" x14ac:dyDescent="0.25">
      <c r="A289">
        <v>435</v>
      </c>
    </row>
    <row r="290" spans="1:1" x14ac:dyDescent="0.25">
      <c r="A290">
        <v>154</v>
      </c>
    </row>
    <row r="291" spans="1:1" x14ac:dyDescent="0.25">
      <c r="A291">
        <v>993</v>
      </c>
    </row>
    <row r="292" spans="1:1" x14ac:dyDescent="0.25">
      <c r="A292">
        <v>941</v>
      </c>
    </row>
    <row r="293" spans="1:1" x14ac:dyDescent="0.25">
      <c r="A293">
        <v>894</v>
      </c>
    </row>
    <row r="294" spans="1:1" x14ac:dyDescent="0.25">
      <c r="A294">
        <v>104</v>
      </c>
    </row>
    <row r="295" spans="1:1" x14ac:dyDescent="0.25">
      <c r="A295">
        <v>319</v>
      </c>
    </row>
    <row r="296" spans="1:1" x14ac:dyDescent="0.25">
      <c r="A296">
        <v>782</v>
      </c>
    </row>
    <row r="297" spans="1:1" x14ac:dyDescent="0.25">
      <c r="A297">
        <v>182</v>
      </c>
    </row>
    <row r="298" spans="1:1" x14ac:dyDescent="0.25">
      <c r="A298">
        <v>795</v>
      </c>
    </row>
    <row r="299" spans="1:1" x14ac:dyDescent="0.25">
      <c r="A299">
        <v>511</v>
      </c>
    </row>
    <row r="300" spans="1:1" x14ac:dyDescent="0.25">
      <c r="A300">
        <v>307</v>
      </c>
    </row>
    <row r="301" spans="1:1" x14ac:dyDescent="0.25">
      <c r="A301">
        <v>315</v>
      </c>
    </row>
    <row r="302" spans="1:1" x14ac:dyDescent="0.25">
      <c r="A302">
        <v>441</v>
      </c>
    </row>
    <row r="303" spans="1:1" x14ac:dyDescent="0.25">
      <c r="A303">
        <v>397</v>
      </c>
    </row>
    <row r="304" spans="1:1" x14ac:dyDescent="0.25">
      <c r="A304">
        <v>947</v>
      </c>
    </row>
    <row r="305" spans="1:1" x14ac:dyDescent="0.25">
      <c r="A305">
        <v>845</v>
      </c>
    </row>
    <row r="306" spans="1:1" x14ac:dyDescent="0.25">
      <c r="A306">
        <v>176</v>
      </c>
    </row>
    <row r="307" spans="1:1" x14ac:dyDescent="0.25">
      <c r="A307">
        <v>792</v>
      </c>
    </row>
    <row r="308" spans="1:1" x14ac:dyDescent="0.25">
      <c r="A308">
        <v>440</v>
      </c>
    </row>
    <row r="309" spans="1:1" x14ac:dyDescent="0.25">
      <c r="A309">
        <v>634</v>
      </c>
    </row>
    <row r="310" spans="1:1" x14ac:dyDescent="0.25">
      <c r="A310">
        <v>137</v>
      </c>
    </row>
    <row r="311" spans="1:1" x14ac:dyDescent="0.25">
      <c r="A311">
        <v>914</v>
      </c>
    </row>
    <row r="312" spans="1:1" x14ac:dyDescent="0.25">
      <c r="A312">
        <v>217</v>
      </c>
    </row>
    <row r="313" spans="1:1" x14ac:dyDescent="0.25">
      <c r="A313">
        <v>486</v>
      </c>
    </row>
    <row r="314" spans="1:1" x14ac:dyDescent="0.25">
      <c r="A314">
        <v>836</v>
      </c>
    </row>
    <row r="315" spans="1:1" x14ac:dyDescent="0.25">
      <c r="A315">
        <v>459</v>
      </c>
    </row>
    <row r="316" spans="1:1" x14ac:dyDescent="0.25">
      <c r="A316">
        <v>188</v>
      </c>
    </row>
    <row r="317" spans="1:1" x14ac:dyDescent="0.25">
      <c r="A317">
        <v>420</v>
      </c>
    </row>
    <row r="318" spans="1:1" x14ac:dyDescent="0.25">
      <c r="A318">
        <v>602</v>
      </c>
    </row>
    <row r="319" spans="1:1" x14ac:dyDescent="0.25">
      <c r="A319">
        <v>168</v>
      </c>
    </row>
    <row r="320" spans="1:1" x14ac:dyDescent="0.25">
      <c r="A320">
        <v>253</v>
      </c>
    </row>
    <row r="321" spans="1:1" x14ac:dyDescent="0.25">
      <c r="A321">
        <v>598</v>
      </c>
    </row>
    <row r="322" spans="1:1" x14ac:dyDescent="0.25">
      <c r="A322">
        <v>314</v>
      </c>
    </row>
    <row r="323" spans="1:1" x14ac:dyDescent="0.25">
      <c r="A323">
        <v>892</v>
      </c>
    </row>
    <row r="324" spans="1:1" x14ac:dyDescent="0.25">
      <c r="A324">
        <v>261</v>
      </c>
    </row>
    <row r="325" spans="1:1" x14ac:dyDescent="0.25">
      <c r="A325">
        <v>214</v>
      </c>
    </row>
    <row r="326" spans="1:1" x14ac:dyDescent="0.25">
      <c r="A326">
        <v>825</v>
      </c>
    </row>
    <row r="327" spans="1:1" x14ac:dyDescent="0.25">
      <c r="A327">
        <v>599</v>
      </c>
    </row>
    <row r="328" spans="1:1" x14ac:dyDescent="0.25">
      <c r="A328">
        <v>717</v>
      </c>
    </row>
    <row r="329" spans="1:1" x14ac:dyDescent="0.25">
      <c r="A329">
        <v>815</v>
      </c>
    </row>
    <row r="330" spans="1:1" x14ac:dyDescent="0.25">
      <c r="A330">
        <v>946</v>
      </c>
    </row>
    <row r="331" spans="1:1" x14ac:dyDescent="0.25">
      <c r="A331">
        <v>912</v>
      </c>
    </row>
    <row r="332" spans="1:1" x14ac:dyDescent="0.25">
      <c r="A332">
        <v>764</v>
      </c>
    </row>
    <row r="333" spans="1:1" x14ac:dyDescent="0.25">
      <c r="A333">
        <v>261</v>
      </c>
    </row>
    <row r="334" spans="1:1" x14ac:dyDescent="0.25">
      <c r="A334">
        <v>702</v>
      </c>
    </row>
    <row r="335" spans="1:1" x14ac:dyDescent="0.25">
      <c r="A335">
        <v>808</v>
      </c>
    </row>
    <row r="336" spans="1:1" x14ac:dyDescent="0.25">
      <c r="A336">
        <v>616</v>
      </c>
    </row>
    <row r="337" spans="1:1" x14ac:dyDescent="0.25">
      <c r="A337">
        <v>697</v>
      </c>
    </row>
    <row r="338" spans="1:1" x14ac:dyDescent="0.25">
      <c r="A338">
        <v>329</v>
      </c>
    </row>
    <row r="339" spans="1:1" x14ac:dyDescent="0.25">
      <c r="A339">
        <v>932</v>
      </c>
    </row>
    <row r="340" spans="1:1" x14ac:dyDescent="0.25">
      <c r="A340">
        <v>557</v>
      </c>
    </row>
    <row r="341" spans="1:1" x14ac:dyDescent="0.25">
      <c r="A341">
        <v>422</v>
      </c>
    </row>
    <row r="342" spans="1:1" x14ac:dyDescent="0.25">
      <c r="A342">
        <v>653</v>
      </c>
    </row>
    <row r="343" spans="1:1" x14ac:dyDescent="0.25">
      <c r="A343">
        <v>731</v>
      </c>
    </row>
    <row r="344" spans="1:1" x14ac:dyDescent="0.25">
      <c r="A344">
        <v>715</v>
      </c>
    </row>
    <row r="345" spans="1:1" x14ac:dyDescent="0.25">
      <c r="A345">
        <v>766</v>
      </c>
    </row>
    <row r="346" spans="1:1" x14ac:dyDescent="0.25">
      <c r="A346">
        <v>149</v>
      </c>
    </row>
    <row r="347" spans="1:1" x14ac:dyDescent="0.25">
      <c r="A347">
        <v>498</v>
      </c>
    </row>
    <row r="348" spans="1:1" x14ac:dyDescent="0.25">
      <c r="A348">
        <v>150</v>
      </c>
    </row>
    <row r="349" spans="1:1" x14ac:dyDescent="0.25">
      <c r="A349">
        <v>575</v>
      </c>
    </row>
    <row r="350" spans="1:1" x14ac:dyDescent="0.25">
      <c r="A350">
        <v>792</v>
      </c>
    </row>
    <row r="351" spans="1:1" x14ac:dyDescent="0.25">
      <c r="A351">
        <v>257</v>
      </c>
    </row>
    <row r="352" spans="1:1" x14ac:dyDescent="0.25">
      <c r="A352">
        <v>392</v>
      </c>
    </row>
    <row r="353" spans="1:1" x14ac:dyDescent="0.25">
      <c r="A353">
        <v>496</v>
      </c>
    </row>
    <row r="354" spans="1:1" x14ac:dyDescent="0.25">
      <c r="A354">
        <v>206</v>
      </c>
    </row>
    <row r="355" spans="1:1" x14ac:dyDescent="0.25">
      <c r="A355">
        <v>799</v>
      </c>
    </row>
    <row r="356" spans="1:1" x14ac:dyDescent="0.25">
      <c r="A356">
        <v>106</v>
      </c>
    </row>
    <row r="357" spans="1:1" x14ac:dyDescent="0.25">
      <c r="A357">
        <v>494</v>
      </c>
    </row>
    <row r="358" spans="1:1" x14ac:dyDescent="0.25">
      <c r="A358">
        <v>593</v>
      </c>
    </row>
    <row r="359" spans="1:1" x14ac:dyDescent="0.25">
      <c r="A359">
        <v>413</v>
      </c>
    </row>
    <row r="360" spans="1:1" x14ac:dyDescent="0.25">
      <c r="A360">
        <v>800</v>
      </c>
    </row>
    <row r="361" spans="1:1" x14ac:dyDescent="0.25">
      <c r="A361">
        <v>156</v>
      </c>
    </row>
    <row r="362" spans="1:1" x14ac:dyDescent="0.25">
      <c r="A362">
        <v>469</v>
      </c>
    </row>
    <row r="363" spans="1:1" x14ac:dyDescent="0.25">
      <c r="A363">
        <v>132</v>
      </c>
    </row>
    <row r="364" spans="1:1" x14ac:dyDescent="0.25">
      <c r="A364">
        <v>335</v>
      </c>
    </row>
    <row r="365" spans="1:1" x14ac:dyDescent="0.25">
      <c r="A365">
        <v>554</v>
      </c>
    </row>
    <row r="366" spans="1:1" x14ac:dyDescent="0.25">
      <c r="A366">
        <v>901</v>
      </c>
    </row>
    <row r="367" spans="1:1" x14ac:dyDescent="0.25">
      <c r="A367">
        <v>200</v>
      </c>
    </row>
    <row r="368" spans="1:1" x14ac:dyDescent="0.25">
      <c r="A368">
        <v>828</v>
      </c>
    </row>
    <row r="369" spans="1:1" x14ac:dyDescent="0.25">
      <c r="A369">
        <v>463</v>
      </c>
    </row>
    <row r="370" spans="1:1" x14ac:dyDescent="0.25">
      <c r="A370">
        <v>363</v>
      </c>
    </row>
    <row r="371" spans="1:1" x14ac:dyDescent="0.25">
      <c r="A371">
        <v>793</v>
      </c>
    </row>
    <row r="372" spans="1:1" x14ac:dyDescent="0.25">
      <c r="A372">
        <v>165</v>
      </c>
    </row>
    <row r="373" spans="1:1" x14ac:dyDescent="0.25">
      <c r="A373">
        <v>849</v>
      </c>
    </row>
    <row r="374" spans="1:1" x14ac:dyDescent="0.25">
      <c r="A374">
        <v>468</v>
      </c>
    </row>
    <row r="375" spans="1:1" x14ac:dyDescent="0.25">
      <c r="A375">
        <v>547</v>
      </c>
    </row>
    <row r="376" spans="1:1" x14ac:dyDescent="0.25">
      <c r="A376">
        <v>303</v>
      </c>
    </row>
    <row r="377" spans="1:1" x14ac:dyDescent="0.25">
      <c r="A377">
        <v>219</v>
      </c>
    </row>
    <row r="378" spans="1:1" x14ac:dyDescent="0.25">
      <c r="A378">
        <v>941</v>
      </c>
    </row>
    <row r="379" spans="1:1" x14ac:dyDescent="0.25">
      <c r="A379">
        <v>415</v>
      </c>
    </row>
    <row r="380" spans="1:1" x14ac:dyDescent="0.25">
      <c r="A380">
        <v>816</v>
      </c>
    </row>
    <row r="381" spans="1:1" x14ac:dyDescent="0.25">
      <c r="A381">
        <v>231</v>
      </c>
    </row>
    <row r="382" spans="1:1" x14ac:dyDescent="0.25">
      <c r="A382">
        <v>494</v>
      </c>
    </row>
    <row r="383" spans="1:1" x14ac:dyDescent="0.25">
      <c r="A383">
        <v>840</v>
      </c>
    </row>
    <row r="384" spans="1:1" x14ac:dyDescent="0.25">
      <c r="A384">
        <v>515</v>
      </c>
    </row>
    <row r="385" spans="1:1" x14ac:dyDescent="0.25">
      <c r="A385">
        <v>223</v>
      </c>
    </row>
    <row r="386" spans="1:1" x14ac:dyDescent="0.25">
      <c r="A386">
        <v>191</v>
      </c>
    </row>
    <row r="387" spans="1:1" x14ac:dyDescent="0.25">
      <c r="A387">
        <v>208</v>
      </c>
    </row>
    <row r="388" spans="1:1" x14ac:dyDescent="0.25">
      <c r="A388">
        <v>696</v>
      </c>
    </row>
    <row r="389" spans="1:1" x14ac:dyDescent="0.25">
      <c r="A389">
        <v>363</v>
      </c>
    </row>
    <row r="390" spans="1:1" x14ac:dyDescent="0.25">
      <c r="A390">
        <v>842</v>
      </c>
    </row>
    <row r="391" spans="1:1" x14ac:dyDescent="0.25">
      <c r="A391">
        <v>880</v>
      </c>
    </row>
    <row r="392" spans="1:1" x14ac:dyDescent="0.25">
      <c r="A392">
        <v>837</v>
      </c>
    </row>
    <row r="393" spans="1:1" x14ac:dyDescent="0.25">
      <c r="A393">
        <v>751</v>
      </c>
    </row>
    <row r="394" spans="1:1" x14ac:dyDescent="0.25">
      <c r="A394">
        <v>783</v>
      </c>
    </row>
    <row r="395" spans="1:1" x14ac:dyDescent="0.25">
      <c r="A395">
        <v>730</v>
      </c>
    </row>
    <row r="396" spans="1:1" x14ac:dyDescent="0.25">
      <c r="A396">
        <v>403</v>
      </c>
    </row>
    <row r="397" spans="1:1" x14ac:dyDescent="0.25">
      <c r="A397">
        <v>707</v>
      </c>
    </row>
    <row r="398" spans="1:1" x14ac:dyDescent="0.25">
      <c r="A398">
        <v>837</v>
      </c>
    </row>
    <row r="399" spans="1:1" x14ac:dyDescent="0.25">
      <c r="A399">
        <v>506</v>
      </c>
    </row>
    <row r="400" spans="1:1" x14ac:dyDescent="0.25">
      <c r="A400">
        <v>988</v>
      </c>
    </row>
    <row r="401" spans="1:1" x14ac:dyDescent="0.25">
      <c r="A401">
        <v>523</v>
      </c>
    </row>
    <row r="402" spans="1:1" x14ac:dyDescent="0.25">
      <c r="A402">
        <v>684</v>
      </c>
    </row>
    <row r="403" spans="1:1" x14ac:dyDescent="0.25">
      <c r="A403">
        <v>912</v>
      </c>
    </row>
    <row r="404" spans="1:1" x14ac:dyDescent="0.25">
      <c r="A404">
        <v>494</v>
      </c>
    </row>
    <row r="405" spans="1:1" x14ac:dyDescent="0.25">
      <c r="A405">
        <v>651</v>
      </c>
    </row>
    <row r="406" spans="1:1" x14ac:dyDescent="0.25">
      <c r="A406">
        <v>897</v>
      </c>
    </row>
    <row r="407" spans="1:1" x14ac:dyDescent="0.25">
      <c r="A407">
        <v>892</v>
      </c>
    </row>
    <row r="408" spans="1:1" x14ac:dyDescent="0.25">
      <c r="A408">
        <v>241</v>
      </c>
    </row>
    <row r="409" spans="1:1" x14ac:dyDescent="0.25">
      <c r="A409">
        <v>182</v>
      </c>
    </row>
    <row r="410" spans="1:1" x14ac:dyDescent="0.25">
      <c r="A410">
        <v>129</v>
      </c>
    </row>
    <row r="411" spans="1:1" x14ac:dyDescent="0.25">
      <c r="A411">
        <v>507</v>
      </c>
    </row>
    <row r="412" spans="1:1" x14ac:dyDescent="0.25">
      <c r="A412">
        <v>565</v>
      </c>
    </row>
    <row r="413" spans="1:1" x14ac:dyDescent="0.25">
      <c r="A413">
        <v>286</v>
      </c>
    </row>
    <row r="414" spans="1:1" x14ac:dyDescent="0.25">
      <c r="A414">
        <v>334</v>
      </c>
    </row>
    <row r="415" spans="1:1" x14ac:dyDescent="0.25">
      <c r="A415">
        <v>522</v>
      </c>
    </row>
    <row r="416" spans="1:1" x14ac:dyDescent="0.25">
      <c r="A416">
        <v>329</v>
      </c>
    </row>
    <row r="417" spans="1:1" x14ac:dyDescent="0.25">
      <c r="A417">
        <v>881</v>
      </c>
    </row>
    <row r="418" spans="1:1" x14ac:dyDescent="0.25">
      <c r="A418">
        <v>702</v>
      </c>
    </row>
    <row r="419" spans="1:1" x14ac:dyDescent="0.25">
      <c r="A419">
        <v>381</v>
      </c>
    </row>
    <row r="420" spans="1:1" x14ac:dyDescent="0.25">
      <c r="A420">
        <v>247</v>
      </c>
    </row>
    <row r="421" spans="1:1" x14ac:dyDescent="0.25">
      <c r="A421">
        <v>120</v>
      </c>
    </row>
    <row r="422" spans="1:1" x14ac:dyDescent="0.25">
      <c r="A422">
        <v>556</v>
      </c>
    </row>
    <row r="423" spans="1:1" x14ac:dyDescent="0.25">
      <c r="A423">
        <v>246</v>
      </c>
    </row>
    <row r="424" spans="1:1" x14ac:dyDescent="0.25">
      <c r="A424">
        <v>379</v>
      </c>
    </row>
    <row r="425" spans="1:1" x14ac:dyDescent="0.25">
      <c r="A425">
        <v>759</v>
      </c>
    </row>
    <row r="426" spans="1:1" x14ac:dyDescent="0.25">
      <c r="A426">
        <v>827</v>
      </c>
    </row>
    <row r="427" spans="1:1" x14ac:dyDescent="0.25">
      <c r="A427">
        <v>781</v>
      </c>
    </row>
    <row r="428" spans="1:1" x14ac:dyDescent="0.25">
      <c r="A428">
        <v>268</v>
      </c>
    </row>
    <row r="429" spans="1:1" x14ac:dyDescent="0.25">
      <c r="A429">
        <v>120</v>
      </c>
    </row>
    <row r="430" spans="1:1" x14ac:dyDescent="0.25">
      <c r="A430">
        <v>900</v>
      </c>
    </row>
    <row r="431" spans="1:1" x14ac:dyDescent="0.25">
      <c r="A431">
        <v>577</v>
      </c>
    </row>
    <row r="432" spans="1:1" x14ac:dyDescent="0.25">
      <c r="A432">
        <v>522</v>
      </c>
    </row>
    <row r="433" spans="1:1" x14ac:dyDescent="0.25">
      <c r="A433">
        <v>705</v>
      </c>
    </row>
    <row r="434" spans="1:1" x14ac:dyDescent="0.25">
      <c r="A434">
        <v>472</v>
      </c>
    </row>
    <row r="435" spans="1:1" x14ac:dyDescent="0.25">
      <c r="A435">
        <v>470</v>
      </c>
    </row>
    <row r="436" spans="1:1" x14ac:dyDescent="0.25">
      <c r="A436">
        <v>678</v>
      </c>
    </row>
    <row r="437" spans="1:1" x14ac:dyDescent="0.25">
      <c r="A437">
        <v>660</v>
      </c>
    </row>
    <row r="438" spans="1:1" x14ac:dyDescent="0.25">
      <c r="A438">
        <v>551</v>
      </c>
    </row>
    <row r="439" spans="1:1" x14ac:dyDescent="0.25">
      <c r="A439">
        <v>187</v>
      </c>
    </row>
    <row r="440" spans="1:1" x14ac:dyDescent="0.25">
      <c r="A440">
        <v>204</v>
      </c>
    </row>
    <row r="441" spans="1:1" x14ac:dyDescent="0.25">
      <c r="A441">
        <v>315</v>
      </c>
    </row>
    <row r="442" spans="1:1" x14ac:dyDescent="0.25">
      <c r="A442">
        <v>174</v>
      </c>
    </row>
    <row r="443" spans="1:1" x14ac:dyDescent="0.25">
      <c r="A443">
        <v>922</v>
      </c>
    </row>
    <row r="444" spans="1:1" x14ac:dyDescent="0.25">
      <c r="A444">
        <v>612</v>
      </c>
    </row>
    <row r="445" spans="1:1" x14ac:dyDescent="0.25">
      <c r="A445">
        <v>764</v>
      </c>
    </row>
    <row r="446" spans="1:1" x14ac:dyDescent="0.25">
      <c r="A446">
        <v>310</v>
      </c>
    </row>
    <row r="447" spans="1:1" x14ac:dyDescent="0.25">
      <c r="A447">
        <v>785</v>
      </c>
    </row>
    <row r="448" spans="1:1" x14ac:dyDescent="0.25">
      <c r="A448">
        <v>387</v>
      </c>
    </row>
    <row r="449" spans="1:1" x14ac:dyDescent="0.25">
      <c r="A449">
        <v>256</v>
      </c>
    </row>
    <row r="450" spans="1:1" x14ac:dyDescent="0.25">
      <c r="A450">
        <v>110</v>
      </c>
    </row>
    <row r="451" spans="1:1" x14ac:dyDescent="0.25">
      <c r="A451">
        <v>602</v>
      </c>
    </row>
    <row r="452" spans="1:1" x14ac:dyDescent="0.25">
      <c r="A452">
        <v>670</v>
      </c>
    </row>
    <row r="453" spans="1:1" x14ac:dyDescent="0.25">
      <c r="A453">
        <v>836</v>
      </c>
    </row>
    <row r="454" spans="1:1" x14ac:dyDescent="0.25">
      <c r="A454">
        <v>849</v>
      </c>
    </row>
    <row r="455" spans="1:1" x14ac:dyDescent="0.25">
      <c r="A455">
        <v>263</v>
      </c>
    </row>
    <row r="456" spans="1:1" x14ac:dyDescent="0.25">
      <c r="A456">
        <v>679</v>
      </c>
    </row>
    <row r="457" spans="1:1" x14ac:dyDescent="0.25">
      <c r="A457">
        <v>162</v>
      </c>
    </row>
    <row r="458" spans="1:1" x14ac:dyDescent="0.25">
      <c r="A458">
        <v>731</v>
      </c>
    </row>
    <row r="459" spans="1:1" x14ac:dyDescent="0.25">
      <c r="A459">
        <v>109</v>
      </c>
    </row>
    <row r="460" spans="1:1" x14ac:dyDescent="0.25">
      <c r="A460">
        <v>221</v>
      </c>
    </row>
    <row r="461" spans="1:1" x14ac:dyDescent="0.25">
      <c r="A461">
        <v>595</v>
      </c>
    </row>
    <row r="462" spans="1:1" x14ac:dyDescent="0.25">
      <c r="A462">
        <v>432</v>
      </c>
    </row>
    <row r="463" spans="1:1" x14ac:dyDescent="0.25">
      <c r="A463">
        <v>639</v>
      </c>
    </row>
    <row r="464" spans="1:1" x14ac:dyDescent="0.25">
      <c r="A464">
        <v>255</v>
      </c>
    </row>
    <row r="465" spans="1:1" x14ac:dyDescent="0.25">
      <c r="A465">
        <v>180</v>
      </c>
    </row>
    <row r="466" spans="1:1" x14ac:dyDescent="0.25">
      <c r="A466">
        <v>871</v>
      </c>
    </row>
    <row r="467" spans="1:1" x14ac:dyDescent="0.25">
      <c r="A467">
        <v>181</v>
      </c>
    </row>
    <row r="468" spans="1:1" x14ac:dyDescent="0.25">
      <c r="A468">
        <v>606</v>
      </c>
    </row>
    <row r="469" spans="1:1" x14ac:dyDescent="0.25">
      <c r="A469">
        <v>828</v>
      </c>
    </row>
    <row r="470" spans="1:1" x14ac:dyDescent="0.25">
      <c r="A470">
        <v>461</v>
      </c>
    </row>
    <row r="471" spans="1:1" x14ac:dyDescent="0.25">
      <c r="A471">
        <v>279</v>
      </c>
    </row>
    <row r="472" spans="1:1" x14ac:dyDescent="0.25">
      <c r="A472">
        <v>432</v>
      </c>
    </row>
    <row r="473" spans="1:1" x14ac:dyDescent="0.25">
      <c r="A473">
        <v>132</v>
      </c>
    </row>
    <row r="474" spans="1:1" x14ac:dyDescent="0.25">
      <c r="A474">
        <v>630</v>
      </c>
    </row>
    <row r="475" spans="1:1" x14ac:dyDescent="0.25">
      <c r="A475">
        <v>764</v>
      </c>
    </row>
    <row r="476" spans="1:1" x14ac:dyDescent="0.25">
      <c r="A476">
        <v>984</v>
      </c>
    </row>
    <row r="477" spans="1:1" x14ac:dyDescent="0.25">
      <c r="A477">
        <v>377</v>
      </c>
    </row>
    <row r="478" spans="1:1" x14ac:dyDescent="0.25">
      <c r="A478">
        <v>685</v>
      </c>
    </row>
    <row r="479" spans="1:1" x14ac:dyDescent="0.25">
      <c r="A479">
        <v>934</v>
      </c>
    </row>
    <row r="480" spans="1:1" x14ac:dyDescent="0.25">
      <c r="A480">
        <v>300</v>
      </c>
    </row>
    <row r="481" spans="1:1" x14ac:dyDescent="0.25">
      <c r="A481">
        <v>610</v>
      </c>
    </row>
    <row r="482" spans="1:1" x14ac:dyDescent="0.25">
      <c r="A482">
        <v>360</v>
      </c>
    </row>
    <row r="483" spans="1:1" x14ac:dyDescent="0.25">
      <c r="A483">
        <v>687</v>
      </c>
    </row>
    <row r="484" spans="1:1" x14ac:dyDescent="0.25">
      <c r="A484">
        <v>642</v>
      </c>
    </row>
    <row r="485" spans="1:1" x14ac:dyDescent="0.25">
      <c r="A485">
        <v>142</v>
      </c>
    </row>
    <row r="486" spans="1:1" x14ac:dyDescent="0.25">
      <c r="A486">
        <v>414</v>
      </c>
    </row>
    <row r="487" spans="1:1" x14ac:dyDescent="0.25">
      <c r="A487">
        <v>587</v>
      </c>
    </row>
    <row r="488" spans="1:1" x14ac:dyDescent="0.25">
      <c r="A488">
        <v>736</v>
      </c>
    </row>
    <row r="489" spans="1:1" x14ac:dyDescent="0.25">
      <c r="A489">
        <v>922</v>
      </c>
    </row>
    <row r="490" spans="1:1" x14ac:dyDescent="0.25">
      <c r="A490">
        <v>677</v>
      </c>
    </row>
    <row r="491" spans="1:1" x14ac:dyDescent="0.25">
      <c r="A491">
        <v>199</v>
      </c>
    </row>
    <row r="492" spans="1:1" x14ac:dyDescent="0.25">
      <c r="A492">
        <v>463</v>
      </c>
    </row>
    <row r="493" spans="1:1" x14ac:dyDescent="0.25">
      <c r="A493">
        <v>663</v>
      </c>
    </row>
    <row r="494" spans="1:1" x14ac:dyDescent="0.25">
      <c r="A494">
        <v>472</v>
      </c>
    </row>
    <row r="495" spans="1:1" x14ac:dyDescent="0.25">
      <c r="A495">
        <v>907</v>
      </c>
    </row>
    <row r="496" spans="1:1" x14ac:dyDescent="0.25">
      <c r="A496">
        <v>732</v>
      </c>
    </row>
    <row r="497" spans="1:1" x14ac:dyDescent="0.25">
      <c r="A497">
        <v>467</v>
      </c>
    </row>
    <row r="498" spans="1:1" x14ac:dyDescent="0.25">
      <c r="A498">
        <v>936</v>
      </c>
    </row>
    <row r="499" spans="1:1" x14ac:dyDescent="0.25">
      <c r="A499">
        <v>140</v>
      </c>
    </row>
    <row r="500" spans="1:1" x14ac:dyDescent="0.25">
      <c r="A500">
        <v>955</v>
      </c>
    </row>
    <row r="501" spans="1:1" x14ac:dyDescent="0.25">
      <c r="A501">
        <v>139</v>
      </c>
    </row>
    <row r="502" spans="1:1" x14ac:dyDescent="0.25">
      <c r="A502">
        <v>418</v>
      </c>
    </row>
    <row r="503" spans="1:1" x14ac:dyDescent="0.25">
      <c r="A503">
        <v>113</v>
      </c>
    </row>
    <row r="504" spans="1:1" x14ac:dyDescent="0.25">
      <c r="A504">
        <v>345</v>
      </c>
    </row>
    <row r="505" spans="1:1" x14ac:dyDescent="0.25">
      <c r="A505">
        <v>880</v>
      </c>
    </row>
    <row r="506" spans="1:1" x14ac:dyDescent="0.25">
      <c r="A506">
        <v>481</v>
      </c>
    </row>
    <row r="507" spans="1:1" x14ac:dyDescent="0.25">
      <c r="A507">
        <v>190</v>
      </c>
    </row>
    <row r="508" spans="1:1" x14ac:dyDescent="0.25">
      <c r="A508">
        <v>317</v>
      </c>
    </row>
    <row r="509" spans="1:1" x14ac:dyDescent="0.25">
      <c r="A509">
        <v>827</v>
      </c>
    </row>
    <row r="510" spans="1:1" x14ac:dyDescent="0.25">
      <c r="A510">
        <v>235</v>
      </c>
    </row>
    <row r="511" spans="1:1" x14ac:dyDescent="0.25">
      <c r="A511">
        <v>252</v>
      </c>
    </row>
    <row r="512" spans="1:1" x14ac:dyDescent="0.25">
      <c r="A512">
        <v>996</v>
      </c>
    </row>
    <row r="513" spans="1:1" x14ac:dyDescent="0.25">
      <c r="A513">
        <v>791</v>
      </c>
    </row>
    <row r="514" spans="1:1" x14ac:dyDescent="0.25">
      <c r="A514">
        <v>517</v>
      </c>
    </row>
    <row r="515" spans="1:1" x14ac:dyDescent="0.25">
      <c r="A515">
        <v>616</v>
      </c>
    </row>
    <row r="516" spans="1:1" x14ac:dyDescent="0.25">
      <c r="A516">
        <v>887</v>
      </c>
    </row>
    <row r="517" spans="1:1" x14ac:dyDescent="0.25">
      <c r="A517">
        <v>314</v>
      </c>
    </row>
    <row r="518" spans="1:1" x14ac:dyDescent="0.25">
      <c r="A518">
        <v>938</v>
      </c>
    </row>
    <row r="519" spans="1:1" x14ac:dyDescent="0.25">
      <c r="A519">
        <v>865</v>
      </c>
    </row>
    <row r="520" spans="1:1" x14ac:dyDescent="0.25">
      <c r="A520">
        <v>534</v>
      </c>
    </row>
    <row r="521" spans="1:1" x14ac:dyDescent="0.25">
      <c r="A521">
        <v>990</v>
      </c>
    </row>
    <row r="522" spans="1:1" x14ac:dyDescent="0.25">
      <c r="A522">
        <v>850</v>
      </c>
    </row>
    <row r="523" spans="1:1" x14ac:dyDescent="0.25">
      <c r="A523">
        <v>391</v>
      </c>
    </row>
    <row r="524" spans="1:1" x14ac:dyDescent="0.25">
      <c r="A524">
        <v>491</v>
      </c>
    </row>
    <row r="525" spans="1:1" x14ac:dyDescent="0.25">
      <c r="A525">
        <v>556</v>
      </c>
    </row>
    <row r="526" spans="1:1" x14ac:dyDescent="0.25">
      <c r="A526">
        <v>819</v>
      </c>
    </row>
    <row r="527" spans="1:1" x14ac:dyDescent="0.25">
      <c r="A527">
        <v>726</v>
      </c>
    </row>
    <row r="528" spans="1:1" x14ac:dyDescent="0.25">
      <c r="A528">
        <v>552</v>
      </c>
    </row>
    <row r="529" spans="1:1" x14ac:dyDescent="0.25">
      <c r="A529">
        <v>821</v>
      </c>
    </row>
    <row r="530" spans="1:1" x14ac:dyDescent="0.25">
      <c r="A530">
        <v>702</v>
      </c>
    </row>
    <row r="531" spans="1:1" x14ac:dyDescent="0.25">
      <c r="A531">
        <v>380</v>
      </c>
    </row>
    <row r="532" spans="1:1" x14ac:dyDescent="0.25">
      <c r="A532">
        <v>712</v>
      </c>
    </row>
    <row r="533" spans="1:1" x14ac:dyDescent="0.25">
      <c r="A533">
        <v>893</v>
      </c>
    </row>
    <row r="534" spans="1:1" x14ac:dyDescent="0.25">
      <c r="A534">
        <v>849</v>
      </c>
    </row>
    <row r="535" spans="1:1" x14ac:dyDescent="0.25">
      <c r="A535">
        <v>824</v>
      </c>
    </row>
    <row r="536" spans="1:1" x14ac:dyDescent="0.25">
      <c r="A536">
        <v>760</v>
      </c>
    </row>
    <row r="537" spans="1:1" x14ac:dyDescent="0.25">
      <c r="A537">
        <v>959</v>
      </c>
    </row>
    <row r="538" spans="1:1" x14ac:dyDescent="0.25">
      <c r="A538">
        <v>418</v>
      </c>
    </row>
    <row r="539" spans="1:1" x14ac:dyDescent="0.25">
      <c r="A539">
        <v>756</v>
      </c>
    </row>
    <row r="540" spans="1:1" x14ac:dyDescent="0.25">
      <c r="A540">
        <v>121</v>
      </c>
    </row>
    <row r="541" spans="1:1" x14ac:dyDescent="0.25">
      <c r="A541">
        <v>205</v>
      </c>
    </row>
    <row r="542" spans="1:1" x14ac:dyDescent="0.25">
      <c r="A542">
        <v>825</v>
      </c>
    </row>
    <row r="543" spans="1:1" x14ac:dyDescent="0.25">
      <c r="A543">
        <v>102</v>
      </c>
    </row>
    <row r="544" spans="1:1" x14ac:dyDescent="0.25">
      <c r="A544">
        <v>982</v>
      </c>
    </row>
    <row r="545" spans="1:1" x14ac:dyDescent="0.25">
      <c r="A545">
        <v>500</v>
      </c>
    </row>
    <row r="546" spans="1:1" x14ac:dyDescent="0.25">
      <c r="A546">
        <v>523</v>
      </c>
    </row>
    <row r="547" spans="1:1" x14ac:dyDescent="0.25">
      <c r="A547">
        <v>903</v>
      </c>
    </row>
    <row r="548" spans="1:1" x14ac:dyDescent="0.25">
      <c r="A548">
        <v>800</v>
      </c>
    </row>
    <row r="549" spans="1:1" x14ac:dyDescent="0.25">
      <c r="A549">
        <v>466</v>
      </c>
    </row>
    <row r="550" spans="1:1" x14ac:dyDescent="0.25">
      <c r="A550">
        <v>797</v>
      </c>
    </row>
    <row r="551" spans="1:1" x14ac:dyDescent="0.25">
      <c r="A551">
        <v>906</v>
      </c>
    </row>
    <row r="552" spans="1:1" x14ac:dyDescent="0.25">
      <c r="A552">
        <v>394</v>
      </c>
    </row>
    <row r="553" spans="1:1" x14ac:dyDescent="0.25">
      <c r="A553">
        <v>618</v>
      </c>
    </row>
    <row r="554" spans="1:1" x14ac:dyDescent="0.25">
      <c r="A554">
        <v>278</v>
      </c>
    </row>
    <row r="555" spans="1:1" x14ac:dyDescent="0.25">
      <c r="A555">
        <v>807</v>
      </c>
    </row>
    <row r="556" spans="1:1" x14ac:dyDescent="0.25">
      <c r="A556">
        <v>199</v>
      </c>
    </row>
    <row r="557" spans="1:1" x14ac:dyDescent="0.25">
      <c r="A557">
        <v>888</v>
      </c>
    </row>
    <row r="558" spans="1:1" x14ac:dyDescent="0.25">
      <c r="A558">
        <v>981</v>
      </c>
    </row>
    <row r="559" spans="1:1" x14ac:dyDescent="0.25">
      <c r="A559">
        <v>741</v>
      </c>
    </row>
    <row r="560" spans="1:1" x14ac:dyDescent="0.25">
      <c r="A560">
        <v>431</v>
      </c>
    </row>
    <row r="561" spans="1:1" x14ac:dyDescent="0.25">
      <c r="A561">
        <v>775</v>
      </c>
    </row>
    <row r="562" spans="1:1" x14ac:dyDescent="0.25">
      <c r="A562">
        <v>210</v>
      </c>
    </row>
    <row r="563" spans="1:1" x14ac:dyDescent="0.25">
      <c r="A563">
        <v>339</v>
      </c>
    </row>
    <row r="564" spans="1:1" x14ac:dyDescent="0.25">
      <c r="A564">
        <v>617</v>
      </c>
    </row>
    <row r="565" spans="1:1" x14ac:dyDescent="0.25">
      <c r="A565">
        <v>919</v>
      </c>
    </row>
    <row r="566" spans="1:1" x14ac:dyDescent="0.25">
      <c r="A566">
        <v>728</v>
      </c>
    </row>
    <row r="567" spans="1:1" x14ac:dyDescent="0.25">
      <c r="A567">
        <v>190</v>
      </c>
    </row>
    <row r="568" spans="1:1" x14ac:dyDescent="0.25">
      <c r="A568">
        <v>873</v>
      </c>
    </row>
    <row r="569" spans="1:1" x14ac:dyDescent="0.25">
      <c r="A569">
        <v>791</v>
      </c>
    </row>
    <row r="570" spans="1:1" x14ac:dyDescent="0.25">
      <c r="A570">
        <v>526</v>
      </c>
    </row>
    <row r="571" spans="1:1" x14ac:dyDescent="0.25">
      <c r="A571">
        <v>357</v>
      </c>
    </row>
    <row r="572" spans="1:1" x14ac:dyDescent="0.25">
      <c r="A572">
        <v>505</v>
      </c>
    </row>
    <row r="573" spans="1:1" x14ac:dyDescent="0.25">
      <c r="A573">
        <v>692</v>
      </c>
    </row>
    <row r="574" spans="1:1" x14ac:dyDescent="0.25">
      <c r="A574">
        <v>712</v>
      </c>
    </row>
    <row r="575" spans="1:1" x14ac:dyDescent="0.25">
      <c r="A575">
        <v>523</v>
      </c>
    </row>
    <row r="576" spans="1:1" x14ac:dyDescent="0.25">
      <c r="A576">
        <v>161</v>
      </c>
    </row>
    <row r="577" spans="1:1" x14ac:dyDescent="0.25">
      <c r="A577">
        <v>924</v>
      </c>
    </row>
    <row r="578" spans="1:1" x14ac:dyDescent="0.25">
      <c r="A578">
        <v>430</v>
      </c>
    </row>
    <row r="579" spans="1:1" x14ac:dyDescent="0.25">
      <c r="A579">
        <v>956</v>
      </c>
    </row>
    <row r="580" spans="1:1" x14ac:dyDescent="0.25">
      <c r="A580">
        <v>498</v>
      </c>
    </row>
    <row r="581" spans="1:1" x14ac:dyDescent="0.25">
      <c r="A581">
        <v>369</v>
      </c>
    </row>
    <row r="582" spans="1:1" x14ac:dyDescent="0.25">
      <c r="A582">
        <v>762</v>
      </c>
    </row>
    <row r="583" spans="1:1" x14ac:dyDescent="0.25">
      <c r="A583">
        <v>567</v>
      </c>
    </row>
    <row r="584" spans="1:1" x14ac:dyDescent="0.25">
      <c r="A584">
        <v>339</v>
      </c>
    </row>
    <row r="585" spans="1:1" x14ac:dyDescent="0.25">
      <c r="A585">
        <v>174</v>
      </c>
    </row>
    <row r="586" spans="1:1" x14ac:dyDescent="0.25">
      <c r="A586">
        <v>126</v>
      </c>
    </row>
    <row r="587" spans="1:1" x14ac:dyDescent="0.25">
      <c r="A587">
        <v>237</v>
      </c>
    </row>
    <row r="588" spans="1:1" x14ac:dyDescent="0.25">
      <c r="A588">
        <v>158</v>
      </c>
    </row>
    <row r="589" spans="1:1" x14ac:dyDescent="0.25">
      <c r="A589">
        <v>283</v>
      </c>
    </row>
    <row r="590" spans="1:1" x14ac:dyDescent="0.25">
      <c r="A590">
        <v>451</v>
      </c>
    </row>
    <row r="591" spans="1:1" x14ac:dyDescent="0.25">
      <c r="A591">
        <v>550</v>
      </c>
    </row>
    <row r="592" spans="1:1" x14ac:dyDescent="0.25">
      <c r="A592">
        <v>877</v>
      </c>
    </row>
    <row r="593" spans="1:1" x14ac:dyDescent="0.25">
      <c r="A593">
        <v>806</v>
      </c>
    </row>
    <row r="594" spans="1:1" x14ac:dyDescent="0.25">
      <c r="A594">
        <v>153</v>
      </c>
    </row>
    <row r="595" spans="1:1" x14ac:dyDescent="0.25">
      <c r="A595">
        <v>687</v>
      </c>
    </row>
    <row r="596" spans="1:1" x14ac:dyDescent="0.25">
      <c r="A596">
        <v>992</v>
      </c>
    </row>
    <row r="597" spans="1:1" x14ac:dyDescent="0.25">
      <c r="A597">
        <v>374</v>
      </c>
    </row>
    <row r="598" spans="1:1" x14ac:dyDescent="0.25">
      <c r="A598">
        <v>149</v>
      </c>
    </row>
    <row r="599" spans="1:1" x14ac:dyDescent="0.25">
      <c r="A599">
        <v>159</v>
      </c>
    </row>
    <row r="600" spans="1:1" x14ac:dyDescent="0.25">
      <c r="A600">
        <v>689</v>
      </c>
    </row>
    <row r="601" spans="1:1" x14ac:dyDescent="0.25">
      <c r="A601">
        <v>267</v>
      </c>
    </row>
    <row r="602" spans="1:1" x14ac:dyDescent="0.25">
      <c r="A602">
        <v>413</v>
      </c>
    </row>
    <row r="603" spans="1:1" x14ac:dyDescent="0.25">
      <c r="A603">
        <v>580</v>
      </c>
    </row>
    <row r="604" spans="1:1" x14ac:dyDescent="0.25">
      <c r="A604">
        <v>802</v>
      </c>
    </row>
    <row r="605" spans="1:1" x14ac:dyDescent="0.25">
      <c r="A605">
        <v>524</v>
      </c>
    </row>
    <row r="606" spans="1:1" x14ac:dyDescent="0.25">
      <c r="A606">
        <v>440</v>
      </c>
    </row>
    <row r="607" spans="1:1" x14ac:dyDescent="0.25">
      <c r="A607">
        <v>769</v>
      </c>
    </row>
    <row r="608" spans="1:1" x14ac:dyDescent="0.25">
      <c r="A608">
        <v>307</v>
      </c>
    </row>
    <row r="609" spans="1:1" x14ac:dyDescent="0.25">
      <c r="A609">
        <v>213</v>
      </c>
    </row>
    <row r="610" spans="1:1" x14ac:dyDescent="0.25">
      <c r="A610">
        <v>857</v>
      </c>
    </row>
    <row r="611" spans="1:1" x14ac:dyDescent="0.25">
      <c r="A611">
        <v>898</v>
      </c>
    </row>
    <row r="612" spans="1:1" x14ac:dyDescent="0.25">
      <c r="A612">
        <v>909</v>
      </c>
    </row>
    <row r="613" spans="1:1" x14ac:dyDescent="0.25">
      <c r="A613">
        <v>789</v>
      </c>
    </row>
    <row r="614" spans="1:1" x14ac:dyDescent="0.25">
      <c r="A614">
        <v>645</v>
      </c>
    </row>
    <row r="615" spans="1:1" x14ac:dyDescent="0.25">
      <c r="A615">
        <v>367</v>
      </c>
    </row>
    <row r="616" spans="1:1" x14ac:dyDescent="0.25">
      <c r="A616">
        <v>1000</v>
      </c>
    </row>
    <row r="617" spans="1:1" x14ac:dyDescent="0.25">
      <c r="A617">
        <v>717</v>
      </c>
    </row>
    <row r="618" spans="1:1" x14ac:dyDescent="0.25">
      <c r="A618">
        <v>739</v>
      </c>
    </row>
    <row r="619" spans="1:1" x14ac:dyDescent="0.25">
      <c r="A619">
        <v>638</v>
      </c>
    </row>
    <row r="620" spans="1:1" x14ac:dyDescent="0.25">
      <c r="A620">
        <v>896</v>
      </c>
    </row>
    <row r="621" spans="1:1" x14ac:dyDescent="0.25">
      <c r="A621">
        <v>694</v>
      </c>
    </row>
    <row r="622" spans="1:1" x14ac:dyDescent="0.25">
      <c r="A622">
        <v>696</v>
      </c>
    </row>
    <row r="623" spans="1:1" x14ac:dyDescent="0.25">
      <c r="A623">
        <v>715</v>
      </c>
    </row>
    <row r="624" spans="1:1" x14ac:dyDescent="0.25">
      <c r="A624">
        <v>170</v>
      </c>
    </row>
    <row r="625" spans="1:1" x14ac:dyDescent="0.25">
      <c r="A625">
        <v>650</v>
      </c>
    </row>
    <row r="626" spans="1:1" x14ac:dyDescent="0.25">
      <c r="A626">
        <v>631</v>
      </c>
    </row>
    <row r="627" spans="1:1" x14ac:dyDescent="0.25">
      <c r="A627">
        <v>992</v>
      </c>
    </row>
    <row r="628" spans="1:1" x14ac:dyDescent="0.25">
      <c r="A628">
        <v>956</v>
      </c>
    </row>
    <row r="629" spans="1:1" x14ac:dyDescent="0.25">
      <c r="A629">
        <v>661</v>
      </c>
    </row>
    <row r="630" spans="1:1" x14ac:dyDescent="0.25">
      <c r="A630">
        <v>864</v>
      </c>
    </row>
    <row r="631" spans="1:1" x14ac:dyDescent="0.25">
      <c r="A631">
        <v>556</v>
      </c>
    </row>
    <row r="632" spans="1:1" x14ac:dyDescent="0.25">
      <c r="A632">
        <v>737</v>
      </c>
    </row>
    <row r="633" spans="1:1" x14ac:dyDescent="0.25">
      <c r="A633">
        <v>711</v>
      </c>
    </row>
    <row r="634" spans="1:1" x14ac:dyDescent="0.25">
      <c r="A634">
        <v>219</v>
      </c>
    </row>
    <row r="635" spans="1:1" x14ac:dyDescent="0.25">
      <c r="A635">
        <v>242</v>
      </c>
    </row>
    <row r="636" spans="1:1" x14ac:dyDescent="0.25">
      <c r="A636">
        <v>815</v>
      </c>
    </row>
    <row r="637" spans="1:1" x14ac:dyDescent="0.25">
      <c r="A637">
        <v>974</v>
      </c>
    </row>
    <row r="638" spans="1:1" x14ac:dyDescent="0.25">
      <c r="A638">
        <v>114</v>
      </c>
    </row>
    <row r="639" spans="1:1" x14ac:dyDescent="0.25">
      <c r="A639">
        <v>908</v>
      </c>
    </row>
    <row r="640" spans="1:1" x14ac:dyDescent="0.25">
      <c r="A640">
        <v>496</v>
      </c>
    </row>
    <row r="641" spans="1:1" x14ac:dyDescent="0.25">
      <c r="A641">
        <v>607</v>
      </c>
    </row>
    <row r="642" spans="1:1" x14ac:dyDescent="0.25">
      <c r="A642">
        <v>563</v>
      </c>
    </row>
    <row r="643" spans="1:1" x14ac:dyDescent="0.25">
      <c r="A643">
        <v>468</v>
      </c>
    </row>
    <row r="644" spans="1:1" x14ac:dyDescent="0.25">
      <c r="A644">
        <v>707</v>
      </c>
    </row>
    <row r="645" spans="1:1" x14ac:dyDescent="0.25">
      <c r="A645">
        <v>229</v>
      </c>
    </row>
    <row r="646" spans="1:1" x14ac:dyDescent="0.25">
      <c r="A646">
        <v>184</v>
      </c>
    </row>
    <row r="647" spans="1:1" x14ac:dyDescent="0.25">
      <c r="A647">
        <v>311</v>
      </c>
    </row>
    <row r="648" spans="1:1" x14ac:dyDescent="0.25">
      <c r="A648">
        <v>217</v>
      </c>
    </row>
    <row r="649" spans="1:1" x14ac:dyDescent="0.25">
      <c r="A649">
        <v>695</v>
      </c>
    </row>
    <row r="650" spans="1:1" x14ac:dyDescent="0.25">
      <c r="A650">
        <v>863</v>
      </c>
    </row>
    <row r="651" spans="1:1" x14ac:dyDescent="0.25">
      <c r="A651">
        <v>964</v>
      </c>
    </row>
    <row r="652" spans="1:1" x14ac:dyDescent="0.25">
      <c r="A652">
        <v>235</v>
      </c>
    </row>
    <row r="653" spans="1:1" x14ac:dyDescent="0.25">
      <c r="A653">
        <v>242</v>
      </c>
    </row>
    <row r="654" spans="1:1" x14ac:dyDescent="0.25">
      <c r="A654">
        <v>313</v>
      </c>
    </row>
    <row r="655" spans="1:1" x14ac:dyDescent="0.25">
      <c r="A655">
        <v>972</v>
      </c>
    </row>
    <row r="656" spans="1:1" x14ac:dyDescent="0.25">
      <c r="A656">
        <v>744</v>
      </c>
    </row>
    <row r="657" spans="1:1" x14ac:dyDescent="0.25">
      <c r="A657">
        <v>365</v>
      </c>
    </row>
    <row r="658" spans="1:1" x14ac:dyDescent="0.25">
      <c r="A658">
        <v>477</v>
      </c>
    </row>
    <row r="659" spans="1:1" x14ac:dyDescent="0.25">
      <c r="A659">
        <v>828</v>
      </c>
    </row>
    <row r="660" spans="1:1" x14ac:dyDescent="0.25">
      <c r="A660">
        <v>844</v>
      </c>
    </row>
    <row r="661" spans="1:1" x14ac:dyDescent="0.25">
      <c r="A661">
        <v>847</v>
      </c>
    </row>
    <row r="662" spans="1:1" x14ac:dyDescent="0.25">
      <c r="A662">
        <v>463</v>
      </c>
    </row>
    <row r="663" spans="1:1" x14ac:dyDescent="0.25">
      <c r="A663">
        <v>722</v>
      </c>
    </row>
    <row r="664" spans="1:1" x14ac:dyDescent="0.25">
      <c r="A664">
        <v>242</v>
      </c>
    </row>
    <row r="665" spans="1:1" x14ac:dyDescent="0.25">
      <c r="A665">
        <v>663</v>
      </c>
    </row>
    <row r="666" spans="1:1" x14ac:dyDescent="0.25">
      <c r="A666">
        <v>791</v>
      </c>
    </row>
    <row r="667" spans="1:1" x14ac:dyDescent="0.25">
      <c r="A667">
        <v>888</v>
      </c>
    </row>
    <row r="668" spans="1:1" x14ac:dyDescent="0.25">
      <c r="A668">
        <v>173</v>
      </c>
    </row>
    <row r="669" spans="1:1" x14ac:dyDescent="0.25">
      <c r="A669">
        <v>496</v>
      </c>
    </row>
    <row r="670" spans="1:1" x14ac:dyDescent="0.25">
      <c r="A670">
        <v>203</v>
      </c>
    </row>
    <row r="671" spans="1:1" x14ac:dyDescent="0.25">
      <c r="A671">
        <v>664</v>
      </c>
    </row>
    <row r="672" spans="1:1" x14ac:dyDescent="0.25">
      <c r="A672">
        <v>934</v>
      </c>
    </row>
    <row r="673" spans="1:1" x14ac:dyDescent="0.25">
      <c r="A673">
        <v>175</v>
      </c>
    </row>
    <row r="674" spans="1:1" x14ac:dyDescent="0.25">
      <c r="A674">
        <v>500</v>
      </c>
    </row>
    <row r="675" spans="1:1" x14ac:dyDescent="0.25">
      <c r="A675">
        <v>304</v>
      </c>
    </row>
    <row r="676" spans="1:1" x14ac:dyDescent="0.25">
      <c r="A676">
        <v>450</v>
      </c>
    </row>
    <row r="677" spans="1:1" x14ac:dyDescent="0.25">
      <c r="A677">
        <v>966</v>
      </c>
    </row>
    <row r="678" spans="1:1" x14ac:dyDescent="0.25">
      <c r="A678">
        <v>132</v>
      </c>
    </row>
    <row r="679" spans="1:1" x14ac:dyDescent="0.25">
      <c r="A679">
        <v>222</v>
      </c>
    </row>
    <row r="680" spans="1:1" x14ac:dyDescent="0.25">
      <c r="A680">
        <v>715</v>
      </c>
    </row>
    <row r="681" spans="1:1" x14ac:dyDescent="0.25">
      <c r="A681">
        <v>324</v>
      </c>
    </row>
    <row r="682" spans="1:1" x14ac:dyDescent="0.25">
      <c r="A682">
        <v>787</v>
      </c>
    </row>
    <row r="683" spans="1:1" x14ac:dyDescent="0.25">
      <c r="A683">
        <v>834</v>
      </c>
    </row>
    <row r="684" spans="1:1" x14ac:dyDescent="0.25">
      <c r="A684">
        <v>636</v>
      </c>
    </row>
    <row r="685" spans="1:1" x14ac:dyDescent="0.25">
      <c r="A685">
        <v>524</v>
      </c>
    </row>
    <row r="686" spans="1:1" x14ac:dyDescent="0.25">
      <c r="A686">
        <v>307</v>
      </c>
    </row>
    <row r="687" spans="1:1" x14ac:dyDescent="0.25">
      <c r="A687">
        <v>464</v>
      </c>
    </row>
    <row r="688" spans="1:1" x14ac:dyDescent="0.25">
      <c r="A688">
        <v>442</v>
      </c>
    </row>
    <row r="689" spans="1:1" x14ac:dyDescent="0.25">
      <c r="A689">
        <v>791</v>
      </c>
    </row>
    <row r="690" spans="1:1" x14ac:dyDescent="0.25">
      <c r="A690">
        <v>444</v>
      </c>
    </row>
    <row r="691" spans="1:1" x14ac:dyDescent="0.25">
      <c r="A691">
        <v>796</v>
      </c>
    </row>
    <row r="692" spans="1:1" x14ac:dyDescent="0.25">
      <c r="A692">
        <v>493</v>
      </c>
    </row>
    <row r="693" spans="1:1" x14ac:dyDescent="0.25">
      <c r="A693">
        <v>699</v>
      </c>
    </row>
    <row r="694" spans="1:1" x14ac:dyDescent="0.25">
      <c r="A694">
        <v>264</v>
      </c>
    </row>
    <row r="695" spans="1:1" x14ac:dyDescent="0.25">
      <c r="A695">
        <v>866</v>
      </c>
    </row>
    <row r="696" spans="1:1" x14ac:dyDescent="0.25">
      <c r="A696">
        <v>925</v>
      </c>
    </row>
    <row r="697" spans="1:1" x14ac:dyDescent="0.25">
      <c r="A697">
        <v>467</v>
      </c>
    </row>
    <row r="698" spans="1:1" x14ac:dyDescent="0.25">
      <c r="A698">
        <v>457</v>
      </c>
    </row>
    <row r="699" spans="1:1" x14ac:dyDescent="0.25">
      <c r="A699">
        <v>279</v>
      </c>
    </row>
    <row r="700" spans="1:1" x14ac:dyDescent="0.25">
      <c r="A700">
        <v>539</v>
      </c>
    </row>
    <row r="701" spans="1:1" x14ac:dyDescent="0.25">
      <c r="A701">
        <v>112</v>
      </c>
    </row>
    <row r="702" spans="1:1" x14ac:dyDescent="0.25">
      <c r="A702">
        <v>443</v>
      </c>
    </row>
    <row r="703" spans="1:1" x14ac:dyDescent="0.25">
      <c r="A703">
        <v>657</v>
      </c>
    </row>
    <row r="704" spans="1:1" x14ac:dyDescent="0.25">
      <c r="A704">
        <v>626</v>
      </c>
    </row>
    <row r="705" spans="1:1" x14ac:dyDescent="0.25">
      <c r="A705">
        <v>572</v>
      </c>
    </row>
    <row r="706" spans="1:1" x14ac:dyDescent="0.25">
      <c r="A706">
        <v>736</v>
      </c>
    </row>
    <row r="707" spans="1:1" x14ac:dyDescent="0.25">
      <c r="A707">
        <v>447</v>
      </c>
    </row>
    <row r="708" spans="1:1" x14ac:dyDescent="0.25">
      <c r="A708">
        <v>780</v>
      </c>
    </row>
    <row r="709" spans="1:1" x14ac:dyDescent="0.25">
      <c r="A709">
        <v>231</v>
      </c>
    </row>
    <row r="710" spans="1:1" x14ac:dyDescent="0.25">
      <c r="A710">
        <v>632</v>
      </c>
    </row>
    <row r="711" spans="1:1" x14ac:dyDescent="0.25">
      <c r="A711">
        <v>695</v>
      </c>
    </row>
    <row r="712" spans="1:1" x14ac:dyDescent="0.25">
      <c r="A712">
        <v>527</v>
      </c>
    </row>
    <row r="713" spans="1:1" x14ac:dyDescent="0.25">
      <c r="A713">
        <v>996</v>
      </c>
    </row>
    <row r="714" spans="1:1" x14ac:dyDescent="0.25">
      <c r="A714">
        <v>375</v>
      </c>
    </row>
    <row r="715" spans="1:1" x14ac:dyDescent="0.25">
      <c r="A715">
        <v>244</v>
      </c>
    </row>
    <row r="716" spans="1:1" x14ac:dyDescent="0.25">
      <c r="A716">
        <v>287</v>
      </c>
    </row>
    <row r="717" spans="1:1" x14ac:dyDescent="0.25">
      <c r="A717">
        <v>623</v>
      </c>
    </row>
    <row r="718" spans="1:1" x14ac:dyDescent="0.25">
      <c r="A718">
        <v>858</v>
      </c>
    </row>
    <row r="719" spans="1:1" x14ac:dyDescent="0.25">
      <c r="A719">
        <v>739</v>
      </c>
    </row>
    <row r="720" spans="1:1" x14ac:dyDescent="0.25">
      <c r="A720">
        <v>261</v>
      </c>
    </row>
    <row r="721" spans="1:1" x14ac:dyDescent="0.25">
      <c r="A721">
        <v>114</v>
      </c>
    </row>
    <row r="722" spans="1:1" x14ac:dyDescent="0.25">
      <c r="A722">
        <v>966</v>
      </c>
    </row>
    <row r="723" spans="1:1" x14ac:dyDescent="0.25">
      <c r="A723">
        <v>501</v>
      </c>
    </row>
    <row r="724" spans="1:1" x14ac:dyDescent="0.25">
      <c r="A724">
        <v>844</v>
      </c>
    </row>
    <row r="725" spans="1:1" x14ac:dyDescent="0.25">
      <c r="A725">
        <v>325</v>
      </c>
    </row>
    <row r="726" spans="1:1" x14ac:dyDescent="0.25">
      <c r="A726">
        <v>483</v>
      </c>
    </row>
    <row r="727" spans="1:1" x14ac:dyDescent="0.25">
      <c r="A727">
        <v>937</v>
      </c>
    </row>
    <row r="728" spans="1:1" x14ac:dyDescent="0.25">
      <c r="A728">
        <v>575</v>
      </c>
    </row>
    <row r="729" spans="1:1" x14ac:dyDescent="0.25">
      <c r="A729">
        <v>652</v>
      </c>
    </row>
    <row r="730" spans="1:1" x14ac:dyDescent="0.25">
      <c r="A730">
        <v>664</v>
      </c>
    </row>
    <row r="731" spans="1:1" x14ac:dyDescent="0.25">
      <c r="A731">
        <v>634</v>
      </c>
    </row>
    <row r="732" spans="1:1" x14ac:dyDescent="0.25">
      <c r="A732">
        <v>454</v>
      </c>
    </row>
    <row r="733" spans="1:1" x14ac:dyDescent="0.25">
      <c r="A733">
        <v>882</v>
      </c>
    </row>
    <row r="734" spans="1:1" x14ac:dyDescent="0.25">
      <c r="A734">
        <v>717</v>
      </c>
    </row>
    <row r="735" spans="1:1" x14ac:dyDescent="0.25">
      <c r="A735">
        <v>736</v>
      </c>
    </row>
    <row r="736" spans="1:1" x14ac:dyDescent="0.25">
      <c r="A736">
        <v>417</v>
      </c>
    </row>
    <row r="737" spans="1:1" x14ac:dyDescent="0.25">
      <c r="A737">
        <v>614</v>
      </c>
    </row>
    <row r="738" spans="1:1" x14ac:dyDescent="0.25">
      <c r="A738">
        <v>281</v>
      </c>
    </row>
    <row r="739" spans="1:1" x14ac:dyDescent="0.25">
      <c r="A739">
        <v>376</v>
      </c>
    </row>
    <row r="740" spans="1:1" x14ac:dyDescent="0.25">
      <c r="A740">
        <v>167</v>
      </c>
    </row>
    <row r="741" spans="1:1" x14ac:dyDescent="0.25">
      <c r="A741">
        <v>398</v>
      </c>
    </row>
    <row r="742" spans="1:1" x14ac:dyDescent="0.25">
      <c r="A742">
        <v>235</v>
      </c>
    </row>
    <row r="743" spans="1:1" x14ac:dyDescent="0.25">
      <c r="A743">
        <v>589</v>
      </c>
    </row>
    <row r="744" spans="1:1" x14ac:dyDescent="0.25">
      <c r="A744">
        <v>566</v>
      </c>
    </row>
    <row r="745" spans="1:1" x14ac:dyDescent="0.25">
      <c r="A745">
        <v>339</v>
      </c>
    </row>
    <row r="746" spans="1:1" x14ac:dyDescent="0.25">
      <c r="A746">
        <v>140</v>
      </c>
    </row>
    <row r="747" spans="1:1" x14ac:dyDescent="0.25">
      <c r="A747">
        <v>469</v>
      </c>
    </row>
    <row r="748" spans="1:1" x14ac:dyDescent="0.25">
      <c r="A748">
        <v>633</v>
      </c>
    </row>
    <row r="749" spans="1:1" x14ac:dyDescent="0.25">
      <c r="A749">
        <v>665</v>
      </c>
    </row>
    <row r="750" spans="1:1" x14ac:dyDescent="0.25">
      <c r="A750">
        <v>425</v>
      </c>
    </row>
    <row r="751" spans="1:1" x14ac:dyDescent="0.25">
      <c r="A751">
        <v>905</v>
      </c>
    </row>
    <row r="752" spans="1:1" x14ac:dyDescent="0.25">
      <c r="A752">
        <v>594</v>
      </c>
    </row>
    <row r="753" spans="1:1" x14ac:dyDescent="0.25">
      <c r="A753">
        <v>129</v>
      </c>
    </row>
    <row r="754" spans="1:1" x14ac:dyDescent="0.25">
      <c r="A754">
        <v>235</v>
      </c>
    </row>
    <row r="755" spans="1:1" x14ac:dyDescent="0.25">
      <c r="A755">
        <v>126</v>
      </c>
    </row>
    <row r="756" spans="1:1" x14ac:dyDescent="0.25">
      <c r="A756">
        <v>353</v>
      </c>
    </row>
    <row r="757" spans="1:1" x14ac:dyDescent="0.25">
      <c r="A757">
        <v>626</v>
      </c>
    </row>
    <row r="758" spans="1:1" x14ac:dyDescent="0.25">
      <c r="A758">
        <v>345</v>
      </c>
    </row>
    <row r="759" spans="1:1" x14ac:dyDescent="0.25">
      <c r="A759">
        <v>726</v>
      </c>
    </row>
    <row r="760" spans="1:1" x14ac:dyDescent="0.25">
      <c r="A760">
        <v>136</v>
      </c>
    </row>
    <row r="761" spans="1:1" x14ac:dyDescent="0.25">
      <c r="A761">
        <v>778</v>
      </c>
    </row>
    <row r="762" spans="1:1" x14ac:dyDescent="0.25">
      <c r="A762">
        <v>215</v>
      </c>
    </row>
    <row r="763" spans="1:1" x14ac:dyDescent="0.25">
      <c r="A763">
        <v>520</v>
      </c>
    </row>
    <row r="764" spans="1:1" x14ac:dyDescent="0.25">
      <c r="A764">
        <v>247</v>
      </c>
    </row>
    <row r="765" spans="1:1" x14ac:dyDescent="0.25">
      <c r="A765">
        <v>518</v>
      </c>
    </row>
    <row r="766" spans="1:1" x14ac:dyDescent="0.25">
      <c r="A766">
        <v>416</v>
      </c>
    </row>
    <row r="767" spans="1:1" x14ac:dyDescent="0.25">
      <c r="A767">
        <v>274</v>
      </c>
    </row>
    <row r="768" spans="1:1" x14ac:dyDescent="0.25">
      <c r="A768">
        <v>413</v>
      </c>
    </row>
    <row r="769" spans="1:1" x14ac:dyDescent="0.25">
      <c r="A769">
        <v>196</v>
      </c>
    </row>
    <row r="770" spans="1:1" x14ac:dyDescent="0.25">
      <c r="A770">
        <v>346</v>
      </c>
    </row>
    <row r="771" spans="1:1" x14ac:dyDescent="0.25">
      <c r="A771">
        <v>970</v>
      </c>
    </row>
    <row r="772" spans="1:1" x14ac:dyDescent="0.25">
      <c r="A772">
        <v>474</v>
      </c>
    </row>
    <row r="773" spans="1:1" x14ac:dyDescent="0.25">
      <c r="A773">
        <v>147</v>
      </c>
    </row>
    <row r="774" spans="1:1" x14ac:dyDescent="0.25">
      <c r="A774">
        <v>138</v>
      </c>
    </row>
    <row r="775" spans="1:1" x14ac:dyDescent="0.25">
      <c r="A775">
        <v>884</v>
      </c>
    </row>
    <row r="776" spans="1:1" x14ac:dyDescent="0.25">
      <c r="A776">
        <v>177</v>
      </c>
    </row>
    <row r="777" spans="1:1" x14ac:dyDescent="0.25">
      <c r="A777">
        <v>292</v>
      </c>
    </row>
    <row r="778" spans="1:1" x14ac:dyDescent="0.25">
      <c r="A778">
        <v>863</v>
      </c>
    </row>
    <row r="779" spans="1:1" x14ac:dyDescent="0.25">
      <c r="A779">
        <v>947</v>
      </c>
    </row>
    <row r="780" spans="1:1" x14ac:dyDescent="0.25">
      <c r="A780">
        <v>434</v>
      </c>
    </row>
    <row r="781" spans="1:1" x14ac:dyDescent="0.25">
      <c r="A781">
        <v>124</v>
      </c>
    </row>
    <row r="782" spans="1:1" x14ac:dyDescent="0.25">
      <c r="A782">
        <v>566</v>
      </c>
    </row>
    <row r="783" spans="1:1" x14ac:dyDescent="0.25">
      <c r="A783">
        <v>157</v>
      </c>
    </row>
    <row r="784" spans="1:1" x14ac:dyDescent="0.25">
      <c r="A784">
        <v>873</v>
      </c>
    </row>
    <row r="785" spans="1:1" x14ac:dyDescent="0.25">
      <c r="A785">
        <v>510</v>
      </c>
    </row>
    <row r="786" spans="1:1" x14ac:dyDescent="0.25">
      <c r="A786">
        <v>424</v>
      </c>
    </row>
    <row r="787" spans="1:1" x14ac:dyDescent="0.25">
      <c r="A787">
        <v>874</v>
      </c>
    </row>
    <row r="788" spans="1:1" x14ac:dyDescent="0.25">
      <c r="A788">
        <v>526</v>
      </c>
    </row>
    <row r="789" spans="1:1" x14ac:dyDescent="0.25">
      <c r="A789">
        <v>249</v>
      </c>
    </row>
    <row r="790" spans="1:1" x14ac:dyDescent="0.25">
      <c r="A790">
        <v>823</v>
      </c>
    </row>
    <row r="791" spans="1:1" x14ac:dyDescent="0.25">
      <c r="A791">
        <v>740</v>
      </c>
    </row>
    <row r="792" spans="1:1" x14ac:dyDescent="0.25">
      <c r="A792">
        <v>250</v>
      </c>
    </row>
    <row r="793" spans="1:1" x14ac:dyDescent="0.25">
      <c r="A793">
        <v>270</v>
      </c>
    </row>
    <row r="794" spans="1:1" x14ac:dyDescent="0.25">
      <c r="A794">
        <v>992</v>
      </c>
    </row>
    <row r="795" spans="1:1" x14ac:dyDescent="0.25">
      <c r="A795">
        <v>685</v>
      </c>
    </row>
    <row r="796" spans="1:1" x14ac:dyDescent="0.25">
      <c r="A796">
        <v>133</v>
      </c>
    </row>
    <row r="797" spans="1:1" x14ac:dyDescent="0.25">
      <c r="A797">
        <v>683</v>
      </c>
    </row>
    <row r="798" spans="1:1" x14ac:dyDescent="0.25">
      <c r="A798">
        <v>524</v>
      </c>
    </row>
    <row r="799" spans="1:1" x14ac:dyDescent="0.25">
      <c r="A799">
        <v>809</v>
      </c>
    </row>
    <row r="800" spans="1:1" x14ac:dyDescent="0.25">
      <c r="A800">
        <v>576</v>
      </c>
    </row>
    <row r="801" spans="1:1" x14ac:dyDescent="0.25">
      <c r="A801">
        <v>267</v>
      </c>
    </row>
    <row r="802" spans="1:1" x14ac:dyDescent="0.25">
      <c r="A802">
        <v>407</v>
      </c>
    </row>
    <row r="803" spans="1:1" x14ac:dyDescent="0.25">
      <c r="A803">
        <v>596</v>
      </c>
    </row>
    <row r="804" spans="1:1" x14ac:dyDescent="0.25">
      <c r="A804">
        <v>565</v>
      </c>
    </row>
    <row r="805" spans="1:1" x14ac:dyDescent="0.25">
      <c r="A805">
        <v>200</v>
      </c>
    </row>
    <row r="806" spans="1:1" x14ac:dyDescent="0.25">
      <c r="A806">
        <v>791</v>
      </c>
    </row>
    <row r="807" spans="1:1" x14ac:dyDescent="0.25">
      <c r="A807">
        <v>214</v>
      </c>
    </row>
    <row r="808" spans="1:1" x14ac:dyDescent="0.25">
      <c r="A808">
        <v>619</v>
      </c>
    </row>
    <row r="809" spans="1:1" x14ac:dyDescent="0.25">
      <c r="A809">
        <v>362</v>
      </c>
    </row>
    <row r="810" spans="1:1" x14ac:dyDescent="0.25">
      <c r="A810">
        <v>534</v>
      </c>
    </row>
    <row r="811" spans="1:1" x14ac:dyDescent="0.25">
      <c r="A811">
        <v>486</v>
      </c>
    </row>
    <row r="812" spans="1:1" x14ac:dyDescent="0.25">
      <c r="A812">
        <v>586</v>
      </c>
    </row>
    <row r="813" spans="1:1" x14ac:dyDescent="0.25">
      <c r="A813">
        <v>129</v>
      </c>
    </row>
    <row r="814" spans="1:1" x14ac:dyDescent="0.25">
      <c r="A814">
        <v>697</v>
      </c>
    </row>
    <row r="815" spans="1:1" x14ac:dyDescent="0.25">
      <c r="A815">
        <v>727</v>
      </c>
    </row>
    <row r="816" spans="1:1" x14ac:dyDescent="0.25">
      <c r="A816">
        <v>709</v>
      </c>
    </row>
    <row r="817" spans="1:1" x14ac:dyDescent="0.25">
      <c r="A817">
        <v>184</v>
      </c>
    </row>
    <row r="818" spans="1:1" x14ac:dyDescent="0.25">
      <c r="A818">
        <v>461</v>
      </c>
    </row>
    <row r="819" spans="1:1" x14ac:dyDescent="0.25">
      <c r="A819">
        <v>391</v>
      </c>
    </row>
    <row r="820" spans="1:1" x14ac:dyDescent="0.25">
      <c r="A820">
        <v>339</v>
      </c>
    </row>
    <row r="821" spans="1:1" x14ac:dyDescent="0.25">
      <c r="A821">
        <v>426</v>
      </c>
    </row>
    <row r="822" spans="1:1" x14ac:dyDescent="0.25">
      <c r="A822">
        <v>219</v>
      </c>
    </row>
    <row r="823" spans="1:1" x14ac:dyDescent="0.25">
      <c r="A823">
        <v>971</v>
      </c>
    </row>
    <row r="824" spans="1:1" x14ac:dyDescent="0.25">
      <c r="A824">
        <v>267</v>
      </c>
    </row>
    <row r="825" spans="1:1" x14ac:dyDescent="0.25">
      <c r="A825">
        <v>984</v>
      </c>
    </row>
    <row r="826" spans="1:1" x14ac:dyDescent="0.25">
      <c r="A826">
        <v>638</v>
      </c>
    </row>
    <row r="827" spans="1:1" x14ac:dyDescent="0.25">
      <c r="A827">
        <v>303</v>
      </c>
    </row>
    <row r="828" spans="1:1" x14ac:dyDescent="0.25">
      <c r="A828">
        <v>703</v>
      </c>
    </row>
    <row r="829" spans="1:1" x14ac:dyDescent="0.25">
      <c r="A829">
        <v>220</v>
      </c>
    </row>
    <row r="830" spans="1:1" x14ac:dyDescent="0.25">
      <c r="A830">
        <v>746</v>
      </c>
    </row>
    <row r="831" spans="1:1" x14ac:dyDescent="0.25">
      <c r="A831">
        <v>478</v>
      </c>
    </row>
    <row r="832" spans="1:1" x14ac:dyDescent="0.25">
      <c r="A832">
        <v>590</v>
      </c>
    </row>
    <row r="833" spans="1:1" x14ac:dyDescent="0.25">
      <c r="A833">
        <v>498</v>
      </c>
    </row>
    <row r="834" spans="1:1" x14ac:dyDescent="0.25">
      <c r="A834">
        <v>219</v>
      </c>
    </row>
    <row r="835" spans="1:1" x14ac:dyDescent="0.25">
      <c r="A835">
        <v>347</v>
      </c>
    </row>
    <row r="836" spans="1:1" x14ac:dyDescent="0.25">
      <c r="A836">
        <v>686</v>
      </c>
    </row>
    <row r="837" spans="1:1" x14ac:dyDescent="0.25">
      <c r="A837">
        <v>141</v>
      </c>
    </row>
    <row r="838" spans="1:1" x14ac:dyDescent="0.25">
      <c r="A838">
        <v>723</v>
      </c>
    </row>
    <row r="839" spans="1:1" x14ac:dyDescent="0.25">
      <c r="A839">
        <v>165</v>
      </c>
    </row>
    <row r="840" spans="1:1" x14ac:dyDescent="0.25">
      <c r="A840">
        <v>833</v>
      </c>
    </row>
    <row r="841" spans="1:1" x14ac:dyDescent="0.25">
      <c r="A841">
        <v>780</v>
      </c>
    </row>
    <row r="842" spans="1:1" x14ac:dyDescent="0.25">
      <c r="A842">
        <v>613</v>
      </c>
    </row>
    <row r="843" spans="1:1" x14ac:dyDescent="0.25">
      <c r="A843">
        <v>253</v>
      </c>
    </row>
    <row r="844" spans="1:1" x14ac:dyDescent="0.25">
      <c r="A844">
        <v>870</v>
      </c>
    </row>
    <row r="845" spans="1:1" x14ac:dyDescent="0.25">
      <c r="A845">
        <v>398</v>
      </c>
    </row>
    <row r="846" spans="1:1" x14ac:dyDescent="0.25">
      <c r="A846">
        <v>355</v>
      </c>
    </row>
    <row r="847" spans="1:1" x14ac:dyDescent="0.25">
      <c r="A847">
        <v>538</v>
      </c>
    </row>
    <row r="848" spans="1:1" x14ac:dyDescent="0.25">
      <c r="A848">
        <v>748</v>
      </c>
    </row>
    <row r="849" spans="1:1" x14ac:dyDescent="0.25">
      <c r="A849">
        <v>548</v>
      </c>
    </row>
    <row r="850" spans="1:1" x14ac:dyDescent="0.25">
      <c r="A850">
        <v>852</v>
      </c>
    </row>
    <row r="851" spans="1:1" x14ac:dyDescent="0.25">
      <c r="A851">
        <v>901</v>
      </c>
    </row>
    <row r="852" spans="1:1" x14ac:dyDescent="0.25">
      <c r="A852">
        <v>238</v>
      </c>
    </row>
    <row r="853" spans="1:1" x14ac:dyDescent="0.25">
      <c r="A853">
        <v>282</v>
      </c>
    </row>
    <row r="854" spans="1:1" x14ac:dyDescent="0.25">
      <c r="A854">
        <v>697</v>
      </c>
    </row>
    <row r="855" spans="1:1" x14ac:dyDescent="0.25">
      <c r="A855">
        <v>667</v>
      </c>
    </row>
    <row r="856" spans="1:1" x14ac:dyDescent="0.25">
      <c r="A856">
        <v>344</v>
      </c>
    </row>
    <row r="857" spans="1:1" x14ac:dyDescent="0.25">
      <c r="A857">
        <v>346</v>
      </c>
    </row>
    <row r="858" spans="1:1" x14ac:dyDescent="0.25">
      <c r="A858">
        <v>405</v>
      </c>
    </row>
    <row r="859" spans="1:1" x14ac:dyDescent="0.25">
      <c r="A859">
        <v>188</v>
      </c>
    </row>
    <row r="860" spans="1:1" x14ac:dyDescent="0.25">
      <c r="A860">
        <v>445</v>
      </c>
    </row>
    <row r="861" spans="1:1" x14ac:dyDescent="0.25">
      <c r="A861">
        <v>449</v>
      </c>
    </row>
    <row r="862" spans="1:1" x14ac:dyDescent="0.25">
      <c r="A862">
        <v>619</v>
      </c>
    </row>
    <row r="863" spans="1:1" x14ac:dyDescent="0.25">
      <c r="A863">
        <v>374</v>
      </c>
    </row>
    <row r="864" spans="1:1" x14ac:dyDescent="0.25">
      <c r="A864">
        <v>318</v>
      </c>
    </row>
    <row r="865" spans="1:1" x14ac:dyDescent="0.25">
      <c r="A865">
        <v>693</v>
      </c>
    </row>
    <row r="866" spans="1:1" x14ac:dyDescent="0.25">
      <c r="A866">
        <v>745</v>
      </c>
    </row>
    <row r="867" spans="1:1" x14ac:dyDescent="0.25">
      <c r="A867">
        <v>207</v>
      </c>
    </row>
    <row r="868" spans="1:1" x14ac:dyDescent="0.25">
      <c r="A868">
        <v>770</v>
      </c>
    </row>
    <row r="869" spans="1:1" x14ac:dyDescent="0.25">
      <c r="A869">
        <v>274</v>
      </c>
    </row>
    <row r="870" spans="1:1" x14ac:dyDescent="0.25">
      <c r="A870">
        <v>295</v>
      </c>
    </row>
    <row r="871" spans="1:1" x14ac:dyDescent="0.25">
      <c r="A871">
        <v>723</v>
      </c>
    </row>
    <row r="872" spans="1:1" x14ac:dyDescent="0.25">
      <c r="A872">
        <v>666</v>
      </c>
    </row>
    <row r="873" spans="1:1" x14ac:dyDescent="0.25">
      <c r="A873">
        <v>147</v>
      </c>
    </row>
    <row r="874" spans="1:1" x14ac:dyDescent="0.25">
      <c r="A874">
        <v>763</v>
      </c>
    </row>
    <row r="875" spans="1:1" x14ac:dyDescent="0.25">
      <c r="A875">
        <v>774</v>
      </c>
    </row>
    <row r="876" spans="1:1" x14ac:dyDescent="0.25">
      <c r="A876">
        <v>970</v>
      </c>
    </row>
    <row r="877" spans="1:1" x14ac:dyDescent="0.25">
      <c r="A877">
        <v>256</v>
      </c>
    </row>
    <row r="878" spans="1:1" x14ac:dyDescent="0.25">
      <c r="A878">
        <v>240</v>
      </c>
    </row>
    <row r="879" spans="1:1" x14ac:dyDescent="0.25">
      <c r="A879">
        <v>507</v>
      </c>
    </row>
    <row r="880" spans="1:1" x14ac:dyDescent="0.25">
      <c r="A880">
        <v>199</v>
      </c>
    </row>
    <row r="881" spans="1:1" x14ac:dyDescent="0.25">
      <c r="A881">
        <v>562</v>
      </c>
    </row>
    <row r="882" spans="1:1" x14ac:dyDescent="0.25">
      <c r="A882">
        <v>454</v>
      </c>
    </row>
    <row r="883" spans="1:1" x14ac:dyDescent="0.25">
      <c r="A883">
        <v>953</v>
      </c>
    </row>
    <row r="884" spans="1:1" x14ac:dyDescent="0.25">
      <c r="A884">
        <v>198</v>
      </c>
    </row>
    <row r="885" spans="1:1" x14ac:dyDescent="0.25">
      <c r="A885">
        <v>685</v>
      </c>
    </row>
    <row r="886" spans="1:1" x14ac:dyDescent="0.25">
      <c r="A886">
        <v>771</v>
      </c>
    </row>
    <row r="887" spans="1:1" x14ac:dyDescent="0.25">
      <c r="A887">
        <v>567</v>
      </c>
    </row>
    <row r="888" spans="1:1" x14ac:dyDescent="0.25">
      <c r="A888">
        <v>341</v>
      </c>
    </row>
    <row r="889" spans="1:1" x14ac:dyDescent="0.25">
      <c r="A889">
        <v>771</v>
      </c>
    </row>
    <row r="890" spans="1:1" x14ac:dyDescent="0.25">
      <c r="A890">
        <v>340</v>
      </c>
    </row>
    <row r="891" spans="1:1" x14ac:dyDescent="0.25">
      <c r="A891">
        <v>329</v>
      </c>
    </row>
    <row r="892" spans="1:1" x14ac:dyDescent="0.25">
      <c r="A892">
        <v>613</v>
      </c>
    </row>
    <row r="893" spans="1:1" x14ac:dyDescent="0.25">
      <c r="A893">
        <v>435</v>
      </c>
    </row>
    <row r="894" spans="1:1" x14ac:dyDescent="0.25">
      <c r="A894">
        <v>642</v>
      </c>
    </row>
    <row r="895" spans="1:1" x14ac:dyDescent="0.25">
      <c r="A895">
        <v>888</v>
      </c>
    </row>
    <row r="896" spans="1:1" x14ac:dyDescent="0.25">
      <c r="A896">
        <v>388</v>
      </c>
    </row>
    <row r="897" spans="1:1" x14ac:dyDescent="0.25">
      <c r="A897">
        <v>723</v>
      </c>
    </row>
    <row r="898" spans="1:1" x14ac:dyDescent="0.25">
      <c r="A898">
        <v>154</v>
      </c>
    </row>
    <row r="899" spans="1:1" x14ac:dyDescent="0.25">
      <c r="A899">
        <v>209</v>
      </c>
    </row>
    <row r="900" spans="1:1" x14ac:dyDescent="0.25">
      <c r="A900">
        <v>769</v>
      </c>
    </row>
    <row r="901" spans="1:1" x14ac:dyDescent="0.25">
      <c r="A901">
        <v>682</v>
      </c>
    </row>
    <row r="902" spans="1:1" x14ac:dyDescent="0.25">
      <c r="A902">
        <v>930</v>
      </c>
    </row>
    <row r="903" spans="1:1" x14ac:dyDescent="0.25">
      <c r="A903">
        <v>570</v>
      </c>
    </row>
    <row r="904" spans="1:1" x14ac:dyDescent="0.25">
      <c r="A904">
        <v>787</v>
      </c>
    </row>
    <row r="905" spans="1:1" x14ac:dyDescent="0.25">
      <c r="A905">
        <v>673</v>
      </c>
    </row>
    <row r="906" spans="1:1" x14ac:dyDescent="0.25">
      <c r="A906">
        <v>120</v>
      </c>
    </row>
    <row r="907" spans="1:1" x14ac:dyDescent="0.25">
      <c r="A907">
        <v>143</v>
      </c>
    </row>
    <row r="908" spans="1:1" x14ac:dyDescent="0.25">
      <c r="A908">
        <v>378</v>
      </c>
    </row>
    <row r="909" spans="1:1" x14ac:dyDescent="0.25">
      <c r="A909">
        <v>474</v>
      </c>
    </row>
    <row r="910" spans="1:1" x14ac:dyDescent="0.25">
      <c r="A910">
        <v>753</v>
      </c>
    </row>
    <row r="911" spans="1:1" x14ac:dyDescent="0.25">
      <c r="A911">
        <v>618</v>
      </c>
    </row>
    <row r="912" spans="1:1" x14ac:dyDescent="0.25">
      <c r="A912">
        <v>626</v>
      </c>
    </row>
    <row r="913" spans="1:1" x14ac:dyDescent="0.25">
      <c r="A913">
        <v>403</v>
      </c>
    </row>
    <row r="914" spans="1:1" x14ac:dyDescent="0.25">
      <c r="A914">
        <v>832</v>
      </c>
    </row>
    <row r="915" spans="1:1" x14ac:dyDescent="0.25">
      <c r="A915">
        <v>495</v>
      </c>
    </row>
    <row r="916" spans="1:1" x14ac:dyDescent="0.25">
      <c r="A916">
        <v>104</v>
      </c>
    </row>
    <row r="917" spans="1:1" x14ac:dyDescent="0.25">
      <c r="A917">
        <v>279</v>
      </c>
    </row>
    <row r="918" spans="1:1" x14ac:dyDescent="0.25">
      <c r="A918">
        <v>872</v>
      </c>
    </row>
    <row r="919" spans="1:1" x14ac:dyDescent="0.25">
      <c r="A919">
        <v>520</v>
      </c>
    </row>
    <row r="920" spans="1:1" x14ac:dyDescent="0.25">
      <c r="A920">
        <v>290</v>
      </c>
    </row>
    <row r="921" spans="1:1" x14ac:dyDescent="0.25">
      <c r="A921">
        <v>615</v>
      </c>
    </row>
    <row r="922" spans="1:1" x14ac:dyDescent="0.25">
      <c r="A922">
        <v>449</v>
      </c>
    </row>
    <row r="923" spans="1:1" x14ac:dyDescent="0.25">
      <c r="A923">
        <v>290</v>
      </c>
    </row>
    <row r="924" spans="1:1" x14ac:dyDescent="0.25">
      <c r="A924">
        <v>190</v>
      </c>
    </row>
    <row r="925" spans="1:1" x14ac:dyDescent="0.25">
      <c r="A925">
        <v>842</v>
      </c>
    </row>
    <row r="926" spans="1:1" x14ac:dyDescent="0.25">
      <c r="A926">
        <v>140</v>
      </c>
    </row>
    <row r="927" spans="1:1" x14ac:dyDescent="0.25">
      <c r="A927">
        <v>165</v>
      </c>
    </row>
    <row r="928" spans="1:1" x14ac:dyDescent="0.25">
      <c r="A928">
        <v>603</v>
      </c>
    </row>
    <row r="929" spans="1:1" x14ac:dyDescent="0.25">
      <c r="A929">
        <v>426</v>
      </c>
    </row>
    <row r="930" spans="1:1" x14ac:dyDescent="0.25">
      <c r="A930">
        <v>504</v>
      </c>
    </row>
    <row r="931" spans="1:1" x14ac:dyDescent="0.25">
      <c r="A931">
        <v>609</v>
      </c>
    </row>
    <row r="932" spans="1:1" x14ac:dyDescent="0.25">
      <c r="A932">
        <v>844</v>
      </c>
    </row>
    <row r="933" spans="1:1" x14ac:dyDescent="0.25">
      <c r="A933">
        <v>869</v>
      </c>
    </row>
    <row r="934" spans="1:1" x14ac:dyDescent="0.25">
      <c r="A934">
        <v>689</v>
      </c>
    </row>
    <row r="935" spans="1:1" x14ac:dyDescent="0.25">
      <c r="A935">
        <v>129</v>
      </c>
    </row>
    <row r="936" spans="1:1" x14ac:dyDescent="0.25">
      <c r="A936">
        <v>296</v>
      </c>
    </row>
    <row r="937" spans="1:1" x14ac:dyDescent="0.25">
      <c r="A937">
        <v>737</v>
      </c>
    </row>
    <row r="938" spans="1:1" x14ac:dyDescent="0.25">
      <c r="A938">
        <v>797</v>
      </c>
    </row>
    <row r="939" spans="1:1" x14ac:dyDescent="0.25">
      <c r="A939">
        <v>965</v>
      </c>
    </row>
    <row r="940" spans="1:1" x14ac:dyDescent="0.25">
      <c r="A940">
        <v>422</v>
      </c>
    </row>
    <row r="941" spans="1:1" x14ac:dyDescent="0.25">
      <c r="A941">
        <v>206</v>
      </c>
    </row>
    <row r="942" spans="1:1" x14ac:dyDescent="0.25">
      <c r="A942">
        <v>949</v>
      </c>
    </row>
    <row r="943" spans="1:1" x14ac:dyDescent="0.25">
      <c r="A943">
        <v>118</v>
      </c>
    </row>
    <row r="944" spans="1:1" x14ac:dyDescent="0.25">
      <c r="A944">
        <v>746</v>
      </c>
    </row>
    <row r="945" spans="1:1" x14ac:dyDescent="0.25">
      <c r="A945">
        <v>892</v>
      </c>
    </row>
    <row r="946" spans="1:1" x14ac:dyDescent="0.25">
      <c r="A946">
        <v>162</v>
      </c>
    </row>
    <row r="947" spans="1:1" x14ac:dyDescent="0.25">
      <c r="A947">
        <v>876</v>
      </c>
    </row>
    <row r="948" spans="1:1" x14ac:dyDescent="0.25">
      <c r="A948">
        <v>231</v>
      </c>
    </row>
    <row r="949" spans="1:1" x14ac:dyDescent="0.25">
      <c r="A949">
        <v>526</v>
      </c>
    </row>
    <row r="950" spans="1:1" x14ac:dyDescent="0.25">
      <c r="A950">
        <v>346</v>
      </c>
    </row>
    <row r="951" spans="1:1" x14ac:dyDescent="0.25">
      <c r="A951">
        <v>110</v>
      </c>
    </row>
    <row r="952" spans="1:1" x14ac:dyDescent="0.25">
      <c r="A952">
        <v>808</v>
      </c>
    </row>
    <row r="953" spans="1:1" x14ac:dyDescent="0.25">
      <c r="A953">
        <v>793</v>
      </c>
    </row>
    <row r="954" spans="1:1" x14ac:dyDescent="0.25">
      <c r="A954">
        <v>490</v>
      </c>
    </row>
    <row r="955" spans="1:1" x14ac:dyDescent="0.25">
      <c r="A955">
        <v>326</v>
      </c>
    </row>
    <row r="956" spans="1:1" x14ac:dyDescent="0.25">
      <c r="A956">
        <v>972</v>
      </c>
    </row>
    <row r="957" spans="1:1" x14ac:dyDescent="0.25">
      <c r="A957">
        <v>824</v>
      </c>
    </row>
    <row r="958" spans="1:1" x14ac:dyDescent="0.25">
      <c r="A958">
        <v>890</v>
      </c>
    </row>
    <row r="959" spans="1:1" x14ac:dyDescent="0.25">
      <c r="A959">
        <v>201</v>
      </c>
    </row>
    <row r="960" spans="1:1" x14ac:dyDescent="0.25">
      <c r="A960">
        <v>578</v>
      </c>
    </row>
    <row r="961" spans="1:1" x14ac:dyDescent="0.25">
      <c r="A961">
        <v>839</v>
      </c>
    </row>
    <row r="962" spans="1:1" x14ac:dyDescent="0.25">
      <c r="A962">
        <v>991</v>
      </c>
    </row>
    <row r="963" spans="1:1" x14ac:dyDescent="0.25">
      <c r="A963">
        <v>411</v>
      </c>
    </row>
    <row r="964" spans="1:1" x14ac:dyDescent="0.25">
      <c r="A964">
        <v>495</v>
      </c>
    </row>
    <row r="965" spans="1:1" x14ac:dyDescent="0.25">
      <c r="A965">
        <v>106</v>
      </c>
    </row>
    <row r="966" spans="1:1" x14ac:dyDescent="0.25">
      <c r="A966">
        <v>212</v>
      </c>
    </row>
    <row r="967" spans="1:1" x14ac:dyDescent="0.25">
      <c r="A967">
        <v>670</v>
      </c>
    </row>
    <row r="968" spans="1:1" x14ac:dyDescent="0.25">
      <c r="A968">
        <v>560</v>
      </c>
    </row>
    <row r="969" spans="1:1" x14ac:dyDescent="0.25">
      <c r="A969">
        <v>132</v>
      </c>
    </row>
    <row r="970" spans="1:1" x14ac:dyDescent="0.25">
      <c r="A970">
        <v>148</v>
      </c>
    </row>
    <row r="971" spans="1:1" x14ac:dyDescent="0.25">
      <c r="A971">
        <v>909</v>
      </c>
    </row>
    <row r="972" spans="1:1" x14ac:dyDescent="0.25">
      <c r="A972">
        <v>241</v>
      </c>
    </row>
    <row r="973" spans="1:1" x14ac:dyDescent="0.25">
      <c r="A973">
        <v>168</v>
      </c>
    </row>
    <row r="974" spans="1:1" x14ac:dyDescent="0.25">
      <c r="A974">
        <v>926</v>
      </c>
    </row>
    <row r="975" spans="1:1" x14ac:dyDescent="0.25">
      <c r="A975">
        <v>740</v>
      </c>
    </row>
    <row r="976" spans="1:1" x14ac:dyDescent="0.25">
      <c r="A976">
        <v>514</v>
      </c>
    </row>
    <row r="977" spans="1:1" x14ac:dyDescent="0.25">
      <c r="A977">
        <v>583</v>
      </c>
    </row>
    <row r="978" spans="1:1" x14ac:dyDescent="0.25">
      <c r="A978">
        <v>553</v>
      </c>
    </row>
    <row r="979" spans="1:1" x14ac:dyDescent="0.25">
      <c r="A979">
        <v>613</v>
      </c>
    </row>
    <row r="980" spans="1:1" x14ac:dyDescent="0.25">
      <c r="A980">
        <v>469</v>
      </c>
    </row>
    <row r="981" spans="1:1" x14ac:dyDescent="0.25">
      <c r="A981">
        <v>775</v>
      </c>
    </row>
    <row r="982" spans="1:1" x14ac:dyDescent="0.25">
      <c r="A982">
        <v>325</v>
      </c>
    </row>
    <row r="983" spans="1:1" x14ac:dyDescent="0.25">
      <c r="A983">
        <v>955</v>
      </c>
    </row>
    <row r="984" spans="1:1" x14ac:dyDescent="0.25">
      <c r="A984">
        <v>767</v>
      </c>
    </row>
    <row r="985" spans="1:1" x14ac:dyDescent="0.25">
      <c r="A985">
        <v>170</v>
      </c>
    </row>
    <row r="986" spans="1:1" x14ac:dyDescent="0.25">
      <c r="A986">
        <v>436</v>
      </c>
    </row>
    <row r="987" spans="1:1" x14ac:dyDescent="0.25">
      <c r="A987">
        <v>801</v>
      </c>
    </row>
    <row r="988" spans="1:1" x14ac:dyDescent="0.25">
      <c r="A988">
        <v>676</v>
      </c>
    </row>
    <row r="989" spans="1:1" x14ac:dyDescent="0.25">
      <c r="A989">
        <v>685</v>
      </c>
    </row>
    <row r="990" spans="1:1" x14ac:dyDescent="0.25">
      <c r="A990">
        <v>533</v>
      </c>
    </row>
    <row r="991" spans="1:1" x14ac:dyDescent="0.25">
      <c r="A991">
        <v>194</v>
      </c>
    </row>
    <row r="992" spans="1:1" x14ac:dyDescent="0.25">
      <c r="A992">
        <v>897</v>
      </c>
    </row>
    <row r="993" spans="1:1" x14ac:dyDescent="0.25">
      <c r="A993">
        <v>807</v>
      </c>
    </row>
    <row r="994" spans="1:1" x14ac:dyDescent="0.25">
      <c r="A994">
        <v>319</v>
      </c>
    </row>
    <row r="995" spans="1:1" x14ac:dyDescent="0.25">
      <c r="A995">
        <v>204</v>
      </c>
    </row>
    <row r="996" spans="1:1" x14ac:dyDescent="0.25">
      <c r="A996">
        <v>822</v>
      </c>
    </row>
    <row r="997" spans="1:1" x14ac:dyDescent="0.25">
      <c r="A997">
        <v>358</v>
      </c>
    </row>
    <row r="998" spans="1:1" x14ac:dyDescent="0.25">
      <c r="A998">
        <v>812</v>
      </c>
    </row>
    <row r="999" spans="1:1" x14ac:dyDescent="0.25">
      <c r="A999">
        <v>328</v>
      </c>
    </row>
    <row r="1000" spans="1:1" x14ac:dyDescent="0.25">
      <c r="A1000">
        <v>157</v>
      </c>
    </row>
    <row r="1001" spans="1:1" x14ac:dyDescent="0.25">
      <c r="A1001">
        <v>656</v>
      </c>
    </row>
    <row r="1002" spans="1:1" x14ac:dyDescent="0.25">
      <c r="A1002">
        <v>161</v>
      </c>
    </row>
    <row r="1003" spans="1:1" x14ac:dyDescent="0.25">
      <c r="A1003">
        <v>896</v>
      </c>
    </row>
    <row r="1004" spans="1:1" x14ac:dyDescent="0.25">
      <c r="A1004">
        <v>877</v>
      </c>
    </row>
    <row r="1005" spans="1:1" x14ac:dyDescent="0.25">
      <c r="A1005">
        <v>863</v>
      </c>
    </row>
    <row r="1006" spans="1:1" x14ac:dyDescent="0.25">
      <c r="A1006">
        <v>335</v>
      </c>
    </row>
    <row r="1007" spans="1:1" x14ac:dyDescent="0.25">
      <c r="A1007">
        <v>249</v>
      </c>
    </row>
    <row r="1008" spans="1:1" x14ac:dyDescent="0.25">
      <c r="A1008">
        <v>924</v>
      </c>
    </row>
    <row r="1009" spans="1:1" x14ac:dyDescent="0.25">
      <c r="A1009">
        <v>347</v>
      </c>
    </row>
    <row r="1010" spans="1:1" x14ac:dyDescent="0.25">
      <c r="A1010">
        <v>983</v>
      </c>
    </row>
    <row r="1011" spans="1:1" x14ac:dyDescent="0.25">
      <c r="A1011">
        <v>107</v>
      </c>
    </row>
    <row r="1012" spans="1:1" x14ac:dyDescent="0.25">
      <c r="A1012">
        <v>749</v>
      </c>
    </row>
    <row r="1013" spans="1:1" x14ac:dyDescent="0.25">
      <c r="A1013">
        <v>382</v>
      </c>
    </row>
    <row r="1014" spans="1:1" x14ac:dyDescent="0.25">
      <c r="A1014">
        <v>970</v>
      </c>
    </row>
    <row r="1015" spans="1:1" x14ac:dyDescent="0.25">
      <c r="A1015">
        <v>898</v>
      </c>
    </row>
    <row r="1016" spans="1:1" x14ac:dyDescent="0.25">
      <c r="A1016">
        <v>716</v>
      </c>
    </row>
    <row r="1017" spans="1:1" x14ac:dyDescent="0.25">
      <c r="A1017">
        <v>195</v>
      </c>
    </row>
    <row r="1018" spans="1:1" x14ac:dyDescent="0.25">
      <c r="A1018">
        <v>877</v>
      </c>
    </row>
    <row r="1019" spans="1:1" x14ac:dyDescent="0.25">
      <c r="A1019">
        <v>759</v>
      </c>
    </row>
    <row r="1020" spans="1:1" x14ac:dyDescent="0.25">
      <c r="A1020">
        <v>102</v>
      </c>
    </row>
    <row r="1021" spans="1:1" x14ac:dyDescent="0.25">
      <c r="A1021">
        <v>881</v>
      </c>
    </row>
    <row r="1022" spans="1:1" x14ac:dyDescent="0.25">
      <c r="A1022">
        <v>103</v>
      </c>
    </row>
    <row r="1023" spans="1:1" x14ac:dyDescent="0.25">
      <c r="A1023">
        <v>806</v>
      </c>
    </row>
    <row r="1024" spans="1:1" x14ac:dyDescent="0.25">
      <c r="A1024">
        <v>869</v>
      </c>
    </row>
    <row r="1025" spans="1:1" x14ac:dyDescent="0.25">
      <c r="A1025">
        <v>723</v>
      </c>
    </row>
    <row r="1026" spans="1:1" x14ac:dyDescent="0.25">
      <c r="A1026">
        <v>867</v>
      </c>
    </row>
    <row r="1027" spans="1:1" x14ac:dyDescent="0.25">
      <c r="A1027">
        <v>364</v>
      </c>
    </row>
    <row r="1028" spans="1:1" x14ac:dyDescent="0.25">
      <c r="A1028">
        <v>640</v>
      </c>
    </row>
    <row r="1029" spans="1:1" x14ac:dyDescent="0.25">
      <c r="A1029">
        <v>900</v>
      </c>
    </row>
    <row r="1030" spans="1:1" x14ac:dyDescent="0.25">
      <c r="A1030">
        <v>538</v>
      </c>
    </row>
    <row r="1031" spans="1:1" x14ac:dyDescent="0.25">
      <c r="A1031">
        <v>755</v>
      </c>
    </row>
    <row r="1032" spans="1:1" x14ac:dyDescent="0.25">
      <c r="A1032">
        <v>575</v>
      </c>
    </row>
    <row r="1033" spans="1:1" x14ac:dyDescent="0.25">
      <c r="A1033">
        <v>734</v>
      </c>
    </row>
    <row r="1034" spans="1:1" x14ac:dyDescent="0.25">
      <c r="A1034">
        <v>462</v>
      </c>
    </row>
    <row r="1035" spans="1:1" x14ac:dyDescent="0.25">
      <c r="A1035">
        <v>736</v>
      </c>
    </row>
    <row r="1036" spans="1:1" x14ac:dyDescent="0.25">
      <c r="A1036">
        <v>390</v>
      </c>
    </row>
    <row r="1037" spans="1:1" x14ac:dyDescent="0.25">
      <c r="A1037">
        <v>545</v>
      </c>
    </row>
    <row r="1038" spans="1:1" x14ac:dyDescent="0.25">
      <c r="A1038">
        <v>327</v>
      </c>
    </row>
    <row r="1039" spans="1:1" x14ac:dyDescent="0.25">
      <c r="A1039">
        <v>472</v>
      </c>
    </row>
    <row r="1040" spans="1:1" x14ac:dyDescent="0.25">
      <c r="A1040">
        <v>115</v>
      </c>
    </row>
    <row r="1041" spans="1:1" x14ac:dyDescent="0.25">
      <c r="A1041">
        <v>274</v>
      </c>
    </row>
    <row r="1042" spans="1:1" x14ac:dyDescent="0.25">
      <c r="A1042">
        <v>244</v>
      </c>
    </row>
    <row r="1043" spans="1:1" x14ac:dyDescent="0.25">
      <c r="A1043">
        <v>414</v>
      </c>
    </row>
    <row r="1044" spans="1:1" x14ac:dyDescent="0.25">
      <c r="A1044">
        <v>897</v>
      </c>
    </row>
    <row r="1045" spans="1:1" x14ac:dyDescent="0.25">
      <c r="A1045">
        <v>541</v>
      </c>
    </row>
    <row r="1046" spans="1:1" x14ac:dyDescent="0.25">
      <c r="A1046">
        <v>764</v>
      </c>
    </row>
    <row r="1047" spans="1:1" x14ac:dyDescent="0.25">
      <c r="A1047">
        <v>245</v>
      </c>
    </row>
    <row r="1048" spans="1:1" x14ac:dyDescent="0.25">
      <c r="A1048">
        <v>396</v>
      </c>
    </row>
    <row r="1049" spans="1:1" x14ac:dyDescent="0.25">
      <c r="A1049">
        <v>405</v>
      </c>
    </row>
    <row r="1050" spans="1:1" x14ac:dyDescent="0.25">
      <c r="A1050">
        <v>757</v>
      </c>
    </row>
    <row r="1051" spans="1:1" x14ac:dyDescent="0.25">
      <c r="A1051">
        <v>185</v>
      </c>
    </row>
    <row r="1052" spans="1:1" x14ac:dyDescent="0.25">
      <c r="A1052">
        <v>363</v>
      </c>
    </row>
    <row r="1053" spans="1:1" x14ac:dyDescent="0.25">
      <c r="A1053">
        <v>371</v>
      </c>
    </row>
    <row r="1054" spans="1:1" x14ac:dyDescent="0.25">
      <c r="A1054">
        <v>156</v>
      </c>
    </row>
    <row r="1055" spans="1:1" x14ac:dyDescent="0.25">
      <c r="A1055">
        <v>270</v>
      </c>
    </row>
    <row r="1056" spans="1:1" x14ac:dyDescent="0.25">
      <c r="A1056">
        <v>251</v>
      </c>
    </row>
    <row r="1057" spans="1:1" x14ac:dyDescent="0.25">
      <c r="A1057">
        <v>628</v>
      </c>
    </row>
    <row r="1058" spans="1:1" x14ac:dyDescent="0.25">
      <c r="A1058">
        <v>867</v>
      </c>
    </row>
    <row r="1059" spans="1:1" x14ac:dyDescent="0.25">
      <c r="A1059">
        <v>400</v>
      </c>
    </row>
    <row r="1060" spans="1:1" x14ac:dyDescent="0.25">
      <c r="A1060">
        <v>133</v>
      </c>
    </row>
    <row r="1061" spans="1:1" x14ac:dyDescent="0.25">
      <c r="A1061">
        <v>274</v>
      </c>
    </row>
    <row r="1062" spans="1:1" x14ac:dyDescent="0.25">
      <c r="A1062">
        <v>316</v>
      </c>
    </row>
    <row r="1063" spans="1:1" x14ac:dyDescent="0.25">
      <c r="A1063">
        <v>410</v>
      </c>
    </row>
    <row r="1064" spans="1:1" x14ac:dyDescent="0.25">
      <c r="A1064">
        <v>408</v>
      </c>
    </row>
    <row r="1065" spans="1:1" x14ac:dyDescent="0.25">
      <c r="A1065">
        <v>820</v>
      </c>
    </row>
    <row r="1066" spans="1:1" x14ac:dyDescent="0.25">
      <c r="A1066">
        <v>999</v>
      </c>
    </row>
    <row r="1067" spans="1:1" x14ac:dyDescent="0.25">
      <c r="A1067">
        <v>551</v>
      </c>
    </row>
    <row r="1068" spans="1:1" x14ac:dyDescent="0.25">
      <c r="A1068">
        <v>218</v>
      </c>
    </row>
    <row r="1069" spans="1:1" x14ac:dyDescent="0.25">
      <c r="A1069">
        <v>332</v>
      </c>
    </row>
    <row r="1070" spans="1:1" x14ac:dyDescent="0.25">
      <c r="A1070">
        <v>910</v>
      </c>
    </row>
    <row r="1071" spans="1:1" x14ac:dyDescent="0.25">
      <c r="A1071">
        <v>513</v>
      </c>
    </row>
    <row r="1072" spans="1:1" x14ac:dyDescent="0.25">
      <c r="A1072">
        <v>759</v>
      </c>
    </row>
    <row r="1073" spans="1:1" x14ac:dyDescent="0.25">
      <c r="A1073">
        <v>455</v>
      </c>
    </row>
    <row r="1074" spans="1:1" x14ac:dyDescent="0.25">
      <c r="A1074">
        <v>898</v>
      </c>
    </row>
    <row r="1075" spans="1:1" x14ac:dyDescent="0.25">
      <c r="A1075">
        <v>861</v>
      </c>
    </row>
    <row r="1076" spans="1:1" x14ac:dyDescent="0.25">
      <c r="A1076">
        <v>595</v>
      </c>
    </row>
    <row r="1077" spans="1:1" x14ac:dyDescent="0.25">
      <c r="A1077">
        <v>732</v>
      </c>
    </row>
    <row r="1078" spans="1:1" x14ac:dyDescent="0.25">
      <c r="A1078">
        <v>750</v>
      </c>
    </row>
    <row r="1079" spans="1:1" x14ac:dyDescent="0.25">
      <c r="A1079">
        <v>941</v>
      </c>
    </row>
    <row r="1080" spans="1:1" x14ac:dyDescent="0.25">
      <c r="A1080">
        <v>326</v>
      </c>
    </row>
    <row r="1081" spans="1:1" x14ac:dyDescent="0.25">
      <c r="A1081">
        <v>476</v>
      </c>
    </row>
    <row r="1082" spans="1:1" x14ac:dyDescent="0.25">
      <c r="A1082">
        <v>233</v>
      </c>
    </row>
    <row r="1083" spans="1:1" x14ac:dyDescent="0.25">
      <c r="A1083">
        <v>394</v>
      </c>
    </row>
    <row r="1084" spans="1:1" x14ac:dyDescent="0.25">
      <c r="A1084">
        <v>427</v>
      </c>
    </row>
    <row r="1085" spans="1:1" x14ac:dyDescent="0.25">
      <c r="A1085">
        <v>277</v>
      </c>
    </row>
    <row r="1086" spans="1:1" x14ac:dyDescent="0.25">
      <c r="A1086">
        <v>653</v>
      </c>
    </row>
    <row r="1087" spans="1:1" x14ac:dyDescent="0.25">
      <c r="A1087">
        <v>179</v>
      </c>
    </row>
    <row r="1088" spans="1:1" x14ac:dyDescent="0.25">
      <c r="A1088">
        <v>349</v>
      </c>
    </row>
    <row r="1089" spans="1:1" x14ac:dyDescent="0.25">
      <c r="A1089">
        <v>842</v>
      </c>
    </row>
    <row r="1090" spans="1:1" x14ac:dyDescent="0.25">
      <c r="A1090">
        <v>945</v>
      </c>
    </row>
    <row r="1091" spans="1:1" x14ac:dyDescent="0.25">
      <c r="A1091">
        <v>607</v>
      </c>
    </row>
    <row r="1092" spans="1:1" x14ac:dyDescent="0.25">
      <c r="A1092">
        <v>809</v>
      </c>
    </row>
    <row r="1093" spans="1:1" x14ac:dyDescent="0.25">
      <c r="A1093">
        <v>577</v>
      </c>
    </row>
    <row r="1094" spans="1:1" x14ac:dyDescent="0.25">
      <c r="A1094">
        <v>182</v>
      </c>
    </row>
    <row r="1095" spans="1:1" x14ac:dyDescent="0.25">
      <c r="A1095">
        <v>666</v>
      </c>
    </row>
    <row r="1096" spans="1:1" x14ac:dyDescent="0.25">
      <c r="A1096">
        <v>444</v>
      </c>
    </row>
    <row r="1097" spans="1:1" x14ac:dyDescent="0.25">
      <c r="A1097">
        <v>317</v>
      </c>
    </row>
    <row r="1098" spans="1:1" x14ac:dyDescent="0.25">
      <c r="A1098">
        <v>749</v>
      </c>
    </row>
    <row r="1099" spans="1:1" x14ac:dyDescent="0.25">
      <c r="A1099">
        <v>469</v>
      </c>
    </row>
    <row r="1100" spans="1:1" x14ac:dyDescent="0.25">
      <c r="A1100">
        <v>248</v>
      </c>
    </row>
    <row r="1101" spans="1:1" x14ac:dyDescent="0.25">
      <c r="A1101">
        <v>709</v>
      </c>
    </row>
    <row r="1102" spans="1:1" x14ac:dyDescent="0.25">
      <c r="A1102">
        <v>840</v>
      </c>
    </row>
    <row r="1103" spans="1:1" x14ac:dyDescent="0.25">
      <c r="A1103">
        <v>367</v>
      </c>
    </row>
    <row r="1104" spans="1:1" x14ac:dyDescent="0.25">
      <c r="A1104">
        <v>869</v>
      </c>
    </row>
    <row r="1105" spans="1:1" x14ac:dyDescent="0.25">
      <c r="A1105">
        <v>330</v>
      </c>
    </row>
    <row r="1106" spans="1:1" x14ac:dyDescent="0.25">
      <c r="A1106">
        <v>712</v>
      </c>
    </row>
    <row r="1107" spans="1:1" x14ac:dyDescent="0.25">
      <c r="A1107">
        <v>636</v>
      </c>
    </row>
    <row r="1108" spans="1:1" x14ac:dyDescent="0.25">
      <c r="A1108">
        <v>269</v>
      </c>
    </row>
    <row r="1109" spans="1:1" x14ac:dyDescent="0.25">
      <c r="A1109">
        <v>352</v>
      </c>
    </row>
    <row r="1110" spans="1:1" x14ac:dyDescent="0.25">
      <c r="A1110">
        <v>706</v>
      </c>
    </row>
    <row r="1111" spans="1:1" x14ac:dyDescent="0.25">
      <c r="A1111">
        <v>103</v>
      </c>
    </row>
    <row r="1112" spans="1:1" x14ac:dyDescent="0.25">
      <c r="A1112">
        <v>980</v>
      </c>
    </row>
    <row r="1113" spans="1:1" x14ac:dyDescent="0.25">
      <c r="A1113">
        <v>552</v>
      </c>
    </row>
    <row r="1114" spans="1:1" x14ac:dyDescent="0.25">
      <c r="A1114">
        <v>497</v>
      </c>
    </row>
    <row r="1115" spans="1:1" x14ac:dyDescent="0.25">
      <c r="A1115">
        <v>570</v>
      </c>
    </row>
    <row r="1116" spans="1:1" x14ac:dyDescent="0.25">
      <c r="A1116">
        <v>436</v>
      </c>
    </row>
    <row r="1117" spans="1:1" x14ac:dyDescent="0.25">
      <c r="A1117">
        <v>370</v>
      </c>
    </row>
    <row r="1118" spans="1:1" x14ac:dyDescent="0.25">
      <c r="A1118">
        <v>991</v>
      </c>
    </row>
    <row r="1119" spans="1:1" x14ac:dyDescent="0.25">
      <c r="A1119">
        <v>831</v>
      </c>
    </row>
    <row r="1120" spans="1:1" x14ac:dyDescent="0.25">
      <c r="A1120">
        <v>287</v>
      </c>
    </row>
    <row r="1121" spans="1:1" x14ac:dyDescent="0.25">
      <c r="A1121">
        <v>417</v>
      </c>
    </row>
    <row r="1122" spans="1:1" x14ac:dyDescent="0.25">
      <c r="A1122">
        <v>583</v>
      </c>
    </row>
    <row r="1123" spans="1:1" x14ac:dyDescent="0.25">
      <c r="A1123">
        <v>562</v>
      </c>
    </row>
    <row r="1124" spans="1:1" x14ac:dyDescent="0.25">
      <c r="A1124">
        <v>649</v>
      </c>
    </row>
    <row r="1125" spans="1:1" x14ac:dyDescent="0.25">
      <c r="A1125">
        <v>954</v>
      </c>
    </row>
    <row r="1126" spans="1:1" x14ac:dyDescent="0.25">
      <c r="A1126">
        <v>110</v>
      </c>
    </row>
    <row r="1127" spans="1:1" x14ac:dyDescent="0.25">
      <c r="A1127">
        <v>585</v>
      </c>
    </row>
    <row r="1128" spans="1:1" x14ac:dyDescent="0.25">
      <c r="A1128">
        <v>457</v>
      </c>
    </row>
    <row r="1129" spans="1:1" x14ac:dyDescent="0.25">
      <c r="A1129">
        <v>832</v>
      </c>
    </row>
    <row r="1130" spans="1:1" x14ac:dyDescent="0.25">
      <c r="A1130">
        <v>327</v>
      </c>
    </row>
    <row r="1131" spans="1:1" x14ac:dyDescent="0.25">
      <c r="A1131">
        <v>498</v>
      </c>
    </row>
    <row r="1132" spans="1:1" x14ac:dyDescent="0.25">
      <c r="A1132">
        <v>911</v>
      </c>
    </row>
    <row r="1133" spans="1:1" x14ac:dyDescent="0.25">
      <c r="A1133">
        <v>972</v>
      </c>
    </row>
    <row r="1134" spans="1:1" x14ac:dyDescent="0.25">
      <c r="A1134">
        <v>604</v>
      </c>
    </row>
    <row r="1135" spans="1:1" x14ac:dyDescent="0.25">
      <c r="A1135">
        <v>554</v>
      </c>
    </row>
    <row r="1136" spans="1:1" x14ac:dyDescent="0.25">
      <c r="A1136">
        <v>775</v>
      </c>
    </row>
    <row r="1137" spans="1:1" x14ac:dyDescent="0.25">
      <c r="A1137">
        <v>779</v>
      </c>
    </row>
    <row r="1138" spans="1:1" x14ac:dyDescent="0.25">
      <c r="A1138">
        <v>242</v>
      </c>
    </row>
    <row r="1139" spans="1:1" x14ac:dyDescent="0.25">
      <c r="A1139">
        <v>342</v>
      </c>
    </row>
    <row r="1140" spans="1:1" x14ac:dyDescent="0.25">
      <c r="A1140">
        <v>886</v>
      </c>
    </row>
    <row r="1141" spans="1:1" x14ac:dyDescent="0.25">
      <c r="A1141">
        <v>978</v>
      </c>
    </row>
    <row r="1142" spans="1:1" x14ac:dyDescent="0.25">
      <c r="A1142">
        <v>100</v>
      </c>
    </row>
    <row r="1143" spans="1:1" x14ac:dyDescent="0.25">
      <c r="A1143">
        <v>480</v>
      </c>
    </row>
    <row r="1144" spans="1:1" x14ac:dyDescent="0.25">
      <c r="A1144">
        <v>951</v>
      </c>
    </row>
    <row r="1145" spans="1:1" x14ac:dyDescent="0.25">
      <c r="A1145">
        <v>871</v>
      </c>
    </row>
    <row r="1146" spans="1:1" x14ac:dyDescent="0.25">
      <c r="A1146">
        <v>417</v>
      </c>
    </row>
    <row r="1147" spans="1:1" x14ac:dyDescent="0.25">
      <c r="A1147">
        <v>168</v>
      </c>
    </row>
    <row r="1148" spans="1:1" x14ac:dyDescent="0.25">
      <c r="A1148">
        <v>186</v>
      </c>
    </row>
    <row r="1149" spans="1:1" x14ac:dyDescent="0.25">
      <c r="A1149">
        <v>669</v>
      </c>
    </row>
    <row r="1150" spans="1:1" x14ac:dyDescent="0.25">
      <c r="A1150">
        <v>761</v>
      </c>
    </row>
    <row r="1151" spans="1:1" x14ac:dyDescent="0.25">
      <c r="A1151">
        <v>371</v>
      </c>
    </row>
    <row r="1152" spans="1:1" x14ac:dyDescent="0.25">
      <c r="A1152">
        <v>547</v>
      </c>
    </row>
    <row r="1153" spans="1:1" x14ac:dyDescent="0.25">
      <c r="A1153">
        <v>1000</v>
      </c>
    </row>
    <row r="1154" spans="1:1" x14ac:dyDescent="0.25">
      <c r="A1154">
        <v>370</v>
      </c>
    </row>
    <row r="1155" spans="1:1" x14ac:dyDescent="0.25">
      <c r="A1155">
        <v>182</v>
      </c>
    </row>
    <row r="1156" spans="1:1" x14ac:dyDescent="0.25">
      <c r="A1156">
        <v>374</v>
      </c>
    </row>
    <row r="1157" spans="1:1" x14ac:dyDescent="0.25">
      <c r="A1157">
        <v>847</v>
      </c>
    </row>
    <row r="1158" spans="1:1" x14ac:dyDescent="0.25">
      <c r="A1158">
        <v>634</v>
      </c>
    </row>
    <row r="1159" spans="1:1" x14ac:dyDescent="0.25">
      <c r="A1159">
        <v>235</v>
      </c>
    </row>
    <row r="1160" spans="1:1" x14ac:dyDescent="0.25">
      <c r="A1160">
        <v>637</v>
      </c>
    </row>
    <row r="1161" spans="1:1" x14ac:dyDescent="0.25">
      <c r="A1161">
        <v>747</v>
      </c>
    </row>
    <row r="1162" spans="1:1" x14ac:dyDescent="0.25">
      <c r="A1162">
        <v>945</v>
      </c>
    </row>
    <row r="1163" spans="1:1" x14ac:dyDescent="0.25">
      <c r="A1163">
        <v>220</v>
      </c>
    </row>
    <row r="1164" spans="1:1" x14ac:dyDescent="0.25">
      <c r="A1164">
        <v>912</v>
      </c>
    </row>
    <row r="1165" spans="1:1" x14ac:dyDescent="0.25">
      <c r="A1165">
        <v>641</v>
      </c>
    </row>
    <row r="1166" spans="1:1" x14ac:dyDescent="0.25">
      <c r="A1166">
        <v>543</v>
      </c>
    </row>
    <row r="1167" spans="1:1" x14ac:dyDescent="0.25">
      <c r="A1167">
        <v>619</v>
      </c>
    </row>
    <row r="1168" spans="1:1" x14ac:dyDescent="0.25">
      <c r="A1168">
        <v>477</v>
      </c>
    </row>
    <row r="1169" spans="1:1" x14ac:dyDescent="0.25">
      <c r="A1169">
        <v>702</v>
      </c>
    </row>
    <row r="1170" spans="1:1" x14ac:dyDescent="0.25">
      <c r="A1170">
        <v>655</v>
      </c>
    </row>
    <row r="1171" spans="1:1" x14ac:dyDescent="0.25">
      <c r="A1171">
        <v>268</v>
      </c>
    </row>
    <row r="1172" spans="1:1" x14ac:dyDescent="0.25">
      <c r="A1172">
        <v>428</v>
      </c>
    </row>
    <row r="1173" spans="1:1" x14ac:dyDescent="0.25">
      <c r="A1173">
        <v>428</v>
      </c>
    </row>
    <row r="1174" spans="1:1" x14ac:dyDescent="0.25">
      <c r="A1174">
        <v>153</v>
      </c>
    </row>
    <row r="1175" spans="1:1" x14ac:dyDescent="0.25">
      <c r="A1175">
        <v>825</v>
      </c>
    </row>
    <row r="1176" spans="1:1" x14ac:dyDescent="0.25">
      <c r="A1176">
        <v>414</v>
      </c>
    </row>
    <row r="1177" spans="1:1" x14ac:dyDescent="0.25">
      <c r="A1177">
        <v>529</v>
      </c>
    </row>
    <row r="1178" spans="1:1" x14ac:dyDescent="0.25">
      <c r="A1178">
        <v>177</v>
      </c>
    </row>
    <row r="1179" spans="1:1" x14ac:dyDescent="0.25">
      <c r="A1179">
        <v>758</v>
      </c>
    </row>
    <row r="1180" spans="1:1" x14ac:dyDescent="0.25">
      <c r="A1180">
        <v>986</v>
      </c>
    </row>
    <row r="1181" spans="1:1" x14ac:dyDescent="0.25">
      <c r="A1181">
        <v>302</v>
      </c>
    </row>
    <row r="1182" spans="1:1" x14ac:dyDescent="0.25">
      <c r="A1182">
        <v>378</v>
      </c>
    </row>
    <row r="1183" spans="1:1" x14ac:dyDescent="0.25">
      <c r="A1183">
        <v>218</v>
      </c>
    </row>
    <row r="1184" spans="1:1" x14ac:dyDescent="0.25">
      <c r="A1184">
        <v>917</v>
      </c>
    </row>
    <row r="1185" spans="1:1" x14ac:dyDescent="0.25">
      <c r="A1185">
        <v>925</v>
      </c>
    </row>
    <row r="1186" spans="1:1" x14ac:dyDescent="0.25">
      <c r="A1186">
        <v>377</v>
      </c>
    </row>
    <row r="1187" spans="1:1" x14ac:dyDescent="0.25">
      <c r="A1187">
        <v>600</v>
      </c>
    </row>
    <row r="1188" spans="1:1" x14ac:dyDescent="0.25">
      <c r="A1188">
        <v>996</v>
      </c>
    </row>
    <row r="1189" spans="1:1" x14ac:dyDescent="0.25">
      <c r="A1189">
        <v>889</v>
      </c>
    </row>
    <row r="1190" spans="1:1" x14ac:dyDescent="0.25">
      <c r="A1190">
        <v>340</v>
      </c>
    </row>
    <row r="1191" spans="1:1" x14ac:dyDescent="0.25">
      <c r="A1191">
        <v>278</v>
      </c>
    </row>
    <row r="1192" spans="1:1" x14ac:dyDescent="0.25">
      <c r="A1192">
        <v>638</v>
      </c>
    </row>
    <row r="1193" spans="1:1" x14ac:dyDescent="0.25">
      <c r="A1193">
        <v>844</v>
      </c>
    </row>
    <row r="1194" spans="1:1" x14ac:dyDescent="0.25">
      <c r="A1194">
        <v>959</v>
      </c>
    </row>
    <row r="1195" spans="1:1" x14ac:dyDescent="0.25">
      <c r="A1195">
        <v>541</v>
      </c>
    </row>
    <row r="1196" spans="1:1" x14ac:dyDescent="0.25">
      <c r="A1196">
        <v>967</v>
      </c>
    </row>
    <row r="1197" spans="1:1" x14ac:dyDescent="0.25">
      <c r="A1197">
        <v>581</v>
      </c>
    </row>
    <row r="1198" spans="1:1" x14ac:dyDescent="0.25">
      <c r="A1198">
        <v>938</v>
      </c>
    </row>
    <row r="1199" spans="1:1" x14ac:dyDescent="0.25">
      <c r="A1199">
        <v>400</v>
      </c>
    </row>
    <row r="1200" spans="1:1" x14ac:dyDescent="0.25">
      <c r="A1200">
        <v>406</v>
      </c>
    </row>
    <row r="1201" spans="1:1" x14ac:dyDescent="0.25">
      <c r="A1201">
        <v>570</v>
      </c>
    </row>
    <row r="1202" spans="1:1" x14ac:dyDescent="0.25">
      <c r="A1202">
        <v>214</v>
      </c>
    </row>
    <row r="1203" spans="1:1" x14ac:dyDescent="0.25">
      <c r="A1203">
        <v>194</v>
      </c>
    </row>
    <row r="1204" spans="1:1" x14ac:dyDescent="0.25">
      <c r="A1204">
        <v>419</v>
      </c>
    </row>
    <row r="1205" spans="1:1" x14ac:dyDescent="0.25">
      <c r="A1205">
        <v>546</v>
      </c>
    </row>
    <row r="1206" spans="1:1" x14ac:dyDescent="0.25">
      <c r="A1206">
        <v>473</v>
      </c>
    </row>
    <row r="1207" spans="1:1" x14ac:dyDescent="0.25">
      <c r="A1207">
        <v>921</v>
      </c>
    </row>
    <row r="1208" spans="1:1" x14ac:dyDescent="0.25">
      <c r="A1208">
        <v>494</v>
      </c>
    </row>
    <row r="1209" spans="1:1" x14ac:dyDescent="0.25">
      <c r="A1209">
        <v>479</v>
      </c>
    </row>
    <row r="1210" spans="1:1" x14ac:dyDescent="0.25">
      <c r="A1210">
        <v>305</v>
      </c>
    </row>
    <row r="1211" spans="1:1" x14ac:dyDescent="0.25">
      <c r="A1211">
        <v>521</v>
      </c>
    </row>
    <row r="1212" spans="1:1" x14ac:dyDescent="0.25">
      <c r="A1212">
        <v>846</v>
      </c>
    </row>
    <row r="1213" spans="1:1" x14ac:dyDescent="0.25">
      <c r="A1213">
        <v>490</v>
      </c>
    </row>
    <row r="1214" spans="1:1" x14ac:dyDescent="0.25">
      <c r="A1214">
        <v>596</v>
      </c>
    </row>
    <row r="1215" spans="1:1" x14ac:dyDescent="0.25">
      <c r="A1215">
        <v>809</v>
      </c>
    </row>
    <row r="1216" spans="1:1" x14ac:dyDescent="0.25">
      <c r="A1216">
        <v>100</v>
      </c>
    </row>
    <row r="1217" spans="1:1" x14ac:dyDescent="0.25">
      <c r="A1217">
        <v>486</v>
      </c>
    </row>
    <row r="1218" spans="1:1" x14ac:dyDescent="0.25">
      <c r="A1218">
        <v>759</v>
      </c>
    </row>
    <row r="1219" spans="1:1" x14ac:dyDescent="0.25">
      <c r="A1219">
        <v>453</v>
      </c>
    </row>
    <row r="1220" spans="1:1" x14ac:dyDescent="0.25">
      <c r="A1220">
        <v>402</v>
      </c>
    </row>
    <row r="1221" spans="1:1" x14ac:dyDescent="0.25">
      <c r="A1221">
        <v>729</v>
      </c>
    </row>
    <row r="1222" spans="1:1" x14ac:dyDescent="0.25">
      <c r="A1222">
        <v>635</v>
      </c>
    </row>
    <row r="1223" spans="1:1" x14ac:dyDescent="0.25">
      <c r="A1223">
        <v>150</v>
      </c>
    </row>
    <row r="1224" spans="1:1" x14ac:dyDescent="0.25">
      <c r="A1224">
        <v>144</v>
      </c>
    </row>
    <row r="1225" spans="1:1" x14ac:dyDescent="0.25">
      <c r="A1225">
        <v>285</v>
      </c>
    </row>
    <row r="1226" spans="1:1" x14ac:dyDescent="0.25">
      <c r="A1226">
        <v>847</v>
      </c>
    </row>
    <row r="1227" spans="1:1" x14ac:dyDescent="0.25">
      <c r="A1227">
        <v>707</v>
      </c>
    </row>
    <row r="1228" spans="1:1" x14ac:dyDescent="0.25">
      <c r="A1228">
        <v>848</v>
      </c>
    </row>
    <row r="1229" spans="1:1" x14ac:dyDescent="0.25">
      <c r="A1229">
        <v>164</v>
      </c>
    </row>
    <row r="1230" spans="1:1" x14ac:dyDescent="0.25">
      <c r="A1230">
        <v>955</v>
      </c>
    </row>
    <row r="1231" spans="1:1" x14ac:dyDescent="0.25">
      <c r="A1231">
        <v>528</v>
      </c>
    </row>
    <row r="1232" spans="1:1" x14ac:dyDescent="0.25">
      <c r="A1232">
        <v>981</v>
      </c>
    </row>
    <row r="1233" spans="1:1" x14ac:dyDescent="0.25">
      <c r="A1233">
        <v>946</v>
      </c>
    </row>
    <row r="1234" spans="1:1" x14ac:dyDescent="0.25">
      <c r="A1234">
        <v>821</v>
      </c>
    </row>
    <row r="1235" spans="1:1" x14ac:dyDescent="0.25">
      <c r="A1235">
        <v>565</v>
      </c>
    </row>
    <row r="1236" spans="1:1" x14ac:dyDescent="0.25">
      <c r="A1236">
        <v>273</v>
      </c>
    </row>
    <row r="1237" spans="1:1" x14ac:dyDescent="0.25">
      <c r="A1237">
        <v>351</v>
      </c>
    </row>
    <row r="1238" spans="1:1" x14ac:dyDescent="0.25">
      <c r="A1238">
        <v>762</v>
      </c>
    </row>
    <row r="1239" spans="1:1" x14ac:dyDescent="0.25">
      <c r="A1239">
        <v>137</v>
      </c>
    </row>
    <row r="1240" spans="1:1" x14ac:dyDescent="0.25">
      <c r="A1240">
        <v>954</v>
      </c>
    </row>
    <row r="1241" spans="1:1" x14ac:dyDescent="0.25">
      <c r="A1241">
        <v>432</v>
      </c>
    </row>
    <row r="1242" spans="1:1" x14ac:dyDescent="0.25">
      <c r="A1242">
        <v>491</v>
      </c>
    </row>
    <row r="1243" spans="1:1" x14ac:dyDescent="0.25">
      <c r="A1243">
        <v>974</v>
      </c>
    </row>
    <row r="1244" spans="1:1" x14ac:dyDescent="0.25">
      <c r="A1244">
        <v>345</v>
      </c>
    </row>
    <row r="1245" spans="1:1" x14ac:dyDescent="0.25">
      <c r="A1245">
        <v>739</v>
      </c>
    </row>
    <row r="1246" spans="1:1" x14ac:dyDescent="0.25">
      <c r="A1246">
        <v>739</v>
      </c>
    </row>
    <row r="1247" spans="1:1" x14ac:dyDescent="0.25">
      <c r="A1247">
        <v>949</v>
      </c>
    </row>
    <row r="1248" spans="1:1" x14ac:dyDescent="0.25">
      <c r="A1248">
        <v>615</v>
      </c>
    </row>
    <row r="1249" spans="1:1" x14ac:dyDescent="0.25">
      <c r="A1249">
        <v>125</v>
      </c>
    </row>
    <row r="1250" spans="1:1" x14ac:dyDescent="0.25">
      <c r="A1250">
        <v>257</v>
      </c>
    </row>
    <row r="1251" spans="1:1" x14ac:dyDescent="0.25">
      <c r="A1251">
        <v>972</v>
      </c>
    </row>
    <row r="1252" spans="1:1" x14ac:dyDescent="0.25">
      <c r="A1252">
        <v>569</v>
      </c>
    </row>
    <row r="1253" spans="1:1" x14ac:dyDescent="0.25">
      <c r="A1253">
        <v>321</v>
      </c>
    </row>
    <row r="1254" spans="1:1" x14ac:dyDescent="0.25">
      <c r="A1254">
        <v>272</v>
      </c>
    </row>
    <row r="1255" spans="1:1" x14ac:dyDescent="0.25">
      <c r="A1255">
        <v>435</v>
      </c>
    </row>
    <row r="1256" spans="1:1" x14ac:dyDescent="0.25">
      <c r="A1256">
        <v>876</v>
      </c>
    </row>
    <row r="1257" spans="1:1" x14ac:dyDescent="0.25">
      <c r="A1257">
        <v>517</v>
      </c>
    </row>
    <row r="1258" spans="1:1" x14ac:dyDescent="0.25">
      <c r="A1258">
        <v>687</v>
      </c>
    </row>
    <row r="1259" spans="1:1" x14ac:dyDescent="0.25">
      <c r="A1259">
        <v>242</v>
      </c>
    </row>
    <row r="1260" spans="1:1" x14ac:dyDescent="0.25">
      <c r="A1260">
        <v>876</v>
      </c>
    </row>
    <row r="1261" spans="1:1" x14ac:dyDescent="0.25">
      <c r="A1261">
        <v>431</v>
      </c>
    </row>
    <row r="1262" spans="1:1" x14ac:dyDescent="0.25">
      <c r="A1262">
        <v>381</v>
      </c>
    </row>
    <row r="1263" spans="1:1" x14ac:dyDescent="0.25">
      <c r="A1263">
        <v>288</v>
      </c>
    </row>
    <row r="1264" spans="1:1" x14ac:dyDescent="0.25">
      <c r="A1264">
        <v>505</v>
      </c>
    </row>
    <row r="1265" spans="1:1" x14ac:dyDescent="0.25">
      <c r="A1265">
        <v>481</v>
      </c>
    </row>
    <row r="1266" spans="1:1" x14ac:dyDescent="0.25">
      <c r="A1266">
        <v>644</v>
      </c>
    </row>
    <row r="1267" spans="1:1" x14ac:dyDescent="0.25">
      <c r="A1267">
        <v>440</v>
      </c>
    </row>
    <row r="1268" spans="1:1" x14ac:dyDescent="0.25">
      <c r="A1268">
        <v>234</v>
      </c>
    </row>
    <row r="1269" spans="1:1" x14ac:dyDescent="0.25">
      <c r="A1269">
        <v>970</v>
      </c>
    </row>
    <row r="1270" spans="1:1" x14ac:dyDescent="0.25">
      <c r="A1270">
        <v>782</v>
      </c>
    </row>
    <row r="1271" spans="1:1" x14ac:dyDescent="0.25">
      <c r="A1271">
        <v>395</v>
      </c>
    </row>
    <row r="1272" spans="1:1" x14ac:dyDescent="0.25">
      <c r="A1272">
        <v>932</v>
      </c>
    </row>
    <row r="1273" spans="1:1" x14ac:dyDescent="0.25">
      <c r="A1273">
        <v>842</v>
      </c>
    </row>
    <row r="1274" spans="1:1" x14ac:dyDescent="0.25">
      <c r="A1274">
        <v>651</v>
      </c>
    </row>
    <row r="1275" spans="1:1" x14ac:dyDescent="0.25">
      <c r="A1275">
        <v>310</v>
      </c>
    </row>
    <row r="1276" spans="1:1" x14ac:dyDescent="0.25">
      <c r="A1276">
        <v>140</v>
      </c>
    </row>
    <row r="1277" spans="1:1" x14ac:dyDescent="0.25">
      <c r="A1277">
        <v>508</v>
      </c>
    </row>
    <row r="1278" spans="1:1" x14ac:dyDescent="0.25">
      <c r="A1278">
        <v>674</v>
      </c>
    </row>
    <row r="1279" spans="1:1" x14ac:dyDescent="0.25">
      <c r="A1279">
        <v>550</v>
      </c>
    </row>
    <row r="1280" spans="1:1" x14ac:dyDescent="0.25">
      <c r="A1280">
        <v>919</v>
      </c>
    </row>
    <row r="1281" spans="1:1" x14ac:dyDescent="0.25">
      <c r="A1281">
        <v>402</v>
      </c>
    </row>
    <row r="1282" spans="1:1" x14ac:dyDescent="0.25">
      <c r="A1282">
        <v>482</v>
      </c>
    </row>
    <row r="1283" spans="1:1" x14ac:dyDescent="0.25">
      <c r="A1283">
        <v>436</v>
      </c>
    </row>
    <row r="1284" spans="1:1" x14ac:dyDescent="0.25">
      <c r="A1284">
        <v>162</v>
      </c>
    </row>
    <row r="1285" spans="1:1" x14ac:dyDescent="0.25">
      <c r="A1285">
        <v>906</v>
      </c>
    </row>
    <row r="1286" spans="1:1" x14ac:dyDescent="0.25">
      <c r="A1286">
        <v>905</v>
      </c>
    </row>
    <row r="1287" spans="1:1" x14ac:dyDescent="0.25">
      <c r="A1287">
        <v>672</v>
      </c>
    </row>
    <row r="1288" spans="1:1" x14ac:dyDescent="0.25">
      <c r="A1288">
        <v>957</v>
      </c>
    </row>
    <row r="1289" spans="1:1" x14ac:dyDescent="0.25">
      <c r="A1289">
        <v>800</v>
      </c>
    </row>
    <row r="1290" spans="1:1" x14ac:dyDescent="0.25">
      <c r="A1290">
        <v>150</v>
      </c>
    </row>
    <row r="1291" spans="1:1" x14ac:dyDescent="0.25">
      <c r="A1291">
        <v>381</v>
      </c>
    </row>
    <row r="1292" spans="1:1" x14ac:dyDescent="0.25">
      <c r="A1292">
        <v>561</v>
      </c>
    </row>
    <row r="1293" spans="1:1" x14ac:dyDescent="0.25">
      <c r="A1293">
        <v>274</v>
      </c>
    </row>
    <row r="1294" spans="1:1" x14ac:dyDescent="0.25">
      <c r="A1294">
        <v>904</v>
      </c>
    </row>
    <row r="1295" spans="1:1" x14ac:dyDescent="0.25">
      <c r="A1295">
        <v>985</v>
      </c>
    </row>
    <row r="1296" spans="1:1" x14ac:dyDescent="0.25">
      <c r="A1296">
        <v>677</v>
      </c>
    </row>
    <row r="1297" spans="1:1" x14ac:dyDescent="0.25">
      <c r="A1297">
        <v>621</v>
      </c>
    </row>
    <row r="1298" spans="1:1" x14ac:dyDescent="0.25">
      <c r="A1298">
        <v>772</v>
      </c>
    </row>
    <row r="1299" spans="1:1" x14ac:dyDescent="0.25">
      <c r="A1299">
        <v>488</v>
      </c>
    </row>
    <row r="1300" spans="1:1" x14ac:dyDescent="0.25">
      <c r="A1300">
        <v>902</v>
      </c>
    </row>
    <row r="1301" spans="1:1" x14ac:dyDescent="0.25">
      <c r="A1301">
        <v>914</v>
      </c>
    </row>
    <row r="1302" spans="1:1" x14ac:dyDescent="0.25">
      <c r="A1302">
        <v>925</v>
      </c>
    </row>
    <row r="1303" spans="1:1" x14ac:dyDescent="0.25">
      <c r="A1303">
        <v>174</v>
      </c>
    </row>
    <row r="1304" spans="1:1" x14ac:dyDescent="0.25">
      <c r="A1304">
        <v>118</v>
      </c>
    </row>
    <row r="1305" spans="1:1" x14ac:dyDescent="0.25">
      <c r="A1305">
        <v>181</v>
      </c>
    </row>
    <row r="1306" spans="1:1" x14ac:dyDescent="0.25">
      <c r="A1306">
        <v>225</v>
      </c>
    </row>
    <row r="1307" spans="1:1" x14ac:dyDescent="0.25">
      <c r="A1307">
        <v>280</v>
      </c>
    </row>
    <row r="1308" spans="1:1" x14ac:dyDescent="0.25">
      <c r="A1308">
        <v>361</v>
      </c>
    </row>
    <row r="1309" spans="1:1" x14ac:dyDescent="0.25">
      <c r="A1309">
        <v>269</v>
      </c>
    </row>
    <row r="1310" spans="1:1" x14ac:dyDescent="0.25">
      <c r="A1310">
        <v>912</v>
      </c>
    </row>
    <row r="1311" spans="1:1" x14ac:dyDescent="0.25">
      <c r="A1311">
        <v>241</v>
      </c>
    </row>
    <row r="1312" spans="1:1" x14ac:dyDescent="0.25">
      <c r="A1312">
        <v>599</v>
      </c>
    </row>
    <row r="1313" spans="1:1" x14ac:dyDescent="0.25">
      <c r="A1313">
        <v>666</v>
      </c>
    </row>
    <row r="1314" spans="1:1" x14ac:dyDescent="0.25">
      <c r="A1314">
        <v>708</v>
      </c>
    </row>
    <row r="1315" spans="1:1" x14ac:dyDescent="0.25">
      <c r="A1315">
        <v>675</v>
      </c>
    </row>
    <row r="1316" spans="1:1" x14ac:dyDescent="0.25">
      <c r="A1316">
        <v>563</v>
      </c>
    </row>
    <row r="1317" spans="1:1" x14ac:dyDescent="0.25">
      <c r="A1317">
        <v>368</v>
      </c>
    </row>
    <row r="1318" spans="1:1" x14ac:dyDescent="0.25">
      <c r="A1318">
        <v>977</v>
      </c>
    </row>
    <row r="1319" spans="1:1" x14ac:dyDescent="0.25">
      <c r="A1319">
        <v>193</v>
      </c>
    </row>
    <row r="1320" spans="1:1" x14ac:dyDescent="0.25">
      <c r="A1320">
        <v>463</v>
      </c>
    </row>
    <row r="1321" spans="1:1" x14ac:dyDescent="0.25">
      <c r="A1321">
        <v>101</v>
      </c>
    </row>
    <row r="1322" spans="1:1" x14ac:dyDescent="0.25">
      <c r="A1322">
        <v>938</v>
      </c>
    </row>
    <row r="1323" spans="1:1" x14ac:dyDescent="0.25">
      <c r="A1323">
        <v>848</v>
      </c>
    </row>
    <row r="1324" spans="1:1" x14ac:dyDescent="0.25">
      <c r="A1324">
        <v>989</v>
      </c>
    </row>
    <row r="1325" spans="1:1" x14ac:dyDescent="0.25">
      <c r="A1325">
        <v>227</v>
      </c>
    </row>
    <row r="1326" spans="1:1" x14ac:dyDescent="0.25">
      <c r="A1326">
        <v>856</v>
      </c>
    </row>
    <row r="1327" spans="1:1" x14ac:dyDescent="0.25">
      <c r="A1327">
        <v>420</v>
      </c>
    </row>
    <row r="1328" spans="1:1" x14ac:dyDescent="0.25">
      <c r="A1328">
        <v>594</v>
      </c>
    </row>
    <row r="1329" spans="1:1" x14ac:dyDescent="0.25">
      <c r="A1329">
        <v>776</v>
      </c>
    </row>
    <row r="1330" spans="1:1" x14ac:dyDescent="0.25">
      <c r="A1330">
        <v>197</v>
      </c>
    </row>
    <row r="1331" spans="1:1" x14ac:dyDescent="0.25">
      <c r="A1331">
        <v>358</v>
      </c>
    </row>
    <row r="1332" spans="1:1" x14ac:dyDescent="0.25">
      <c r="A1332">
        <v>357</v>
      </c>
    </row>
    <row r="1333" spans="1:1" x14ac:dyDescent="0.25">
      <c r="A1333">
        <v>740</v>
      </c>
    </row>
    <row r="1334" spans="1:1" x14ac:dyDescent="0.25">
      <c r="A1334">
        <v>871</v>
      </c>
    </row>
    <row r="1335" spans="1:1" x14ac:dyDescent="0.25">
      <c r="A1335">
        <v>932</v>
      </c>
    </row>
    <row r="1336" spans="1:1" x14ac:dyDescent="0.25">
      <c r="A1336">
        <v>969</v>
      </c>
    </row>
    <row r="1337" spans="1:1" x14ac:dyDescent="0.25">
      <c r="A1337">
        <v>929</v>
      </c>
    </row>
    <row r="1338" spans="1:1" x14ac:dyDescent="0.25">
      <c r="A1338">
        <v>470</v>
      </c>
    </row>
    <row r="1339" spans="1:1" x14ac:dyDescent="0.25">
      <c r="A1339">
        <v>428</v>
      </c>
    </row>
    <row r="1340" spans="1:1" x14ac:dyDescent="0.25">
      <c r="A1340">
        <v>725</v>
      </c>
    </row>
    <row r="1341" spans="1:1" x14ac:dyDescent="0.25">
      <c r="A1341">
        <v>296</v>
      </c>
    </row>
    <row r="1342" spans="1:1" x14ac:dyDescent="0.25">
      <c r="A1342">
        <v>246</v>
      </c>
    </row>
    <row r="1343" spans="1:1" x14ac:dyDescent="0.25">
      <c r="A1343">
        <v>230</v>
      </c>
    </row>
    <row r="1344" spans="1:1" x14ac:dyDescent="0.25">
      <c r="A1344">
        <v>175</v>
      </c>
    </row>
    <row r="1345" spans="1:1" x14ac:dyDescent="0.25">
      <c r="A1345">
        <v>920</v>
      </c>
    </row>
    <row r="1346" spans="1:1" x14ac:dyDescent="0.25">
      <c r="A1346">
        <v>809</v>
      </c>
    </row>
    <row r="1347" spans="1:1" x14ac:dyDescent="0.25">
      <c r="A1347">
        <v>822</v>
      </c>
    </row>
    <row r="1348" spans="1:1" x14ac:dyDescent="0.25">
      <c r="A1348">
        <v>342</v>
      </c>
    </row>
    <row r="1349" spans="1:1" x14ac:dyDescent="0.25">
      <c r="A1349">
        <v>172</v>
      </c>
    </row>
    <row r="1350" spans="1:1" x14ac:dyDescent="0.25">
      <c r="A1350">
        <v>665</v>
      </c>
    </row>
    <row r="1351" spans="1:1" x14ac:dyDescent="0.25">
      <c r="A1351">
        <v>387</v>
      </c>
    </row>
    <row r="1352" spans="1:1" x14ac:dyDescent="0.25">
      <c r="A1352">
        <v>708</v>
      </c>
    </row>
    <row r="1353" spans="1:1" x14ac:dyDescent="0.25">
      <c r="A1353">
        <v>403</v>
      </c>
    </row>
    <row r="1354" spans="1:1" x14ac:dyDescent="0.25">
      <c r="A1354">
        <v>319</v>
      </c>
    </row>
    <row r="1355" spans="1:1" x14ac:dyDescent="0.25">
      <c r="A1355">
        <v>146</v>
      </c>
    </row>
    <row r="1356" spans="1:1" x14ac:dyDescent="0.25">
      <c r="A1356">
        <v>755</v>
      </c>
    </row>
    <row r="1357" spans="1:1" x14ac:dyDescent="0.25">
      <c r="A1357">
        <v>600</v>
      </c>
    </row>
    <row r="1358" spans="1:1" x14ac:dyDescent="0.25">
      <c r="A1358">
        <v>628</v>
      </c>
    </row>
    <row r="1359" spans="1:1" x14ac:dyDescent="0.25">
      <c r="A1359">
        <v>714</v>
      </c>
    </row>
    <row r="1360" spans="1:1" x14ac:dyDescent="0.25">
      <c r="A1360">
        <v>342</v>
      </c>
    </row>
    <row r="1361" spans="1:1" x14ac:dyDescent="0.25">
      <c r="A1361">
        <v>426</v>
      </c>
    </row>
    <row r="1362" spans="1:1" x14ac:dyDescent="0.25">
      <c r="A1362">
        <v>221</v>
      </c>
    </row>
    <row r="1363" spans="1:1" x14ac:dyDescent="0.25">
      <c r="A1363">
        <v>744</v>
      </c>
    </row>
    <row r="1364" spans="1:1" x14ac:dyDescent="0.25">
      <c r="A1364">
        <v>552</v>
      </c>
    </row>
    <row r="1365" spans="1:1" x14ac:dyDescent="0.25">
      <c r="A1365">
        <v>506</v>
      </c>
    </row>
    <row r="1366" spans="1:1" x14ac:dyDescent="0.25">
      <c r="A1366">
        <v>192</v>
      </c>
    </row>
    <row r="1367" spans="1:1" x14ac:dyDescent="0.25">
      <c r="A1367">
        <v>128</v>
      </c>
    </row>
    <row r="1368" spans="1:1" x14ac:dyDescent="0.25">
      <c r="A1368">
        <v>415</v>
      </c>
    </row>
    <row r="1369" spans="1:1" x14ac:dyDescent="0.25">
      <c r="A1369">
        <v>716</v>
      </c>
    </row>
    <row r="1370" spans="1:1" x14ac:dyDescent="0.25">
      <c r="A1370">
        <v>618</v>
      </c>
    </row>
    <row r="1371" spans="1:1" x14ac:dyDescent="0.25">
      <c r="A1371">
        <v>520</v>
      </c>
    </row>
    <row r="1372" spans="1:1" x14ac:dyDescent="0.25">
      <c r="A1372">
        <v>343</v>
      </c>
    </row>
    <row r="1373" spans="1:1" x14ac:dyDescent="0.25">
      <c r="A1373">
        <v>188</v>
      </c>
    </row>
    <row r="1374" spans="1:1" x14ac:dyDescent="0.25">
      <c r="A1374">
        <v>131</v>
      </c>
    </row>
    <row r="1375" spans="1:1" x14ac:dyDescent="0.25">
      <c r="A1375">
        <v>114</v>
      </c>
    </row>
    <row r="1376" spans="1:1" x14ac:dyDescent="0.25">
      <c r="A1376">
        <v>980</v>
      </c>
    </row>
    <row r="1377" spans="1:1" x14ac:dyDescent="0.25">
      <c r="A1377">
        <v>961</v>
      </c>
    </row>
    <row r="1378" spans="1:1" x14ac:dyDescent="0.25">
      <c r="A1378">
        <v>798</v>
      </c>
    </row>
    <row r="1379" spans="1:1" x14ac:dyDescent="0.25">
      <c r="A1379">
        <v>546</v>
      </c>
    </row>
    <row r="1380" spans="1:1" x14ac:dyDescent="0.25">
      <c r="A1380">
        <v>209</v>
      </c>
    </row>
    <row r="1381" spans="1:1" x14ac:dyDescent="0.25">
      <c r="A1381">
        <v>961</v>
      </c>
    </row>
    <row r="1382" spans="1:1" x14ac:dyDescent="0.25">
      <c r="A1382">
        <v>490</v>
      </c>
    </row>
    <row r="1383" spans="1:1" x14ac:dyDescent="0.25">
      <c r="A1383">
        <v>767</v>
      </c>
    </row>
    <row r="1384" spans="1:1" x14ac:dyDescent="0.25">
      <c r="A1384">
        <v>272</v>
      </c>
    </row>
    <row r="1385" spans="1:1" x14ac:dyDescent="0.25">
      <c r="A1385">
        <v>759</v>
      </c>
    </row>
    <row r="1386" spans="1:1" x14ac:dyDescent="0.25">
      <c r="A1386">
        <v>706</v>
      </c>
    </row>
    <row r="1387" spans="1:1" x14ac:dyDescent="0.25">
      <c r="A1387">
        <v>773</v>
      </c>
    </row>
    <row r="1388" spans="1:1" x14ac:dyDescent="0.25">
      <c r="A1388">
        <v>803</v>
      </c>
    </row>
    <row r="1389" spans="1:1" x14ac:dyDescent="0.25">
      <c r="A1389">
        <v>379</v>
      </c>
    </row>
    <row r="1390" spans="1:1" x14ac:dyDescent="0.25">
      <c r="A1390">
        <v>834</v>
      </c>
    </row>
    <row r="1391" spans="1:1" x14ac:dyDescent="0.25">
      <c r="A1391">
        <v>985</v>
      </c>
    </row>
    <row r="1392" spans="1:1" x14ac:dyDescent="0.25">
      <c r="A1392">
        <v>526</v>
      </c>
    </row>
    <row r="1393" spans="1:1" x14ac:dyDescent="0.25">
      <c r="A1393">
        <v>211</v>
      </c>
    </row>
    <row r="1394" spans="1:1" x14ac:dyDescent="0.25">
      <c r="A1394">
        <v>889</v>
      </c>
    </row>
    <row r="1395" spans="1:1" x14ac:dyDescent="0.25">
      <c r="A1395">
        <v>497</v>
      </c>
    </row>
    <row r="1396" spans="1:1" x14ac:dyDescent="0.25">
      <c r="A1396">
        <v>149</v>
      </c>
    </row>
    <row r="1397" spans="1:1" x14ac:dyDescent="0.25">
      <c r="A1397">
        <v>295</v>
      </c>
    </row>
    <row r="1398" spans="1:1" x14ac:dyDescent="0.25">
      <c r="A1398">
        <v>345</v>
      </c>
    </row>
    <row r="1399" spans="1:1" x14ac:dyDescent="0.25">
      <c r="A1399">
        <v>488</v>
      </c>
    </row>
    <row r="1400" spans="1:1" x14ac:dyDescent="0.25">
      <c r="A1400">
        <v>265</v>
      </c>
    </row>
    <row r="1401" spans="1:1" x14ac:dyDescent="0.25">
      <c r="A1401">
        <v>545</v>
      </c>
    </row>
    <row r="1402" spans="1:1" x14ac:dyDescent="0.25">
      <c r="A1402">
        <v>562</v>
      </c>
    </row>
    <row r="1403" spans="1:1" x14ac:dyDescent="0.25">
      <c r="A1403">
        <v>470</v>
      </c>
    </row>
    <row r="1404" spans="1:1" x14ac:dyDescent="0.25">
      <c r="A1404">
        <v>624</v>
      </c>
    </row>
    <row r="1405" spans="1:1" x14ac:dyDescent="0.25">
      <c r="A1405">
        <v>162</v>
      </c>
    </row>
    <row r="1406" spans="1:1" x14ac:dyDescent="0.25">
      <c r="A1406">
        <v>511</v>
      </c>
    </row>
    <row r="1407" spans="1:1" x14ac:dyDescent="0.25">
      <c r="A1407">
        <v>785</v>
      </c>
    </row>
    <row r="1408" spans="1:1" x14ac:dyDescent="0.25">
      <c r="A1408">
        <v>872</v>
      </c>
    </row>
    <row r="1409" spans="1:1" x14ac:dyDescent="0.25">
      <c r="A1409">
        <v>678</v>
      </c>
    </row>
    <row r="1410" spans="1:1" x14ac:dyDescent="0.25">
      <c r="A1410">
        <v>501</v>
      </c>
    </row>
    <row r="1411" spans="1:1" x14ac:dyDescent="0.25">
      <c r="A1411">
        <v>393</v>
      </c>
    </row>
    <row r="1412" spans="1:1" x14ac:dyDescent="0.25">
      <c r="A1412">
        <v>392</v>
      </c>
    </row>
    <row r="1413" spans="1:1" x14ac:dyDescent="0.25">
      <c r="A1413">
        <v>569</v>
      </c>
    </row>
    <row r="1414" spans="1:1" x14ac:dyDescent="0.25">
      <c r="A1414">
        <v>322</v>
      </c>
    </row>
    <row r="1415" spans="1:1" x14ac:dyDescent="0.25">
      <c r="A1415">
        <v>933</v>
      </c>
    </row>
    <row r="1416" spans="1:1" x14ac:dyDescent="0.25">
      <c r="A1416">
        <v>511</v>
      </c>
    </row>
    <row r="1417" spans="1:1" x14ac:dyDescent="0.25">
      <c r="A1417">
        <v>807</v>
      </c>
    </row>
    <row r="1418" spans="1:1" x14ac:dyDescent="0.25">
      <c r="A1418">
        <v>157</v>
      </c>
    </row>
    <row r="1419" spans="1:1" x14ac:dyDescent="0.25">
      <c r="A1419">
        <v>237</v>
      </c>
    </row>
    <row r="1420" spans="1:1" x14ac:dyDescent="0.25">
      <c r="A1420">
        <v>556</v>
      </c>
    </row>
    <row r="1421" spans="1:1" x14ac:dyDescent="0.25">
      <c r="A1421">
        <v>408</v>
      </c>
    </row>
    <row r="1422" spans="1:1" x14ac:dyDescent="0.25">
      <c r="A1422">
        <v>336</v>
      </c>
    </row>
    <row r="1423" spans="1:1" x14ac:dyDescent="0.25">
      <c r="A1423">
        <v>583</v>
      </c>
    </row>
    <row r="1424" spans="1:1" x14ac:dyDescent="0.25">
      <c r="A1424">
        <v>429</v>
      </c>
    </row>
    <row r="1425" spans="1:1" x14ac:dyDescent="0.25">
      <c r="A1425">
        <v>389</v>
      </c>
    </row>
    <row r="1426" spans="1:1" x14ac:dyDescent="0.25">
      <c r="A1426">
        <v>926</v>
      </c>
    </row>
    <row r="1427" spans="1:1" x14ac:dyDescent="0.25">
      <c r="A1427">
        <v>974</v>
      </c>
    </row>
    <row r="1428" spans="1:1" x14ac:dyDescent="0.25">
      <c r="A1428">
        <v>762</v>
      </c>
    </row>
    <row r="1429" spans="1:1" x14ac:dyDescent="0.25">
      <c r="A1429">
        <v>331</v>
      </c>
    </row>
    <row r="1430" spans="1:1" x14ac:dyDescent="0.25">
      <c r="A1430">
        <v>616</v>
      </c>
    </row>
    <row r="1431" spans="1:1" x14ac:dyDescent="0.25">
      <c r="A1431">
        <v>970</v>
      </c>
    </row>
    <row r="1432" spans="1:1" x14ac:dyDescent="0.25">
      <c r="A1432">
        <v>322</v>
      </c>
    </row>
    <row r="1433" spans="1:1" x14ac:dyDescent="0.25">
      <c r="A1433">
        <v>413</v>
      </c>
    </row>
    <row r="1434" spans="1:1" x14ac:dyDescent="0.25">
      <c r="A1434">
        <v>425</v>
      </c>
    </row>
    <row r="1435" spans="1:1" x14ac:dyDescent="0.25">
      <c r="A1435">
        <v>389</v>
      </c>
    </row>
    <row r="1436" spans="1:1" x14ac:dyDescent="0.25">
      <c r="A1436">
        <v>538</v>
      </c>
    </row>
    <row r="1437" spans="1:1" x14ac:dyDescent="0.25">
      <c r="A1437">
        <v>846</v>
      </c>
    </row>
    <row r="1438" spans="1:1" x14ac:dyDescent="0.25">
      <c r="A1438">
        <v>141</v>
      </c>
    </row>
    <row r="1439" spans="1:1" x14ac:dyDescent="0.25">
      <c r="A1439">
        <v>687</v>
      </c>
    </row>
    <row r="1440" spans="1:1" x14ac:dyDescent="0.25">
      <c r="A1440">
        <v>754</v>
      </c>
    </row>
    <row r="1441" spans="1:1" x14ac:dyDescent="0.25">
      <c r="A1441">
        <v>904</v>
      </c>
    </row>
    <row r="1442" spans="1:1" x14ac:dyDescent="0.25">
      <c r="A1442">
        <v>396</v>
      </c>
    </row>
    <row r="1443" spans="1:1" x14ac:dyDescent="0.25">
      <c r="A1443">
        <v>122</v>
      </c>
    </row>
    <row r="1444" spans="1:1" x14ac:dyDescent="0.25">
      <c r="A1444">
        <v>702</v>
      </c>
    </row>
    <row r="1445" spans="1:1" x14ac:dyDescent="0.25">
      <c r="A1445">
        <v>532</v>
      </c>
    </row>
    <row r="1446" spans="1:1" x14ac:dyDescent="0.25">
      <c r="A1446">
        <v>942</v>
      </c>
    </row>
    <row r="1447" spans="1:1" x14ac:dyDescent="0.25">
      <c r="A1447">
        <v>574</v>
      </c>
    </row>
    <row r="1448" spans="1:1" x14ac:dyDescent="0.25">
      <c r="A1448">
        <v>599</v>
      </c>
    </row>
    <row r="1449" spans="1:1" x14ac:dyDescent="0.25">
      <c r="A1449">
        <v>848</v>
      </c>
    </row>
    <row r="1450" spans="1:1" x14ac:dyDescent="0.25">
      <c r="A1450">
        <v>209</v>
      </c>
    </row>
    <row r="1451" spans="1:1" x14ac:dyDescent="0.25">
      <c r="A1451">
        <v>375</v>
      </c>
    </row>
    <row r="1452" spans="1:1" x14ac:dyDescent="0.25">
      <c r="A1452">
        <v>309</v>
      </c>
    </row>
    <row r="1453" spans="1:1" x14ac:dyDescent="0.25">
      <c r="A1453">
        <v>352</v>
      </c>
    </row>
    <row r="1454" spans="1:1" x14ac:dyDescent="0.25">
      <c r="A1454">
        <v>458</v>
      </c>
    </row>
    <row r="1455" spans="1:1" x14ac:dyDescent="0.25">
      <c r="A1455">
        <v>958</v>
      </c>
    </row>
    <row r="1456" spans="1:1" x14ac:dyDescent="0.25">
      <c r="A1456">
        <v>106</v>
      </c>
    </row>
    <row r="1457" spans="1:1" x14ac:dyDescent="0.25">
      <c r="A1457">
        <v>646</v>
      </c>
    </row>
    <row r="1458" spans="1:1" x14ac:dyDescent="0.25">
      <c r="A1458">
        <v>449</v>
      </c>
    </row>
    <row r="1459" spans="1:1" x14ac:dyDescent="0.25">
      <c r="A1459">
        <v>653</v>
      </c>
    </row>
    <row r="1460" spans="1:1" x14ac:dyDescent="0.25">
      <c r="A1460">
        <v>157</v>
      </c>
    </row>
    <row r="1461" spans="1:1" x14ac:dyDescent="0.25">
      <c r="A1461">
        <v>465</v>
      </c>
    </row>
    <row r="1462" spans="1:1" x14ac:dyDescent="0.25">
      <c r="A1462">
        <v>795</v>
      </c>
    </row>
    <row r="1463" spans="1:1" x14ac:dyDescent="0.25">
      <c r="A1463">
        <v>636</v>
      </c>
    </row>
    <row r="1464" spans="1:1" x14ac:dyDescent="0.25">
      <c r="A1464">
        <v>821</v>
      </c>
    </row>
    <row r="1465" spans="1:1" x14ac:dyDescent="0.25">
      <c r="A1465">
        <v>947</v>
      </c>
    </row>
    <row r="1466" spans="1:1" x14ac:dyDescent="0.25">
      <c r="A1466">
        <v>349</v>
      </c>
    </row>
    <row r="1467" spans="1:1" x14ac:dyDescent="0.25">
      <c r="A1467">
        <v>576</v>
      </c>
    </row>
    <row r="1468" spans="1:1" x14ac:dyDescent="0.25">
      <c r="A1468">
        <v>398</v>
      </c>
    </row>
    <row r="1469" spans="1:1" x14ac:dyDescent="0.25">
      <c r="A1469">
        <v>198</v>
      </c>
    </row>
    <row r="1470" spans="1:1" x14ac:dyDescent="0.25">
      <c r="A1470">
        <v>312</v>
      </c>
    </row>
    <row r="1471" spans="1:1" x14ac:dyDescent="0.25">
      <c r="A1471">
        <v>830</v>
      </c>
    </row>
    <row r="1472" spans="1:1" x14ac:dyDescent="0.25">
      <c r="A1472">
        <v>320</v>
      </c>
    </row>
    <row r="1473" spans="1:1" x14ac:dyDescent="0.25">
      <c r="A1473">
        <v>682</v>
      </c>
    </row>
    <row r="1474" spans="1:1" x14ac:dyDescent="0.25">
      <c r="A1474">
        <v>248</v>
      </c>
    </row>
    <row r="1475" spans="1:1" x14ac:dyDescent="0.25">
      <c r="A1475">
        <v>978</v>
      </c>
    </row>
    <row r="1476" spans="1:1" x14ac:dyDescent="0.25">
      <c r="A1476">
        <v>625</v>
      </c>
    </row>
    <row r="1477" spans="1:1" x14ac:dyDescent="0.25">
      <c r="A1477">
        <v>974</v>
      </c>
    </row>
    <row r="1478" spans="1:1" x14ac:dyDescent="0.25">
      <c r="A1478">
        <v>103</v>
      </c>
    </row>
    <row r="1479" spans="1:1" x14ac:dyDescent="0.25">
      <c r="A1479">
        <v>116</v>
      </c>
    </row>
    <row r="1480" spans="1:1" x14ac:dyDescent="0.25">
      <c r="A1480">
        <v>103</v>
      </c>
    </row>
    <row r="1481" spans="1:1" x14ac:dyDescent="0.25">
      <c r="A1481">
        <v>901</v>
      </c>
    </row>
    <row r="1482" spans="1:1" x14ac:dyDescent="0.25">
      <c r="A1482">
        <v>199</v>
      </c>
    </row>
    <row r="1483" spans="1:1" x14ac:dyDescent="0.25">
      <c r="A1483">
        <v>164</v>
      </c>
    </row>
    <row r="1484" spans="1:1" x14ac:dyDescent="0.25">
      <c r="A1484">
        <v>449</v>
      </c>
    </row>
    <row r="1485" spans="1:1" x14ac:dyDescent="0.25">
      <c r="A1485">
        <v>846</v>
      </c>
    </row>
    <row r="1486" spans="1:1" x14ac:dyDescent="0.25">
      <c r="A1486">
        <v>800</v>
      </c>
    </row>
    <row r="1487" spans="1:1" x14ac:dyDescent="0.25">
      <c r="A1487">
        <v>131</v>
      </c>
    </row>
    <row r="1488" spans="1:1" x14ac:dyDescent="0.25">
      <c r="A1488">
        <v>167</v>
      </c>
    </row>
    <row r="1489" spans="1:1" x14ac:dyDescent="0.25">
      <c r="A1489">
        <v>205</v>
      </c>
    </row>
    <row r="1490" spans="1:1" x14ac:dyDescent="0.25">
      <c r="A1490">
        <v>887</v>
      </c>
    </row>
    <row r="1491" spans="1:1" x14ac:dyDescent="0.25">
      <c r="A1491">
        <v>301</v>
      </c>
    </row>
    <row r="1492" spans="1:1" x14ac:dyDescent="0.25">
      <c r="A1492">
        <v>314</v>
      </c>
    </row>
    <row r="1493" spans="1:1" x14ac:dyDescent="0.25">
      <c r="A1493">
        <v>662</v>
      </c>
    </row>
    <row r="1494" spans="1:1" x14ac:dyDescent="0.25">
      <c r="A1494">
        <v>554</v>
      </c>
    </row>
    <row r="1495" spans="1:1" x14ac:dyDescent="0.25">
      <c r="A1495">
        <v>252</v>
      </c>
    </row>
    <row r="1496" spans="1:1" x14ac:dyDescent="0.25">
      <c r="A1496">
        <v>622</v>
      </c>
    </row>
    <row r="1497" spans="1:1" x14ac:dyDescent="0.25">
      <c r="A1497">
        <v>350</v>
      </c>
    </row>
    <row r="1498" spans="1:1" x14ac:dyDescent="0.25">
      <c r="A1498">
        <v>673</v>
      </c>
    </row>
    <row r="1499" spans="1:1" x14ac:dyDescent="0.25">
      <c r="A1499">
        <v>721</v>
      </c>
    </row>
    <row r="1500" spans="1:1" x14ac:dyDescent="0.25">
      <c r="A1500">
        <v>601</v>
      </c>
    </row>
    <row r="1501" spans="1:1" x14ac:dyDescent="0.25">
      <c r="A1501">
        <v>604</v>
      </c>
    </row>
    <row r="1502" spans="1:1" x14ac:dyDescent="0.25">
      <c r="A1502">
        <v>968</v>
      </c>
    </row>
    <row r="1503" spans="1:1" x14ac:dyDescent="0.25">
      <c r="A1503">
        <v>601</v>
      </c>
    </row>
    <row r="1504" spans="1:1" x14ac:dyDescent="0.25">
      <c r="A1504">
        <v>886</v>
      </c>
    </row>
    <row r="1505" spans="1:1" x14ac:dyDescent="0.25">
      <c r="A1505">
        <v>721</v>
      </c>
    </row>
    <row r="1506" spans="1:1" x14ac:dyDescent="0.25">
      <c r="A1506">
        <v>804</v>
      </c>
    </row>
    <row r="1507" spans="1:1" x14ac:dyDescent="0.25">
      <c r="A1507">
        <v>795</v>
      </c>
    </row>
    <row r="1508" spans="1:1" x14ac:dyDescent="0.25">
      <c r="A1508">
        <v>548</v>
      </c>
    </row>
    <row r="1509" spans="1:1" x14ac:dyDescent="0.25">
      <c r="A1509">
        <v>928</v>
      </c>
    </row>
    <row r="1510" spans="1:1" x14ac:dyDescent="0.25">
      <c r="A1510">
        <v>381</v>
      </c>
    </row>
    <row r="1511" spans="1:1" x14ac:dyDescent="0.25">
      <c r="A1511">
        <v>951</v>
      </c>
    </row>
    <row r="1512" spans="1:1" x14ac:dyDescent="0.25">
      <c r="A1512">
        <v>897</v>
      </c>
    </row>
    <row r="1513" spans="1:1" x14ac:dyDescent="0.25">
      <c r="A1513">
        <v>770</v>
      </c>
    </row>
    <row r="1514" spans="1:1" x14ac:dyDescent="0.25">
      <c r="A1514">
        <v>938</v>
      </c>
    </row>
    <row r="1515" spans="1:1" x14ac:dyDescent="0.25">
      <c r="A1515">
        <v>697</v>
      </c>
    </row>
    <row r="1516" spans="1:1" x14ac:dyDescent="0.25">
      <c r="A1516">
        <v>477</v>
      </c>
    </row>
    <row r="1517" spans="1:1" x14ac:dyDescent="0.25">
      <c r="A1517">
        <v>945</v>
      </c>
    </row>
    <row r="1518" spans="1:1" x14ac:dyDescent="0.25">
      <c r="A1518">
        <v>230</v>
      </c>
    </row>
    <row r="1519" spans="1:1" x14ac:dyDescent="0.25">
      <c r="A1519">
        <v>965</v>
      </c>
    </row>
    <row r="1520" spans="1:1" x14ac:dyDescent="0.25">
      <c r="A1520">
        <v>730</v>
      </c>
    </row>
    <row r="1521" spans="1:1" x14ac:dyDescent="0.25">
      <c r="A1521">
        <v>563</v>
      </c>
    </row>
    <row r="1522" spans="1:1" x14ac:dyDescent="0.25">
      <c r="A1522">
        <v>367</v>
      </c>
    </row>
    <row r="1523" spans="1:1" x14ac:dyDescent="0.25">
      <c r="A1523">
        <v>406</v>
      </c>
    </row>
    <row r="1524" spans="1:1" x14ac:dyDescent="0.25">
      <c r="A1524">
        <v>769</v>
      </c>
    </row>
    <row r="1525" spans="1:1" x14ac:dyDescent="0.25">
      <c r="A1525">
        <v>432</v>
      </c>
    </row>
    <row r="1526" spans="1:1" x14ac:dyDescent="0.25">
      <c r="A1526">
        <v>613</v>
      </c>
    </row>
    <row r="1527" spans="1:1" x14ac:dyDescent="0.25">
      <c r="A1527">
        <v>969</v>
      </c>
    </row>
    <row r="1528" spans="1:1" x14ac:dyDescent="0.25">
      <c r="A1528">
        <v>142</v>
      </c>
    </row>
    <row r="1529" spans="1:1" x14ac:dyDescent="0.25">
      <c r="A1529">
        <v>121</v>
      </c>
    </row>
    <row r="1530" spans="1:1" x14ac:dyDescent="0.25">
      <c r="A1530">
        <v>369</v>
      </c>
    </row>
    <row r="1531" spans="1:1" x14ac:dyDescent="0.25">
      <c r="A1531">
        <v>433</v>
      </c>
    </row>
    <row r="1532" spans="1:1" x14ac:dyDescent="0.25">
      <c r="A1532">
        <v>950</v>
      </c>
    </row>
    <row r="1533" spans="1:1" x14ac:dyDescent="0.25">
      <c r="A1533">
        <v>276</v>
      </c>
    </row>
    <row r="1534" spans="1:1" x14ac:dyDescent="0.25">
      <c r="A1534">
        <v>436</v>
      </c>
    </row>
    <row r="1535" spans="1:1" x14ac:dyDescent="0.25">
      <c r="A1535">
        <v>149</v>
      </c>
    </row>
    <row r="1536" spans="1:1" x14ac:dyDescent="0.25">
      <c r="A1536">
        <v>124</v>
      </c>
    </row>
    <row r="1537" spans="1:1" x14ac:dyDescent="0.25">
      <c r="A1537">
        <v>670</v>
      </c>
    </row>
    <row r="1538" spans="1:1" x14ac:dyDescent="0.25">
      <c r="A1538">
        <v>471</v>
      </c>
    </row>
    <row r="1539" spans="1:1" x14ac:dyDescent="0.25">
      <c r="A1539">
        <v>368</v>
      </c>
    </row>
    <row r="1540" spans="1:1" x14ac:dyDescent="0.25">
      <c r="A1540">
        <v>319</v>
      </c>
    </row>
    <row r="1541" spans="1:1" x14ac:dyDescent="0.25">
      <c r="A1541">
        <v>377</v>
      </c>
    </row>
    <row r="1542" spans="1:1" x14ac:dyDescent="0.25">
      <c r="A1542">
        <v>476</v>
      </c>
    </row>
    <row r="1543" spans="1:1" x14ac:dyDescent="0.25">
      <c r="A1543">
        <v>690</v>
      </c>
    </row>
    <row r="1544" spans="1:1" x14ac:dyDescent="0.25">
      <c r="A1544">
        <v>290</v>
      </c>
    </row>
    <row r="1545" spans="1:1" x14ac:dyDescent="0.25">
      <c r="A1545">
        <v>981</v>
      </c>
    </row>
    <row r="1546" spans="1:1" x14ac:dyDescent="0.25">
      <c r="A1546">
        <v>158</v>
      </c>
    </row>
    <row r="1547" spans="1:1" x14ac:dyDescent="0.25">
      <c r="A1547">
        <v>677</v>
      </c>
    </row>
    <row r="1548" spans="1:1" x14ac:dyDescent="0.25">
      <c r="A1548">
        <v>684</v>
      </c>
    </row>
    <row r="1549" spans="1:1" x14ac:dyDescent="0.25">
      <c r="A1549">
        <v>489</v>
      </c>
    </row>
    <row r="1550" spans="1:1" x14ac:dyDescent="0.25">
      <c r="A1550">
        <v>583</v>
      </c>
    </row>
    <row r="1551" spans="1:1" x14ac:dyDescent="0.25">
      <c r="A1551">
        <v>493</v>
      </c>
    </row>
    <row r="1552" spans="1:1" x14ac:dyDescent="0.25">
      <c r="A1552">
        <v>602</v>
      </c>
    </row>
    <row r="1553" spans="1:1" x14ac:dyDescent="0.25">
      <c r="A1553">
        <v>864</v>
      </c>
    </row>
    <row r="1554" spans="1:1" x14ac:dyDescent="0.25">
      <c r="A1554">
        <v>418</v>
      </c>
    </row>
    <row r="1555" spans="1:1" x14ac:dyDescent="0.25">
      <c r="A1555">
        <v>758</v>
      </c>
    </row>
    <row r="1556" spans="1:1" x14ac:dyDescent="0.25">
      <c r="A1556">
        <v>731</v>
      </c>
    </row>
    <row r="1557" spans="1:1" x14ac:dyDescent="0.25">
      <c r="A1557">
        <v>189</v>
      </c>
    </row>
    <row r="1558" spans="1:1" x14ac:dyDescent="0.25">
      <c r="A1558">
        <v>930</v>
      </c>
    </row>
    <row r="1559" spans="1:1" x14ac:dyDescent="0.25">
      <c r="A1559">
        <v>584</v>
      </c>
    </row>
    <row r="1560" spans="1:1" x14ac:dyDescent="0.25">
      <c r="A1560">
        <v>923</v>
      </c>
    </row>
    <row r="1561" spans="1:1" x14ac:dyDescent="0.25">
      <c r="A1561">
        <v>107</v>
      </c>
    </row>
    <row r="1562" spans="1:1" x14ac:dyDescent="0.25">
      <c r="A1562">
        <v>1000</v>
      </c>
    </row>
    <row r="1563" spans="1:1" x14ac:dyDescent="0.25">
      <c r="A1563">
        <v>829</v>
      </c>
    </row>
    <row r="1564" spans="1:1" x14ac:dyDescent="0.25">
      <c r="A1564">
        <v>419</v>
      </c>
    </row>
    <row r="1565" spans="1:1" x14ac:dyDescent="0.25">
      <c r="A1565">
        <v>136</v>
      </c>
    </row>
    <row r="1566" spans="1:1" x14ac:dyDescent="0.25">
      <c r="A1566">
        <v>792</v>
      </c>
    </row>
    <row r="1567" spans="1:1" x14ac:dyDescent="0.25">
      <c r="A1567">
        <v>778</v>
      </c>
    </row>
    <row r="1568" spans="1:1" x14ac:dyDescent="0.25">
      <c r="A1568">
        <v>765</v>
      </c>
    </row>
    <row r="1569" spans="1:1" x14ac:dyDescent="0.25">
      <c r="A1569">
        <v>645</v>
      </c>
    </row>
    <row r="1570" spans="1:1" x14ac:dyDescent="0.25">
      <c r="A1570">
        <v>326</v>
      </c>
    </row>
    <row r="1571" spans="1:1" x14ac:dyDescent="0.25">
      <c r="A1571">
        <v>512</v>
      </c>
    </row>
    <row r="1572" spans="1:1" x14ac:dyDescent="0.25">
      <c r="A1572">
        <v>965</v>
      </c>
    </row>
    <row r="1573" spans="1:1" x14ac:dyDescent="0.25">
      <c r="A1573">
        <v>790</v>
      </c>
    </row>
    <row r="1574" spans="1:1" x14ac:dyDescent="0.25">
      <c r="A1574">
        <v>166</v>
      </c>
    </row>
    <row r="1575" spans="1:1" x14ac:dyDescent="0.25">
      <c r="A1575">
        <v>695</v>
      </c>
    </row>
    <row r="1576" spans="1:1" x14ac:dyDescent="0.25">
      <c r="A1576">
        <v>821</v>
      </c>
    </row>
    <row r="1577" spans="1:1" x14ac:dyDescent="0.25">
      <c r="A1577">
        <v>825</v>
      </c>
    </row>
    <row r="1578" spans="1:1" x14ac:dyDescent="0.25">
      <c r="A1578">
        <v>805</v>
      </c>
    </row>
    <row r="1579" spans="1:1" x14ac:dyDescent="0.25">
      <c r="A1579">
        <v>895</v>
      </c>
    </row>
    <row r="1580" spans="1:1" x14ac:dyDescent="0.25">
      <c r="A1580">
        <v>326</v>
      </c>
    </row>
    <row r="1581" spans="1:1" x14ac:dyDescent="0.25">
      <c r="A1581">
        <v>895</v>
      </c>
    </row>
    <row r="1582" spans="1:1" x14ac:dyDescent="0.25">
      <c r="A1582">
        <v>431</v>
      </c>
    </row>
    <row r="1583" spans="1:1" x14ac:dyDescent="0.25">
      <c r="A1583">
        <v>856</v>
      </c>
    </row>
    <row r="1584" spans="1:1" x14ac:dyDescent="0.25">
      <c r="A1584">
        <v>998</v>
      </c>
    </row>
    <row r="1585" spans="1:1" x14ac:dyDescent="0.25">
      <c r="A1585">
        <v>746</v>
      </c>
    </row>
    <row r="1586" spans="1:1" x14ac:dyDescent="0.25">
      <c r="A1586">
        <v>214</v>
      </c>
    </row>
    <row r="1587" spans="1:1" x14ac:dyDescent="0.25">
      <c r="A1587">
        <v>936</v>
      </c>
    </row>
    <row r="1588" spans="1:1" x14ac:dyDescent="0.25">
      <c r="A1588">
        <v>248</v>
      </c>
    </row>
    <row r="1589" spans="1:1" x14ac:dyDescent="0.25">
      <c r="A1589">
        <v>563</v>
      </c>
    </row>
    <row r="1590" spans="1:1" x14ac:dyDescent="0.25">
      <c r="A1590">
        <v>447</v>
      </c>
    </row>
    <row r="1591" spans="1:1" x14ac:dyDescent="0.25">
      <c r="A1591">
        <v>560</v>
      </c>
    </row>
    <row r="1592" spans="1:1" x14ac:dyDescent="0.25">
      <c r="A1592">
        <v>573</v>
      </c>
    </row>
    <row r="1593" spans="1:1" x14ac:dyDescent="0.25">
      <c r="A1593">
        <v>877</v>
      </c>
    </row>
    <row r="1594" spans="1:1" x14ac:dyDescent="0.25">
      <c r="A1594">
        <v>310</v>
      </c>
    </row>
    <row r="1595" spans="1:1" x14ac:dyDescent="0.25">
      <c r="A1595">
        <v>707</v>
      </c>
    </row>
    <row r="1596" spans="1:1" x14ac:dyDescent="0.25">
      <c r="A1596">
        <v>738</v>
      </c>
    </row>
    <row r="1597" spans="1:1" x14ac:dyDescent="0.25">
      <c r="A1597">
        <v>655</v>
      </c>
    </row>
    <row r="1598" spans="1:1" x14ac:dyDescent="0.25">
      <c r="A1598">
        <v>964</v>
      </c>
    </row>
    <row r="1599" spans="1:1" x14ac:dyDescent="0.25">
      <c r="A1599">
        <v>927</v>
      </c>
    </row>
    <row r="1600" spans="1:1" x14ac:dyDescent="0.25">
      <c r="A1600">
        <v>147</v>
      </c>
    </row>
    <row r="1601" spans="1:1" x14ac:dyDescent="0.25">
      <c r="A1601">
        <v>675</v>
      </c>
    </row>
    <row r="1602" spans="1:1" x14ac:dyDescent="0.25">
      <c r="A1602">
        <v>465</v>
      </c>
    </row>
    <row r="1603" spans="1:1" x14ac:dyDescent="0.25">
      <c r="A1603">
        <v>813</v>
      </c>
    </row>
    <row r="1604" spans="1:1" x14ac:dyDescent="0.25">
      <c r="A1604">
        <v>250</v>
      </c>
    </row>
    <row r="1605" spans="1:1" x14ac:dyDescent="0.25">
      <c r="A1605">
        <v>673</v>
      </c>
    </row>
    <row r="1606" spans="1:1" x14ac:dyDescent="0.25">
      <c r="A1606">
        <v>750</v>
      </c>
    </row>
    <row r="1607" spans="1:1" x14ac:dyDescent="0.25">
      <c r="A1607">
        <v>335</v>
      </c>
    </row>
    <row r="1608" spans="1:1" x14ac:dyDescent="0.25">
      <c r="A1608">
        <v>733</v>
      </c>
    </row>
    <row r="1609" spans="1:1" x14ac:dyDescent="0.25">
      <c r="A1609">
        <v>816</v>
      </c>
    </row>
    <row r="1610" spans="1:1" x14ac:dyDescent="0.25">
      <c r="A1610">
        <v>616</v>
      </c>
    </row>
    <row r="1611" spans="1:1" x14ac:dyDescent="0.25">
      <c r="A1611">
        <v>369</v>
      </c>
    </row>
    <row r="1612" spans="1:1" x14ac:dyDescent="0.25">
      <c r="A1612">
        <v>371</v>
      </c>
    </row>
    <row r="1613" spans="1:1" x14ac:dyDescent="0.25">
      <c r="A1613">
        <v>399</v>
      </c>
    </row>
    <row r="1614" spans="1:1" x14ac:dyDescent="0.25">
      <c r="A1614">
        <v>113</v>
      </c>
    </row>
    <row r="1615" spans="1:1" x14ac:dyDescent="0.25">
      <c r="A1615">
        <v>922</v>
      </c>
    </row>
    <row r="1616" spans="1:1" x14ac:dyDescent="0.25">
      <c r="A1616">
        <v>612</v>
      </c>
    </row>
    <row r="1617" spans="1:1" x14ac:dyDescent="0.25">
      <c r="A1617">
        <v>933</v>
      </c>
    </row>
    <row r="1618" spans="1:1" x14ac:dyDescent="0.25">
      <c r="A1618">
        <v>998</v>
      </c>
    </row>
    <row r="1619" spans="1:1" x14ac:dyDescent="0.25">
      <c r="A1619">
        <v>838</v>
      </c>
    </row>
    <row r="1620" spans="1:1" x14ac:dyDescent="0.25">
      <c r="A1620">
        <v>629</v>
      </c>
    </row>
    <row r="1621" spans="1:1" x14ac:dyDescent="0.25">
      <c r="A1621">
        <v>635</v>
      </c>
    </row>
    <row r="1622" spans="1:1" x14ac:dyDescent="0.25">
      <c r="A1622">
        <v>615</v>
      </c>
    </row>
    <row r="1623" spans="1:1" x14ac:dyDescent="0.25">
      <c r="A1623">
        <v>992</v>
      </c>
    </row>
    <row r="1624" spans="1:1" x14ac:dyDescent="0.25">
      <c r="A1624">
        <v>722</v>
      </c>
    </row>
    <row r="1625" spans="1:1" x14ac:dyDescent="0.25">
      <c r="A1625">
        <v>704</v>
      </c>
    </row>
    <row r="1626" spans="1:1" x14ac:dyDescent="0.25">
      <c r="A1626">
        <v>771</v>
      </c>
    </row>
    <row r="1627" spans="1:1" x14ac:dyDescent="0.25">
      <c r="A1627">
        <v>588</v>
      </c>
    </row>
    <row r="1628" spans="1:1" x14ac:dyDescent="0.25">
      <c r="A1628">
        <v>169</v>
      </c>
    </row>
    <row r="1629" spans="1:1" x14ac:dyDescent="0.25">
      <c r="A1629">
        <v>274</v>
      </c>
    </row>
    <row r="1630" spans="1:1" x14ac:dyDescent="0.25">
      <c r="A1630">
        <v>664</v>
      </c>
    </row>
    <row r="1631" spans="1:1" x14ac:dyDescent="0.25">
      <c r="A1631">
        <v>801</v>
      </c>
    </row>
    <row r="1632" spans="1:1" x14ac:dyDescent="0.25">
      <c r="A1632">
        <v>919</v>
      </c>
    </row>
    <row r="1633" spans="1:1" x14ac:dyDescent="0.25">
      <c r="A1633">
        <v>308</v>
      </c>
    </row>
    <row r="1634" spans="1:1" x14ac:dyDescent="0.25">
      <c r="A1634">
        <v>185</v>
      </c>
    </row>
    <row r="1635" spans="1:1" x14ac:dyDescent="0.25">
      <c r="A1635">
        <v>621</v>
      </c>
    </row>
    <row r="1636" spans="1:1" x14ac:dyDescent="0.25">
      <c r="A1636">
        <v>430</v>
      </c>
    </row>
    <row r="1637" spans="1:1" x14ac:dyDescent="0.25">
      <c r="A1637">
        <v>258</v>
      </c>
    </row>
    <row r="1638" spans="1:1" x14ac:dyDescent="0.25">
      <c r="A1638">
        <v>791</v>
      </c>
    </row>
    <row r="1639" spans="1:1" x14ac:dyDescent="0.25">
      <c r="A1639">
        <v>832</v>
      </c>
    </row>
    <row r="1640" spans="1:1" x14ac:dyDescent="0.25">
      <c r="A1640">
        <v>720</v>
      </c>
    </row>
    <row r="1641" spans="1:1" x14ac:dyDescent="0.25">
      <c r="A1641">
        <v>847</v>
      </c>
    </row>
    <row r="1642" spans="1:1" x14ac:dyDescent="0.25">
      <c r="A1642">
        <v>705</v>
      </c>
    </row>
    <row r="1643" spans="1:1" x14ac:dyDescent="0.25">
      <c r="A1643">
        <v>535</v>
      </c>
    </row>
    <row r="1644" spans="1:1" x14ac:dyDescent="0.25">
      <c r="A1644">
        <v>855</v>
      </c>
    </row>
    <row r="1645" spans="1:1" x14ac:dyDescent="0.25">
      <c r="A1645">
        <v>165</v>
      </c>
    </row>
    <row r="1646" spans="1:1" x14ac:dyDescent="0.25">
      <c r="A1646">
        <v>510</v>
      </c>
    </row>
    <row r="1647" spans="1:1" x14ac:dyDescent="0.25">
      <c r="A1647">
        <v>980</v>
      </c>
    </row>
    <row r="1648" spans="1:1" x14ac:dyDescent="0.25">
      <c r="A1648">
        <v>432</v>
      </c>
    </row>
    <row r="1649" spans="1:1" x14ac:dyDescent="0.25">
      <c r="A1649">
        <v>489</v>
      </c>
    </row>
    <row r="1650" spans="1:1" x14ac:dyDescent="0.25">
      <c r="A1650">
        <v>909</v>
      </c>
    </row>
    <row r="1651" spans="1:1" x14ac:dyDescent="0.25">
      <c r="A1651">
        <v>773</v>
      </c>
    </row>
    <row r="1652" spans="1:1" x14ac:dyDescent="0.25">
      <c r="A1652">
        <v>180</v>
      </c>
    </row>
    <row r="1653" spans="1:1" x14ac:dyDescent="0.25">
      <c r="A1653">
        <v>174</v>
      </c>
    </row>
    <row r="1654" spans="1:1" x14ac:dyDescent="0.25">
      <c r="A1654">
        <v>243</v>
      </c>
    </row>
    <row r="1655" spans="1:1" x14ac:dyDescent="0.25">
      <c r="A1655">
        <v>994</v>
      </c>
    </row>
    <row r="1656" spans="1:1" x14ac:dyDescent="0.25">
      <c r="A1656">
        <v>212</v>
      </c>
    </row>
    <row r="1657" spans="1:1" x14ac:dyDescent="0.25">
      <c r="A1657">
        <v>938</v>
      </c>
    </row>
    <row r="1658" spans="1:1" x14ac:dyDescent="0.25">
      <c r="A1658">
        <v>252</v>
      </c>
    </row>
    <row r="1659" spans="1:1" x14ac:dyDescent="0.25">
      <c r="A1659">
        <v>202</v>
      </c>
    </row>
    <row r="1660" spans="1:1" x14ac:dyDescent="0.25">
      <c r="A1660">
        <v>198</v>
      </c>
    </row>
    <row r="1661" spans="1:1" x14ac:dyDescent="0.25">
      <c r="A1661">
        <v>781</v>
      </c>
    </row>
    <row r="1662" spans="1:1" x14ac:dyDescent="0.25">
      <c r="A1662">
        <v>665</v>
      </c>
    </row>
    <row r="1663" spans="1:1" x14ac:dyDescent="0.25">
      <c r="A1663">
        <v>567</v>
      </c>
    </row>
    <row r="1664" spans="1:1" x14ac:dyDescent="0.25">
      <c r="A1664">
        <v>348</v>
      </c>
    </row>
    <row r="1665" spans="1:1" x14ac:dyDescent="0.25">
      <c r="A1665">
        <v>554</v>
      </c>
    </row>
    <row r="1666" spans="1:1" x14ac:dyDescent="0.25">
      <c r="A1666">
        <v>227</v>
      </c>
    </row>
    <row r="1667" spans="1:1" x14ac:dyDescent="0.25">
      <c r="A1667">
        <v>909</v>
      </c>
    </row>
    <row r="1668" spans="1:1" x14ac:dyDescent="0.25">
      <c r="A1668">
        <v>116</v>
      </c>
    </row>
    <row r="1669" spans="1:1" x14ac:dyDescent="0.25">
      <c r="A1669">
        <v>116</v>
      </c>
    </row>
    <row r="1670" spans="1:1" x14ac:dyDescent="0.25">
      <c r="A1670">
        <v>431</v>
      </c>
    </row>
    <row r="1671" spans="1:1" x14ac:dyDescent="0.25">
      <c r="A1671">
        <v>160</v>
      </c>
    </row>
    <row r="1672" spans="1:1" x14ac:dyDescent="0.25">
      <c r="A1672">
        <v>113</v>
      </c>
    </row>
    <row r="1673" spans="1:1" x14ac:dyDescent="0.25">
      <c r="A1673">
        <v>446</v>
      </c>
    </row>
    <row r="1674" spans="1:1" x14ac:dyDescent="0.25">
      <c r="A1674">
        <v>919</v>
      </c>
    </row>
    <row r="1675" spans="1:1" x14ac:dyDescent="0.25">
      <c r="A1675">
        <v>949</v>
      </c>
    </row>
    <row r="1676" spans="1:1" x14ac:dyDescent="0.25">
      <c r="A1676">
        <v>740</v>
      </c>
    </row>
    <row r="1677" spans="1:1" x14ac:dyDescent="0.25">
      <c r="A1677">
        <v>931</v>
      </c>
    </row>
    <row r="1678" spans="1:1" x14ac:dyDescent="0.25">
      <c r="A1678">
        <v>328</v>
      </c>
    </row>
    <row r="1679" spans="1:1" x14ac:dyDescent="0.25">
      <c r="A1679">
        <v>745</v>
      </c>
    </row>
    <row r="1680" spans="1:1" x14ac:dyDescent="0.25">
      <c r="A1680">
        <v>409</v>
      </c>
    </row>
    <row r="1681" spans="1:1" x14ac:dyDescent="0.25">
      <c r="A1681">
        <v>533</v>
      </c>
    </row>
    <row r="1682" spans="1:1" x14ac:dyDescent="0.25">
      <c r="A1682">
        <v>705</v>
      </c>
    </row>
    <row r="1683" spans="1:1" x14ac:dyDescent="0.25">
      <c r="A1683">
        <v>272</v>
      </c>
    </row>
    <row r="1684" spans="1:1" x14ac:dyDescent="0.25">
      <c r="A1684">
        <v>351</v>
      </c>
    </row>
    <row r="1685" spans="1:1" x14ac:dyDescent="0.25">
      <c r="A1685">
        <v>691</v>
      </c>
    </row>
    <row r="1686" spans="1:1" x14ac:dyDescent="0.25">
      <c r="A1686">
        <v>125</v>
      </c>
    </row>
    <row r="1687" spans="1:1" x14ac:dyDescent="0.25">
      <c r="A1687">
        <v>631</v>
      </c>
    </row>
    <row r="1688" spans="1:1" x14ac:dyDescent="0.25">
      <c r="A1688">
        <v>540</v>
      </c>
    </row>
    <row r="1689" spans="1:1" x14ac:dyDescent="0.25">
      <c r="A1689">
        <v>815</v>
      </c>
    </row>
    <row r="1690" spans="1:1" x14ac:dyDescent="0.25">
      <c r="A1690">
        <v>354</v>
      </c>
    </row>
    <row r="1691" spans="1:1" x14ac:dyDescent="0.25">
      <c r="A1691">
        <v>749</v>
      </c>
    </row>
    <row r="1692" spans="1:1" x14ac:dyDescent="0.25">
      <c r="A1692">
        <v>609</v>
      </c>
    </row>
    <row r="1693" spans="1:1" x14ac:dyDescent="0.25">
      <c r="A1693">
        <v>242</v>
      </c>
    </row>
    <row r="1694" spans="1:1" x14ac:dyDescent="0.25">
      <c r="A1694">
        <v>472</v>
      </c>
    </row>
    <row r="1695" spans="1:1" x14ac:dyDescent="0.25">
      <c r="A1695">
        <v>492</v>
      </c>
    </row>
    <row r="1696" spans="1:1" x14ac:dyDescent="0.25">
      <c r="A1696">
        <v>484</v>
      </c>
    </row>
    <row r="1697" spans="1:1" x14ac:dyDescent="0.25">
      <c r="A1697">
        <v>140</v>
      </c>
    </row>
    <row r="1698" spans="1:1" x14ac:dyDescent="0.25">
      <c r="A1698">
        <v>735</v>
      </c>
    </row>
    <row r="1699" spans="1:1" x14ac:dyDescent="0.25">
      <c r="A1699">
        <v>765</v>
      </c>
    </row>
    <row r="1700" spans="1:1" x14ac:dyDescent="0.25">
      <c r="A1700">
        <v>367</v>
      </c>
    </row>
    <row r="1701" spans="1:1" x14ac:dyDescent="0.25">
      <c r="A1701">
        <v>850</v>
      </c>
    </row>
    <row r="1702" spans="1:1" x14ac:dyDescent="0.25">
      <c r="A1702">
        <v>355</v>
      </c>
    </row>
    <row r="1703" spans="1:1" x14ac:dyDescent="0.25">
      <c r="A1703">
        <v>907</v>
      </c>
    </row>
    <row r="1704" spans="1:1" x14ac:dyDescent="0.25">
      <c r="A1704">
        <v>656</v>
      </c>
    </row>
    <row r="1705" spans="1:1" x14ac:dyDescent="0.25">
      <c r="A1705">
        <v>881</v>
      </c>
    </row>
    <row r="1706" spans="1:1" x14ac:dyDescent="0.25">
      <c r="A1706">
        <v>530</v>
      </c>
    </row>
    <row r="1707" spans="1:1" x14ac:dyDescent="0.25">
      <c r="A1707">
        <v>614</v>
      </c>
    </row>
    <row r="1708" spans="1:1" x14ac:dyDescent="0.25">
      <c r="A1708">
        <v>793</v>
      </c>
    </row>
    <row r="1709" spans="1:1" x14ac:dyDescent="0.25">
      <c r="A1709">
        <v>774</v>
      </c>
    </row>
    <row r="1710" spans="1:1" x14ac:dyDescent="0.25">
      <c r="A1710">
        <v>553</v>
      </c>
    </row>
    <row r="1711" spans="1:1" x14ac:dyDescent="0.25">
      <c r="A1711">
        <v>213</v>
      </c>
    </row>
    <row r="1712" spans="1:1" x14ac:dyDescent="0.25">
      <c r="A1712">
        <v>439</v>
      </c>
    </row>
    <row r="1713" spans="1:1" x14ac:dyDescent="0.25">
      <c r="A1713">
        <v>523</v>
      </c>
    </row>
    <row r="1714" spans="1:1" x14ac:dyDescent="0.25">
      <c r="A1714">
        <v>222</v>
      </c>
    </row>
    <row r="1715" spans="1:1" x14ac:dyDescent="0.25">
      <c r="A1715">
        <v>787</v>
      </c>
    </row>
    <row r="1716" spans="1:1" x14ac:dyDescent="0.25">
      <c r="A1716">
        <v>786</v>
      </c>
    </row>
    <row r="1717" spans="1:1" x14ac:dyDescent="0.25">
      <c r="A1717">
        <v>424</v>
      </c>
    </row>
    <row r="1718" spans="1:1" x14ac:dyDescent="0.25">
      <c r="A1718">
        <v>105</v>
      </c>
    </row>
    <row r="1719" spans="1:1" x14ac:dyDescent="0.25">
      <c r="A1719">
        <v>100</v>
      </c>
    </row>
    <row r="1720" spans="1:1" x14ac:dyDescent="0.25">
      <c r="A1720">
        <v>532</v>
      </c>
    </row>
    <row r="1721" spans="1:1" x14ac:dyDescent="0.25">
      <c r="A1721">
        <v>892</v>
      </c>
    </row>
    <row r="1722" spans="1:1" x14ac:dyDescent="0.25">
      <c r="A1722">
        <v>905</v>
      </c>
    </row>
    <row r="1723" spans="1:1" x14ac:dyDescent="0.25">
      <c r="A1723">
        <v>909</v>
      </c>
    </row>
    <row r="1724" spans="1:1" x14ac:dyDescent="0.25">
      <c r="A1724">
        <v>754</v>
      </c>
    </row>
    <row r="1725" spans="1:1" x14ac:dyDescent="0.25">
      <c r="A1725">
        <v>679</v>
      </c>
    </row>
    <row r="1726" spans="1:1" x14ac:dyDescent="0.25">
      <c r="A1726">
        <v>800</v>
      </c>
    </row>
    <row r="1727" spans="1:1" x14ac:dyDescent="0.25">
      <c r="A1727">
        <v>908</v>
      </c>
    </row>
    <row r="1728" spans="1:1" x14ac:dyDescent="0.25">
      <c r="A1728">
        <v>705</v>
      </c>
    </row>
    <row r="1729" spans="1:1" x14ac:dyDescent="0.25">
      <c r="A1729">
        <v>708</v>
      </c>
    </row>
    <row r="1730" spans="1:1" x14ac:dyDescent="0.25">
      <c r="A1730">
        <v>671</v>
      </c>
    </row>
    <row r="1731" spans="1:1" x14ac:dyDescent="0.25">
      <c r="A1731">
        <v>337</v>
      </c>
    </row>
    <row r="1732" spans="1:1" x14ac:dyDescent="0.25">
      <c r="A1732">
        <v>745</v>
      </c>
    </row>
    <row r="1733" spans="1:1" x14ac:dyDescent="0.25">
      <c r="A1733">
        <v>734</v>
      </c>
    </row>
    <row r="1734" spans="1:1" x14ac:dyDescent="0.25">
      <c r="A1734">
        <v>517</v>
      </c>
    </row>
    <row r="1735" spans="1:1" x14ac:dyDescent="0.25">
      <c r="A1735">
        <v>629</v>
      </c>
    </row>
    <row r="1736" spans="1:1" x14ac:dyDescent="0.25">
      <c r="A1736">
        <v>540</v>
      </c>
    </row>
    <row r="1737" spans="1:1" x14ac:dyDescent="0.25">
      <c r="A1737">
        <v>899</v>
      </c>
    </row>
    <row r="1738" spans="1:1" x14ac:dyDescent="0.25">
      <c r="A1738">
        <v>234</v>
      </c>
    </row>
    <row r="1739" spans="1:1" x14ac:dyDescent="0.25">
      <c r="A1739">
        <v>256</v>
      </c>
    </row>
    <row r="1740" spans="1:1" x14ac:dyDescent="0.25">
      <c r="A1740">
        <v>441</v>
      </c>
    </row>
    <row r="1741" spans="1:1" x14ac:dyDescent="0.25">
      <c r="A1741">
        <v>194</v>
      </c>
    </row>
    <row r="1742" spans="1:1" x14ac:dyDescent="0.25">
      <c r="A1742">
        <v>636</v>
      </c>
    </row>
    <row r="1743" spans="1:1" x14ac:dyDescent="0.25">
      <c r="A1743">
        <v>731</v>
      </c>
    </row>
    <row r="1744" spans="1:1" x14ac:dyDescent="0.25">
      <c r="A1744">
        <v>188</v>
      </c>
    </row>
    <row r="1745" spans="1:1" x14ac:dyDescent="0.25">
      <c r="A1745">
        <v>458</v>
      </c>
    </row>
    <row r="1746" spans="1:1" x14ac:dyDescent="0.25">
      <c r="A1746">
        <v>642</v>
      </c>
    </row>
    <row r="1747" spans="1:1" x14ac:dyDescent="0.25">
      <c r="A1747">
        <v>245</v>
      </c>
    </row>
    <row r="1748" spans="1:1" x14ac:dyDescent="0.25">
      <c r="A1748">
        <v>260</v>
      </c>
    </row>
    <row r="1749" spans="1:1" x14ac:dyDescent="0.25">
      <c r="A1749">
        <v>934</v>
      </c>
    </row>
    <row r="1750" spans="1:1" x14ac:dyDescent="0.25">
      <c r="A1750">
        <v>915</v>
      </c>
    </row>
    <row r="1751" spans="1:1" x14ac:dyDescent="0.25">
      <c r="A1751">
        <v>552</v>
      </c>
    </row>
    <row r="1752" spans="1:1" x14ac:dyDescent="0.25">
      <c r="A1752">
        <v>869</v>
      </c>
    </row>
    <row r="1753" spans="1:1" x14ac:dyDescent="0.25">
      <c r="A1753">
        <v>348</v>
      </c>
    </row>
    <row r="1754" spans="1:1" x14ac:dyDescent="0.25">
      <c r="A1754">
        <v>519</v>
      </c>
    </row>
    <row r="1755" spans="1:1" x14ac:dyDescent="0.25">
      <c r="A1755">
        <v>924</v>
      </c>
    </row>
    <row r="1756" spans="1:1" x14ac:dyDescent="0.25">
      <c r="A1756">
        <v>662</v>
      </c>
    </row>
    <row r="1757" spans="1:1" x14ac:dyDescent="0.25">
      <c r="A1757">
        <v>623</v>
      </c>
    </row>
    <row r="1758" spans="1:1" x14ac:dyDescent="0.25">
      <c r="A1758">
        <v>311</v>
      </c>
    </row>
    <row r="1759" spans="1:1" x14ac:dyDescent="0.25">
      <c r="A1759">
        <v>940</v>
      </c>
    </row>
    <row r="1760" spans="1:1" x14ac:dyDescent="0.25">
      <c r="A1760">
        <v>923</v>
      </c>
    </row>
    <row r="1761" spans="1:1" x14ac:dyDescent="0.25">
      <c r="A1761">
        <v>449</v>
      </c>
    </row>
    <row r="1762" spans="1:1" x14ac:dyDescent="0.25">
      <c r="A1762">
        <v>128</v>
      </c>
    </row>
    <row r="1763" spans="1:1" x14ac:dyDescent="0.25">
      <c r="A1763">
        <v>359</v>
      </c>
    </row>
    <row r="1764" spans="1:1" x14ac:dyDescent="0.25">
      <c r="A1764">
        <v>593</v>
      </c>
    </row>
    <row r="1765" spans="1:1" x14ac:dyDescent="0.25">
      <c r="A1765">
        <v>374</v>
      </c>
    </row>
    <row r="1766" spans="1:1" x14ac:dyDescent="0.25">
      <c r="A1766">
        <v>914</v>
      </c>
    </row>
    <row r="1767" spans="1:1" x14ac:dyDescent="0.25">
      <c r="A1767">
        <v>490</v>
      </c>
    </row>
    <row r="1768" spans="1:1" x14ac:dyDescent="0.25">
      <c r="A1768">
        <v>729</v>
      </c>
    </row>
    <row r="1769" spans="1:1" x14ac:dyDescent="0.25">
      <c r="A1769">
        <v>163</v>
      </c>
    </row>
    <row r="1770" spans="1:1" x14ac:dyDescent="0.25">
      <c r="A1770">
        <v>931</v>
      </c>
    </row>
    <row r="1771" spans="1:1" x14ac:dyDescent="0.25">
      <c r="A1771">
        <v>198</v>
      </c>
    </row>
    <row r="1772" spans="1:1" x14ac:dyDescent="0.25">
      <c r="A1772">
        <v>636</v>
      </c>
    </row>
    <row r="1773" spans="1:1" x14ac:dyDescent="0.25">
      <c r="A1773">
        <v>418</v>
      </c>
    </row>
    <row r="1774" spans="1:1" x14ac:dyDescent="0.25">
      <c r="A1774">
        <v>857</v>
      </c>
    </row>
    <row r="1775" spans="1:1" x14ac:dyDescent="0.25">
      <c r="A1775">
        <v>159</v>
      </c>
    </row>
    <row r="1776" spans="1:1" x14ac:dyDescent="0.25">
      <c r="A1776">
        <v>402</v>
      </c>
    </row>
    <row r="1777" spans="1:1" x14ac:dyDescent="0.25">
      <c r="A1777">
        <v>610</v>
      </c>
    </row>
    <row r="1778" spans="1:1" x14ac:dyDescent="0.25">
      <c r="A1778">
        <v>248</v>
      </c>
    </row>
    <row r="1779" spans="1:1" x14ac:dyDescent="0.25">
      <c r="A1779">
        <v>237</v>
      </c>
    </row>
    <row r="1780" spans="1:1" x14ac:dyDescent="0.25">
      <c r="A1780">
        <v>523</v>
      </c>
    </row>
    <row r="1781" spans="1:1" x14ac:dyDescent="0.25">
      <c r="A1781">
        <v>582</v>
      </c>
    </row>
    <row r="1782" spans="1:1" x14ac:dyDescent="0.25">
      <c r="A1782">
        <v>807</v>
      </c>
    </row>
    <row r="1783" spans="1:1" x14ac:dyDescent="0.25">
      <c r="A1783">
        <v>642</v>
      </c>
    </row>
    <row r="1784" spans="1:1" x14ac:dyDescent="0.25">
      <c r="A1784">
        <v>819</v>
      </c>
    </row>
    <row r="1785" spans="1:1" x14ac:dyDescent="0.25">
      <c r="A1785">
        <v>482</v>
      </c>
    </row>
    <row r="1786" spans="1:1" x14ac:dyDescent="0.25">
      <c r="A1786">
        <v>217</v>
      </c>
    </row>
    <row r="1787" spans="1:1" x14ac:dyDescent="0.25">
      <c r="A1787">
        <v>173</v>
      </c>
    </row>
    <row r="1788" spans="1:1" x14ac:dyDescent="0.25">
      <c r="A1788">
        <v>422</v>
      </c>
    </row>
    <row r="1789" spans="1:1" x14ac:dyDescent="0.25">
      <c r="A1789">
        <v>494</v>
      </c>
    </row>
    <row r="1790" spans="1:1" x14ac:dyDescent="0.25">
      <c r="A1790">
        <v>197</v>
      </c>
    </row>
    <row r="1791" spans="1:1" x14ac:dyDescent="0.25">
      <c r="A1791">
        <v>673</v>
      </c>
    </row>
    <row r="1792" spans="1:1" x14ac:dyDescent="0.25">
      <c r="A1792">
        <v>871</v>
      </c>
    </row>
    <row r="1793" spans="1:1" x14ac:dyDescent="0.25">
      <c r="A1793">
        <v>610</v>
      </c>
    </row>
    <row r="1794" spans="1:1" x14ac:dyDescent="0.25">
      <c r="A1794">
        <v>479</v>
      </c>
    </row>
    <row r="1795" spans="1:1" x14ac:dyDescent="0.25">
      <c r="A1795">
        <v>951</v>
      </c>
    </row>
    <row r="1796" spans="1:1" x14ac:dyDescent="0.25">
      <c r="A1796">
        <v>148</v>
      </c>
    </row>
    <row r="1797" spans="1:1" x14ac:dyDescent="0.25">
      <c r="A1797">
        <v>262</v>
      </c>
    </row>
    <row r="1798" spans="1:1" x14ac:dyDescent="0.25">
      <c r="A1798">
        <v>199</v>
      </c>
    </row>
    <row r="1799" spans="1:1" x14ac:dyDescent="0.25">
      <c r="A1799">
        <v>477</v>
      </c>
    </row>
    <row r="1800" spans="1:1" x14ac:dyDescent="0.25">
      <c r="A1800">
        <v>439</v>
      </c>
    </row>
    <row r="1801" spans="1:1" x14ac:dyDescent="0.25">
      <c r="A1801">
        <v>783</v>
      </c>
    </row>
    <row r="1802" spans="1:1" x14ac:dyDescent="0.25">
      <c r="A1802">
        <v>960</v>
      </c>
    </row>
    <row r="1803" spans="1:1" x14ac:dyDescent="0.25">
      <c r="A1803">
        <v>864</v>
      </c>
    </row>
    <row r="1804" spans="1:1" x14ac:dyDescent="0.25">
      <c r="A1804">
        <v>856</v>
      </c>
    </row>
    <row r="1805" spans="1:1" x14ac:dyDescent="0.25">
      <c r="A1805">
        <v>874</v>
      </c>
    </row>
    <row r="1806" spans="1:1" x14ac:dyDescent="0.25">
      <c r="A1806">
        <v>782</v>
      </c>
    </row>
    <row r="1807" spans="1:1" x14ac:dyDescent="0.25">
      <c r="A1807">
        <v>863</v>
      </c>
    </row>
    <row r="1808" spans="1:1" x14ac:dyDescent="0.25">
      <c r="A1808">
        <v>595</v>
      </c>
    </row>
    <row r="1809" spans="1:1" x14ac:dyDescent="0.25">
      <c r="A1809">
        <v>999</v>
      </c>
    </row>
    <row r="1810" spans="1:1" x14ac:dyDescent="0.25">
      <c r="A1810">
        <v>189</v>
      </c>
    </row>
    <row r="1811" spans="1:1" x14ac:dyDescent="0.25">
      <c r="A1811">
        <v>236</v>
      </c>
    </row>
    <row r="1812" spans="1:1" x14ac:dyDescent="0.25">
      <c r="A1812">
        <v>894</v>
      </c>
    </row>
    <row r="1813" spans="1:1" x14ac:dyDescent="0.25">
      <c r="A1813">
        <v>232</v>
      </c>
    </row>
    <row r="1814" spans="1:1" x14ac:dyDescent="0.25">
      <c r="A1814">
        <v>709</v>
      </c>
    </row>
    <row r="1815" spans="1:1" x14ac:dyDescent="0.25">
      <c r="A1815">
        <v>541</v>
      </c>
    </row>
    <row r="1816" spans="1:1" x14ac:dyDescent="0.25">
      <c r="A1816">
        <v>170</v>
      </c>
    </row>
    <row r="1817" spans="1:1" x14ac:dyDescent="0.25">
      <c r="A1817">
        <v>895</v>
      </c>
    </row>
    <row r="1818" spans="1:1" x14ac:dyDescent="0.25">
      <c r="A1818">
        <v>786</v>
      </c>
    </row>
    <row r="1819" spans="1:1" x14ac:dyDescent="0.25">
      <c r="A1819">
        <v>672</v>
      </c>
    </row>
    <row r="1820" spans="1:1" x14ac:dyDescent="0.25">
      <c r="A1820">
        <v>667</v>
      </c>
    </row>
    <row r="1821" spans="1:1" x14ac:dyDescent="0.25">
      <c r="A1821">
        <v>939</v>
      </c>
    </row>
    <row r="1822" spans="1:1" x14ac:dyDescent="0.25">
      <c r="A1822">
        <v>360</v>
      </c>
    </row>
    <row r="1823" spans="1:1" x14ac:dyDescent="0.25">
      <c r="A1823">
        <v>895</v>
      </c>
    </row>
    <row r="1824" spans="1:1" x14ac:dyDescent="0.25">
      <c r="A1824">
        <v>962</v>
      </c>
    </row>
    <row r="1825" spans="1:1" x14ac:dyDescent="0.25">
      <c r="A1825">
        <v>657</v>
      </c>
    </row>
    <row r="1826" spans="1:1" x14ac:dyDescent="0.25">
      <c r="A1826">
        <v>752</v>
      </c>
    </row>
    <row r="1827" spans="1:1" x14ac:dyDescent="0.25">
      <c r="A1827">
        <v>336</v>
      </c>
    </row>
    <row r="1828" spans="1:1" x14ac:dyDescent="0.25">
      <c r="A1828">
        <v>310</v>
      </c>
    </row>
    <row r="1829" spans="1:1" x14ac:dyDescent="0.25">
      <c r="A1829">
        <v>663</v>
      </c>
    </row>
    <row r="1830" spans="1:1" x14ac:dyDescent="0.25">
      <c r="A1830">
        <v>870</v>
      </c>
    </row>
    <row r="1831" spans="1:1" x14ac:dyDescent="0.25">
      <c r="A1831">
        <v>327</v>
      </c>
    </row>
    <row r="1832" spans="1:1" x14ac:dyDescent="0.25">
      <c r="A1832">
        <v>530</v>
      </c>
    </row>
    <row r="1833" spans="1:1" x14ac:dyDescent="0.25">
      <c r="A1833">
        <v>517</v>
      </c>
    </row>
    <row r="1834" spans="1:1" x14ac:dyDescent="0.25">
      <c r="A1834">
        <v>826</v>
      </c>
    </row>
    <row r="1835" spans="1:1" x14ac:dyDescent="0.25">
      <c r="A1835">
        <v>313</v>
      </c>
    </row>
    <row r="1836" spans="1:1" x14ac:dyDescent="0.25">
      <c r="A1836">
        <v>617</v>
      </c>
    </row>
    <row r="1837" spans="1:1" x14ac:dyDescent="0.25">
      <c r="A1837">
        <v>917</v>
      </c>
    </row>
    <row r="1838" spans="1:1" x14ac:dyDescent="0.25">
      <c r="A1838">
        <v>330</v>
      </c>
    </row>
    <row r="1839" spans="1:1" x14ac:dyDescent="0.25">
      <c r="A1839">
        <v>475</v>
      </c>
    </row>
    <row r="1840" spans="1:1" x14ac:dyDescent="0.25">
      <c r="A1840">
        <v>303</v>
      </c>
    </row>
    <row r="1841" spans="1:1" x14ac:dyDescent="0.25">
      <c r="A1841">
        <v>230</v>
      </c>
    </row>
    <row r="1842" spans="1:1" x14ac:dyDescent="0.25">
      <c r="A1842">
        <v>757</v>
      </c>
    </row>
    <row r="1843" spans="1:1" x14ac:dyDescent="0.25">
      <c r="A1843">
        <v>901</v>
      </c>
    </row>
    <row r="1844" spans="1:1" x14ac:dyDescent="0.25">
      <c r="A1844">
        <v>278</v>
      </c>
    </row>
    <row r="1845" spans="1:1" x14ac:dyDescent="0.25">
      <c r="A1845">
        <v>116</v>
      </c>
    </row>
    <row r="1846" spans="1:1" x14ac:dyDescent="0.25">
      <c r="A1846">
        <v>778</v>
      </c>
    </row>
    <row r="1847" spans="1:1" x14ac:dyDescent="0.25">
      <c r="A1847">
        <v>123</v>
      </c>
    </row>
    <row r="1848" spans="1:1" x14ac:dyDescent="0.25">
      <c r="A1848">
        <v>821</v>
      </c>
    </row>
    <row r="1849" spans="1:1" x14ac:dyDescent="0.25">
      <c r="A1849">
        <v>612</v>
      </c>
    </row>
    <row r="1850" spans="1:1" x14ac:dyDescent="0.25">
      <c r="A1850">
        <v>643</v>
      </c>
    </row>
    <row r="1851" spans="1:1" x14ac:dyDescent="0.25">
      <c r="A1851">
        <v>798</v>
      </c>
    </row>
    <row r="1852" spans="1:1" x14ac:dyDescent="0.25">
      <c r="A1852">
        <v>611</v>
      </c>
    </row>
    <row r="1853" spans="1:1" x14ac:dyDescent="0.25">
      <c r="A1853">
        <v>344</v>
      </c>
    </row>
    <row r="1854" spans="1:1" x14ac:dyDescent="0.25">
      <c r="A1854">
        <v>935</v>
      </c>
    </row>
    <row r="1855" spans="1:1" x14ac:dyDescent="0.25">
      <c r="A1855">
        <v>226</v>
      </c>
    </row>
    <row r="1856" spans="1:1" x14ac:dyDescent="0.25">
      <c r="A1856">
        <v>369</v>
      </c>
    </row>
    <row r="1857" spans="1:1" x14ac:dyDescent="0.25">
      <c r="A1857">
        <v>839</v>
      </c>
    </row>
    <row r="1858" spans="1:1" x14ac:dyDescent="0.25">
      <c r="A1858">
        <v>801</v>
      </c>
    </row>
    <row r="1859" spans="1:1" x14ac:dyDescent="0.25">
      <c r="A1859">
        <v>290</v>
      </c>
    </row>
    <row r="1860" spans="1:1" x14ac:dyDescent="0.25">
      <c r="A1860">
        <v>134</v>
      </c>
    </row>
    <row r="1861" spans="1:1" x14ac:dyDescent="0.25">
      <c r="A1861">
        <v>702</v>
      </c>
    </row>
    <row r="1862" spans="1:1" x14ac:dyDescent="0.25">
      <c r="A1862">
        <v>781</v>
      </c>
    </row>
    <row r="1863" spans="1:1" x14ac:dyDescent="0.25">
      <c r="A1863">
        <v>689</v>
      </c>
    </row>
    <row r="1864" spans="1:1" x14ac:dyDescent="0.25">
      <c r="A1864">
        <v>103</v>
      </c>
    </row>
    <row r="1865" spans="1:1" x14ac:dyDescent="0.25">
      <c r="A1865">
        <v>633</v>
      </c>
    </row>
    <row r="1866" spans="1:1" x14ac:dyDescent="0.25">
      <c r="A1866">
        <v>778</v>
      </c>
    </row>
    <row r="1867" spans="1:1" x14ac:dyDescent="0.25">
      <c r="A1867">
        <v>417</v>
      </c>
    </row>
    <row r="1868" spans="1:1" x14ac:dyDescent="0.25">
      <c r="A1868">
        <v>742</v>
      </c>
    </row>
    <row r="1869" spans="1:1" x14ac:dyDescent="0.25">
      <c r="A1869">
        <v>531</v>
      </c>
    </row>
    <row r="1870" spans="1:1" x14ac:dyDescent="0.25">
      <c r="A1870">
        <v>480</v>
      </c>
    </row>
    <row r="1871" spans="1:1" x14ac:dyDescent="0.25">
      <c r="A1871">
        <v>897</v>
      </c>
    </row>
    <row r="1872" spans="1:1" x14ac:dyDescent="0.25">
      <c r="A1872">
        <v>716</v>
      </c>
    </row>
    <row r="1873" spans="1:1" x14ac:dyDescent="0.25">
      <c r="A1873">
        <v>910</v>
      </c>
    </row>
    <row r="1874" spans="1:1" x14ac:dyDescent="0.25">
      <c r="A1874">
        <v>694</v>
      </c>
    </row>
    <row r="1875" spans="1:1" x14ac:dyDescent="0.25">
      <c r="A1875">
        <v>521</v>
      </c>
    </row>
    <row r="1876" spans="1:1" x14ac:dyDescent="0.25">
      <c r="A1876">
        <v>373</v>
      </c>
    </row>
    <row r="1877" spans="1:1" x14ac:dyDescent="0.25">
      <c r="A1877">
        <v>601</v>
      </c>
    </row>
    <row r="1878" spans="1:1" x14ac:dyDescent="0.25">
      <c r="A1878">
        <v>605</v>
      </c>
    </row>
    <row r="1879" spans="1:1" x14ac:dyDescent="0.25">
      <c r="A1879">
        <v>785</v>
      </c>
    </row>
    <row r="1880" spans="1:1" x14ac:dyDescent="0.25">
      <c r="A1880">
        <v>163</v>
      </c>
    </row>
    <row r="1881" spans="1:1" x14ac:dyDescent="0.25">
      <c r="A1881">
        <v>141</v>
      </c>
    </row>
    <row r="1882" spans="1:1" x14ac:dyDescent="0.25">
      <c r="A1882">
        <v>364</v>
      </c>
    </row>
    <row r="1883" spans="1:1" x14ac:dyDescent="0.25">
      <c r="A1883">
        <v>897</v>
      </c>
    </row>
    <row r="1884" spans="1:1" x14ac:dyDescent="0.25">
      <c r="A1884">
        <v>149</v>
      </c>
    </row>
    <row r="1885" spans="1:1" x14ac:dyDescent="0.25">
      <c r="A1885">
        <v>785</v>
      </c>
    </row>
    <row r="1886" spans="1:1" x14ac:dyDescent="0.25">
      <c r="A1886">
        <v>666</v>
      </c>
    </row>
    <row r="1887" spans="1:1" x14ac:dyDescent="0.25">
      <c r="A1887">
        <v>266</v>
      </c>
    </row>
    <row r="1888" spans="1:1" x14ac:dyDescent="0.25">
      <c r="A1888">
        <v>145</v>
      </c>
    </row>
    <row r="1889" spans="1:1" x14ac:dyDescent="0.25">
      <c r="A1889">
        <v>863</v>
      </c>
    </row>
    <row r="1890" spans="1:1" x14ac:dyDescent="0.25">
      <c r="A1890">
        <v>245</v>
      </c>
    </row>
    <row r="1891" spans="1:1" x14ac:dyDescent="0.25">
      <c r="A1891">
        <v>828</v>
      </c>
    </row>
    <row r="1892" spans="1:1" x14ac:dyDescent="0.25">
      <c r="A1892">
        <v>720</v>
      </c>
    </row>
    <row r="1893" spans="1:1" x14ac:dyDescent="0.25">
      <c r="A1893">
        <v>476</v>
      </c>
    </row>
    <row r="1894" spans="1:1" x14ac:dyDescent="0.25">
      <c r="A1894">
        <v>815</v>
      </c>
    </row>
    <row r="1895" spans="1:1" x14ac:dyDescent="0.25">
      <c r="A1895">
        <v>729</v>
      </c>
    </row>
    <row r="1896" spans="1:1" x14ac:dyDescent="0.25">
      <c r="A1896">
        <v>256</v>
      </c>
    </row>
    <row r="1897" spans="1:1" x14ac:dyDescent="0.25">
      <c r="A1897">
        <v>418</v>
      </c>
    </row>
    <row r="1898" spans="1:1" x14ac:dyDescent="0.25">
      <c r="A1898">
        <v>817</v>
      </c>
    </row>
    <row r="1899" spans="1:1" x14ac:dyDescent="0.25">
      <c r="A1899">
        <v>247</v>
      </c>
    </row>
    <row r="1900" spans="1:1" x14ac:dyDescent="0.25">
      <c r="A1900">
        <v>498</v>
      </c>
    </row>
    <row r="1901" spans="1:1" x14ac:dyDescent="0.25">
      <c r="A1901">
        <v>766</v>
      </c>
    </row>
    <row r="1902" spans="1:1" x14ac:dyDescent="0.25">
      <c r="A1902">
        <v>521</v>
      </c>
    </row>
    <row r="1903" spans="1:1" x14ac:dyDescent="0.25">
      <c r="A1903">
        <v>223</v>
      </c>
    </row>
    <row r="1904" spans="1:1" x14ac:dyDescent="0.25">
      <c r="A1904">
        <v>215</v>
      </c>
    </row>
    <row r="1905" spans="1:1" x14ac:dyDescent="0.25">
      <c r="A1905">
        <v>502</v>
      </c>
    </row>
    <row r="1906" spans="1:1" x14ac:dyDescent="0.25">
      <c r="A1906">
        <v>910</v>
      </c>
    </row>
    <row r="1907" spans="1:1" x14ac:dyDescent="0.25">
      <c r="A1907">
        <v>694</v>
      </c>
    </row>
    <row r="1908" spans="1:1" x14ac:dyDescent="0.25">
      <c r="A1908">
        <v>352</v>
      </c>
    </row>
    <row r="1909" spans="1:1" x14ac:dyDescent="0.25">
      <c r="A1909">
        <v>813</v>
      </c>
    </row>
    <row r="1910" spans="1:1" x14ac:dyDescent="0.25">
      <c r="A1910">
        <v>265</v>
      </c>
    </row>
    <row r="1911" spans="1:1" x14ac:dyDescent="0.25">
      <c r="A1911">
        <v>580</v>
      </c>
    </row>
    <row r="1912" spans="1:1" x14ac:dyDescent="0.25">
      <c r="A1912">
        <v>181</v>
      </c>
    </row>
    <row r="1913" spans="1:1" x14ac:dyDescent="0.25">
      <c r="A1913">
        <v>869</v>
      </c>
    </row>
    <row r="1914" spans="1:1" x14ac:dyDescent="0.25">
      <c r="A1914">
        <v>637</v>
      </c>
    </row>
    <row r="1915" spans="1:1" x14ac:dyDescent="0.25">
      <c r="A1915">
        <v>738</v>
      </c>
    </row>
    <row r="1916" spans="1:1" x14ac:dyDescent="0.25">
      <c r="A1916">
        <v>592</v>
      </c>
    </row>
    <row r="1917" spans="1:1" x14ac:dyDescent="0.25">
      <c r="A1917">
        <v>341</v>
      </c>
    </row>
    <row r="1918" spans="1:1" x14ac:dyDescent="0.25">
      <c r="A1918">
        <v>314</v>
      </c>
    </row>
    <row r="1919" spans="1:1" x14ac:dyDescent="0.25">
      <c r="A1919">
        <v>539</v>
      </c>
    </row>
    <row r="1920" spans="1:1" x14ac:dyDescent="0.25">
      <c r="A1920">
        <v>952</v>
      </c>
    </row>
    <row r="1921" spans="1:1" x14ac:dyDescent="0.25">
      <c r="A1921">
        <v>710</v>
      </c>
    </row>
    <row r="1922" spans="1:1" x14ac:dyDescent="0.25">
      <c r="A1922">
        <v>102</v>
      </c>
    </row>
    <row r="1923" spans="1:1" x14ac:dyDescent="0.25">
      <c r="A1923">
        <v>523</v>
      </c>
    </row>
    <row r="1924" spans="1:1" x14ac:dyDescent="0.25">
      <c r="A1924">
        <v>988</v>
      </c>
    </row>
    <row r="1925" spans="1:1" x14ac:dyDescent="0.25">
      <c r="A1925">
        <v>500</v>
      </c>
    </row>
    <row r="1926" spans="1:1" x14ac:dyDescent="0.25">
      <c r="A1926">
        <v>951</v>
      </c>
    </row>
    <row r="1927" spans="1:1" x14ac:dyDescent="0.25">
      <c r="A1927">
        <v>967</v>
      </c>
    </row>
    <row r="1928" spans="1:1" x14ac:dyDescent="0.25">
      <c r="A1928">
        <v>338</v>
      </c>
    </row>
    <row r="1929" spans="1:1" x14ac:dyDescent="0.25">
      <c r="A1929">
        <v>239</v>
      </c>
    </row>
    <row r="1930" spans="1:1" x14ac:dyDescent="0.25">
      <c r="A1930">
        <v>954</v>
      </c>
    </row>
    <row r="1931" spans="1:1" x14ac:dyDescent="0.25">
      <c r="A1931">
        <v>462</v>
      </c>
    </row>
    <row r="1932" spans="1:1" x14ac:dyDescent="0.25">
      <c r="A1932">
        <v>916</v>
      </c>
    </row>
    <row r="1933" spans="1:1" x14ac:dyDescent="0.25">
      <c r="A1933">
        <v>569</v>
      </c>
    </row>
    <row r="1934" spans="1:1" x14ac:dyDescent="0.25">
      <c r="A1934">
        <v>931</v>
      </c>
    </row>
    <row r="1935" spans="1:1" x14ac:dyDescent="0.25">
      <c r="A1935">
        <v>739</v>
      </c>
    </row>
    <row r="1936" spans="1:1" x14ac:dyDescent="0.25">
      <c r="A1936">
        <v>441</v>
      </c>
    </row>
    <row r="1937" spans="1:1" x14ac:dyDescent="0.25">
      <c r="A1937">
        <v>937</v>
      </c>
    </row>
    <row r="1938" spans="1:1" x14ac:dyDescent="0.25">
      <c r="A1938">
        <v>398</v>
      </c>
    </row>
    <row r="1939" spans="1:1" x14ac:dyDescent="0.25">
      <c r="A1939">
        <v>997</v>
      </c>
    </row>
    <row r="1940" spans="1:1" x14ac:dyDescent="0.25">
      <c r="A1940">
        <v>935</v>
      </c>
    </row>
    <row r="1941" spans="1:1" x14ac:dyDescent="0.25">
      <c r="A1941">
        <v>340</v>
      </c>
    </row>
    <row r="1942" spans="1:1" x14ac:dyDescent="0.25">
      <c r="A1942">
        <v>329</v>
      </c>
    </row>
    <row r="1943" spans="1:1" x14ac:dyDescent="0.25">
      <c r="A1943">
        <v>685</v>
      </c>
    </row>
    <row r="1944" spans="1:1" x14ac:dyDescent="0.25">
      <c r="A1944">
        <v>812</v>
      </c>
    </row>
    <row r="1945" spans="1:1" x14ac:dyDescent="0.25">
      <c r="A1945">
        <v>851</v>
      </c>
    </row>
    <row r="1946" spans="1:1" x14ac:dyDescent="0.25">
      <c r="A1946">
        <v>465</v>
      </c>
    </row>
    <row r="1947" spans="1:1" x14ac:dyDescent="0.25">
      <c r="A1947">
        <v>997</v>
      </c>
    </row>
    <row r="1948" spans="1:1" x14ac:dyDescent="0.25">
      <c r="A1948">
        <v>273</v>
      </c>
    </row>
    <row r="1949" spans="1:1" x14ac:dyDescent="0.25">
      <c r="A1949">
        <v>230</v>
      </c>
    </row>
    <row r="1950" spans="1:1" x14ac:dyDescent="0.25">
      <c r="A1950">
        <v>404</v>
      </c>
    </row>
    <row r="1951" spans="1:1" x14ac:dyDescent="0.25">
      <c r="A1951">
        <v>126</v>
      </c>
    </row>
    <row r="1952" spans="1:1" x14ac:dyDescent="0.25">
      <c r="A1952">
        <v>955</v>
      </c>
    </row>
    <row r="1953" spans="1:1" x14ac:dyDescent="0.25">
      <c r="A1953">
        <v>415</v>
      </c>
    </row>
    <row r="1954" spans="1:1" x14ac:dyDescent="0.25">
      <c r="A1954">
        <v>435</v>
      </c>
    </row>
    <row r="1955" spans="1:1" x14ac:dyDescent="0.25">
      <c r="A1955">
        <v>339</v>
      </c>
    </row>
    <row r="1956" spans="1:1" x14ac:dyDescent="0.25">
      <c r="A1956">
        <v>852</v>
      </c>
    </row>
    <row r="1957" spans="1:1" x14ac:dyDescent="0.25">
      <c r="A1957">
        <v>154</v>
      </c>
    </row>
    <row r="1958" spans="1:1" x14ac:dyDescent="0.25">
      <c r="A1958">
        <v>179</v>
      </c>
    </row>
    <row r="1959" spans="1:1" x14ac:dyDescent="0.25">
      <c r="A1959">
        <v>430</v>
      </c>
    </row>
    <row r="1960" spans="1:1" x14ac:dyDescent="0.25">
      <c r="A1960">
        <v>430</v>
      </c>
    </row>
    <row r="1961" spans="1:1" x14ac:dyDescent="0.25">
      <c r="A1961">
        <v>685</v>
      </c>
    </row>
    <row r="1962" spans="1:1" x14ac:dyDescent="0.25">
      <c r="A1962">
        <v>585</v>
      </c>
    </row>
    <row r="1963" spans="1:1" x14ac:dyDescent="0.25">
      <c r="A1963">
        <v>134</v>
      </c>
    </row>
    <row r="1964" spans="1:1" x14ac:dyDescent="0.25">
      <c r="A1964">
        <v>947</v>
      </c>
    </row>
    <row r="1965" spans="1:1" x14ac:dyDescent="0.25">
      <c r="A1965">
        <v>973</v>
      </c>
    </row>
    <row r="1966" spans="1:1" x14ac:dyDescent="0.25">
      <c r="A1966">
        <v>1000</v>
      </c>
    </row>
    <row r="1967" spans="1:1" x14ac:dyDescent="0.25">
      <c r="A1967">
        <v>922</v>
      </c>
    </row>
    <row r="1968" spans="1:1" x14ac:dyDescent="0.25">
      <c r="A1968">
        <v>642</v>
      </c>
    </row>
    <row r="1969" spans="1:1" x14ac:dyDescent="0.25">
      <c r="A1969">
        <v>294</v>
      </c>
    </row>
    <row r="1970" spans="1:1" x14ac:dyDescent="0.25">
      <c r="A1970">
        <v>163</v>
      </c>
    </row>
    <row r="1971" spans="1:1" x14ac:dyDescent="0.25">
      <c r="A1971">
        <v>182</v>
      </c>
    </row>
    <row r="1972" spans="1:1" x14ac:dyDescent="0.25">
      <c r="A1972">
        <v>596</v>
      </c>
    </row>
    <row r="1973" spans="1:1" x14ac:dyDescent="0.25">
      <c r="A1973">
        <v>218</v>
      </c>
    </row>
    <row r="1974" spans="1:1" x14ac:dyDescent="0.25">
      <c r="A1974">
        <v>271</v>
      </c>
    </row>
    <row r="1975" spans="1:1" x14ac:dyDescent="0.25">
      <c r="A1975">
        <v>445</v>
      </c>
    </row>
    <row r="1976" spans="1:1" x14ac:dyDescent="0.25">
      <c r="A1976">
        <v>584</v>
      </c>
    </row>
    <row r="1977" spans="1:1" x14ac:dyDescent="0.25">
      <c r="A1977">
        <v>487</v>
      </c>
    </row>
    <row r="1978" spans="1:1" x14ac:dyDescent="0.25">
      <c r="A1978">
        <v>658</v>
      </c>
    </row>
    <row r="1979" spans="1:1" x14ac:dyDescent="0.25">
      <c r="A1979">
        <v>418</v>
      </c>
    </row>
    <row r="1980" spans="1:1" x14ac:dyDescent="0.25">
      <c r="A1980">
        <v>342</v>
      </c>
    </row>
    <row r="1981" spans="1:1" x14ac:dyDescent="0.25">
      <c r="A1981">
        <v>370</v>
      </c>
    </row>
    <row r="1982" spans="1:1" x14ac:dyDescent="0.25">
      <c r="A1982">
        <v>860</v>
      </c>
    </row>
    <row r="1983" spans="1:1" x14ac:dyDescent="0.25">
      <c r="A1983">
        <v>455</v>
      </c>
    </row>
    <row r="1984" spans="1:1" x14ac:dyDescent="0.25">
      <c r="A1984">
        <v>772</v>
      </c>
    </row>
    <row r="1985" spans="1:1" x14ac:dyDescent="0.25">
      <c r="A1985">
        <v>571</v>
      </c>
    </row>
    <row r="1986" spans="1:1" x14ac:dyDescent="0.25">
      <c r="A1986">
        <v>857</v>
      </c>
    </row>
    <row r="1987" spans="1:1" x14ac:dyDescent="0.25">
      <c r="A1987">
        <v>377</v>
      </c>
    </row>
    <row r="1988" spans="1:1" x14ac:dyDescent="0.25">
      <c r="A1988">
        <v>284</v>
      </c>
    </row>
    <row r="1989" spans="1:1" x14ac:dyDescent="0.25">
      <c r="A1989">
        <v>182</v>
      </c>
    </row>
    <row r="1990" spans="1:1" x14ac:dyDescent="0.25">
      <c r="A1990">
        <v>315</v>
      </c>
    </row>
    <row r="1991" spans="1:1" x14ac:dyDescent="0.25">
      <c r="A1991">
        <v>880</v>
      </c>
    </row>
    <row r="1992" spans="1:1" x14ac:dyDescent="0.25">
      <c r="A1992">
        <v>860</v>
      </c>
    </row>
    <row r="1993" spans="1:1" x14ac:dyDescent="0.25">
      <c r="A1993">
        <v>472</v>
      </c>
    </row>
    <row r="1994" spans="1:1" x14ac:dyDescent="0.25">
      <c r="A1994">
        <v>516</v>
      </c>
    </row>
    <row r="1995" spans="1:1" x14ac:dyDescent="0.25">
      <c r="A1995">
        <v>128</v>
      </c>
    </row>
    <row r="1996" spans="1:1" x14ac:dyDescent="0.25">
      <c r="A1996">
        <v>554</v>
      </c>
    </row>
    <row r="1997" spans="1:1" x14ac:dyDescent="0.25">
      <c r="A1997">
        <v>437</v>
      </c>
    </row>
    <row r="1998" spans="1:1" x14ac:dyDescent="0.25">
      <c r="A1998">
        <v>853</v>
      </c>
    </row>
    <row r="1999" spans="1:1" x14ac:dyDescent="0.25">
      <c r="A1999">
        <v>341</v>
      </c>
    </row>
    <row r="2000" spans="1:1" x14ac:dyDescent="0.25">
      <c r="A2000">
        <v>536</v>
      </c>
    </row>
    <row r="2001" spans="1:1" x14ac:dyDescent="0.25">
      <c r="A2001">
        <v>781</v>
      </c>
    </row>
    <row r="2002" spans="1:1" x14ac:dyDescent="0.25">
      <c r="A2002">
        <v>909</v>
      </c>
    </row>
    <row r="2003" spans="1:1" x14ac:dyDescent="0.25">
      <c r="A2003">
        <v>547</v>
      </c>
    </row>
    <row r="2004" spans="1:1" x14ac:dyDescent="0.25">
      <c r="A2004">
        <v>596</v>
      </c>
    </row>
    <row r="2005" spans="1:1" x14ac:dyDescent="0.25">
      <c r="A2005">
        <v>668</v>
      </c>
    </row>
    <row r="2006" spans="1:1" x14ac:dyDescent="0.25">
      <c r="A2006">
        <v>307</v>
      </c>
    </row>
    <row r="2007" spans="1:1" x14ac:dyDescent="0.25">
      <c r="A2007">
        <v>204</v>
      </c>
    </row>
    <row r="2008" spans="1:1" x14ac:dyDescent="0.25">
      <c r="A2008">
        <v>164</v>
      </c>
    </row>
    <row r="2009" spans="1:1" x14ac:dyDescent="0.25">
      <c r="A2009">
        <v>503</v>
      </c>
    </row>
    <row r="2010" spans="1:1" x14ac:dyDescent="0.25">
      <c r="A2010">
        <v>965</v>
      </c>
    </row>
    <row r="2011" spans="1:1" x14ac:dyDescent="0.25">
      <c r="A2011">
        <v>359</v>
      </c>
    </row>
    <row r="2012" spans="1:1" x14ac:dyDescent="0.25">
      <c r="A2012">
        <v>414</v>
      </c>
    </row>
    <row r="2013" spans="1:1" x14ac:dyDescent="0.25">
      <c r="A2013">
        <v>869</v>
      </c>
    </row>
    <row r="2014" spans="1:1" x14ac:dyDescent="0.25">
      <c r="A2014">
        <v>640</v>
      </c>
    </row>
    <row r="2015" spans="1:1" x14ac:dyDescent="0.25">
      <c r="A2015">
        <v>864</v>
      </c>
    </row>
    <row r="2016" spans="1:1" x14ac:dyDescent="0.25">
      <c r="A2016">
        <v>907</v>
      </c>
    </row>
    <row r="2017" spans="1:1" x14ac:dyDescent="0.25">
      <c r="A2017">
        <v>150</v>
      </c>
    </row>
    <row r="2018" spans="1:1" x14ac:dyDescent="0.25">
      <c r="A2018">
        <v>822</v>
      </c>
    </row>
    <row r="2019" spans="1:1" x14ac:dyDescent="0.25">
      <c r="A2019">
        <v>468</v>
      </c>
    </row>
    <row r="2020" spans="1:1" x14ac:dyDescent="0.25">
      <c r="A2020">
        <v>926</v>
      </c>
    </row>
    <row r="2021" spans="1:1" x14ac:dyDescent="0.25">
      <c r="A2021">
        <v>609</v>
      </c>
    </row>
    <row r="2022" spans="1:1" x14ac:dyDescent="0.25">
      <c r="A2022">
        <v>406</v>
      </c>
    </row>
    <row r="2023" spans="1:1" x14ac:dyDescent="0.25">
      <c r="A2023">
        <v>197</v>
      </c>
    </row>
    <row r="2024" spans="1:1" x14ac:dyDescent="0.25">
      <c r="A2024">
        <v>661</v>
      </c>
    </row>
    <row r="2025" spans="1:1" x14ac:dyDescent="0.25">
      <c r="A2025">
        <v>522</v>
      </c>
    </row>
    <row r="2026" spans="1:1" x14ac:dyDescent="0.25">
      <c r="A2026">
        <v>138</v>
      </c>
    </row>
    <row r="2027" spans="1:1" x14ac:dyDescent="0.25">
      <c r="A2027">
        <v>178</v>
      </c>
    </row>
    <row r="2028" spans="1:1" x14ac:dyDescent="0.25">
      <c r="A2028">
        <v>288</v>
      </c>
    </row>
    <row r="2029" spans="1:1" x14ac:dyDescent="0.25">
      <c r="A2029">
        <v>245</v>
      </c>
    </row>
    <row r="2030" spans="1:1" x14ac:dyDescent="0.25">
      <c r="A2030">
        <v>649</v>
      </c>
    </row>
    <row r="2031" spans="1:1" x14ac:dyDescent="0.25">
      <c r="A2031">
        <v>780</v>
      </c>
    </row>
    <row r="2032" spans="1:1" x14ac:dyDescent="0.25">
      <c r="A2032">
        <v>426</v>
      </c>
    </row>
    <row r="2033" spans="1:1" x14ac:dyDescent="0.25">
      <c r="A2033">
        <v>952</v>
      </c>
    </row>
    <row r="2034" spans="1:1" x14ac:dyDescent="0.25">
      <c r="A2034">
        <v>766</v>
      </c>
    </row>
    <row r="2035" spans="1:1" x14ac:dyDescent="0.25">
      <c r="A2035">
        <v>541</v>
      </c>
    </row>
    <row r="2036" spans="1:1" x14ac:dyDescent="0.25">
      <c r="A2036">
        <v>601</v>
      </c>
    </row>
    <row r="2037" spans="1:1" x14ac:dyDescent="0.25">
      <c r="A2037">
        <v>476</v>
      </c>
    </row>
    <row r="2038" spans="1:1" x14ac:dyDescent="0.25">
      <c r="A2038">
        <v>255</v>
      </c>
    </row>
    <row r="2039" spans="1:1" x14ac:dyDescent="0.25">
      <c r="A2039">
        <v>389</v>
      </c>
    </row>
    <row r="2040" spans="1:1" x14ac:dyDescent="0.25">
      <c r="A2040">
        <v>687</v>
      </c>
    </row>
    <row r="2041" spans="1:1" x14ac:dyDescent="0.25">
      <c r="A2041">
        <v>327</v>
      </c>
    </row>
    <row r="2042" spans="1:1" x14ac:dyDescent="0.25">
      <c r="A2042">
        <v>754</v>
      </c>
    </row>
    <row r="2043" spans="1:1" x14ac:dyDescent="0.25">
      <c r="A2043">
        <v>665</v>
      </c>
    </row>
    <row r="2044" spans="1:1" x14ac:dyDescent="0.25">
      <c r="A2044">
        <v>927</v>
      </c>
    </row>
    <row r="2045" spans="1:1" x14ac:dyDescent="0.25">
      <c r="A2045">
        <v>104</v>
      </c>
    </row>
    <row r="2046" spans="1:1" x14ac:dyDescent="0.25">
      <c r="A2046">
        <v>115</v>
      </c>
    </row>
    <row r="2047" spans="1:1" x14ac:dyDescent="0.25">
      <c r="A2047">
        <v>941</v>
      </c>
    </row>
    <row r="2048" spans="1:1" x14ac:dyDescent="0.25">
      <c r="A2048">
        <v>677</v>
      </c>
    </row>
    <row r="2049" spans="1:1" x14ac:dyDescent="0.25">
      <c r="A2049">
        <v>177</v>
      </c>
    </row>
    <row r="2050" spans="1:1" x14ac:dyDescent="0.25">
      <c r="A2050">
        <v>262</v>
      </c>
    </row>
    <row r="2051" spans="1:1" x14ac:dyDescent="0.25">
      <c r="A2051">
        <v>350</v>
      </c>
    </row>
    <row r="2052" spans="1:1" x14ac:dyDescent="0.25">
      <c r="A2052">
        <v>724</v>
      </c>
    </row>
    <row r="2053" spans="1:1" x14ac:dyDescent="0.25">
      <c r="A2053">
        <v>352</v>
      </c>
    </row>
    <row r="2054" spans="1:1" x14ac:dyDescent="0.25">
      <c r="A2054">
        <v>312</v>
      </c>
    </row>
    <row r="2055" spans="1:1" x14ac:dyDescent="0.25">
      <c r="A2055">
        <v>433</v>
      </c>
    </row>
    <row r="2056" spans="1:1" x14ac:dyDescent="0.25">
      <c r="A2056">
        <v>753</v>
      </c>
    </row>
    <row r="2057" spans="1:1" x14ac:dyDescent="0.25">
      <c r="A2057">
        <v>978</v>
      </c>
    </row>
    <row r="2058" spans="1:1" x14ac:dyDescent="0.25">
      <c r="A2058">
        <v>414</v>
      </c>
    </row>
    <row r="2059" spans="1:1" x14ac:dyDescent="0.25">
      <c r="A2059">
        <v>704</v>
      </c>
    </row>
    <row r="2060" spans="1:1" x14ac:dyDescent="0.25">
      <c r="A2060">
        <v>553</v>
      </c>
    </row>
    <row r="2061" spans="1:1" x14ac:dyDescent="0.25">
      <c r="A2061">
        <v>793</v>
      </c>
    </row>
    <row r="2062" spans="1:1" x14ac:dyDescent="0.25">
      <c r="A2062">
        <v>517</v>
      </c>
    </row>
    <row r="2063" spans="1:1" x14ac:dyDescent="0.25">
      <c r="A2063">
        <v>550</v>
      </c>
    </row>
    <row r="2064" spans="1:1" x14ac:dyDescent="0.25">
      <c r="A2064">
        <v>290</v>
      </c>
    </row>
    <row r="2065" spans="1:1" x14ac:dyDescent="0.25">
      <c r="A2065">
        <v>817</v>
      </c>
    </row>
    <row r="2066" spans="1:1" x14ac:dyDescent="0.25">
      <c r="A2066">
        <v>489</v>
      </c>
    </row>
    <row r="2067" spans="1:1" x14ac:dyDescent="0.25">
      <c r="A2067">
        <v>407</v>
      </c>
    </row>
    <row r="2068" spans="1:1" x14ac:dyDescent="0.25">
      <c r="A2068">
        <v>789</v>
      </c>
    </row>
    <row r="2069" spans="1:1" x14ac:dyDescent="0.25">
      <c r="A2069">
        <v>166</v>
      </c>
    </row>
    <row r="2070" spans="1:1" x14ac:dyDescent="0.25">
      <c r="A2070">
        <v>919</v>
      </c>
    </row>
    <row r="2071" spans="1:1" x14ac:dyDescent="0.25">
      <c r="A2071">
        <v>245</v>
      </c>
    </row>
    <row r="2072" spans="1:1" x14ac:dyDescent="0.25">
      <c r="A2072">
        <v>269</v>
      </c>
    </row>
    <row r="2073" spans="1:1" x14ac:dyDescent="0.25">
      <c r="A2073">
        <v>258</v>
      </c>
    </row>
    <row r="2074" spans="1:1" x14ac:dyDescent="0.25">
      <c r="A2074">
        <v>926</v>
      </c>
    </row>
    <row r="2075" spans="1:1" x14ac:dyDescent="0.25">
      <c r="A2075">
        <v>697</v>
      </c>
    </row>
    <row r="2076" spans="1:1" x14ac:dyDescent="0.25">
      <c r="A2076">
        <v>833</v>
      </c>
    </row>
    <row r="2077" spans="1:1" x14ac:dyDescent="0.25">
      <c r="A2077">
        <v>133</v>
      </c>
    </row>
    <row r="2078" spans="1:1" x14ac:dyDescent="0.25">
      <c r="A2078">
        <v>653</v>
      </c>
    </row>
    <row r="2079" spans="1:1" x14ac:dyDescent="0.25">
      <c r="A2079">
        <v>206</v>
      </c>
    </row>
    <row r="2080" spans="1:1" x14ac:dyDescent="0.25">
      <c r="A2080">
        <v>402</v>
      </c>
    </row>
    <row r="2081" spans="1:1" x14ac:dyDescent="0.25">
      <c r="A2081">
        <v>926</v>
      </c>
    </row>
    <row r="2082" spans="1:1" x14ac:dyDescent="0.25">
      <c r="A2082">
        <v>964</v>
      </c>
    </row>
    <row r="2083" spans="1:1" x14ac:dyDescent="0.25">
      <c r="A2083">
        <v>838</v>
      </c>
    </row>
    <row r="2084" spans="1:1" x14ac:dyDescent="0.25">
      <c r="A2084">
        <v>667</v>
      </c>
    </row>
    <row r="2085" spans="1:1" x14ac:dyDescent="0.25">
      <c r="A2085">
        <v>603</v>
      </c>
    </row>
    <row r="2086" spans="1:1" x14ac:dyDescent="0.25">
      <c r="A2086">
        <v>477</v>
      </c>
    </row>
    <row r="2087" spans="1:1" x14ac:dyDescent="0.25">
      <c r="A2087">
        <v>679</v>
      </c>
    </row>
    <row r="2088" spans="1:1" x14ac:dyDescent="0.25">
      <c r="A2088">
        <v>773</v>
      </c>
    </row>
    <row r="2089" spans="1:1" x14ac:dyDescent="0.25">
      <c r="A2089">
        <v>821</v>
      </c>
    </row>
    <row r="2090" spans="1:1" x14ac:dyDescent="0.25">
      <c r="A2090">
        <v>271</v>
      </c>
    </row>
    <row r="2091" spans="1:1" x14ac:dyDescent="0.25">
      <c r="A2091">
        <v>342</v>
      </c>
    </row>
    <row r="2092" spans="1:1" x14ac:dyDescent="0.25">
      <c r="A2092">
        <v>458</v>
      </c>
    </row>
    <row r="2093" spans="1:1" x14ac:dyDescent="0.25">
      <c r="A2093">
        <v>822</v>
      </c>
    </row>
    <row r="2094" spans="1:1" x14ac:dyDescent="0.25">
      <c r="A2094">
        <v>751</v>
      </c>
    </row>
    <row r="2095" spans="1:1" x14ac:dyDescent="0.25">
      <c r="A2095">
        <v>646</v>
      </c>
    </row>
    <row r="2096" spans="1:1" x14ac:dyDescent="0.25">
      <c r="A2096">
        <v>668</v>
      </c>
    </row>
    <row r="2097" spans="1:1" x14ac:dyDescent="0.25">
      <c r="A2097">
        <v>145</v>
      </c>
    </row>
    <row r="2098" spans="1:1" x14ac:dyDescent="0.25">
      <c r="A2098">
        <v>572</v>
      </c>
    </row>
    <row r="2099" spans="1:1" x14ac:dyDescent="0.25">
      <c r="A2099">
        <v>436</v>
      </c>
    </row>
    <row r="2100" spans="1:1" x14ac:dyDescent="0.25">
      <c r="A2100">
        <v>821</v>
      </c>
    </row>
    <row r="2101" spans="1:1" x14ac:dyDescent="0.25">
      <c r="A2101">
        <v>796</v>
      </c>
    </row>
    <row r="2102" spans="1:1" x14ac:dyDescent="0.25">
      <c r="A2102">
        <v>608</v>
      </c>
    </row>
    <row r="2103" spans="1:1" x14ac:dyDescent="0.25">
      <c r="A2103">
        <v>435</v>
      </c>
    </row>
    <row r="2104" spans="1:1" x14ac:dyDescent="0.25">
      <c r="A2104">
        <v>789</v>
      </c>
    </row>
    <row r="2105" spans="1:1" x14ac:dyDescent="0.25">
      <c r="A2105">
        <v>401</v>
      </c>
    </row>
    <row r="2106" spans="1:1" x14ac:dyDescent="0.25">
      <c r="A2106">
        <v>536</v>
      </c>
    </row>
    <row r="2107" spans="1:1" x14ac:dyDescent="0.25">
      <c r="A2107">
        <v>266</v>
      </c>
    </row>
    <row r="2108" spans="1:1" x14ac:dyDescent="0.25">
      <c r="A2108">
        <v>714</v>
      </c>
    </row>
    <row r="2109" spans="1:1" x14ac:dyDescent="0.25">
      <c r="A2109">
        <v>238</v>
      </c>
    </row>
    <row r="2110" spans="1:1" x14ac:dyDescent="0.25">
      <c r="A2110">
        <v>159</v>
      </c>
    </row>
    <row r="2111" spans="1:1" x14ac:dyDescent="0.25">
      <c r="A2111">
        <v>628</v>
      </c>
    </row>
    <row r="2112" spans="1:1" x14ac:dyDescent="0.25">
      <c r="A2112">
        <v>455</v>
      </c>
    </row>
    <row r="2113" spans="1:1" x14ac:dyDescent="0.25">
      <c r="A2113">
        <v>142</v>
      </c>
    </row>
    <row r="2114" spans="1:1" x14ac:dyDescent="0.25">
      <c r="A2114">
        <v>100</v>
      </c>
    </row>
    <row r="2115" spans="1:1" x14ac:dyDescent="0.25">
      <c r="A2115">
        <v>360</v>
      </c>
    </row>
    <row r="2116" spans="1:1" x14ac:dyDescent="0.25">
      <c r="A2116">
        <v>731</v>
      </c>
    </row>
    <row r="2117" spans="1:1" x14ac:dyDescent="0.25">
      <c r="A2117">
        <v>492</v>
      </c>
    </row>
    <row r="2118" spans="1:1" x14ac:dyDescent="0.25">
      <c r="A2118">
        <v>710</v>
      </c>
    </row>
    <row r="2119" spans="1:1" x14ac:dyDescent="0.25">
      <c r="A2119">
        <v>495</v>
      </c>
    </row>
    <row r="2120" spans="1:1" x14ac:dyDescent="0.25">
      <c r="A2120">
        <v>520</v>
      </c>
    </row>
    <row r="2121" spans="1:1" x14ac:dyDescent="0.25">
      <c r="A2121">
        <v>939</v>
      </c>
    </row>
    <row r="2122" spans="1:1" x14ac:dyDescent="0.25">
      <c r="A2122">
        <v>538</v>
      </c>
    </row>
    <row r="2123" spans="1:1" x14ac:dyDescent="0.25">
      <c r="A2123">
        <v>392</v>
      </c>
    </row>
    <row r="2124" spans="1:1" x14ac:dyDescent="0.25">
      <c r="A2124">
        <v>430</v>
      </c>
    </row>
    <row r="2125" spans="1:1" x14ac:dyDescent="0.25">
      <c r="A2125">
        <v>137</v>
      </c>
    </row>
    <row r="2126" spans="1:1" x14ac:dyDescent="0.25">
      <c r="A2126">
        <v>622</v>
      </c>
    </row>
    <row r="2127" spans="1:1" x14ac:dyDescent="0.25">
      <c r="A2127">
        <v>113</v>
      </c>
    </row>
    <row r="2128" spans="1:1" x14ac:dyDescent="0.25">
      <c r="A2128">
        <v>554</v>
      </c>
    </row>
    <row r="2129" spans="1:1" x14ac:dyDescent="0.25">
      <c r="A2129">
        <v>929</v>
      </c>
    </row>
    <row r="2130" spans="1:1" x14ac:dyDescent="0.25">
      <c r="A2130">
        <v>443</v>
      </c>
    </row>
    <row r="2131" spans="1:1" x14ac:dyDescent="0.25">
      <c r="A2131">
        <v>390</v>
      </c>
    </row>
    <row r="2132" spans="1:1" x14ac:dyDescent="0.25">
      <c r="A2132">
        <v>268</v>
      </c>
    </row>
    <row r="2133" spans="1:1" x14ac:dyDescent="0.25">
      <c r="A2133">
        <v>801</v>
      </c>
    </row>
    <row r="2134" spans="1:1" x14ac:dyDescent="0.25">
      <c r="A2134">
        <v>519</v>
      </c>
    </row>
    <row r="2135" spans="1:1" x14ac:dyDescent="0.25">
      <c r="A2135">
        <v>929</v>
      </c>
    </row>
    <row r="2136" spans="1:1" x14ac:dyDescent="0.25">
      <c r="A2136">
        <v>216</v>
      </c>
    </row>
    <row r="2137" spans="1:1" x14ac:dyDescent="0.25">
      <c r="A2137">
        <v>298</v>
      </c>
    </row>
    <row r="2138" spans="1:1" x14ac:dyDescent="0.25">
      <c r="A2138">
        <v>999</v>
      </c>
    </row>
    <row r="2139" spans="1:1" x14ac:dyDescent="0.25">
      <c r="A2139">
        <v>352</v>
      </c>
    </row>
    <row r="2140" spans="1:1" x14ac:dyDescent="0.25">
      <c r="A2140">
        <v>418</v>
      </c>
    </row>
    <row r="2141" spans="1:1" x14ac:dyDescent="0.25">
      <c r="A2141">
        <v>187</v>
      </c>
    </row>
    <row r="2142" spans="1:1" x14ac:dyDescent="0.25">
      <c r="A2142">
        <v>847</v>
      </c>
    </row>
    <row r="2143" spans="1:1" x14ac:dyDescent="0.25">
      <c r="A2143">
        <v>344</v>
      </c>
    </row>
    <row r="2144" spans="1:1" x14ac:dyDescent="0.25">
      <c r="A2144">
        <v>137</v>
      </c>
    </row>
    <row r="2145" spans="1:1" x14ac:dyDescent="0.25">
      <c r="A2145">
        <v>264</v>
      </c>
    </row>
    <row r="2146" spans="1:1" x14ac:dyDescent="0.25">
      <c r="A2146">
        <v>183</v>
      </c>
    </row>
    <row r="2147" spans="1:1" x14ac:dyDescent="0.25">
      <c r="A2147">
        <v>184</v>
      </c>
    </row>
    <row r="2148" spans="1:1" x14ac:dyDescent="0.25">
      <c r="A2148">
        <v>941</v>
      </c>
    </row>
    <row r="2149" spans="1:1" x14ac:dyDescent="0.25">
      <c r="A2149">
        <v>914</v>
      </c>
    </row>
    <row r="2150" spans="1:1" x14ac:dyDescent="0.25">
      <c r="A2150">
        <v>749</v>
      </c>
    </row>
    <row r="2151" spans="1:1" x14ac:dyDescent="0.25">
      <c r="A2151">
        <v>355</v>
      </c>
    </row>
    <row r="2152" spans="1:1" x14ac:dyDescent="0.25">
      <c r="A2152">
        <v>869</v>
      </c>
    </row>
    <row r="2153" spans="1:1" x14ac:dyDescent="0.25">
      <c r="A2153">
        <v>709</v>
      </c>
    </row>
    <row r="2154" spans="1:1" x14ac:dyDescent="0.25">
      <c r="A2154">
        <v>521</v>
      </c>
    </row>
    <row r="2155" spans="1:1" x14ac:dyDescent="0.25">
      <c r="A2155">
        <v>779</v>
      </c>
    </row>
    <row r="2156" spans="1:1" x14ac:dyDescent="0.25">
      <c r="A2156">
        <v>383</v>
      </c>
    </row>
    <row r="2157" spans="1:1" x14ac:dyDescent="0.25">
      <c r="A2157">
        <v>153</v>
      </c>
    </row>
    <row r="2158" spans="1:1" x14ac:dyDescent="0.25">
      <c r="A2158">
        <v>652</v>
      </c>
    </row>
    <row r="2159" spans="1:1" x14ac:dyDescent="0.25">
      <c r="A2159">
        <v>795</v>
      </c>
    </row>
    <row r="2160" spans="1:1" x14ac:dyDescent="0.25">
      <c r="A2160">
        <v>957</v>
      </c>
    </row>
    <row r="2161" spans="1:1" x14ac:dyDescent="0.25">
      <c r="A2161">
        <v>211</v>
      </c>
    </row>
    <row r="2162" spans="1:1" x14ac:dyDescent="0.25">
      <c r="A2162">
        <v>266</v>
      </c>
    </row>
    <row r="2163" spans="1:1" x14ac:dyDescent="0.25">
      <c r="A2163">
        <v>277</v>
      </c>
    </row>
    <row r="2164" spans="1:1" x14ac:dyDescent="0.25">
      <c r="A2164">
        <v>739</v>
      </c>
    </row>
    <row r="2165" spans="1:1" x14ac:dyDescent="0.25">
      <c r="A2165">
        <v>894</v>
      </c>
    </row>
    <row r="2166" spans="1:1" x14ac:dyDescent="0.25">
      <c r="A2166">
        <v>504</v>
      </c>
    </row>
    <row r="2167" spans="1:1" x14ac:dyDescent="0.25">
      <c r="A2167">
        <v>455</v>
      </c>
    </row>
    <row r="2168" spans="1:1" x14ac:dyDescent="0.25">
      <c r="A2168">
        <v>376</v>
      </c>
    </row>
    <row r="2169" spans="1:1" x14ac:dyDescent="0.25">
      <c r="A2169">
        <v>287</v>
      </c>
    </row>
    <row r="2170" spans="1:1" x14ac:dyDescent="0.25">
      <c r="A2170">
        <v>766</v>
      </c>
    </row>
    <row r="2171" spans="1:1" x14ac:dyDescent="0.25">
      <c r="A2171">
        <v>648</v>
      </c>
    </row>
    <row r="2172" spans="1:1" x14ac:dyDescent="0.25">
      <c r="A2172">
        <v>493</v>
      </c>
    </row>
    <row r="2173" spans="1:1" x14ac:dyDescent="0.25">
      <c r="A2173">
        <v>446</v>
      </c>
    </row>
    <row r="2174" spans="1:1" x14ac:dyDescent="0.25">
      <c r="A2174">
        <v>248</v>
      </c>
    </row>
    <row r="2175" spans="1:1" x14ac:dyDescent="0.25">
      <c r="A2175">
        <v>353</v>
      </c>
    </row>
    <row r="2176" spans="1:1" x14ac:dyDescent="0.25">
      <c r="A2176">
        <v>713</v>
      </c>
    </row>
    <row r="2177" spans="1:1" x14ac:dyDescent="0.25">
      <c r="A2177">
        <v>539</v>
      </c>
    </row>
    <row r="2178" spans="1:1" x14ac:dyDescent="0.25">
      <c r="A2178">
        <v>737</v>
      </c>
    </row>
    <row r="2179" spans="1:1" x14ac:dyDescent="0.25">
      <c r="A2179">
        <v>535</v>
      </c>
    </row>
    <row r="2180" spans="1:1" x14ac:dyDescent="0.25">
      <c r="A2180">
        <v>314</v>
      </c>
    </row>
    <row r="2181" spans="1:1" x14ac:dyDescent="0.25">
      <c r="A2181">
        <v>343</v>
      </c>
    </row>
    <row r="2182" spans="1:1" x14ac:dyDescent="0.25">
      <c r="A2182">
        <v>843</v>
      </c>
    </row>
    <row r="2183" spans="1:1" x14ac:dyDescent="0.25">
      <c r="A2183">
        <v>803</v>
      </c>
    </row>
    <row r="2184" spans="1:1" x14ac:dyDescent="0.25">
      <c r="A2184">
        <v>224</v>
      </c>
    </row>
    <row r="2185" spans="1:1" x14ac:dyDescent="0.25">
      <c r="A2185">
        <v>874</v>
      </c>
    </row>
    <row r="2186" spans="1:1" x14ac:dyDescent="0.25">
      <c r="A2186">
        <v>243</v>
      </c>
    </row>
    <row r="2187" spans="1:1" x14ac:dyDescent="0.25">
      <c r="A2187">
        <v>751</v>
      </c>
    </row>
    <row r="2188" spans="1:1" x14ac:dyDescent="0.25">
      <c r="A2188">
        <v>726</v>
      </c>
    </row>
    <row r="2189" spans="1:1" x14ac:dyDescent="0.25">
      <c r="A2189">
        <v>941</v>
      </c>
    </row>
    <row r="2190" spans="1:1" x14ac:dyDescent="0.25">
      <c r="A2190">
        <v>569</v>
      </c>
    </row>
    <row r="2191" spans="1:1" x14ac:dyDescent="0.25">
      <c r="A2191">
        <v>871</v>
      </c>
    </row>
    <row r="2192" spans="1:1" x14ac:dyDescent="0.25">
      <c r="A2192">
        <v>459</v>
      </c>
    </row>
    <row r="2193" spans="1:1" x14ac:dyDescent="0.25">
      <c r="A2193">
        <v>343</v>
      </c>
    </row>
    <row r="2194" spans="1:1" x14ac:dyDescent="0.25">
      <c r="A2194">
        <v>193</v>
      </c>
    </row>
    <row r="2195" spans="1:1" x14ac:dyDescent="0.25">
      <c r="A2195">
        <v>762</v>
      </c>
    </row>
    <row r="2196" spans="1:1" x14ac:dyDescent="0.25">
      <c r="A2196">
        <v>801</v>
      </c>
    </row>
    <row r="2197" spans="1:1" x14ac:dyDescent="0.25">
      <c r="A2197">
        <v>988</v>
      </c>
    </row>
    <row r="2198" spans="1:1" x14ac:dyDescent="0.25">
      <c r="A2198">
        <v>841</v>
      </c>
    </row>
    <row r="2199" spans="1:1" x14ac:dyDescent="0.25">
      <c r="A2199">
        <v>671</v>
      </c>
    </row>
    <row r="2200" spans="1:1" x14ac:dyDescent="0.25">
      <c r="A2200">
        <v>328</v>
      </c>
    </row>
    <row r="2201" spans="1:1" x14ac:dyDescent="0.25">
      <c r="A2201">
        <v>867</v>
      </c>
    </row>
    <row r="2202" spans="1:1" x14ac:dyDescent="0.25">
      <c r="A2202">
        <v>224</v>
      </c>
    </row>
    <row r="2203" spans="1:1" x14ac:dyDescent="0.25">
      <c r="A2203">
        <v>706</v>
      </c>
    </row>
    <row r="2204" spans="1:1" x14ac:dyDescent="0.25">
      <c r="A2204">
        <v>748</v>
      </c>
    </row>
    <row r="2205" spans="1:1" x14ac:dyDescent="0.25">
      <c r="A2205">
        <v>242</v>
      </c>
    </row>
    <row r="2206" spans="1:1" x14ac:dyDescent="0.25">
      <c r="A2206">
        <v>868</v>
      </c>
    </row>
    <row r="2207" spans="1:1" x14ac:dyDescent="0.25">
      <c r="A2207">
        <v>537</v>
      </c>
    </row>
    <row r="2208" spans="1:1" x14ac:dyDescent="0.25">
      <c r="A2208">
        <v>132</v>
      </c>
    </row>
    <row r="2209" spans="1:1" x14ac:dyDescent="0.25">
      <c r="A2209">
        <v>733</v>
      </c>
    </row>
    <row r="2210" spans="1:1" x14ac:dyDescent="0.25">
      <c r="A2210">
        <v>888</v>
      </c>
    </row>
    <row r="2211" spans="1:1" x14ac:dyDescent="0.25">
      <c r="A2211">
        <v>303</v>
      </c>
    </row>
    <row r="2212" spans="1:1" x14ac:dyDescent="0.25">
      <c r="A2212">
        <v>307</v>
      </c>
    </row>
    <row r="2213" spans="1:1" x14ac:dyDescent="0.25">
      <c r="A2213">
        <v>357</v>
      </c>
    </row>
    <row r="2214" spans="1:1" x14ac:dyDescent="0.25">
      <c r="A2214">
        <v>531</v>
      </c>
    </row>
    <row r="2215" spans="1:1" x14ac:dyDescent="0.25">
      <c r="A2215">
        <v>569</v>
      </c>
    </row>
    <row r="2216" spans="1:1" x14ac:dyDescent="0.25">
      <c r="A2216">
        <v>912</v>
      </c>
    </row>
    <row r="2217" spans="1:1" x14ac:dyDescent="0.25">
      <c r="A2217">
        <v>714</v>
      </c>
    </row>
    <row r="2218" spans="1:1" x14ac:dyDescent="0.25">
      <c r="A2218">
        <v>818</v>
      </c>
    </row>
    <row r="2219" spans="1:1" x14ac:dyDescent="0.25">
      <c r="A2219">
        <v>228</v>
      </c>
    </row>
    <row r="2220" spans="1:1" x14ac:dyDescent="0.25">
      <c r="A2220">
        <v>961</v>
      </c>
    </row>
    <row r="2221" spans="1:1" x14ac:dyDescent="0.25">
      <c r="A2221">
        <v>817</v>
      </c>
    </row>
    <row r="2222" spans="1:1" x14ac:dyDescent="0.25">
      <c r="A2222">
        <v>974</v>
      </c>
    </row>
    <row r="2223" spans="1:1" x14ac:dyDescent="0.25">
      <c r="A2223">
        <v>990</v>
      </c>
    </row>
    <row r="2224" spans="1:1" x14ac:dyDescent="0.25">
      <c r="A2224">
        <v>357</v>
      </c>
    </row>
    <row r="2225" spans="1:1" x14ac:dyDescent="0.25">
      <c r="A2225">
        <v>189</v>
      </c>
    </row>
    <row r="2226" spans="1:1" x14ac:dyDescent="0.25">
      <c r="A2226">
        <v>639</v>
      </c>
    </row>
    <row r="2227" spans="1:1" x14ac:dyDescent="0.25">
      <c r="A2227">
        <v>960</v>
      </c>
    </row>
    <row r="2228" spans="1:1" x14ac:dyDescent="0.25">
      <c r="A2228">
        <v>424</v>
      </c>
    </row>
    <row r="2229" spans="1:1" x14ac:dyDescent="0.25">
      <c r="A2229">
        <v>641</v>
      </c>
    </row>
    <row r="2230" spans="1:1" x14ac:dyDescent="0.25">
      <c r="A2230">
        <v>227</v>
      </c>
    </row>
    <row r="2231" spans="1:1" x14ac:dyDescent="0.25">
      <c r="A2231">
        <v>750</v>
      </c>
    </row>
    <row r="2232" spans="1:1" x14ac:dyDescent="0.25">
      <c r="A2232">
        <v>331</v>
      </c>
    </row>
    <row r="2233" spans="1:1" x14ac:dyDescent="0.25">
      <c r="A2233">
        <v>980</v>
      </c>
    </row>
    <row r="2234" spans="1:1" x14ac:dyDescent="0.25">
      <c r="A2234">
        <v>803</v>
      </c>
    </row>
    <row r="2235" spans="1:1" x14ac:dyDescent="0.25">
      <c r="A2235">
        <v>849</v>
      </c>
    </row>
    <row r="2236" spans="1:1" x14ac:dyDescent="0.25">
      <c r="A2236">
        <v>753</v>
      </c>
    </row>
    <row r="2237" spans="1:1" x14ac:dyDescent="0.25">
      <c r="A2237">
        <v>156</v>
      </c>
    </row>
    <row r="2238" spans="1:1" x14ac:dyDescent="0.25">
      <c r="A2238">
        <v>913</v>
      </c>
    </row>
    <row r="2239" spans="1:1" x14ac:dyDescent="0.25">
      <c r="A2239">
        <v>955</v>
      </c>
    </row>
    <row r="2240" spans="1:1" x14ac:dyDescent="0.25">
      <c r="A2240">
        <v>387</v>
      </c>
    </row>
    <row r="2241" spans="1:1" x14ac:dyDescent="0.25">
      <c r="A2241">
        <v>496</v>
      </c>
    </row>
    <row r="2242" spans="1:1" x14ac:dyDescent="0.25">
      <c r="A2242">
        <v>719</v>
      </c>
    </row>
    <row r="2243" spans="1:1" x14ac:dyDescent="0.25">
      <c r="A2243">
        <v>275</v>
      </c>
    </row>
    <row r="2244" spans="1:1" x14ac:dyDescent="0.25">
      <c r="A2244">
        <v>743</v>
      </c>
    </row>
    <row r="2245" spans="1:1" x14ac:dyDescent="0.25">
      <c r="A2245">
        <v>374</v>
      </c>
    </row>
    <row r="2246" spans="1:1" x14ac:dyDescent="0.25">
      <c r="A2246">
        <v>960</v>
      </c>
    </row>
    <row r="2247" spans="1:1" x14ac:dyDescent="0.25">
      <c r="A2247">
        <v>291</v>
      </c>
    </row>
    <row r="2248" spans="1:1" x14ac:dyDescent="0.25">
      <c r="A2248">
        <v>645</v>
      </c>
    </row>
    <row r="2249" spans="1:1" x14ac:dyDescent="0.25">
      <c r="A2249">
        <v>189</v>
      </c>
    </row>
    <row r="2250" spans="1:1" x14ac:dyDescent="0.25">
      <c r="A2250">
        <v>590</v>
      </c>
    </row>
    <row r="2251" spans="1:1" x14ac:dyDescent="0.25">
      <c r="A2251">
        <v>833</v>
      </c>
    </row>
    <row r="2252" spans="1:1" x14ac:dyDescent="0.25">
      <c r="A2252">
        <v>510</v>
      </c>
    </row>
    <row r="2253" spans="1:1" x14ac:dyDescent="0.25">
      <c r="A2253">
        <v>844</v>
      </c>
    </row>
    <row r="2254" spans="1:1" x14ac:dyDescent="0.25">
      <c r="A2254">
        <v>383</v>
      </c>
    </row>
    <row r="2255" spans="1:1" x14ac:dyDescent="0.25">
      <c r="A2255">
        <v>960</v>
      </c>
    </row>
    <row r="2256" spans="1:1" x14ac:dyDescent="0.25">
      <c r="A2256">
        <v>272</v>
      </c>
    </row>
    <row r="2257" spans="1:1" x14ac:dyDescent="0.25">
      <c r="A2257">
        <v>360</v>
      </c>
    </row>
    <row r="2258" spans="1:1" x14ac:dyDescent="0.25">
      <c r="A2258">
        <v>538</v>
      </c>
    </row>
    <row r="2259" spans="1:1" x14ac:dyDescent="0.25">
      <c r="A2259">
        <v>121</v>
      </c>
    </row>
    <row r="2260" spans="1:1" x14ac:dyDescent="0.25">
      <c r="A2260">
        <v>747</v>
      </c>
    </row>
    <row r="2261" spans="1:1" x14ac:dyDescent="0.25">
      <c r="A2261">
        <v>639</v>
      </c>
    </row>
    <row r="2262" spans="1:1" x14ac:dyDescent="0.25">
      <c r="A2262">
        <v>871</v>
      </c>
    </row>
    <row r="2263" spans="1:1" x14ac:dyDescent="0.25">
      <c r="A2263">
        <v>747</v>
      </c>
    </row>
    <row r="2264" spans="1:1" x14ac:dyDescent="0.25">
      <c r="A2264">
        <v>812</v>
      </c>
    </row>
    <row r="2265" spans="1:1" x14ac:dyDescent="0.25">
      <c r="A2265">
        <v>448</v>
      </c>
    </row>
    <row r="2266" spans="1:1" x14ac:dyDescent="0.25">
      <c r="A2266">
        <v>575</v>
      </c>
    </row>
    <row r="2267" spans="1:1" x14ac:dyDescent="0.25">
      <c r="A2267">
        <v>707</v>
      </c>
    </row>
    <row r="2268" spans="1:1" x14ac:dyDescent="0.25">
      <c r="A2268">
        <v>792</v>
      </c>
    </row>
    <row r="2269" spans="1:1" x14ac:dyDescent="0.25">
      <c r="A2269">
        <v>987</v>
      </c>
    </row>
    <row r="2270" spans="1:1" x14ac:dyDescent="0.25">
      <c r="A2270">
        <v>651</v>
      </c>
    </row>
    <row r="2271" spans="1:1" x14ac:dyDescent="0.25">
      <c r="A2271">
        <v>377</v>
      </c>
    </row>
    <row r="2272" spans="1:1" x14ac:dyDescent="0.25">
      <c r="A2272">
        <v>600</v>
      </c>
    </row>
    <row r="2273" spans="1:1" x14ac:dyDescent="0.25">
      <c r="A2273">
        <v>886</v>
      </c>
    </row>
    <row r="2274" spans="1:1" x14ac:dyDescent="0.25">
      <c r="A2274">
        <v>915</v>
      </c>
    </row>
    <row r="2275" spans="1:1" x14ac:dyDescent="0.25">
      <c r="A2275">
        <v>827</v>
      </c>
    </row>
    <row r="2276" spans="1:1" x14ac:dyDescent="0.25">
      <c r="A2276">
        <v>885</v>
      </c>
    </row>
    <row r="2277" spans="1:1" x14ac:dyDescent="0.25">
      <c r="A2277">
        <v>970</v>
      </c>
    </row>
    <row r="2278" spans="1:1" x14ac:dyDescent="0.25">
      <c r="A2278">
        <v>858</v>
      </c>
    </row>
    <row r="2279" spans="1:1" x14ac:dyDescent="0.25">
      <c r="A2279">
        <v>384</v>
      </c>
    </row>
    <row r="2280" spans="1:1" x14ac:dyDescent="0.25">
      <c r="A2280">
        <v>860</v>
      </c>
    </row>
    <row r="2281" spans="1:1" x14ac:dyDescent="0.25">
      <c r="A2281">
        <v>986</v>
      </c>
    </row>
    <row r="2282" spans="1:1" x14ac:dyDescent="0.25">
      <c r="A2282">
        <v>526</v>
      </c>
    </row>
    <row r="2283" spans="1:1" x14ac:dyDescent="0.25">
      <c r="A2283">
        <v>288</v>
      </c>
    </row>
    <row r="2284" spans="1:1" x14ac:dyDescent="0.25">
      <c r="A2284">
        <v>386</v>
      </c>
    </row>
    <row r="2285" spans="1:1" x14ac:dyDescent="0.25">
      <c r="A2285">
        <v>533</v>
      </c>
    </row>
    <row r="2286" spans="1:1" x14ac:dyDescent="0.25">
      <c r="A2286">
        <v>367</v>
      </c>
    </row>
    <row r="2287" spans="1:1" x14ac:dyDescent="0.25">
      <c r="A2287">
        <v>146</v>
      </c>
    </row>
    <row r="2288" spans="1:1" x14ac:dyDescent="0.25">
      <c r="A2288">
        <v>106</v>
      </c>
    </row>
    <row r="2289" spans="1:1" x14ac:dyDescent="0.25">
      <c r="A2289">
        <v>464</v>
      </c>
    </row>
    <row r="2290" spans="1:1" x14ac:dyDescent="0.25">
      <c r="A2290">
        <v>107</v>
      </c>
    </row>
    <row r="2291" spans="1:1" x14ac:dyDescent="0.25">
      <c r="A2291">
        <v>678</v>
      </c>
    </row>
    <row r="2292" spans="1:1" x14ac:dyDescent="0.25">
      <c r="A2292">
        <v>388</v>
      </c>
    </row>
    <row r="2293" spans="1:1" x14ac:dyDescent="0.25">
      <c r="A2293">
        <v>411</v>
      </c>
    </row>
    <row r="2294" spans="1:1" x14ac:dyDescent="0.25">
      <c r="A2294">
        <v>204</v>
      </c>
    </row>
    <row r="2295" spans="1:1" x14ac:dyDescent="0.25">
      <c r="A2295">
        <v>644</v>
      </c>
    </row>
    <row r="2296" spans="1:1" x14ac:dyDescent="0.25">
      <c r="A2296">
        <v>722</v>
      </c>
    </row>
    <row r="2297" spans="1:1" x14ac:dyDescent="0.25">
      <c r="A2297">
        <v>676</v>
      </c>
    </row>
    <row r="2298" spans="1:1" x14ac:dyDescent="0.25">
      <c r="A2298">
        <v>804</v>
      </c>
    </row>
    <row r="2299" spans="1:1" x14ac:dyDescent="0.25">
      <c r="A2299">
        <v>645</v>
      </c>
    </row>
    <row r="2300" spans="1:1" x14ac:dyDescent="0.25">
      <c r="A2300">
        <v>688</v>
      </c>
    </row>
    <row r="2301" spans="1:1" x14ac:dyDescent="0.25">
      <c r="A2301">
        <v>783</v>
      </c>
    </row>
    <row r="2302" spans="1:1" x14ac:dyDescent="0.25">
      <c r="A2302">
        <v>954</v>
      </c>
    </row>
    <row r="2303" spans="1:1" x14ac:dyDescent="0.25">
      <c r="A2303">
        <v>924</v>
      </c>
    </row>
    <row r="2304" spans="1:1" x14ac:dyDescent="0.25">
      <c r="A2304">
        <v>916</v>
      </c>
    </row>
    <row r="2305" spans="1:1" x14ac:dyDescent="0.25">
      <c r="A2305">
        <v>474</v>
      </c>
    </row>
    <row r="2306" spans="1:1" x14ac:dyDescent="0.25">
      <c r="A2306">
        <v>225</v>
      </c>
    </row>
    <row r="2307" spans="1:1" x14ac:dyDescent="0.25">
      <c r="A2307">
        <v>372</v>
      </c>
    </row>
    <row r="2308" spans="1:1" x14ac:dyDescent="0.25">
      <c r="A2308">
        <v>857</v>
      </c>
    </row>
    <row r="2309" spans="1:1" x14ac:dyDescent="0.25">
      <c r="A2309">
        <v>818</v>
      </c>
    </row>
    <row r="2310" spans="1:1" x14ac:dyDescent="0.25">
      <c r="A2310">
        <v>594</v>
      </c>
    </row>
    <row r="2311" spans="1:1" x14ac:dyDescent="0.25">
      <c r="A2311">
        <v>863</v>
      </c>
    </row>
    <row r="2312" spans="1:1" x14ac:dyDescent="0.25">
      <c r="A2312">
        <v>805</v>
      </c>
    </row>
    <row r="2313" spans="1:1" x14ac:dyDescent="0.25">
      <c r="A2313">
        <v>515</v>
      </c>
    </row>
    <row r="2314" spans="1:1" x14ac:dyDescent="0.25">
      <c r="A2314">
        <v>500</v>
      </c>
    </row>
    <row r="2315" spans="1:1" x14ac:dyDescent="0.25">
      <c r="A2315">
        <v>745</v>
      </c>
    </row>
    <row r="2316" spans="1:1" x14ac:dyDescent="0.25">
      <c r="A2316">
        <v>786</v>
      </c>
    </row>
    <row r="2317" spans="1:1" x14ac:dyDescent="0.25">
      <c r="A2317">
        <v>984</v>
      </c>
    </row>
    <row r="2318" spans="1:1" x14ac:dyDescent="0.25">
      <c r="A2318">
        <v>972</v>
      </c>
    </row>
    <row r="2319" spans="1:1" x14ac:dyDescent="0.25">
      <c r="A2319">
        <v>768</v>
      </c>
    </row>
    <row r="2320" spans="1:1" x14ac:dyDescent="0.25">
      <c r="A2320">
        <v>174</v>
      </c>
    </row>
    <row r="2321" spans="1:1" x14ac:dyDescent="0.25">
      <c r="A2321">
        <v>603</v>
      </c>
    </row>
    <row r="2322" spans="1:1" x14ac:dyDescent="0.25">
      <c r="A2322">
        <v>299</v>
      </c>
    </row>
    <row r="2323" spans="1:1" x14ac:dyDescent="0.25">
      <c r="A2323">
        <v>379</v>
      </c>
    </row>
    <row r="2324" spans="1:1" x14ac:dyDescent="0.25">
      <c r="A2324">
        <v>465</v>
      </c>
    </row>
    <row r="2325" spans="1:1" x14ac:dyDescent="0.25">
      <c r="A2325">
        <v>535</v>
      </c>
    </row>
    <row r="2326" spans="1:1" x14ac:dyDescent="0.25">
      <c r="A2326">
        <v>893</v>
      </c>
    </row>
    <row r="2327" spans="1:1" x14ac:dyDescent="0.25">
      <c r="A2327">
        <v>854</v>
      </c>
    </row>
    <row r="2328" spans="1:1" x14ac:dyDescent="0.25">
      <c r="A2328">
        <v>741</v>
      </c>
    </row>
    <row r="2329" spans="1:1" x14ac:dyDescent="0.25">
      <c r="A2329">
        <v>308</v>
      </c>
    </row>
    <row r="2330" spans="1:1" x14ac:dyDescent="0.25">
      <c r="A2330">
        <v>524</v>
      </c>
    </row>
    <row r="2331" spans="1:1" x14ac:dyDescent="0.25">
      <c r="A2331">
        <v>658</v>
      </c>
    </row>
    <row r="2332" spans="1:1" x14ac:dyDescent="0.25">
      <c r="A2332">
        <v>543</v>
      </c>
    </row>
    <row r="2333" spans="1:1" x14ac:dyDescent="0.25">
      <c r="A2333">
        <v>800</v>
      </c>
    </row>
    <row r="2334" spans="1:1" x14ac:dyDescent="0.25">
      <c r="A2334">
        <v>187</v>
      </c>
    </row>
    <row r="2335" spans="1:1" x14ac:dyDescent="0.25">
      <c r="A2335">
        <v>588</v>
      </c>
    </row>
    <row r="2336" spans="1:1" x14ac:dyDescent="0.25">
      <c r="A2336">
        <v>955</v>
      </c>
    </row>
    <row r="2337" spans="1:1" x14ac:dyDescent="0.25">
      <c r="A2337">
        <v>439</v>
      </c>
    </row>
    <row r="2338" spans="1:1" x14ac:dyDescent="0.25">
      <c r="A2338">
        <v>880</v>
      </c>
    </row>
    <row r="2339" spans="1:1" x14ac:dyDescent="0.25">
      <c r="A2339">
        <v>153</v>
      </c>
    </row>
    <row r="2340" spans="1:1" x14ac:dyDescent="0.25">
      <c r="A2340">
        <v>129</v>
      </c>
    </row>
    <row r="2341" spans="1:1" x14ac:dyDescent="0.25">
      <c r="A2341">
        <v>478</v>
      </c>
    </row>
    <row r="2342" spans="1:1" x14ac:dyDescent="0.25">
      <c r="A2342">
        <v>113</v>
      </c>
    </row>
    <row r="2343" spans="1:1" x14ac:dyDescent="0.25">
      <c r="A2343">
        <v>803</v>
      </c>
    </row>
    <row r="2344" spans="1:1" x14ac:dyDescent="0.25">
      <c r="A2344">
        <v>237</v>
      </c>
    </row>
    <row r="2345" spans="1:1" x14ac:dyDescent="0.25">
      <c r="A2345">
        <v>413</v>
      </c>
    </row>
    <row r="2346" spans="1:1" x14ac:dyDescent="0.25">
      <c r="A2346">
        <v>753</v>
      </c>
    </row>
    <row r="2347" spans="1:1" x14ac:dyDescent="0.25">
      <c r="A2347">
        <v>776</v>
      </c>
    </row>
    <row r="2348" spans="1:1" x14ac:dyDescent="0.25">
      <c r="A2348">
        <v>740</v>
      </c>
    </row>
    <row r="2349" spans="1:1" x14ac:dyDescent="0.25">
      <c r="A2349">
        <v>564</v>
      </c>
    </row>
    <row r="2350" spans="1:1" x14ac:dyDescent="0.25">
      <c r="A2350">
        <v>436</v>
      </c>
    </row>
    <row r="2351" spans="1:1" x14ac:dyDescent="0.25">
      <c r="A2351">
        <v>995</v>
      </c>
    </row>
    <row r="2352" spans="1:1" x14ac:dyDescent="0.25">
      <c r="A2352">
        <v>136</v>
      </c>
    </row>
    <row r="2353" spans="1:1" x14ac:dyDescent="0.25">
      <c r="A2353">
        <v>696</v>
      </c>
    </row>
    <row r="2354" spans="1:1" x14ac:dyDescent="0.25">
      <c r="A2354">
        <v>609</v>
      </c>
    </row>
    <row r="2355" spans="1:1" x14ac:dyDescent="0.25">
      <c r="A2355">
        <v>242</v>
      </c>
    </row>
    <row r="2356" spans="1:1" x14ac:dyDescent="0.25">
      <c r="A2356">
        <v>261</v>
      </c>
    </row>
    <row r="2357" spans="1:1" x14ac:dyDescent="0.25">
      <c r="A2357">
        <v>402</v>
      </c>
    </row>
    <row r="2358" spans="1:1" x14ac:dyDescent="0.25">
      <c r="A2358">
        <v>232</v>
      </c>
    </row>
    <row r="2359" spans="1:1" x14ac:dyDescent="0.25">
      <c r="A2359">
        <v>980</v>
      </c>
    </row>
    <row r="2360" spans="1:1" x14ac:dyDescent="0.25">
      <c r="A2360">
        <v>665</v>
      </c>
    </row>
    <row r="2361" spans="1:1" x14ac:dyDescent="0.25">
      <c r="A2361">
        <v>982</v>
      </c>
    </row>
    <row r="2362" spans="1:1" x14ac:dyDescent="0.25">
      <c r="A2362">
        <v>214</v>
      </c>
    </row>
    <row r="2363" spans="1:1" x14ac:dyDescent="0.25">
      <c r="A2363">
        <v>977</v>
      </c>
    </row>
    <row r="2364" spans="1:1" x14ac:dyDescent="0.25">
      <c r="A2364">
        <v>536</v>
      </c>
    </row>
    <row r="2365" spans="1:1" x14ac:dyDescent="0.25">
      <c r="A2365">
        <v>504</v>
      </c>
    </row>
    <row r="2366" spans="1:1" x14ac:dyDescent="0.25">
      <c r="A2366">
        <v>765</v>
      </c>
    </row>
    <row r="2367" spans="1:1" x14ac:dyDescent="0.25">
      <c r="A2367">
        <v>580</v>
      </c>
    </row>
    <row r="2368" spans="1:1" x14ac:dyDescent="0.25">
      <c r="A2368">
        <v>232</v>
      </c>
    </row>
    <row r="2369" spans="1:1" x14ac:dyDescent="0.25">
      <c r="A2369">
        <v>256</v>
      </c>
    </row>
    <row r="2370" spans="1:1" x14ac:dyDescent="0.25">
      <c r="A2370">
        <v>156</v>
      </c>
    </row>
    <row r="2371" spans="1:1" x14ac:dyDescent="0.25">
      <c r="A2371">
        <v>147</v>
      </c>
    </row>
    <row r="2372" spans="1:1" x14ac:dyDescent="0.25">
      <c r="A2372">
        <v>799</v>
      </c>
    </row>
    <row r="2373" spans="1:1" x14ac:dyDescent="0.25">
      <c r="A2373">
        <v>379</v>
      </c>
    </row>
    <row r="2374" spans="1:1" x14ac:dyDescent="0.25">
      <c r="A2374">
        <v>864</v>
      </c>
    </row>
    <row r="2375" spans="1:1" x14ac:dyDescent="0.25">
      <c r="A2375">
        <v>240</v>
      </c>
    </row>
    <row r="2376" spans="1:1" x14ac:dyDescent="0.25">
      <c r="A2376">
        <v>576</v>
      </c>
    </row>
    <row r="2377" spans="1:1" x14ac:dyDescent="0.25">
      <c r="A2377">
        <v>113</v>
      </c>
    </row>
    <row r="2378" spans="1:1" x14ac:dyDescent="0.25">
      <c r="A2378">
        <v>387</v>
      </c>
    </row>
    <row r="2379" spans="1:1" x14ac:dyDescent="0.25">
      <c r="A2379">
        <v>531</v>
      </c>
    </row>
    <row r="2380" spans="1:1" x14ac:dyDescent="0.25">
      <c r="A2380">
        <v>632</v>
      </c>
    </row>
    <row r="2381" spans="1:1" x14ac:dyDescent="0.25">
      <c r="A2381">
        <v>745</v>
      </c>
    </row>
    <row r="2382" spans="1:1" x14ac:dyDescent="0.25">
      <c r="A2382">
        <v>551</v>
      </c>
    </row>
    <row r="2383" spans="1:1" x14ac:dyDescent="0.25">
      <c r="A2383">
        <v>653</v>
      </c>
    </row>
    <row r="2384" spans="1:1" x14ac:dyDescent="0.25">
      <c r="A2384">
        <v>263</v>
      </c>
    </row>
    <row r="2385" spans="1:1" x14ac:dyDescent="0.25">
      <c r="A2385">
        <v>967</v>
      </c>
    </row>
    <row r="2386" spans="1:1" x14ac:dyDescent="0.25">
      <c r="A2386">
        <v>445</v>
      </c>
    </row>
    <row r="2387" spans="1:1" x14ac:dyDescent="0.25">
      <c r="A2387">
        <v>681</v>
      </c>
    </row>
    <row r="2388" spans="1:1" x14ac:dyDescent="0.25">
      <c r="A2388">
        <v>456</v>
      </c>
    </row>
    <row r="2389" spans="1:1" x14ac:dyDescent="0.25">
      <c r="A2389">
        <v>456</v>
      </c>
    </row>
    <row r="2390" spans="1:1" x14ac:dyDescent="0.25">
      <c r="A2390">
        <v>812</v>
      </c>
    </row>
    <row r="2391" spans="1:1" x14ac:dyDescent="0.25">
      <c r="A2391">
        <v>930</v>
      </c>
    </row>
    <row r="2392" spans="1:1" x14ac:dyDescent="0.25">
      <c r="A2392">
        <v>467</v>
      </c>
    </row>
    <row r="2393" spans="1:1" x14ac:dyDescent="0.25">
      <c r="A2393">
        <v>981</v>
      </c>
    </row>
    <row r="2394" spans="1:1" x14ac:dyDescent="0.25">
      <c r="A2394">
        <v>710</v>
      </c>
    </row>
    <row r="2395" spans="1:1" x14ac:dyDescent="0.25">
      <c r="A2395">
        <v>502</v>
      </c>
    </row>
    <row r="2396" spans="1:1" x14ac:dyDescent="0.25">
      <c r="A2396">
        <v>193</v>
      </c>
    </row>
    <row r="2397" spans="1:1" x14ac:dyDescent="0.25">
      <c r="A2397">
        <v>368</v>
      </c>
    </row>
    <row r="2398" spans="1:1" x14ac:dyDescent="0.25">
      <c r="A2398">
        <v>992</v>
      </c>
    </row>
    <row r="2399" spans="1:1" x14ac:dyDescent="0.25">
      <c r="A2399">
        <v>271</v>
      </c>
    </row>
    <row r="2400" spans="1:1" x14ac:dyDescent="0.25">
      <c r="A2400">
        <v>359</v>
      </c>
    </row>
    <row r="2401" spans="1:1" x14ac:dyDescent="0.25">
      <c r="A2401">
        <v>511</v>
      </c>
    </row>
    <row r="2402" spans="1:1" x14ac:dyDescent="0.25">
      <c r="A2402">
        <v>235</v>
      </c>
    </row>
    <row r="2403" spans="1:1" x14ac:dyDescent="0.25">
      <c r="A2403">
        <v>476</v>
      </c>
    </row>
    <row r="2404" spans="1:1" x14ac:dyDescent="0.25">
      <c r="A2404">
        <v>767</v>
      </c>
    </row>
    <row r="2405" spans="1:1" x14ac:dyDescent="0.25">
      <c r="A2405">
        <v>949</v>
      </c>
    </row>
    <row r="2406" spans="1:1" x14ac:dyDescent="0.25">
      <c r="A2406">
        <v>304</v>
      </c>
    </row>
    <row r="2407" spans="1:1" x14ac:dyDescent="0.25">
      <c r="A2407">
        <v>205</v>
      </c>
    </row>
    <row r="2408" spans="1:1" x14ac:dyDescent="0.25">
      <c r="A2408">
        <v>911</v>
      </c>
    </row>
    <row r="2409" spans="1:1" x14ac:dyDescent="0.25">
      <c r="A2409">
        <v>260</v>
      </c>
    </row>
    <row r="2410" spans="1:1" x14ac:dyDescent="0.25">
      <c r="A2410">
        <v>139</v>
      </c>
    </row>
    <row r="2411" spans="1:1" x14ac:dyDescent="0.25">
      <c r="A2411">
        <v>612</v>
      </c>
    </row>
    <row r="2412" spans="1:1" x14ac:dyDescent="0.25">
      <c r="A2412">
        <v>625</v>
      </c>
    </row>
    <row r="2413" spans="1:1" x14ac:dyDescent="0.25">
      <c r="A2413">
        <v>440</v>
      </c>
    </row>
    <row r="2414" spans="1:1" x14ac:dyDescent="0.25">
      <c r="A2414">
        <v>273</v>
      </c>
    </row>
    <row r="2415" spans="1:1" x14ac:dyDescent="0.25">
      <c r="A2415">
        <v>445</v>
      </c>
    </row>
    <row r="2416" spans="1:1" x14ac:dyDescent="0.25">
      <c r="A2416">
        <v>912</v>
      </c>
    </row>
    <row r="2417" spans="1:1" x14ac:dyDescent="0.25">
      <c r="A2417">
        <v>688</v>
      </c>
    </row>
    <row r="2418" spans="1:1" x14ac:dyDescent="0.25">
      <c r="A2418">
        <v>513</v>
      </c>
    </row>
    <row r="2419" spans="1:1" x14ac:dyDescent="0.25">
      <c r="A2419">
        <v>571</v>
      </c>
    </row>
    <row r="2420" spans="1:1" x14ac:dyDescent="0.25">
      <c r="A2420">
        <v>714</v>
      </c>
    </row>
    <row r="2421" spans="1:1" x14ac:dyDescent="0.25">
      <c r="A2421">
        <v>308</v>
      </c>
    </row>
    <row r="2422" spans="1:1" x14ac:dyDescent="0.25">
      <c r="A2422">
        <v>676</v>
      </c>
    </row>
    <row r="2423" spans="1:1" x14ac:dyDescent="0.25">
      <c r="A2423">
        <v>569</v>
      </c>
    </row>
    <row r="2424" spans="1:1" x14ac:dyDescent="0.25">
      <c r="A2424">
        <v>163</v>
      </c>
    </row>
    <row r="2425" spans="1:1" x14ac:dyDescent="0.25">
      <c r="A2425">
        <v>132</v>
      </c>
    </row>
    <row r="2426" spans="1:1" x14ac:dyDescent="0.25">
      <c r="A2426">
        <v>173</v>
      </c>
    </row>
    <row r="2427" spans="1:1" x14ac:dyDescent="0.25">
      <c r="A2427">
        <v>646</v>
      </c>
    </row>
    <row r="2428" spans="1:1" x14ac:dyDescent="0.25">
      <c r="A2428">
        <v>978</v>
      </c>
    </row>
    <row r="2429" spans="1:1" x14ac:dyDescent="0.25">
      <c r="A2429">
        <v>159</v>
      </c>
    </row>
    <row r="2430" spans="1:1" x14ac:dyDescent="0.25">
      <c r="A2430">
        <v>359</v>
      </c>
    </row>
    <row r="2431" spans="1:1" x14ac:dyDescent="0.25">
      <c r="A2431">
        <v>183</v>
      </c>
    </row>
    <row r="2432" spans="1:1" x14ac:dyDescent="0.25">
      <c r="A2432">
        <v>978</v>
      </c>
    </row>
    <row r="2433" spans="1:1" x14ac:dyDescent="0.25">
      <c r="A2433">
        <v>191</v>
      </c>
    </row>
    <row r="2434" spans="1:1" x14ac:dyDescent="0.25">
      <c r="A2434">
        <v>391</v>
      </c>
    </row>
    <row r="2435" spans="1:1" x14ac:dyDescent="0.25">
      <c r="A2435">
        <v>926</v>
      </c>
    </row>
    <row r="2436" spans="1:1" x14ac:dyDescent="0.25">
      <c r="A2436">
        <v>535</v>
      </c>
    </row>
    <row r="2437" spans="1:1" x14ac:dyDescent="0.25">
      <c r="A2437">
        <v>788</v>
      </c>
    </row>
    <row r="2438" spans="1:1" x14ac:dyDescent="0.25">
      <c r="A2438">
        <v>320</v>
      </c>
    </row>
    <row r="2439" spans="1:1" x14ac:dyDescent="0.25">
      <c r="A2439">
        <v>783</v>
      </c>
    </row>
    <row r="2440" spans="1:1" x14ac:dyDescent="0.25">
      <c r="A2440">
        <v>888</v>
      </c>
    </row>
    <row r="2441" spans="1:1" x14ac:dyDescent="0.25">
      <c r="A2441">
        <v>695</v>
      </c>
    </row>
    <row r="2442" spans="1:1" x14ac:dyDescent="0.25">
      <c r="A2442">
        <v>403</v>
      </c>
    </row>
    <row r="2443" spans="1:1" x14ac:dyDescent="0.25">
      <c r="A2443">
        <v>659</v>
      </c>
    </row>
    <row r="2444" spans="1:1" x14ac:dyDescent="0.25">
      <c r="A2444">
        <v>618</v>
      </c>
    </row>
    <row r="2445" spans="1:1" x14ac:dyDescent="0.25">
      <c r="A2445">
        <v>835</v>
      </c>
    </row>
    <row r="2446" spans="1:1" x14ac:dyDescent="0.25">
      <c r="A2446">
        <v>947</v>
      </c>
    </row>
    <row r="2447" spans="1:1" x14ac:dyDescent="0.25">
      <c r="A2447">
        <v>467</v>
      </c>
    </row>
    <row r="2448" spans="1:1" x14ac:dyDescent="0.25">
      <c r="A2448">
        <v>194</v>
      </c>
    </row>
    <row r="2449" spans="1:1" x14ac:dyDescent="0.25">
      <c r="A2449">
        <v>110</v>
      </c>
    </row>
    <row r="2450" spans="1:1" x14ac:dyDescent="0.25">
      <c r="A2450">
        <v>344</v>
      </c>
    </row>
    <row r="2451" spans="1:1" x14ac:dyDescent="0.25">
      <c r="A2451">
        <v>107</v>
      </c>
    </row>
    <row r="2452" spans="1:1" x14ac:dyDescent="0.25">
      <c r="A2452">
        <v>159</v>
      </c>
    </row>
    <row r="2453" spans="1:1" x14ac:dyDescent="0.25">
      <c r="A2453">
        <v>545</v>
      </c>
    </row>
    <row r="2454" spans="1:1" x14ac:dyDescent="0.25">
      <c r="A2454">
        <v>192</v>
      </c>
    </row>
    <row r="2455" spans="1:1" x14ac:dyDescent="0.25">
      <c r="A2455">
        <v>985</v>
      </c>
    </row>
    <row r="2456" spans="1:1" x14ac:dyDescent="0.25">
      <c r="A2456">
        <v>947</v>
      </c>
    </row>
    <row r="2457" spans="1:1" x14ac:dyDescent="0.25">
      <c r="A2457">
        <v>865</v>
      </c>
    </row>
    <row r="2458" spans="1:1" x14ac:dyDescent="0.25">
      <c r="A2458">
        <v>545</v>
      </c>
    </row>
    <row r="2459" spans="1:1" x14ac:dyDescent="0.25">
      <c r="A2459">
        <v>539</v>
      </c>
    </row>
    <row r="2460" spans="1:1" x14ac:dyDescent="0.25">
      <c r="A2460">
        <v>870</v>
      </c>
    </row>
    <row r="2461" spans="1:1" x14ac:dyDescent="0.25">
      <c r="A2461">
        <v>115</v>
      </c>
    </row>
    <row r="2462" spans="1:1" x14ac:dyDescent="0.25">
      <c r="A2462">
        <v>897</v>
      </c>
    </row>
    <row r="2463" spans="1:1" x14ac:dyDescent="0.25">
      <c r="A2463">
        <v>542</v>
      </c>
    </row>
    <row r="2464" spans="1:1" x14ac:dyDescent="0.25">
      <c r="A2464">
        <v>607</v>
      </c>
    </row>
    <row r="2465" spans="1:1" x14ac:dyDescent="0.25">
      <c r="A2465">
        <v>955</v>
      </c>
    </row>
    <row r="2466" spans="1:1" x14ac:dyDescent="0.25">
      <c r="A2466">
        <v>109</v>
      </c>
    </row>
    <row r="2467" spans="1:1" x14ac:dyDescent="0.25">
      <c r="A2467">
        <v>997</v>
      </c>
    </row>
    <row r="2468" spans="1:1" x14ac:dyDescent="0.25">
      <c r="A2468">
        <v>547</v>
      </c>
    </row>
    <row r="2469" spans="1:1" x14ac:dyDescent="0.25">
      <c r="A2469">
        <v>549</v>
      </c>
    </row>
    <row r="2470" spans="1:1" x14ac:dyDescent="0.25">
      <c r="A2470">
        <v>400</v>
      </c>
    </row>
    <row r="2471" spans="1:1" x14ac:dyDescent="0.25">
      <c r="A2471">
        <v>294</v>
      </c>
    </row>
    <row r="2472" spans="1:1" x14ac:dyDescent="0.25">
      <c r="A2472">
        <v>644</v>
      </c>
    </row>
    <row r="2473" spans="1:1" x14ac:dyDescent="0.25">
      <c r="A2473">
        <v>423</v>
      </c>
    </row>
    <row r="2474" spans="1:1" x14ac:dyDescent="0.25">
      <c r="A2474">
        <v>324</v>
      </c>
    </row>
    <row r="2475" spans="1:1" x14ac:dyDescent="0.25">
      <c r="A2475">
        <v>101</v>
      </c>
    </row>
    <row r="2476" spans="1:1" x14ac:dyDescent="0.25">
      <c r="A2476">
        <v>843</v>
      </c>
    </row>
    <row r="2477" spans="1:1" x14ac:dyDescent="0.25">
      <c r="A2477">
        <v>425</v>
      </c>
    </row>
    <row r="2478" spans="1:1" x14ac:dyDescent="0.25">
      <c r="A2478">
        <v>476</v>
      </c>
    </row>
    <row r="2479" spans="1:1" x14ac:dyDescent="0.25">
      <c r="A2479">
        <v>309</v>
      </c>
    </row>
    <row r="2480" spans="1:1" x14ac:dyDescent="0.25">
      <c r="A2480">
        <v>272</v>
      </c>
    </row>
    <row r="2481" spans="1:1" x14ac:dyDescent="0.25">
      <c r="A2481">
        <v>263</v>
      </c>
    </row>
    <row r="2482" spans="1:1" x14ac:dyDescent="0.25">
      <c r="A2482">
        <v>232</v>
      </c>
    </row>
    <row r="2483" spans="1:1" x14ac:dyDescent="0.25">
      <c r="A2483">
        <v>851</v>
      </c>
    </row>
    <row r="2484" spans="1:1" x14ac:dyDescent="0.25">
      <c r="A2484">
        <v>540</v>
      </c>
    </row>
    <row r="2485" spans="1:1" x14ac:dyDescent="0.25">
      <c r="A2485">
        <v>976</v>
      </c>
    </row>
    <row r="2486" spans="1:1" x14ac:dyDescent="0.25">
      <c r="A2486">
        <v>140</v>
      </c>
    </row>
    <row r="2487" spans="1:1" x14ac:dyDescent="0.25">
      <c r="A2487">
        <v>229</v>
      </c>
    </row>
    <row r="2488" spans="1:1" x14ac:dyDescent="0.25">
      <c r="A2488">
        <v>493</v>
      </c>
    </row>
    <row r="2489" spans="1:1" x14ac:dyDescent="0.25">
      <c r="A2489">
        <v>159</v>
      </c>
    </row>
    <row r="2490" spans="1:1" x14ac:dyDescent="0.25">
      <c r="A2490">
        <v>565</v>
      </c>
    </row>
    <row r="2491" spans="1:1" x14ac:dyDescent="0.25">
      <c r="A2491">
        <v>127</v>
      </c>
    </row>
    <row r="2492" spans="1:1" x14ac:dyDescent="0.25">
      <c r="A2492">
        <v>646</v>
      </c>
    </row>
    <row r="2493" spans="1:1" x14ac:dyDescent="0.25">
      <c r="A2493">
        <v>105</v>
      </c>
    </row>
    <row r="2494" spans="1:1" x14ac:dyDescent="0.25">
      <c r="A2494">
        <v>512</v>
      </c>
    </row>
    <row r="2495" spans="1:1" x14ac:dyDescent="0.25">
      <c r="A2495">
        <v>674</v>
      </c>
    </row>
    <row r="2496" spans="1:1" x14ac:dyDescent="0.25">
      <c r="A2496">
        <v>980</v>
      </c>
    </row>
    <row r="2497" spans="1:1" x14ac:dyDescent="0.25">
      <c r="A2497">
        <v>879</v>
      </c>
    </row>
    <row r="2498" spans="1:1" x14ac:dyDescent="0.25">
      <c r="A2498">
        <v>910</v>
      </c>
    </row>
    <row r="2499" spans="1:1" x14ac:dyDescent="0.25">
      <c r="A2499">
        <v>898</v>
      </c>
    </row>
    <row r="2500" spans="1:1" x14ac:dyDescent="0.25">
      <c r="A2500">
        <v>468</v>
      </c>
    </row>
    <row r="2501" spans="1:1" x14ac:dyDescent="0.25">
      <c r="A2501">
        <v>416</v>
      </c>
    </row>
    <row r="2502" spans="1:1" x14ac:dyDescent="0.25">
      <c r="A2502">
        <v>233</v>
      </c>
    </row>
    <row r="2503" spans="1:1" x14ac:dyDescent="0.25">
      <c r="A2503">
        <v>479</v>
      </c>
    </row>
    <row r="2504" spans="1:1" x14ac:dyDescent="0.25">
      <c r="A2504">
        <v>463</v>
      </c>
    </row>
    <row r="2505" spans="1:1" x14ac:dyDescent="0.25">
      <c r="A2505">
        <v>546</v>
      </c>
    </row>
    <row r="2506" spans="1:1" x14ac:dyDescent="0.25">
      <c r="A2506">
        <v>577</v>
      </c>
    </row>
    <row r="2507" spans="1:1" x14ac:dyDescent="0.25">
      <c r="A2507">
        <v>973</v>
      </c>
    </row>
    <row r="2508" spans="1:1" x14ac:dyDescent="0.25">
      <c r="A2508">
        <v>858</v>
      </c>
    </row>
    <row r="2509" spans="1:1" x14ac:dyDescent="0.25">
      <c r="A2509">
        <v>271</v>
      </c>
    </row>
    <row r="2510" spans="1:1" x14ac:dyDescent="0.25">
      <c r="A2510">
        <v>214</v>
      </c>
    </row>
    <row r="2511" spans="1:1" x14ac:dyDescent="0.25">
      <c r="A2511">
        <v>764</v>
      </c>
    </row>
    <row r="2512" spans="1:1" x14ac:dyDescent="0.25">
      <c r="A2512">
        <v>404</v>
      </c>
    </row>
    <row r="2513" spans="1:1" x14ac:dyDescent="0.25">
      <c r="A2513">
        <v>183</v>
      </c>
    </row>
    <row r="2514" spans="1:1" x14ac:dyDescent="0.25">
      <c r="A2514">
        <v>820</v>
      </c>
    </row>
    <row r="2515" spans="1:1" x14ac:dyDescent="0.25">
      <c r="A2515">
        <v>150</v>
      </c>
    </row>
    <row r="2516" spans="1:1" x14ac:dyDescent="0.25">
      <c r="A2516">
        <v>694</v>
      </c>
    </row>
    <row r="2517" spans="1:1" x14ac:dyDescent="0.25">
      <c r="A2517">
        <v>901</v>
      </c>
    </row>
    <row r="2518" spans="1:1" x14ac:dyDescent="0.25">
      <c r="A2518">
        <v>552</v>
      </c>
    </row>
    <row r="2519" spans="1:1" x14ac:dyDescent="0.25">
      <c r="A2519">
        <v>732</v>
      </c>
    </row>
    <row r="2520" spans="1:1" x14ac:dyDescent="0.25">
      <c r="A2520">
        <v>905</v>
      </c>
    </row>
    <row r="2521" spans="1:1" x14ac:dyDescent="0.25">
      <c r="A2521">
        <v>908</v>
      </c>
    </row>
    <row r="2522" spans="1:1" x14ac:dyDescent="0.25">
      <c r="A2522">
        <v>856</v>
      </c>
    </row>
    <row r="2523" spans="1:1" x14ac:dyDescent="0.25">
      <c r="A2523">
        <v>660</v>
      </c>
    </row>
    <row r="2524" spans="1:1" x14ac:dyDescent="0.25">
      <c r="A2524">
        <v>697</v>
      </c>
    </row>
    <row r="2525" spans="1:1" x14ac:dyDescent="0.25">
      <c r="A2525">
        <v>727</v>
      </c>
    </row>
    <row r="2526" spans="1:1" x14ac:dyDescent="0.25">
      <c r="A2526">
        <v>741</v>
      </c>
    </row>
    <row r="2527" spans="1:1" x14ac:dyDescent="0.25">
      <c r="A2527">
        <v>981</v>
      </c>
    </row>
    <row r="2528" spans="1:1" x14ac:dyDescent="0.25">
      <c r="A2528">
        <v>318</v>
      </c>
    </row>
    <row r="2529" spans="1:1" x14ac:dyDescent="0.25">
      <c r="A2529">
        <v>492</v>
      </c>
    </row>
    <row r="2530" spans="1:1" x14ac:dyDescent="0.25">
      <c r="A2530">
        <v>402</v>
      </c>
    </row>
    <row r="2531" spans="1:1" x14ac:dyDescent="0.25">
      <c r="A2531">
        <v>379</v>
      </c>
    </row>
    <row r="2532" spans="1:1" x14ac:dyDescent="0.25">
      <c r="A2532">
        <v>254</v>
      </c>
    </row>
    <row r="2533" spans="1:1" x14ac:dyDescent="0.25">
      <c r="A2533">
        <v>972</v>
      </c>
    </row>
    <row r="2534" spans="1:1" x14ac:dyDescent="0.25">
      <c r="A2534">
        <v>722</v>
      </c>
    </row>
    <row r="2535" spans="1:1" x14ac:dyDescent="0.25">
      <c r="A2535">
        <v>490</v>
      </c>
    </row>
    <row r="2536" spans="1:1" x14ac:dyDescent="0.25">
      <c r="A2536">
        <v>348</v>
      </c>
    </row>
    <row r="2537" spans="1:1" x14ac:dyDescent="0.25">
      <c r="A2537">
        <v>607</v>
      </c>
    </row>
    <row r="2538" spans="1:1" x14ac:dyDescent="0.25">
      <c r="A2538">
        <v>882</v>
      </c>
    </row>
    <row r="2539" spans="1:1" x14ac:dyDescent="0.25">
      <c r="A2539">
        <v>318</v>
      </c>
    </row>
    <row r="2540" spans="1:1" x14ac:dyDescent="0.25">
      <c r="A2540">
        <v>677</v>
      </c>
    </row>
    <row r="2541" spans="1:1" x14ac:dyDescent="0.25">
      <c r="A2541">
        <v>266</v>
      </c>
    </row>
    <row r="2542" spans="1:1" x14ac:dyDescent="0.25">
      <c r="A2542">
        <v>132</v>
      </c>
    </row>
    <row r="2543" spans="1:1" x14ac:dyDescent="0.25">
      <c r="A2543">
        <v>144</v>
      </c>
    </row>
    <row r="2544" spans="1:1" x14ac:dyDescent="0.25">
      <c r="A2544">
        <v>779</v>
      </c>
    </row>
    <row r="2545" spans="1:1" x14ac:dyDescent="0.25">
      <c r="A2545">
        <v>905</v>
      </c>
    </row>
    <row r="2546" spans="1:1" x14ac:dyDescent="0.25">
      <c r="A2546">
        <v>456</v>
      </c>
    </row>
    <row r="2547" spans="1:1" x14ac:dyDescent="0.25">
      <c r="A2547">
        <v>963</v>
      </c>
    </row>
    <row r="2548" spans="1:1" x14ac:dyDescent="0.25">
      <c r="A2548">
        <v>581</v>
      </c>
    </row>
    <row r="2549" spans="1:1" x14ac:dyDescent="0.25">
      <c r="A2549">
        <v>231</v>
      </c>
    </row>
    <row r="2550" spans="1:1" x14ac:dyDescent="0.25">
      <c r="A2550">
        <v>696</v>
      </c>
    </row>
    <row r="2551" spans="1:1" x14ac:dyDescent="0.25">
      <c r="A2551">
        <v>292</v>
      </c>
    </row>
    <row r="2552" spans="1:1" x14ac:dyDescent="0.25">
      <c r="A2552">
        <v>906</v>
      </c>
    </row>
    <row r="2553" spans="1:1" x14ac:dyDescent="0.25">
      <c r="A2553">
        <v>457</v>
      </c>
    </row>
    <row r="2554" spans="1:1" x14ac:dyDescent="0.25">
      <c r="A2554">
        <v>153</v>
      </c>
    </row>
    <row r="2555" spans="1:1" x14ac:dyDescent="0.25">
      <c r="A2555">
        <v>547</v>
      </c>
    </row>
    <row r="2556" spans="1:1" x14ac:dyDescent="0.25">
      <c r="A2556">
        <v>407</v>
      </c>
    </row>
    <row r="2557" spans="1:1" x14ac:dyDescent="0.25">
      <c r="A2557">
        <v>930</v>
      </c>
    </row>
    <row r="2558" spans="1:1" x14ac:dyDescent="0.25">
      <c r="A2558">
        <v>514</v>
      </c>
    </row>
    <row r="2559" spans="1:1" x14ac:dyDescent="0.25">
      <c r="A2559">
        <v>379</v>
      </c>
    </row>
    <row r="2560" spans="1:1" x14ac:dyDescent="0.25">
      <c r="A2560">
        <v>877</v>
      </c>
    </row>
    <row r="2561" spans="1:1" x14ac:dyDescent="0.25">
      <c r="A2561">
        <v>173</v>
      </c>
    </row>
    <row r="2562" spans="1:1" x14ac:dyDescent="0.25">
      <c r="A2562">
        <v>194</v>
      </c>
    </row>
    <row r="2563" spans="1:1" x14ac:dyDescent="0.25">
      <c r="A2563">
        <v>885</v>
      </c>
    </row>
    <row r="2564" spans="1:1" x14ac:dyDescent="0.25">
      <c r="A2564">
        <v>398</v>
      </c>
    </row>
    <row r="2565" spans="1:1" x14ac:dyDescent="0.25">
      <c r="A2565">
        <v>215</v>
      </c>
    </row>
    <row r="2566" spans="1:1" x14ac:dyDescent="0.25">
      <c r="A2566">
        <v>866</v>
      </c>
    </row>
    <row r="2567" spans="1:1" x14ac:dyDescent="0.25">
      <c r="A2567">
        <v>563</v>
      </c>
    </row>
    <row r="2568" spans="1:1" x14ac:dyDescent="0.25">
      <c r="A2568">
        <v>599</v>
      </c>
    </row>
    <row r="2569" spans="1:1" x14ac:dyDescent="0.25">
      <c r="A2569">
        <v>680</v>
      </c>
    </row>
    <row r="2570" spans="1:1" x14ac:dyDescent="0.25">
      <c r="A2570">
        <v>131</v>
      </c>
    </row>
    <row r="2571" spans="1:1" x14ac:dyDescent="0.25">
      <c r="A2571">
        <v>397</v>
      </c>
    </row>
    <row r="2572" spans="1:1" x14ac:dyDescent="0.25">
      <c r="A2572">
        <v>139</v>
      </c>
    </row>
    <row r="2573" spans="1:1" x14ac:dyDescent="0.25">
      <c r="A2573">
        <v>827</v>
      </c>
    </row>
    <row r="2574" spans="1:1" x14ac:dyDescent="0.25">
      <c r="A2574">
        <v>283</v>
      </c>
    </row>
    <row r="2575" spans="1:1" x14ac:dyDescent="0.25">
      <c r="A2575">
        <v>853</v>
      </c>
    </row>
    <row r="2576" spans="1:1" x14ac:dyDescent="0.25">
      <c r="A2576">
        <v>552</v>
      </c>
    </row>
    <row r="2577" spans="1:1" x14ac:dyDescent="0.25">
      <c r="A2577">
        <v>485</v>
      </c>
    </row>
    <row r="2578" spans="1:1" x14ac:dyDescent="0.25">
      <c r="A2578">
        <v>148</v>
      </c>
    </row>
    <row r="2579" spans="1:1" x14ac:dyDescent="0.25">
      <c r="A2579">
        <v>288</v>
      </c>
    </row>
    <row r="2580" spans="1:1" x14ac:dyDescent="0.25">
      <c r="A2580">
        <v>341</v>
      </c>
    </row>
    <row r="2581" spans="1:1" x14ac:dyDescent="0.25">
      <c r="A2581">
        <v>610</v>
      </c>
    </row>
    <row r="2582" spans="1:1" x14ac:dyDescent="0.25">
      <c r="A2582">
        <v>949</v>
      </c>
    </row>
    <row r="2583" spans="1:1" x14ac:dyDescent="0.25">
      <c r="A2583">
        <v>888</v>
      </c>
    </row>
    <row r="2584" spans="1:1" x14ac:dyDescent="0.25">
      <c r="A2584">
        <v>403</v>
      </c>
    </row>
    <row r="2585" spans="1:1" x14ac:dyDescent="0.25">
      <c r="A2585">
        <v>626</v>
      </c>
    </row>
    <row r="2586" spans="1:1" x14ac:dyDescent="0.25">
      <c r="A2586">
        <v>164</v>
      </c>
    </row>
    <row r="2587" spans="1:1" x14ac:dyDescent="0.25">
      <c r="A2587">
        <v>165</v>
      </c>
    </row>
    <row r="2588" spans="1:1" x14ac:dyDescent="0.25">
      <c r="A2588">
        <v>490</v>
      </c>
    </row>
    <row r="2589" spans="1:1" x14ac:dyDescent="0.25">
      <c r="A2589">
        <v>727</v>
      </c>
    </row>
    <row r="2590" spans="1:1" x14ac:dyDescent="0.25">
      <c r="A2590">
        <v>859</v>
      </c>
    </row>
    <row r="2591" spans="1:1" x14ac:dyDescent="0.25">
      <c r="A2591">
        <v>839</v>
      </c>
    </row>
    <row r="2592" spans="1:1" x14ac:dyDescent="0.25">
      <c r="A2592">
        <v>679</v>
      </c>
    </row>
    <row r="2593" spans="1:1" x14ac:dyDescent="0.25">
      <c r="A2593">
        <v>490</v>
      </c>
    </row>
    <row r="2594" spans="1:1" x14ac:dyDescent="0.25">
      <c r="A2594">
        <v>624</v>
      </c>
    </row>
    <row r="2595" spans="1:1" x14ac:dyDescent="0.25">
      <c r="A2595">
        <v>384</v>
      </c>
    </row>
    <row r="2596" spans="1:1" x14ac:dyDescent="0.25">
      <c r="A2596">
        <v>121</v>
      </c>
    </row>
    <row r="2597" spans="1:1" x14ac:dyDescent="0.25">
      <c r="A2597">
        <v>443</v>
      </c>
    </row>
    <row r="2598" spans="1:1" x14ac:dyDescent="0.25">
      <c r="A2598">
        <v>113</v>
      </c>
    </row>
    <row r="2599" spans="1:1" x14ac:dyDescent="0.25">
      <c r="A2599">
        <v>588</v>
      </c>
    </row>
    <row r="2600" spans="1:1" x14ac:dyDescent="0.25">
      <c r="A2600">
        <v>104</v>
      </c>
    </row>
    <row r="2601" spans="1:1" x14ac:dyDescent="0.25">
      <c r="A2601">
        <v>929</v>
      </c>
    </row>
    <row r="2602" spans="1:1" x14ac:dyDescent="0.25">
      <c r="A2602">
        <v>135</v>
      </c>
    </row>
    <row r="2603" spans="1:1" x14ac:dyDescent="0.25">
      <c r="A2603">
        <v>948</v>
      </c>
    </row>
    <row r="2604" spans="1:1" x14ac:dyDescent="0.25">
      <c r="A2604">
        <v>396</v>
      </c>
    </row>
    <row r="2605" spans="1:1" x14ac:dyDescent="0.25">
      <c r="A2605">
        <v>956</v>
      </c>
    </row>
    <row r="2606" spans="1:1" x14ac:dyDescent="0.25">
      <c r="A2606">
        <v>147</v>
      </c>
    </row>
    <row r="2607" spans="1:1" x14ac:dyDescent="0.25">
      <c r="A2607">
        <v>396</v>
      </c>
    </row>
    <row r="2608" spans="1:1" x14ac:dyDescent="0.25">
      <c r="A2608">
        <v>440</v>
      </c>
    </row>
    <row r="2609" spans="1:1" x14ac:dyDescent="0.25">
      <c r="A2609">
        <v>161</v>
      </c>
    </row>
    <row r="2610" spans="1:1" x14ac:dyDescent="0.25">
      <c r="A2610">
        <v>536</v>
      </c>
    </row>
    <row r="2611" spans="1:1" x14ac:dyDescent="0.25">
      <c r="A2611">
        <v>255</v>
      </c>
    </row>
    <row r="2612" spans="1:1" x14ac:dyDescent="0.25">
      <c r="A2612">
        <v>746</v>
      </c>
    </row>
    <row r="2613" spans="1:1" x14ac:dyDescent="0.25">
      <c r="A2613">
        <v>263</v>
      </c>
    </row>
    <row r="2614" spans="1:1" x14ac:dyDescent="0.25">
      <c r="A2614">
        <v>902</v>
      </c>
    </row>
    <row r="2615" spans="1:1" x14ac:dyDescent="0.25">
      <c r="A2615">
        <v>980</v>
      </c>
    </row>
    <row r="2616" spans="1:1" x14ac:dyDescent="0.25">
      <c r="A2616">
        <v>237</v>
      </c>
    </row>
    <row r="2617" spans="1:1" x14ac:dyDescent="0.25">
      <c r="A2617">
        <v>730</v>
      </c>
    </row>
    <row r="2618" spans="1:1" x14ac:dyDescent="0.25">
      <c r="A2618">
        <v>370</v>
      </c>
    </row>
    <row r="2619" spans="1:1" x14ac:dyDescent="0.25">
      <c r="A2619">
        <v>199</v>
      </c>
    </row>
    <row r="2620" spans="1:1" x14ac:dyDescent="0.25">
      <c r="A2620">
        <v>976</v>
      </c>
    </row>
    <row r="2621" spans="1:1" x14ac:dyDescent="0.25">
      <c r="A2621">
        <v>486</v>
      </c>
    </row>
    <row r="2622" spans="1:1" x14ac:dyDescent="0.25">
      <c r="A2622">
        <v>638</v>
      </c>
    </row>
    <row r="2623" spans="1:1" x14ac:dyDescent="0.25">
      <c r="A2623">
        <v>216</v>
      </c>
    </row>
    <row r="2624" spans="1:1" x14ac:dyDescent="0.25">
      <c r="A2624">
        <v>632</v>
      </c>
    </row>
    <row r="2625" spans="1:1" x14ac:dyDescent="0.25">
      <c r="A2625">
        <v>398</v>
      </c>
    </row>
    <row r="2626" spans="1:1" x14ac:dyDescent="0.25">
      <c r="A2626">
        <v>320</v>
      </c>
    </row>
    <row r="2627" spans="1:1" x14ac:dyDescent="0.25">
      <c r="A2627">
        <v>952</v>
      </c>
    </row>
    <row r="2628" spans="1:1" x14ac:dyDescent="0.25">
      <c r="A2628">
        <v>403</v>
      </c>
    </row>
    <row r="2629" spans="1:1" x14ac:dyDescent="0.25">
      <c r="A2629">
        <v>351</v>
      </c>
    </row>
    <row r="2630" spans="1:1" x14ac:dyDescent="0.25">
      <c r="A2630">
        <v>710</v>
      </c>
    </row>
    <row r="2631" spans="1:1" x14ac:dyDescent="0.25">
      <c r="A2631">
        <v>570</v>
      </c>
    </row>
    <row r="2632" spans="1:1" x14ac:dyDescent="0.25">
      <c r="A2632">
        <v>255</v>
      </c>
    </row>
    <row r="2633" spans="1:1" x14ac:dyDescent="0.25">
      <c r="A2633">
        <v>191</v>
      </c>
    </row>
    <row r="2634" spans="1:1" x14ac:dyDescent="0.25">
      <c r="A2634">
        <v>707</v>
      </c>
    </row>
    <row r="2635" spans="1:1" x14ac:dyDescent="0.25">
      <c r="A2635">
        <v>273</v>
      </c>
    </row>
    <row r="2636" spans="1:1" x14ac:dyDescent="0.25">
      <c r="A2636">
        <v>896</v>
      </c>
    </row>
    <row r="2637" spans="1:1" x14ac:dyDescent="0.25">
      <c r="A2637">
        <v>199</v>
      </c>
    </row>
    <row r="2638" spans="1:1" x14ac:dyDescent="0.25">
      <c r="A2638">
        <v>751</v>
      </c>
    </row>
    <row r="2639" spans="1:1" x14ac:dyDescent="0.25">
      <c r="A2639">
        <v>430</v>
      </c>
    </row>
    <row r="2640" spans="1:1" x14ac:dyDescent="0.25">
      <c r="A2640">
        <v>667</v>
      </c>
    </row>
    <row r="2641" spans="1:1" x14ac:dyDescent="0.25">
      <c r="A2641">
        <v>387</v>
      </c>
    </row>
    <row r="2642" spans="1:1" x14ac:dyDescent="0.25">
      <c r="A2642">
        <v>411</v>
      </c>
    </row>
    <row r="2643" spans="1:1" x14ac:dyDescent="0.25">
      <c r="A2643">
        <v>609</v>
      </c>
    </row>
    <row r="2644" spans="1:1" x14ac:dyDescent="0.25">
      <c r="A2644">
        <v>176</v>
      </c>
    </row>
    <row r="2645" spans="1:1" x14ac:dyDescent="0.25">
      <c r="A2645">
        <v>859</v>
      </c>
    </row>
    <row r="2646" spans="1:1" x14ac:dyDescent="0.25">
      <c r="A2646">
        <v>100</v>
      </c>
    </row>
    <row r="2647" spans="1:1" x14ac:dyDescent="0.25">
      <c r="A2647">
        <v>785</v>
      </c>
    </row>
    <row r="2648" spans="1:1" x14ac:dyDescent="0.25">
      <c r="A2648">
        <v>632</v>
      </c>
    </row>
    <row r="2649" spans="1:1" x14ac:dyDescent="0.25">
      <c r="A2649">
        <v>567</v>
      </c>
    </row>
    <row r="2650" spans="1:1" x14ac:dyDescent="0.25">
      <c r="A2650">
        <v>387</v>
      </c>
    </row>
    <row r="2651" spans="1:1" x14ac:dyDescent="0.25">
      <c r="A2651">
        <v>196</v>
      </c>
    </row>
    <row r="2652" spans="1:1" x14ac:dyDescent="0.25">
      <c r="A2652">
        <v>322</v>
      </c>
    </row>
    <row r="2653" spans="1:1" x14ac:dyDescent="0.25">
      <c r="A2653">
        <v>610</v>
      </c>
    </row>
    <row r="2654" spans="1:1" x14ac:dyDescent="0.25">
      <c r="A2654">
        <v>813</v>
      </c>
    </row>
    <row r="2655" spans="1:1" x14ac:dyDescent="0.25">
      <c r="A2655">
        <v>752</v>
      </c>
    </row>
    <row r="2656" spans="1:1" x14ac:dyDescent="0.25">
      <c r="A2656">
        <v>388</v>
      </c>
    </row>
    <row r="2657" spans="1:1" x14ac:dyDescent="0.25">
      <c r="A2657">
        <v>399</v>
      </c>
    </row>
    <row r="2658" spans="1:1" x14ac:dyDescent="0.25">
      <c r="A2658">
        <v>977</v>
      </c>
    </row>
    <row r="2659" spans="1:1" x14ac:dyDescent="0.25">
      <c r="A2659">
        <v>130</v>
      </c>
    </row>
    <row r="2660" spans="1:1" x14ac:dyDescent="0.25">
      <c r="A2660">
        <v>459</v>
      </c>
    </row>
    <row r="2661" spans="1:1" x14ac:dyDescent="0.25">
      <c r="A2661">
        <v>970</v>
      </c>
    </row>
    <row r="2662" spans="1:1" x14ac:dyDescent="0.25">
      <c r="A2662">
        <v>661</v>
      </c>
    </row>
    <row r="2663" spans="1:1" x14ac:dyDescent="0.25">
      <c r="A2663">
        <v>102</v>
      </c>
    </row>
    <row r="2664" spans="1:1" x14ac:dyDescent="0.25">
      <c r="A2664">
        <v>614</v>
      </c>
    </row>
    <row r="2665" spans="1:1" x14ac:dyDescent="0.25">
      <c r="A2665">
        <v>184</v>
      </c>
    </row>
    <row r="2666" spans="1:1" x14ac:dyDescent="0.25">
      <c r="A2666">
        <v>264</v>
      </c>
    </row>
    <row r="2667" spans="1:1" x14ac:dyDescent="0.25">
      <c r="A2667">
        <v>614</v>
      </c>
    </row>
    <row r="2668" spans="1:1" x14ac:dyDescent="0.25">
      <c r="A2668">
        <v>438</v>
      </c>
    </row>
    <row r="2669" spans="1:1" x14ac:dyDescent="0.25">
      <c r="A2669">
        <v>312</v>
      </c>
    </row>
    <row r="2670" spans="1:1" x14ac:dyDescent="0.25">
      <c r="A2670">
        <v>149</v>
      </c>
    </row>
    <row r="2671" spans="1:1" x14ac:dyDescent="0.25">
      <c r="A2671">
        <v>425</v>
      </c>
    </row>
    <row r="2672" spans="1:1" x14ac:dyDescent="0.25">
      <c r="A2672">
        <v>609</v>
      </c>
    </row>
    <row r="2673" spans="1:1" x14ac:dyDescent="0.25">
      <c r="A2673">
        <v>812</v>
      </c>
    </row>
    <row r="2674" spans="1:1" x14ac:dyDescent="0.25">
      <c r="A2674">
        <v>446</v>
      </c>
    </row>
    <row r="2675" spans="1:1" x14ac:dyDescent="0.25">
      <c r="A2675">
        <v>230</v>
      </c>
    </row>
    <row r="2676" spans="1:1" x14ac:dyDescent="0.25">
      <c r="A2676">
        <v>840</v>
      </c>
    </row>
    <row r="2677" spans="1:1" x14ac:dyDescent="0.25">
      <c r="A2677">
        <v>775</v>
      </c>
    </row>
    <row r="2678" spans="1:1" x14ac:dyDescent="0.25">
      <c r="A2678">
        <v>714</v>
      </c>
    </row>
    <row r="2679" spans="1:1" x14ac:dyDescent="0.25">
      <c r="A2679">
        <v>461</v>
      </c>
    </row>
    <row r="2680" spans="1:1" x14ac:dyDescent="0.25">
      <c r="A2680">
        <v>967</v>
      </c>
    </row>
    <row r="2681" spans="1:1" x14ac:dyDescent="0.25">
      <c r="A2681">
        <v>155</v>
      </c>
    </row>
    <row r="2682" spans="1:1" x14ac:dyDescent="0.25">
      <c r="A2682">
        <v>492</v>
      </c>
    </row>
    <row r="2683" spans="1:1" x14ac:dyDescent="0.25">
      <c r="A2683">
        <v>127</v>
      </c>
    </row>
    <row r="2684" spans="1:1" x14ac:dyDescent="0.25">
      <c r="A2684">
        <v>109</v>
      </c>
    </row>
    <row r="2685" spans="1:1" x14ac:dyDescent="0.25">
      <c r="A2685">
        <v>780</v>
      </c>
    </row>
    <row r="2686" spans="1:1" x14ac:dyDescent="0.25">
      <c r="A2686">
        <v>667</v>
      </c>
    </row>
    <row r="2687" spans="1:1" x14ac:dyDescent="0.25">
      <c r="A2687">
        <v>202</v>
      </c>
    </row>
    <row r="2688" spans="1:1" x14ac:dyDescent="0.25">
      <c r="A2688">
        <v>276</v>
      </c>
    </row>
    <row r="2689" spans="1:1" x14ac:dyDescent="0.25">
      <c r="A2689">
        <v>831</v>
      </c>
    </row>
    <row r="2690" spans="1:1" x14ac:dyDescent="0.25">
      <c r="A2690">
        <v>608</v>
      </c>
    </row>
    <row r="2691" spans="1:1" x14ac:dyDescent="0.25">
      <c r="A2691">
        <v>932</v>
      </c>
    </row>
    <row r="2692" spans="1:1" x14ac:dyDescent="0.25">
      <c r="A2692">
        <v>789</v>
      </c>
    </row>
    <row r="2693" spans="1:1" x14ac:dyDescent="0.25">
      <c r="A2693">
        <v>378</v>
      </c>
    </row>
    <row r="2694" spans="1:1" x14ac:dyDescent="0.25">
      <c r="A2694">
        <v>106</v>
      </c>
    </row>
    <row r="2695" spans="1:1" x14ac:dyDescent="0.25">
      <c r="A2695">
        <v>158</v>
      </c>
    </row>
    <row r="2696" spans="1:1" x14ac:dyDescent="0.25">
      <c r="A2696">
        <v>799</v>
      </c>
    </row>
    <row r="2697" spans="1:1" x14ac:dyDescent="0.25">
      <c r="A2697">
        <v>515</v>
      </c>
    </row>
    <row r="2698" spans="1:1" x14ac:dyDescent="0.25">
      <c r="A2698">
        <v>324</v>
      </c>
    </row>
    <row r="2699" spans="1:1" x14ac:dyDescent="0.25">
      <c r="A2699">
        <v>839</v>
      </c>
    </row>
    <row r="2700" spans="1:1" x14ac:dyDescent="0.25">
      <c r="A2700">
        <v>376</v>
      </c>
    </row>
    <row r="2701" spans="1:1" x14ac:dyDescent="0.25">
      <c r="A2701">
        <v>295</v>
      </c>
    </row>
    <row r="2702" spans="1:1" x14ac:dyDescent="0.25">
      <c r="A2702">
        <v>201</v>
      </c>
    </row>
    <row r="2703" spans="1:1" x14ac:dyDescent="0.25">
      <c r="A2703">
        <v>913</v>
      </c>
    </row>
    <row r="2704" spans="1:1" x14ac:dyDescent="0.25">
      <c r="A2704">
        <v>748</v>
      </c>
    </row>
    <row r="2705" spans="1:1" x14ac:dyDescent="0.25">
      <c r="A2705">
        <v>408</v>
      </c>
    </row>
    <row r="2706" spans="1:1" x14ac:dyDescent="0.25">
      <c r="A2706">
        <v>282</v>
      </c>
    </row>
    <row r="2707" spans="1:1" x14ac:dyDescent="0.25">
      <c r="A2707">
        <v>311</v>
      </c>
    </row>
    <row r="2708" spans="1:1" x14ac:dyDescent="0.25">
      <c r="A2708">
        <v>647</v>
      </c>
    </row>
    <row r="2709" spans="1:1" x14ac:dyDescent="0.25">
      <c r="A2709">
        <v>354</v>
      </c>
    </row>
    <row r="2710" spans="1:1" x14ac:dyDescent="0.25">
      <c r="A2710">
        <v>419</v>
      </c>
    </row>
    <row r="2711" spans="1:1" x14ac:dyDescent="0.25">
      <c r="A2711">
        <v>671</v>
      </c>
    </row>
    <row r="2712" spans="1:1" x14ac:dyDescent="0.25">
      <c r="A2712">
        <v>789</v>
      </c>
    </row>
    <row r="2713" spans="1:1" x14ac:dyDescent="0.25">
      <c r="A2713">
        <v>580</v>
      </c>
    </row>
    <row r="2714" spans="1:1" x14ac:dyDescent="0.25">
      <c r="A2714">
        <v>541</v>
      </c>
    </row>
    <row r="2715" spans="1:1" x14ac:dyDescent="0.25">
      <c r="A2715">
        <v>425</v>
      </c>
    </row>
    <row r="2716" spans="1:1" x14ac:dyDescent="0.25">
      <c r="A2716">
        <v>491</v>
      </c>
    </row>
    <row r="2717" spans="1:1" x14ac:dyDescent="0.25">
      <c r="A2717">
        <v>208</v>
      </c>
    </row>
    <row r="2718" spans="1:1" x14ac:dyDescent="0.25">
      <c r="A2718">
        <v>405</v>
      </c>
    </row>
    <row r="2719" spans="1:1" x14ac:dyDescent="0.25">
      <c r="A2719">
        <v>829</v>
      </c>
    </row>
    <row r="2720" spans="1:1" x14ac:dyDescent="0.25">
      <c r="A2720">
        <v>666</v>
      </c>
    </row>
    <row r="2721" spans="1:1" x14ac:dyDescent="0.25">
      <c r="A2721">
        <v>601</v>
      </c>
    </row>
    <row r="2722" spans="1:1" x14ac:dyDescent="0.25">
      <c r="A2722">
        <v>289</v>
      </c>
    </row>
    <row r="2723" spans="1:1" x14ac:dyDescent="0.25">
      <c r="A2723">
        <v>692</v>
      </c>
    </row>
    <row r="2724" spans="1:1" x14ac:dyDescent="0.25">
      <c r="A2724">
        <v>119</v>
      </c>
    </row>
    <row r="2725" spans="1:1" x14ac:dyDescent="0.25">
      <c r="A2725">
        <v>606</v>
      </c>
    </row>
    <row r="2726" spans="1:1" x14ac:dyDescent="0.25">
      <c r="A2726">
        <v>787</v>
      </c>
    </row>
    <row r="2727" spans="1:1" x14ac:dyDescent="0.25">
      <c r="A2727">
        <v>526</v>
      </c>
    </row>
    <row r="2728" spans="1:1" x14ac:dyDescent="0.25">
      <c r="A2728">
        <v>885</v>
      </c>
    </row>
    <row r="2729" spans="1:1" x14ac:dyDescent="0.25">
      <c r="A2729">
        <v>244</v>
      </c>
    </row>
    <row r="2730" spans="1:1" x14ac:dyDescent="0.25">
      <c r="A2730">
        <v>978</v>
      </c>
    </row>
    <row r="2731" spans="1:1" x14ac:dyDescent="0.25">
      <c r="A2731">
        <v>340</v>
      </c>
    </row>
    <row r="2732" spans="1:1" x14ac:dyDescent="0.25">
      <c r="A2732">
        <v>546</v>
      </c>
    </row>
    <row r="2733" spans="1:1" x14ac:dyDescent="0.25">
      <c r="A2733">
        <v>123</v>
      </c>
    </row>
    <row r="2734" spans="1:1" x14ac:dyDescent="0.25">
      <c r="A2734">
        <v>480</v>
      </c>
    </row>
    <row r="2735" spans="1:1" x14ac:dyDescent="0.25">
      <c r="A2735">
        <v>825</v>
      </c>
    </row>
    <row r="2736" spans="1:1" x14ac:dyDescent="0.25">
      <c r="A2736">
        <v>139</v>
      </c>
    </row>
    <row r="2737" spans="1:1" x14ac:dyDescent="0.25">
      <c r="A2737">
        <v>888</v>
      </c>
    </row>
    <row r="2738" spans="1:1" x14ac:dyDescent="0.25">
      <c r="A2738">
        <v>816</v>
      </c>
    </row>
    <row r="2739" spans="1:1" x14ac:dyDescent="0.25">
      <c r="A2739">
        <v>164</v>
      </c>
    </row>
    <row r="2740" spans="1:1" x14ac:dyDescent="0.25">
      <c r="A2740">
        <v>859</v>
      </c>
    </row>
    <row r="2741" spans="1:1" x14ac:dyDescent="0.25">
      <c r="A2741">
        <v>790</v>
      </c>
    </row>
    <row r="2742" spans="1:1" x14ac:dyDescent="0.25">
      <c r="A2742">
        <v>217</v>
      </c>
    </row>
    <row r="2743" spans="1:1" x14ac:dyDescent="0.25">
      <c r="A2743">
        <v>597</v>
      </c>
    </row>
    <row r="2744" spans="1:1" x14ac:dyDescent="0.25">
      <c r="A2744">
        <v>513</v>
      </c>
    </row>
    <row r="2745" spans="1:1" x14ac:dyDescent="0.25">
      <c r="A2745">
        <v>407</v>
      </c>
    </row>
    <row r="2746" spans="1:1" x14ac:dyDescent="0.25">
      <c r="A2746">
        <v>205</v>
      </c>
    </row>
    <row r="2747" spans="1:1" x14ac:dyDescent="0.25">
      <c r="A2747">
        <v>210</v>
      </c>
    </row>
    <row r="2748" spans="1:1" x14ac:dyDescent="0.25">
      <c r="A2748">
        <v>202</v>
      </c>
    </row>
    <row r="2749" spans="1:1" x14ac:dyDescent="0.25">
      <c r="A2749">
        <v>742</v>
      </c>
    </row>
    <row r="2750" spans="1:1" x14ac:dyDescent="0.25">
      <c r="A2750">
        <v>853</v>
      </c>
    </row>
    <row r="2751" spans="1:1" x14ac:dyDescent="0.25">
      <c r="A2751">
        <v>623</v>
      </c>
    </row>
    <row r="2752" spans="1:1" x14ac:dyDescent="0.25">
      <c r="A2752">
        <v>801</v>
      </c>
    </row>
    <row r="2753" spans="1:1" x14ac:dyDescent="0.25">
      <c r="A2753">
        <v>507</v>
      </c>
    </row>
    <row r="2754" spans="1:1" x14ac:dyDescent="0.25">
      <c r="A2754">
        <v>382</v>
      </c>
    </row>
    <row r="2755" spans="1:1" x14ac:dyDescent="0.25">
      <c r="A2755">
        <v>139</v>
      </c>
    </row>
    <row r="2756" spans="1:1" x14ac:dyDescent="0.25">
      <c r="A2756">
        <v>268</v>
      </c>
    </row>
    <row r="2757" spans="1:1" x14ac:dyDescent="0.25">
      <c r="A2757">
        <v>401</v>
      </c>
    </row>
    <row r="2758" spans="1:1" x14ac:dyDescent="0.25">
      <c r="A2758">
        <v>530</v>
      </c>
    </row>
    <row r="2759" spans="1:1" x14ac:dyDescent="0.25">
      <c r="A2759">
        <v>735</v>
      </c>
    </row>
    <row r="2760" spans="1:1" x14ac:dyDescent="0.25">
      <c r="A2760">
        <v>947</v>
      </c>
    </row>
    <row r="2761" spans="1:1" x14ac:dyDescent="0.25">
      <c r="A2761">
        <v>648</v>
      </c>
    </row>
    <row r="2762" spans="1:1" x14ac:dyDescent="0.25">
      <c r="A2762">
        <v>148</v>
      </c>
    </row>
    <row r="2763" spans="1:1" x14ac:dyDescent="0.25">
      <c r="A2763">
        <v>186</v>
      </c>
    </row>
    <row r="2764" spans="1:1" x14ac:dyDescent="0.25">
      <c r="A2764">
        <v>192</v>
      </c>
    </row>
    <row r="2765" spans="1:1" x14ac:dyDescent="0.25">
      <c r="A2765">
        <v>774</v>
      </c>
    </row>
    <row r="2766" spans="1:1" x14ac:dyDescent="0.25">
      <c r="A2766">
        <v>328</v>
      </c>
    </row>
    <row r="2767" spans="1:1" x14ac:dyDescent="0.25">
      <c r="A2767">
        <v>729</v>
      </c>
    </row>
    <row r="2768" spans="1:1" x14ac:dyDescent="0.25">
      <c r="A2768">
        <v>640</v>
      </c>
    </row>
    <row r="2769" spans="1:1" x14ac:dyDescent="0.25">
      <c r="A2769">
        <v>687</v>
      </c>
    </row>
    <row r="2770" spans="1:1" x14ac:dyDescent="0.25">
      <c r="A2770">
        <v>488</v>
      </c>
    </row>
    <row r="2771" spans="1:1" x14ac:dyDescent="0.25">
      <c r="A2771">
        <v>727</v>
      </c>
    </row>
    <row r="2772" spans="1:1" x14ac:dyDescent="0.25">
      <c r="A2772">
        <v>632</v>
      </c>
    </row>
    <row r="2773" spans="1:1" x14ac:dyDescent="0.25">
      <c r="A2773">
        <v>354</v>
      </c>
    </row>
    <row r="2774" spans="1:1" x14ac:dyDescent="0.25">
      <c r="A2774">
        <v>484</v>
      </c>
    </row>
    <row r="2775" spans="1:1" x14ac:dyDescent="0.25">
      <c r="A2775">
        <v>190</v>
      </c>
    </row>
    <row r="2776" spans="1:1" x14ac:dyDescent="0.25">
      <c r="A2776">
        <v>586</v>
      </c>
    </row>
    <row r="2777" spans="1:1" x14ac:dyDescent="0.25">
      <c r="A2777">
        <v>702</v>
      </c>
    </row>
    <row r="2778" spans="1:1" x14ac:dyDescent="0.25">
      <c r="A2778">
        <v>146</v>
      </c>
    </row>
    <row r="2779" spans="1:1" x14ac:dyDescent="0.25">
      <c r="A2779">
        <v>235</v>
      </c>
    </row>
    <row r="2780" spans="1:1" x14ac:dyDescent="0.25">
      <c r="A2780">
        <v>932</v>
      </c>
    </row>
    <row r="2781" spans="1:1" x14ac:dyDescent="0.25">
      <c r="A2781">
        <v>625</v>
      </c>
    </row>
    <row r="2782" spans="1:1" x14ac:dyDescent="0.25">
      <c r="A2782">
        <v>536</v>
      </c>
    </row>
    <row r="2783" spans="1:1" x14ac:dyDescent="0.25">
      <c r="A2783">
        <v>975</v>
      </c>
    </row>
    <row r="2784" spans="1:1" x14ac:dyDescent="0.25">
      <c r="A2784">
        <v>571</v>
      </c>
    </row>
    <row r="2785" spans="1:1" x14ac:dyDescent="0.25">
      <c r="A2785">
        <v>978</v>
      </c>
    </row>
    <row r="2786" spans="1:1" x14ac:dyDescent="0.25">
      <c r="A2786">
        <v>719</v>
      </c>
    </row>
    <row r="2787" spans="1:1" x14ac:dyDescent="0.25">
      <c r="A2787">
        <v>281</v>
      </c>
    </row>
    <row r="2788" spans="1:1" x14ac:dyDescent="0.25">
      <c r="A2788">
        <v>487</v>
      </c>
    </row>
    <row r="2789" spans="1:1" x14ac:dyDescent="0.25">
      <c r="A2789">
        <v>430</v>
      </c>
    </row>
    <row r="2790" spans="1:1" x14ac:dyDescent="0.25">
      <c r="A2790">
        <v>365</v>
      </c>
    </row>
    <row r="2791" spans="1:1" x14ac:dyDescent="0.25">
      <c r="A2791">
        <v>227</v>
      </c>
    </row>
    <row r="2792" spans="1:1" x14ac:dyDescent="0.25">
      <c r="A2792">
        <v>642</v>
      </c>
    </row>
    <row r="2793" spans="1:1" x14ac:dyDescent="0.25">
      <c r="A2793">
        <v>150</v>
      </c>
    </row>
    <row r="2794" spans="1:1" x14ac:dyDescent="0.25">
      <c r="A2794">
        <v>813</v>
      </c>
    </row>
    <row r="2795" spans="1:1" x14ac:dyDescent="0.25">
      <c r="A2795">
        <v>320</v>
      </c>
    </row>
    <row r="2796" spans="1:1" x14ac:dyDescent="0.25">
      <c r="A2796">
        <v>571</v>
      </c>
    </row>
    <row r="2797" spans="1:1" x14ac:dyDescent="0.25">
      <c r="A2797">
        <v>123</v>
      </c>
    </row>
    <row r="2798" spans="1:1" x14ac:dyDescent="0.25">
      <c r="A2798">
        <v>134</v>
      </c>
    </row>
    <row r="2799" spans="1:1" x14ac:dyDescent="0.25">
      <c r="A2799">
        <v>412</v>
      </c>
    </row>
    <row r="2800" spans="1:1" x14ac:dyDescent="0.25">
      <c r="A2800">
        <v>872</v>
      </c>
    </row>
    <row r="2801" spans="1:1" x14ac:dyDescent="0.25">
      <c r="A2801">
        <v>791</v>
      </c>
    </row>
    <row r="2802" spans="1:1" x14ac:dyDescent="0.25">
      <c r="A2802">
        <v>403</v>
      </c>
    </row>
    <row r="2803" spans="1:1" x14ac:dyDescent="0.25">
      <c r="A2803">
        <v>386</v>
      </c>
    </row>
    <row r="2804" spans="1:1" x14ac:dyDescent="0.25">
      <c r="A2804">
        <v>402</v>
      </c>
    </row>
    <row r="2805" spans="1:1" x14ac:dyDescent="0.25">
      <c r="A2805">
        <v>131</v>
      </c>
    </row>
    <row r="2806" spans="1:1" x14ac:dyDescent="0.25">
      <c r="A2806">
        <v>182</v>
      </c>
    </row>
    <row r="2807" spans="1:1" x14ac:dyDescent="0.25">
      <c r="A2807">
        <v>534</v>
      </c>
    </row>
    <row r="2808" spans="1:1" x14ac:dyDescent="0.25">
      <c r="A2808">
        <v>848</v>
      </c>
    </row>
    <row r="2809" spans="1:1" x14ac:dyDescent="0.25">
      <c r="A2809">
        <v>645</v>
      </c>
    </row>
    <row r="2810" spans="1:1" x14ac:dyDescent="0.25">
      <c r="A2810">
        <v>250</v>
      </c>
    </row>
    <row r="2811" spans="1:1" x14ac:dyDescent="0.25">
      <c r="A2811">
        <v>795</v>
      </c>
    </row>
    <row r="2812" spans="1:1" x14ac:dyDescent="0.25">
      <c r="A2812">
        <v>678</v>
      </c>
    </row>
    <row r="2813" spans="1:1" x14ac:dyDescent="0.25">
      <c r="A2813">
        <v>445</v>
      </c>
    </row>
    <row r="2814" spans="1:1" x14ac:dyDescent="0.25">
      <c r="A2814">
        <v>577</v>
      </c>
    </row>
    <row r="2815" spans="1:1" x14ac:dyDescent="0.25">
      <c r="A2815">
        <v>761</v>
      </c>
    </row>
    <row r="2816" spans="1:1" x14ac:dyDescent="0.25">
      <c r="A2816">
        <v>655</v>
      </c>
    </row>
    <row r="2817" spans="1:1" x14ac:dyDescent="0.25">
      <c r="A2817">
        <v>839</v>
      </c>
    </row>
    <row r="2818" spans="1:1" x14ac:dyDescent="0.25">
      <c r="A2818">
        <v>957</v>
      </c>
    </row>
    <row r="2819" spans="1:1" x14ac:dyDescent="0.25">
      <c r="A2819">
        <v>449</v>
      </c>
    </row>
    <row r="2820" spans="1:1" x14ac:dyDescent="0.25">
      <c r="A2820">
        <v>448</v>
      </c>
    </row>
    <row r="2821" spans="1:1" x14ac:dyDescent="0.25">
      <c r="A2821">
        <v>762</v>
      </c>
    </row>
    <row r="2822" spans="1:1" x14ac:dyDescent="0.25">
      <c r="A2822">
        <v>382</v>
      </c>
    </row>
    <row r="2823" spans="1:1" x14ac:dyDescent="0.25">
      <c r="A2823">
        <v>850</v>
      </c>
    </row>
    <row r="2824" spans="1:1" x14ac:dyDescent="0.25">
      <c r="A2824">
        <v>830</v>
      </c>
    </row>
    <row r="2825" spans="1:1" x14ac:dyDescent="0.25">
      <c r="A2825">
        <v>396</v>
      </c>
    </row>
    <row r="2826" spans="1:1" x14ac:dyDescent="0.25">
      <c r="A2826">
        <v>859</v>
      </c>
    </row>
    <row r="2827" spans="1:1" x14ac:dyDescent="0.25">
      <c r="A2827">
        <v>650</v>
      </c>
    </row>
    <row r="2828" spans="1:1" x14ac:dyDescent="0.25">
      <c r="A2828">
        <v>681</v>
      </c>
    </row>
    <row r="2829" spans="1:1" x14ac:dyDescent="0.25">
      <c r="A2829">
        <v>491</v>
      </c>
    </row>
    <row r="2830" spans="1:1" x14ac:dyDescent="0.25">
      <c r="A2830">
        <v>955</v>
      </c>
    </row>
    <row r="2831" spans="1:1" x14ac:dyDescent="0.25">
      <c r="A2831">
        <v>815</v>
      </c>
    </row>
    <row r="2832" spans="1:1" x14ac:dyDescent="0.25">
      <c r="A2832">
        <v>856</v>
      </c>
    </row>
    <row r="2833" spans="1:1" x14ac:dyDescent="0.25">
      <c r="A2833">
        <v>852</v>
      </c>
    </row>
    <row r="2834" spans="1:1" x14ac:dyDescent="0.25">
      <c r="A2834">
        <v>592</v>
      </c>
    </row>
    <row r="2835" spans="1:1" x14ac:dyDescent="0.25">
      <c r="A2835">
        <v>105</v>
      </c>
    </row>
    <row r="2836" spans="1:1" x14ac:dyDescent="0.25">
      <c r="A2836">
        <v>632</v>
      </c>
    </row>
    <row r="2837" spans="1:1" x14ac:dyDescent="0.25">
      <c r="A2837">
        <v>318</v>
      </c>
    </row>
    <row r="2838" spans="1:1" x14ac:dyDescent="0.25">
      <c r="A2838">
        <v>699</v>
      </c>
    </row>
    <row r="2839" spans="1:1" x14ac:dyDescent="0.25">
      <c r="A2839">
        <v>242</v>
      </c>
    </row>
    <row r="2840" spans="1:1" x14ac:dyDescent="0.25">
      <c r="A2840">
        <v>577</v>
      </c>
    </row>
    <row r="2841" spans="1:1" x14ac:dyDescent="0.25">
      <c r="A2841">
        <v>698</v>
      </c>
    </row>
    <row r="2842" spans="1:1" x14ac:dyDescent="0.25">
      <c r="A2842">
        <v>348</v>
      </c>
    </row>
    <row r="2843" spans="1:1" x14ac:dyDescent="0.25">
      <c r="A2843">
        <v>264</v>
      </c>
    </row>
    <row r="2844" spans="1:1" x14ac:dyDescent="0.25">
      <c r="A2844">
        <v>249</v>
      </c>
    </row>
    <row r="2845" spans="1:1" x14ac:dyDescent="0.25">
      <c r="A2845">
        <v>972</v>
      </c>
    </row>
    <row r="2846" spans="1:1" x14ac:dyDescent="0.25">
      <c r="A2846">
        <v>458</v>
      </c>
    </row>
    <row r="2847" spans="1:1" x14ac:dyDescent="0.25">
      <c r="A2847">
        <v>217</v>
      </c>
    </row>
    <row r="2848" spans="1:1" x14ac:dyDescent="0.25">
      <c r="A2848">
        <v>775</v>
      </c>
    </row>
    <row r="2849" spans="1:1" x14ac:dyDescent="0.25">
      <c r="A2849">
        <v>886</v>
      </c>
    </row>
    <row r="2850" spans="1:1" x14ac:dyDescent="0.25">
      <c r="A2850">
        <v>647</v>
      </c>
    </row>
    <row r="2851" spans="1:1" x14ac:dyDescent="0.25">
      <c r="A2851">
        <v>905</v>
      </c>
    </row>
    <row r="2852" spans="1:1" x14ac:dyDescent="0.25">
      <c r="A2852">
        <v>746</v>
      </c>
    </row>
    <row r="2853" spans="1:1" x14ac:dyDescent="0.25">
      <c r="A2853">
        <v>570</v>
      </c>
    </row>
    <row r="2854" spans="1:1" x14ac:dyDescent="0.25">
      <c r="A2854">
        <v>945</v>
      </c>
    </row>
    <row r="2855" spans="1:1" x14ac:dyDescent="0.25">
      <c r="A2855">
        <v>359</v>
      </c>
    </row>
    <row r="2856" spans="1:1" x14ac:dyDescent="0.25">
      <c r="A2856">
        <v>428</v>
      </c>
    </row>
    <row r="2857" spans="1:1" x14ac:dyDescent="0.25">
      <c r="A2857">
        <v>603</v>
      </c>
    </row>
    <row r="2858" spans="1:1" x14ac:dyDescent="0.25">
      <c r="A2858">
        <v>139</v>
      </c>
    </row>
    <row r="2859" spans="1:1" x14ac:dyDescent="0.25">
      <c r="A2859">
        <v>321</v>
      </c>
    </row>
    <row r="2860" spans="1:1" x14ac:dyDescent="0.25">
      <c r="A2860">
        <v>841</v>
      </c>
    </row>
    <row r="2861" spans="1:1" x14ac:dyDescent="0.25">
      <c r="A2861">
        <v>529</v>
      </c>
    </row>
    <row r="2862" spans="1:1" x14ac:dyDescent="0.25">
      <c r="A2862">
        <v>693</v>
      </c>
    </row>
    <row r="2863" spans="1:1" x14ac:dyDescent="0.25">
      <c r="A2863">
        <v>375</v>
      </c>
    </row>
    <row r="2864" spans="1:1" x14ac:dyDescent="0.25">
      <c r="A2864">
        <v>900</v>
      </c>
    </row>
    <row r="2865" spans="1:1" x14ac:dyDescent="0.25">
      <c r="A2865">
        <v>684</v>
      </c>
    </row>
    <row r="2866" spans="1:1" x14ac:dyDescent="0.25">
      <c r="A2866">
        <v>187</v>
      </c>
    </row>
    <row r="2867" spans="1:1" x14ac:dyDescent="0.25">
      <c r="A2867">
        <v>329</v>
      </c>
    </row>
    <row r="2868" spans="1:1" x14ac:dyDescent="0.25">
      <c r="A2868">
        <v>282</v>
      </c>
    </row>
    <row r="2869" spans="1:1" x14ac:dyDescent="0.25">
      <c r="A2869">
        <v>904</v>
      </c>
    </row>
    <row r="2870" spans="1:1" x14ac:dyDescent="0.25">
      <c r="A2870">
        <v>572</v>
      </c>
    </row>
    <row r="2871" spans="1:1" x14ac:dyDescent="0.25">
      <c r="A2871">
        <v>834</v>
      </c>
    </row>
    <row r="2872" spans="1:1" x14ac:dyDescent="0.25">
      <c r="A2872">
        <v>438</v>
      </c>
    </row>
    <row r="2873" spans="1:1" x14ac:dyDescent="0.25">
      <c r="A2873">
        <v>318</v>
      </c>
    </row>
    <row r="2874" spans="1:1" x14ac:dyDescent="0.25">
      <c r="A2874">
        <v>944</v>
      </c>
    </row>
    <row r="2875" spans="1:1" x14ac:dyDescent="0.25">
      <c r="A2875">
        <v>236</v>
      </c>
    </row>
    <row r="2876" spans="1:1" x14ac:dyDescent="0.25">
      <c r="A2876">
        <v>873</v>
      </c>
    </row>
    <row r="2877" spans="1:1" x14ac:dyDescent="0.25">
      <c r="A2877">
        <v>725</v>
      </c>
    </row>
    <row r="2878" spans="1:1" x14ac:dyDescent="0.25">
      <c r="A2878">
        <v>934</v>
      </c>
    </row>
    <row r="2879" spans="1:1" x14ac:dyDescent="0.25">
      <c r="A2879">
        <v>150</v>
      </c>
    </row>
    <row r="2880" spans="1:1" x14ac:dyDescent="0.25">
      <c r="A2880">
        <v>292</v>
      </c>
    </row>
    <row r="2881" spans="1:1" x14ac:dyDescent="0.25">
      <c r="A2881">
        <v>907</v>
      </c>
    </row>
    <row r="2882" spans="1:1" x14ac:dyDescent="0.25">
      <c r="A2882">
        <v>500</v>
      </c>
    </row>
    <row r="2883" spans="1:1" x14ac:dyDescent="0.25">
      <c r="A2883">
        <v>642</v>
      </c>
    </row>
    <row r="2884" spans="1:1" x14ac:dyDescent="0.25">
      <c r="A2884">
        <v>415</v>
      </c>
    </row>
    <row r="2885" spans="1:1" x14ac:dyDescent="0.25">
      <c r="A2885">
        <v>497</v>
      </c>
    </row>
    <row r="2886" spans="1:1" x14ac:dyDescent="0.25">
      <c r="A2886">
        <v>252</v>
      </c>
    </row>
    <row r="2887" spans="1:1" x14ac:dyDescent="0.25">
      <c r="A2887">
        <v>900</v>
      </c>
    </row>
    <row r="2888" spans="1:1" x14ac:dyDescent="0.25">
      <c r="A2888">
        <v>410</v>
      </c>
    </row>
    <row r="2889" spans="1:1" x14ac:dyDescent="0.25">
      <c r="A2889">
        <v>178</v>
      </c>
    </row>
    <row r="2890" spans="1:1" x14ac:dyDescent="0.25">
      <c r="A2890">
        <v>838</v>
      </c>
    </row>
    <row r="2891" spans="1:1" x14ac:dyDescent="0.25">
      <c r="A2891">
        <v>919</v>
      </c>
    </row>
    <row r="2892" spans="1:1" x14ac:dyDescent="0.25">
      <c r="A2892">
        <v>388</v>
      </c>
    </row>
    <row r="2893" spans="1:1" x14ac:dyDescent="0.25">
      <c r="A2893">
        <v>871</v>
      </c>
    </row>
    <row r="2894" spans="1:1" x14ac:dyDescent="0.25">
      <c r="A2894">
        <v>701</v>
      </c>
    </row>
    <row r="2895" spans="1:1" x14ac:dyDescent="0.25">
      <c r="A2895">
        <v>159</v>
      </c>
    </row>
    <row r="2896" spans="1:1" x14ac:dyDescent="0.25">
      <c r="A2896">
        <v>179</v>
      </c>
    </row>
    <row r="2897" spans="1:1" x14ac:dyDescent="0.25">
      <c r="A2897">
        <v>570</v>
      </c>
    </row>
    <row r="2898" spans="1:1" x14ac:dyDescent="0.25">
      <c r="A2898">
        <v>454</v>
      </c>
    </row>
    <row r="2899" spans="1:1" x14ac:dyDescent="0.25">
      <c r="A2899">
        <v>303</v>
      </c>
    </row>
    <row r="2900" spans="1:1" x14ac:dyDescent="0.25">
      <c r="A2900">
        <v>149</v>
      </c>
    </row>
    <row r="2901" spans="1:1" x14ac:dyDescent="0.25">
      <c r="A2901">
        <v>825</v>
      </c>
    </row>
    <row r="2902" spans="1:1" x14ac:dyDescent="0.25">
      <c r="A2902">
        <v>999</v>
      </c>
    </row>
    <row r="2903" spans="1:1" x14ac:dyDescent="0.25">
      <c r="A2903">
        <v>649</v>
      </c>
    </row>
    <row r="2904" spans="1:1" x14ac:dyDescent="0.25">
      <c r="A2904">
        <v>903</v>
      </c>
    </row>
    <row r="2905" spans="1:1" x14ac:dyDescent="0.25">
      <c r="A2905">
        <v>157</v>
      </c>
    </row>
    <row r="2906" spans="1:1" x14ac:dyDescent="0.25">
      <c r="A2906">
        <v>652</v>
      </c>
    </row>
    <row r="2907" spans="1:1" x14ac:dyDescent="0.25">
      <c r="A2907">
        <v>160</v>
      </c>
    </row>
    <row r="2908" spans="1:1" x14ac:dyDescent="0.25">
      <c r="A2908">
        <v>803</v>
      </c>
    </row>
    <row r="2909" spans="1:1" x14ac:dyDescent="0.25">
      <c r="A2909">
        <v>471</v>
      </c>
    </row>
    <row r="2910" spans="1:1" x14ac:dyDescent="0.25">
      <c r="A2910">
        <v>248</v>
      </c>
    </row>
    <row r="2911" spans="1:1" x14ac:dyDescent="0.25">
      <c r="A2911">
        <v>645</v>
      </c>
    </row>
    <row r="2912" spans="1:1" x14ac:dyDescent="0.25">
      <c r="A2912">
        <v>549</v>
      </c>
    </row>
    <row r="2913" spans="1:1" x14ac:dyDescent="0.25">
      <c r="A2913">
        <v>456</v>
      </c>
    </row>
    <row r="2914" spans="1:1" x14ac:dyDescent="0.25">
      <c r="A2914">
        <v>561</v>
      </c>
    </row>
    <row r="2915" spans="1:1" x14ac:dyDescent="0.25">
      <c r="A2915">
        <v>529</v>
      </c>
    </row>
    <row r="2916" spans="1:1" x14ac:dyDescent="0.25">
      <c r="A2916">
        <v>809</v>
      </c>
    </row>
    <row r="2917" spans="1:1" x14ac:dyDescent="0.25">
      <c r="A2917">
        <v>885</v>
      </c>
    </row>
    <row r="2918" spans="1:1" x14ac:dyDescent="0.25">
      <c r="A2918">
        <v>404</v>
      </c>
    </row>
    <row r="2919" spans="1:1" x14ac:dyDescent="0.25">
      <c r="A2919">
        <v>362</v>
      </c>
    </row>
    <row r="2920" spans="1:1" x14ac:dyDescent="0.25">
      <c r="A2920">
        <v>342</v>
      </c>
    </row>
    <row r="2921" spans="1:1" x14ac:dyDescent="0.25">
      <c r="A2921">
        <v>634</v>
      </c>
    </row>
    <row r="2922" spans="1:1" x14ac:dyDescent="0.25">
      <c r="A2922">
        <v>873</v>
      </c>
    </row>
    <row r="2923" spans="1:1" x14ac:dyDescent="0.25">
      <c r="A2923">
        <v>219</v>
      </c>
    </row>
    <row r="2924" spans="1:1" x14ac:dyDescent="0.25">
      <c r="A2924">
        <v>349</v>
      </c>
    </row>
    <row r="2925" spans="1:1" x14ac:dyDescent="0.25">
      <c r="A2925">
        <v>533</v>
      </c>
    </row>
    <row r="2926" spans="1:1" x14ac:dyDescent="0.25">
      <c r="A2926">
        <v>814</v>
      </c>
    </row>
    <row r="2927" spans="1:1" x14ac:dyDescent="0.25">
      <c r="A2927">
        <v>759</v>
      </c>
    </row>
    <row r="2928" spans="1:1" x14ac:dyDescent="0.25">
      <c r="A2928">
        <v>771</v>
      </c>
    </row>
    <row r="2929" spans="1:1" x14ac:dyDescent="0.25">
      <c r="A2929">
        <v>774</v>
      </c>
    </row>
    <row r="2930" spans="1:1" x14ac:dyDescent="0.25">
      <c r="A2930">
        <v>235</v>
      </c>
    </row>
    <row r="2931" spans="1:1" x14ac:dyDescent="0.25">
      <c r="A2931">
        <v>860</v>
      </c>
    </row>
    <row r="2932" spans="1:1" x14ac:dyDescent="0.25">
      <c r="A2932">
        <v>968</v>
      </c>
    </row>
    <row r="2933" spans="1:1" x14ac:dyDescent="0.25">
      <c r="A2933">
        <v>732</v>
      </c>
    </row>
    <row r="2934" spans="1:1" x14ac:dyDescent="0.25">
      <c r="A2934">
        <v>306</v>
      </c>
    </row>
    <row r="2935" spans="1:1" x14ac:dyDescent="0.25">
      <c r="A2935">
        <v>590</v>
      </c>
    </row>
    <row r="2936" spans="1:1" x14ac:dyDescent="0.25">
      <c r="A2936">
        <v>967</v>
      </c>
    </row>
    <row r="2937" spans="1:1" x14ac:dyDescent="0.25">
      <c r="A2937">
        <v>946</v>
      </c>
    </row>
    <row r="2938" spans="1:1" x14ac:dyDescent="0.25">
      <c r="A2938">
        <v>428</v>
      </c>
    </row>
    <row r="2939" spans="1:1" x14ac:dyDescent="0.25">
      <c r="A2939">
        <v>424</v>
      </c>
    </row>
    <row r="2940" spans="1:1" x14ac:dyDescent="0.25">
      <c r="A2940">
        <v>791</v>
      </c>
    </row>
    <row r="2941" spans="1:1" x14ac:dyDescent="0.25">
      <c r="A2941">
        <v>256</v>
      </c>
    </row>
    <row r="2942" spans="1:1" x14ac:dyDescent="0.25">
      <c r="A2942">
        <v>857</v>
      </c>
    </row>
    <row r="2943" spans="1:1" x14ac:dyDescent="0.25">
      <c r="A2943">
        <v>706</v>
      </c>
    </row>
    <row r="2944" spans="1:1" x14ac:dyDescent="0.25">
      <c r="A2944">
        <v>541</v>
      </c>
    </row>
    <row r="2945" spans="1:1" x14ac:dyDescent="0.25">
      <c r="A2945">
        <v>573</v>
      </c>
    </row>
    <row r="2946" spans="1:1" x14ac:dyDescent="0.25">
      <c r="A2946">
        <v>188</v>
      </c>
    </row>
    <row r="2947" spans="1:1" x14ac:dyDescent="0.25">
      <c r="A2947">
        <v>624</v>
      </c>
    </row>
    <row r="2948" spans="1:1" x14ac:dyDescent="0.25">
      <c r="A2948">
        <v>503</v>
      </c>
    </row>
    <row r="2949" spans="1:1" x14ac:dyDescent="0.25">
      <c r="A2949">
        <v>682</v>
      </c>
    </row>
    <row r="2950" spans="1:1" x14ac:dyDescent="0.25">
      <c r="A2950">
        <v>599</v>
      </c>
    </row>
    <row r="2951" spans="1:1" x14ac:dyDescent="0.25">
      <c r="A2951">
        <v>564</v>
      </c>
    </row>
    <row r="2952" spans="1:1" x14ac:dyDescent="0.25">
      <c r="A2952">
        <v>287</v>
      </c>
    </row>
    <row r="2953" spans="1:1" x14ac:dyDescent="0.25">
      <c r="A2953">
        <v>709</v>
      </c>
    </row>
    <row r="2954" spans="1:1" x14ac:dyDescent="0.25">
      <c r="A2954">
        <v>835</v>
      </c>
    </row>
    <row r="2955" spans="1:1" x14ac:dyDescent="0.25">
      <c r="A2955">
        <v>768</v>
      </c>
    </row>
    <row r="2956" spans="1:1" x14ac:dyDescent="0.25">
      <c r="A2956">
        <v>802</v>
      </c>
    </row>
    <row r="2957" spans="1:1" x14ac:dyDescent="0.25">
      <c r="A2957">
        <v>510</v>
      </c>
    </row>
    <row r="2958" spans="1:1" x14ac:dyDescent="0.25">
      <c r="A2958">
        <v>985</v>
      </c>
    </row>
    <row r="2959" spans="1:1" x14ac:dyDescent="0.25">
      <c r="A2959">
        <v>985</v>
      </c>
    </row>
    <row r="2960" spans="1:1" x14ac:dyDescent="0.25">
      <c r="A2960">
        <v>326</v>
      </c>
    </row>
    <row r="2961" spans="1:1" x14ac:dyDescent="0.25">
      <c r="A2961">
        <v>806</v>
      </c>
    </row>
    <row r="2962" spans="1:1" x14ac:dyDescent="0.25">
      <c r="A2962">
        <v>285</v>
      </c>
    </row>
    <row r="2963" spans="1:1" x14ac:dyDescent="0.25">
      <c r="A2963">
        <v>117</v>
      </c>
    </row>
    <row r="2964" spans="1:1" x14ac:dyDescent="0.25">
      <c r="A2964">
        <v>109</v>
      </c>
    </row>
    <row r="2965" spans="1:1" x14ac:dyDescent="0.25">
      <c r="A2965">
        <v>450</v>
      </c>
    </row>
    <row r="2966" spans="1:1" x14ac:dyDescent="0.25">
      <c r="A2966">
        <v>499</v>
      </c>
    </row>
    <row r="2967" spans="1:1" x14ac:dyDescent="0.25">
      <c r="A2967">
        <v>345</v>
      </c>
    </row>
    <row r="2968" spans="1:1" x14ac:dyDescent="0.25">
      <c r="A2968">
        <v>263</v>
      </c>
    </row>
    <row r="2969" spans="1:1" x14ac:dyDescent="0.25">
      <c r="A2969">
        <v>593</v>
      </c>
    </row>
    <row r="2970" spans="1:1" x14ac:dyDescent="0.25">
      <c r="A2970">
        <v>955</v>
      </c>
    </row>
    <row r="2971" spans="1:1" x14ac:dyDescent="0.25">
      <c r="A2971">
        <v>282</v>
      </c>
    </row>
    <row r="2972" spans="1:1" x14ac:dyDescent="0.25">
      <c r="A2972">
        <v>688</v>
      </c>
    </row>
    <row r="2973" spans="1:1" x14ac:dyDescent="0.25">
      <c r="A2973">
        <v>560</v>
      </c>
    </row>
    <row r="2974" spans="1:1" x14ac:dyDescent="0.25">
      <c r="A2974">
        <v>966</v>
      </c>
    </row>
    <row r="2975" spans="1:1" x14ac:dyDescent="0.25">
      <c r="A2975">
        <v>879</v>
      </c>
    </row>
    <row r="2976" spans="1:1" x14ac:dyDescent="0.25">
      <c r="A2976">
        <v>154</v>
      </c>
    </row>
    <row r="2977" spans="1:1" x14ac:dyDescent="0.25">
      <c r="A2977">
        <v>440</v>
      </c>
    </row>
    <row r="2978" spans="1:1" x14ac:dyDescent="0.25">
      <c r="A2978">
        <v>410</v>
      </c>
    </row>
    <row r="2979" spans="1:1" x14ac:dyDescent="0.25">
      <c r="A2979">
        <v>899</v>
      </c>
    </row>
    <row r="2980" spans="1:1" x14ac:dyDescent="0.25">
      <c r="A2980">
        <v>787</v>
      </c>
    </row>
    <row r="2981" spans="1:1" x14ac:dyDescent="0.25">
      <c r="A2981">
        <v>774</v>
      </c>
    </row>
    <row r="2982" spans="1:1" x14ac:dyDescent="0.25">
      <c r="A2982">
        <v>927</v>
      </c>
    </row>
    <row r="2983" spans="1:1" x14ac:dyDescent="0.25">
      <c r="A2983">
        <v>212</v>
      </c>
    </row>
    <row r="2984" spans="1:1" x14ac:dyDescent="0.25">
      <c r="A2984">
        <v>832</v>
      </c>
    </row>
    <row r="2985" spans="1:1" x14ac:dyDescent="0.25">
      <c r="A2985">
        <v>364</v>
      </c>
    </row>
    <row r="2986" spans="1:1" x14ac:dyDescent="0.25">
      <c r="A2986">
        <v>906</v>
      </c>
    </row>
    <row r="2987" spans="1:1" x14ac:dyDescent="0.25">
      <c r="A2987">
        <v>528</v>
      </c>
    </row>
    <row r="2988" spans="1:1" x14ac:dyDescent="0.25">
      <c r="A2988">
        <v>479</v>
      </c>
    </row>
    <row r="2989" spans="1:1" x14ac:dyDescent="0.25">
      <c r="A2989">
        <v>950</v>
      </c>
    </row>
    <row r="2990" spans="1:1" x14ac:dyDescent="0.25">
      <c r="A2990">
        <v>957</v>
      </c>
    </row>
    <row r="2991" spans="1:1" x14ac:dyDescent="0.25">
      <c r="A2991">
        <v>885</v>
      </c>
    </row>
    <row r="2992" spans="1:1" x14ac:dyDescent="0.25">
      <c r="A2992">
        <v>779</v>
      </c>
    </row>
    <row r="2993" spans="1:1" x14ac:dyDescent="0.25">
      <c r="A2993">
        <v>744</v>
      </c>
    </row>
    <row r="2994" spans="1:1" x14ac:dyDescent="0.25">
      <c r="A2994">
        <v>855</v>
      </c>
    </row>
    <row r="2995" spans="1:1" x14ac:dyDescent="0.25">
      <c r="A2995">
        <v>816</v>
      </c>
    </row>
    <row r="2996" spans="1:1" x14ac:dyDescent="0.25">
      <c r="A2996">
        <v>617</v>
      </c>
    </row>
    <row r="2997" spans="1:1" x14ac:dyDescent="0.25">
      <c r="A2997">
        <v>770</v>
      </c>
    </row>
    <row r="2998" spans="1:1" x14ac:dyDescent="0.25">
      <c r="A2998">
        <v>365</v>
      </c>
    </row>
    <row r="2999" spans="1:1" x14ac:dyDescent="0.25">
      <c r="A2999">
        <v>988</v>
      </c>
    </row>
    <row r="3000" spans="1:1" x14ac:dyDescent="0.25">
      <c r="A3000">
        <v>688</v>
      </c>
    </row>
    <row r="3001" spans="1:1" x14ac:dyDescent="0.25">
      <c r="A3001">
        <v>335</v>
      </c>
    </row>
    <row r="3002" spans="1:1" x14ac:dyDescent="0.25">
      <c r="A3002">
        <v>306</v>
      </c>
    </row>
    <row r="3003" spans="1:1" x14ac:dyDescent="0.25">
      <c r="A3003">
        <v>935</v>
      </c>
    </row>
    <row r="3004" spans="1:1" x14ac:dyDescent="0.25">
      <c r="A3004">
        <v>346</v>
      </c>
    </row>
    <row r="3005" spans="1:1" x14ac:dyDescent="0.25">
      <c r="A3005">
        <v>128</v>
      </c>
    </row>
    <row r="3006" spans="1:1" x14ac:dyDescent="0.25">
      <c r="A3006">
        <v>319</v>
      </c>
    </row>
    <row r="3007" spans="1:1" x14ac:dyDescent="0.25">
      <c r="A3007">
        <v>990</v>
      </c>
    </row>
    <row r="3008" spans="1:1" x14ac:dyDescent="0.25">
      <c r="A3008">
        <v>476</v>
      </c>
    </row>
    <row r="3009" spans="1:1" x14ac:dyDescent="0.25">
      <c r="A3009">
        <v>1000</v>
      </c>
    </row>
    <row r="3010" spans="1:1" x14ac:dyDescent="0.25">
      <c r="A3010">
        <v>200</v>
      </c>
    </row>
    <row r="3011" spans="1:1" x14ac:dyDescent="0.25">
      <c r="A3011">
        <v>244</v>
      </c>
    </row>
    <row r="3012" spans="1:1" x14ac:dyDescent="0.25">
      <c r="A3012">
        <v>307</v>
      </c>
    </row>
    <row r="3013" spans="1:1" x14ac:dyDescent="0.25">
      <c r="A3013">
        <v>288</v>
      </c>
    </row>
    <row r="3014" spans="1:1" x14ac:dyDescent="0.25">
      <c r="A3014">
        <v>817</v>
      </c>
    </row>
    <row r="3015" spans="1:1" x14ac:dyDescent="0.25">
      <c r="A3015">
        <v>710</v>
      </c>
    </row>
    <row r="3016" spans="1:1" x14ac:dyDescent="0.25">
      <c r="A3016">
        <v>966</v>
      </c>
    </row>
    <row r="3017" spans="1:1" x14ac:dyDescent="0.25">
      <c r="A3017">
        <v>898</v>
      </c>
    </row>
    <row r="3018" spans="1:1" x14ac:dyDescent="0.25">
      <c r="A3018">
        <v>140</v>
      </c>
    </row>
    <row r="3019" spans="1:1" x14ac:dyDescent="0.25">
      <c r="A3019">
        <v>562</v>
      </c>
    </row>
    <row r="3020" spans="1:1" x14ac:dyDescent="0.25">
      <c r="A3020">
        <v>514</v>
      </c>
    </row>
    <row r="3021" spans="1:1" x14ac:dyDescent="0.25">
      <c r="A3021">
        <v>713</v>
      </c>
    </row>
    <row r="3022" spans="1:1" x14ac:dyDescent="0.25">
      <c r="A3022">
        <v>563</v>
      </c>
    </row>
    <row r="3023" spans="1:1" x14ac:dyDescent="0.25">
      <c r="A3023">
        <v>295</v>
      </c>
    </row>
    <row r="3024" spans="1:1" x14ac:dyDescent="0.25">
      <c r="A3024">
        <v>681</v>
      </c>
    </row>
    <row r="3025" spans="1:1" x14ac:dyDescent="0.25">
      <c r="A3025">
        <v>422</v>
      </c>
    </row>
    <row r="3026" spans="1:1" x14ac:dyDescent="0.25">
      <c r="A3026">
        <v>997</v>
      </c>
    </row>
    <row r="3027" spans="1:1" x14ac:dyDescent="0.25">
      <c r="A3027">
        <v>640</v>
      </c>
    </row>
    <row r="3028" spans="1:1" x14ac:dyDescent="0.25">
      <c r="A3028">
        <v>966</v>
      </c>
    </row>
    <row r="3029" spans="1:1" x14ac:dyDescent="0.25">
      <c r="A3029">
        <v>812</v>
      </c>
    </row>
    <row r="3030" spans="1:1" x14ac:dyDescent="0.25">
      <c r="A3030">
        <v>927</v>
      </c>
    </row>
    <row r="3031" spans="1:1" x14ac:dyDescent="0.25">
      <c r="A3031">
        <v>452</v>
      </c>
    </row>
    <row r="3032" spans="1:1" x14ac:dyDescent="0.25">
      <c r="A3032">
        <v>876</v>
      </c>
    </row>
    <row r="3033" spans="1:1" x14ac:dyDescent="0.25">
      <c r="A3033">
        <v>433</v>
      </c>
    </row>
    <row r="3034" spans="1:1" x14ac:dyDescent="0.25">
      <c r="A3034">
        <v>840</v>
      </c>
    </row>
    <row r="3035" spans="1:1" x14ac:dyDescent="0.25">
      <c r="A3035">
        <v>418</v>
      </c>
    </row>
    <row r="3036" spans="1:1" x14ac:dyDescent="0.25">
      <c r="A3036">
        <v>168</v>
      </c>
    </row>
    <row r="3037" spans="1:1" x14ac:dyDescent="0.25">
      <c r="A3037">
        <v>257</v>
      </c>
    </row>
    <row r="3038" spans="1:1" x14ac:dyDescent="0.25">
      <c r="A3038">
        <v>429</v>
      </c>
    </row>
    <row r="3039" spans="1:1" x14ac:dyDescent="0.25">
      <c r="A3039">
        <v>990</v>
      </c>
    </row>
    <row r="3040" spans="1:1" x14ac:dyDescent="0.25">
      <c r="A3040">
        <v>710</v>
      </c>
    </row>
    <row r="3041" spans="1:1" x14ac:dyDescent="0.25">
      <c r="A3041">
        <v>550</v>
      </c>
    </row>
    <row r="3042" spans="1:1" x14ac:dyDescent="0.25">
      <c r="A3042">
        <v>176</v>
      </c>
    </row>
    <row r="3043" spans="1:1" x14ac:dyDescent="0.25">
      <c r="A3043">
        <v>385</v>
      </c>
    </row>
    <row r="3044" spans="1:1" x14ac:dyDescent="0.25">
      <c r="A3044">
        <v>730</v>
      </c>
    </row>
    <row r="3045" spans="1:1" x14ac:dyDescent="0.25">
      <c r="A3045">
        <v>291</v>
      </c>
    </row>
    <row r="3046" spans="1:1" x14ac:dyDescent="0.25">
      <c r="A3046">
        <v>622</v>
      </c>
    </row>
    <row r="3047" spans="1:1" x14ac:dyDescent="0.25">
      <c r="A3047">
        <v>633</v>
      </c>
    </row>
    <row r="3048" spans="1:1" x14ac:dyDescent="0.25">
      <c r="A3048">
        <v>318</v>
      </c>
    </row>
    <row r="3049" spans="1:1" x14ac:dyDescent="0.25">
      <c r="A3049">
        <v>868</v>
      </c>
    </row>
    <row r="3050" spans="1:1" x14ac:dyDescent="0.25">
      <c r="A3050">
        <v>363</v>
      </c>
    </row>
    <row r="3051" spans="1:1" x14ac:dyDescent="0.25">
      <c r="A3051">
        <v>189</v>
      </c>
    </row>
    <row r="3052" spans="1:1" x14ac:dyDescent="0.25">
      <c r="A3052">
        <v>525</v>
      </c>
    </row>
    <row r="3053" spans="1:1" x14ac:dyDescent="0.25">
      <c r="A3053">
        <v>850</v>
      </c>
    </row>
    <row r="3054" spans="1:1" x14ac:dyDescent="0.25">
      <c r="A3054">
        <v>543</v>
      </c>
    </row>
    <row r="3055" spans="1:1" x14ac:dyDescent="0.25">
      <c r="A3055">
        <v>968</v>
      </c>
    </row>
    <row r="3056" spans="1:1" x14ac:dyDescent="0.25">
      <c r="A3056">
        <v>415</v>
      </c>
    </row>
    <row r="3057" spans="1:1" x14ac:dyDescent="0.25">
      <c r="A3057">
        <v>869</v>
      </c>
    </row>
    <row r="3058" spans="1:1" x14ac:dyDescent="0.25">
      <c r="A3058">
        <v>284</v>
      </c>
    </row>
    <row r="3059" spans="1:1" x14ac:dyDescent="0.25">
      <c r="A3059">
        <v>326</v>
      </c>
    </row>
    <row r="3060" spans="1:1" x14ac:dyDescent="0.25">
      <c r="A3060">
        <v>439</v>
      </c>
    </row>
    <row r="3061" spans="1:1" x14ac:dyDescent="0.25">
      <c r="A3061">
        <v>548</v>
      </c>
    </row>
    <row r="3062" spans="1:1" x14ac:dyDescent="0.25">
      <c r="A3062">
        <v>889</v>
      </c>
    </row>
    <row r="3063" spans="1:1" x14ac:dyDescent="0.25">
      <c r="A3063">
        <v>101</v>
      </c>
    </row>
    <row r="3064" spans="1:1" x14ac:dyDescent="0.25">
      <c r="A3064">
        <v>243</v>
      </c>
    </row>
    <row r="3065" spans="1:1" x14ac:dyDescent="0.25">
      <c r="A3065">
        <v>107</v>
      </c>
    </row>
    <row r="3066" spans="1:1" x14ac:dyDescent="0.25">
      <c r="A3066">
        <v>137</v>
      </c>
    </row>
    <row r="3067" spans="1:1" x14ac:dyDescent="0.25">
      <c r="A3067">
        <v>235</v>
      </c>
    </row>
    <row r="3068" spans="1:1" x14ac:dyDescent="0.25">
      <c r="A3068">
        <v>674</v>
      </c>
    </row>
    <row r="3069" spans="1:1" x14ac:dyDescent="0.25">
      <c r="A3069">
        <v>717</v>
      </c>
    </row>
    <row r="3070" spans="1:1" x14ac:dyDescent="0.25">
      <c r="A3070">
        <v>347</v>
      </c>
    </row>
    <row r="3071" spans="1:1" x14ac:dyDescent="0.25">
      <c r="A3071">
        <v>396</v>
      </c>
    </row>
    <row r="3072" spans="1:1" x14ac:dyDescent="0.25">
      <c r="A3072">
        <v>739</v>
      </c>
    </row>
    <row r="3073" spans="1:1" x14ac:dyDescent="0.25">
      <c r="A3073">
        <v>537</v>
      </c>
    </row>
    <row r="3074" spans="1:1" x14ac:dyDescent="0.25">
      <c r="A3074">
        <v>999</v>
      </c>
    </row>
    <row r="3075" spans="1:1" x14ac:dyDescent="0.25">
      <c r="A3075">
        <v>811</v>
      </c>
    </row>
    <row r="3076" spans="1:1" x14ac:dyDescent="0.25">
      <c r="A3076">
        <v>581</v>
      </c>
    </row>
    <row r="3077" spans="1:1" x14ac:dyDescent="0.25">
      <c r="A3077">
        <v>230</v>
      </c>
    </row>
    <row r="3078" spans="1:1" x14ac:dyDescent="0.25">
      <c r="A3078">
        <v>541</v>
      </c>
    </row>
    <row r="3079" spans="1:1" x14ac:dyDescent="0.25">
      <c r="A3079">
        <v>309</v>
      </c>
    </row>
    <row r="3080" spans="1:1" x14ac:dyDescent="0.25">
      <c r="A3080">
        <v>424</v>
      </c>
    </row>
    <row r="3081" spans="1:1" x14ac:dyDescent="0.25">
      <c r="A3081">
        <v>789</v>
      </c>
    </row>
    <row r="3082" spans="1:1" x14ac:dyDescent="0.25">
      <c r="A3082">
        <v>281</v>
      </c>
    </row>
    <row r="3083" spans="1:1" x14ac:dyDescent="0.25">
      <c r="A3083">
        <v>248</v>
      </c>
    </row>
    <row r="3084" spans="1:1" x14ac:dyDescent="0.25">
      <c r="A3084">
        <v>520</v>
      </c>
    </row>
    <row r="3085" spans="1:1" x14ac:dyDescent="0.25">
      <c r="A3085">
        <v>868</v>
      </c>
    </row>
    <row r="3086" spans="1:1" x14ac:dyDescent="0.25">
      <c r="A3086">
        <v>167</v>
      </c>
    </row>
    <row r="3087" spans="1:1" x14ac:dyDescent="0.25">
      <c r="A3087">
        <v>710</v>
      </c>
    </row>
    <row r="3088" spans="1:1" x14ac:dyDescent="0.25">
      <c r="A3088">
        <v>797</v>
      </c>
    </row>
    <row r="3089" spans="1:1" x14ac:dyDescent="0.25">
      <c r="A3089">
        <v>247</v>
      </c>
    </row>
    <row r="3090" spans="1:1" x14ac:dyDescent="0.25">
      <c r="A3090">
        <v>236</v>
      </c>
    </row>
    <row r="3091" spans="1:1" x14ac:dyDescent="0.25">
      <c r="A3091">
        <v>458</v>
      </c>
    </row>
    <row r="3092" spans="1:1" x14ac:dyDescent="0.25">
      <c r="A3092">
        <v>225</v>
      </c>
    </row>
    <row r="3093" spans="1:1" x14ac:dyDescent="0.25">
      <c r="A3093">
        <v>860</v>
      </c>
    </row>
    <row r="3094" spans="1:1" x14ac:dyDescent="0.25">
      <c r="A3094">
        <v>453</v>
      </c>
    </row>
    <row r="3095" spans="1:1" x14ac:dyDescent="0.25">
      <c r="A3095">
        <v>493</v>
      </c>
    </row>
    <row r="3096" spans="1:1" x14ac:dyDescent="0.25">
      <c r="A3096">
        <v>974</v>
      </c>
    </row>
    <row r="3097" spans="1:1" x14ac:dyDescent="0.25">
      <c r="A3097">
        <v>130</v>
      </c>
    </row>
    <row r="3098" spans="1:1" x14ac:dyDescent="0.25">
      <c r="A3098">
        <v>713</v>
      </c>
    </row>
    <row r="3099" spans="1:1" x14ac:dyDescent="0.25">
      <c r="A3099">
        <v>787</v>
      </c>
    </row>
    <row r="3100" spans="1:1" x14ac:dyDescent="0.25">
      <c r="A3100">
        <v>867</v>
      </c>
    </row>
    <row r="3101" spans="1:1" x14ac:dyDescent="0.25">
      <c r="A3101">
        <v>116</v>
      </c>
    </row>
    <row r="3102" spans="1:1" x14ac:dyDescent="0.25">
      <c r="A3102">
        <v>398</v>
      </c>
    </row>
    <row r="3103" spans="1:1" x14ac:dyDescent="0.25">
      <c r="A3103">
        <v>785</v>
      </c>
    </row>
    <row r="3104" spans="1:1" x14ac:dyDescent="0.25">
      <c r="A3104">
        <v>787</v>
      </c>
    </row>
    <row r="3105" spans="1:1" x14ac:dyDescent="0.25">
      <c r="A3105">
        <v>963</v>
      </c>
    </row>
    <row r="3106" spans="1:1" x14ac:dyDescent="0.25">
      <c r="A3106">
        <v>556</v>
      </c>
    </row>
    <row r="3107" spans="1:1" x14ac:dyDescent="0.25">
      <c r="A3107">
        <v>608</v>
      </c>
    </row>
    <row r="3108" spans="1:1" x14ac:dyDescent="0.25">
      <c r="A3108">
        <v>645</v>
      </c>
    </row>
    <row r="3109" spans="1:1" x14ac:dyDescent="0.25">
      <c r="A3109">
        <v>508</v>
      </c>
    </row>
    <row r="3110" spans="1:1" x14ac:dyDescent="0.25">
      <c r="A3110">
        <v>701</v>
      </c>
    </row>
    <row r="3111" spans="1:1" x14ac:dyDescent="0.25">
      <c r="A3111">
        <v>240</v>
      </c>
    </row>
    <row r="3112" spans="1:1" x14ac:dyDescent="0.25">
      <c r="A3112">
        <v>674</v>
      </c>
    </row>
    <row r="3113" spans="1:1" x14ac:dyDescent="0.25">
      <c r="A3113">
        <v>317</v>
      </c>
    </row>
    <row r="3114" spans="1:1" x14ac:dyDescent="0.25">
      <c r="A3114">
        <v>585</v>
      </c>
    </row>
    <row r="3115" spans="1:1" x14ac:dyDescent="0.25">
      <c r="A3115">
        <v>144</v>
      </c>
    </row>
    <row r="3116" spans="1:1" x14ac:dyDescent="0.25">
      <c r="A3116">
        <v>340</v>
      </c>
    </row>
    <row r="3117" spans="1:1" x14ac:dyDescent="0.25">
      <c r="A3117">
        <v>352</v>
      </c>
    </row>
    <row r="3118" spans="1:1" x14ac:dyDescent="0.25">
      <c r="A3118">
        <v>739</v>
      </c>
    </row>
    <row r="3119" spans="1:1" x14ac:dyDescent="0.25">
      <c r="A3119">
        <v>359</v>
      </c>
    </row>
    <row r="3120" spans="1:1" x14ac:dyDescent="0.25">
      <c r="A3120">
        <v>520</v>
      </c>
    </row>
    <row r="3121" spans="1:1" x14ac:dyDescent="0.25">
      <c r="A3121">
        <v>965</v>
      </c>
    </row>
    <row r="3122" spans="1:1" x14ac:dyDescent="0.25">
      <c r="A3122">
        <v>909</v>
      </c>
    </row>
    <row r="3123" spans="1:1" x14ac:dyDescent="0.25">
      <c r="A3123">
        <v>515</v>
      </c>
    </row>
    <row r="3124" spans="1:1" x14ac:dyDescent="0.25">
      <c r="A3124">
        <v>203</v>
      </c>
    </row>
    <row r="3125" spans="1:1" x14ac:dyDescent="0.25">
      <c r="A3125">
        <v>605</v>
      </c>
    </row>
    <row r="3126" spans="1:1" x14ac:dyDescent="0.25">
      <c r="A3126">
        <v>127</v>
      </c>
    </row>
    <row r="3127" spans="1:1" x14ac:dyDescent="0.25">
      <c r="A3127">
        <v>656</v>
      </c>
    </row>
    <row r="3128" spans="1:1" x14ac:dyDescent="0.25">
      <c r="A3128">
        <v>133</v>
      </c>
    </row>
    <row r="3129" spans="1:1" x14ac:dyDescent="0.25">
      <c r="A3129">
        <v>225</v>
      </c>
    </row>
    <row r="3130" spans="1:1" x14ac:dyDescent="0.25">
      <c r="A3130">
        <v>949</v>
      </c>
    </row>
    <row r="3131" spans="1:1" x14ac:dyDescent="0.25">
      <c r="A3131">
        <v>440</v>
      </c>
    </row>
    <row r="3132" spans="1:1" x14ac:dyDescent="0.25">
      <c r="A3132">
        <v>144</v>
      </c>
    </row>
    <row r="3133" spans="1:1" x14ac:dyDescent="0.25">
      <c r="A3133">
        <v>430</v>
      </c>
    </row>
    <row r="3134" spans="1:1" x14ac:dyDescent="0.25">
      <c r="A3134">
        <v>266</v>
      </c>
    </row>
    <row r="3135" spans="1:1" x14ac:dyDescent="0.25">
      <c r="A3135">
        <v>509</v>
      </c>
    </row>
    <row r="3136" spans="1:1" x14ac:dyDescent="0.25">
      <c r="A3136">
        <v>395</v>
      </c>
    </row>
    <row r="3137" spans="1:1" x14ac:dyDescent="0.25">
      <c r="A3137">
        <v>418</v>
      </c>
    </row>
    <row r="3138" spans="1:1" x14ac:dyDescent="0.25">
      <c r="A3138">
        <v>166</v>
      </c>
    </row>
    <row r="3139" spans="1:1" x14ac:dyDescent="0.25">
      <c r="A3139">
        <v>708</v>
      </c>
    </row>
    <row r="3140" spans="1:1" x14ac:dyDescent="0.25">
      <c r="A3140">
        <v>868</v>
      </c>
    </row>
    <row r="3141" spans="1:1" x14ac:dyDescent="0.25">
      <c r="A3141">
        <v>921</v>
      </c>
    </row>
    <row r="3142" spans="1:1" x14ac:dyDescent="0.25">
      <c r="A3142">
        <v>936</v>
      </c>
    </row>
    <row r="3143" spans="1:1" x14ac:dyDescent="0.25">
      <c r="A3143">
        <v>728</v>
      </c>
    </row>
    <row r="3144" spans="1:1" x14ac:dyDescent="0.25">
      <c r="A3144">
        <v>370</v>
      </c>
    </row>
    <row r="3145" spans="1:1" x14ac:dyDescent="0.25">
      <c r="A3145">
        <v>144</v>
      </c>
    </row>
    <row r="3146" spans="1:1" x14ac:dyDescent="0.25">
      <c r="A3146">
        <v>278</v>
      </c>
    </row>
    <row r="3147" spans="1:1" x14ac:dyDescent="0.25">
      <c r="A3147">
        <v>682</v>
      </c>
    </row>
    <row r="3148" spans="1:1" x14ac:dyDescent="0.25">
      <c r="A3148">
        <v>391</v>
      </c>
    </row>
    <row r="3149" spans="1:1" x14ac:dyDescent="0.25">
      <c r="A3149">
        <v>189</v>
      </c>
    </row>
    <row r="3150" spans="1:1" x14ac:dyDescent="0.25">
      <c r="A3150">
        <v>227</v>
      </c>
    </row>
    <row r="3151" spans="1:1" x14ac:dyDescent="0.25">
      <c r="A3151">
        <v>392</v>
      </c>
    </row>
    <row r="3152" spans="1:1" x14ac:dyDescent="0.25">
      <c r="A3152">
        <v>821</v>
      </c>
    </row>
    <row r="3153" spans="1:1" x14ac:dyDescent="0.25">
      <c r="A3153">
        <v>484</v>
      </c>
    </row>
    <row r="3154" spans="1:1" x14ac:dyDescent="0.25">
      <c r="A3154">
        <v>473</v>
      </c>
    </row>
    <row r="3155" spans="1:1" x14ac:dyDescent="0.25">
      <c r="A3155">
        <v>926</v>
      </c>
    </row>
    <row r="3156" spans="1:1" x14ac:dyDescent="0.25">
      <c r="A3156">
        <v>870</v>
      </c>
    </row>
    <row r="3157" spans="1:1" x14ac:dyDescent="0.25">
      <c r="A3157">
        <v>559</v>
      </c>
    </row>
    <row r="3158" spans="1:1" x14ac:dyDescent="0.25">
      <c r="A3158">
        <v>917</v>
      </c>
    </row>
    <row r="3159" spans="1:1" x14ac:dyDescent="0.25">
      <c r="A3159">
        <v>698</v>
      </c>
    </row>
    <row r="3160" spans="1:1" x14ac:dyDescent="0.25">
      <c r="A3160">
        <v>658</v>
      </c>
    </row>
    <row r="3161" spans="1:1" x14ac:dyDescent="0.25">
      <c r="A3161">
        <v>335</v>
      </c>
    </row>
    <row r="3162" spans="1:1" x14ac:dyDescent="0.25">
      <c r="A3162">
        <v>605</v>
      </c>
    </row>
    <row r="3163" spans="1:1" x14ac:dyDescent="0.25">
      <c r="A3163">
        <v>421</v>
      </c>
    </row>
    <row r="3164" spans="1:1" x14ac:dyDescent="0.25">
      <c r="A3164">
        <v>379</v>
      </c>
    </row>
    <row r="3165" spans="1:1" x14ac:dyDescent="0.25">
      <c r="A3165">
        <v>695</v>
      </c>
    </row>
    <row r="3166" spans="1:1" x14ac:dyDescent="0.25">
      <c r="A3166">
        <v>312</v>
      </c>
    </row>
    <row r="3167" spans="1:1" x14ac:dyDescent="0.25">
      <c r="A3167">
        <v>666</v>
      </c>
    </row>
    <row r="3168" spans="1:1" x14ac:dyDescent="0.25">
      <c r="A3168">
        <v>748</v>
      </c>
    </row>
    <row r="3169" spans="1:1" x14ac:dyDescent="0.25">
      <c r="A3169">
        <v>639</v>
      </c>
    </row>
    <row r="3170" spans="1:1" x14ac:dyDescent="0.25">
      <c r="A3170">
        <v>585</v>
      </c>
    </row>
    <row r="3171" spans="1:1" x14ac:dyDescent="0.25">
      <c r="A3171">
        <v>243</v>
      </c>
    </row>
    <row r="3172" spans="1:1" x14ac:dyDescent="0.25">
      <c r="A3172">
        <v>976</v>
      </c>
    </row>
    <row r="3173" spans="1:1" x14ac:dyDescent="0.25">
      <c r="A3173">
        <v>771</v>
      </c>
    </row>
    <row r="3174" spans="1:1" x14ac:dyDescent="0.25">
      <c r="A3174">
        <v>840</v>
      </c>
    </row>
    <row r="3175" spans="1:1" x14ac:dyDescent="0.25">
      <c r="A3175">
        <v>749</v>
      </c>
    </row>
    <row r="3176" spans="1:1" x14ac:dyDescent="0.25">
      <c r="A3176">
        <v>771</v>
      </c>
    </row>
    <row r="3177" spans="1:1" x14ac:dyDescent="0.25">
      <c r="A3177">
        <v>426</v>
      </c>
    </row>
    <row r="3178" spans="1:1" x14ac:dyDescent="0.25">
      <c r="A3178">
        <v>958</v>
      </c>
    </row>
    <row r="3179" spans="1:1" x14ac:dyDescent="0.25">
      <c r="A3179">
        <v>248</v>
      </c>
    </row>
    <row r="3180" spans="1:1" x14ac:dyDescent="0.25">
      <c r="A3180">
        <v>112</v>
      </c>
    </row>
    <row r="3181" spans="1:1" x14ac:dyDescent="0.25">
      <c r="A3181">
        <v>511</v>
      </c>
    </row>
    <row r="3182" spans="1:1" x14ac:dyDescent="0.25">
      <c r="A3182">
        <v>474</v>
      </c>
    </row>
    <row r="3183" spans="1:1" x14ac:dyDescent="0.25">
      <c r="A3183">
        <v>472</v>
      </c>
    </row>
    <row r="3184" spans="1:1" x14ac:dyDescent="0.25">
      <c r="A3184">
        <v>584</v>
      </c>
    </row>
    <row r="3185" spans="1:1" x14ac:dyDescent="0.25">
      <c r="A3185">
        <v>936</v>
      </c>
    </row>
    <row r="3186" spans="1:1" x14ac:dyDescent="0.25">
      <c r="A3186">
        <v>525</v>
      </c>
    </row>
    <row r="3187" spans="1:1" x14ac:dyDescent="0.25">
      <c r="A3187">
        <v>619</v>
      </c>
    </row>
    <row r="3188" spans="1:1" x14ac:dyDescent="0.25">
      <c r="A3188">
        <v>213</v>
      </c>
    </row>
    <row r="3189" spans="1:1" x14ac:dyDescent="0.25">
      <c r="A3189">
        <v>763</v>
      </c>
    </row>
    <row r="3190" spans="1:1" x14ac:dyDescent="0.25">
      <c r="A3190">
        <v>125</v>
      </c>
    </row>
    <row r="3191" spans="1:1" x14ac:dyDescent="0.25">
      <c r="A3191">
        <v>594</v>
      </c>
    </row>
    <row r="3192" spans="1:1" x14ac:dyDescent="0.25">
      <c r="A3192">
        <v>101</v>
      </c>
    </row>
    <row r="3193" spans="1:1" x14ac:dyDescent="0.25">
      <c r="A3193">
        <v>149</v>
      </c>
    </row>
    <row r="3194" spans="1:1" x14ac:dyDescent="0.25">
      <c r="A3194">
        <v>634</v>
      </c>
    </row>
    <row r="3195" spans="1:1" x14ac:dyDescent="0.25">
      <c r="A3195">
        <v>228</v>
      </c>
    </row>
    <row r="3196" spans="1:1" x14ac:dyDescent="0.25">
      <c r="A3196">
        <v>411</v>
      </c>
    </row>
    <row r="3197" spans="1:1" x14ac:dyDescent="0.25">
      <c r="A3197">
        <v>869</v>
      </c>
    </row>
    <row r="3198" spans="1:1" x14ac:dyDescent="0.25">
      <c r="A3198">
        <v>219</v>
      </c>
    </row>
    <row r="3199" spans="1:1" x14ac:dyDescent="0.25">
      <c r="A3199">
        <v>610</v>
      </c>
    </row>
    <row r="3200" spans="1:1" x14ac:dyDescent="0.25">
      <c r="A3200">
        <v>841</v>
      </c>
    </row>
    <row r="3201" spans="1:1" x14ac:dyDescent="0.25">
      <c r="A3201">
        <v>385</v>
      </c>
    </row>
    <row r="3202" spans="1:1" x14ac:dyDescent="0.25">
      <c r="A3202">
        <v>891</v>
      </c>
    </row>
    <row r="3203" spans="1:1" x14ac:dyDescent="0.25">
      <c r="A3203">
        <v>626</v>
      </c>
    </row>
    <row r="3204" spans="1:1" x14ac:dyDescent="0.25">
      <c r="A3204">
        <v>386</v>
      </c>
    </row>
    <row r="3205" spans="1:1" x14ac:dyDescent="0.25">
      <c r="A3205">
        <v>241</v>
      </c>
    </row>
    <row r="3206" spans="1:1" x14ac:dyDescent="0.25">
      <c r="A3206">
        <v>408</v>
      </c>
    </row>
    <row r="3207" spans="1:1" x14ac:dyDescent="0.25">
      <c r="A3207">
        <v>384</v>
      </c>
    </row>
    <row r="3208" spans="1:1" x14ac:dyDescent="0.25">
      <c r="A3208">
        <v>565</v>
      </c>
    </row>
    <row r="3209" spans="1:1" x14ac:dyDescent="0.25">
      <c r="A3209">
        <v>639</v>
      </c>
    </row>
    <row r="3210" spans="1:1" x14ac:dyDescent="0.25">
      <c r="A3210">
        <v>147</v>
      </c>
    </row>
    <row r="3211" spans="1:1" x14ac:dyDescent="0.25">
      <c r="A3211">
        <v>689</v>
      </c>
    </row>
    <row r="3212" spans="1:1" x14ac:dyDescent="0.25">
      <c r="A3212">
        <v>878</v>
      </c>
    </row>
    <row r="3213" spans="1:1" x14ac:dyDescent="0.25">
      <c r="A3213">
        <v>742</v>
      </c>
    </row>
    <row r="3214" spans="1:1" x14ac:dyDescent="0.25">
      <c r="A3214">
        <v>419</v>
      </c>
    </row>
    <row r="3215" spans="1:1" x14ac:dyDescent="0.25">
      <c r="A3215">
        <v>480</v>
      </c>
    </row>
    <row r="3216" spans="1:1" x14ac:dyDescent="0.25">
      <c r="A3216">
        <v>742</v>
      </c>
    </row>
    <row r="3217" spans="1:1" x14ac:dyDescent="0.25">
      <c r="A3217">
        <v>403</v>
      </c>
    </row>
    <row r="3218" spans="1:1" x14ac:dyDescent="0.25">
      <c r="A3218">
        <v>523</v>
      </c>
    </row>
    <row r="3219" spans="1:1" x14ac:dyDescent="0.25">
      <c r="A3219">
        <v>137</v>
      </c>
    </row>
    <row r="3220" spans="1:1" x14ac:dyDescent="0.25">
      <c r="A3220">
        <v>562</v>
      </c>
    </row>
    <row r="3221" spans="1:1" x14ac:dyDescent="0.25">
      <c r="A3221">
        <v>757</v>
      </c>
    </row>
    <row r="3222" spans="1:1" x14ac:dyDescent="0.25">
      <c r="A3222">
        <v>191</v>
      </c>
    </row>
    <row r="3223" spans="1:1" x14ac:dyDescent="0.25">
      <c r="A3223">
        <v>781</v>
      </c>
    </row>
    <row r="3224" spans="1:1" x14ac:dyDescent="0.25">
      <c r="A3224">
        <v>918</v>
      </c>
    </row>
    <row r="3225" spans="1:1" x14ac:dyDescent="0.25">
      <c r="A3225">
        <v>642</v>
      </c>
    </row>
    <row r="3226" spans="1:1" x14ac:dyDescent="0.25">
      <c r="A3226">
        <v>706</v>
      </c>
    </row>
    <row r="3227" spans="1:1" x14ac:dyDescent="0.25">
      <c r="A3227">
        <v>896</v>
      </c>
    </row>
    <row r="3228" spans="1:1" x14ac:dyDescent="0.25">
      <c r="A3228">
        <v>263</v>
      </c>
    </row>
    <row r="3229" spans="1:1" x14ac:dyDescent="0.25">
      <c r="A3229">
        <v>139</v>
      </c>
    </row>
    <row r="3230" spans="1:1" x14ac:dyDescent="0.25">
      <c r="A3230">
        <v>966</v>
      </c>
    </row>
    <row r="3231" spans="1:1" x14ac:dyDescent="0.25">
      <c r="A3231">
        <v>103</v>
      </c>
    </row>
    <row r="3232" spans="1:1" x14ac:dyDescent="0.25">
      <c r="A3232">
        <v>285</v>
      </c>
    </row>
    <row r="3233" spans="1:1" x14ac:dyDescent="0.25">
      <c r="A3233">
        <v>594</v>
      </c>
    </row>
    <row r="3234" spans="1:1" x14ac:dyDescent="0.25">
      <c r="A3234">
        <v>396</v>
      </c>
    </row>
    <row r="3235" spans="1:1" x14ac:dyDescent="0.25">
      <c r="A3235">
        <v>335</v>
      </c>
    </row>
    <row r="3236" spans="1:1" x14ac:dyDescent="0.25">
      <c r="A3236">
        <v>782</v>
      </c>
    </row>
    <row r="3237" spans="1:1" x14ac:dyDescent="0.25">
      <c r="A3237">
        <v>129</v>
      </c>
    </row>
    <row r="3238" spans="1:1" x14ac:dyDescent="0.25">
      <c r="A3238">
        <v>582</v>
      </c>
    </row>
    <row r="3239" spans="1:1" x14ac:dyDescent="0.25">
      <c r="A3239">
        <v>510</v>
      </c>
    </row>
    <row r="3240" spans="1:1" x14ac:dyDescent="0.25">
      <c r="A3240">
        <v>934</v>
      </c>
    </row>
    <row r="3241" spans="1:1" x14ac:dyDescent="0.25">
      <c r="A3241">
        <v>110</v>
      </c>
    </row>
    <row r="3242" spans="1:1" x14ac:dyDescent="0.25">
      <c r="A3242">
        <v>840</v>
      </c>
    </row>
    <row r="3243" spans="1:1" x14ac:dyDescent="0.25">
      <c r="A3243">
        <v>130</v>
      </c>
    </row>
    <row r="3244" spans="1:1" x14ac:dyDescent="0.25">
      <c r="A3244">
        <v>993</v>
      </c>
    </row>
    <row r="3245" spans="1:1" x14ac:dyDescent="0.25">
      <c r="A3245">
        <v>889</v>
      </c>
    </row>
    <row r="3246" spans="1:1" x14ac:dyDescent="0.25">
      <c r="A3246">
        <v>984</v>
      </c>
    </row>
    <row r="3247" spans="1:1" x14ac:dyDescent="0.25">
      <c r="A3247">
        <v>577</v>
      </c>
    </row>
    <row r="3248" spans="1:1" x14ac:dyDescent="0.25">
      <c r="A3248">
        <v>993</v>
      </c>
    </row>
    <row r="3249" spans="1:1" x14ac:dyDescent="0.25">
      <c r="A3249">
        <v>299</v>
      </c>
    </row>
    <row r="3250" spans="1:1" x14ac:dyDescent="0.25">
      <c r="A3250">
        <v>281</v>
      </c>
    </row>
    <row r="3251" spans="1:1" x14ac:dyDescent="0.25">
      <c r="A3251">
        <v>818</v>
      </c>
    </row>
    <row r="3252" spans="1:1" x14ac:dyDescent="0.25">
      <c r="A3252">
        <v>352</v>
      </c>
    </row>
    <row r="3253" spans="1:1" x14ac:dyDescent="0.25">
      <c r="A3253">
        <v>269</v>
      </c>
    </row>
    <row r="3254" spans="1:1" x14ac:dyDescent="0.25">
      <c r="A3254">
        <v>150</v>
      </c>
    </row>
    <row r="3255" spans="1:1" x14ac:dyDescent="0.25">
      <c r="A3255">
        <v>193</v>
      </c>
    </row>
    <row r="3256" spans="1:1" x14ac:dyDescent="0.25">
      <c r="A3256">
        <v>756</v>
      </c>
    </row>
    <row r="3257" spans="1:1" x14ac:dyDescent="0.25">
      <c r="A3257">
        <v>743</v>
      </c>
    </row>
    <row r="3258" spans="1:1" x14ac:dyDescent="0.25">
      <c r="A3258">
        <v>640</v>
      </c>
    </row>
    <row r="3259" spans="1:1" x14ac:dyDescent="0.25">
      <c r="A3259">
        <v>962</v>
      </c>
    </row>
    <row r="3260" spans="1:1" x14ac:dyDescent="0.25">
      <c r="A3260">
        <v>757</v>
      </c>
    </row>
    <row r="3261" spans="1:1" x14ac:dyDescent="0.25">
      <c r="A3261">
        <v>685</v>
      </c>
    </row>
    <row r="3262" spans="1:1" x14ac:dyDescent="0.25">
      <c r="A3262">
        <v>419</v>
      </c>
    </row>
    <row r="3263" spans="1:1" x14ac:dyDescent="0.25">
      <c r="A3263">
        <v>383</v>
      </c>
    </row>
    <row r="3264" spans="1:1" x14ac:dyDescent="0.25">
      <c r="A3264">
        <v>465</v>
      </c>
    </row>
    <row r="3265" spans="1:1" x14ac:dyDescent="0.25">
      <c r="A3265">
        <v>918</v>
      </c>
    </row>
    <row r="3266" spans="1:1" x14ac:dyDescent="0.25">
      <c r="A3266">
        <v>288</v>
      </c>
    </row>
    <row r="3267" spans="1:1" x14ac:dyDescent="0.25">
      <c r="A3267">
        <v>1000</v>
      </c>
    </row>
    <row r="3268" spans="1:1" x14ac:dyDescent="0.25">
      <c r="A3268">
        <v>410</v>
      </c>
    </row>
    <row r="3269" spans="1:1" x14ac:dyDescent="0.25">
      <c r="A3269">
        <v>790</v>
      </c>
    </row>
    <row r="3270" spans="1:1" x14ac:dyDescent="0.25">
      <c r="A3270">
        <v>213</v>
      </c>
    </row>
    <row r="3271" spans="1:1" x14ac:dyDescent="0.25">
      <c r="A3271">
        <v>196</v>
      </c>
    </row>
    <row r="3272" spans="1:1" x14ac:dyDescent="0.25">
      <c r="A3272">
        <v>917</v>
      </c>
    </row>
    <row r="3273" spans="1:1" x14ac:dyDescent="0.25">
      <c r="A3273">
        <v>551</v>
      </c>
    </row>
    <row r="3274" spans="1:1" x14ac:dyDescent="0.25">
      <c r="A3274">
        <v>619</v>
      </c>
    </row>
    <row r="3275" spans="1:1" x14ac:dyDescent="0.25">
      <c r="A3275">
        <v>574</v>
      </c>
    </row>
    <row r="3276" spans="1:1" x14ac:dyDescent="0.25">
      <c r="A3276">
        <v>654</v>
      </c>
    </row>
    <row r="3277" spans="1:1" x14ac:dyDescent="0.25">
      <c r="A3277">
        <v>345</v>
      </c>
    </row>
    <row r="3278" spans="1:1" x14ac:dyDescent="0.25">
      <c r="A3278">
        <v>418</v>
      </c>
    </row>
    <row r="3279" spans="1:1" x14ac:dyDescent="0.25">
      <c r="A3279">
        <v>827</v>
      </c>
    </row>
    <row r="3280" spans="1:1" x14ac:dyDescent="0.25">
      <c r="A3280">
        <v>519</v>
      </c>
    </row>
    <row r="3281" spans="1:1" x14ac:dyDescent="0.25">
      <c r="A3281">
        <v>946</v>
      </c>
    </row>
    <row r="3282" spans="1:1" x14ac:dyDescent="0.25">
      <c r="A3282">
        <v>153</v>
      </c>
    </row>
    <row r="3283" spans="1:1" x14ac:dyDescent="0.25">
      <c r="A3283">
        <v>761</v>
      </c>
    </row>
    <row r="3284" spans="1:1" x14ac:dyDescent="0.25">
      <c r="A3284">
        <v>587</v>
      </c>
    </row>
    <row r="3285" spans="1:1" x14ac:dyDescent="0.25">
      <c r="A3285">
        <v>857</v>
      </c>
    </row>
    <row r="3286" spans="1:1" x14ac:dyDescent="0.25">
      <c r="A3286">
        <v>975</v>
      </c>
    </row>
    <row r="3287" spans="1:1" x14ac:dyDescent="0.25">
      <c r="A3287">
        <v>346</v>
      </c>
    </row>
    <row r="3288" spans="1:1" x14ac:dyDescent="0.25">
      <c r="A3288">
        <v>793</v>
      </c>
    </row>
    <row r="3289" spans="1:1" x14ac:dyDescent="0.25">
      <c r="A3289">
        <v>209</v>
      </c>
    </row>
    <row r="3290" spans="1:1" x14ac:dyDescent="0.25">
      <c r="A3290">
        <v>174</v>
      </c>
    </row>
    <row r="3291" spans="1:1" x14ac:dyDescent="0.25">
      <c r="A3291">
        <v>518</v>
      </c>
    </row>
    <row r="3292" spans="1:1" x14ac:dyDescent="0.25">
      <c r="A3292">
        <v>994</v>
      </c>
    </row>
    <row r="3293" spans="1:1" x14ac:dyDescent="0.25">
      <c r="A3293">
        <v>932</v>
      </c>
    </row>
    <row r="3294" spans="1:1" x14ac:dyDescent="0.25">
      <c r="A3294">
        <v>575</v>
      </c>
    </row>
    <row r="3295" spans="1:1" x14ac:dyDescent="0.25">
      <c r="A3295">
        <v>202</v>
      </c>
    </row>
    <row r="3296" spans="1:1" x14ac:dyDescent="0.25">
      <c r="A3296">
        <v>306</v>
      </c>
    </row>
    <row r="3297" spans="1:1" x14ac:dyDescent="0.25">
      <c r="A3297">
        <v>583</v>
      </c>
    </row>
    <row r="3298" spans="1:1" x14ac:dyDescent="0.25">
      <c r="A3298">
        <v>946</v>
      </c>
    </row>
    <row r="3299" spans="1:1" x14ac:dyDescent="0.25">
      <c r="A3299">
        <v>392</v>
      </c>
    </row>
    <row r="3300" spans="1:1" x14ac:dyDescent="0.25">
      <c r="A3300">
        <v>145</v>
      </c>
    </row>
    <row r="3301" spans="1:1" x14ac:dyDescent="0.25">
      <c r="A3301">
        <v>589</v>
      </c>
    </row>
    <row r="3302" spans="1:1" x14ac:dyDescent="0.25">
      <c r="A3302">
        <v>477</v>
      </c>
    </row>
    <row r="3303" spans="1:1" x14ac:dyDescent="0.25">
      <c r="A3303">
        <v>290</v>
      </c>
    </row>
    <row r="3304" spans="1:1" x14ac:dyDescent="0.25">
      <c r="A3304">
        <v>216</v>
      </c>
    </row>
    <row r="3305" spans="1:1" x14ac:dyDescent="0.25">
      <c r="A3305">
        <v>450</v>
      </c>
    </row>
    <row r="3306" spans="1:1" x14ac:dyDescent="0.25">
      <c r="A3306">
        <v>548</v>
      </c>
    </row>
    <row r="3307" spans="1:1" x14ac:dyDescent="0.25">
      <c r="A3307">
        <v>299</v>
      </c>
    </row>
    <row r="3308" spans="1:1" x14ac:dyDescent="0.25">
      <c r="A3308">
        <v>383</v>
      </c>
    </row>
    <row r="3309" spans="1:1" x14ac:dyDescent="0.25">
      <c r="A3309">
        <v>578</v>
      </c>
    </row>
    <row r="3310" spans="1:1" x14ac:dyDescent="0.25">
      <c r="A3310">
        <v>813</v>
      </c>
    </row>
    <row r="3311" spans="1:1" x14ac:dyDescent="0.25">
      <c r="A3311">
        <v>774</v>
      </c>
    </row>
    <row r="3312" spans="1:1" x14ac:dyDescent="0.25">
      <c r="A3312">
        <v>211</v>
      </c>
    </row>
    <row r="3313" spans="1:1" x14ac:dyDescent="0.25">
      <c r="A3313">
        <v>399</v>
      </c>
    </row>
    <row r="3314" spans="1:1" x14ac:dyDescent="0.25">
      <c r="A3314">
        <v>1000</v>
      </c>
    </row>
    <row r="3315" spans="1:1" x14ac:dyDescent="0.25">
      <c r="A3315">
        <v>632</v>
      </c>
    </row>
    <row r="3316" spans="1:1" x14ac:dyDescent="0.25">
      <c r="A3316">
        <v>307</v>
      </c>
    </row>
    <row r="3317" spans="1:1" x14ac:dyDescent="0.25">
      <c r="A3317">
        <v>323</v>
      </c>
    </row>
    <row r="3318" spans="1:1" x14ac:dyDescent="0.25">
      <c r="A3318">
        <v>549</v>
      </c>
    </row>
    <row r="3319" spans="1:1" x14ac:dyDescent="0.25">
      <c r="A3319">
        <v>367</v>
      </c>
    </row>
    <row r="3320" spans="1:1" x14ac:dyDescent="0.25">
      <c r="A3320">
        <v>113</v>
      </c>
    </row>
    <row r="3321" spans="1:1" x14ac:dyDescent="0.25">
      <c r="A3321">
        <v>962</v>
      </c>
    </row>
    <row r="3322" spans="1:1" x14ac:dyDescent="0.25">
      <c r="A3322">
        <v>321</v>
      </c>
    </row>
    <row r="3323" spans="1:1" x14ac:dyDescent="0.25">
      <c r="A3323">
        <v>634</v>
      </c>
    </row>
    <row r="3324" spans="1:1" x14ac:dyDescent="0.25">
      <c r="A3324">
        <v>280</v>
      </c>
    </row>
    <row r="3325" spans="1:1" x14ac:dyDescent="0.25">
      <c r="A3325">
        <v>257</v>
      </c>
    </row>
    <row r="3326" spans="1:1" x14ac:dyDescent="0.25">
      <c r="A3326">
        <v>329</v>
      </c>
    </row>
    <row r="3327" spans="1:1" x14ac:dyDescent="0.25">
      <c r="A3327">
        <v>968</v>
      </c>
    </row>
    <row r="3328" spans="1:1" x14ac:dyDescent="0.25">
      <c r="A3328">
        <v>130</v>
      </c>
    </row>
    <row r="3329" spans="1:1" x14ac:dyDescent="0.25">
      <c r="A3329">
        <v>841</v>
      </c>
    </row>
    <row r="3330" spans="1:1" x14ac:dyDescent="0.25">
      <c r="A3330">
        <v>397</v>
      </c>
    </row>
    <row r="3331" spans="1:1" x14ac:dyDescent="0.25">
      <c r="A3331">
        <v>518</v>
      </c>
    </row>
    <row r="3332" spans="1:1" x14ac:dyDescent="0.25">
      <c r="A3332">
        <v>385</v>
      </c>
    </row>
    <row r="3333" spans="1:1" x14ac:dyDescent="0.25">
      <c r="A3333">
        <v>783</v>
      </c>
    </row>
    <row r="3334" spans="1:1" x14ac:dyDescent="0.25">
      <c r="A3334">
        <v>276</v>
      </c>
    </row>
    <row r="3335" spans="1:1" x14ac:dyDescent="0.25">
      <c r="A3335">
        <v>100</v>
      </c>
    </row>
    <row r="3336" spans="1:1" x14ac:dyDescent="0.25">
      <c r="A3336">
        <v>393</v>
      </c>
    </row>
    <row r="3337" spans="1:1" x14ac:dyDescent="0.25">
      <c r="A3337">
        <v>185</v>
      </c>
    </row>
    <row r="3338" spans="1:1" x14ac:dyDescent="0.25">
      <c r="A3338">
        <v>859</v>
      </c>
    </row>
    <row r="3339" spans="1:1" x14ac:dyDescent="0.25">
      <c r="A3339">
        <v>599</v>
      </c>
    </row>
    <row r="3340" spans="1:1" x14ac:dyDescent="0.25">
      <c r="A3340">
        <v>114</v>
      </c>
    </row>
    <row r="3341" spans="1:1" x14ac:dyDescent="0.25">
      <c r="A3341">
        <v>222</v>
      </c>
    </row>
    <row r="3342" spans="1:1" x14ac:dyDescent="0.25">
      <c r="A3342">
        <v>463</v>
      </c>
    </row>
    <row r="3343" spans="1:1" x14ac:dyDescent="0.25">
      <c r="A3343">
        <v>244</v>
      </c>
    </row>
    <row r="3344" spans="1:1" x14ac:dyDescent="0.25">
      <c r="A3344">
        <v>908</v>
      </c>
    </row>
    <row r="3345" spans="1:1" x14ac:dyDescent="0.25">
      <c r="A3345">
        <v>529</v>
      </c>
    </row>
    <row r="3346" spans="1:1" x14ac:dyDescent="0.25">
      <c r="A3346">
        <v>224</v>
      </c>
    </row>
    <row r="3347" spans="1:1" x14ac:dyDescent="0.25">
      <c r="A3347">
        <v>752</v>
      </c>
    </row>
    <row r="3348" spans="1:1" x14ac:dyDescent="0.25">
      <c r="A3348">
        <v>437</v>
      </c>
    </row>
    <row r="3349" spans="1:1" x14ac:dyDescent="0.25">
      <c r="A3349">
        <v>179</v>
      </c>
    </row>
    <row r="3350" spans="1:1" x14ac:dyDescent="0.25">
      <c r="A3350">
        <v>463</v>
      </c>
    </row>
    <row r="3351" spans="1:1" x14ac:dyDescent="0.25">
      <c r="A3351">
        <v>109</v>
      </c>
    </row>
    <row r="3352" spans="1:1" x14ac:dyDescent="0.25">
      <c r="A3352">
        <v>115</v>
      </c>
    </row>
    <row r="3353" spans="1:1" x14ac:dyDescent="0.25">
      <c r="A3353">
        <v>268</v>
      </c>
    </row>
    <row r="3354" spans="1:1" x14ac:dyDescent="0.25">
      <c r="A3354">
        <v>603</v>
      </c>
    </row>
    <row r="3355" spans="1:1" x14ac:dyDescent="0.25">
      <c r="A3355">
        <v>665</v>
      </c>
    </row>
    <row r="3356" spans="1:1" x14ac:dyDescent="0.25">
      <c r="A3356">
        <v>138</v>
      </c>
    </row>
    <row r="3357" spans="1:1" x14ac:dyDescent="0.25">
      <c r="A3357">
        <v>143</v>
      </c>
    </row>
    <row r="3358" spans="1:1" x14ac:dyDescent="0.25">
      <c r="A3358">
        <v>610</v>
      </c>
    </row>
    <row r="3359" spans="1:1" x14ac:dyDescent="0.25">
      <c r="A3359">
        <v>597</v>
      </c>
    </row>
    <row r="3360" spans="1:1" x14ac:dyDescent="0.25">
      <c r="A3360">
        <v>777</v>
      </c>
    </row>
    <row r="3361" spans="1:1" x14ac:dyDescent="0.25">
      <c r="A3361">
        <v>938</v>
      </c>
    </row>
    <row r="3362" spans="1:1" x14ac:dyDescent="0.25">
      <c r="A3362">
        <v>155</v>
      </c>
    </row>
    <row r="3363" spans="1:1" x14ac:dyDescent="0.25">
      <c r="A3363">
        <v>163</v>
      </c>
    </row>
    <row r="3364" spans="1:1" x14ac:dyDescent="0.25">
      <c r="A3364">
        <v>333</v>
      </c>
    </row>
    <row r="3365" spans="1:1" x14ac:dyDescent="0.25">
      <c r="A3365">
        <v>623</v>
      </c>
    </row>
    <row r="3366" spans="1:1" x14ac:dyDescent="0.25">
      <c r="A3366">
        <v>256</v>
      </c>
    </row>
    <row r="3367" spans="1:1" x14ac:dyDescent="0.25">
      <c r="A3367">
        <v>664</v>
      </c>
    </row>
    <row r="3368" spans="1:1" x14ac:dyDescent="0.25">
      <c r="A3368">
        <v>256</v>
      </c>
    </row>
    <row r="3369" spans="1:1" x14ac:dyDescent="0.25">
      <c r="A3369">
        <v>120</v>
      </c>
    </row>
    <row r="3370" spans="1:1" x14ac:dyDescent="0.25">
      <c r="A3370">
        <v>549</v>
      </c>
    </row>
    <row r="3371" spans="1:1" x14ac:dyDescent="0.25">
      <c r="A3371">
        <v>449</v>
      </c>
    </row>
    <row r="3372" spans="1:1" x14ac:dyDescent="0.25">
      <c r="A3372">
        <v>809</v>
      </c>
    </row>
    <row r="3373" spans="1:1" x14ac:dyDescent="0.25">
      <c r="A3373">
        <v>691</v>
      </c>
    </row>
    <row r="3374" spans="1:1" x14ac:dyDescent="0.25">
      <c r="A3374">
        <v>419</v>
      </c>
    </row>
    <row r="3375" spans="1:1" x14ac:dyDescent="0.25">
      <c r="A3375">
        <v>477</v>
      </c>
    </row>
    <row r="3376" spans="1:1" x14ac:dyDescent="0.25">
      <c r="A3376">
        <v>186</v>
      </c>
    </row>
    <row r="3377" spans="1:1" x14ac:dyDescent="0.25">
      <c r="A3377">
        <v>781</v>
      </c>
    </row>
    <row r="3378" spans="1:1" x14ac:dyDescent="0.25">
      <c r="A3378">
        <v>419</v>
      </c>
    </row>
    <row r="3379" spans="1:1" x14ac:dyDescent="0.25">
      <c r="A3379">
        <v>995</v>
      </c>
    </row>
    <row r="3380" spans="1:1" x14ac:dyDescent="0.25">
      <c r="A3380">
        <v>546</v>
      </c>
    </row>
    <row r="3381" spans="1:1" x14ac:dyDescent="0.25">
      <c r="A3381">
        <v>910</v>
      </c>
    </row>
    <row r="3382" spans="1:1" x14ac:dyDescent="0.25">
      <c r="A3382">
        <v>700</v>
      </c>
    </row>
    <row r="3383" spans="1:1" x14ac:dyDescent="0.25">
      <c r="A3383">
        <v>199</v>
      </c>
    </row>
    <row r="3384" spans="1:1" x14ac:dyDescent="0.25">
      <c r="A3384">
        <v>967</v>
      </c>
    </row>
    <row r="3385" spans="1:1" x14ac:dyDescent="0.25">
      <c r="A3385">
        <v>975</v>
      </c>
    </row>
    <row r="3386" spans="1:1" x14ac:dyDescent="0.25">
      <c r="A3386">
        <v>214</v>
      </c>
    </row>
    <row r="3387" spans="1:1" x14ac:dyDescent="0.25">
      <c r="A3387">
        <v>807</v>
      </c>
    </row>
    <row r="3388" spans="1:1" x14ac:dyDescent="0.25">
      <c r="A3388">
        <v>446</v>
      </c>
    </row>
    <row r="3389" spans="1:1" x14ac:dyDescent="0.25">
      <c r="A3389">
        <v>736</v>
      </c>
    </row>
    <row r="3390" spans="1:1" x14ac:dyDescent="0.25">
      <c r="A3390">
        <v>561</v>
      </c>
    </row>
    <row r="3391" spans="1:1" x14ac:dyDescent="0.25">
      <c r="A3391">
        <v>640</v>
      </c>
    </row>
    <row r="3392" spans="1:1" x14ac:dyDescent="0.25">
      <c r="A3392">
        <v>288</v>
      </c>
    </row>
    <row r="3393" spans="1:1" x14ac:dyDescent="0.25">
      <c r="A3393">
        <v>165</v>
      </c>
    </row>
    <row r="3394" spans="1:1" x14ac:dyDescent="0.25">
      <c r="A3394">
        <v>779</v>
      </c>
    </row>
    <row r="3395" spans="1:1" x14ac:dyDescent="0.25">
      <c r="A3395">
        <v>508</v>
      </c>
    </row>
    <row r="3396" spans="1:1" x14ac:dyDescent="0.25">
      <c r="A3396">
        <v>614</v>
      </c>
    </row>
    <row r="3397" spans="1:1" x14ac:dyDescent="0.25">
      <c r="A3397">
        <v>963</v>
      </c>
    </row>
    <row r="3398" spans="1:1" x14ac:dyDescent="0.25">
      <c r="A3398">
        <v>866</v>
      </c>
    </row>
    <row r="3399" spans="1:1" x14ac:dyDescent="0.25">
      <c r="A3399">
        <v>910</v>
      </c>
    </row>
    <row r="3400" spans="1:1" x14ac:dyDescent="0.25">
      <c r="A3400">
        <v>424</v>
      </c>
    </row>
    <row r="3401" spans="1:1" x14ac:dyDescent="0.25">
      <c r="A3401">
        <v>632</v>
      </c>
    </row>
    <row r="3402" spans="1:1" x14ac:dyDescent="0.25">
      <c r="A3402">
        <v>481</v>
      </c>
    </row>
    <row r="3403" spans="1:1" x14ac:dyDescent="0.25">
      <c r="A3403">
        <v>808</v>
      </c>
    </row>
    <row r="3404" spans="1:1" x14ac:dyDescent="0.25">
      <c r="A3404">
        <v>318</v>
      </c>
    </row>
    <row r="3405" spans="1:1" x14ac:dyDescent="0.25">
      <c r="A3405">
        <v>588</v>
      </c>
    </row>
    <row r="3406" spans="1:1" x14ac:dyDescent="0.25">
      <c r="A3406">
        <v>560</v>
      </c>
    </row>
    <row r="3407" spans="1:1" x14ac:dyDescent="0.25">
      <c r="A3407">
        <v>814</v>
      </c>
    </row>
    <row r="3408" spans="1:1" x14ac:dyDescent="0.25">
      <c r="A3408">
        <v>348</v>
      </c>
    </row>
    <row r="3409" spans="1:1" x14ac:dyDescent="0.25">
      <c r="A3409">
        <v>602</v>
      </c>
    </row>
    <row r="3410" spans="1:1" x14ac:dyDescent="0.25">
      <c r="A3410">
        <v>679</v>
      </c>
    </row>
    <row r="3411" spans="1:1" x14ac:dyDescent="0.25">
      <c r="A3411">
        <v>970</v>
      </c>
    </row>
    <row r="3412" spans="1:1" x14ac:dyDescent="0.25">
      <c r="A3412">
        <v>587</v>
      </c>
    </row>
    <row r="3413" spans="1:1" x14ac:dyDescent="0.25">
      <c r="A3413">
        <v>531</v>
      </c>
    </row>
    <row r="3414" spans="1:1" x14ac:dyDescent="0.25">
      <c r="A3414">
        <v>698</v>
      </c>
    </row>
    <row r="3415" spans="1:1" x14ac:dyDescent="0.25">
      <c r="A3415">
        <v>193</v>
      </c>
    </row>
    <row r="3416" spans="1:1" x14ac:dyDescent="0.25">
      <c r="A3416">
        <v>568</v>
      </c>
    </row>
    <row r="3417" spans="1:1" x14ac:dyDescent="0.25">
      <c r="A3417">
        <v>232</v>
      </c>
    </row>
    <row r="3418" spans="1:1" x14ac:dyDescent="0.25">
      <c r="A3418">
        <v>551</v>
      </c>
    </row>
    <row r="3419" spans="1:1" x14ac:dyDescent="0.25">
      <c r="A3419">
        <v>828</v>
      </c>
    </row>
    <row r="3420" spans="1:1" x14ac:dyDescent="0.25">
      <c r="A3420">
        <v>736</v>
      </c>
    </row>
    <row r="3421" spans="1:1" x14ac:dyDescent="0.25">
      <c r="A3421">
        <v>402</v>
      </c>
    </row>
    <row r="3422" spans="1:1" x14ac:dyDescent="0.25">
      <c r="A3422">
        <v>872</v>
      </c>
    </row>
    <row r="3423" spans="1:1" x14ac:dyDescent="0.25">
      <c r="A3423">
        <v>945</v>
      </c>
    </row>
    <row r="3424" spans="1:1" x14ac:dyDescent="0.25">
      <c r="A3424">
        <v>797</v>
      </c>
    </row>
    <row r="3425" spans="1:1" x14ac:dyDescent="0.25">
      <c r="A3425">
        <v>329</v>
      </c>
    </row>
    <row r="3426" spans="1:1" x14ac:dyDescent="0.25">
      <c r="A3426">
        <v>610</v>
      </c>
    </row>
    <row r="3427" spans="1:1" x14ac:dyDescent="0.25">
      <c r="A3427">
        <v>423</v>
      </c>
    </row>
    <row r="3428" spans="1:1" x14ac:dyDescent="0.25">
      <c r="A3428">
        <v>629</v>
      </c>
    </row>
    <row r="3429" spans="1:1" x14ac:dyDescent="0.25">
      <c r="A3429">
        <v>734</v>
      </c>
    </row>
    <row r="3430" spans="1:1" x14ac:dyDescent="0.25">
      <c r="A3430">
        <v>803</v>
      </c>
    </row>
    <row r="3431" spans="1:1" x14ac:dyDescent="0.25">
      <c r="A3431">
        <v>131</v>
      </c>
    </row>
    <row r="3432" spans="1:1" x14ac:dyDescent="0.25">
      <c r="A3432">
        <v>684</v>
      </c>
    </row>
    <row r="3433" spans="1:1" x14ac:dyDescent="0.25">
      <c r="A3433">
        <v>154</v>
      </c>
    </row>
    <row r="3434" spans="1:1" x14ac:dyDescent="0.25">
      <c r="A3434">
        <v>250</v>
      </c>
    </row>
    <row r="3435" spans="1:1" x14ac:dyDescent="0.25">
      <c r="A3435">
        <v>695</v>
      </c>
    </row>
    <row r="3436" spans="1:1" x14ac:dyDescent="0.25">
      <c r="A3436">
        <v>305</v>
      </c>
    </row>
    <row r="3437" spans="1:1" x14ac:dyDescent="0.25">
      <c r="A3437">
        <v>549</v>
      </c>
    </row>
    <row r="3438" spans="1:1" x14ac:dyDescent="0.25">
      <c r="A3438">
        <v>196</v>
      </c>
    </row>
    <row r="3439" spans="1:1" x14ac:dyDescent="0.25">
      <c r="A3439">
        <v>532</v>
      </c>
    </row>
    <row r="3440" spans="1:1" x14ac:dyDescent="0.25">
      <c r="A3440">
        <v>805</v>
      </c>
    </row>
    <row r="3441" spans="1:1" x14ac:dyDescent="0.25">
      <c r="A3441">
        <v>503</v>
      </c>
    </row>
    <row r="3442" spans="1:1" x14ac:dyDescent="0.25">
      <c r="A3442">
        <v>711</v>
      </c>
    </row>
    <row r="3443" spans="1:1" x14ac:dyDescent="0.25">
      <c r="A3443">
        <v>367</v>
      </c>
    </row>
    <row r="3444" spans="1:1" x14ac:dyDescent="0.25">
      <c r="A3444">
        <v>529</v>
      </c>
    </row>
    <row r="3445" spans="1:1" x14ac:dyDescent="0.25">
      <c r="A3445">
        <v>242</v>
      </c>
    </row>
    <row r="3446" spans="1:1" x14ac:dyDescent="0.25">
      <c r="A3446">
        <v>345</v>
      </c>
    </row>
    <row r="3447" spans="1:1" x14ac:dyDescent="0.25">
      <c r="A3447">
        <v>459</v>
      </c>
    </row>
    <row r="3448" spans="1:1" x14ac:dyDescent="0.25">
      <c r="A3448">
        <v>339</v>
      </c>
    </row>
    <row r="3449" spans="1:1" x14ac:dyDescent="0.25">
      <c r="A3449">
        <v>879</v>
      </c>
    </row>
    <row r="3450" spans="1:1" x14ac:dyDescent="0.25">
      <c r="A3450">
        <v>419</v>
      </c>
    </row>
    <row r="3451" spans="1:1" x14ac:dyDescent="0.25">
      <c r="A3451">
        <v>902</v>
      </c>
    </row>
    <row r="3452" spans="1:1" x14ac:dyDescent="0.25">
      <c r="A3452">
        <v>672</v>
      </c>
    </row>
    <row r="3453" spans="1:1" x14ac:dyDescent="0.25">
      <c r="A3453">
        <v>469</v>
      </c>
    </row>
    <row r="3454" spans="1:1" x14ac:dyDescent="0.25">
      <c r="A3454">
        <v>489</v>
      </c>
    </row>
    <row r="3455" spans="1:1" x14ac:dyDescent="0.25">
      <c r="A3455">
        <v>956</v>
      </c>
    </row>
    <row r="3456" spans="1:1" x14ac:dyDescent="0.25">
      <c r="A3456">
        <v>536</v>
      </c>
    </row>
    <row r="3457" spans="1:1" x14ac:dyDescent="0.25">
      <c r="A3457">
        <v>953</v>
      </c>
    </row>
    <row r="3458" spans="1:1" x14ac:dyDescent="0.25">
      <c r="A3458">
        <v>344</v>
      </c>
    </row>
    <row r="3459" spans="1:1" x14ac:dyDescent="0.25">
      <c r="A3459">
        <v>660</v>
      </c>
    </row>
    <row r="3460" spans="1:1" x14ac:dyDescent="0.25">
      <c r="A3460">
        <v>813</v>
      </c>
    </row>
    <row r="3461" spans="1:1" x14ac:dyDescent="0.25">
      <c r="A3461">
        <v>235</v>
      </c>
    </row>
    <row r="3462" spans="1:1" x14ac:dyDescent="0.25">
      <c r="A3462">
        <v>152</v>
      </c>
    </row>
    <row r="3463" spans="1:1" x14ac:dyDescent="0.25">
      <c r="A3463">
        <v>603</v>
      </c>
    </row>
    <row r="3464" spans="1:1" x14ac:dyDescent="0.25">
      <c r="A3464">
        <v>219</v>
      </c>
    </row>
    <row r="3465" spans="1:1" x14ac:dyDescent="0.25">
      <c r="A3465">
        <v>594</v>
      </c>
    </row>
    <row r="3466" spans="1:1" x14ac:dyDescent="0.25">
      <c r="A3466">
        <v>749</v>
      </c>
    </row>
    <row r="3467" spans="1:1" x14ac:dyDescent="0.25">
      <c r="A3467">
        <v>424</v>
      </c>
    </row>
    <row r="3468" spans="1:1" x14ac:dyDescent="0.25">
      <c r="A3468">
        <v>915</v>
      </c>
    </row>
    <row r="3469" spans="1:1" x14ac:dyDescent="0.25">
      <c r="A3469">
        <v>682</v>
      </c>
    </row>
    <row r="3470" spans="1:1" x14ac:dyDescent="0.25">
      <c r="A3470">
        <v>808</v>
      </c>
    </row>
    <row r="3471" spans="1:1" x14ac:dyDescent="0.25">
      <c r="A3471">
        <v>157</v>
      </c>
    </row>
    <row r="3472" spans="1:1" x14ac:dyDescent="0.25">
      <c r="A3472">
        <v>615</v>
      </c>
    </row>
    <row r="3473" spans="1:1" x14ac:dyDescent="0.25">
      <c r="A3473">
        <v>577</v>
      </c>
    </row>
    <row r="3474" spans="1:1" x14ac:dyDescent="0.25">
      <c r="A3474">
        <v>595</v>
      </c>
    </row>
    <row r="3475" spans="1:1" x14ac:dyDescent="0.25">
      <c r="A3475">
        <v>499</v>
      </c>
    </row>
    <row r="3476" spans="1:1" x14ac:dyDescent="0.25">
      <c r="A3476">
        <v>219</v>
      </c>
    </row>
    <row r="3477" spans="1:1" x14ac:dyDescent="0.25">
      <c r="A3477">
        <v>763</v>
      </c>
    </row>
    <row r="3478" spans="1:1" x14ac:dyDescent="0.25">
      <c r="A3478">
        <v>640</v>
      </c>
    </row>
    <row r="3479" spans="1:1" x14ac:dyDescent="0.25">
      <c r="A3479">
        <v>381</v>
      </c>
    </row>
    <row r="3480" spans="1:1" x14ac:dyDescent="0.25">
      <c r="A3480">
        <v>254</v>
      </c>
    </row>
    <row r="3481" spans="1:1" x14ac:dyDescent="0.25">
      <c r="A3481">
        <v>857</v>
      </c>
    </row>
    <row r="3482" spans="1:1" x14ac:dyDescent="0.25">
      <c r="A3482">
        <v>511</v>
      </c>
    </row>
    <row r="3483" spans="1:1" x14ac:dyDescent="0.25">
      <c r="A3483">
        <v>389</v>
      </c>
    </row>
    <row r="3484" spans="1:1" x14ac:dyDescent="0.25">
      <c r="A3484">
        <v>380</v>
      </c>
    </row>
    <row r="3485" spans="1:1" x14ac:dyDescent="0.25">
      <c r="A3485">
        <v>465</v>
      </c>
    </row>
    <row r="3486" spans="1:1" x14ac:dyDescent="0.25">
      <c r="A3486">
        <v>232</v>
      </c>
    </row>
    <row r="3487" spans="1:1" x14ac:dyDescent="0.25">
      <c r="A3487">
        <v>887</v>
      </c>
    </row>
    <row r="3488" spans="1:1" x14ac:dyDescent="0.25">
      <c r="A3488">
        <v>920</v>
      </c>
    </row>
    <row r="3489" spans="1:1" x14ac:dyDescent="0.25">
      <c r="A3489">
        <v>789</v>
      </c>
    </row>
    <row r="3490" spans="1:1" x14ac:dyDescent="0.25">
      <c r="A3490">
        <v>825</v>
      </c>
    </row>
    <row r="3491" spans="1:1" x14ac:dyDescent="0.25">
      <c r="A3491">
        <v>591</v>
      </c>
    </row>
    <row r="3492" spans="1:1" x14ac:dyDescent="0.25">
      <c r="A3492">
        <v>147</v>
      </c>
    </row>
    <row r="3493" spans="1:1" x14ac:dyDescent="0.25">
      <c r="A3493">
        <v>530</v>
      </c>
    </row>
    <row r="3494" spans="1:1" x14ac:dyDescent="0.25">
      <c r="A3494">
        <v>343</v>
      </c>
    </row>
    <row r="3495" spans="1:1" x14ac:dyDescent="0.25">
      <c r="A3495">
        <v>643</v>
      </c>
    </row>
    <row r="3496" spans="1:1" x14ac:dyDescent="0.25">
      <c r="A3496">
        <v>169</v>
      </c>
    </row>
    <row r="3497" spans="1:1" x14ac:dyDescent="0.25">
      <c r="A3497">
        <v>853</v>
      </c>
    </row>
    <row r="3498" spans="1:1" x14ac:dyDescent="0.25">
      <c r="A3498">
        <v>601</v>
      </c>
    </row>
    <row r="3499" spans="1:1" x14ac:dyDescent="0.25">
      <c r="A3499">
        <v>851</v>
      </c>
    </row>
    <row r="3500" spans="1:1" x14ac:dyDescent="0.25">
      <c r="A3500">
        <v>246</v>
      </c>
    </row>
    <row r="3501" spans="1:1" x14ac:dyDescent="0.25">
      <c r="A3501">
        <v>902</v>
      </c>
    </row>
    <row r="3502" spans="1:1" x14ac:dyDescent="0.25">
      <c r="A3502">
        <v>740</v>
      </c>
    </row>
    <row r="3503" spans="1:1" x14ac:dyDescent="0.25">
      <c r="A3503">
        <v>184</v>
      </c>
    </row>
    <row r="3504" spans="1:1" x14ac:dyDescent="0.25">
      <c r="A3504">
        <v>929</v>
      </c>
    </row>
    <row r="3505" spans="1:1" x14ac:dyDescent="0.25">
      <c r="A3505">
        <v>344</v>
      </c>
    </row>
    <row r="3506" spans="1:1" x14ac:dyDescent="0.25">
      <c r="A3506">
        <v>621</v>
      </c>
    </row>
    <row r="3507" spans="1:1" x14ac:dyDescent="0.25">
      <c r="A3507">
        <v>685</v>
      </c>
    </row>
    <row r="3508" spans="1:1" x14ac:dyDescent="0.25">
      <c r="A3508">
        <v>521</v>
      </c>
    </row>
    <row r="3509" spans="1:1" x14ac:dyDescent="0.25">
      <c r="A3509">
        <v>156</v>
      </c>
    </row>
    <row r="3510" spans="1:1" x14ac:dyDescent="0.25">
      <c r="A3510">
        <v>371</v>
      </c>
    </row>
    <row r="3511" spans="1:1" x14ac:dyDescent="0.25">
      <c r="A3511">
        <v>106</v>
      </c>
    </row>
    <row r="3512" spans="1:1" x14ac:dyDescent="0.25">
      <c r="A3512">
        <v>827</v>
      </c>
    </row>
    <row r="3513" spans="1:1" x14ac:dyDescent="0.25">
      <c r="A3513">
        <v>768</v>
      </c>
    </row>
    <row r="3514" spans="1:1" x14ac:dyDescent="0.25">
      <c r="A3514">
        <v>951</v>
      </c>
    </row>
    <row r="3515" spans="1:1" x14ac:dyDescent="0.25">
      <c r="A3515">
        <v>782</v>
      </c>
    </row>
    <row r="3516" spans="1:1" x14ac:dyDescent="0.25">
      <c r="A3516">
        <v>318</v>
      </c>
    </row>
    <row r="3517" spans="1:1" x14ac:dyDescent="0.25">
      <c r="A3517">
        <v>688</v>
      </c>
    </row>
    <row r="3518" spans="1:1" x14ac:dyDescent="0.25">
      <c r="A3518">
        <v>449</v>
      </c>
    </row>
    <row r="3519" spans="1:1" x14ac:dyDescent="0.25">
      <c r="A3519">
        <v>658</v>
      </c>
    </row>
    <row r="3520" spans="1:1" x14ac:dyDescent="0.25">
      <c r="A3520">
        <v>548</v>
      </c>
    </row>
    <row r="3521" spans="1:1" x14ac:dyDescent="0.25">
      <c r="A3521">
        <v>869</v>
      </c>
    </row>
    <row r="3522" spans="1:1" x14ac:dyDescent="0.25">
      <c r="A3522">
        <v>451</v>
      </c>
    </row>
    <row r="3523" spans="1:1" x14ac:dyDescent="0.25">
      <c r="A3523">
        <v>495</v>
      </c>
    </row>
    <row r="3524" spans="1:1" x14ac:dyDescent="0.25">
      <c r="A3524">
        <v>846</v>
      </c>
    </row>
    <row r="3525" spans="1:1" x14ac:dyDescent="0.25">
      <c r="A3525">
        <v>649</v>
      </c>
    </row>
    <row r="3526" spans="1:1" x14ac:dyDescent="0.25">
      <c r="A3526">
        <v>686</v>
      </c>
    </row>
    <row r="3527" spans="1:1" x14ac:dyDescent="0.25">
      <c r="A3527">
        <v>408</v>
      </c>
    </row>
    <row r="3528" spans="1:1" x14ac:dyDescent="0.25">
      <c r="A3528">
        <v>734</v>
      </c>
    </row>
    <row r="3529" spans="1:1" x14ac:dyDescent="0.25">
      <c r="A3529">
        <v>103</v>
      </c>
    </row>
    <row r="3530" spans="1:1" x14ac:dyDescent="0.25">
      <c r="A3530">
        <v>628</v>
      </c>
    </row>
    <row r="3531" spans="1:1" x14ac:dyDescent="0.25">
      <c r="A3531">
        <v>959</v>
      </c>
    </row>
    <row r="3532" spans="1:1" x14ac:dyDescent="0.25">
      <c r="A3532">
        <v>868</v>
      </c>
    </row>
    <row r="3533" spans="1:1" x14ac:dyDescent="0.25">
      <c r="A3533">
        <v>846</v>
      </c>
    </row>
    <row r="3534" spans="1:1" x14ac:dyDescent="0.25">
      <c r="A3534">
        <v>449</v>
      </c>
    </row>
    <row r="3535" spans="1:1" x14ac:dyDescent="0.25">
      <c r="A3535">
        <v>711</v>
      </c>
    </row>
    <row r="3536" spans="1:1" x14ac:dyDescent="0.25">
      <c r="A3536">
        <v>581</v>
      </c>
    </row>
    <row r="3537" spans="1:1" x14ac:dyDescent="0.25">
      <c r="A3537">
        <v>469</v>
      </c>
    </row>
    <row r="3538" spans="1:1" x14ac:dyDescent="0.25">
      <c r="A3538">
        <v>401</v>
      </c>
    </row>
    <row r="3539" spans="1:1" x14ac:dyDescent="0.25">
      <c r="A3539">
        <v>936</v>
      </c>
    </row>
    <row r="3540" spans="1:1" x14ac:dyDescent="0.25">
      <c r="A3540">
        <v>267</v>
      </c>
    </row>
    <row r="3541" spans="1:1" x14ac:dyDescent="0.25">
      <c r="A3541">
        <v>344</v>
      </c>
    </row>
    <row r="3542" spans="1:1" x14ac:dyDescent="0.25">
      <c r="A3542">
        <v>617</v>
      </c>
    </row>
    <row r="3543" spans="1:1" x14ac:dyDescent="0.25">
      <c r="A3543">
        <v>950</v>
      </c>
    </row>
    <row r="3544" spans="1:1" x14ac:dyDescent="0.25">
      <c r="A3544">
        <v>772</v>
      </c>
    </row>
    <row r="3545" spans="1:1" x14ac:dyDescent="0.25">
      <c r="A3545">
        <v>358</v>
      </c>
    </row>
    <row r="3546" spans="1:1" x14ac:dyDescent="0.25">
      <c r="A3546">
        <v>286</v>
      </c>
    </row>
    <row r="3547" spans="1:1" x14ac:dyDescent="0.25">
      <c r="A3547">
        <v>793</v>
      </c>
    </row>
    <row r="3548" spans="1:1" x14ac:dyDescent="0.25">
      <c r="A3548">
        <v>371</v>
      </c>
    </row>
    <row r="3549" spans="1:1" x14ac:dyDescent="0.25">
      <c r="A3549">
        <v>982</v>
      </c>
    </row>
    <row r="3550" spans="1:1" x14ac:dyDescent="0.25">
      <c r="A3550">
        <v>942</v>
      </c>
    </row>
    <row r="3551" spans="1:1" x14ac:dyDescent="0.25">
      <c r="A3551">
        <v>472</v>
      </c>
    </row>
    <row r="3552" spans="1:1" x14ac:dyDescent="0.25">
      <c r="A3552">
        <v>983</v>
      </c>
    </row>
    <row r="3553" spans="1:1" x14ac:dyDescent="0.25">
      <c r="A3553">
        <v>558</v>
      </c>
    </row>
    <row r="3554" spans="1:1" x14ac:dyDescent="0.25">
      <c r="A3554">
        <v>802</v>
      </c>
    </row>
    <row r="3555" spans="1:1" x14ac:dyDescent="0.25">
      <c r="A3555">
        <v>441</v>
      </c>
    </row>
    <row r="3556" spans="1:1" x14ac:dyDescent="0.25">
      <c r="A3556">
        <v>606</v>
      </c>
    </row>
    <row r="3557" spans="1:1" x14ac:dyDescent="0.25">
      <c r="A3557">
        <v>381</v>
      </c>
    </row>
    <row r="3558" spans="1:1" x14ac:dyDescent="0.25">
      <c r="A3558">
        <v>406</v>
      </c>
    </row>
    <row r="3559" spans="1:1" x14ac:dyDescent="0.25">
      <c r="A3559">
        <v>297</v>
      </c>
    </row>
    <row r="3560" spans="1:1" x14ac:dyDescent="0.25">
      <c r="A3560">
        <v>813</v>
      </c>
    </row>
    <row r="3561" spans="1:1" x14ac:dyDescent="0.25">
      <c r="A3561">
        <v>254</v>
      </c>
    </row>
    <row r="3562" spans="1:1" x14ac:dyDescent="0.25">
      <c r="A3562">
        <v>940</v>
      </c>
    </row>
    <row r="3563" spans="1:1" x14ac:dyDescent="0.25">
      <c r="A3563">
        <v>212</v>
      </c>
    </row>
    <row r="3564" spans="1:1" x14ac:dyDescent="0.25">
      <c r="A3564">
        <v>125</v>
      </c>
    </row>
    <row r="3565" spans="1:1" x14ac:dyDescent="0.25">
      <c r="A3565">
        <v>677</v>
      </c>
    </row>
    <row r="3566" spans="1:1" x14ac:dyDescent="0.25">
      <c r="A3566">
        <v>815</v>
      </c>
    </row>
    <row r="3567" spans="1:1" x14ac:dyDescent="0.25">
      <c r="A3567">
        <v>707</v>
      </c>
    </row>
    <row r="3568" spans="1:1" x14ac:dyDescent="0.25">
      <c r="A3568">
        <v>219</v>
      </c>
    </row>
    <row r="3569" spans="1:1" x14ac:dyDescent="0.25">
      <c r="A3569">
        <v>356</v>
      </c>
    </row>
    <row r="3570" spans="1:1" x14ac:dyDescent="0.25">
      <c r="A3570">
        <v>724</v>
      </c>
    </row>
    <row r="3571" spans="1:1" x14ac:dyDescent="0.25">
      <c r="A3571">
        <v>695</v>
      </c>
    </row>
    <row r="3572" spans="1:1" x14ac:dyDescent="0.25">
      <c r="A3572">
        <v>195</v>
      </c>
    </row>
    <row r="3573" spans="1:1" x14ac:dyDescent="0.25">
      <c r="A3573">
        <v>829</v>
      </c>
    </row>
    <row r="3574" spans="1:1" x14ac:dyDescent="0.25">
      <c r="A3574">
        <v>234</v>
      </c>
    </row>
    <row r="3575" spans="1:1" x14ac:dyDescent="0.25">
      <c r="A3575">
        <v>296</v>
      </c>
    </row>
    <row r="3576" spans="1:1" x14ac:dyDescent="0.25">
      <c r="A3576">
        <v>372</v>
      </c>
    </row>
    <row r="3577" spans="1:1" x14ac:dyDescent="0.25">
      <c r="A3577">
        <v>431</v>
      </c>
    </row>
    <row r="3578" spans="1:1" x14ac:dyDescent="0.25">
      <c r="A3578">
        <v>759</v>
      </c>
    </row>
    <row r="3579" spans="1:1" x14ac:dyDescent="0.25">
      <c r="A3579">
        <v>356</v>
      </c>
    </row>
    <row r="3580" spans="1:1" x14ac:dyDescent="0.25">
      <c r="A3580">
        <v>734</v>
      </c>
    </row>
    <row r="3581" spans="1:1" x14ac:dyDescent="0.25">
      <c r="A3581">
        <v>912</v>
      </c>
    </row>
    <row r="3582" spans="1:1" x14ac:dyDescent="0.25">
      <c r="A3582">
        <v>836</v>
      </c>
    </row>
    <row r="3583" spans="1:1" x14ac:dyDescent="0.25">
      <c r="A3583">
        <v>607</v>
      </c>
    </row>
    <row r="3584" spans="1:1" x14ac:dyDescent="0.25">
      <c r="A3584">
        <v>869</v>
      </c>
    </row>
    <row r="3585" spans="1:1" x14ac:dyDescent="0.25">
      <c r="A3585">
        <v>943</v>
      </c>
    </row>
    <row r="3586" spans="1:1" x14ac:dyDescent="0.25">
      <c r="A3586">
        <v>926</v>
      </c>
    </row>
    <row r="3587" spans="1:1" x14ac:dyDescent="0.25">
      <c r="A3587">
        <v>124</v>
      </c>
    </row>
    <row r="3588" spans="1:1" x14ac:dyDescent="0.25">
      <c r="A3588">
        <v>916</v>
      </c>
    </row>
    <row r="3589" spans="1:1" x14ac:dyDescent="0.25">
      <c r="A3589">
        <v>628</v>
      </c>
    </row>
    <row r="3590" spans="1:1" x14ac:dyDescent="0.25">
      <c r="A3590">
        <v>859</v>
      </c>
    </row>
    <row r="3591" spans="1:1" x14ac:dyDescent="0.25">
      <c r="A3591">
        <v>573</v>
      </c>
    </row>
    <row r="3592" spans="1:1" x14ac:dyDescent="0.25">
      <c r="A3592">
        <v>420</v>
      </c>
    </row>
    <row r="3593" spans="1:1" x14ac:dyDescent="0.25">
      <c r="A3593">
        <v>104</v>
      </c>
    </row>
    <row r="3594" spans="1:1" x14ac:dyDescent="0.25">
      <c r="A3594">
        <v>755</v>
      </c>
    </row>
    <row r="3595" spans="1:1" x14ac:dyDescent="0.25">
      <c r="A3595">
        <v>474</v>
      </c>
    </row>
    <row r="3596" spans="1:1" x14ac:dyDescent="0.25">
      <c r="A3596">
        <v>460</v>
      </c>
    </row>
    <row r="3597" spans="1:1" x14ac:dyDescent="0.25">
      <c r="A3597">
        <v>322</v>
      </c>
    </row>
    <row r="3598" spans="1:1" x14ac:dyDescent="0.25">
      <c r="A3598">
        <v>249</v>
      </c>
    </row>
    <row r="3599" spans="1:1" x14ac:dyDescent="0.25">
      <c r="A3599">
        <v>119</v>
      </c>
    </row>
    <row r="3600" spans="1:1" x14ac:dyDescent="0.25">
      <c r="A3600">
        <v>244</v>
      </c>
    </row>
    <row r="3601" spans="1:1" x14ac:dyDescent="0.25">
      <c r="A3601">
        <v>290</v>
      </c>
    </row>
    <row r="3602" spans="1:1" x14ac:dyDescent="0.25">
      <c r="A3602">
        <v>208</v>
      </c>
    </row>
    <row r="3603" spans="1:1" x14ac:dyDescent="0.25">
      <c r="A3603">
        <v>826</v>
      </c>
    </row>
    <row r="3604" spans="1:1" x14ac:dyDescent="0.25">
      <c r="A3604">
        <v>340</v>
      </c>
    </row>
    <row r="3605" spans="1:1" x14ac:dyDescent="0.25">
      <c r="A3605">
        <v>694</v>
      </c>
    </row>
    <row r="3606" spans="1:1" x14ac:dyDescent="0.25">
      <c r="A3606">
        <v>621</v>
      </c>
    </row>
    <row r="3607" spans="1:1" x14ac:dyDescent="0.25">
      <c r="A3607">
        <v>310</v>
      </c>
    </row>
    <row r="3608" spans="1:1" x14ac:dyDescent="0.25">
      <c r="A3608">
        <v>381</v>
      </c>
    </row>
    <row r="3609" spans="1:1" x14ac:dyDescent="0.25">
      <c r="A3609">
        <v>645</v>
      </c>
    </row>
    <row r="3610" spans="1:1" x14ac:dyDescent="0.25">
      <c r="A3610">
        <v>625</v>
      </c>
    </row>
    <row r="3611" spans="1:1" x14ac:dyDescent="0.25">
      <c r="A3611">
        <v>550</v>
      </c>
    </row>
    <row r="3612" spans="1:1" x14ac:dyDescent="0.25">
      <c r="A3612">
        <v>122</v>
      </c>
    </row>
    <row r="3613" spans="1:1" x14ac:dyDescent="0.25">
      <c r="A3613">
        <v>487</v>
      </c>
    </row>
    <row r="3614" spans="1:1" x14ac:dyDescent="0.25">
      <c r="A3614">
        <v>501</v>
      </c>
    </row>
    <row r="3615" spans="1:1" x14ac:dyDescent="0.25">
      <c r="A3615">
        <v>601</v>
      </c>
    </row>
    <row r="3616" spans="1:1" x14ac:dyDescent="0.25">
      <c r="A3616">
        <v>769</v>
      </c>
    </row>
    <row r="3617" spans="1:1" x14ac:dyDescent="0.25">
      <c r="A3617">
        <v>262</v>
      </c>
    </row>
    <row r="3618" spans="1:1" x14ac:dyDescent="0.25">
      <c r="A3618">
        <v>199</v>
      </c>
    </row>
    <row r="3619" spans="1:1" x14ac:dyDescent="0.25">
      <c r="A3619">
        <v>954</v>
      </c>
    </row>
    <row r="3620" spans="1:1" x14ac:dyDescent="0.25">
      <c r="A3620">
        <v>487</v>
      </c>
    </row>
    <row r="3621" spans="1:1" x14ac:dyDescent="0.25">
      <c r="A3621">
        <v>470</v>
      </c>
    </row>
    <row r="3622" spans="1:1" x14ac:dyDescent="0.25">
      <c r="A3622">
        <v>883</v>
      </c>
    </row>
    <row r="3623" spans="1:1" x14ac:dyDescent="0.25">
      <c r="A3623">
        <v>948</v>
      </c>
    </row>
    <row r="3624" spans="1:1" x14ac:dyDescent="0.25">
      <c r="A3624">
        <v>609</v>
      </c>
    </row>
    <row r="3625" spans="1:1" x14ac:dyDescent="0.25">
      <c r="A3625">
        <v>857</v>
      </c>
    </row>
    <row r="3626" spans="1:1" x14ac:dyDescent="0.25">
      <c r="A3626">
        <v>815</v>
      </c>
    </row>
    <row r="3627" spans="1:1" x14ac:dyDescent="0.25">
      <c r="A3627">
        <v>136</v>
      </c>
    </row>
    <row r="3628" spans="1:1" x14ac:dyDescent="0.25">
      <c r="A3628">
        <v>390</v>
      </c>
    </row>
    <row r="3629" spans="1:1" x14ac:dyDescent="0.25">
      <c r="A3629">
        <v>675</v>
      </c>
    </row>
    <row r="3630" spans="1:1" x14ac:dyDescent="0.25">
      <c r="A3630">
        <v>582</v>
      </c>
    </row>
    <row r="3631" spans="1:1" x14ac:dyDescent="0.25">
      <c r="A3631">
        <v>768</v>
      </c>
    </row>
    <row r="3632" spans="1:1" x14ac:dyDescent="0.25">
      <c r="A3632">
        <v>228</v>
      </c>
    </row>
    <row r="3633" spans="1:1" x14ac:dyDescent="0.25">
      <c r="A3633">
        <v>154</v>
      </c>
    </row>
    <row r="3634" spans="1:1" x14ac:dyDescent="0.25">
      <c r="A3634">
        <v>213</v>
      </c>
    </row>
    <row r="3635" spans="1:1" x14ac:dyDescent="0.25">
      <c r="A3635">
        <v>416</v>
      </c>
    </row>
    <row r="3636" spans="1:1" x14ac:dyDescent="0.25">
      <c r="A3636">
        <v>316</v>
      </c>
    </row>
    <row r="3637" spans="1:1" x14ac:dyDescent="0.25">
      <c r="A3637">
        <v>765</v>
      </c>
    </row>
    <row r="3638" spans="1:1" x14ac:dyDescent="0.25">
      <c r="A3638">
        <v>604</v>
      </c>
    </row>
    <row r="3639" spans="1:1" x14ac:dyDescent="0.25">
      <c r="A3639">
        <v>327</v>
      </c>
    </row>
    <row r="3640" spans="1:1" x14ac:dyDescent="0.25">
      <c r="A3640">
        <v>994</v>
      </c>
    </row>
    <row r="3641" spans="1:1" x14ac:dyDescent="0.25">
      <c r="A3641">
        <v>316</v>
      </c>
    </row>
    <row r="3642" spans="1:1" x14ac:dyDescent="0.25">
      <c r="A3642">
        <v>737</v>
      </c>
    </row>
    <row r="3643" spans="1:1" x14ac:dyDescent="0.25">
      <c r="A3643">
        <v>482</v>
      </c>
    </row>
    <row r="3644" spans="1:1" x14ac:dyDescent="0.25">
      <c r="A3644">
        <v>508</v>
      </c>
    </row>
    <row r="3645" spans="1:1" x14ac:dyDescent="0.25">
      <c r="A3645">
        <v>515</v>
      </c>
    </row>
    <row r="3646" spans="1:1" x14ac:dyDescent="0.25">
      <c r="A3646">
        <v>903</v>
      </c>
    </row>
    <row r="3647" spans="1:1" x14ac:dyDescent="0.25">
      <c r="A3647">
        <v>405</v>
      </c>
    </row>
    <row r="3648" spans="1:1" x14ac:dyDescent="0.25">
      <c r="A3648">
        <v>302</v>
      </c>
    </row>
    <row r="3649" spans="1:1" x14ac:dyDescent="0.25">
      <c r="A3649">
        <v>137</v>
      </c>
    </row>
    <row r="3650" spans="1:1" x14ac:dyDescent="0.25">
      <c r="A3650">
        <v>178</v>
      </c>
    </row>
    <row r="3651" spans="1:1" x14ac:dyDescent="0.25">
      <c r="A3651">
        <v>118</v>
      </c>
    </row>
    <row r="3652" spans="1:1" x14ac:dyDescent="0.25">
      <c r="A3652">
        <v>277</v>
      </c>
    </row>
    <row r="3653" spans="1:1" x14ac:dyDescent="0.25">
      <c r="A3653">
        <v>329</v>
      </c>
    </row>
    <row r="3654" spans="1:1" x14ac:dyDescent="0.25">
      <c r="A3654">
        <v>668</v>
      </c>
    </row>
    <row r="3655" spans="1:1" x14ac:dyDescent="0.25">
      <c r="A3655">
        <v>265</v>
      </c>
    </row>
    <row r="3656" spans="1:1" x14ac:dyDescent="0.25">
      <c r="A3656">
        <v>487</v>
      </c>
    </row>
    <row r="3657" spans="1:1" x14ac:dyDescent="0.25">
      <c r="A3657">
        <v>430</v>
      </c>
    </row>
    <row r="3658" spans="1:1" x14ac:dyDescent="0.25">
      <c r="A3658">
        <v>589</v>
      </c>
    </row>
    <row r="3659" spans="1:1" x14ac:dyDescent="0.25">
      <c r="A3659">
        <v>406</v>
      </c>
    </row>
    <row r="3660" spans="1:1" x14ac:dyDescent="0.25">
      <c r="A3660">
        <v>350</v>
      </c>
    </row>
    <row r="3661" spans="1:1" x14ac:dyDescent="0.25">
      <c r="A3661">
        <v>153</v>
      </c>
    </row>
    <row r="3662" spans="1:1" x14ac:dyDescent="0.25">
      <c r="A3662">
        <v>916</v>
      </c>
    </row>
    <row r="3663" spans="1:1" x14ac:dyDescent="0.25">
      <c r="A3663">
        <v>826</v>
      </c>
    </row>
    <row r="3664" spans="1:1" x14ac:dyDescent="0.25">
      <c r="A3664">
        <v>827</v>
      </c>
    </row>
    <row r="3665" spans="1:1" x14ac:dyDescent="0.25">
      <c r="A3665">
        <v>445</v>
      </c>
    </row>
    <row r="3666" spans="1:1" x14ac:dyDescent="0.25">
      <c r="A3666">
        <v>257</v>
      </c>
    </row>
    <row r="3667" spans="1:1" x14ac:dyDescent="0.25">
      <c r="A3667">
        <v>634</v>
      </c>
    </row>
    <row r="3668" spans="1:1" x14ac:dyDescent="0.25">
      <c r="A3668">
        <v>273</v>
      </c>
    </row>
    <row r="3669" spans="1:1" x14ac:dyDescent="0.25">
      <c r="A3669">
        <v>388</v>
      </c>
    </row>
    <row r="3670" spans="1:1" x14ac:dyDescent="0.25">
      <c r="A3670">
        <v>259</v>
      </c>
    </row>
    <row r="3671" spans="1:1" x14ac:dyDescent="0.25">
      <c r="A3671">
        <v>554</v>
      </c>
    </row>
    <row r="3672" spans="1:1" x14ac:dyDescent="0.25">
      <c r="A3672">
        <v>972</v>
      </c>
    </row>
    <row r="3673" spans="1:1" x14ac:dyDescent="0.25">
      <c r="A3673">
        <v>379</v>
      </c>
    </row>
    <row r="3674" spans="1:1" x14ac:dyDescent="0.25">
      <c r="A3674">
        <v>631</v>
      </c>
    </row>
    <row r="3675" spans="1:1" x14ac:dyDescent="0.25">
      <c r="A3675">
        <v>983</v>
      </c>
    </row>
    <row r="3676" spans="1:1" x14ac:dyDescent="0.25">
      <c r="A3676">
        <v>304</v>
      </c>
    </row>
    <row r="3677" spans="1:1" x14ac:dyDescent="0.25">
      <c r="A3677">
        <v>677</v>
      </c>
    </row>
    <row r="3678" spans="1:1" x14ac:dyDescent="0.25">
      <c r="A3678">
        <v>508</v>
      </c>
    </row>
    <row r="3679" spans="1:1" x14ac:dyDescent="0.25">
      <c r="A3679">
        <v>939</v>
      </c>
    </row>
    <row r="3680" spans="1:1" x14ac:dyDescent="0.25">
      <c r="A3680">
        <v>518</v>
      </c>
    </row>
    <row r="3681" spans="1:1" x14ac:dyDescent="0.25">
      <c r="A3681">
        <v>633</v>
      </c>
    </row>
    <row r="3682" spans="1:1" x14ac:dyDescent="0.25">
      <c r="A3682">
        <v>745</v>
      </c>
    </row>
    <row r="3683" spans="1:1" x14ac:dyDescent="0.25">
      <c r="A3683">
        <v>427</v>
      </c>
    </row>
    <row r="3684" spans="1:1" x14ac:dyDescent="0.25">
      <c r="A3684">
        <v>483</v>
      </c>
    </row>
    <row r="3685" spans="1:1" x14ac:dyDescent="0.25">
      <c r="A3685">
        <v>905</v>
      </c>
    </row>
    <row r="3686" spans="1:1" x14ac:dyDescent="0.25">
      <c r="A3686">
        <v>564</v>
      </c>
    </row>
    <row r="3687" spans="1:1" x14ac:dyDescent="0.25">
      <c r="A3687">
        <v>272</v>
      </c>
    </row>
    <row r="3688" spans="1:1" x14ac:dyDescent="0.25">
      <c r="A3688">
        <v>688</v>
      </c>
    </row>
    <row r="3689" spans="1:1" x14ac:dyDescent="0.25">
      <c r="A3689">
        <v>542</v>
      </c>
    </row>
    <row r="3690" spans="1:1" x14ac:dyDescent="0.25">
      <c r="A3690">
        <v>266</v>
      </c>
    </row>
    <row r="3691" spans="1:1" x14ac:dyDescent="0.25">
      <c r="A3691">
        <v>356</v>
      </c>
    </row>
    <row r="3692" spans="1:1" x14ac:dyDescent="0.25">
      <c r="A3692">
        <v>494</v>
      </c>
    </row>
    <row r="3693" spans="1:1" x14ac:dyDescent="0.25">
      <c r="A3693">
        <v>554</v>
      </c>
    </row>
    <row r="3694" spans="1:1" x14ac:dyDescent="0.25">
      <c r="A3694">
        <v>322</v>
      </c>
    </row>
    <row r="3695" spans="1:1" x14ac:dyDescent="0.25">
      <c r="A3695">
        <v>553</v>
      </c>
    </row>
    <row r="3696" spans="1:1" x14ac:dyDescent="0.25">
      <c r="A3696">
        <v>503</v>
      </c>
    </row>
    <row r="3697" spans="1:1" x14ac:dyDescent="0.25">
      <c r="A3697">
        <v>971</v>
      </c>
    </row>
    <row r="3698" spans="1:1" x14ac:dyDescent="0.25">
      <c r="A3698">
        <v>767</v>
      </c>
    </row>
    <row r="3699" spans="1:1" x14ac:dyDescent="0.25">
      <c r="A3699">
        <v>825</v>
      </c>
    </row>
    <row r="3700" spans="1:1" x14ac:dyDescent="0.25">
      <c r="A3700">
        <v>578</v>
      </c>
    </row>
    <row r="3701" spans="1:1" x14ac:dyDescent="0.25">
      <c r="A3701">
        <v>247</v>
      </c>
    </row>
    <row r="3702" spans="1:1" x14ac:dyDescent="0.25">
      <c r="A3702">
        <v>646</v>
      </c>
    </row>
    <row r="3703" spans="1:1" x14ac:dyDescent="0.25">
      <c r="A3703">
        <v>646</v>
      </c>
    </row>
    <row r="3704" spans="1:1" x14ac:dyDescent="0.25">
      <c r="A3704">
        <v>706</v>
      </c>
    </row>
    <row r="3705" spans="1:1" x14ac:dyDescent="0.25">
      <c r="A3705">
        <v>416</v>
      </c>
    </row>
    <row r="3706" spans="1:1" x14ac:dyDescent="0.25">
      <c r="A3706">
        <v>971</v>
      </c>
    </row>
    <row r="3707" spans="1:1" x14ac:dyDescent="0.25">
      <c r="A3707">
        <v>176</v>
      </c>
    </row>
    <row r="3708" spans="1:1" x14ac:dyDescent="0.25">
      <c r="A3708">
        <v>307</v>
      </c>
    </row>
    <row r="3709" spans="1:1" x14ac:dyDescent="0.25">
      <c r="A3709">
        <v>731</v>
      </c>
    </row>
    <row r="3710" spans="1:1" x14ac:dyDescent="0.25">
      <c r="A3710">
        <v>613</v>
      </c>
    </row>
    <row r="3711" spans="1:1" x14ac:dyDescent="0.25">
      <c r="A3711">
        <v>599</v>
      </c>
    </row>
    <row r="3712" spans="1:1" x14ac:dyDescent="0.25">
      <c r="A3712">
        <v>775</v>
      </c>
    </row>
    <row r="3713" spans="1:1" x14ac:dyDescent="0.25">
      <c r="A3713">
        <v>946</v>
      </c>
    </row>
    <row r="3714" spans="1:1" x14ac:dyDescent="0.25">
      <c r="A3714">
        <v>976</v>
      </c>
    </row>
    <row r="3715" spans="1:1" x14ac:dyDescent="0.25">
      <c r="A3715">
        <v>300</v>
      </c>
    </row>
    <row r="3716" spans="1:1" x14ac:dyDescent="0.25">
      <c r="A3716">
        <v>720</v>
      </c>
    </row>
    <row r="3717" spans="1:1" x14ac:dyDescent="0.25">
      <c r="A3717">
        <v>954</v>
      </c>
    </row>
    <row r="3718" spans="1:1" x14ac:dyDescent="0.25">
      <c r="A3718">
        <v>653</v>
      </c>
    </row>
    <row r="3719" spans="1:1" x14ac:dyDescent="0.25">
      <c r="A3719">
        <v>707</v>
      </c>
    </row>
    <row r="3720" spans="1:1" x14ac:dyDescent="0.25">
      <c r="A3720">
        <v>856</v>
      </c>
    </row>
    <row r="3721" spans="1:1" x14ac:dyDescent="0.25">
      <c r="A3721">
        <v>786</v>
      </c>
    </row>
    <row r="3722" spans="1:1" x14ac:dyDescent="0.25">
      <c r="A3722">
        <v>824</v>
      </c>
    </row>
    <row r="3723" spans="1:1" x14ac:dyDescent="0.25">
      <c r="A3723">
        <v>865</v>
      </c>
    </row>
    <row r="3724" spans="1:1" x14ac:dyDescent="0.25">
      <c r="A3724">
        <v>161</v>
      </c>
    </row>
    <row r="3725" spans="1:1" x14ac:dyDescent="0.25">
      <c r="A3725">
        <v>658</v>
      </c>
    </row>
    <row r="3726" spans="1:1" x14ac:dyDescent="0.25">
      <c r="A3726">
        <v>301</v>
      </c>
    </row>
    <row r="3727" spans="1:1" x14ac:dyDescent="0.25">
      <c r="A3727">
        <v>943</v>
      </c>
    </row>
    <row r="3728" spans="1:1" x14ac:dyDescent="0.25">
      <c r="A3728">
        <v>173</v>
      </c>
    </row>
    <row r="3729" spans="1:1" x14ac:dyDescent="0.25">
      <c r="A3729">
        <v>947</v>
      </c>
    </row>
    <row r="3730" spans="1:1" x14ac:dyDescent="0.25">
      <c r="A3730">
        <v>684</v>
      </c>
    </row>
    <row r="3731" spans="1:1" x14ac:dyDescent="0.25">
      <c r="A3731">
        <v>627</v>
      </c>
    </row>
    <row r="3732" spans="1:1" x14ac:dyDescent="0.25">
      <c r="A3732">
        <v>979</v>
      </c>
    </row>
    <row r="3733" spans="1:1" x14ac:dyDescent="0.25">
      <c r="A3733">
        <v>575</v>
      </c>
    </row>
    <row r="3734" spans="1:1" x14ac:dyDescent="0.25">
      <c r="A3734">
        <v>121</v>
      </c>
    </row>
    <row r="3735" spans="1:1" x14ac:dyDescent="0.25">
      <c r="A3735">
        <v>806</v>
      </c>
    </row>
    <row r="3736" spans="1:1" x14ac:dyDescent="0.25">
      <c r="A3736">
        <v>371</v>
      </c>
    </row>
    <row r="3737" spans="1:1" x14ac:dyDescent="0.25">
      <c r="A3737">
        <v>976</v>
      </c>
    </row>
    <row r="3738" spans="1:1" x14ac:dyDescent="0.25">
      <c r="A3738">
        <v>220</v>
      </c>
    </row>
    <row r="3739" spans="1:1" x14ac:dyDescent="0.25">
      <c r="A3739">
        <v>946</v>
      </c>
    </row>
    <row r="3740" spans="1:1" x14ac:dyDescent="0.25">
      <c r="A3740">
        <v>134</v>
      </c>
    </row>
    <row r="3741" spans="1:1" x14ac:dyDescent="0.25">
      <c r="A3741">
        <v>382</v>
      </c>
    </row>
    <row r="3742" spans="1:1" x14ac:dyDescent="0.25">
      <c r="A3742">
        <v>505</v>
      </c>
    </row>
    <row r="3743" spans="1:1" x14ac:dyDescent="0.25">
      <c r="A3743">
        <v>999</v>
      </c>
    </row>
    <row r="3744" spans="1:1" x14ac:dyDescent="0.25">
      <c r="A3744">
        <v>854</v>
      </c>
    </row>
    <row r="3745" spans="1:1" x14ac:dyDescent="0.25">
      <c r="A3745">
        <v>484</v>
      </c>
    </row>
    <row r="3746" spans="1:1" x14ac:dyDescent="0.25">
      <c r="A3746">
        <v>875</v>
      </c>
    </row>
    <row r="3747" spans="1:1" x14ac:dyDescent="0.25">
      <c r="A3747">
        <v>981</v>
      </c>
    </row>
    <row r="3748" spans="1:1" x14ac:dyDescent="0.25">
      <c r="A3748">
        <v>783</v>
      </c>
    </row>
    <row r="3749" spans="1:1" x14ac:dyDescent="0.25">
      <c r="A3749">
        <v>811</v>
      </c>
    </row>
    <row r="3750" spans="1:1" x14ac:dyDescent="0.25">
      <c r="A3750">
        <v>812</v>
      </c>
    </row>
    <row r="3751" spans="1:1" x14ac:dyDescent="0.25">
      <c r="A3751">
        <v>390</v>
      </c>
    </row>
    <row r="3752" spans="1:1" x14ac:dyDescent="0.25">
      <c r="A3752">
        <v>600</v>
      </c>
    </row>
    <row r="3753" spans="1:1" x14ac:dyDescent="0.25">
      <c r="A3753">
        <v>710</v>
      </c>
    </row>
    <row r="3754" spans="1:1" x14ac:dyDescent="0.25">
      <c r="A3754">
        <v>424</v>
      </c>
    </row>
    <row r="3755" spans="1:1" x14ac:dyDescent="0.25">
      <c r="A3755">
        <v>320</v>
      </c>
    </row>
    <row r="3756" spans="1:1" x14ac:dyDescent="0.25">
      <c r="A3756">
        <v>563</v>
      </c>
    </row>
    <row r="3757" spans="1:1" x14ac:dyDescent="0.25">
      <c r="A3757">
        <v>478</v>
      </c>
    </row>
    <row r="3758" spans="1:1" x14ac:dyDescent="0.25">
      <c r="A3758">
        <v>340</v>
      </c>
    </row>
    <row r="3759" spans="1:1" x14ac:dyDescent="0.25">
      <c r="A3759">
        <v>538</v>
      </c>
    </row>
    <row r="3760" spans="1:1" x14ac:dyDescent="0.25">
      <c r="A3760">
        <v>388</v>
      </c>
    </row>
    <row r="3761" spans="1:1" x14ac:dyDescent="0.25">
      <c r="A3761">
        <v>795</v>
      </c>
    </row>
    <row r="3762" spans="1:1" x14ac:dyDescent="0.25">
      <c r="A3762">
        <v>176</v>
      </c>
    </row>
    <row r="3763" spans="1:1" x14ac:dyDescent="0.25">
      <c r="A3763">
        <v>560</v>
      </c>
    </row>
    <row r="3764" spans="1:1" x14ac:dyDescent="0.25">
      <c r="A3764">
        <v>918</v>
      </c>
    </row>
    <row r="3765" spans="1:1" x14ac:dyDescent="0.25">
      <c r="A3765">
        <v>610</v>
      </c>
    </row>
    <row r="3766" spans="1:1" x14ac:dyDescent="0.25">
      <c r="A3766">
        <v>395</v>
      </c>
    </row>
    <row r="3767" spans="1:1" x14ac:dyDescent="0.25">
      <c r="A3767">
        <v>145</v>
      </c>
    </row>
    <row r="3768" spans="1:1" x14ac:dyDescent="0.25">
      <c r="A3768">
        <v>473</v>
      </c>
    </row>
    <row r="3769" spans="1:1" x14ac:dyDescent="0.25">
      <c r="A3769">
        <v>123</v>
      </c>
    </row>
    <row r="3770" spans="1:1" x14ac:dyDescent="0.25">
      <c r="A3770">
        <v>490</v>
      </c>
    </row>
    <row r="3771" spans="1:1" x14ac:dyDescent="0.25">
      <c r="A3771">
        <v>197</v>
      </c>
    </row>
    <row r="3772" spans="1:1" x14ac:dyDescent="0.25">
      <c r="A3772">
        <v>908</v>
      </c>
    </row>
    <row r="3773" spans="1:1" x14ac:dyDescent="0.25">
      <c r="A3773">
        <v>515</v>
      </c>
    </row>
    <row r="3774" spans="1:1" x14ac:dyDescent="0.25">
      <c r="A3774">
        <v>626</v>
      </c>
    </row>
    <row r="3775" spans="1:1" x14ac:dyDescent="0.25">
      <c r="A3775">
        <v>749</v>
      </c>
    </row>
    <row r="3776" spans="1:1" x14ac:dyDescent="0.25">
      <c r="A3776">
        <v>902</v>
      </c>
    </row>
    <row r="3777" spans="1:1" x14ac:dyDescent="0.25">
      <c r="A3777">
        <v>926</v>
      </c>
    </row>
    <row r="3778" spans="1:1" x14ac:dyDescent="0.25">
      <c r="A3778">
        <v>391</v>
      </c>
    </row>
    <row r="3779" spans="1:1" x14ac:dyDescent="0.25">
      <c r="A3779">
        <v>530</v>
      </c>
    </row>
    <row r="3780" spans="1:1" x14ac:dyDescent="0.25">
      <c r="A3780">
        <v>695</v>
      </c>
    </row>
    <row r="3781" spans="1:1" x14ac:dyDescent="0.25">
      <c r="A3781">
        <v>552</v>
      </c>
    </row>
    <row r="3782" spans="1:1" x14ac:dyDescent="0.25">
      <c r="A3782">
        <v>536</v>
      </c>
    </row>
    <row r="3783" spans="1:1" x14ac:dyDescent="0.25">
      <c r="A3783">
        <v>967</v>
      </c>
    </row>
    <row r="3784" spans="1:1" x14ac:dyDescent="0.25">
      <c r="A3784">
        <v>938</v>
      </c>
    </row>
    <row r="3785" spans="1:1" x14ac:dyDescent="0.25">
      <c r="A3785">
        <v>941</v>
      </c>
    </row>
    <row r="3786" spans="1:1" x14ac:dyDescent="0.25">
      <c r="A3786">
        <v>397</v>
      </c>
    </row>
    <row r="3787" spans="1:1" x14ac:dyDescent="0.25">
      <c r="A3787">
        <v>875</v>
      </c>
    </row>
    <row r="3788" spans="1:1" x14ac:dyDescent="0.25">
      <c r="A3788">
        <v>131</v>
      </c>
    </row>
    <row r="3789" spans="1:1" x14ac:dyDescent="0.25">
      <c r="A3789">
        <v>776</v>
      </c>
    </row>
    <row r="3790" spans="1:1" x14ac:dyDescent="0.25">
      <c r="A3790">
        <v>380</v>
      </c>
    </row>
    <row r="3791" spans="1:1" x14ac:dyDescent="0.25">
      <c r="A3791">
        <v>322</v>
      </c>
    </row>
    <row r="3792" spans="1:1" x14ac:dyDescent="0.25">
      <c r="A3792">
        <v>215</v>
      </c>
    </row>
    <row r="3793" spans="1:1" x14ac:dyDescent="0.25">
      <c r="A3793">
        <v>390</v>
      </c>
    </row>
    <row r="3794" spans="1:1" x14ac:dyDescent="0.25">
      <c r="A3794">
        <v>614</v>
      </c>
    </row>
    <row r="3795" spans="1:1" x14ac:dyDescent="0.25">
      <c r="A3795">
        <v>806</v>
      </c>
    </row>
    <row r="3796" spans="1:1" x14ac:dyDescent="0.25">
      <c r="A3796">
        <v>553</v>
      </c>
    </row>
    <row r="3797" spans="1:1" x14ac:dyDescent="0.25">
      <c r="A3797">
        <v>794</v>
      </c>
    </row>
    <row r="3798" spans="1:1" x14ac:dyDescent="0.25">
      <c r="A3798">
        <v>327</v>
      </c>
    </row>
    <row r="3799" spans="1:1" x14ac:dyDescent="0.25">
      <c r="A3799">
        <v>392</v>
      </c>
    </row>
    <row r="3800" spans="1:1" x14ac:dyDescent="0.25">
      <c r="A3800">
        <v>768</v>
      </c>
    </row>
    <row r="3801" spans="1:1" x14ac:dyDescent="0.25">
      <c r="A3801">
        <v>953</v>
      </c>
    </row>
    <row r="3802" spans="1:1" x14ac:dyDescent="0.25">
      <c r="A3802">
        <v>441</v>
      </c>
    </row>
    <row r="3803" spans="1:1" x14ac:dyDescent="0.25">
      <c r="A3803">
        <v>164</v>
      </c>
    </row>
    <row r="3804" spans="1:1" x14ac:dyDescent="0.25">
      <c r="A3804">
        <v>153</v>
      </c>
    </row>
    <row r="3805" spans="1:1" x14ac:dyDescent="0.25">
      <c r="A3805">
        <v>712</v>
      </c>
    </row>
    <row r="3806" spans="1:1" x14ac:dyDescent="0.25">
      <c r="A3806">
        <v>205</v>
      </c>
    </row>
    <row r="3807" spans="1:1" x14ac:dyDescent="0.25">
      <c r="A3807">
        <v>248</v>
      </c>
    </row>
    <row r="3808" spans="1:1" x14ac:dyDescent="0.25">
      <c r="A3808">
        <v>170</v>
      </c>
    </row>
    <row r="3809" spans="1:1" x14ac:dyDescent="0.25">
      <c r="A3809">
        <v>189</v>
      </c>
    </row>
    <row r="3810" spans="1:1" x14ac:dyDescent="0.25">
      <c r="A3810">
        <v>427</v>
      </c>
    </row>
    <row r="3811" spans="1:1" x14ac:dyDescent="0.25">
      <c r="A3811">
        <v>707</v>
      </c>
    </row>
    <row r="3812" spans="1:1" x14ac:dyDescent="0.25">
      <c r="A3812">
        <v>723</v>
      </c>
    </row>
    <row r="3813" spans="1:1" x14ac:dyDescent="0.25">
      <c r="A3813">
        <v>246</v>
      </c>
    </row>
    <row r="3814" spans="1:1" x14ac:dyDescent="0.25">
      <c r="A3814">
        <v>665</v>
      </c>
    </row>
    <row r="3815" spans="1:1" x14ac:dyDescent="0.25">
      <c r="A3815">
        <v>274</v>
      </c>
    </row>
    <row r="3816" spans="1:1" x14ac:dyDescent="0.25">
      <c r="A3816">
        <v>314</v>
      </c>
    </row>
    <row r="3817" spans="1:1" x14ac:dyDescent="0.25">
      <c r="A3817">
        <v>619</v>
      </c>
    </row>
    <row r="3818" spans="1:1" x14ac:dyDescent="0.25">
      <c r="A3818">
        <v>700</v>
      </c>
    </row>
    <row r="3819" spans="1:1" x14ac:dyDescent="0.25">
      <c r="A3819">
        <v>782</v>
      </c>
    </row>
    <row r="3820" spans="1:1" x14ac:dyDescent="0.25">
      <c r="A3820">
        <v>210</v>
      </c>
    </row>
    <row r="3821" spans="1:1" x14ac:dyDescent="0.25">
      <c r="A3821">
        <v>301</v>
      </c>
    </row>
    <row r="3822" spans="1:1" x14ac:dyDescent="0.25">
      <c r="A3822">
        <v>300</v>
      </c>
    </row>
    <row r="3823" spans="1:1" x14ac:dyDescent="0.25">
      <c r="A3823">
        <v>449</v>
      </c>
    </row>
    <row r="3824" spans="1:1" x14ac:dyDescent="0.25">
      <c r="A3824">
        <v>979</v>
      </c>
    </row>
    <row r="3825" spans="1:1" x14ac:dyDescent="0.25">
      <c r="A3825">
        <v>537</v>
      </c>
    </row>
    <row r="3826" spans="1:1" x14ac:dyDescent="0.25">
      <c r="A3826">
        <v>322</v>
      </c>
    </row>
    <row r="3827" spans="1:1" x14ac:dyDescent="0.25">
      <c r="A3827">
        <v>412</v>
      </c>
    </row>
    <row r="3828" spans="1:1" x14ac:dyDescent="0.25">
      <c r="A3828">
        <v>373</v>
      </c>
    </row>
    <row r="3829" spans="1:1" x14ac:dyDescent="0.25">
      <c r="A3829">
        <v>782</v>
      </c>
    </row>
    <row r="3830" spans="1:1" x14ac:dyDescent="0.25">
      <c r="A3830">
        <v>926</v>
      </c>
    </row>
    <row r="3831" spans="1:1" x14ac:dyDescent="0.25">
      <c r="A3831">
        <v>763</v>
      </c>
    </row>
    <row r="3832" spans="1:1" x14ac:dyDescent="0.25">
      <c r="A3832">
        <v>164</v>
      </c>
    </row>
    <row r="3833" spans="1:1" x14ac:dyDescent="0.25">
      <c r="A3833">
        <v>208</v>
      </c>
    </row>
    <row r="3834" spans="1:1" x14ac:dyDescent="0.25">
      <c r="A3834">
        <v>343</v>
      </c>
    </row>
    <row r="3835" spans="1:1" x14ac:dyDescent="0.25">
      <c r="A3835">
        <v>158</v>
      </c>
    </row>
    <row r="3836" spans="1:1" x14ac:dyDescent="0.25">
      <c r="A3836">
        <v>552</v>
      </c>
    </row>
    <row r="3837" spans="1:1" x14ac:dyDescent="0.25">
      <c r="A3837">
        <v>278</v>
      </c>
    </row>
    <row r="3838" spans="1:1" x14ac:dyDescent="0.25">
      <c r="A3838">
        <v>129</v>
      </c>
    </row>
    <row r="3839" spans="1:1" x14ac:dyDescent="0.25">
      <c r="A3839">
        <v>130</v>
      </c>
    </row>
    <row r="3840" spans="1:1" x14ac:dyDescent="0.25">
      <c r="A3840">
        <v>718</v>
      </c>
    </row>
    <row r="3841" spans="1:1" x14ac:dyDescent="0.25">
      <c r="A3841">
        <v>401</v>
      </c>
    </row>
    <row r="3842" spans="1:1" x14ac:dyDescent="0.25">
      <c r="A3842">
        <v>101</v>
      </c>
    </row>
    <row r="3843" spans="1:1" x14ac:dyDescent="0.25">
      <c r="A3843">
        <v>141</v>
      </c>
    </row>
    <row r="3844" spans="1:1" x14ac:dyDescent="0.25">
      <c r="A3844">
        <v>766</v>
      </c>
    </row>
    <row r="3845" spans="1:1" x14ac:dyDescent="0.25">
      <c r="A3845">
        <v>955</v>
      </c>
    </row>
    <row r="3846" spans="1:1" x14ac:dyDescent="0.25">
      <c r="A3846">
        <v>519</v>
      </c>
    </row>
    <row r="3847" spans="1:1" x14ac:dyDescent="0.25">
      <c r="A3847">
        <v>505</v>
      </c>
    </row>
    <row r="3848" spans="1:1" x14ac:dyDescent="0.25">
      <c r="A3848">
        <v>666</v>
      </c>
    </row>
    <row r="3849" spans="1:1" x14ac:dyDescent="0.25">
      <c r="A3849">
        <v>694</v>
      </c>
    </row>
    <row r="3850" spans="1:1" x14ac:dyDescent="0.25">
      <c r="A3850">
        <v>976</v>
      </c>
    </row>
    <row r="3851" spans="1:1" x14ac:dyDescent="0.25">
      <c r="A3851">
        <v>444</v>
      </c>
    </row>
    <row r="3852" spans="1:1" x14ac:dyDescent="0.25">
      <c r="A3852">
        <v>512</v>
      </c>
    </row>
    <row r="3853" spans="1:1" x14ac:dyDescent="0.25">
      <c r="A3853">
        <v>716</v>
      </c>
    </row>
    <row r="3854" spans="1:1" x14ac:dyDescent="0.25">
      <c r="A3854">
        <v>327</v>
      </c>
    </row>
    <row r="3855" spans="1:1" x14ac:dyDescent="0.25">
      <c r="A3855">
        <v>141</v>
      </c>
    </row>
    <row r="3856" spans="1:1" x14ac:dyDescent="0.25">
      <c r="A3856">
        <v>241</v>
      </c>
    </row>
    <row r="3857" spans="1:1" x14ac:dyDescent="0.25">
      <c r="A3857">
        <v>707</v>
      </c>
    </row>
    <row r="3858" spans="1:1" x14ac:dyDescent="0.25">
      <c r="A3858">
        <v>226</v>
      </c>
    </row>
    <row r="3859" spans="1:1" x14ac:dyDescent="0.25">
      <c r="A3859">
        <v>378</v>
      </c>
    </row>
    <row r="3860" spans="1:1" x14ac:dyDescent="0.25">
      <c r="A3860">
        <v>808</v>
      </c>
    </row>
    <row r="3861" spans="1:1" x14ac:dyDescent="0.25">
      <c r="A3861">
        <v>130</v>
      </c>
    </row>
    <row r="3862" spans="1:1" x14ac:dyDescent="0.25">
      <c r="A3862">
        <v>540</v>
      </c>
    </row>
    <row r="3863" spans="1:1" x14ac:dyDescent="0.25">
      <c r="A3863">
        <v>131</v>
      </c>
    </row>
    <row r="3864" spans="1:1" x14ac:dyDescent="0.25">
      <c r="A3864">
        <v>802</v>
      </c>
    </row>
    <row r="3865" spans="1:1" x14ac:dyDescent="0.25">
      <c r="A3865">
        <v>436</v>
      </c>
    </row>
    <row r="3866" spans="1:1" x14ac:dyDescent="0.25">
      <c r="A3866">
        <v>966</v>
      </c>
    </row>
    <row r="3867" spans="1:1" x14ac:dyDescent="0.25">
      <c r="A3867">
        <v>852</v>
      </c>
    </row>
    <row r="3868" spans="1:1" x14ac:dyDescent="0.25">
      <c r="A3868">
        <v>298</v>
      </c>
    </row>
    <row r="3869" spans="1:1" x14ac:dyDescent="0.25">
      <c r="A3869">
        <v>377</v>
      </c>
    </row>
    <row r="3870" spans="1:1" x14ac:dyDescent="0.25">
      <c r="A3870">
        <v>704</v>
      </c>
    </row>
    <row r="3871" spans="1:1" x14ac:dyDescent="0.25">
      <c r="A3871">
        <v>975</v>
      </c>
    </row>
    <row r="3872" spans="1:1" x14ac:dyDescent="0.25">
      <c r="A3872">
        <v>326</v>
      </c>
    </row>
    <row r="3873" spans="1:1" x14ac:dyDescent="0.25">
      <c r="A3873">
        <v>535</v>
      </c>
    </row>
    <row r="3874" spans="1:1" x14ac:dyDescent="0.25">
      <c r="A3874">
        <v>338</v>
      </c>
    </row>
    <row r="3875" spans="1:1" x14ac:dyDescent="0.25">
      <c r="A3875">
        <v>815</v>
      </c>
    </row>
    <row r="3876" spans="1:1" x14ac:dyDescent="0.25">
      <c r="A3876">
        <v>186</v>
      </c>
    </row>
    <row r="3877" spans="1:1" x14ac:dyDescent="0.25">
      <c r="A3877">
        <v>440</v>
      </c>
    </row>
    <row r="3878" spans="1:1" x14ac:dyDescent="0.25">
      <c r="A3878">
        <v>390</v>
      </c>
    </row>
    <row r="3879" spans="1:1" x14ac:dyDescent="0.25">
      <c r="A3879">
        <v>245</v>
      </c>
    </row>
    <row r="3880" spans="1:1" x14ac:dyDescent="0.25">
      <c r="A3880">
        <v>613</v>
      </c>
    </row>
    <row r="3881" spans="1:1" x14ac:dyDescent="0.25">
      <c r="A3881">
        <v>159</v>
      </c>
    </row>
    <row r="3882" spans="1:1" x14ac:dyDescent="0.25">
      <c r="A3882">
        <v>128</v>
      </c>
    </row>
    <row r="3883" spans="1:1" x14ac:dyDescent="0.25">
      <c r="A3883">
        <v>861</v>
      </c>
    </row>
    <row r="3884" spans="1:1" x14ac:dyDescent="0.25">
      <c r="A3884">
        <v>200</v>
      </c>
    </row>
    <row r="3885" spans="1:1" x14ac:dyDescent="0.25">
      <c r="A3885">
        <v>835</v>
      </c>
    </row>
    <row r="3886" spans="1:1" x14ac:dyDescent="0.25">
      <c r="A3886">
        <v>237</v>
      </c>
    </row>
    <row r="3887" spans="1:1" x14ac:dyDescent="0.25">
      <c r="A3887">
        <v>574</v>
      </c>
    </row>
    <row r="3888" spans="1:1" x14ac:dyDescent="0.25">
      <c r="A3888">
        <v>283</v>
      </c>
    </row>
    <row r="3889" spans="1:1" x14ac:dyDescent="0.25">
      <c r="A3889">
        <v>329</v>
      </c>
    </row>
    <row r="3890" spans="1:1" x14ac:dyDescent="0.25">
      <c r="A3890">
        <v>755</v>
      </c>
    </row>
    <row r="3891" spans="1:1" x14ac:dyDescent="0.25">
      <c r="A3891">
        <v>488</v>
      </c>
    </row>
    <row r="3892" spans="1:1" x14ac:dyDescent="0.25">
      <c r="A3892">
        <v>356</v>
      </c>
    </row>
    <row r="3893" spans="1:1" x14ac:dyDescent="0.25">
      <c r="A3893">
        <v>622</v>
      </c>
    </row>
    <row r="3894" spans="1:1" x14ac:dyDescent="0.25">
      <c r="A3894">
        <v>394</v>
      </c>
    </row>
    <row r="3895" spans="1:1" x14ac:dyDescent="0.25">
      <c r="A3895">
        <v>235</v>
      </c>
    </row>
    <row r="3896" spans="1:1" x14ac:dyDescent="0.25">
      <c r="A3896">
        <v>714</v>
      </c>
    </row>
    <row r="3897" spans="1:1" x14ac:dyDescent="0.25">
      <c r="A3897">
        <v>274</v>
      </c>
    </row>
    <row r="3898" spans="1:1" x14ac:dyDescent="0.25">
      <c r="A3898">
        <v>249</v>
      </c>
    </row>
    <row r="3899" spans="1:1" x14ac:dyDescent="0.25">
      <c r="A3899">
        <v>620</v>
      </c>
    </row>
    <row r="3900" spans="1:1" x14ac:dyDescent="0.25">
      <c r="A3900">
        <v>334</v>
      </c>
    </row>
    <row r="3901" spans="1:1" x14ac:dyDescent="0.25">
      <c r="A3901">
        <v>875</v>
      </c>
    </row>
    <row r="3902" spans="1:1" x14ac:dyDescent="0.25">
      <c r="A3902">
        <v>219</v>
      </c>
    </row>
    <row r="3903" spans="1:1" x14ac:dyDescent="0.25">
      <c r="A3903">
        <v>245</v>
      </c>
    </row>
    <row r="3904" spans="1:1" x14ac:dyDescent="0.25">
      <c r="A3904">
        <v>922</v>
      </c>
    </row>
    <row r="3905" spans="1:1" x14ac:dyDescent="0.25">
      <c r="A3905">
        <v>628</v>
      </c>
    </row>
    <row r="3906" spans="1:1" x14ac:dyDescent="0.25">
      <c r="A3906">
        <v>718</v>
      </c>
    </row>
    <row r="3907" spans="1:1" x14ac:dyDescent="0.25">
      <c r="A3907">
        <v>365</v>
      </c>
    </row>
    <row r="3908" spans="1:1" x14ac:dyDescent="0.25">
      <c r="A3908">
        <v>449</v>
      </c>
    </row>
    <row r="3909" spans="1:1" x14ac:dyDescent="0.25">
      <c r="A3909">
        <v>532</v>
      </c>
    </row>
    <row r="3910" spans="1:1" x14ac:dyDescent="0.25">
      <c r="A3910">
        <v>401</v>
      </c>
    </row>
    <row r="3911" spans="1:1" x14ac:dyDescent="0.25">
      <c r="A3911">
        <v>725</v>
      </c>
    </row>
    <row r="3912" spans="1:1" x14ac:dyDescent="0.25">
      <c r="A3912">
        <v>256</v>
      </c>
    </row>
    <row r="3913" spans="1:1" x14ac:dyDescent="0.25">
      <c r="A3913">
        <v>602</v>
      </c>
    </row>
    <row r="3914" spans="1:1" x14ac:dyDescent="0.25">
      <c r="A3914">
        <v>406</v>
      </c>
    </row>
    <row r="3915" spans="1:1" x14ac:dyDescent="0.25">
      <c r="A3915">
        <v>477</v>
      </c>
    </row>
    <row r="3916" spans="1:1" x14ac:dyDescent="0.25">
      <c r="A3916">
        <v>489</v>
      </c>
    </row>
    <row r="3917" spans="1:1" x14ac:dyDescent="0.25">
      <c r="A3917">
        <v>441</v>
      </c>
    </row>
    <row r="3918" spans="1:1" x14ac:dyDescent="0.25">
      <c r="A3918">
        <v>490</v>
      </c>
    </row>
    <row r="3919" spans="1:1" x14ac:dyDescent="0.25">
      <c r="A3919">
        <v>894</v>
      </c>
    </row>
    <row r="3920" spans="1:1" x14ac:dyDescent="0.25">
      <c r="A3920">
        <v>559</v>
      </c>
    </row>
    <row r="3921" spans="1:1" x14ac:dyDescent="0.25">
      <c r="A3921">
        <v>857</v>
      </c>
    </row>
    <row r="3922" spans="1:1" x14ac:dyDescent="0.25">
      <c r="A3922">
        <v>556</v>
      </c>
    </row>
    <row r="3923" spans="1:1" x14ac:dyDescent="0.25">
      <c r="A3923">
        <v>484</v>
      </c>
    </row>
    <row r="3924" spans="1:1" x14ac:dyDescent="0.25">
      <c r="A3924">
        <v>354</v>
      </c>
    </row>
    <row r="3925" spans="1:1" x14ac:dyDescent="0.25">
      <c r="A3925">
        <v>221</v>
      </c>
    </row>
    <row r="3926" spans="1:1" x14ac:dyDescent="0.25">
      <c r="A3926">
        <v>385</v>
      </c>
    </row>
    <row r="3927" spans="1:1" x14ac:dyDescent="0.25">
      <c r="A3927">
        <v>538</v>
      </c>
    </row>
    <row r="3928" spans="1:1" x14ac:dyDescent="0.25">
      <c r="A3928">
        <v>996</v>
      </c>
    </row>
    <row r="3929" spans="1:1" x14ac:dyDescent="0.25">
      <c r="A3929">
        <v>375</v>
      </c>
    </row>
    <row r="3930" spans="1:1" x14ac:dyDescent="0.25">
      <c r="A3930">
        <v>107</v>
      </c>
    </row>
    <row r="3931" spans="1:1" x14ac:dyDescent="0.25">
      <c r="A3931">
        <v>876</v>
      </c>
    </row>
    <row r="3932" spans="1:1" x14ac:dyDescent="0.25">
      <c r="A3932">
        <v>188</v>
      </c>
    </row>
    <row r="3933" spans="1:1" x14ac:dyDescent="0.25">
      <c r="A3933">
        <v>602</v>
      </c>
    </row>
    <row r="3934" spans="1:1" x14ac:dyDescent="0.25">
      <c r="A3934">
        <v>864</v>
      </c>
    </row>
    <row r="3935" spans="1:1" x14ac:dyDescent="0.25">
      <c r="A3935">
        <v>277</v>
      </c>
    </row>
    <row r="3936" spans="1:1" x14ac:dyDescent="0.25">
      <c r="A3936">
        <v>800</v>
      </c>
    </row>
    <row r="3937" spans="1:1" x14ac:dyDescent="0.25">
      <c r="A3937">
        <v>774</v>
      </c>
    </row>
    <row r="3938" spans="1:1" x14ac:dyDescent="0.25">
      <c r="A3938">
        <v>248</v>
      </c>
    </row>
    <row r="3939" spans="1:1" x14ac:dyDescent="0.25">
      <c r="A3939">
        <v>633</v>
      </c>
    </row>
    <row r="3940" spans="1:1" x14ac:dyDescent="0.25">
      <c r="A3940">
        <v>330</v>
      </c>
    </row>
    <row r="3941" spans="1:1" x14ac:dyDescent="0.25">
      <c r="A3941">
        <v>527</v>
      </c>
    </row>
    <row r="3942" spans="1:1" x14ac:dyDescent="0.25">
      <c r="A3942">
        <v>841</v>
      </c>
    </row>
    <row r="3943" spans="1:1" x14ac:dyDescent="0.25">
      <c r="A3943">
        <v>221</v>
      </c>
    </row>
    <row r="3944" spans="1:1" x14ac:dyDescent="0.25">
      <c r="A3944">
        <v>969</v>
      </c>
    </row>
    <row r="3945" spans="1:1" x14ac:dyDescent="0.25">
      <c r="A3945">
        <v>740</v>
      </c>
    </row>
    <row r="3946" spans="1:1" x14ac:dyDescent="0.25">
      <c r="A3946">
        <v>612</v>
      </c>
    </row>
    <row r="3947" spans="1:1" x14ac:dyDescent="0.25">
      <c r="A3947">
        <v>701</v>
      </c>
    </row>
    <row r="3948" spans="1:1" x14ac:dyDescent="0.25">
      <c r="A3948">
        <v>937</v>
      </c>
    </row>
    <row r="3949" spans="1:1" x14ac:dyDescent="0.25">
      <c r="A3949">
        <v>299</v>
      </c>
    </row>
    <row r="3950" spans="1:1" x14ac:dyDescent="0.25">
      <c r="A3950">
        <v>971</v>
      </c>
    </row>
    <row r="3951" spans="1:1" x14ac:dyDescent="0.25">
      <c r="A3951">
        <v>600</v>
      </c>
    </row>
    <row r="3952" spans="1:1" x14ac:dyDescent="0.25">
      <c r="A3952">
        <v>120</v>
      </c>
    </row>
    <row r="3953" spans="1:1" x14ac:dyDescent="0.25">
      <c r="A3953">
        <v>255</v>
      </c>
    </row>
    <row r="3954" spans="1:1" x14ac:dyDescent="0.25">
      <c r="A3954">
        <v>640</v>
      </c>
    </row>
    <row r="3955" spans="1:1" x14ac:dyDescent="0.25">
      <c r="A3955">
        <v>792</v>
      </c>
    </row>
    <row r="3956" spans="1:1" x14ac:dyDescent="0.25">
      <c r="A3956">
        <v>475</v>
      </c>
    </row>
    <row r="3957" spans="1:1" x14ac:dyDescent="0.25">
      <c r="A3957">
        <v>552</v>
      </c>
    </row>
    <row r="3958" spans="1:1" x14ac:dyDescent="0.25">
      <c r="A3958">
        <v>132</v>
      </c>
    </row>
    <row r="3959" spans="1:1" x14ac:dyDescent="0.25">
      <c r="A3959">
        <v>131</v>
      </c>
    </row>
    <row r="3960" spans="1:1" x14ac:dyDescent="0.25">
      <c r="A3960">
        <v>510</v>
      </c>
    </row>
    <row r="3961" spans="1:1" x14ac:dyDescent="0.25">
      <c r="A3961">
        <v>204</v>
      </c>
    </row>
    <row r="3962" spans="1:1" x14ac:dyDescent="0.25">
      <c r="A3962">
        <v>458</v>
      </c>
    </row>
    <row r="3963" spans="1:1" x14ac:dyDescent="0.25">
      <c r="A3963">
        <v>990</v>
      </c>
    </row>
    <row r="3964" spans="1:1" x14ac:dyDescent="0.25">
      <c r="A3964">
        <v>421</v>
      </c>
    </row>
    <row r="3965" spans="1:1" x14ac:dyDescent="0.25">
      <c r="A3965">
        <v>529</v>
      </c>
    </row>
    <row r="3966" spans="1:1" x14ac:dyDescent="0.25">
      <c r="A3966">
        <v>214</v>
      </c>
    </row>
    <row r="3967" spans="1:1" x14ac:dyDescent="0.25">
      <c r="A3967">
        <v>358</v>
      </c>
    </row>
    <row r="3968" spans="1:1" x14ac:dyDescent="0.25">
      <c r="A3968">
        <v>143</v>
      </c>
    </row>
    <row r="3969" spans="1:1" x14ac:dyDescent="0.25">
      <c r="A3969">
        <v>214</v>
      </c>
    </row>
    <row r="3970" spans="1:1" x14ac:dyDescent="0.25">
      <c r="A3970">
        <v>874</v>
      </c>
    </row>
    <row r="3971" spans="1:1" x14ac:dyDescent="0.25">
      <c r="A3971">
        <v>125</v>
      </c>
    </row>
    <row r="3972" spans="1:1" x14ac:dyDescent="0.25">
      <c r="A3972">
        <v>768</v>
      </c>
    </row>
    <row r="3973" spans="1:1" x14ac:dyDescent="0.25">
      <c r="A3973">
        <v>708</v>
      </c>
    </row>
    <row r="3974" spans="1:1" x14ac:dyDescent="0.25">
      <c r="A3974">
        <v>377</v>
      </c>
    </row>
    <row r="3975" spans="1:1" x14ac:dyDescent="0.25">
      <c r="A3975">
        <v>588</v>
      </c>
    </row>
    <row r="3976" spans="1:1" x14ac:dyDescent="0.25">
      <c r="A3976">
        <v>255</v>
      </c>
    </row>
    <row r="3977" spans="1:1" x14ac:dyDescent="0.25">
      <c r="A3977">
        <v>920</v>
      </c>
    </row>
    <row r="3978" spans="1:1" x14ac:dyDescent="0.25">
      <c r="A3978">
        <v>555</v>
      </c>
    </row>
    <row r="3979" spans="1:1" x14ac:dyDescent="0.25">
      <c r="A3979">
        <v>117</v>
      </c>
    </row>
    <row r="3980" spans="1:1" x14ac:dyDescent="0.25">
      <c r="A3980">
        <v>247</v>
      </c>
    </row>
    <row r="3981" spans="1:1" x14ac:dyDescent="0.25">
      <c r="A3981">
        <v>878</v>
      </c>
    </row>
    <row r="3982" spans="1:1" x14ac:dyDescent="0.25">
      <c r="A3982">
        <v>242</v>
      </c>
    </row>
    <row r="3983" spans="1:1" x14ac:dyDescent="0.25">
      <c r="A3983">
        <v>202</v>
      </c>
    </row>
    <row r="3984" spans="1:1" x14ac:dyDescent="0.25">
      <c r="A3984">
        <v>250</v>
      </c>
    </row>
    <row r="3985" spans="1:1" x14ac:dyDescent="0.25">
      <c r="A3985">
        <v>765</v>
      </c>
    </row>
    <row r="3986" spans="1:1" x14ac:dyDescent="0.25">
      <c r="A3986">
        <v>304</v>
      </c>
    </row>
    <row r="3987" spans="1:1" x14ac:dyDescent="0.25">
      <c r="A3987">
        <v>828</v>
      </c>
    </row>
    <row r="3988" spans="1:1" x14ac:dyDescent="0.25">
      <c r="A3988">
        <v>108</v>
      </c>
    </row>
    <row r="3989" spans="1:1" x14ac:dyDescent="0.25">
      <c r="A3989">
        <v>919</v>
      </c>
    </row>
    <row r="3990" spans="1:1" x14ac:dyDescent="0.25">
      <c r="A3990">
        <v>503</v>
      </c>
    </row>
    <row r="3991" spans="1:1" x14ac:dyDescent="0.25">
      <c r="A3991">
        <v>951</v>
      </c>
    </row>
    <row r="3992" spans="1:1" x14ac:dyDescent="0.25">
      <c r="A3992">
        <v>763</v>
      </c>
    </row>
    <row r="3993" spans="1:1" x14ac:dyDescent="0.25">
      <c r="A3993">
        <v>485</v>
      </c>
    </row>
    <row r="3994" spans="1:1" x14ac:dyDescent="0.25">
      <c r="A3994">
        <v>532</v>
      </c>
    </row>
    <row r="3995" spans="1:1" x14ac:dyDescent="0.25">
      <c r="A3995">
        <v>682</v>
      </c>
    </row>
    <row r="3996" spans="1:1" x14ac:dyDescent="0.25">
      <c r="A3996">
        <v>515</v>
      </c>
    </row>
    <row r="3997" spans="1:1" x14ac:dyDescent="0.25">
      <c r="A3997">
        <v>742</v>
      </c>
    </row>
    <row r="3998" spans="1:1" x14ac:dyDescent="0.25">
      <c r="A3998">
        <v>151</v>
      </c>
    </row>
    <row r="3999" spans="1:1" x14ac:dyDescent="0.25">
      <c r="A3999">
        <v>586</v>
      </c>
    </row>
    <row r="4000" spans="1:1" x14ac:dyDescent="0.25">
      <c r="A4000">
        <v>925</v>
      </c>
    </row>
    <row r="4001" spans="1:1" x14ac:dyDescent="0.25">
      <c r="A4001">
        <v>104</v>
      </c>
    </row>
    <row r="4002" spans="1:1" x14ac:dyDescent="0.25">
      <c r="A4002">
        <v>366</v>
      </c>
    </row>
    <row r="4003" spans="1:1" x14ac:dyDescent="0.25">
      <c r="A4003">
        <v>307</v>
      </c>
    </row>
    <row r="4004" spans="1:1" x14ac:dyDescent="0.25">
      <c r="A4004">
        <v>204</v>
      </c>
    </row>
    <row r="4005" spans="1:1" x14ac:dyDescent="0.25">
      <c r="A4005">
        <v>184</v>
      </c>
    </row>
    <row r="4006" spans="1:1" x14ac:dyDescent="0.25">
      <c r="A4006">
        <v>411</v>
      </c>
    </row>
    <row r="4007" spans="1:1" x14ac:dyDescent="0.25">
      <c r="A4007">
        <v>956</v>
      </c>
    </row>
    <row r="4008" spans="1:1" x14ac:dyDescent="0.25">
      <c r="A4008">
        <v>112</v>
      </c>
    </row>
    <row r="4009" spans="1:1" x14ac:dyDescent="0.25">
      <c r="A4009">
        <v>643</v>
      </c>
    </row>
    <row r="4010" spans="1:1" x14ac:dyDescent="0.25">
      <c r="A4010">
        <v>366</v>
      </c>
    </row>
    <row r="4011" spans="1:1" x14ac:dyDescent="0.25">
      <c r="A4011">
        <v>920</v>
      </c>
    </row>
    <row r="4012" spans="1:1" x14ac:dyDescent="0.25">
      <c r="A4012">
        <v>238</v>
      </c>
    </row>
    <row r="4013" spans="1:1" x14ac:dyDescent="0.25">
      <c r="A4013">
        <v>923</v>
      </c>
    </row>
    <row r="4014" spans="1:1" x14ac:dyDescent="0.25">
      <c r="A4014">
        <v>897</v>
      </c>
    </row>
    <row r="4015" spans="1:1" x14ac:dyDescent="0.25">
      <c r="A4015">
        <v>566</v>
      </c>
    </row>
    <row r="4016" spans="1:1" x14ac:dyDescent="0.25">
      <c r="A4016">
        <v>122</v>
      </c>
    </row>
    <row r="4017" spans="1:1" x14ac:dyDescent="0.25">
      <c r="A4017">
        <v>535</v>
      </c>
    </row>
    <row r="4018" spans="1:1" x14ac:dyDescent="0.25">
      <c r="A4018">
        <v>177</v>
      </c>
    </row>
    <row r="4019" spans="1:1" x14ac:dyDescent="0.25">
      <c r="A4019">
        <v>229</v>
      </c>
    </row>
    <row r="4020" spans="1:1" x14ac:dyDescent="0.25">
      <c r="A4020">
        <v>212</v>
      </c>
    </row>
    <row r="4021" spans="1:1" x14ac:dyDescent="0.25">
      <c r="A4021">
        <v>881</v>
      </c>
    </row>
    <row r="4022" spans="1:1" x14ac:dyDescent="0.25">
      <c r="A4022">
        <v>849</v>
      </c>
    </row>
    <row r="4023" spans="1:1" x14ac:dyDescent="0.25">
      <c r="A4023">
        <v>398</v>
      </c>
    </row>
    <row r="4024" spans="1:1" x14ac:dyDescent="0.25">
      <c r="A4024">
        <v>557</v>
      </c>
    </row>
    <row r="4025" spans="1:1" x14ac:dyDescent="0.25">
      <c r="A4025">
        <v>840</v>
      </c>
    </row>
    <row r="4026" spans="1:1" x14ac:dyDescent="0.25">
      <c r="A4026">
        <v>532</v>
      </c>
    </row>
    <row r="4027" spans="1:1" x14ac:dyDescent="0.25">
      <c r="A4027">
        <v>702</v>
      </c>
    </row>
    <row r="4028" spans="1:1" x14ac:dyDescent="0.25">
      <c r="A4028">
        <v>960</v>
      </c>
    </row>
    <row r="4029" spans="1:1" x14ac:dyDescent="0.25">
      <c r="A4029">
        <v>630</v>
      </c>
    </row>
    <row r="4030" spans="1:1" x14ac:dyDescent="0.25">
      <c r="A4030">
        <v>508</v>
      </c>
    </row>
    <row r="4031" spans="1:1" x14ac:dyDescent="0.25">
      <c r="A4031">
        <v>902</v>
      </c>
    </row>
    <row r="4032" spans="1:1" x14ac:dyDescent="0.25">
      <c r="A4032">
        <v>544</v>
      </c>
    </row>
    <row r="4033" spans="1:1" x14ac:dyDescent="0.25">
      <c r="A4033">
        <v>304</v>
      </c>
    </row>
    <row r="4034" spans="1:1" x14ac:dyDescent="0.25">
      <c r="A4034">
        <v>519</v>
      </c>
    </row>
    <row r="4035" spans="1:1" x14ac:dyDescent="0.25">
      <c r="A4035">
        <v>521</v>
      </c>
    </row>
    <row r="4036" spans="1:1" x14ac:dyDescent="0.25">
      <c r="A4036">
        <v>143</v>
      </c>
    </row>
    <row r="4037" spans="1:1" x14ac:dyDescent="0.25">
      <c r="A4037">
        <v>105</v>
      </c>
    </row>
    <row r="4038" spans="1:1" x14ac:dyDescent="0.25">
      <c r="A4038">
        <v>359</v>
      </c>
    </row>
    <row r="4039" spans="1:1" x14ac:dyDescent="0.25">
      <c r="A4039">
        <v>274</v>
      </c>
    </row>
    <row r="4040" spans="1:1" x14ac:dyDescent="0.25">
      <c r="A4040">
        <v>522</v>
      </c>
    </row>
    <row r="4041" spans="1:1" x14ac:dyDescent="0.25">
      <c r="A4041">
        <v>923</v>
      </c>
    </row>
    <row r="4042" spans="1:1" x14ac:dyDescent="0.25">
      <c r="A4042">
        <v>327</v>
      </c>
    </row>
    <row r="4043" spans="1:1" x14ac:dyDescent="0.25">
      <c r="A4043">
        <v>478</v>
      </c>
    </row>
    <row r="4044" spans="1:1" x14ac:dyDescent="0.25">
      <c r="A4044">
        <v>981</v>
      </c>
    </row>
    <row r="4045" spans="1:1" x14ac:dyDescent="0.25">
      <c r="A4045">
        <v>969</v>
      </c>
    </row>
    <row r="4046" spans="1:1" x14ac:dyDescent="0.25">
      <c r="A4046">
        <v>476</v>
      </c>
    </row>
    <row r="4047" spans="1:1" x14ac:dyDescent="0.25">
      <c r="A4047">
        <v>147</v>
      </c>
    </row>
    <row r="4048" spans="1:1" x14ac:dyDescent="0.25">
      <c r="A4048">
        <v>854</v>
      </c>
    </row>
    <row r="4049" spans="1:1" x14ac:dyDescent="0.25">
      <c r="A4049">
        <v>714</v>
      </c>
    </row>
    <row r="4050" spans="1:1" x14ac:dyDescent="0.25">
      <c r="A4050">
        <v>358</v>
      </c>
    </row>
    <row r="4051" spans="1:1" x14ac:dyDescent="0.25">
      <c r="A4051">
        <v>527</v>
      </c>
    </row>
    <row r="4052" spans="1:1" x14ac:dyDescent="0.25">
      <c r="A4052">
        <v>424</v>
      </c>
    </row>
    <row r="4053" spans="1:1" x14ac:dyDescent="0.25">
      <c r="A4053">
        <v>534</v>
      </c>
    </row>
    <row r="4054" spans="1:1" x14ac:dyDescent="0.25">
      <c r="A4054">
        <v>874</v>
      </c>
    </row>
    <row r="4055" spans="1:1" x14ac:dyDescent="0.25">
      <c r="A4055">
        <v>857</v>
      </c>
    </row>
    <row r="4056" spans="1:1" x14ac:dyDescent="0.25">
      <c r="A4056">
        <v>700</v>
      </c>
    </row>
    <row r="4057" spans="1:1" x14ac:dyDescent="0.25">
      <c r="A4057">
        <v>697</v>
      </c>
    </row>
    <row r="4058" spans="1:1" x14ac:dyDescent="0.25">
      <c r="A4058">
        <v>418</v>
      </c>
    </row>
    <row r="4059" spans="1:1" x14ac:dyDescent="0.25">
      <c r="A4059">
        <v>894</v>
      </c>
    </row>
    <row r="4060" spans="1:1" x14ac:dyDescent="0.25">
      <c r="A4060">
        <v>169</v>
      </c>
    </row>
    <row r="4061" spans="1:1" x14ac:dyDescent="0.25">
      <c r="A4061">
        <v>802</v>
      </c>
    </row>
    <row r="4062" spans="1:1" x14ac:dyDescent="0.25">
      <c r="A4062">
        <v>866</v>
      </c>
    </row>
    <row r="4063" spans="1:1" x14ac:dyDescent="0.25">
      <c r="A4063">
        <v>584</v>
      </c>
    </row>
    <row r="4064" spans="1:1" x14ac:dyDescent="0.25">
      <c r="A4064">
        <v>292</v>
      </c>
    </row>
    <row r="4065" spans="1:1" x14ac:dyDescent="0.25">
      <c r="A4065">
        <v>909</v>
      </c>
    </row>
    <row r="4066" spans="1:1" x14ac:dyDescent="0.25">
      <c r="A4066">
        <v>353</v>
      </c>
    </row>
    <row r="4067" spans="1:1" x14ac:dyDescent="0.25">
      <c r="A4067">
        <v>441</v>
      </c>
    </row>
    <row r="4068" spans="1:1" x14ac:dyDescent="0.25">
      <c r="A4068">
        <v>554</v>
      </c>
    </row>
    <row r="4069" spans="1:1" x14ac:dyDescent="0.25">
      <c r="A4069">
        <v>718</v>
      </c>
    </row>
    <row r="4070" spans="1:1" x14ac:dyDescent="0.25">
      <c r="A4070">
        <v>501</v>
      </c>
    </row>
    <row r="4071" spans="1:1" x14ac:dyDescent="0.25">
      <c r="A4071">
        <v>323</v>
      </c>
    </row>
    <row r="4072" spans="1:1" x14ac:dyDescent="0.25">
      <c r="A4072">
        <v>177</v>
      </c>
    </row>
    <row r="4073" spans="1:1" x14ac:dyDescent="0.25">
      <c r="A4073">
        <v>509</v>
      </c>
    </row>
    <row r="4074" spans="1:1" x14ac:dyDescent="0.25">
      <c r="A4074">
        <v>519</v>
      </c>
    </row>
    <row r="4075" spans="1:1" x14ac:dyDescent="0.25">
      <c r="A4075">
        <v>453</v>
      </c>
    </row>
    <row r="4076" spans="1:1" x14ac:dyDescent="0.25">
      <c r="A4076">
        <v>128</v>
      </c>
    </row>
    <row r="4077" spans="1:1" x14ac:dyDescent="0.25">
      <c r="A4077">
        <v>783</v>
      </c>
    </row>
    <row r="4078" spans="1:1" x14ac:dyDescent="0.25">
      <c r="A4078">
        <v>980</v>
      </c>
    </row>
    <row r="4079" spans="1:1" x14ac:dyDescent="0.25">
      <c r="A4079">
        <v>389</v>
      </c>
    </row>
    <row r="4080" spans="1:1" x14ac:dyDescent="0.25">
      <c r="A4080">
        <v>831</v>
      </c>
    </row>
    <row r="4081" spans="1:1" x14ac:dyDescent="0.25">
      <c r="A4081">
        <v>554</v>
      </c>
    </row>
    <row r="4082" spans="1:1" x14ac:dyDescent="0.25">
      <c r="A4082">
        <v>841</v>
      </c>
    </row>
    <row r="4083" spans="1:1" x14ac:dyDescent="0.25">
      <c r="A4083">
        <v>223</v>
      </c>
    </row>
    <row r="4084" spans="1:1" x14ac:dyDescent="0.25">
      <c r="A4084">
        <v>422</v>
      </c>
    </row>
    <row r="4085" spans="1:1" x14ac:dyDescent="0.25">
      <c r="A4085">
        <v>450</v>
      </c>
    </row>
    <row r="4086" spans="1:1" x14ac:dyDescent="0.25">
      <c r="A4086">
        <v>671</v>
      </c>
    </row>
    <row r="4087" spans="1:1" x14ac:dyDescent="0.25">
      <c r="A4087">
        <v>581</v>
      </c>
    </row>
    <row r="4088" spans="1:1" x14ac:dyDescent="0.25">
      <c r="A4088">
        <v>653</v>
      </c>
    </row>
    <row r="4089" spans="1:1" x14ac:dyDescent="0.25">
      <c r="A4089">
        <v>195</v>
      </c>
    </row>
    <row r="4090" spans="1:1" x14ac:dyDescent="0.25">
      <c r="A4090">
        <v>502</v>
      </c>
    </row>
    <row r="4091" spans="1:1" x14ac:dyDescent="0.25">
      <c r="A4091">
        <v>866</v>
      </c>
    </row>
    <row r="4092" spans="1:1" x14ac:dyDescent="0.25">
      <c r="A4092">
        <v>657</v>
      </c>
    </row>
    <row r="4093" spans="1:1" x14ac:dyDescent="0.25">
      <c r="A4093">
        <v>133</v>
      </c>
    </row>
    <row r="4094" spans="1:1" x14ac:dyDescent="0.25">
      <c r="A4094">
        <v>936</v>
      </c>
    </row>
    <row r="4095" spans="1:1" x14ac:dyDescent="0.25">
      <c r="A4095">
        <v>918</v>
      </c>
    </row>
    <row r="4096" spans="1:1" x14ac:dyDescent="0.25">
      <c r="A4096">
        <v>609</v>
      </c>
    </row>
    <row r="4097" spans="1:1" x14ac:dyDescent="0.25">
      <c r="A4097">
        <v>558</v>
      </c>
    </row>
    <row r="4098" spans="1:1" x14ac:dyDescent="0.25">
      <c r="A4098">
        <v>437</v>
      </c>
    </row>
    <row r="4099" spans="1:1" x14ac:dyDescent="0.25">
      <c r="A4099">
        <v>955</v>
      </c>
    </row>
    <row r="4100" spans="1:1" x14ac:dyDescent="0.25">
      <c r="A4100">
        <v>560</v>
      </c>
    </row>
    <row r="4101" spans="1:1" x14ac:dyDescent="0.25">
      <c r="A4101">
        <v>765</v>
      </c>
    </row>
    <row r="4102" spans="1:1" x14ac:dyDescent="0.25">
      <c r="A4102">
        <v>620</v>
      </c>
    </row>
    <row r="4103" spans="1:1" x14ac:dyDescent="0.25">
      <c r="A4103">
        <v>430</v>
      </c>
    </row>
    <row r="4104" spans="1:1" x14ac:dyDescent="0.25">
      <c r="A4104">
        <v>835</v>
      </c>
    </row>
    <row r="4105" spans="1:1" x14ac:dyDescent="0.25">
      <c r="A4105">
        <v>298</v>
      </c>
    </row>
    <row r="4106" spans="1:1" x14ac:dyDescent="0.25">
      <c r="A4106">
        <v>456</v>
      </c>
    </row>
    <row r="4107" spans="1:1" x14ac:dyDescent="0.25">
      <c r="A4107">
        <v>717</v>
      </c>
    </row>
    <row r="4108" spans="1:1" x14ac:dyDescent="0.25">
      <c r="A4108">
        <v>275</v>
      </c>
    </row>
    <row r="4109" spans="1:1" x14ac:dyDescent="0.25">
      <c r="A4109">
        <v>685</v>
      </c>
    </row>
    <row r="4110" spans="1:1" x14ac:dyDescent="0.25">
      <c r="A4110">
        <v>107</v>
      </c>
    </row>
    <row r="4111" spans="1:1" x14ac:dyDescent="0.25">
      <c r="A4111">
        <v>962</v>
      </c>
    </row>
    <row r="4112" spans="1:1" x14ac:dyDescent="0.25">
      <c r="A4112">
        <v>507</v>
      </c>
    </row>
    <row r="4113" spans="1:1" x14ac:dyDescent="0.25">
      <c r="A4113">
        <v>190</v>
      </c>
    </row>
    <row r="4114" spans="1:1" x14ac:dyDescent="0.25">
      <c r="A4114">
        <v>266</v>
      </c>
    </row>
    <row r="4115" spans="1:1" x14ac:dyDescent="0.25">
      <c r="A4115">
        <v>535</v>
      </c>
    </row>
    <row r="4116" spans="1:1" x14ac:dyDescent="0.25">
      <c r="A4116">
        <v>458</v>
      </c>
    </row>
    <row r="4117" spans="1:1" x14ac:dyDescent="0.25">
      <c r="A4117">
        <v>221</v>
      </c>
    </row>
    <row r="4118" spans="1:1" x14ac:dyDescent="0.25">
      <c r="A4118">
        <v>753</v>
      </c>
    </row>
    <row r="4119" spans="1:1" x14ac:dyDescent="0.25">
      <c r="A4119">
        <v>942</v>
      </c>
    </row>
    <row r="4120" spans="1:1" x14ac:dyDescent="0.25">
      <c r="A4120">
        <v>917</v>
      </c>
    </row>
    <row r="4121" spans="1:1" x14ac:dyDescent="0.25">
      <c r="A4121">
        <v>554</v>
      </c>
    </row>
    <row r="4122" spans="1:1" x14ac:dyDescent="0.25">
      <c r="A4122">
        <v>814</v>
      </c>
    </row>
    <row r="4123" spans="1:1" x14ac:dyDescent="0.25">
      <c r="A4123">
        <v>464</v>
      </c>
    </row>
    <row r="4124" spans="1:1" x14ac:dyDescent="0.25">
      <c r="A4124">
        <v>829</v>
      </c>
    </row>
    <row r="4125" spans="1:1" x14ac:dyDescent="0.25">
      <c r="A4125">
        <v>107</v>
      </c>
    </row>
    <row r="4126" spans="1:1" x14ac:dyDescent="0.25">
      <c r="A4126">
        <v>711</v>
      </c>
    </row>
    <row r="4127" spans="1:1" x14ac:dyDescent="0.25">
      <c r="A4127">
        <v>648</v>
      </c>
    </row>
    <row r="4128" spans="1:1" x14ac:dyDescent="0.25">
      <c r="A4128">
        <v>223</v>
      </c>
    </row>
    <row r="4129" spans="1:1" x14ac:dyDescent="0.25">
      <c r="A4129">
        <v>670</v>
      </c>
    </row>
    <row r="4130" spans="1:1" x14ac:dyDescent="0.25">
      <c r="A4130">
        <v>334</v>
      </c>
    </row>
    <row r="4131" spans="1:1" x14ac:dyDescent="0.25">
      <c r="A4131">
        <v>315</v>
      </c>
    </row>
    <row r="4132" spans="1:1" x14ac:dyDescent="0.25">
      <c r="A4132">
        <v>515</v>
      </c>
    </row>
    <row r="4133" spans="1:1" x14ac:dyDescent="0.25">
      <c r="A4133">
        <v>169</v>
      </c>
    </row>
    <row r="4134" spans="1:1" x14ac:dyDescent="0.25">
      <c r="A4134">
        <v>319</v>
      </c>
    </row>
    <row r="4135" spans="1:1" x14ac:dyDescent="0.25">
      <c r="A4135">
        <v>296</v>
      </c>
    </row>
    <row r="4136" spans="1:1" x14ac:dyDescent="0.25">
      <c r="A4136">
        <v>767</v>
      </c>
    </row>
    <row r="4137" spans="1:1" x14ac:dyDescent="0.25">
      <c r="A4137">
        <v>922</v>
      </c>
    </row>
    <row r="4138" spans="1:1" x14ac:dyDescent="0.25">
      <c r="A4138">
        <v>613</v>
      </c>
    </row>
    <row r="4139" spans="1:1" x14ac:dyDescent="0.25">
      <c r="A4139">
        <v>836</v>
      </c>
    </row>
    <row r="4140" spans="1:1" x14ac:dyDescent="0.25">
      <c r="A4140">
        <v>173</v>
      </c>
    </row>
    <row r="4141" spans="1:1" x14ac:dyDescent="0.25">
      <c r="A4141">
        <v>606</v>
      </c>
    </row>
    <row r="4142" spans="1:1" x14ac:dyDescent="0.25">
      <c r="A4142">
        <v>654</v>
      </c>
    </row>
    <row r="4143" spans="1:1" x14ac:dyDescent="0.25">
      <c r="A4143">
        <v>205</v>
      </c>
    </row>
    <row r="4144" spans="1:1" x14ac:dyDescent="0.25">
      <c r="A4144">
        <v>378</v>
      </c>
    </row>
    <row r="4145" spans="1:1" x14ac:dyDescent="0.25">
      <c r="A4145">
        <v>551</v>
      </c>
    </row>
    <row r="4146" spans="1:1" x14ac:dyDescent="0.25">
      <c r="A4146">
        <v>723</v>
      </c>
    </row>
    <row r="4147" spans="1:1" x14ac:dyDescent="0.25">
      <c r="A4147">
        <v>915</v>
      </c>
    </row>
    <row r="4148" spans="1:1" x14ac:dyDescent="0.25">
      <c r="A4148">
        <v>533</v>
      </c>
    </row>
    <row r="4149" spans="1:1" x14ac:dyDescent="0.25">
      <c r="A4149">
        <v>810</v>
      </c>
    </row>
    <row r="4150" spans="1:1" x14ac:dyDescent="0.25">
      <c r="A4150">
        <v>873</v>
      </c>
    </row>
    <row r="4151" spans="1:1" x14ac:dyDescent="0.25">
      <c r="A4151">
        <v>510</v>
      </c>
    </row>
    <row r="4152" spans="1:1" x14ac:dyDescent="0.25">
      <c r="A4152">
        <v>785</v>
      </c>
    </row>
    <row r="4153" spans="1:1" x14ac:dyDescent="0.25">
      <c r="A4153">
        <v>158</v>
      </c>
    </row>
    <row r="4154" spans="1:1" x14ac:dyDescent="0.25">
      <c r="A4154">
        <v>321</v>
      </c>
    </row>
    <row r="4155" spans="1:1" x14ac:dyDescent="0.25">
      <c r="A4155">
        <v>946</v>
      </c>
    </row>
    <row r="4156" spans="1:1" x14ac:dyDescent="0.25">
      <c r="A4156">
        <v>813</v>
      </c>
    </row>
    <row r="4157" spans="1:1" x14ac:dyDescent="0.25">
      <c r="A4157">
        <v>297</v>
      </c>
    </row>
    <row r="4158" spans="1:1" x14ac:dyDescent="0.25">
      <c r="A4158">
        <v>170</v>
      </c>
    </row>
    <row r="4159" spans="1:1" x14ac:dyDescent="0.25">
      <c r="A4159">
        <v>880</v>
      </c>
    </row>
    <row r="4160" spans="1:1" x14ac:dyDescent="0.25">
      <c r="A4160">
        <v>792</v>
      </c>
    </row>
    <row r="4161" spans="1:1" x14ac:dyDescent="0.25">
      <c r="A4161">
        <v>701</v>
      </c>
    </row>
    <row r="4162" spans="1:1" x14ac:dyDescent="0.25">
      <c r="A4162">
        <v>208</v>
      </c>
    </row>
    <row r="4163" spans="1:1" x14ac:dyDescent="0.25">
      <c r="A4163">
        <v>192</v>
      </c>
    </row>
    <row r="4164" spans="1:1" x14ac:dyDescent="0.25">
      <c r="A4164">
        <v>961</v>
      </c>
    </row>
    <row r="4165" spans="1:1" x14ac:dyDescent="0.25">
      <c r="A4165">
        <v>862</v>
      </c>
    </row>
    <row r="4166" spans="1:1" x14ac:dyDescent="0.25">
      <c r="A4166">
        <v>101</v>
      </c>
    </row>
    <row r="4167" spans="1:1" x14ac:dyDescent="0.25">
      <c r="A4167">
        <v>503</v>
      </c>
    </row>
    <row r="4168" spans="1:1" x14ac:dyDescent="0.25">
      <c r="A4168">
        <v>134</v>
      </c>
    </row>
    <row r="4169" spans="1:1" x14ac:dyDescent="0.25">
      <c r="A4169">
        <v>674</v>
      </c>
    </row>
    <row r="4170" spans="1:1" x14ac:dyDescent="0.25">
      <c r="A4170">
        <v>592</v>
      </c>
    </row>
    <row r="4171" spans="1:1" x14ac:dyDescent="0.25">
      <c r="A4171">
        <v>268</v>
      </c>
    </row>
    <row r="4172" spans="1:1" x14ac:dyDescent="0.25">
      <c r="A4172">
        <v>913</v>
      </c>
    </row>
    <row r="4173" spans="1:1" x14ac:dyDescent="0.25">
      <c r="A4173">
        <v>468</v>
      </c>
    </row>
    <row r="4174" spans="1:1" x14ac:dyDescent="0.25">
      <c r="A4174">
        <v>139</v>
      </c>
    </row>
    <row r="4175" spans="1:1" x14ac:dyDescent="0.25">
      <c r="A4175">
        <v>903</v>
      </c>
    </row>
    <row r="4176" spans="1:1" x14ac:dyDescent="0.25">
      <c r="A4176">
        <v>247</v>
      </c>
    </row>
    <row r="4177" spans="1:1" x14ac:dyDescent="0.25">
      <c r="A4177">
        <v>342</v>
      </c>
    </row>
    <row r="4178" spans="1:1" x14ac:dyDescent="0.25">
      <c r="A4178">
        <v>234</v>
      </c>
    </row>
    <row r="4179" spans="1:1" x14ac:dyDescent="0.25">
      <c r="A4179">
        <v>549</v>
      </c>
    </row>
    <row r="4180" spans="1:1" x14ac:dyDescent="0.25">
      <c r="A4180">
        <v>520</v>
      </c>
    </row>
    <row r="4181" spans="1:1" x14ac:dyDescent="0.25">
      <c r="A4181">
        <v>257</v>
      </c>
    </row>
    <row r="4182" spans="1:1" x14ac:dyDescent="0.25">
      <c r="A4182">
        <v>306</v>
      </c>
    </row>
    <row r="4183" spans="1:1" x14ac:dyDescent="0.25">
      <c r="A4183">
        <v>476</v>
      </c>
    </row>
    <row r="4184" spans="1:1" x14ac:dyDescent="0.25">
      <c r="A4184">
        <v>333</v>
      </c>
    </row>
    <row r="4185" spans="1:1" x14ac:dyDescent="0.25">
      <c r="A4185">
        <v>665</v>
      </c>
    </row>
    <row r="4186" spans="1:1" x14ac:dyDescent="0.25">
      <c r="A4186">
        <v>316</v>
      </c>
    </row>
    <row r="4187" spans="1:1" x14ac:dyDescent="0.25">
      <c r="A4187">
        <v>647</v>
      </c>
    </row>
    <row r="4188" spans="1:1" x14ac:dyDescent="0.25">
      <c r="A4188">
        <v>291</v>
      </c>
    </row>
    <row r="4189" spans="1:1" x14ac:dyDescent="0.25">
      <c r="A4189">
        <v>933</v>
      </c>
    </row>
    <row r="4190" spans="1:1" x14ac:dyDescent="0.25">
      <c r="A4190">
        <v>257</v>
      </c>
    </row>
    <row r="4191" spans="1:1" x14ac:dyDescent="0.25">
      <c r="A4191">
        <v>300</v>
      </c>
    </row>
    <row r="4192" spans="1:1" x14ac:dyDescent="0.25">
      <c r="A4192">
        <v>156</v>
      </c>
    </row>
    <row r="4193" spans="1:1" x14ac:dyDescent="0.25">
      <c r="A4193">
        <v>287</v>
      </c>
    </row>
    <row r="4194" spans="1:1" x14ac:dyDescent="0.25">
      <c r="A4194">
        <v>166</v>
      </c>
    </row>
    <row r="4195" spans="1:1" x14ac:dyDescent="0.25">
      <c r="A4195">
        <v>422</v>
      </c>
    </row>
    <row r="4196" spans="1:1" x14ac:dyDescent="0.25">
      <c r="A4196">
        <v>844</v>
      </c>
    </row>
    <row r="4197" spans="1:1" x14ac:dyDescent="0.25">
      <c r="A4197">
        <v>269</v>
      </c>
    </row>
    <row r="4198" spans="1:1" x14ac:dyDescent="0.25">
      <c r="A4198">
        <v>261</v>
      </c>
    </row>
    <row r="4199" spans="1:1" x14ac:dyDescent="0.25">
      <c r="A4199">
        <v>975</v>
      </c>
    </row>
    <row r="4200" spans="1:1" x14ac:dyDescent="0.25">
      <c r="A4200">
        <v>321</v>
      </c>
    </row>
    <row r="4201" spans="1:1" x14ac:dyDescent="0.25">
      <c r="A4201">
        <v>277</v>
      </c>
    </row>
    <row r="4202" spans="1:1" x14ac:dyDescent="0.25">
      <c r="A4202">
        <v>640</v>
      </c>
    </row>
    <row r="4203" spans="1:1" x14ac:dyDescent="0.25">
      <c r="A4203">
        <v>725</v>
      </c>
    </row>
    <row r="4204" spans="1:1" x14ac:dyDescent="0.25">
      <c r="A4204">
        <v>265</v>
      </c>
    </row>
    <row r="4205" spans="1:1" x14ac:dyDescent="0.25">
      <c r="A4205">
        <v>801</v>
      </c>
    </row>
    <row r="4206" spans="1:1" x14ac:dyDescent="0.25">
      <c r="A4206">
        <v>178</v>
      </c>
    </row>
    <row r="4207" spans="1:1" x14ac:dyDescent="0.25">
      <c r="A4207">
        <v>803</v>
      </c>
    </row>
    <row r="4208" spans="1:1" x14ac:dyDescent="0.25">
      <c r="A4208">
        <v>653</v>
      </c>
    </row>
    <row r="4209" spans="1:1" x14ac:dyDescent="0.25">
      <c r="A4209">
        <v>512</v>
      </c>
    </row>
    <row r="4210" spans="1:1" x14ac:dyDescent="0.25">
      <c r="A4210">
        <v>150</v>
      </c>
    </row>
    <row r="4211" spans="1:1" x14ac:dyDescent="0.25">
      <c r="A4211">
        <v>377</v>
      </c>
    </row>
    <row r="4212" spans="1:1" x14ac:dyDescent="0.25">
      <c r="A4212">
        <v>114</v>
      </c>
    </row>
    <row r="4213" spans="1:1" x14ac:dyDescent="0.25">
      <c r="A4213">
        <v>682</v>
      </c>
    </row>
    <row r="4214" spans="1:1" x14ac:dyDescent="0.25">
      <c r="A4214">
        <v>126</v>
      </c>
    </row>
    <row r="4215" spans="1:1" x14ac:dyDescent="0.25">
      <c r="A4215">
        <v>566</v>
      </c>
    </row>
    <row r="4216" spans="1:1" x14ac:dyDescent="0.25">
      <c r="A4216">
        <v>601</v>
      </c>
    </row>
    <row r="4217" spans="1:1" x14ac:dyDescent="0.25">
      <c r="A4217">
        <v>767</v>
      </c>
    </row>
    <row r="4218" spans="1:1" x14ac:dyDescent="0.25">
      <c r="A4218">
        <v>879</v>
      </c>
    </row>
    <row r="4219" spans="1:1" x14ac:dyDescent="0.25">
      <c r="A4219">
        <v>986</v>
      </c>
    </row>
    <row r="4220" spans="1:1" x14ac:dyDescent="0.25">
      <c r="A4220">
        <v>537</v>
      </c>
    </row>
    <row r="4221" spans="1:1" x14ac:dyDescent="0.25">
      <c r="A4221">
        <v>644</v>
      </c>
    </row>
    <row r="4222" spans="1:1" x14ac:dyDescent="0.25">
      <c r="A4222">
        <v>148</v>
      </c>
    </row>
    <row r="4223" spans="1:1" x14ac:dyDescent="0.25">
      <c r="A4223">
        <v>484</v>
      </c>
    </row>
    <row r="4224" spans="1:1" x14ac:dyDescent="0.25">
      <c r="A4224">
        <v>209</v>
      </c>
    </row>
    <row r="4225" spans="1:1" x14ac:dyDescent="0.25">
      <c r="A4225">
        <v>688</v>
      </c>
    </row>
    <row r="4226" spans="1:1" x14ac:dyDescent="0.25">
      <c r="A4226">
        <v>329</v>
      </c>
    </row>
    <row r="4227" spans="1:1" x14ac:dyDescent="0.25">
      <c r="A4227">
        <v>305</v>
      </c>
    </row>
    <row r="4228" spans="1:1" x14ac:dyDescent="0.25">
      <c r="A4228">
        <v>439</v>
      </c>
    </row>
    <row r="4229" spans="1:1" x14ac:dyDescent="0.25">
      <c r="A4229">
        <v>297</v>
      </c>
    </row>
    <row r="4230" spans="1:1" x14ac:dyDescent="0.25">
      <c r="A4230">
        <v>540</v>
      </c>
    </row>
    <row r="4231" spans="1:1" x14ac:dyDescent="0.25">
      <c r="A4231">
        <v>386</v>
      </c>
    </row>
    <row r="4232" spans="1:1" x14ac:dyDescent="0.25">
      <c r="A4232">
        <v>963</v>
      </c>
    </row>
    <row r="4233" spans="1:1" x14ac:dyDescent="0.25">
      <c r="A4233">
        <v>654</v>
      </c>
    </row>
    <row r="4234" spans="1:1" x14ac:dyDescent="0.25">
      <c r="A4234">
        <v>908</v>
      </c>
    </row>
    <row r="4235" spans="1:1" x14ac:dyDescent="0.25">
      <c r="A4235">
        <v>689</v>
      </c>
    </row>
    <row r="4236" spans="1:1" x14ac:dyDescent="0.25">
      <c r="A4236">
        <v>211</v>
      </c>
    </row>
    <row r="4237" spans="1:1" x14ac:dyDescent="0.25">
      <c r="A4237">
        <v>962</v>
      </c>
    </row>
    <row r="4238" spans="1:1" x14ac:dyDescent="0.25">
      <c r="A4238">
        <v>902</v>
      </c>
    </row>
    <row r="4239" spans="1:1" x14ac:dyDescent="0.25">
      <c r="A4239">
        <v>941</v>
      </c>
    </row>
    <row r="4240" spans="1:1" x14ac:dyDescent="0.25">
      <c r="A4240">
        <v>429</v>
      </c>
    </row>
    <row r="4241" spans="1:1" x14ac:dyDescent="0.25">
      <c r="A4241">
        <v>826</v>
      </c>
    </row>
    <row r="4242" spans="1:1" x14ac:dyDescent="0.25">
      <c r="A4242">
        <v>392</v>
      </c>
    </row>
    <row r="4243" spans="1:1" x14ac:dyDescent="0.25">
      <c r="A4243">
        <v>796</v>
      </c>
    </row>
    <row r="4244" spans="1:1" x14ac:dyDescent="0.25">
      <c r="A4244">
        <v>446</v>
      </c>
    </row>
    <row r="4245" spans="1:1" x14ac:dyDescent="0.25">
      <c r="A4245">
        <v>907</v>
      </c>
    </row>
    <row r="4246" spans="1:1" x14ac:dyDescent="0.25">
      <c r="A4246">
        <v>247</v>
      </c>
    </row>
    <row r="4247" spans="1:1" x14ac:dyDescent="0.25">
      <c r="A4247">
        <v>197</v>
      </c>
    </row>
    <row r="4248" spans="1:1" x14ac:dyDescent="0.25">
      <c r="A4248">
        <v>538</v>
      </c>
    </row>
    <row r="4249" spans="1:1" x14ac:dyDescent="0.25">
      <c r="A4249">
        <v>407</v>
      </c>
    </row>
    <row r="4250" spans="1:1" x14ac:dyDescent="0.25">
      <c r="A4250">
        <v>815</v>
      </c>
    </row>
    <row r="4251" spans="1:1" x14ac:dyDescent="0.25">
      <c r="A4251">
        <v>931</v>
      </c>
    </row>
    <row r="4252" spans="1:1" x14ac:dyDescent="0.25">
      <c r="A4252">
        <v>390</v>
      </c>
    </row>
    <row r="4253" spans="1:1" x14ac:dyDescent="0.25">
      <c r="A4253">
        <v>421</v>
      </c>
    </row>
    <row r="4254" spans="1:1" x14ac:dyDescent="0.25">
      <c r="A4254">
        <v>516</v>
      </c>
    </row>
    <row r="4255" spans="1:1" x14ac:dyDescent="0.25">
      <c r="A4255">
        <v>731</v>
      </c>
    </row>
    <row r="4256" spans="1:1" x14ac:dyDescent="0.25">
      <c r="A4256">
        <v>704</v>
      </c>
    </row>
    <row r="4257" spans="1:1" x14ac:dyDescent="0.25">
      <c r="A4257">
        <v>623</v>
      </c>
    </row>
    <row r="4258" spans="1:1" x14ac:dyDescent="0.25">
      <c r="A4258">
        <v>892</v>
      </c>
    </row>
    <row r="4259" spans="1:1" x14ac:dyDescent="0.25">
      <c r="A4259">
        <v>725</v>
      </c>
    </row>
    <row r="4260" spans="1:1" x14ac:dyDescent="0.25">
      <c r="A4260">
        <v>481</v>
      </c>
    </row>
    <row r="4261" spans="1:1" x14ac:dyDescent="0.25">
      <c r="A4261">
        <v>827</v>
      </c>
    </row>
    <row r="4262" spans="1:1" x14ac:dyDescent="0.25">
      <c r="A4262">
        <v>437</v>
      </c>
    </row>
    <row r="4263" spans="1:1" x14ac:dyDescent="0.25">
      <c r="A4263">
        <v>110</v>
      </c>
    </row>
    <row r="4264" spans="1:1" x14ac:dyDescent="0.25">
      <c r="A4264">
        <v>787</v>
      </c>
    </row>
    <row r="4265" spans="1:1" x14ac:dyDescent="0.25">
      <c r="A4265">
        <v>738</v>
      </c>
    </row>
    <row r="4266" spans="1:1" x14ac:dyDescent="0.25">
      <c r="A4266">
        <v>706</v>
      </c>
    </row>
    <row r="4267" spans="1:1" x14ac:dyDescent="0.25">
      <c r="A4267">
        <v>630</v>
      </c>
    </row>
    <row r="4268" spans="1:1" x14ac:dyDescent="0.25">
      <c r="A4268">
        <v>352</v>
      </c>
    </row>
    <row r="4269" spans="1:1" x14ac:dyDescent="0.25">
      <c r="A4269">
        <v>371</v>
      </c>
    </row>
    <row r="4270" spans="1:1" x14ac:dyDescent="0.25">
      <c r="A4270">
        <v>445</v>
      </c>
    </row>
    <row r="4271" spans="1:1" x14ac:dyDescent="0.25">
      <c r="A4271">
        <v>876</v>
      </c>
    </row>
    <row r="4272" spans="1:1" x14ac:dyDescent="0.25">
      <c r="A4272">
        <v>206</v>
      </c>
    </row>
    <row r="4273" spans="1:1" x14ac:dyDescent="0.25">
      <c r="A4273">
        <v>634</v>
      </c>
    </row>
    <row r="4274" spans="1:1" x14ac:dyDescent="0.25">
      <c r="A4274">
        <v>118</v>
      </c>
    </row>
    <row r="4275" spans="1:1" x14ac:dyDescent="0.25">
      <c r="A4275">
        <v>681</v>
      </c>
    </row>
    <row r="4276" spans="1:1" x14ac:dyDescent="0.25">
      <c r="A4276">
        <v>200</v>
      </c>
    </row>
    <row r="4277" spans="1:1" x14ac:dyDescent="0.25">
      <c r="A4277">
        <v>336</v>
      </c>
    </row>
    <row r="4278" spans="1:1" x14ac:dyDescent="0.25">
      <c r="A4278">
        <v>525</v>
      </c>
    </row>
    <row r="4279" spans="1:1" x14ac:dyDescent="0.25">
      <c r="A4279">
        <v>525</v>
      </c>
    </row>
    <row r="4280" spans="1:1" x14ac:dyDescent="0.25">
      <c r="A4280">
        <v>695</v>
      </c>
    </row>
    <row r="4281" spans="1:1" x14ac:dyDescent="0.25">
      <c r="A4281">
        <v>843</v>
      </c>
    </row>
    <row r="4282" spans="1:1" x14ac:dyDescent="0.25">
      <c r="A4282">
        <v>588</v>
      </c>
    </row>
    <row r="4283" spans="1:1" x14ac:dyDescent="0.25">
      <c r="A4283">
        <v>458</v>
      </c>
    </row>
    <row r="4284" spans="1:1" x14ac:dyDescent="0.25">
      <c r="A4284">
        <v>262</v>
      </c>
    </row>
    <row r="4285" spans="1:1" x14ac:dyDescent="0.25">
      <c r="A4285">
        <v>284</v>
      </c>
    </row>
    <row r="4286" spans="1:1" x14ac:dyDescent="0.25">
      <c r="A4286">
        <v>417</v>
      </c>
    </row>
    <row r="4287" spans="1:1" x14ac:dyDescent="0.25">
      <c r="A4287">
        <v>543</v>
      </c>
    </row>
    <row r="4288" spans="1:1" x14ac:dyDescent="0.25">
      <c r="A4288">
        <v>956</v>
      </c>
    </row>
    <row r="4289" spans="1:1" x14ac:dyDescent="0.25">
      <c r="A4289">
        <v>421</v>
      </c>
    </row>
    <row r="4290" spans="1:1" x14ac:dyDescent="0.25">
      <c r="A4290">
        <v>840</v>
      </c>
    </row>
    <row r="4291" spans="1:1" x14ac:dyDescent="0.25">
      <c r="A4291">
        <v>239</v>
      </c>
    </row>
    <row r="4292" spans="1:1" x14ac:dyDescent="0.25">
      <c r="A4292">
        <v>916</v>
      </c>
    </row>
    <row r="4293" spans="1:1" x14ac:dyDescent="0.25">
      <c r="A4293">
        <v>383</v>
      </c>
    </row>
    <row r="4294" spans="1:1" x14ac:dyDescent="0.25">
      <c r="A4294">
        <v>670</v>
      </c>
    </row>
    <row r="4295" spans="1:1" x14ac:dyDescent="0.25">
      <c r="A4295">
        <v>429</v>
      </c>
    </row>
    <row r="4296" spans="1:1" x14ac:dyDescent="0.25">
      <c r="A4296">
        <v>264</v>
      </c>
    </row>
    <row r="4297" spans="1:1" x14ac:dyDescent="0.25">
      <c r="A4297">
        <v>851</v>
      </c>
    </row>
    <row r="4298" spans="1:1" x14ac:dyDescent="0.25">
      <c r="A4298">
        <v>210</v>
      </c>
    </row>
    <row r="4299" spans="1:1" x14ac:dyDescent="0.25">
      <c r="A4299">
        <v>922</v>
      </c>
    </row>
    <row r="4300" spans="1:1" x14ac:dyDescent="0.25">
      <c r="A4300">
        <v>428</v>
      </c>
    </row>
    <row r="4301" spans="1:1" x14ac:dyDescent="0.25">
      <c r="A4301">
        <v>537</v>
      </c>
    </row>
    <row r="4302" spans="1:1" x14ac:dyDescent="0.25">
      <c r="A4302">
        <v>130</v>
      </c>
    </row>
    <row r="4303" spans="1:1" x14ac:dyDescent="0.25">
      <c r="A4303">
        <v>220</v>
      </c>
    </row>
    <row r="4304" spans="1:1" x14ac:dyDescent="0.25">
      <c r="A4304">
        <v>502</v>
      </c>
    </row>
    <row r="4305" spans="1:1" x14ac:dyDescent="0.25">
      <c r="A4305">
        <v>906</v>
      </c>
    </row>
    <row r="4306" spans="1:1" x14ac:dyDescent="0.25">
      <c r="A4306">
        <v>694</v>
      </c>
    </row>
    <row r="4307" spans="1:1" x14ac:dyDescent="0.25">
      <c r="A4307">
        <v>490</v>
      </c>
    </row>
    <row r="4308" spans="1:1" x14ac:dyDescent="0.25">
      <c r="A4308">
        <v>332</v>
      </c>
    </row>
    <row r="4309" spans="1:1" x14ac:dyDescent="0.25">
      <c r="A4309">
        <v>154</v>
      </c>
    </row>
    <row r="4310" spans="1:1" x14ac:dyDescent="0.25">
      <c r="A4310">
        <v>498</v>
      </c>
    </row>
    <row r="4311" spans="1:1" x14ac:dyDescent="0.25">
      <c r="A4311">
        <v>710</v>
      </c>
    </row>
    <row r="4312" spans="1:1" x14ac:dyDescent="0.25">
      <c r="A4312">
        <v>972</v>
      </c>
    </row>
    <row r="4313" spans="1:1" x14ac:dyDescent="0.25">
      <c r="A4313">
        <v>194</v>
      </c>
    </row>
    <row r="4314" spans="1:1" x14ac:dyDescent="0.25">
      <c r="A4314">
        <v>947</v>
      </c>
    </row>
    <row r="4315" spans="1:1" x14ac:dyDescent="0.25">
      <c r="A4315">
        <v>751</v>
      </c>
    </row>
    <row r="4316" spans="1:1" x14ac:dyDescent="0.25">
      <c r="A4316">
        <v>925</v>
      </c>
    </row>
    <row r="4317" spans="1:1" x14ac:dyDescent="0.25">
      <c r="A4317">
        <v>953</v>
      </c>
    </row>
    <row r="4318" spans="1:1" x14ac:dyDescent="0.25">
      <c r="A4318">
        <v>156</v>
      </c>
    </row>
    <row r="4319" spans="1:1" x14ac:dyDescent="0.25">
      <c r="A4319">
        <v>467</v>
      </c>
    </row>
    <row r="4320" spans="1:1" x14ac:dyDescent="0.25">
      <c r="A4320">
        <v>490</v>
      </c>
    </row>
    <row r="4321" spans="1:1" x14ac:dyDescent="0.25">
      <c r="A4321">
        <v>300</v>
      </c>
    </row>
    <row r="4322" spans="1:1" x14ac:dyDescent="0.25">
      <c r="A4322">
        <v>908</v>
      </c>
    </row>
    <row r="4323" spans="1:1" x14ac:dyDescent="0.25">
      <c r="A4323">
        <v>801</v>
      </c>
    </row>
    <row r="4324" spans="1:1" x14ac:dyDescent="0.25">
      <c r="A4324">
        <v>125</v>
      </c>
    </row>
    <row r="4325" spans="1:1" x14ac:dyDescent="0.25">
      <c r="A4325">
        <v>394</v>
      </c>
    </row>
    <row r="4326" spans="1:1" x14ac:dyDescent="0.25">
      <c r="A4326">
        <v>776</v>
      </c>
    </row>
    <row r="4327" spans="1:1" x14ac:dyDescent="0.25">
      <c r="A4327">
        <v>916</v>
      </c>
    </row>
    <row r="4328" spans="1:1" x14ac:dyDescent="0.25">
      <c r="A4328">
        <v>634</v>
      </c>
    </row>
    <row r="4329" spans="1:1" x14ac:dyDescent="0.25">
      <c r="A4329">
        <v>665</v>
      </c>
    </row>
    <row r="4330" spans="1:1" x14ac:dyDescent="0.25">
      <c r="A4330">
        <v>863</v>
      </c>
    </row>
    <row r="4331" spans="1:1" x14ac:dyDescent="0.25">
      <c r="A4331">
        <v>215</v>
      </c>
    </row>
    <row r="4332" spans="1:1" x14ac:dyDescent="0.25">
      <c r="A4332">
        <v>824</v>
      </c>
    </row>
    <row r="4333" spans="1:1" x14ac:dyDescent="0.25">
      <c r="A4333">
        <v>764</v>
      </c>
    </row>
    <row r="4334" spans="1:1" x14ac:dyDescent="0.25">
      <c r="A4334">
        <v>487</v>
      </c>
    </row>
    <row r="4335" spans="1:1" x14ac:dyDescent="0.25">
      <c r="A4335">
        <v>236</v>
      </c>
    </row>
    <row r="4336" spans="1:1" x14ac:dyDescent="0.25">
      <c r="A4336">
        <v>634</v>
      </c>
    </row>
    <row r="4337" spans="1:1" x14ac:dyDescent="0.25">
      <c r="A4337">
        <v>645</v>
      </c>
    </row>
    <row r="4338" spans="1:1" x14ac:dyDescent="0.25">
      <c r="A4338">
        <v>537</v>
      </c>
    </row>
    <row r="4339" spans="1:1" x14ac:dyDescent="0.25">
      <c r="A4339">
        <v>314</v>
      </c>
    </row>
    <row r="4340" spans="1:1" x14ac:dyDescent="0.25">
      <c r="A4340">
        <v>941</v>
      </c>
    </row>
    <row r="4341" spans="1:1" x14ac:dyDescent="0.25">
      <c r="A4341">
        <v>330</v>
      </c>
    </row>
    <row r="4342" spans="1:1" x14ac:dyDescent="0.25">
      <c r="A4342">
        <v>214</v>
      </c>
    </row>
    <row r="4343" spans="1:1" x14ac:dyDescent="0.25">
      <c r="A4343">
        <v>647</v>
      </c>
    </row>
    <row r="4344" spans="1:1" x14ac:dyDescent="0.25">
      <c r="A4344">
        <v>114</v>
      </c>
    </row>
    <row r="4345" spans="1:1" x14ac:dyDescent="0.25">
      <c r="A4345">
        <v>733</v>
      </c>
    </row>
    <row r="4346" spans="1:1" x14ac:dyDescent="0.25">
      <c r="A4346">
        <v>455</v>
      </c>
    </row>
    <row r="4347" spans="1:1" x14ac:dyDescent="0.25">
      <c r="A4347">
        <v>197</v>
      </c>
    </row>
    <row r="4348" spans="1:1" x14ac:dyDescent="0.25">
      <c r="A4348">
        <v>242</v>
      </c>
    </row>
    <row r="4349" spans="1:1" x14ac:dyDescent="0.25">
      <c r="A4349">
        <v>161</v>
      </c>
    </row>
    <row r="4350" spans="1:1" x14ac:dyDescent="0.25">
      <c r="A4350">
        <v>798</v>
      </c>
    </row>
    <row r="4351" spans="1:1" x14ac:dyDescent="0.25">
      <c r="A4351">
        <v>562</v>
      </c>
    </row>
    <row r="4352" spans="1:1" x14ac:dyDescent="0.25">
      <c r="A4352">
        <v>637</v>
      </c>
    </row>
    <row r="4353" spans="1:1" x14ac:dyDescent="0.25">
      <c r="A4353">
        <v>253</v>
      </c>
    </row>
    <row r="4354" spans="1:1" x14ac:dyDescent="0.25">
      <c r="A4354">
        <v>293</v>
      </c>
    </row>
    <row r="4355" spans="1:1" x14ac:dyDescent="0.25">
      <c r="A4355">
        <v>267</v>
      </c>
    </row>
    <row r="4356" spans="1:1" x14ac:dyDescent="0.25">
      <c r="A4356">
        <v>456</v>
      </c>
    </row>
    <row r="4357" spans="1:1" x14ac:dyDescent="0.25">
      <c r="A4357">
        <v>479</v>
      </c>
    </row>
    <row r="4358" spans="1:1" x14ac:dyDescent="0.25">
      <c r="A4358">
        <v>645</v>
      </c>
    </row>
    <row r="4359" spans="1:1" x14ac:dyDescent="0.25">
      <c r="A4359">
        <v>298</v>
      </c>
    </row>
    <row r="4360" spans="1:1" x14ac:dyDescent="0.25">
      <c r="A4360">
        <v>917</v>
      </c>
    </row>
    <row r="4361" spans="1:1" x14ac:dyDescent="0.25">
      <c r="A4361">
        <v>301</v>
      </c>
    </row>
    <row r="4362" spans="1:1" x14ac:dyDescent="0.25">
      <c r="A4362">
        <v>131</v>
      </c>
    </row>
    <row r="4363" spans="1:1" x14ac:dyDescent="0.25">
      <c r="A4363">
        <v>405</v>
      </c>
    </row>
    <row r="4364" spans="1:1" x14ac:dyDescent="0.25">
      <c r="A4364">
        <v>435</v>
      </c>
    </row>
    <row r="4365" spans="1:1" x14ac:dyDescent="0.25">
      <c r="A4365">
        <v>338</v>
      </c>
    </row>
    <row r="4366" spans="1:1" x14ac:dyDescent="0.25">
      <c r="A4366">
        <v>248</v>
      </c>
    </row>
    <row r="4367" spans="1:1" x14ac:dyDescent="0.25">
      <c r="A4367">
        <v>753</v>
      </c>
    </row>
    <row r="4368" spans="1:1" x14ac:dyDescent="0.25">
      <c r="A4368">
        <v>737</v>
      </c>
    </row>
    <row r="4369" spans="1:1" x14ac:dyDescent="0.25">
      <c r="A4369">
        <v>624</v>
      </c>
    </row>
    <row r="4370" spans="1:1" x14ac:dyDescent="0.25">
      <c r="A4370">
        <v>807</v>
      </c>
    </row>
    <row r="4371" spans="1:1" x14ac:dyDescent="0.25">
      <c r="A4371">
        <v>736</v>
      </c>
    </row>
    <row r="4372" spans="1:1" x14ac:dyDescent="0.25">
      <c r="A4372">
        <v>290</v>
      </c>
    </row>
    <row r="4373" spans="1:1" x14ac:dyDescent="0.25">
      <c r="A4373">
        <v>771</v>
      </c>
    </row>
    <row r="4374" spans="1:1" x14ac:dyDescent="0.25">
      <c r="A4374">
        <v>636</v>
      </c>
    </row>
    <row r="4375" spans="1:1" x14ac:dyDescent="0.25">
      <c r="A4375">
        <v>393</v>
      </c>
    </row>
    <row r="4376" spans="1:1" x14ac:dyDescent="0.25">
      <c r="A4376">
        <v>857</v>
      </c>
    </row>
    <row r="4377" spans="1:1" x14ac:dyDescent="0.25">
      <c r="A4377">
        <v>512</v>
      </c>
    </row>
    <row r="4378" spans="1:1" x14ac:dyDescent="0.25">
      <c r="A4378">
        <v>978</v>
      </c>
    </row>
    <row r="4379" spans="1:1" x14ac:dyDescent="0.25">
      <c r="A4379">
        <v>815</v>
      </c>
    </row>
    <row r="4380" spans="1:1" x14ac:dyDescent="0.25">
      <c r="A4380">
        <v>643</v>
      </c>
    </row>
    <row r="4381" spans="1:1" x14ac:dyDescent="0.25">
      <c r="A4381">
        <v>516</v>
      </c>
    </row>
    <row r="4382" spans="1:1" x14ac:dyDescent="0.25">
      <c r="A4382">
        <v>138</v>
      </c>
    </row>
    <row r="4383" spans="1:1" x14ac:dyDescent="0.25">
      <c r="A4383">
        <v>871</v>
      </c>
    </row>
    <row r="4384" spans="1:1" x14ac:dyDescent="0.25">
      <c r="A4384">
        <v>404</v>
      </c>
    </row>
    <row r="4385" spans="1:1" x14ac:dyDescent="0.25">
      <c r="A4385">
        <v>783</v>
      </c>
    </row>
    <row r="4386" spans="1:1" x14ac:dyDescent="0.25">
      <c r="A4386">
        <v>749</v>
      </c>
    </row>
    <row r="4387" spans="1:1" x14ac:dyDescent="0.25">
      <c r="A4387">
        <v>204</v>
      </c>
    </row>
    <row r="4388" spans="1:1" x14ac:dyDescent="0.25">
      <c r="A4388">
        <v>694</v>
      </c>
    </row>
    <row r="4389" spans="1:1" x14ac:dyDescent="0.25">
      <c r="A4389">
        <v>772</v>
      </c>
    </row>
    <row r="4390" spans="1:1" x14ac:dyDescent="0.25">
      <c r="A4390">
        <v>481</v>
      </c>
    </row>
    <row r="4391" spans="1:1" x14ac:dyDescent="0.25">
      <c r="A4391">
        <v>754</v>
      </c>
    </row>
    <row r="4392" spans="1:1" x14ac:dyDescent="0.25">
      <c r="A4392">
        <v>544</v>
      </c>
    </row>
    <row r="4393" spans="1:1" x14ac:dyDescent="0.25">
      <c r="A4393">
        <v>187</v>
      </c>
    </row>
    <row r="4394" spans="1:1" x14ac:dyDescent="0.25">
      <c r="A4394">
        <v>513</v>
      </c>
    </row>
    <row r="4395" spans="1:1" x14ac:dyDescent="0.25">
      <c r="A4395">
        <v>873</v>
      </c>
    </row>
    <row r="4396" spans="1:1" x14ac:dyDescent="0.25">
      <c r="A4396">
        <v>785</v>
      </c>
    </row>
    <row r="4397" spans="1:1" x14ac:dyDescent="0.25">
      <c r="A4397">
        <v>782</v>
      </c>
    </row>
    <row r="4398" spans="1:1" x14ac:dyDescent="0.25">
      <c r="A4398">
        <v>905</v>
      </c>
    </row>
    <row r="4399" spans="1:1" x14ac:dyDescent="0.25">
      <c r="A4399">
        <v>457</v>
      </c>
    </row>
    <row r="4400" spans="1:1" x14ac:dyDescent="0.25">
      <c r="A4400">
        <v>559</v>
      </c>
    </row>
    <row r="4401" spans="1:1" x14ac:dyDescent="0.25">
      <c r="A4401">
        <v>621</v>
      </c>
    </row>
    <row r="4402" spans="1:1" x14ac:dyDescent="0.25">
      <c r="A4402">
        <v>996</v>
      </c>
    </row>
    <row r="4403" spans="1:1" x14ac:dyDescent="0.25">
      <c r="A4403">
        <v>230</v>
      </c>
    </row>
    <row r="4404" spans="1:1" x14ac:dyDescent="0.25">
      <c r="A4404">
        <v>725</v>
      </c>
    </row>
    <row r="4405" spans="1:1" x14ac:dyDescent="0.25">
      <c r="A4405">
        <v>200</v>
      </c>
    </row>
    <row r="4406" spans="1:1" x14ac:dyDescent="0.25">
      <c r="A4406">
        <v>661</v>
      </c>
    </row>
    <row r="4407" spans="1:1" x14ac:dyDescent="0.25">
      <c r="A4407">
        <v>311</v>
      </c>
    </row>
    <row r="4408" spans="1:1" x14ac:dyDescent="0.25">
      <c r="A4408">
        <v>706</v>
      </c>
    </row>
    <row r="4409" spans="1:1" x14ac:dyDescent="0.25">
      <c r="A4409">
        <v>355</v>
      </c>
    </row>
    <row r="4410" spans="1:1" x14ac:dyDescent="0.25">
      <c r="A4410">
        <v>941</v>
      </c>
    </row>
    <row r="4411" spans="1:1" x14ac:dyDescent="0.25">
      <c r="A4411">
        <v>862</v>
      </c>
    </row>
    <row r="4412" spans="1:1" x14ac:dyDescent="0.25">
      <c r="A4412">
        <v>877</v>
      </c>
    </row>
    <row r="4413" spans="1:1" x14ac:dyDescent="0.25">
      <c r="A4413">
        <v>793</v>
      </c>
    </row>
    <row r="4414" spans="1:1" x14ac:dyDescent="0.25">
      <c r="A4414">
        <v>869</v>
      </c>
    </row>
    <row r="4415" spans="1:1" x14ac:dyDescent="0.25">
      <c r="A4415">
        <v>885</v>
      </c>
    </row>
    <row r="4416" spans="1:1" x14ac:dyDescent="0.25">
      <c r="A4416">
        <v>660</v>
      </c>
    </row>
    <row r="4417" spans="1:1" x14ac:dyDescent="0.25">
      <c r="A4417">
        <v>183</v>
      </c>
    </row>
    <row r="4418" spans="1:1" x14ac:dyDescent="0.25">
      <c r="A4418">
        <v>902</v>
      </c>
    </row>
    <row r="4419" spans="1:1" x14ac:dyDescent="0.25">
      <c r="A4419">
        <v>659</v>
      </c>
    </row>
    <row r="4420" spans="1:1" x14ac:dyDescent="0.25">
      <c r="A4420">
        <v>873</v>
      </c>
    </row>
    <row r="4421" spans="1:1" x14ac:dyDescent="0.25">
      <c r="A4421">
        <v>812</v>
      </c>
    </row>
    <row r="4422" spans="1:1" x14ac:dyDescent="0.25">
      <c r="A4422">
        <v>196</v>
      </c>
    </row>
    <row r="4423" spans="1:1" x14ac:dyDescent="0.25">
      <c r="A4423">
        <v>221</v>
      </c>
    </row>
    <row r="4424" spans="1:1" x14ac:dyDescent="0.25">
      <c r="A4424">
        <v>867</v>
      </c>
    </row>
    <row r="4425" spans="1:1" x14ac:dyDescent="0.25">
      <c r="A4425">
        <v>986</v>
      </c>
    </row>
    <row r="4426" spans="1:1" x14ac:dyDescent="0.25">
      <c r="A4426">
        <v>541</v>
      </c>
    </row>
    <row r="4427" spans="1:1" x14ac:dyDescent="0.25">
      <c r="A4427">
        <v>799</v>
      </c>
    </row>
    <row r="4428" spans="1:1" x14ac:dyDescent="0.25">
      <c r="A4428">
        <v>335</v>
      </c>
    </row>
    <row r="4429" spans="1:1" x14ac:dyDescent="0.25">
      <c r="A4429">
        <v>622</v>
      </c>
    </row>
    <row r="4430" spans="1:1" x14ac:dyDescent="0.25">
      <c r="A4430">
        <v>233</v>
      </c>
    </row>
    <row r="4431" spans="1:1" x14ac:dyDescent="0.25">
      <c r="A4431">
        <v>362</v>
      </c>
    </row>
    <row r="4432" spans="1:1" x14ac:dyDescent="0.25">
      <c r="A4432">
        <v>713</v>
      </c>
    </row>
    <row r="4433" spans="1:1" x14ac:dyDescent="0.25">
      <c r="A4433">
        <v>358</v>
      </c>
    </row>
    <row r="4434" spans="1:1" x14ac:dyDescent="0.25">
      <c r="A4434">
        <v>603</v>
      </c>
    </row>
    <row r="4435" spans="1:1" x14ac:dyDescent="0.25">
      <c r="A4435">
        <v>456</v>
      </c>
    </row>
    <row r="4436" spans="1:1" x14ac:dyDescent="0.25">
      <c r="A4436">
        <v>129</v>
      </c>
    </row>
    <row r="4437" spans="1:1" x14ac:dyDescent="0.25">
      <c r="A4437">
        <v>553</v>
      </c>
    </row>
    <row r="4438" spans="1:1" x14ac:dyDescent="0.25">
      <c r="A4438">
        <v>100</v>
      </c>
    </row>
    <row r="4439" spans="1:1" x14ac:dyDescent="0.25">
      <c r="A4439">
        <v>212</v>
      </c>
    </row>
    <row r="4440" spans="1:1" x14ac:dyDescent="0.25">
      <c r="A4440">
        <v>251</v>
      </c>
    </row>
    <row r="4441" spans="1:1" x14ac:dyDescent="0.25">
      <c r="A4441">
        <v>271</v>
      </c>
    </row>
    <row r="4442" spans="1:1" x14ac:dyDescent="0.25">
      <c r="A4442">
        <v>209</v>
      </c>
    </row>
    <row r="4443" spans="1:1" x14ac:dyDescent="0.25">
      <c r="A4443">
        <v>183</v>
      </c>
    </row>
    <row r="4444" spans="1:1" x14ac:dyDescent="0.25">
      <c r="A4444">
        <v>382</v>
      </c>
    </row>
    <row r="4445" spans="1:1" x14ac:dyDescent="0.25">
      <c r="A4445">
        <v>710</v>
      </c>
    </row>
    <row r="4446" spans="1:1" x14ac:dyDescent="0.25">
      <c r="A4446">
        <v>712</v>
      </c>
    </row>
    <row r="4447" spans="1:1" x14ac:dyDescent="0.25">
      <c r="A4447">
        <v>543</v>
      </c>
    </row>
    <row r="4448" spans="1:1" x14ac:dyDescent="0.25">
      <c r="A4448">
        <v>444</v>
      </c>
    </row>
    <row r="4449" spans="1:1" x14ac:dyDescent="0.25">
      <c r="A4449">
        <v>358</v>
      </c>
    </row>
    <row r="4450" spans="1:1" x14ac:dyDescent="0.25">
      <c r="A4450">
        <v>321</v>
      </c>
    </row>
    <row r="4451" spans="1:1" x14ac:dyDescent="0.25">
      <c r="A4451">
        <v>202</v>
      </c>
    </row>
    <row r="4452" spans="1:1" x14ac:dyDescent="0.25">
      <c r="A4452">
        <v>721</v>
      </c>
    </row>
    <row r="4453" spans="1:1" x14ac:dyDescent="0.25">
      <c r="A4453">
        <v>298</v>
      </c>
    </row>
    <row r="4454" spans="1:1" x14ac:dyDescent="0.25">
      <c r="A4454">
        <v>962</v>
      </c>
    </row>
    <row r="4455" spans="1:1" x14ac:dyDescent="0.25">
      <c r="A4455">
        <v>312</v>
      </c>
    </row>
    <row r="4456" spans="1:1" x14ac:dyDescent="0.25">
      <c r="A4456">
        <v>369</v>
      </c>
    </row>
    <row r="4457" spans="1:1" x14ac:dyDescent="0.25">
      <c r="A4457">
        <v>927</v>
      </c>
    </row>
    <row r="4458" spans="1:1" x14ac:dyDescent="0.25">
      <c r="A4458">
        <v>143</v>
      </c>
    </row>
    <row r="4459" spans="1:1" x14ac:dyDescent="0.25">
      <c r="A4459">
        <v>565</v>
      </c>
    </row>
    <row r="4460" spans="1:1" x14ac:dyDescent="0.25">
      <c r="A4460">
        <v>638</v>
      </c>
    </row>
    <row r="4461" spans="1:1" x14ac:dyDescent="0.25">
      <c r="A4461">
        <v>285</v>
      </c>
    </row>
    <row r="4462" spans="1:1" x14ac:dyDescent="0.25">
      <c r="A4462">
        <v>645</v>
      </c>
    </row>
    <row r="4463" spans="1:1" x14ac:dyDescent="0.25">
      <c r="A4463">
        <v>504</v>
      </c>
    </row>
    <row r="4464" spans="1:1" x14ac:dyDescent="0.25">
      <c r="A4464">
        <v>663</v>
      </c>
    </row>
    <row r="4465" spans="1:1" x14ac:dyDescent="0.25">
      <c r="A4465">
        <v>102</v>
      </c>
    </row>
    <row r="4466" spans="1:1" x14ac:dyDescent="0.25">
      <c r="A4466">
        <v>997</v>
      </c>
    </row>
    <row r="4467" spans="1:1" x14ac:dyDescent="0.25">
      <c r="A4467">
        <v>270</v>
      </c>
    </row>
    <row r="4468" spans="1:1" x14ac:dyDescent="0.25">
      <c r="A4468">
        <v>373</v>
      </c>
    </row>
    <row r="4469" spans="1:1" x14ac:dyDescent="0.25">
      <c r="A4469">
        <v>211</v>
      </c>
    </row>
    <row r="4470" spans="1:1" x14ac:dyDescent="0.25">
      <c r="A4470">
        <v>601</v>
      </c>
    </row>
    <row r="4471" spans="1:1" x14ac:dyDescent="0.25">
      <c r="A4471">
        <v>278</v>
      </c>
    </row>
    <row r="4472" spans="1:1" x14ac:dyDescent="0.25">
      <c r="A4472">
        <v>826</v>
      </c>
    </row>
    <row r="4473" spans="1:1" x14ac:dyDescent="0.25">
      <c r="A4473">
        <v>464</v>
      </c>
    </row>
    <row r="4474" spans="1:1" x14ac:dyDescent="0.25">
      <c r="A4474">
        <v>188</v>
      </c>
    </row>
    <row r="4475" spans="1:1" x14ac:dyDescent="0.25">
      <c r="A4475">
        <v>143</v>
      </c>
    </row>
    <row r="4476" spans="1:1" x14ac:dyDescent="0.25">
      <c r="A4476">
        <v>585</v>
      </c>
    </row>
    <row r="4477" spans="1:1" x14ac:dyDescent="0.25">
      <c r="A4477">
        <v>138</v>
      </c>
    </row>
    <row r="4478" spans="1:1" x14ac:dyDescent="0.25">
      <c r="A4478">
        <v>216</v>
      </c>
    </row>
    <row r="4479" spans="1:1" x14ac:dyDescent="0.25">
      <c r="A4479">
        <v>140</v>
      </c>
    </row>
    <row r="4480" spans="1:1" x14ac:dyDescent="0.25">
      <c r="A4480">
        <v>695</v>
      </c>
    </row>
    <row r="4481" spans="1:1" x14ac:dyDescent="0.25">
      <c r="A4481">
        <v>753</v>
      </c>
    </row>
    <row r="4482" spans="1:1" x14ac:dyDescent="0.25">
      <c r="A4482">
        <v>299</v>
      </c>
    </row>
    <row r="4483" spans="1:1" x14ac:dyDescent="0.25">
      <c r="A4483">
        <v>108</v>
      </c>
    </row>
    <row r="4484" spans="1:1" x14ac:dyDescent="0.25">
      <c r="A4484">
        <v>444</v>
      </c>
    </row>
    <row r="4485" spans="1:1" x14ac:dyDescent="0.25">
      <c r="A4485">
        <v>407</v>
      </c>
    </row>
    <row r="4486" spans="1:1" x14ac:dyDescent="0.25">
      <c r="A4486">
        <v>488</v>
      </c>
    </row>
    <row r="4487" spans="1:1" x14ac:dyDescent="0.25">
      <c r="A4487">
        <v>170</v>
      </c>
    </row>
    <row r="4488" spans="1:1" x14ac:dyDescent="0.25">
      <c r="A4488">
        <v>441</v>
      </c>
    </row>
    <row r="4489" spans="1:1" x14ac:dyDescent="0.25">
      <c r="A4489">
        <v>644</v>
      </c>
    </row>
    <row r="4490" spans="1:1" x14ac:dyDescent="0.25">
      <c r="A4490">
        <v>643</v>
      </c>
    </row>
    <row r="4491" spans="1:1" x14ac:dyDescent="0.25">
      <c r="A4491">
        <v>339</v>
      </c>
    </row>
    <row r="4492" spans="1:1" x14ac:dyDescent="0.25">
      <c r="A4492">
        <v>281</v>
      </c>
    </row>
    <row r="4493" spans="1:1" x14ac:dyDescent="0.25">
      <c r="A4493">
        <v>491</v>
      </c>
    </row>
    <row r="4494" spans="1:1" x14ac:dyDescent="0.25">
      <c r="A4494">
        <v>384</v>
      </c>
    </row>
    <row r="4495" spans="1:1" x14ac:dyDescent="0.25">
      <c r="A4495">
        <v>800</v>
      </c>
    </row>
    <row r="4496" spans="1:1" x14ac:dyDescent="0.25">
      <c r="A4496">
        <v>962</v>
      </c>
    </row>
    <row r="4497" spans="1:1" x14ac:dyDescent="0.25">
      <c r="A4497">
        <v>310</v>
      </c>
    </row>
    <row r="4498" spans="1:1" x14ac:dyDescent="0.25">
      <c r="A4498">
        <v>904</v>
      </c>
    </row>
    <row r="4499" spans="1:1" x14ac:dyDescent="0.25">
      <c r="A4499">
        <v>818</v>
      </c>
    </row>
    <row r="4500" spans="1:1" x14ac:dyDescent="0.25">
      <c r="A4500">
        <v>704</v>
      </c>
    </row>
    <row r="4501" spans="1:1" x14ac:dyDescent="0.25">
      <c r="A4501">
        <v>172</v>
      </c>
    </row>
    <row r="4502" spans="1:1" x14ac:dyDescent="0.25">
      <c r="A4502">
        <v>958</v>
      </c>
    </row>
    <row r="4503" spans="1:1" x14ac:dyDescent="0.25">
      <c r="A4503">
        <v>876</v>
      </c>
    </row>
    <row r="4504" spans="1:1" x14ac:dyDescent="0.25">
      <c r="A4504">
        <v>274</v>
      </c>
    </row>
    <row r="4505" spans="1:1" x14ac:dyDescent="0.25">
      <c r="A4505">
        <v>278</v>
      </c>
    </row>
    <row r="4506" spans="1:1" x14ac:dyDescent="0.25">
      <c r="A4506">
        <v>214</v>
      </c>
    </row>
    <row r="4507" spans="1:1" x14ac:dyDescent="0.25">
      <c r="A4507">
        <v>908</v>
      </c>
    </row>
    <row r="4508" spans="1:1" x14ac:dyDescent="0.25">
      <c r="A4508">
        <v>361</v>
      </c>
    </row>
    <row r="4509" spans="1:1" x14ac:dyDescent="0.25">
      <c r="A4509">
        <v>400</v>
      </c>
    </row>
    <row r="4510" spans="1:1" x14ac:dyDescent="0.25">
      <c r="A4510">
        <v>548</v>
      </c>
    </row>
    <row r="4511" spans="1:1" x14ac:dyDescent="0.25">
      <c r="A4511">
        <v>779</v>
      </c>
    </row>
    <row r="4512" spans="1:1" x14ac:dyDescent="0.25">
      <c r="A4512">
        <v>815</v>
      </c>
    </row>
    <row r="4513" spans="1:1" x14ac:dyDescent="0.25">
      <c r="A4513">
        <v>966</v>
      </c>
    </row>
    <row r="4514" spans="1:1" x14ac:dyDescent="0.25">
      <c r="A4514">
        <v>123</v>
      </c>
    </row>
    <row r="4515" spans="1:1" x14ac:dyDescent="0.25">
      <c r="A4515">
        <v>547</v>
      </c>
    </row>
    <row r="4516" spans="1:1" x14ac:dyDescent="0.25">
      <c r="A4516">
        <v>156</v>
      </c>
    </row>
    <row r="4517" spans="1:1" x14ac:dyDescent="0.25">
      <c r="A4517">
        <v>585</v>
      </c>
    </row>
    <row r="4518" spans="1:1" x14ac:dyDescent="0.25">
      <c r="A4518">
        <v>335</v>
      </c>
    </row>
    <row r="4519" spans="1:1" x14ac:dyDescent="0.25">
      <c r="A4519">
        <v>580</v>
      </c>
    </row>
    <row r="4520" spans="1:1" x14ac:dyDescent="0.25">
      <c r="A4520">
        <v>868</v>
      </c>
    </row>
    <row r="4521" spans="1:1" x14ac:dyDescent="0.25">
      <c r="A4521">
        <v>578</v>
      </c>
    </row>
    <row r="4522" spans="1:1" x14ac:dyDescent="0.25">
      <c r="A4522">
        <v>510</v>
      </c>
    </row>
    <row r="4523" spans="1:1" x14ac:dyDescent="0.25">
      <c r="A4523">
        <v>664</v>
      </c>
    </row>
    <row r="4524" spans="1:1" x14ac:dyDescent="0.25">
      <c r="A4524">
        <v>643</v>
      </c>
    </row>
    <row r="4525" spans="1:1" x14ac:dyDescent="0.25">
      <c r="A4525">
        <v>872</v>
      </c>
    </row>
    <row r="4526" spans="1:1" x14ac:dyDescent="0.25">
      <c r="A4526">
        <v>503</v>
      </c>
    </row>
    <row r="4527" spans="1:1" x14ac:dyDescent="0.25">
      <c r="A4527">
        <v>779</v>
      </c>
    </row>
    <row r="4528" spans="1:1" x14ac:dyDescent="0.25">
      <c r="A4528">
        <v>419</v>
      </c>
    </row>
    <row r="4529" spans="1:1" x14ac:dyDescent="0.25">
      <c r="A4529">
        <v>927</v>
      </c>
    </row>
    <row r="4530" spans="1:1" x14ac:dyDescent="0.25">
      <c r="A4530">
        <v>219</v>
      </c>
    </row>
    <row r="4531" spans="1:1" x14ac:dyDescent="0.25">
      <c r="A4531">
        <v>501</v>
      </c>
    </row>
    <row r="4532" spans="1:1" x14ac:dyDescent="0.25">
      <c r="A4532">
        <v>740</v>
      </c>
    </row>
    <row r="4533" spans="1:1" x14ac:dyDescent="0.25">
      <c r="A4533">
        <v>151</v>
      </c>
    </row>
    <row r="4534" spans="1:1" x14ac:dyDescent="0.25">
      <c r="A4534">
        <v>425</v>
      </c>
    </row>
    <row r="4535" spans="1:1" x14ac:dyDescent="0.25">
      <c r="A4535">
        <v>803</v>
      </c>
    </row>
    <row r="4536" spans="1:1" x14ac:dyDescent="0.25">
      <c r="A4536">
        <v>819</v>
      </c>
    </row>
    <row r="4537" spans="1:1" x14ac:dyDescent="0.25">
      <c r="A4537">
        <v>943</v>
      </c>
    </row>
    <row r="4538" spans="1:1" x14ac:dyDescent="0.25">
      <c r="A4538">
        <v>487</v>
      </c>
    </row>
    <row r="4539" spans="1:1" x14ac:dyDescent="0.25">
      <c r="A4539">
        <v>639</v>
      </c>
    </row>
    <row r="4540" spans="1:1" x14ac:dyDescent="0.25">
      <c r="A4540">
        <v>894</v>
      </c>
    </row>
    <row r="4541" spans="1:1" x14ac:dyDescent="0.25">
      <c r="A4541">
        <v>312</v>
      </c>
    </row>
    <row r="4542" spans="1:1" x14ac:dyDescent="0.25">
      <c r="A4542">
        <v>101</v>
      </c>
    </row>
    <row r="4543" spans="1:1" x14ac:dyDescent="0.25">
      <c r="A4543">
        <v>101</v>
      </c>
    </row>
    <row r="4544" spans="1:1" x14ac:dyDescent="0.25">
      <c r="A4544">
        <v>175</v>
      </c>
    </row>
    <row r="4545" spans="1:1" x14ac:dyDescent="0.25">
      <c r="A4545">
        <v>436</v>
      </c>
    </row>
    <row r="4546" spans="1:1" x14ac:dyDescent="0.25">
      <c r="A4546">
        <v>216</v>
      </c>
    </row>
    <row r="4547" spans="1:1" x14ac:dyDescent="0.25">
      <c r="A4547">
        <v>938</v>
      </c>
    </row>
    <row r="4548" spans="1:1" x14ac:dyDescent="0.25">
      <c r="A4548">
        <v>500</v>
      </c>
    </row>
    <row r="4549" spans="1:1" x14ac:dyDescent="0.25">
      <c r="A4549">
        <v>186</v>
      </c>
    </row>
    <row r="4550" spans="1:1" x14ac:dyDescent="0.25">
      <c r="A4550">
        <v>434</v>
      </c>
    </row>
    <row r="4551" spans="1:1" x14ac:dyDescent="0.25">
      <c r="A4551">
        <v>189</v>
      </c>
    </row>
    <row r="4552" spans="1:1" x14ac:dyDescent="0.25">
      <c r="A4552">
        <v>162</v>
      </c>
    </row>
    <row r="4553" spans="1:1" x14ac:dyDescent="0.25">
      <c r="A4553">
        <v>526</v>
      </c>
    </row>
    <row r="4554" spans="1:1" x14ac:dyDescent="0.25">
      <c r="A4554">
        <v>423</v>
      </c>
    </row>
    <row r="4555" spans="1:1" x14ac:dyDescent="0.25">
      <c r="A4555">
        <v>570</v>
      </c>
    </row>
    <row r="4556" spans="1:1" x14ac:dyDescent="0.25">
      <c r="A4556">
        <v>937</v>
      </c>
    </row>
    <row r="4557" spans="1:1" x14ac:dyDescent="0.25">
      <c r="A4557">
        <v>731</v>
      </c>
    </row>
    <row r="4558" spans="1:1" x14ac:dyDescent="0.25">
      <c r="A4558">
        <v>885</v>
      </c>
    </row>
    <row r="4559" spans="1:1" x14ac:dyDescent="0.25">
      <c r="A4559">
        <v>559</v>
      </c>
    </row>
    <row r="4560" spans="1:1" x14ac:dyDescent="0.25">
      <c r="A4560">
        <v>226</v>
      </c>
    </row>
    <row r="4561" spans="1:1" x14ac:dyDescent="0.25">
      <c r="A4561">
        <v>618</v>
      </c>
    </row>
    <row r="4562" spans="1:1" x14ac:dyDescent="0.25">
      <c r="A4562">
        <v>612</v>
      </c>
    </row>
    <row r="4563" spans="1:1" x14ac:dyDescent="0.25">
      <c r="A4563">
        <v>437</v>
      </c>
    </row>
    <row r="4564" spans="1:1" x14ac:dyDescent="0.25">
      <c r="A4564">
        <v>184</v>
      </c>
    </row>
    <row r="4565" spans="1:1" x14ac:dyDescent="0.25">
      <c r="A4565">
        <v>207</v>
      </c>
    </row>
    <row r="4566" spans="1:1" x14ac:dyDescent="0.25">
      <c r="A4566">
        <v>815</v>
      </c>
    </row>
    <row r="4567" spans="1:1" x14ac:dyDescent="0.25">
      <c r="A4567">
        <v>291</v>
      </c>
    </row>
    <row r="4568" spans="1:1" x14ac:dyDescent="0.25">
      <c r="A4568">
        <v>373</v>
      </c>
    </row>
    <row r="4569" spans="1:1" x14ac:dyDescent="0.25">
      <c r="A4569">
        <v>680</v>
      </c>
    </row>
    <row r="4570" spans="1:1" x14ac:dyDescent="0.25">
      <c r="A4570">
        <v>610</v>
      </c>
    </row>
    <row r="4571" spans="1:1" x14ac:dyDescent="0.25">
      <c r="A4571">
        <v>157</v>
      </c>
    </row>
    <row r="4572" spans="1:1" x14ac:dyDescent="0.25">
      <c r="A4572">
        <v>622</v>
      </c>
    </row>
    <row r="4573" spans="1:1" x14ac:dyDescent="0.25">
      <c r="A4573">
        <v>323</v>
      </c>
    </row>
    <row r="4574" spans="1:1" x14ac:dyDescent="0.25">
      <c r="A4574">
        <v>337</v>
      </c>
    </row>
    <row r="4575" spans="1:1" x14ac:dyDescent="0.25">
      <c r="A4575">
        <v>493</v>
      </c>
    </row>
    <row r="4576" spans="1:1" x14ac:dyDescent="0.25">
      <c r="A4576">
        <v>410</v>
      </c>
    </row>
    <row r="4577" spans="1:1" x14ac:dyDescent="0.25">
      <c r="A4577">
        <v>150</v>
      </c>
    </row>
    <row r="4578" spans="1:1" x14ac:dyDescent="0.25">
      <c r="A4578">
        <v>764</v>
      </c>
    </row>
    <row r="4579" spans="1:1" x14ac:dyDescent="0.25">
      <c r="A4579">
        <v>638</v>
      </c>
    </row>
    <row r="4580" spans="1:1" x14ac:dyDescent="0.25">
      <c r="A4580">
        <v>999</v>
      </c>
    </row>
    <row r="4581" spans="1:1" x14ac:dyDescent="0.25">
      <c r="A4581">
        <v>947</v>
      </c>
    </row>
    <row r="4582" spans="1:1" x14ac:dyDescent="0.25">
      <c r="A4582">
        <v>607</v>
      </c>
    </row>
    <row r="4583" spans="1:1" x14ac:dyDescent="0.25">
      <c r="A4583">
        <v>508</v>
      </c>
    </row>
    <row r="4584" spans="1:1" x14ac:dyDescent="0.25">
      <c r="A4584">
        <v>748</v>
      </c>
    </row>
    <row r="4585" spans="1:1" x14ac:dyDescent="0.25">
      <c r="A4585">
        <v>920</v>
      </c>
    </row>
    <row r="4586" spans="1:1" x14ac:dyDescent="0.25">
      <c r="A4586">
        <v>277</v>
      </c>
    </row>
    <row r="4587" spans="1:1" x14ac:dyDescent="0.25">
      <c r="A4587">
        <v>493</v>
      </c>
    </row>
    <row r="4588" spans="1:1" x14ac:dyDescent="0.25">
      <c r="A4588">
        <v>334</v>
      </c>
    </row>
    <row r="4589" spans="1:1" x14ac:dyDescent="0.25">
      <c r="A4589">
        <v>268</v>
      </c>
    </row>
    <row r="4590" spans="1:1" x14ac:dyDescent="0.25">
      <c r="A4590">
        <v>652</v>
      </c>
    </row>
    <row r="4591" spans="1:1" x14ac:dyDescent="0.25">
      <c r="A4591">
        <v>828</v>
      </c>
    </row>
    <row r="4592" spans="1:1" x14ac:dyDescent="0.25">
      <c r="A4592">
        <v>426</v>
      </c>
    </row>
    <row r="4593" spans="1:1" x14ac:dyDescent="0.25">
      <c r="A4593">
        <v>124</v>
      </c>
    </row>
    <row r="4594" spans="1:1" x14ac:dyDescent="0.25">
      <c r="A4594">
        <v>380</v>
      </c>
    </row>
    <row r="4595" spans="1:1" x14ac:dyDescent="0.25">
      <c r="A4595">
        <v>875</v>
      </c>
    </row>
    <row r="4596" spans="1:1" x14ac:dyDescent="0.25">
      <c r="A4596">
        <v>940</v>
      </c>
    </row>
    <row r="4597" spans="1:1" x14ac:dyDescent="0.25">
      <c r="A4597">
        <v>764</v>
      </c>
    </row>
    <row r="4598" spans="1:1" x14ac:dyDescent="0.25">
      <c r="A4598">
        <v>175</v>
      </c>
    </row>
    <row r="4599" spans="1:1" x14ac:dyDescent="0.25">
      <c r="A4599">
        <v>446</v>
      </c>
    </row>
    <row r="4600" spans="1:1" x14ac:dyDescent="0.25">
      <c r="A4600">
        <v>633</v>
      </c>
    </row>
    <row r="4601" spans="1:1" x14ac:dyDescent="0.25">
      <c r="A4601">
        <v>843</v>
      </c>
    </row>
    <row r="4602" spans="1:1" x14ac:dyDescent="0.25">
      <c r="A4602">
        <v>764</v>
      </c>
    </row>
    <row r="4603" spans="1:1" x14ac:dyDescent="0.25">
      <c r="A4603">
        <v>870</v>
      </c>
    </row>
    <row r="4604" spans="1:1" x14ac:dyDescent="0.25">
      <c r="A4604">
        <v>757</v>
      </c>
    </row>
    <row r="4605" spans="1:1" x14ac:dyDescent="0.25">
      <c r="A4605">
        <v>490</v>
      </c>
    </row>
    <row r="4606" spans="1:1" x14ac:dyDescent="0.25">
      <c r="A4606">
        <v>355</v>
      </c>
    </row>
    <row r="4607" spans="1:1" x14ac:dyDescent="0.25">
      <c r="A4607">
        <v>336</v>
      </c>
    </row>
    <row r="4608" spans="1:1" x14ac:dyDescent="0.25">
      <c r="A4608">
        <v>185</v>
      </c>
    </row>
    <row r="4609" spans="1:1" x14ac:dyDescent="0.25">
      <c r="A4609">
        <v>123</v>
      </c>
    </row>
    <row r="4610" spans="1:1" x14ac:dyDescent="0.25">
      <c r="A4610">
        <v>719</v>
      </c>
    </row>
    <row r="4611" spans="1:1" x14ac:dyDescent="0.25">
      <c r="A4611">
        <v>178</v>
      </c>
    </row>
    <row r="4612" spans="1:1" x14ac:dyDescent="0.25">
      <c r="A4612">
        <v>638</v>
      </c>
    </row>
    <row r="4613" spans="1:1" x14ac:dyDescent="0.25">
      <c r="A4613">
        <v>911</v>
      </c>
    </row>
    <row r="4614" spans="1:1" x14ac:dyDescent="0.25">
      <c r="A4614">
        <v>533</v>
      </c>
    </row>
    <row r="4615" spans="1:1" x14ac:dyDescent="0.25">
      <c r="A4615">
        <v>438</v>
      </c>
    </row>
    <row r="4616" spans="1:1" x14ac:dyDescent="0.25">
      <c r="A4616">
        <v>873</v>
      </c>
    </row>
    <row r="4617" spans="1:1" x14ac:dyDescent="0.25">
      <c r="A4617">
        <v>631</v>
      </c>
    </row>
    <row r="4618" spans="1:1" x14ac:dyDescent="0.25">
      <c r="A4618">
        <v>105</v>
      </c>
    </row>
    <row r="4619" spans="1:1" x14ac:dyDescent="0.25">
      <c r="A4619">
        <v>465</v>
      </c>
    </row>
    <row r="4620" spans="1:1" x14ac:dyDescent="0.25">
      <c r="A4620">
        <v>275</v>
      </c>
    </row>
    <row r="4621" spans="1:1" x14ac:dyDescent="0.25">
      <c r="A4621">
        <v>913</v>
      </c>
    </row>
    <row r="4622" spans="1:1" x14ac:dyDescent="0.25">
      <c r="A4622">
        <v>663</v>
      </c>
    </row>
    <row r="4623" spans="1:1" x14ac:dyDescent="0.25">
      <c r="A4623">
        <v>221</v>
      </c>
    </row>
    <row r="4624" spans="1:1" x14ac:dyDescent="0.25">
      <c r="A4624">
        <v>466</v>
      </c>
    </row>
    <row r="4625" spans="1:1" x14ac:dyDescent="0.25">
      <c r="A4625">
        <v>625</v>
      </c>
    </row>
    <row r="4626" spans="1:1" x14ac:dyDescent="0.25">
      <c r="A4626">
        <v>934</v>
      </c>
    </row>
    <row r="4627" spans="1:1" x14ac:dyDescent="0.25">
      <c r="A4627">
        <v>992</v>
      </c>
    </row>
    <row r="4628" spans="1:1" x14ac:dyDescent="0.25">
      <c r="A4628">
        <v>401</v>
      </c>
    </row>
    <row r="4629" spans="1:1" x14ac:dyDescent="0.25">
      <c r="A4629">
        <v>350</v>
      </c>
    </row>
    <row r="4630" spans="1:1" x14ac:dyDescent="0.25">
      <c r="A4630">
        <v>176</v>
      </c>
    </row>
    <row r="4631" spans="1:1" x14ac:dyDescent="0.25">
      <c r="A4631">
        <v>786</v>
      </c>
    </row>
    <row r="4632" spans="1:1" x14ac:dyDescent="0.25">
      <c r="A4632">
        <v>589</v>
      </c>
    </row>
    <row r="4633" spans="1:1" x14ac:dyDescent="0.25">
      <c r="A4633">
        <v>670</v>
      </c>
    </row>
    <row r="4634" spans="1:1" x14ac:dyDescent="0.25">
      <c r="A4634">
        <v>419</v>
      </c>
    </row>
    <row r="4635" spans="1:1" x14ac:dyDescent="0.25">
      <c r="A4635">
        <v>888</v>
      </c>
    </row>
    <row r="4636" spans="1:1" x14ac:dyDescent="0.25">
      <c r="A4636">
        <v>810</v>
      </c>
    </row>
    <row r="4637" spans="1:1" x14ac:dyDescent="0.25">
      <c r="A4637">
        <v>737</v>
      </c>
    </row>
    <row r="4638" spans="1:1" x14ac:dyDescent="0.25">
      <c r="A4638">
        <v>527</v>
      </c>
    </row>
    <row r="4639" spans="1:1" x14ac:dyDescent="0.25">
      <c r="A4639">
        <v>405</v>
      </c>
    </row>
    <row r="4640" spans="1:1" x14ac:dyDescent="0.25">
      <c r="A4640">
        <v>625</v>
      </c>
    </row>
    <row r="4641" spans="1:1" x14ac:dyDescent="0.25">
      <c r="A4641">
        <v>402</v>
      </c>
    </row>
    <row r="4642" spans="1:1" x14ac:dyDescent="0.25">
      <c r="A4642">
        <v>630</v>
      </c>
    </row>
    <row r="4643" spans="1:1" x14ac:dyDescent="0.25">
      <c r="A4643">
        <v>426</v>
      </c>
    </row>
    <row r="4644" spans="1:1" x14ac:dyDescent="0.25">
      <c r="A4644">
        <v>762</v>
      </c>
    </row>
    <row r="4645" spans="1:1" x14ac:dyDescent="0.25">
      <c r="A4645">
        <v>110</v>
      </c>
    </row>
    <row r="4646" spans="1:1" x14ac:dyDescent="0.25">
      <c r="A4646">
        <v>700</v>
      </c>
    </row>
    <row r="4647" spans="1:1" x14ac:dyDescent="0.25">
      <c r="A4647">
        <v>489</v>
      </c>
    </row>
    <row r="4648" spans="1:1" x14ac:dyDescent="0.25">
      <c r="A4648">
        <v>579</v>
      </c>
    </row>
    <row r="4649" spans="1:1" x14ac:dyDescent="0.25">
      <c r="A4649">
        <v>989</v>
      </c>
    </row>
    <row r="4650" spans="1:1" x14ac:dyDescent="0.25">
      <c r="A4650">
        <v>378</v>
      </c>
    </row>
    <row r="4651" spans="1:1" x14ac:dyDescent="0.25">
      <c r="A4651">
        <v>434</v>
      </c>
    </row>
    <row r="4652" spans="1:1" x14ac:dyDescent="0.25">
      <c r="A4652">
        <v>210</v>
      </c>
    </row>
    <row r="4653" spans="1:1" x14ac:dyDescent="0.25">
      <c r="A4653">
        <v>221</v>
      </c>
    </row>
    <row r="4654" spans="1:1" x14ac:dyDescent="0.25">
      <c r="A4654">
        <v>415</v>
      </c>
    </row>
    <row r="4655" spans="1:1" x14ac:dyDescent="0.25">
      <c r="A4655">
        <v>625</v>
      </c>
    </row>
    <row r="4656" spans="1:1" x14ac:dyDescent="0.25">
      <c r="A4656">
        <v>120</v>
      </c>
    </row>
    <row r="4657" spans="1:1" x14ac:dyDescent="0.25">
      <c r="A4657">
        <v>774</v>
      </c>
    </row>
    <row r="4658" spans="1:1" x14ac:dyDescent="0.25">
      <c r="A4658">
        <v>380</v>
      </c>
    </row>
    <row r="4659" spans="1:1" x14ac:dyDescent="0.25">
      <c r="A4659">
        <v>469</v>
      </c>
    </row>
    <row r="4660" spans="1:1" x14ac:dyDescent="0.25">
      <c r="A4660">
        <v>470</v>
      </c>
    </row>
    <row r="4661" spans="1:1" x14ac:dyDescent="0.25">
      <c r="A4661">
        <v>225</v>
      </c>
    </row>
    <row r="4662" spans="1:1" x14ac:dyDescent="0.25">
      <c r="A4662">
        <v>415</v>
      </c>
    </row>
    <row r="4663" spans="1:1" x14ac:dyDescent="0.25">
      <c r="A4663">
        <v>633</v>
      </c>
    </row>
    <row r="4664" spans="1:1" x14ac:dyDescent="0.25">
      <c r="A4664">
        <v>844</v>
      </c>
    </row>
    <row r="4665" spans="1:1" x14ac:dyDescent="0.25">
      <c r="A4665">
        <v>827</v>
      </c>
    </row>
    <row r="4666" spans="1:1" x14ac:dyDescent="0.25">
      <c r="A4666">
        <v>195</v>
      </c>
    </row>
    <row r="4667" spans="1:1" x14ac:dyDescent="0.25">
      <c r="A4667">
        <v>337</v>
      </c>
    </row>
    <row r="4668" spans="1:1" x14ac:dyDescent="0.25">
      <c r="A4668">
        <v>364</v>
      </c>
    </row>
    <row r="4669" spans="1:1" x14ac:dyDescent="0.25">
      <c r="A4669">
        <v>894</v>
      </c>
    </row>
    <row r="4670" spans="1:1" x14ac:dyDescent="0.25">
      <c r="A4670">
        <v>140</v>
      </c>
    </row>
    <row r="4671" spans="1:1" x14ac:dyDescent="0.25">
      <c r="A4671">
        <v>694</v>
      </c>
    </row>
    <row r="4672" spans="1:1" x14ac:dyDescent="0.25">
      <c r="A4672">
        <v>331</v>
      </c>
    </row>
    <row r="4673" spans="1:1" x14ac:dyDescent="0.25">
      <c r="A4673">
        <v>869</v>
      </c>
    </row>
    <row r="4674" spans="1:1" x14ac:dyDescent="0.25">
      <c r="A4674">
        <v>150</v>
      </c>
    </row>
    <row r="4675" spans="1:1" x14ac:dyDescent="0.25">
      <c r="A4675">
        <v>805</v>
      </c>
    </row>
    <row r="4676" spans="1:1" x14ac:dyDescent="0.25">
      <c r="A4676">
        <v>873</v>
      </c>
    </row>
    <row r="4677" spans="1:1" x14ac:dyDescent="0.25">
      <c r="A4677">
        <v>983</v>
      </c>
    </row>
    <row r="4678" spans="1:1" x14ac:dyDescent="0.25">
      <c r="A4678">
        <v>624</v>
      </c>
    </row>
    <row r="4679" spans="1:1" x14ac:dyDescent="0.25">
      <c r="A4679">
        <v>941</v>
      </c>
    </row>
    <row r="4680" spans="1:1" x14ac:dyDescent="0.25">
      <c r="A4680">
        <v>861</v>
      </c>
    </row>
    <row r="4681" spans="1:1" x14ac:dyDescent="0.25">
      <c r="A4681">
        <v>239</v>
      </c>
    </row>
    <row r="4682" spans="1:1" x14ac:dyDescent="0.25">
      <c r="A4682">
        <v>508</v>
      </c>
    </row>
    <row r="4683" spans="1:1" x14ac:dyDescent="0.25">
      <c r="A4683">
        <v>121</v>
      </c>
    </row>
    <row r="4684" spans="1:1" x14ac:dyDescent="0.25">
      <c r="A4684">
        <v>311</v>
      </c>
    </row>
    <row r="4685" spans="1:1" x14ac:dyDescent="0.25">
      <c r="A4685">
        <v>619</v>
      </c>
    </row>
    <row r="4686" spans="1:1" x14ac:dyDescent="0.25">
      <c r="A4686">
        <v>658</v>
      </c>
    </row>
    <row r="4687" spans="1:1" x14ac:dyDescent="0.25">
      <c r="A4687">
        <v>467</v>
      </c>
    </row>
    <row r="4688" spans="1:1" x14ac:dyDescent="0.25">
      <c r="A4688">
        <v>728</v>
      </c>
    </row>
    <row r="4689" spans="1:1" x14ac:dyDescent="0.25">
      <c r="A4689">
        <v>749</v>
      </c>
    </row>
    <row r="4690" spans="1:1" x14ac:dyDescent="0.25">
      <c r="A4690">
        <v>517</v>
      </c>
    </row>
    <row r="4691" spans="1:1" x14ac:dyDescent="0.25">
      <c r="A4691">
        <v>406</v>
      </c>
    </row>
    <row r="4692" spans="1:1" x14ac:dyDescent="0.25">
      <c r="A4692">
        <v>404</v>
      </c>
    </row>
    <row r="4693" spans="1:1" x14ac:dyDescent="0.25">
      <c r="A4693">
        <v>549</v>
      </c>
    </row>
    <row r="4694" spans="1:1" x14ac:dyDescent="0.25">
      <c r="A4694">
        <v>991</v>
      </c>
    </row>
    <row r="4695" spans="1:1" x14ac:dyDescent="0.25">
      <c r="A4695">
        <v>658</v>
      </c>
    </row>
    <row r="4696" spans="1:1" x14ac:dyDescent="0.25">
      <c r="A4696">
        <v>108</v>
      </c>
    </row>
    <row r="4697" spans="1:1" x14ac:dyDescent="0.25">
      <c r="A4697">
        <v>504</v>
      </c>
    </row>
    <row r="4698" spans="1:1" x14ac:dyDescent="0.25">
      <c r="A4698">
        <v>153</v>
      </c>
    </row>
    <row r="4699" spans="1:1" x14ac:dyDescent="0.25">
      <c r="A4699">
        <v>473</v>
      </c>
    </row>
    <row r="4700" spans="1:1" x14ac:dyDescent="0.25">
      <c r="A4700">
        <v>211</v>
      </c>
    </row>
    <row r="4701" spans="1:1" x14ac:dyDescent="0.25">
      <c r="A4701">
        <v>788</v>
      </c>
    </row>
    <row r="4702" spans="1:1" x14ac:dyDescent="0.25">
      <c r="A4702">
        <v>346</v>
      </c>
    </row>
    <row r="4703" spans="1:1" x14ac:dyDescent="0.25">
      <c r="A4703">
        <v>504</v>
      </c>
    </row>
    <row r="4704" spans="1:1" x14ac:dyDescent="0.25">
      <c r="A4704">
        <v>983</v>
      </c>
    </row>
    <row r="4705" spans="1:1" x14ac:dyDescent="0.25">
      <c r="A4705">
        <v>209</v>
      </c>
    </row>
    <row r="4706" spans="1:1" x14ac:dyDescent="0.25">
      <c r="A4706">
        <v>572</v>
      </c>
    </row>
    <row r="4707" spans="1:1" x14ac:dyDescent="0.25">
      <c r="A4707">
        <v>950</v>
      </c>
    </row>
    <row r="4708" spans="1:1" x14ac:dyDescent="0.25">
      <c r="A4708">
        <v>933</v>
      </c>
    </row>
    <row r="4709" spans="1:1" x14ac:dyDescent="0.25">
      <c r="A4709">
        <v>950</v>
      </c>
    </row>
    <row r="4710" spans="1:1" x14ac:dyDescent="0.25">
      <c r="A4710">
        <v>150</v>
      </c>
    </row>
    <row r="4711" spans="1:1" x14ac:dyDescent="0.25">
      <c r="A4711">
        <v>140</v>
      </c>
    </row>
    <row r="4712" spans="1:1" x14ac:dyDescent="0.25">
      <c r="A4712">
        <v>750</v>
      </c>
    </row>
    <row r="4713" spans="1:1" x14ac:dyDescent="0.25">
      <c r="A4713">
        <v>384</v>
      </c>
    </row>
    <row r="4714" spans="1:1" x14ac:dyDescent="0.25">
      <c r="A4714">
        <v>108</v>
      </c>
    </row>
    <row r="4715" spans="1:1" x14ac:dyDescent="0.25">
      <c r="A4715">
        <v>767</v>
      </c>
    </row>
    <row r="4716" spans="1:1" x14ac:dyDescent="0.25">
      <c r="A4716">
        <v>518</v>
      </c>
    </row>
    <row r="4717" spans="1:1" x14ac:dyDescent="0.25">
      <c r="A4717">
        <v>460</v>
      </c>
    </row>
    <row r="4718" spans="1:1" x14ac:dyDescent="0.25">
      <c r="A4718">
        <v>588</v>
      </c>
    </row>
    <row r="4719" spans="1:1" x14ac:dyDescent="0.25">
      <c r="A4719">
        <v>879</v>
      </c>
    </row>
    <row r="4720" spans="1:1" x14ac:dyDescent="0.25">
      <c r="A4720">
        <v>895</v>
      </c>
    </row>
    <row r="4721" spans="1:1" x14ac:dyDescent="0.25">
      <c r="A4721">
        <v>453</v>
      </c>
    </row>
    <row r="4722" spans="1:1" x14ac:dyDescent="0.25">
      <c r="A4722">
        <v>475</v>
      </c>
    </row>
    <row r="4723" spans="1:1" x14ac:dyDescent="0.25">
      <c r="A4723">
        <v>797</v>
      </c>
    </row>
    <row r="4724" spans="1:1" x14ac:dyDescent="0.25">
      <c r="A4724">
        <v>553</v>
      </c>
    </row>
    <row r="4725" spans="1:1" x14ac:dyDescent="0.25">
      <c r="A4725">
        <v>581</v>
      </c>
    </row>
    <row r="4726" spans="1:1" x14ac:dyDescent="0.25">
      <c r="A4726">
        <v>726</v>
      </c>
    </row>
    <row r="4727" spans="1:1" x14ac:dyDescent="0.25">
      <c r="A4727">
        <v>125</v>
      </c>
    </row>
    <row r="4728" spans="1:1" x14ac:dyDescent="0.25">
      <c r="A4728">
        <v>527</v>
      </c>
    </row>
    <row r="4729" spans="1:1" x14ac:dyDescent="0.25">
      <c r="A4729">
        <v>551</v>
      </c>
    </row>
    <row r="4730" spans="1:1" x14ac:dyDescent="0.25">
      <c r="A4730">
        <v>651</v>
      </c>
    </row>
    <row r="4731" spans="1:1" x14ac:dyDescent="0.25">
      <c r="A4731">
        <v>820</v>
      </c>
    </row>
    <row r="4732" spans="1:1" x14ac:dyDescent="0.25">
      <c r="A4732">
        <v>746</v>
      </c>
    </row>
    <row r="4733" spans="1:1" x14ac:dyDescent="0.25">
      <c r="A4733">
        <v>254</v>
      </c>
    </row>
    <row r="4734" spans="1:1" x14ac:dyDescent="0.25">
      <c r="A4734">
        <v>839</v>
      </c>
    </row>
    <row r="4735" spans="1:1" x14ac:dyDescent="0.25">
      <c r="A4735">
        <v>842</v>
      </c>
    </row>
    <row r="4736" spans="1:1" x14ac:dyDescent="0.25">
      <c r="A4736">
        <v>728</v>
      </c>
    </row>
    <row r="4737" spans="1:1" x14ac:dyDescent="0.25">
      <c r="A4737">
        <v>759</v>
      </c>
    </row>
    <row r="4738" spans="1:1" x14ac:dyDescent="0.25">
      <c r="A4738">
        <v>550</v>
      </c>
    </row>
    <row r="4739" spans="1:1" x14ac:dyDescent="0.25">
      <c r="A4739">
        <v>329</v>
      </c>
    </row>
    <row r="4740" spans="1:1" x14ac:dyDescent="0.25">
      <c r="A4740">
        <v>925</v>
      </c>
    </row>
    <row r="4741" spans="1:1" x14ac:dyDescent="0.25">
      <c r="A4741">
        <v>600</v>
      </c>
    </row>
    <row r="4742" spans="1:1" x14ac:dyDescent="0.25">
      <c r="A4742">
        <v>916</v>
      </c>
    </row>
    <row r="4743" spans="1:1" x14ac:dyDescent="0.25">
      <c r="A4743">
        <v>378</v>
      </c>
    </row>
    <row r="4744" spans="1:1" x14ac:dyDescent="0.25">
      <c r="A4744">
        <v>243</v>
      </c>
    </row>
    <row r="4745" spans="1:1" x14ac:dyDescent="0.25">
      <c r="A4745">
        <v>110</v>
      </c>
    </row>
    <row r="4746" spans="1:1" x14ac:dyDescent="0.25">
      <c r="A4746">
        <v>236</v>
      </c>
    </row>
    <row r="4747" spans="1:1" x14ac:dyDescent="0.25">
      <c r="A4747">
        <v>936</v>
      </c>
    </row>
    <row r="4748" spans="1:1" x14ac:dyDescent="0.25">
      <c r="A4748">
        <v>286</v>
      </c>
    </row>
    <row r="4749" spans="1:1" x14ac:dyDescent="0.25">
      <c r="A4749">
        <v>584</v>
      </c>
    </row>
    <row r="4750" spans="1:1" x14ac:dyDescent="0.25">
      <c r="A4750">
        <v>411</v>
      </c>
    </row>
    <row r="4751" spans="1:1" x14ac:dyDescent="0.25">
      <c r="A4751">
        <v>555</v>
      </c>
    </row>
    <row r="4752" spans="1:1" x14ac:dyDescent="0.25">
      <c r="A4752">
        <v>466</v>
      </c>
    </row>
    <row r="4753" spans="1:1" x14ac:dyDescent="0.25">
      <c r="A4753">
        <v>516</v>
      </c>
    </row>
    <row r="4754" spans="1:1" x14ac:dyDescent="0.25">
      <c r="A4754">
        <v>556</v>
      </c>
    </row>
    <row r="4755" spans="1:1" x14ac:dyDescent="0.25">
      <c r="A4755">
        <v>235</v>
      </c>
    </row>
    <row r="4756" spans="1:1" x14ac:dyDescent="0.25">
      <c r="A4756">
        <v>279</v>
      </c>
    </row>
    <row r="4757" spans="1:1" x14ac:dyDescent="0.25">
      <c r="A4757">
        <v>241</v>
      </c>
    </row>
    <row r="4758" spans="1:1" x14ac:dyDescent="0.25">
      <c r="A4758">
        <v>676</v>
      </c>
    </row>
    <row r="4759" spans="1:1" x14ac:dyDescent="0.25">
      <c r="A4759">
        <v>485</v>
      </c>
    </row>
    <row r="4760" spans="1:1" x14ac:dyDescent="0.25">
      <c r="A4760">
        <v>574</v>
      </c>
    </row>
    <row r="4761" spans="1:1" x14ac:dyDescent="0.25">
      <c r="A4761">
        <v>628</v>
      </c>
    </row>
    <row r="4762" spans="1:1" x14ac:dyDescent="0.25">
      <c r="A4762">
        <v>462</v>
      </c>
    </row>
    <row r="4763" spans="1:1" x14ac:dyDescent="0.25">
      <c r="A4763">
        <v>874</v>
      </c>
    </row>
    <row r="4764" spans="1:1" x14ac:dyDescent="0.25">
      <c r="A4764">
        <v>632</v>
      </c>
    </row>
    <row r="4765" spans="1:1" x14ac:dyDescent="0.25">
      <c r="A4765">
        <v>597</v>
      </c>
    </row>
    <row r="4766" spans="1:1" x14ac:dyDescent="0.25">
      <c r="A4766">
        <v>263</v>
      </c>
    </row>
    <row r="4767" spans="1:1" x14ac:dyDescent="0.25">
      <c r="A4767">
        <v>945</v>
      </c>
    </row>
    <row r="4768" spans="1:1" x14ac:dyDescent="0.25">
      <c r="A4768">
        <v>920</v>
      </c>
    </row>
    <row r="4769" spans="1:1" x14ac:dyDescent="0.25">
      <c r="A4769">
        <v>357</v>
      </c>
    </row>
    <row r="4770" spans="1:1" x14ac:dyDescent="0.25">
      <c r="A4770">
        <v>378</v>
      </c>
    </row>
    <row r="4771" spans="1:1" x14ac:dyDescent="0.25">
      <c r="A4771">
        <v>198</v>
      </c>
    </row>
    <row r="4772" spans="1:1" x14ac:dyDescent="0.25">
      <c r="A4772">
        <v>480</v>
      </c>
    </row>
    <row r="4773" spans="1:1" x14ac:dyDescent="0.25">
      <c r="A4773">
        <v>298</v>
      </c>
    </row>
    <row r="4774" spans="1:1" x14ac:dyDescent="0.25">
      <c r="A4774">
        <v>600</v>
      </c>
    </row>
    <row r="4775" spans="1:1" x14ac:dyDescent="0.25">
      <c r="A4775">
        <v>589</v>
      </c>
    </row>
    <row r="4776" spans="1:1" x14ac:dyDescent="0.25">
      <c r="A4776">
        <v>490</v>
      </c>
    </row>
    <row r="4777" spans="1:1" x14ac:dyDescent="0.25">
      <c r="A4777">
        <v>1000</v>
      </c>
    </row>
    <row r="4778" spans="1:1" x14ac:dyDescent="0.25">
      <c r="A4778">
        <v>1000</v>
      </c>
    </row>
    <row r="4779" spans="1:1" x14ac:dyDescent="0.25">
      <c r="A4779">
        <v>882</v>
      </c>
    </row>
    <row r="4780" spans="1:1" x14ac:dyDescent="0.25">
      <c r="A4780">
        <v>377</v>
      </c>
    </row>
    <row r="4781" spans="1:1" x14ac:dyDescent="0.25">
      <c r="A4781">
        <v>117</v>
      </c>
    </row>
    <row r="4782" spans="1:1" x14ac:dyDescent="0.25">
      <c r="A4782">
        <v>277</v>
      </c>
    </row>
    <row r="4783" spans="1:1" x14ac:dyDescent="0.25">
      <c r="A4783">
        <v>847</v>
      </c>
    </row>
    <row r="4784" spans="1:1" x14ac:dyDescent="0.25">
      <c r="A4784">
        <v>265</v>
      </c>
    </row>
    <row r="4785" spans="1:1" x14ac:dyDescent="0.25">
      <c r="A4785">
        <v>817</v>
      </c>
    </row>
    <row r="4786" spans="1:1" x14ac:dyDescent="0.25">
      <c r="A4786">
        <v>618</v>
      </c>
    </row>
    <row r="4787" spans="1:1" x14ac:dyDescent="0.25">
      <c r="A4787">
        <v>636</v>
      </c>
    </row>
    <row r="4788" spans="1:1" x14ac:dyDescent="0.25">
      <c r="A4788">
        <v>886</v>
      </c>
    </row>
    <row r="4789" spans="1:1" x14ac:dyDescent="0.25">
      <c r="A4789">
        <v>664</v>
      </c>
    </row>
    <row r="4790" spans="1:1" x14ac:dyDescent="0.25">
      <c r="A4790">
        <v>499</v>
      </c>
    </row>
    <row r="4791" spans="1:1" x14ac:dyDescent="0.25">
      <c r="A4791">
        <v>926</v>
      </c>
    </row>
    <row r="4792" spans="1:1" x14ac:dyDescent="0.25">
      <c r="A4792">
        <v>427</v>
      </c>
    </row>
    <row r="4793" spans="1:1" x14ac:dyDescent="0.25">
      <c r="A4793">
        <v>190</v>
      </c>
    </row>
    <row r="4794" spans="1:1" x14ac:dyDescent="0.25">
      <c r="A4794">
        <v>359</v>
      </c>
    </row>
    <row r="4795" spans="1:1" x14ac:dyDescent="0.25">
      <c r="A4795">
        <v>671</v>
      </c>
    </row>
    <row r="4796" spans="1:1" x14ac:dyDescent="0.25">
      <c r="A4796">
        <v>988</v>
      </c>
    </row>
    <row r="4797" spans="1:1" x14ac:dyDescent="0.25">
      <c r="A4797">
        <v>725</v>
      </c>
    </row>
    <row r="4798" spans="1:1" x14ac:dyDescent="0.25">
      <c r="A4798">
        <v>981</v>
      </c>
    </row>
    <row r="4799" spans="1:1" x14ac:dyDescent="0.25">
      <c r="A4799">
        <v>224</v>
      </c>
    </row>
    <row r="4800" spans="1:1" x14ac:dyDescent="0.25">
      <c r="A4800">
        <v>455</v>
      </c>
    </row>
    <row r="4801" spans="1:1" x14ac:dyDescent="0.25">
      <c r="A4801">
        <v>222</v>
      </c>
    </row>
    <row r="4802" spans="1:1" x14ac:dyDescent="0.25">
      <c r="A4802">
        <v>353</v>
      </c>
    </row>
    <row r="4803" spans="1:1" x14ac:dyDescent="0.25">
      <c r="A4803">
        <v>223</v>
      </c>
    </row>
    <row r="4804" spans="1:1" x14ac:dyDescent="0.25">
      <c r="A4804">
        <v>530</v>
      </c>
    </row>
    <row r="4805" spans="1:1" x14ac:dyDescent="0.25">
      <c r="A4805">
        <v>276</v>
      </c>
    </row>
    <row r="4806" spans="1:1" x14ac:dyDescent="0.25">
      <c r="A4806">
        <v>104</v>
      </c>
    </row>
    <row r="4807" spans="1:1" x14ac:dyDescent="0.25">
      <c r="A4807">
        <v>908</v>
      </c>
    </row>
    <row r="4808" spans="1:1" x14ac:dyDescent="0.25">
      <c r="A4808">
        <v>442</v>
      </c>
    </row>
    <row r="4809" spans="1:1" x14ac:dyDescent="0.25">
      <c r="A4809">
        <v>593</v>
      </c>
    </row>
    <row r="4810" spans="1:1" x14ac:dyDescent="0.25">
      <c r="A4810">
        <v>594</v>
      </c>
    </row>
    <row r="4811" spans="1:1" x14ac:dyDescent="0.25">
      <c r="A4811">
        <v>155</v>
      </c>
    </row>
    <row r="4812" spans="1:1" x14ac:dyDescent="0.25">
      <c r="A4812">
        <v>504</v>
      </c>
    </row>
    <row r="4813" spans="1:1" x14ac:dyDescent="0.25">
      <c r="A4813">
        <v>438</v>
      </c>
    </row>
    <row r="4814" spans="1:1" x14ac:dyDescent="0.25">
      <c r="A4814">
        <v>172</v>
      </c>
    </row>
    <row r="4815" spans="1:1" x14ac:dyDescent="0.25">
      <c r="A4815">
        <v>900</v>
      </c>
    </row>
    <row r="4816" spans="1:1" x14ac:dyDescent="0.25">
      <c r="A4816">
        <v>424</v>
      </c>
    </row>
    <row r="4817" spans="1:1" x14ac:dyDescent="0.25">
      <c r="A4817">
        <v>808</v>
      </c>
    </row>
    <row r="4818" spans="1:1" x14ac:dyDescent="0.25">
      <c r="A4818">
        <v>631</v>
      </c>
    </row>
    <row r="4819" spans="1:1" x14ac:dyDescent="0.25">
      <c r="A4819">
        <v>544</v>
      </c>
    </row>
    <row r="4820" spans="1:1" x14ac:dyDescent="0.25">
      <c r="A4820">
        <v>796</v>
      </c>
    </row>
    <row r="4821" spans="1:1" x14ac:dyDescent="0.25">
      <c r="A4821">
        <v>144</v>
      </c>
    </row>
    <row r="4822" spans="1:1" x14ac:dyDescent="0.25">
      <c r="A4822">
        <v>515</v>
      </c>
    </row>
    <row r="4823" spans="1:1" x14ac:dyDescent="0.25">
      <c r="A4823">
        <v>334</v>
      </c>
    </row>
    <row r="4824" spans="1:1" x14ac:dyDescent="0.25">
      <c r="A4824">
        <v>561</v>
      </c>
    </row>
    <row r="4825" spans="1:1" x14ac:dyDescent="0.25">
      <c r="A4825">
        <v>544</v>
      </c>
    </row>
    <row r="4826" spans="1:1" x14ac:dyDescent="0.25">
      <c r="A4826">
        <v>786</v>
      </c>
    </row>
    <row r="4827" spans="1:1" x14ac:dyDescent="0.25">
      <c r="A4827">
        <v>259</v>
      </c>
    </row>
    <row r="4828" spans="1:1" x14ac:dyDescent="0.25">
      <c r="A4828">
        <v>936</v>
      </c>
    </row>
    <row r="4829" spans="1:1" x14ac:dyDescent="0.25">
      <c r="A4829">
        <v>997</v>
      </c>
    </row>
    <row r="4830" spans="1:1" x14ac:dyDescent="0.25">
      <c r="A4830">
        <v>921</v>
      </c>
    </row>
    <row r="4831" spans="1:1" x14ac:dyDescent="0.25">
      <c r="A4831">
        <v>503</v>
      </c>
    </row>
    <row r="4832" spans="1:1" x14ac:dyDescent="0.25">
      <c r="A4832">
        <v>463</v>
      </c>
    </row>
    <row r="4833" spans="1:1" x14ac:dyDescent="0.25">
      <c r="A4833">
        <v>867</v>
      </c>
    </row>
    <row r="4834" spans="1:1" x14ac:dyDescent="0.25">
      <c r="A4834">
        <v>847</v>
      </c>
    </row>
    <row r="4835" spans="1:1" x14ac:dyDescent="0.25">
      <c r="A4835">
        <v>914</v>
      </c>
    </row>
    <row r="4836" spans="1:1" x14ac:dyDescent="0.25">
      <c r="A4836">
        <v>307</v>
      </c>
    </row>
    <row r="4837" spans="1:1" x14ac:dyDescent="0.25">
      <c r="A4837">
        <v>639</v>
      </c>
    </row>
    <row r="4838" spans="1:1" x14ac:dyDescent="0.25">
      <c r="A4838">
        <v>157</v>
      </c>
    </row>
    <row r="4839" spans="1:1" x14ac:dyDescent="0.25">
      <c r="A4839">
        <v>692</v>
      </c>
    </row>
    <row r="4840" spans="1:1" x14ac:dyDescent="0.25">
      <c r="A4840">
        <v>826</v>
      </c>
    </row>
    <row r="4841" spans="1:1" x14ac:dyDescent="0.25">
      <c r="A4841">
        <v>220</v>
      </c>
    </row>
    <row r="4842" spans="1:1" x14ac:dyDescent="0.25">
      <c r="A4842">
        <v>475</v>
      </c>
    </row>
    <row r="4843" spans="1:1" x14ac:dyDescent="0.25">
      <c r="A4843">
        <v>463</v>
      </c>
    </row>
    <row r="4844" spans="1:1" x14ac:dyDescent="0.25">
      <c r="A4844">
        <v>316</v>
      </c>
    </row>
    <row r="4845" spans="1:1" x14ac:dyDescent="0.25">
      <c r="A4845">
        <v>948</v>
      </c>
    </row>
    <row r="4846" spans="1:1" x14ac:dyDescent="0.25">
      <c r="A4846">
        <v>600</v>
      </c>
    </row>
    <row r="4847" spans="1:1" x14ac:dyDescent="0.25">
      <c r="A4847">
        <v>504</v>
      </c>
    </row>
    <row r="4848" spans="1:1" x14ac:dyDescent="0.25">
      <c r="A4848">
        <v>236</v>
      </c>
    </row>
    <row r="4849" spans="1:1" x14ac:dyDescent="0.25">
      <c r="A4849">
        <v>688</v>
      </c>
    </row>
    <row r="4850" spans="1:1" x14ac:dyDescent="0.25">
      <c r="A4850">
        <v>775</v>
      </c>
    </row>
    <row r="4851" spans="1:1" x14ac:dyDescent="0.25">
      <c r="A4851">
        <v>299</v>
      </c>
    </row>
    <row r="4852" spans="1:1" x14ac:dyDescent="0.25">
      <c r="A4852">
        <v>287</v>
      </c>
    </row>
    <row r="4853" spans="1:1" x14ac:dyDescent="0.25">
      <c r="A4853">
        <v>711</v>
      </c>
    </row>
    <row r="4854" spans="1:1" x14ac:dyDescent="0.25">
      <c r="A4854">
        <v>507</v>
      </c>
    </row>
    <row r="4855" spans="1:1" x14ac:dyDescent="0.25">
      <c r="A4855">
        <v>452</v>
      </c>
    </row>
    <row r="4856" spans="1:1" x14ac:dyDescent="0.25">
      <c r="A4856">
        <v>217</v>
      </c>
    </row>
    <row r="4857" spans="1:1" x14ac:dyDescent="0.25">
      <c r="A4857">
        <v>226</v>
      </c>
    </row>
    <row r="4858" spans="1:1" x14ac:dyDescent="0.25">
      <c r="A4858">
        <v>269</v>
      </c>
    </row>
    <row r="4859" spans="1:1" x14ac:dyDescent="0.25">
      <c r="A4859">
        <v>564</v>
      </c>
    </row>
    <row r="4860" spans="1:1" x14ac:dyDescent="0.25">
      <c r="A4860">
        <v>865</v>
      </c>
    </row>
    <row r="4861" spans="1:1" x14ac:dyDescent="0.25">
      <c r="A4861">
        <v>434</v>
      </c>
    </row>
    <row r="4862" spans="1:1" x14ac:dyDescent="0.25">
      <c r="A4862">
        <v>793</v>
      </c>
    </row>
    <row r="4863" spans="1:1" x14ac:dyDescent="0.25">
      <c r="A4863">
        <v>349</v>
      </c>
    </row>
    <row r="4864" spans="1:1" x14ac:dyDescent="0.25">
      <c r="A4864">
        <v>816</v>
      </c>
    </row>
    <row r="4865" spans="1:1" x14ac:dyDescent="0.25">
      <c r="A4865">
        <v>575</v>
      </c>
    </row>
    <row r="4866" spans="1:1" x14ac:dyDescent="0.25">
      <c r="A4866">
        <v>292</v>
      </c>
    </row>
    <row r="4867" spans="1:1" x14ac:dyDescent="0.25">
      <c r="A4867">
        <v>798</v>
      </c>
    </row>
    <row r="4868" spans="1:1" x14ac:dyDescent="0.25">
      <c r="A4868">
        <v>118</v>
      </c>
    </row>
    <row r="4869" spans="1:1" x14ac:dyDescent="0.25">
      <c r="A4869">
        <v>466</v>
      </c>
    </row>
    <row r="4870" spans="1:1" x14ac:dyDescent="0.25">
      <c r="A4870">
        <v>775</v>
      </c>
    </row>
    <row r="4871" spans="1:1" x14ac:dyDescent="0.25">
      <c r="A4871">
        <v>691</v>
      </c>
    </row>
    <row r="4872" spans="1:1" x14ac:dyDescent="0.25">
      <c r="A4872">
        <v>438</v>
      </c>
    </row>
    <row r="4873" spans="1:1" x14ac:dyDescent="0.25">
      <c r="A4873">
        <v>335</v>
      </c>
    </row>
    <row r="4874" spans="1:1" x14ac:dyDescent="0.25">
      <c r="A4874">
        <v>311</v>
      </c>
    </row>
    <row r="4875" spans="1:1" x14ac:dyDescent="0.25">
      <c r="A4875">
        <v>386</v>
      </c>
    </row>
    <row r="4876" spans="1:1" x14ac:dyDescent="0.25">
      <c r="A4876">
        <v>997</v>
      </c>
    </row>
    <row r="4877" spans="1:1" x14ac:dyDescent="0.25">
      <c r="A4877">
        <v>540</v>
      </c>
    </row>
    <row r="4878" spans="1:1" x14ac:dyDescent="0.25">
      <c r="A4878">
        <v>459</v>
      </c>
    </row>
    <row r="4879" spans="1:1" x14ac:dyDescent="0.25">
      <c r="A4879">
        <v>311</v>
      </c>
    </row>
    <row r="4880" spans="1:1" x14ac:dyDescent="0.25">
      <c r="A4880">
        <v>922</v>
      </c>
    </row>
    <row r="4881" spans="1:1" x14ac:dyDescent="0.25">
      <c r="A4881">
        <v>501</v>
      </c>
    </row>
    <row r="4882" spans="1:1" x14ac:dyDescent="0.25">
      <c r="A4882">
        <v>923</v>
      </c>
    </row>
    <row r="4883" spans="1:1" x14ac:dyDescent="0.25">
      <c r="A4883">
        <v>943</v>
      </c>
    </row>
    <row r="4884" spans="1:1" x14ac:dyDescent="0.25">
      <c r="A4884">
        <v>395</v>
      </c>
    </row>
    <row r="4885" spans="1:1" x14ac:dyDescent="0.25">
      <c r="A4885">
        <v>974</v>
      </c>
    </row>
    <row r="4886" spans="1:1" x14ac:dyDescent="0.25">
      <c r="A4886">
        <v>444</v>
      </c>
    </row>
    <row r="4887" spans="1:1" x14ac:dyDescent="0.25">
      <c r="A4887">
        <v>887</v>
      </c>
    </row>
    <row r="4888" spans="1:1" x14ac:dyDescent="0.25">
      <c r="A4888">
        <v>345</v>
      </c>
    </row>
    <row r="4889" spans="1:1" x14ac:dyDescent="0.25">
      <c r="A4889">
        <v>418</v>
      </c>
    </row>
    <row r="4890" spans="1:1" x14ac:dyDescent="0.25">
      <c r="A4890">
        <v>718</v>
      </c>
    </row>
    <row r="4891" spans="1:1" x14ac:dyDescent="0.25">
      <c r="A4891">
        <v>513</v>
      </c>
    </row>
    <row r="4892" spans="1:1" x14ac:dyDescent="0.25">
      <c r="A4892">
        <v>436</v>
      </c>
    </row>
    <row r="4893" spans="1:1" x14ac:dyDescent="0.25">
      <c r="A4893">
        <v>681</v>
      </c>
    </row>
    <row r="4894" spans="1:1" x14ac:dyDescent="0.25">
      <c r="A4894">
        <v>958</v>
      </c>
    </row>
    <row r="4895" spans="1:1" x14ac:dyDescent="0.25">
      <c r="A4895">
        <v>600</v>
      </c>
    </row>
    <row r="4896" spans="1:1" x14ac:dyDescent="0.25">
      <c r="A4896">
        <v>857</v>
      </c>
    </row>
    <row r="4897" spans="1:1" x14ac:dyDescent="0.25">
      <c r="A4897">
        <v>365</v>
      </c>
    </row>
    <row r="4898" spans="1:1" x14ac:dyDescent="0.25">
      <c r="A4898">
        <v>501</v>
      </c>
    </row>
    <row r="4899" spans="1:1" x14ac:dyDescent="0.25">
      <c r="A4899">
        <v>880</v>
      </c>
    </row>
    <row r="4900" spans="1:1" x14ac:dyDescent="0.25">
      <c r="A4900">
        <v>140</v>
      </c>
    </row>
    <row r="4901" spans="1:1" x14ac:dyDescent="0.25">
      <c r="A4901">
        <v>354</v>
      </c>
    </row>
    <row r="4902" spans="1:1" x14ac:dyDescent="0.25">
      <c r="A4902">
        <v>982</v>
      </c>
    </row>
    <row r="4903" spans="1:1" x14ac:dyDescent="0.25">
      <c r="A4903">
        <v>624</v>
      </c>
    </row>
    <row r="4904" spans="1:1" x14ac:dyDescent="0.25">
      <c r="A4904">
        <v>224</v>
      </c>
    </row>
    <row r="4905" spans="1:1" x14ac:dyDescent="0.25">
      <c r="A4905">
        <v>174</v>
      </c>
    </row>
    <row r="4906" spans="1:1" x14ac:dyDescent="0.25">
      <c r="A4906">
        <v>553</v>
      </c>
    </row>
    <row r="4907" spans="1:1" x14ac:dyDescent="0.25">
      <c r="A4907">
        <v>479</v>
      </c>
    </row>
    <row r="4908" spans="1:1" x14ac:dyDescent="0.25">
      <c r="A4908">
        <v>867</v>
      </c>
    </row>
    <row r="4909" spans="1:1" x14ac:dyDescent="0.25">
      <c r="A4909">
        <v>600</v>
      </c>
    </row>
    <row r="4910" spans="1:1" x14ac:dyDescent="0.25">
      <c r="A4910">
        <v>668</v>
      </c>
    </row>
    <row r="4911" spans="1:1" x14ac:dyDescent="0.25">
      <c r="A4911">
        <v>367</v>
      </c>
    </row>
    <row r="4912" spans="1:1" x14ac:dyDescent="0.25">
      <c r="A4912">
        <v>480</v>
      </c>
    </row>
    <row r="4913" spans="1:1" x14ac:dyDescent="0.25">
      <c r="A4913">
        <v>969</v>
      </c>
    </row>
    <row r="4914" spans="1:1" x14ac:dyDescent="0.25">
      <c r="A4914">
        <v>226</v>
      </c>
    </row>
    <row r="4915" spans="1:1" x14ac:dyDescent="0.25">
      <c r="A4915">
        <v>936</v>
      </c>
    </row>
    <row r="4916" spans="1:1" x14ac:dyDescent="0.25">
      <c r="A4916">
        <v>155</v>
      </c>
    </row>
    <row r="4917" spans="1:1" x14ac:dyDescent="0.25">
      <c r="A4917">
        <v>317</v>
      </c>
    </row>
    <row r="4918" spans="1:1" x14ac:dyDescent="0.25">
      <c r="A4918">
        <v>762</v>
      </c>
    </row>
    <row r="4919" spans="1:1" x14ac:dyDescent="0.25">
      <c r="A4919">
        <v>698</v>
      </c>
    </row>
    <row r="4920" spans="1:1" x14ac:dyDescent="0.25">
      <c r="A4920">
        <v>475</v>
      </c>
    </row>
    <row r="4921" spans="1:1" x14ac:dyDescent="0.25">
      <c r="A4921">
        <v>226</v>
      </c>
    </row>
    <row r="4922" spans="1:1" x14ac:dyDescent="0.25">
      <c r="A4922">
        <v>655</v>
      </c>
    </row>
    <row r="4923" spans="1:1" x14ac:dyDescent="0.25">
      <c r="A4923">
        <v>651</v>
      </c>
    </row>
    <row r="4924" spans="1:1" x14ac:dyDescent="0.25">
      <c r="A4924">
        <v>272</v>
      </c>
    </row>
    <row r="4925" spans="1:1" x14ac:dyDescent="0.25">
      <c r="A4925">
        <v>960</v>
      </c>
    </row>
    <row r="4926" spans="1:1" x14ac:dyDescent="0.25">
      <c r="A4926">
        <v>225</v>
      </c>
    </row>
    <row r="4927" spans="1:1" x14ac:dyDescent="0.25">
      <c r="A4927">
        <v>688</v>
      </c>
    </row>
    <row r="4928" spans="1:1" x14ac:dyDescent="0.25">
      <c r="A4928">
        <v>831</v>
      </c>
    </row>
    <row r="4929" spans="1:1" x14ac:dyDescent="0.25">
      <c r="A4929">
        <v>218</v>
      </c>
    </row>
    <row r="4930" spans="1:1" x14ac:dyDescent="0.25">
      <c r="A4930">
        <v>113</v>
      </c>
    </row>
    <row r="4931" spans="1:1" x14ac:dyDescent="0.25">
      <c r="A4931">
        <v>790</v>
      </c>
    </row>
    <row r="4932" spans="1:1" x14ac:dyDescent="0.25">
      <c r="A4932">
        <v>266</v>
      </c>
    </row>
    <row r="4933" spans="1:1" x14ac:dyDescent="0.25">
      <c r="A4933">
        <v>553</v>
      </c>
    </row>
    <row r="4934" spans="1:1" x14ac:dyDescent="0.25">
      <c r="A4934">
        <v>601</v>
      </c>
    </row>
    <row r="4935" spans="1:1" x14ac:dyDescent="0.25">
      <c r="A4935">
        <v>124</v>
      </c>
    </row>
    <row r="4936" spans="1:1" x14ac:dyDescent="0.25">
      <c r="A4936">
        <v>552</v>
      </c>
    </row>
    <row r="4937" spans="1:1" x14ac:dyDescent="0.25">
      <c r="A4937">
        <v>874</v>
      </c>
    </row>
    <row r="4938" spans="1:1" x14ac:dyDescent="0.25">
      <c r="A4938">
        <v>191</v>
      </c>
    </row>
    <row r="4939" spans="1:1" x14ac:dyDescent="0.25">
      <c r="A4939">
        <v>781</v>
      </c>
    </row>
    <row r="4940" spans="1:1" x14ac:dyDescent="0.25">
      <c r="A4940">
        <v>630</v>
      </c>
    </row>
    <row r="4941" spans="1:1" x14ac:dyDescent="0.25">
      <c r="A4941">
        <v>679</v>
      </c>
    </row>
    <row r="4942" spans="1:1" x14ac:dyDescent="0.25">
      <c r="A4942">
        <v>784</v>
      </c>
    </row>
    <row r="4943" spans="1:1" x14ac:dyDescent="0.25">
      <c r="A4943">
        <v>363</v>
      </c>
    </row>
    <row r="4944" spans="1:1" x14ac:dyDescent="0.25">
      <c r="A4944">
        <v>804</v>
      </c>
    </row>
    <row r="4945" spans="1:1" x14ac:dyDescent="0.25">
      <c r="A4945">
        <v>173</v>
      </c>
    </row>
    <row r="4946" spans="1:1" x14ac:dyDescent="0.25">
      <c r="A4946">
        <v>941</v>
      </c>
    </row>
    <row r="4947" spans="1:1" x14ac:dyDescent="0.25">
      <c r="A4947">
        <v>630</v>
      </c>
    </row>
    <row r="4948" spans="1:1" x14ac:dyDescent="0.25">
      <c r="A4948">
        <v>676</v>
      </c>
    </row>
    <row r="4949" spans="1:1" x14ac:dyDescent="0.25">
      <c r="A4949">
        <v>114</v>
      </c>
    </row>
    <row r="4950" spans="1:1" x14ac:dyDescent="0.25">
      <c r="A4950">
        <v>144</v>
      </c>
    </row>
    <row r="4951" spans="1:1" x14ac:dyDescent="0.25">
      <c r="A4951">
        <v>728</v>
      </c>
    </row>
    <row r="4952" spans="1:1" x14ac:dyDescent="0.25">
      <c r="A4952">
        <v>334</v>
      </c>
    </row>
    <row r="4953" spans="1:1" x14ac:dyDescent="0.25">
      <c r="A4953">
        <v>373</v>
      </c>
    </row>
    <row r="4954" spans="1:1" x14ac:dyDescent="0.25">
      <c r="A4954">
        <v>361</v>
      </c>
    </row>
    <row r="4955" spans="1:1" x14ac:dyDescent="0.25">
      <c r="A4955">
        <v>650</v>
      </c>
    </row>
    <row r="4956" spans="1:1" x14ac:dyDescent="0.25">
      <c r="A4956">
        <v>382</v>
      </c>
    </row>
    <row r="4957" spans="1:1" x14ac:dyDescent="0.25">
      <c r="A4957">
        <v>706</v>
      </c>
    </row>
    <row r="4958" spans="1:1" x14ac:dyDescent="0.25">
      <c r="A4958">
        <v>975</v>
      </c>
    </row>
    <row r="4959" spans="1:1" x14ac:dyDescent="0.25">
      <c r="A4959">
        <v>999</v>
      </c>
    </row>
    <row r="4960" spans="1:1" x14ac:dyDescent="0.25">
      <c r="A4960">
        <v>773</v>
      </c>
    </row>
    <row r="4961" spans="1:1" x14ac:dyDescent="0.25">
      <c r="A4961">
        <v>253</v>
      </c>
    </row>
    <row r="4962" spans="1:1" x14ac:dyDescent="0.25">
      <c r="A4962">
        <v>892</v>
      </c>
    </row>
    <row r="4963" spans="1:1" x14ac:dyDescent="0.25">
      <c r="A4963">
        <v>221</v>
      </c>
    </row>
    <row r="4964" spans="1:1" x14ac:dyDescent="0.25">
      <c r="A4964">
        <v>812</v>
      </c>
    </row>
    <row r="4965" spans="1:1" x14ac:dyDescent="0.25">
      <c r="A4965">
        <v>593</v>
      </c>
    </row>
    <row r="4966" spans="1:1" x14ac:dyDescent="0.25">
      <c r="A4966">
        <v>189</v>
      </c>
    </row>
    <row r="4967" spans="1:1" x14ac:dyDescent="0.25">
      <c r="A4967">
        <v>787</v>
      </c>
    </row>
    <row r="4968" spans="1:1" x14ac:dyDescent="0.25">
      <c r="A4968">
        <v>161</v>
      </c>
    </row>
    <row r="4969" spans="1:1" x14ac:dyDescent="0.25">
      <c r="A4969">
        <v>945</v>
      </c>
    </row>
    <row r="4970" spans="1:1" x14ac:dyDescent="0.25">
      <c r="A4970">
        <v>619</v>
      </c>
    </row>
    <row r="4971" spans="1:1" x14ac:dyDescent="0.25">
      <c r="A4971">
        <v>782</v>
      </c>
    </row>
    <row r="4972" spans="1:1" x14ac:dyDescent="0.25">
      <c r="A4972">
        <v>870</v>
      </c>
    </row>
    <row r="4973" spans="1:1" x14ac:dyDescent="0.25">
      <c r="A4973">
        <v>423</v>
      </c>
    </row>
    <row r="4974" spans="1:1" x14ac:dyDescent="0.25">
      <c r="A4974">
        <v>459</v>
      </c>
    </row>
    <row r="4975" spans="1:1" x14ac:dyDescent="0.25">
      <c r="A4975">
        <v>888</v>
      </c>
    </row>
    <row r="4976" spans="1:1" x14ac:dyDescent="0.25">
      <c r="A4976">
        <v>387</v>
      </c>
    </row>
    <row r="4977" spans="1:1" x14ac:dyDescent="0.25">
      <c r="A4977">
        <v>258</v>
      </c>
    </row>
    <row r="4978" spans="1:1" x14ac:dyDescent="0.25">
      <c r="A4978">
        <v>197</v>
      </c>
    </row>
    <row r="4979" spans="1:1" x14ac:dyDescent="0.25">
      <c r="A4979">
        <v>471</v>
      </c>
    </row>
    <row r="4980" spans="1:1" x14ac:dyDescent="0.25">
      <c r="A4980">
        <v>652</v>
      </c>
    </row>
    <row r="4981" spans="1:1" x14ac:dyDescent="0.25">
      <c r="A4981">
        <v>800</v>
      </c>
    </row>
    <row r="4982" spans="1:1" x14ac:dyDescent="0.25">
      <c r="A4982">
        <v>374</v>
      </c>
    </row>
    <row r="4983" spans="1:1" x14ac:dyDescent="0.25">
      <c r="A4983">
        <v>833</v>
      </c>
    </row>
    <row r="4984" spans="1:1" x14ac:dyDescent="0.25">
      <c r="A4984">
        <v>212</v>
      </c>
    </row>
    <row r="4985" spans="1:1" x14ac:dyDescent="0.25">
      <c r="A4985">
        <v>701</v>
      </c>
    </row>
    <row r="4986" spans="1:1" x14ac:dyDescent="0.25">
      <c r="A4986">
        <v>979</v>
      </c>
    </row>
    <row r="4987" spans="1:1" x14ac:dyDescent="0.25">
      <c r="A4987">
        <v>842</v>
      </c>
    </row>
    <row r="4988" spans="1:1" x14ac:dyDescent="0.25">
      <c r="A4988">
        <v>257</v>
      </c>
    </row>
    <row r="4989" spans="1:1" x14ac:dyDescent="0.25">
      <c r="A4989">
        <v>121</v>
      </c>
    </row>
    <row r="4990" spans="1:1" x14ac:dyDescent="0.25">
      <c r="A4990">
        <v>406</v>
      </c>
    </row>
    <row r="4991" spans="1:1" x14ac:dyDescent="0.25">
      <c r="A4991">
        <v>300</v>
      </c>
    </row>
    <row r="4992" spans="1:1" x14ac:dyDescent="0.25">
      <c r="A4992">
        <v>692</v>
      </c>
    </row>
    <row r="4993" spans="1:1" x14ac:dyDescent="0.25">
      <c r="A4993">
        <v>514</v>
      </c>
    </row>
    <row r="4994" spans="1:1" x14ac:dyDescent="0.25">
      <c r="A4994">
        <v>238</v>
      </c>
    </row>
    <row r="4995" spans="1:1" x14ac:dyDescent="0.25">
      <c r="A4995">
        <v>117</v>
      </c>
    </row>
    <row r="4996" spans="1:1" x14ac:dyDescent="0.25">
      <c r="A4996">
        <v>433</v>
      </c>
    </row>
    <row r="4997" spans="1:1" x14ac:dyDescent="0.25">
      <c r="A4997">
        <v>614</v>
      </c>
    </row>
    <row r="4998" spans="1:1" x14ac:dyDescent="0.25">
      <c r="A4998">
        <v>943</v>
      </c>
    </row>
    <row r="4999" spans="1:1" x14ac:dyDescent="0.25">
      <c r="A4999">
        <v>109</v>
      </c>
    </row>
    <row r="5000" spans="1:1" x14ac:dyDescent="0.25">
      <c r="A5000">
        <v>842</v>
      </c>
    </row>
    <row r="5001" spans="1:1" x14ac:dyDescent="0.25">
      <c r="A5001">
        <v>190</v>
      </c>
    </row>
  </sheetData>
  <sortState ref="D4:D14">
    <sortCondition ref="D5"/>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A3" sqref="A3"/>
    </sheetView>
  </sheetViews>
  <sheetFormatPr defaultRowHeight="15" x14ac:dyDescent="0.25"/>
  <cols>
    <col min="1" max="1" width="13.140625" customWidth="1"/>
    <col min="2" max="2" width="20.85546875" customWidth="1"/>
  </cols>
  <sheetData>
    <row r="3" spans="1:2" x14ac:dyDescent="0.25">
      <c r="A3" s="10" t="s">
        <v>4014</v>
      </c>
      <c r="B3" t="s">
        <v>4018</v>
      </c>
    </row>
    <row r="4" spans="1:2" x14ac:dyDescent="0.25">
      <c r="A4" s="11">
        <v>1</v>
      </c>
      <c r="B4" s="3">
        <v>1293.9971162558174</v>
      </c>
    </row>
    <row r="5" spans="1:2" x14ac:dyDescent="0.25">
      <c r="A5" s="11">
        <v>2</v>
      </c>
      <c r="B5" s="3">
        <v>1136.74291741671</v>
      </c>
    </row>
    <row r="6" spans="1:2" x14ac:dyDescent="0.25">
      <c r="A6" s="11">
        <v>3</v>
      </c>
      <c r="B6" s="3">
        <v>1226.7775450636066</v>
      </c>
    </row>
    <row r="7" spans="1:2" x14ac:dyDescent="0.25">
      <c r="A7" s="11">
        <v>4</v>
      </c>
      <c r="B7" s="3">
        <v>1060.7404316696534</v>
      </c>
    </row>
    <row r="8" spans="1:2" x14ac:dyDescent="0.25">
      <c r="A8" s="11">
        <v>5</v>
      </c>
      <c r="B8" s="3">
        <v>1220.9213136193066</v>
      </c>
    </row>
    <row r="9" spans="1:2" x14ac:dyDescent="0.25">
      <c r="A9" s="11">
        <v>6</v>
      </c>
      <c r="B9" s="3">
        <v>1144.7840985226742</v>
      </c>
    </row>
    <row r="10" spans="1:2" x14ac:dyDescent="0.25">
      <c r="A10" s="11">
        <v>7</v>
      </c>
      <c r="B10" s="3">
        <v>1068.7475532920855</v>
      </c>
    </row>
    <row r="11" spans="1:2" x14ac:dyDescent="0.25">
      <c r="A11" s="11">
        <v>8</v>
      </c>
      <c r="B11" s="3">
        <v>1144.0893175817037</v>
      </c>
    </row>
    <row r="12" spans="1:2" x14ac:dyDescent="0.25">
      <c r="A12" s="11">
        <v>9</v>
      </c>
      <c r="B12" s="3">
        <v>1063.7524353232384</v>
      </c>
    </row>
    <row r="13" spans="1:2" x14ac:dyDescent="0.25">
      <c r="A13" s="11">
        <v>10</v>
      </c>
      <c r="B13" s="3">
        <v>1254.890638456435</v>
      </c>
    </row>
    <row r="14" spans="1:2" x14ac:dyDescent="0.25">
      <c r="A14" s="11">
        <v>11</v>
      </c>
      <c r="B14" s="3">
        <v>1001.724830915609</v>
      </c>
    </row>
    <row r="15" spans="1:2" x14ac:dyDescent="0.25">
      <c r="A15" s="11">
        <v>12</v>
      </c>
      <c r="B15" s="3">
        <v>1175.6109522918421</v>
      </c>
    </row>
    <row r="16" spans="1:2" x14ac:dyDescent="0.25">
      <c r="A16" s="11" t="s">
        <v>4015</v>
      </c>
      <c r="B16" s="3">
        <v>13792.77915040868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7"/>
  <sheetViews>
    <sheetView workbookViewId="0">
      <selection activeCell="A3" sqref="A3"/>
    </sheetView>
  </sheetViews>
  <sheetFormatPr defaultRowHeight="15" x14ac:dyDescent="0.25"/>
  <cols>
    <col min="1" max="1" width="21.7109375" customWidth="1"/>
    <col min="2" max="2" width="16.28515625" customWidth="1"/>
    <col min="3" max="3" width="8" customWidth="1"/>
    <col min="4" max="4" width="7" customWidth="1"/>
    <col min="5" max="5" width="11.28515625" customWidth="1"/>
    <col min="6" max="6" width="21.7109375" customWidth="1"/>
    <col min="7" max="7" width="20.140625" customWidth="1"/>
    <col min="8" max="8" width="26.7109375" bestFit="1" customWidth="1"/>
    <col min="9" max="9" width="25.140625" customWidth="1"/>
  </cols>
  <sheetData>
    <row r="3" spans="1:5" x14ac:dyDescent="0.25">
      <c r="A3" s="10" t="s">
        <v>4016</v>
      </c>
      <c r="B3" s="10" t="s">
        <v>4017</v>
      </c>
    </row>
    <row r="4" spans="1:5" x14ac:dyDescent="0.25">
      <c r="A4" s="10" t="s">
        <v>4014</v>
      </c>
      <c r="B4">
        <v>2023</v>
      </c>
      <c r="C4">
        <v>2024</v>
      </c>
      <c r="D4">
        <v>2025</v>
      </c>
      <c r="E4" t="s">
        <v>4015</v>
      </c>
    </row>
    <row r="5" spans="1:5" x14ac:dyDescent="0.25">
      <c r="A5" s="11">
        <v>1</v>
      </c>
      <c r="B5" s="3"/>
      <c r="C5" s="3">
        <v>123935</v>
      </c>
      <c r="D5" s="3">
        <v>128957</v>
      </c>
      <c r="E5" s="3">
        <v>252892</v>
      </c>
    </row>
    <row r="6" spans="1:5" x14ac:dyDescent="0.25">
      <c r="A6" s="11">
        <v>2</v>
      </c>
      <c r="B6" s="3">
        <v>53821</v>
      </c>
      <c r="C6" s="3">
        <v>120147</v>
      </c>
      <c r="D6" s="3">
        <v>45163</v>
      </c>
      <c r="E6" s="3">
        <v>219131</v>
      </c>
    </row>
    <row r="7" spans="1:5" x14ac:dyDescent="0.25">
      <c r="A7" s="11">
        <v>3</v>
      </c>
      <c r="B7" s="3">
        <v>118166</v>
      </c>
      <c r="C7" s="3">
        <v>115192</v>
      </c>
      <c r="D7" s="3"/>
      <c r="E7" s="3">
        <v>233358</v>
      </c>
    </row>
    <row r="8" spans="1:5" x14ac:dyDescent="0.25">
      <c r="A8" s="11">
        <v>4</v>
      </c>
      <c r="B8" s="3">
        <v>97653</v>
      </c>
      <c r="C8" s="3">
        <v>115116</v>
      </c>
      <c r="D8" s="3"/>
      <c r="E8" s="3">
        <v>212769</v>
      </c>
    </row>
    <row r="9" spans="1:5" x14ac:dyDescent="0.25">
      <c r="A9" s="11">
        <v>5</v>
      </c>
      <c r="B9" s="3">
        <v>133208</v>
      </c>
      <c r="C9" s="3">
        <v>110902</v>
      </c>
      <c r="D9" s="3"/>
      <c r="E9" s="3">
        <v>244110</v>
      </c>
    </row>
    <row r="10" spans="1:5" x14ac:dyDescent="0.25">
      <c r="A10" s="11">
        <v>6</v>
      </c>
      <c r="B10" s="3">
        <v>120911</v>
      </c>
      <c r="C10" s="3">
        <v>113742</v>
      </c>
      <c r="D10" s="3"/>
      <c r="E10" s="3">
        <v>234653</v>
      </c>
    </row>
    <row r="11" spans="1:5" x14ac:dyDescent="0.25">
      <c r="A11" s="11">
        <v>7</v>
      </c>
      <c r="B11" s="3">
        <v>119113</v>
      </c>
      <c r="C11" s="3">
        <v>110737</v>
      </c>
      <c r="D11" s="3"/>
      <c r="E11" s="3">
        <v>229850</v>
      </c>
    </row>
    <row r="12" spans="1:5" x14ac:dyDescent="0.25">
      <c r="A12" s="11">
        <v>8</v>
      </c>
      <c r="B12" s="3">
        <v>114641</v>
      </c>
      <c r="C12" s="3">
        <v>112636</v>
      </c>
      <c r="D12" s="3"/>
      <c r="E12" s="3">
        <v>227277</v>
      </c>
    </row>
    <row r="13" spans="1:5" x14ac:dyDescent="0.25">
      <c r="A13" s="11">
        <v>9</v>
      </c>
      <c r="B13" s="3">
        <v>103643</v>
      </c>
      <c r="C13" s="3">
        <v>98091</v>
      </c>
      <c r="D13" s="3"/>
      <c r="E13" s="3">
        <v>201734</v>
      </c>
    </row>
    <row r="14" spans="1:5" x14ac:dyDescent="0.25">
      <c r="A14" s="11">
        <v>10</v>
      </c>
      <c r="B14" s="3">
        <v>124491</v>
      </c>
      <c r="C14" s="3">
        <v>115742</v>
      </c>
      <c r="D14" s="3"/>
      <c r="E14" s="3">
        <v>240233</v>
      </c>
    </row>
    <row r="15" spans="1:5" x14ac:dyDescent="0.25">
      <c r="A15" s="11">
        <v>11</v>
      </c>
      <c r="B15" s="3">
        <v>106465</v>
      </c>
      <c r="C15" s="3">
        <v>98865</v>
      </c>
      <c r="D15" s="3"/>
      <c r="E15" s="3">
        <v>205330</v>
      </c>
    </row>
    <row r="16" spans="1:5" x14ac:dyDescent="0.25">
      <c r="A16" s="11">
        <v>12</v>
      </c>
      <c r="B16" s="3">
        <v>111651</v>
      </c>
      <c r="C16" s="3">
        <v>117197</v>
      </c>
      <c r="D16" s="3"/>
      <c r="E16" s="3">
        <v>228848</v>
      </c>
    </row>
    <row r="17" spans="1:5" x14ac:dyDescent="0.25">
      <c r="A17" s="11" t="s">
        <v>4015</v>
      </c>
      <c r="B17" s="3">
        <v>1203763</v>
      </c>
      <c r="C17" s="3">
        <v>1352302</v>
      </c>
      <c r="D17" s="3">
        <v>174120</v>
      </c>
      <c r="E17" s="3">
        <v>2730185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I6" sqref="I6"/>
    </sheetView>
  </sheetViews>
  <sheetFormatPr defaultRowHeight="15" x14ac:dyDescent="0.25"/>
  <cols>
    <col min="1" max="1" width="13.140625" customWidth="1"/>
    <col min="2" max="2" width="21.7109375" bestFit="1" customWidth="1"/>
    <col min="3" max="900" width="16.28515625" bestFit="1" customWidth="1"/>
    <col min="901" max="901" width="11.28515625" bestFit="1" customWidth="1"/>
  </cols>
  <sheetData>
    <row r="3" spans="1:2" x14ac:dyDescent="0.25">
      <c r="A3" s="10" t="s">
        <v>4014</v>
      </c>
      <c r="B3" t="s">
        <v>4016</v>
      </c>
    </row>
    <row r="4" spans="1:2" x14ac:dyDescent="0.25">
      <c r="A4" s="11" t="s">
        <v>3951</v>
      </c>
      <c r="B4" s="3">
        <v>892132</v>
      </c>
    </row>
    <row r="5" spans="1:2" x14ac:dyDescent="0.25">
      <c r="A5" s="11" t="s">
        <v>3950</v>
      </c>
      <c r="B5" s="3">
        <v>932790</v>
      </c>
    </row>
    <row r="6" spans="1:2" x14ac:dyDescent="0.25">
      <c r="A6" s="11" t="s">
        <v>3949</v>
      </c>
      <c r="B6" s="3">
        <v>905263</v>
      </c>
    </row>
    <row r="7" spans="1:2" x14ac:dyDescent="0.25">
      <c r="A7" s="11" t="s">
        <v>4015</v>
      </c>
      <c r="B7" s="3">
        <v>2730185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4"/>
  <sheetViews>
    <sheetView workbookViewId="0">
      <selection activeCell="N7" sqref="N7"/>
    </sheetView>
  </sheetViews>
  <sheetFormatPr defaultRowHeight="15" x14ac:dyDescent="0.25"/>
  <cols>
    <col min="1" max="1" width="13.140625" bestFit="1" customWidth="1"/>
    <col min="2" max="2" width="16.7109375" bestFit="1" customWidth="1"/>
  </cols>
  <sheetData>
    <row r="3" spans="1:2" x14ac:dyDescent="0.25">
      <c r="A3" s="10" t="s">
        <v>4014</v>
      </c>
      <c r="B3" t="s">
        <v>4020</v>
      </c>
    </row>
    <row r="4" spans="1:2" x14ac:dyDescent="0.25">
      <c r="A4" s="11">
        <v>1</v>
      </c>
      <c r="B4" s="3">
        <v>450</v>
      </c>
    </row>
    <row r="5" spans="1:2" x14ac:dyDescent="0.25">
      <c r="A5" s="11">
        <v>2</v>
      </c>
      <c r="B5" s="3">
        <v>361</v>
      </c>
    </row>
    <row r="6" spans="1:2" x14ac:dyDescent="0.25">
      <c r="A6" s="11">
        <v>3</v>
      </c>
      <c r="B6" s="3">
        <v>427</v>
      </c>
    </row>
    <row r="7" spans="1:2" x14ac:dyDescent="0.25">
      <c r="A7" s="11">
        <v>4</v>
      </c>
      <c r="B7" s="3">
        <v>371</v>
      </c>
    </row>
    <row r="8" spans="1:2" x14ac:dyDescent="0.25">
      <c r="A8" s="11">
        <v>5</v>
      </c>
      <c r="B8" s="3">
        <v>607</v>
      </c>
    </row>
    <row r="9" spans="1:2" x14ac:dyDescent="0.25">
      <c r="A9" s="11">
        <v>6</v>
      </c>
      <c r="B9" s="3">
        <v>297</v>
      </c>
    </row>
    <row r="10" spans="1:2" x14ac:dyDescent="0.25">
      <c r="A10" s="11">
        <v>7</v>
      </c>
      <c r="B10" s="3">
        <v>305</v>
      </c>
    </row>
    <row r="11" spans="1:2" x14ac:dyDescent="0.25">
      <c r="A11" s="11">
        <v>8</v>
      </c>
      <c r="B11" s="3">
        <v>365</v>
      </c>
    </row>
    <row r="12" spans="1:2" x14ac:dyDescent="0.25">
      <c r="A12" s="11">
        <v>9</v>
      </c>
      <c r="B12" s="3">
        <v>280</v>
      </c>
    </row>
    <row r="13" spans="1:2" x14ac:dyDescent="0.25">
      <c r="A13" s="11">
        <v>10</v>
      </c>
      <c r="B13" s="3">
        <v>322</v>
      </c>
    </row>
    <row r="14" spans="1:2" x14ac:dyDescent="0.25">
      <c r="A14" s="11">
        <v>11</v>
      </c>
      <c r="B14" s="3">
        <v>252</v>
      </c>
    </row>
    <row r="15" spans="1:2" x14ac:dyDescent="0.25">
      <c r="A15" s="11">
        <v>12</v>
      </c>
      <c r="B15" s="3">
        <v>412</v>
      </c>
    </row>
    <row r="16" spans="1:2" x14ac:dyDescent="0.25">
      <c r="A16" s="11">
        <v>13</v>
      </c>
      <c r="B16" s="3">
        <v>546</v>
      </c>
    </row>
    <row r="17" spans="1:2" x14ac:dyDescent="0.25">
      <c r="A17" s="11">
        <v>14</v>
      </c>
      <c r="B17" s="3">
        <v>208</v>
      </c>
    </row>
    <row r="18" spans="1:2" x14ac:dyDescent="0.25">
      <c r="A18" s="11">
        <v>15</v>
      </c>
      <c r="B18" s="3">
        <v>410</v>
      </c>
    </row>
    <row r="19" spans="1:2" x14ac:dyDescent="0.25">
      <c r="A19" s="11">
        <v>16</v>
      </c>
      <c r="B19" s="3">
        <v>370</v>
      </c>
    </row>
    <row r="20" spans="1:2" x14ac:dyDescent="0.25">
      <c r="A20" s="11">
        <v>17</v>
      </c>
      <c r="B20" s="3">
        <v>361</v>
      </c>
    </row>
    <row r="21" spans="1:2" x14ac:dyDescent="0.25">
      <c r="A21" s="11">
        <v>18</v>
      </c>
      <c r="B21" s="3">
        <v>280</v>
      </c>
    </row>
    <row r="22" spans="1:2" x14ac:dyDescent="0.25">
      <c r="A22" s="11">
        <v>19</v>
      </c>
      <c r="B22" s="3">
        <v>219</v>
      </c>
    </row>
    <row r="23" spans="1:2" x14ac:dyDescent="0.25">
      <c r="A23" s="11">
        <v>20</v>
      </c>
      <c r="B23" s="3">
        <v>333</v>
      </c>
    </row>
    <row r="24" spans="1:2" x14ac:dyDescent="0.25">
      <c r="A24" s="11">
        <v>21</v>
      </c>
      <c r="B24" s="3">
        <v>427</v>
      </c>
    </row>
    <row r="25" spans="1:2" x14ac:dyDescent="0.25">
      <c r="A25" s="11">
        <v>22</v>
      </c>
      <c r="B25" s="3">
        <v>536</v>
      </c>
    </row>
    <row r="26" spans="1:2" x14ac:dyDescent="0.25">
      <c r="A26" s="11">
        <v>23</v>
      </c>
      <c r="B26" s="3">
        <v>402</v>
      </c>
    </row>
    <row r="27" spans="1:2" x14ac:dyDescent="0.25">
      <c r="A27" s="11">
        <v>24</v>
      </c>
      <c r="B27" s="3">
        <v>384</v>
      </c>
    </row>
    <row r="28" spans="1:2" x14ac:dyDescent="0.25">
      <c r="A28" s="11">
        <v>25</v>
      </c>
      <c r="B28" s="3">
        <v>540</v>
      </c>
    </row>
    <row r="29" spans="1:2" x14ac:dyDescent="0.25">
      <c r="A29" s="11">
        <v>26</v>
      </c>
      <c r="B29" s="3">
        <v>353</v>
      </c>
    </row>
    <row r="30" spans="1:2" x14ac:dyDescent="0.25">
      <c r="A30" s="11">
        <v>27</v>
      </c>
      <c r="B30" s="3">
        <v>331</v>
      </c>
    </row>
    <row r="31" spans="1:2" x14ac:dyDescent="0.25">
      <c r="A31" s="11">
        <v>28</v>
      </c>
      <c r="B31" s="3">
        <v>335</v>
      </c>
    </row>
    <row r="32" spans="1:2" x14ac:dyDescent="0.25">
      <c r="A32" s="11">
        <v>29</v>
      </c>
      <c r="B32" s="3">
        <v>355</v>
      </c>
    </row>
    <row r="33" spans="1:2" x14ac:dyDescent="0.25">
      <c r="A33" s="11">
        <v>30</v>
      </c>
      <c r="B33" s="3">
        <v>518</v>
      </c>
    </row>
    <row r="34" spans="1:2" x14ac:dyDescent="0.25">
      <c r="A34" s="11">
        <v>31</v>
      </c>
      <c r="B34" s="3">
        <v>528</v>
      </c>
    </row>
    <row r="35" spans="1:2" x14ac:dyDescent="0.25">
      <c r="A35" s="11">
        <v>32</v>
      </c>
      <c r="B35" s="3">
        <v>577</v>
      </c>
    </row>
    <row r="36" spans="1:2" x14ac:dyDescent="0.25">
      <c r="A36" s="11">
        <v>33</v>
      </c>
      <c r="B36" s="3">
        <v>328</v>
      </c>
    </row>
    <row r="37" spans="1:2" x14ac:dyDescent="0.25">
      <c r="A37" s="11">
        <v>34</v>
      </c>
      <c r="B37" s="3">
        <v>329</v>
      </c>
    </row>
    <row r="38" spans="1:2" x14ac:dyDescent="0.25">
      <c r="A38" s="11">
        <v>35</v>
      </c>
      <c r="B38" s="3">
        <v>436</v>
      </c>
    </row>
    <row r="39" spans="1:2" x14ac:dyDescent="0.25">
      <c r="A39" s="11">
        <v>36</v>
      </c>
      <c r="B39" s="3">
        <v>496</v>
      </c>
    </row>
    <row r="40" spans="1:2" x14ac:dyDescent="0.25">
      <c r="A40" s="11">
        <v>37</v>
      </c>
      <c r="B40" s="3">
        <v>409</v>
      </c>
    </row>
    <row r="41" spans="1:2" x14ac:dyDescent="0.25">
      <c r="A41" s="11">
        <v>38</v>
      </c>
      <c r="B41" s="3">
        <v>516</v>
      </c>
    </row>
    <row r="42" spans="1:2" x14ac:dyDescent="0.25">
      <c r="A42" s="11">
        <v>39</v>
      </c>
      <c r="B42" s="3">
        <v>393</v>
      </c>
    </row>
    <row r="43" spans="1:2" x14ac:dyDescent="0.25">
      <c r="A43" s="11">
        <v>40</v>
      </c>
      <c r="B43" s="3">
        <v>407</v>
      </c>
    </row>
    <row r="44" spans="1:2" x14ac:dyDescent="0.25">
      <c r="A44" s="11">
        <v>41</v>
      </c>
      <c r="B44" s="3">
        <v>441</v>
      </c>
    </row>
    <row r="45" spans="1:2" x14ac:dyDescent="0.25">
      <c r="A45" s="11">
        <v>42</v>
      </c>
      <c r="B45" s="3">
        <v>478</v>
      </c>
    </row>
    <row r="46" spans="1:2" x14ac:dyDescent="0.25">
      <c r="A46" s="11">
        <v>43</v>
      </c>
      <c r="B46" s="3">
        <v>467</v>
      </c>
    </row>
    <row r="47" spans="1:2" x14ac:dyDescent="0.25">
      <c r="A47" s="11">
        <v>44</v>
      </c>
      <c r="B47" s="3">
        <v>378</v>
      </c>
    </row>
    <row r="48" spans="1:2" x14ac:dyDescent="0.25">
      <c r="A48" s="11">
        <v>45</v>
      </c>
      <c r="B48" s="3">
        <v>264</v>
      </c>
    </row>
    <row r="49" spans="1:2" x14ac:dyDescent="0.25">
      <c r="A49" s="11">
        <v>46</v>
      </c>
      <c r="B49" s="3">
        <v>542</v>
      </c>
    </row>
    <row r="50" spans="1:2" x14ac:dyDescent="0.25">
      <c r="A50" s="11">
        <v>47</v>
      </c>
      <c r="B50" s="3">
        <v>337</v>
      </c>
    </row>
    <row r="51" spans="1:2" x14ac:dyDescent="0.25">
      <c r="A51" s="11">
        <v>48</v>
      </c>
      <c r="B51" s="3">
        <v>567</v>
      </c>
    </row>
    <row r="52" spans="1:2" x14ac:dyDescent="0.25">
      <c r="A52" s="11">
        <v>49</v>
      </c>
      <c r="B52" s="3">
        <v>436</v>
      </c>
    </row>
    <row r="53" spans="1:2" x14ac:dyDescent="0.25">
      <c r="A53" s="11">
        <v>50</v>
      </c>
      <c r="B53" s="3">
        <v>425</v>
      </c>
    </row>
    <row r="54" spans="1:2" x14ac:dyDescent="0.25">
      <c r="A54" s="11">
        <v>51</v>
      </c>
      <c r="B54" s="3">
        <v>376</v>
      </c>
    </row>
    <row r="55" spans="1:2" x14ac:dyDescent="0.25">
      <c r="A55" s="11">
        <v>52</v>
      </c>
      <c r="B55" s="3">
        <v>558</v>
      </c>
    </row>
    <row r="56" spans="1:2" x14ac:dyDescent="0.25">
      <c r="A56" s="11">
        <v>53</v>
      </c>
      <c r="B56" s="3">
        <v>395</v>
      </c>
    </row>
    <row r="57" spans="1:2" x14ac:dyDescent="0.25">
      <c r="A57" s="11">
        <v>54</v>
      </c>
      <c r="B57" s="3">
        <v>404</v>
      </c>
    </row>
    <row r="58" spans="1:2" x14ac:dyDescent="0.25">
      <c r="A58" s="11">
        <v>55</v>
      </c>
      <c r="B58" s="3">
        <v>347</v>
      </c>
    </row>
    <row r="59" spans="1:2" x14ac:dyDescent="0.25">
      <c r="A59" s="11">
        <v>56</v>
      </c>
      <c r="B59" s="3">
        <v>360</v>
      </c>
    </row>
    <row r="60" spans="1:2" x14ac:dyDescent="0.25">
      <c r="A60" s="11">
        <v>57</v>
      </c>
      <c r="B60" s="3">
        <v>295</v>
      </c>
    </row>
    <row r="61" spans="1:2" x14ac:dyDescent="0.25">
      <c r="A61" s="11">
        <v>58</v>
      </c>
      <c r="B61" s="3">
        <v>328</v>
      </c>
    </row>
    <row r="62" spans="1:2" x14ac:dyDescent="0.25">
      <c r="A62" s="11">
        <v>59</v>
      </c>
      <c r="B62" s="3">
        <v>380</v>
      </c>
    </row>
    <row r="63" spans="1:2" x14ac:dyDescent="0.25">
      <c r="A63" s="11">
        <v>60</v>
      </c>
      <c r="B63" s="3">
        <v>232</v>
      </c>
    </row>
    <row r="64" spans="1:2" x14ac:dyDescent="0.25">
      <c r="A64" s="11">
        <v>61</v>
      </c>
      <c r="B64" s="3">
        <v>287</v>
      </c>
    </row>
    <row r="65" spans="1:2" x14ac:dyDescent="0.25">
      <c r="A65" s="11">
        <v>62</v>
      </c>
      <c r="B65" s="3">
        <v>307</v>
      </c>
    </row>
    <row r="66" spans="1:2" x14ac:dyDescent="0.25">
      <c r="A66" s="11">
        <v>63</v>
      </c>
      <c r="B66" s="3">
        <v>375</v>
      </c>
    </row>
    <row r="67" spans="1:2" x14ac:dyDescent="0.25">
      <c r="A67" s="11">
        <v>64</v>
      </c>
      <c r="B67" s="3">
        <v>284</v>
      </c>
    </row>
    <row r="68" spans="1:2" x14ac:dyDescent="0.25">
      <c r="A68" s="11">
        <v>65</v>
      </c>
      <c r="B68" s="3">
        <v>499</v>
      </c>
    </row>
    <row r="69" spans="1:2" x14ac:dyDescent="0.25">
      <c r="A69" s="11">
        <v>66</v>
      </c>
      <c r="B69" s="3">
        <v>320</v>
      </c>
    </row>
    <row r="70" spans="1:2" x14ac:dyDescent="0.25">
      <c r="A70" s="11">
        <v>67</v>
      </c>
      <c r="B70" s="3">
        <v>421</v>
      </c>
    </row>
    <row r="71" spans="1:2" x14ac:dyDescent="0.25">
      <c r="A71" s="11">
        <v>68</v>
      </c>
      <c r="B71" s="3">
        <v>559</v>
      </c>
    </row>
    <row r="72" spans="1:2" x14ac:dyDescent="0.25">
      <c r="A72" s="11">
        <v>69</v>
      </c>
      <c r="B72" s="3">
        <v>572</v>
      </c>
    </row>
    <row r="73" spans="1:2" x14ac:dyDescent="0.25">
      <c r="A73" s="11">
        <v>70</v>
      </c>
      <c r="B73" s="3">
        <v>292</v>
      </c>
    </row>
    <row r="74" spans="1:2" x14ac:dyDescent="0.25">
      <c r="A74" s="11">
        <v>71</v>
      </c>
      <c r="B74" s="3">
        <v>429</v>
      </c>
    </row>
    <row r="75" spans="1:2" x14ac:dyDescent="0.25">
      <c r="A75" s="11">
        <v>72</v>
      </c>
      <c r="B75" s="3">
        <v>300</v>
      </c>
    </row>
    <row r="76" spans="1:2" x14ac:dyDescent="0.25">
      <c r="A76" s="11">
        <v>73</v>
      </c>
      <c r="B76" s="3">
        <v>596</v>
      </c>
    </row>
    <row r="77" spans="1:2" x14ac:dyDescent="0.25">
      <c r="A77" s="11">
        <v>74</v>
      </c>
      <c r="B77" s="3">
        <v>271</v>
      </c>
    </row>
    <row r="78" spans="1:2" x14ac:dyDescent="0.25">
      <c r="A78" s="11">
        <v>75</v>
      </c>
      <c r="B78" s="3">
        <v>364</v>
      </c>
    </row>
    <row r="79" spans="1:2" x14ac:dyDescent="0.25">
      <c r="A79" s="11">
        <v>76</v>
      </c>
      <c r="B79" s="3">
        <v>267</v>
      </c>
    </row>
    <row r="80" spans="1:2" x14ac:dyDescent="0.25">
      <c r="A80" s="11">
        <v>77</v>
      </c>
      <c r="B80" s="3">
        <v>283</v>
      </c>
    </row>
    <row r="81" spans="1:2" x14ac:dyDescent="0.25">
      <c r="A81" s="11">
        <v>78</v>
      </c>
      <c r="B81" s="3">
        <v>391</v>
      </c>
    </row>
    <row r="82" spans="1:2" x14ac:dyDescent="0.25">
      <c r="A82" s="11">
        <v>79</v>
      </c>
      <c r="B82" s="3">
        <v>445</v>
      </c>
    </row>
    <row r="83" spans="1:2" x14ac:dyDescent="0.25">
      <c r="A83" s="11">
        <v>80</v>
      </c>
      <c r="B83" s="3">
        <v>283</v>
      </c>
    </row>
    <row r="84" spans="1:2" x14ac:dyDescent="0.25">
      <c r="A84" s="11">
        <v>81</v>
      </c>
      <c r="B84" s="3">
        <v>422</v>
      </c>
    </row>
    <row r="85" spans="1:2" x14ac:dyDescent="0.25">
      <c r="A85" s="11">
        <v>82</v>
      </c>
      <c r="B85" s="3">
        <v>477</v>
      </c>
    </row>
    <row r="86" spans="1:2" x14ac:dyDescent="0.25">
      <c r="A86" s="11">
        <v>83</v>
      </c>
      <c r="B86" s="3">
        <v>450</v>
      </c>
    </row>
    <row r="87" spans="1:2" x14ac:dyDescent="0.25">
      <c r="A87" s="11">
        <v>84</v>
      </c>
      <c r="B87" s="3">
        <v>553</v>
      </c>
    </row>
    <row r="88" spans="1:2" x14ac:dyDescent="0.25">
      <c r="A88" s="11">
        <v>85</v>
      </c>
      <c r="B88" s="3">
        <v>374</v>
      </c>
    </row>
    <row r="89" spans="1:2" x14ac:dyDescent="0.25">
      <c r="A89" s="11">
        <v>86</v>
      </c>
      <c r="B89" s="3">
        <v>242</v>
      </c>
    </row>
    <row r="90" spans="1:2" x14ac:dyDescent="0.25">
      <c r="A90" s="11">
        <v>87</v>
      </c>
      <c r="B90" s="3">
        <v>396</v>
      </c>
    </row>
    <row r="91" spans="1:2" x14ac:dyDescent="0.25">
      <c r="A91" s="11">
        <v>88</v>
      </c>
      <c r="B91" s="3">
        <v>387</v>
      </c>
    </row>
    <row r="92" spans="1:2" x14ac:dyDescent="0.25">
      <c r="A92" s="11">
        <v>89</v>
      </c>
      <c r="B92" s="3">
        <v>540</v>
      </c>
    </row>
    <row r="93" spans="1:2" x14ac:dyDescent="0.25">
      <c r="A93" s="11">
        <v>90</v>
      </c>
      <c r="B93" s="3">
        <v>154</v>
      </c>
    </row>
    <row r="94" spans="1:2" x14ac:dyDescent="0.25">
      <c r="A94" s="11">
        <v>91</v>
      </c>
      <c r="B94" s="3">
        <v>287</v>
      </c>
    </row>
    <row r="95" spans="1:2" x14ac:dyDescent="0.25">
      <c r="A95" s="11">
        <v>92</v>
      </c>
      <c r="B95" s="3">
        <v>291</v>
      </c>
    </row>
    <row r="96" spans="1:2" x14ac:dyDescent="0.25">
      <c r="A96" s="11">
        <v>93</v>
      </c>
      <c r="B96" s="3">
        <v>308</v>
      </c>
    </row>
    <row r="97" spans="1:2" x14ac:dyDescent="0.25">
      <c r="A97" s="11">
        <v>94</v>
      </c>
      <c r="B97" s="3">
        <v>295</v>
      </c>
    </row>
    <row r="98" spans="1:2" x14ac:dyDescent="0.25">
      <c r="A98" s="11">
        <v>95</v>
      </c>
      <c r="B98" s="3">
        <v>368</v>
      </c>
    </row>
    <row r="99" spans="1:2" x14ac:dyDescent="0.25">
      <c r="A99" s="11">
        <v>96</v>
      </c>
      <c r="B99" s="3">
        <v>340</v>
      </c>
    </row>
    <row r="100" spans="1:2" x14ac:dyDescent="0.25">
      <c r="A100" s="11">
        <v>97</v>
      </c>
      <c r="B100" s="3">
        <v>381</v>
      </c>
    </row>
    <row r="101" spans="1:2" x14ac:dyDescent="0.25">
      <c r="A101" s="11">
        <v>98</v>
      </c>
      <c r="B101" s="3">
        <v>287</v>
      </c>
    </row>
    <row r="102" spans="1:2" x14ac:dyDescent="0.25">
      <c r="A102" s="11">
        <v>99</v>
      </c>
      <c r="B102" s="3">
        <v>424</v>
      </c>
    </row>
    <row r="103" spans="1:2" x14ac:dyDescent="0.25">
      <c r="A103" s="11">
        <v>100</v>
      </c>
      <c r="B103" s="3">
        <v>419</v>
      </c>
    </row>
    <row r="104" spans="1:2" x14ac:dyDescent="0.25">
      <c r="A104" s="11">
        <v>101</v>
      </c>
      <c r="B104" s="3">
        <v>326</v>
      </c>
    </row>
    <row r="105" spans="1:2" x14ac:dyDescent="0.25">
      <c r="A105" s="11">
        <v>102</v>
      </c>
      <c r="B105" s="3">
        <v>313</v>
      </c>
    </row>
    <row r="106" spans="1:2" x14ac:dyDescent="0.25">
      <c r="A106" s="11">
        <v>103</v>
      </c>
      <c r="B106" s="3">
        <v>378</v>
      </c>
    </row>
    <row r="107" spans="1:2" x14ac:dyDescent="0.25">
      <c r="A107" s="11">
        <v>104</v>
      </c>
      <c r="B107" s="3">
        <v>454</v>
      </c>
    </row>
    <row r="108" spans="1:2" x14ac:dyDescent="0.25">
      <c r="A108" s="11">
        <v>105</v>
      </c>
      <c r="B108" s="3">
        <v>393</v>
      </c>
    </row>
    <row r="109" spans="1:2" x14ac:dyDescent="0.25">
      <c r="A109" s="11">
        <v>106</v>
      </c>
      <c r="B109" s="3">
        <v>357</v>
      </c>
    </row>
    <row r="110" spans="1:2" x14ac:dyDescent="0.25">
      <c r="A110" s="11">
        <v>107</v>
      </c>
      <c r="B110" s="3">
        <v>424</v>
      </c>
    </row>
    <row r="111" spans="1:2" x14ac:dyDescent="0.25">
      <c r="A111" s="11">
        <v>108</v>
      </c>
      <c r="B111" s="3">
        <v>594</v>
      </c>
    </row>
    <row r="112" spans="1:2" x14ac:dyDescent="0.25">
      <c r="A112" s="11">
        <v>109</v>
      </c>
      <c r="B112" s="3">
        <v>375</v>
      </c>
    </row>
    <row r="113" spans="1:2" x14ac:dyDescent="0.25">
      <c r="A113" s="11">
        <v>110</v>
      </c>
      <c r="B113" s="3">
        <v>310</v>
      </c>
    </row>
    <row r="114" spans="1:2" x14ac:dyDescent="0.25">
      <c r="A114" s="11">
        <v>111</v>
      </c>
      <c r="B114" s="3">
        <v>419</v>
      </c>
    </row>
    <row r="115" spans="1:2" x14ac:dyDescent="0.25">
      <c r="A115" s="11">
        <v>112</v>
      </c>
      <c r="B115" s="3">
        <v>354</v>
      </c>
    </row>
    <row r="116" spans="1:2" x14ac:dyDescent="0.25">
      <c r="A116" s="11">
        <v>113</v>
      </c>
      <c r="B116" s="3">
        <v>380</v>
      </c>
    </row>
    <row r="117" spans="1:2" x14ac:dyDescent="0.25">
      <c r="A117" s="11">
        <v>114</v>
      </c>
      <c r="B117" s="3">
        <v>315</v>
      </c>
    </row>
    <row r="118" spans="1:2" x14ac:dyDescent="0.25">
      <c r="A118" s="11">
        <v>115</v>
      </c>
      <c r="B118" s="3">
        <v>459</v>
      </c>
    </row>
    <row r="119" spans="1:2" x14ac:dyDescent="0.25">
      <c r="A119" s="11">
        <v>116</v>
      </c>
      <c r="B119" s="3">
        <v>370</v>
      </c>
    </row>
    <row r="120" spans="1:2" x14ac:dyDescent="0.25">
      <c r="A120" s="11">
        <v>117</v>
      </c>
      <c r="B120" s="3">
        <v>435</v>
      </c>
    </row>
    <row r="121" spans="1:2" x14ac:dyDescent="0.25">
      <c r="A121" s="11">
        <v>118</v>
      </c>
      <c r="B121" s="3">
        <v>346</v>
      </c>
    </row>
    <row r="122" spans="1:2" x14ac:dyDescent="0.25">
      <c r="A122" s="11">
        <v>119</v>
      </c>
      <c r="B122" s="3">
        <v>354</v>
      </c>
    </row>
    <row r="123" spans="1:2" x14ac:dyDescent="0.25">
      <c r="A123" s="11">
        <v>120</v>
      </c>
      <c r="B123" s="3">
        <v>334</v>
      </c>
    </row>
    <row r="124" spans="1:2" x14ac:dyDescent="0.25">
      <c r="A124" s="11">
        <v>121</v>
      </c>
      <c r="B124" s="3">
        <v>396</v>
      </c>
    </row>
    <row r="125" spans="1:2" x14ac:dyDescent="0.25">
      <c r="A125" s="11">
        <v>122</v>
      </c>
      <c r="B125" s="3">
        <v>408</v>
      </c>
    </row>
    <row r="126" spans="1:2" x14ac:dyDescent="0.25">
      <c r="A126" s="11">
        <v>123</v>
      </c>
      <c r="B126" s="3">
        <v>469</v>
      </c>
    </row>
    <row r="127" spans="1:2" x14ac:dyDescent="0.25">
      <c r="A127" s="11">
        <v>124</v>
      </c>
      <c r="B127" s="3">
        <v>539</v>
      </c>
    </row>
    <row r="128" spans="1:2" x14ac:dyDescent="0.25">
      <c r="A128" s="11">
        <v>125</v>
      </c>
      <c r="B128" s="3">
        <v>360</v>
      </c>
    </row>
    <row r="129" spans="1:2" x14ac:dyDescent="0.25">
      <c r="A129" s="11">
        <v>126</v>
      </c>
      <c r="B129" s="3">
        <v>311</v>
      </c>
    </row>
    <row r="130" spans="1:2" x14ac:dyDescent="0.25">
      <c r="A130" s="11">
        <v>127</v>
      </c>
      <c r="B130" s="3">
        <v>376</v>
      </c>
    </row>
    <row r="131" spans="1:2" x14ac:dyDescent="0.25">
      <c r="A131" s="11">
        <v>128</v>
      </c>
      <c r="B131" s="3">
        <v>334</v>
      </c>
    </row>
    <row r="132" spans="1:2" x14ac:dyDescent="0.25">
      <c r="A132" s="11">
        <v>129</v>
      </c>
      <c r="B132" s="3">
        <v>380</v>
      </c>
    </row>
    <row r="133" spans="1:2" x14ac:dyDescent="0.25">
      <c r="A133" s="11">
        <v>130</v>
      </c>
      <c r="B133" s="3">
        <v>380</v>
      </c>
    </row>
    <row r="134" spans="1:2" x14ac:dyDescent="0.25">
      <c r="A134" s="11">
        <v>131</v>
      </c>
      <c r="B134" s="3">
        <v>383</v>
      </c>
    </row>
    <row r="135" spans="1:2" x14ac:dyDescent="0.25">
      <c r="A135" s="11">
        <v>132</v>
      </c>
      <c r="B135" s="3">
        <v>449</v>
      </c>
    </row>
    <row r="136" spans="1:2" x14ac:dyDescent="0.25">
      <c r="A136" s="11">
        <v>133</v>
      </c>
      <c r="B136" s="3">
        <v>226</v>
      </c>
    </row>
    <row r="137" spans="1:2" x14ac:dyDescent="0.25">
      <c r="A137" s="11">
        <v>134</v>
      </c>
      <c r="B137" s="3">
        <v>427</v>
      </c>
    </row>
    <row r="138" spans="1:2" x14ac:dyDescent="0.25">
      <c r="A138" s="11">
        <v>135</v>
      </c>
      <c r="B138" s="3">
        <v>368</v>
      </c>
    </row>
    <row r="139" spans="1:2" x14ac:dyDescent="0.25">
      <c r="A139" s="11">
        <v>136</v>
      </c>
      <c r="B139" s="3">
        <v>401</v>
      </c>
    </row>
    <row r="140" spans="1:2" x14ac:dyDescent="0.25">
      <c r="A140" s="11">
        <v>137</v>
      </c>
      <c r="B140" s="3">
        <v>403</v>
      </c>
    </row>
    <row r="141" spans="1:2" x14ac:dyDescent="0.25">
      <c r="A141" s="11">
        <v>138</v>
      </c>
      <c r="B141" s="3">
        <v>205</v>
      </c>
    </row>
    <row r="142" spans="1:2" x14ac:dyDescent="0.25">
      <c r="A142" s="11">
        <v>139</v>
      </c>
      <c r="B142" s="3">
        <v>525</v>
      </c>
    </row>
    <row r="143" spans="1:2" x14ac:dyDescent="0.25">
      <c r="A143" s="11">
        <v>140</v>
      </c>
      <c r="B143" s="3">
        <v>355</v>
      </c>
    </row>
    <row r="144" spans="1:2" x14ac:dyDescent="0.25">
      <c r="A144" s="11">
        <v>141</v>
      </c>
      <c r="B144" s="3">
        <v>351</v>
      </c>
    </row>
    <row r="145" spans="1:2" x14ac:dyDescent="0.25">
      <c r="A145" s="11">
        <v>142</v>
      </c>
      <c r="B145" s="3">
        <v>492</v>
      </c>
    </row>
    <row r="146" spans="1:2" x14ac:dyDescent="0.25">
      <c r="A146" s="11">
        <v>143</v>
      </c>
      <c r="B146" s="3">
        <v>400</v>
      </c>
    </row>
    <row r="147" spans="1:2" x14ac:dyDescent="0.25">
      <c r="A147" s="11">
        <v>144</v>
      </c>
      <c r="B147" s="3">
        <v>395</v>
      </c>
    </row>
    <row r="148" spans="1:2" x14ac:dyDescent="0.25">
      <c r="A148" s="11">
        <v>145</v>
      </c>
      <c r="B148" s="3">
        <v>500</v>
      </c>
    </row>
    <row r="149" spans="1:2" x14ac:dyDescent="0.25">
      <c r="A149" s="11">
        <v>146</v>
      </c>
      <c r="B149" s="3">
        <v>517</v>
      </c>
    </row>
    <row r="150" spans="1:2" x14ac:dyDescent="0.25">
      <c r="A150" s="11">
        <v>147</v>
      </c>
      <c r="B150" s="3">
        <v>327</v>
      </c>
    </row>
    <row r="151" spans="1:2" x14ac:dyDescent="0.25">
      <c r="A151" s="11">
        <v>148</v>
      </c>
      <c r="B151" s="3">
        <v>386</v>
      </c>
    </row>
    <row r="152" spans="1:2" x14ac:dyDescent="0.25">
      <c r="A152" s="11">
        <v>149</v>
      </c>
      <c r="B152" s="3">
        <v>359</v>
      </c>
    </row>
    <row r="153" spans="1:2" x14ac:dyDescent="0.25">
      <c r="A153" s="11">
        <v>150</v>
      </c>
      <c r="B153" s="3">
        <v>362</v>
      </c>
    </row>
    <row r="154" spans="1:2" x14ac:dyDescent="0.25">
      <c r="A154" s="11">
        <v>151</v>
      </c>
      <c r="B154" s="3">
        <v>462</v>
      </c>
    </row>
    <row r="155" spans="1:2" x14ac:dyDescent="0.25">
      <c r="A155" s="11">
        <v>152</v>
      </c>
      <c r="B155" s="3">
        <v>326</v>
      </c>
    </row>
    <row r="156" spans="1:2" x14ac:dyDescent="0.25">
      <c r="A156" s="11">
        <v>153</v>
      </c>
      <c r="B156" s="3">
        <v>389</v>
      </c>
    </row>
    <row r="157" spans="1:2" x14ac:dyDescent="0.25">
      <c r="A157" s="11">
        <v>154</v>
      </c>
      <c r="B157" s="3">
        <v>261</v>
      </c>
    </row>
    <row r="158" spans="1:2" x14ac:dyDescent="0.25">
      <c r="A158" s="11">
        <v>155</v>
      </c>
      <c r="B158" s="3">
        <v>273</v>
      </c>
    </row>
    <row r="159" spans="1:2" x14ac:dyDescent="0.25">
      <c r="A159" s="11">
        <v>156</v>
      </c>
      <c r="B159" s="3">
        <v>292</v>
      </c>
    </row>
    <row r="160" spans="1:2" x14ac:dyDescent="0.25">
      <c r="A160" s="11">
        <v>157</v>
      </c>
      <c r="B160" s="3">
        <v>310</v>
      </c>
    </row>
    <row r="161" spans="1:2" x14ac:dyDescent="0.25">
      <c r="A161" s="11">
        <v>158</v>
      </c>
      <c r="B161" s="3">
        <v>325</v>
      </c>
    </row>
    <row r="162" spans="1:2" x14ac:dyDescent="0.25">
      <c r="A162" s="11">
        <v>159</v>
      </c>
      <c r="B162" s="3">
        <v>333</v>
      </c>
    </row>
    <row r="163" spans="1:2" x14ac:dyDescent="0.25">
      <c r="A163" s="11">
        <v>160</v>
      </c>
      <c r="B163" s="3">
        <v>483</v>
      </c>
    </row>
    <row r="164" spans="1:2" x14ac:dyDescent="0.25">
      <c r="A164" s="11">
        <v>161</v>
      </c>
      <c r="B164" s="3">
        <v>451</v>
      </c>
    </row>
    <row r="165" spans="1:2" x14ac:dyDescent="0.25">
      <c r="A165" s="11">
        <v>162</v>
      </c>
      <c r="B165" s="3">
        <v>542</v>
      </c>
    </row>
    <row r="166" spans="1:2" x14ac:dyDescent="0.25">
      <c r="A166" s="11">
        <v>163</v>
      </c>
      <c r="B166" s="3">
        <v>295</v>
      </c>
    </row>
    <row r="167" spans="1:2" x14ac:dyDescent="0.25">
      <c r="A167" s="11">
        <v>164</v>
      </c>
      <c r="B167" s="3">
        <v>274</v>
      </c>
    </row>
    <row r="168" spans="1:2" x14ac:dyDescent="0.25">
      <c r="A168" s="11">
        <v>165</v>
      </c>
      <c r="B168" s="3">
        <v>419</v>
      </c>
    </row>
    <row r="169" spans="1:2" x14ac:dyDescent="0.25">
      <c r="A169" s="11">
        <v>166</v>
      </c>
      <c r="B169" s="3">
        <v>357</v>
      </c>
    </row>
    <row r="170" spans="1:2" x14ac:dyDescent="0.25">
      <c r="A170" s="11">
        <v>167</v>
      </c>
      <c r="B170" s="3">
        <v>313</v>
      </c>
    </row>
    <row r="171" spans="1:2" x14ac:dyDescent="0.25">
      <c r="A171" s="11">
        <v>168</v>
      </c>
      <c r="B171" s="3">
        <v>384</v>
      </c>
    </row>
    <row r="172" spans="1:2" x14ac:dyDescent="0.25">
      <c r="A172" s="11">
        <v>169</v>
      </c>
      <c r="B172" s="3">
        <v>261</v>
      </c>
    </row>
    <row r="173" spans="1:2" x14ac:dyDescent="0.25">
      <c r="A173" s="11">
        <v>170</v>
      </c>
      <c r="B173" s="3">
        <v>487</v>
      </c>
    </row>
    <row r="174" spans="1:2" x14ac:dyDescent="0.25">
      <c r="A174" s="11">
        <v>171</v>
      </c>
      <c r="B174" s="3">
        <v>346</v>
      </c>
    </row>
    <row r="175" spans="1:2" x14ac:dyDescent="0.25">
      <c r="A175" s="11">
        <v>172</v>
      </c>
      <c r="B175" s="3">
        <v>430</v>
      </c>
    </row>
    <row r="176" spans="1:2" x14ac:dyDescent="0.25">
      <c r="A176" s="11">
        <v>173</v>
      </c>
      <c r="B176" s="3">
        <v>424</v>
      </c>
    </row>
    <row r="177" spans="1:2" x14ac:dyDescent="0.25">
      <c r="A177" s="11">
        <v>174</v>
      </c>
      <c r="B177" s="3">
        <v>281</v>
      </c>
    </row>
    <row r="178" spans="1:2" x14ac:dyDescent="0.25">
      <c r="A178" s="11">
        <v>175</v>
      </c>
      <c r="B178" s="3">
        <v>436</v>
      </c>
    </row>
    <row r="179" spans="1:2" x14ac:dyDescent="0.25">
      <c r="A179" s="11">
        <v>176</v>
      </c>
      <c r="B179" s="3">
        <v>405</v>
      </c>
    </row>
    <row r="180" spans="1:2" x14ac:dyDescent="0.25">
      <c r="A180" s="11">
        <v>177</v>
      </c>
      <c r="B180" s="3">
        <v>456</v>
      </c>
    </row>
    <row r="181" spans="1:2" x14ac:dyDescent="0.25">
      <c r="A181" s="11">
        <v>178</v>
      </c>
      <c r="B181" s="3">
        <v>495</v>
      </c>
    </row>
    <row r="182" spans="1:2" x14ac:dyDescent="0.25">
      <c r="A182" s="11">
        <v>179</v>
      </c>
      <c r="B182" s="3">
        <v>494</v>
      </c>
    </row>
    <row r="183" spans="1:2" x14ac:dyDescent="0.25">
      <c r="A183" s="11">
        <v>180</v>
      </c>
      <c r="B183" s="3">
        <v>532</v>
      </c>
    </row>
    <row r="184" spans="1:2" x14ac:dyDescent="0.25">
      <c r="A184" s="11">
        <v>181</v>
      </c>
      <c r="B184" s="3">
        <v>384</v>
      </c>
    </row>
    <row r="185" spans="1:2" x14ac:dyDescent="0.25">
      <c r="A185" s="11">
        <v>182</v>
      </c>
      <c r="B185" s="3">
        <v>335</v>
      </c>
    </row>
    <row r="186" spans="1:2" x14ac:dyDescent="0.25">
      <c r="A186" s="11">
        <v>183</v>
      </c>
      <c r="B186" s="3">
        <v>453</v>
      </c>
    </row>
    <row r="187" spans="1:2" x14ac:dyDescent="0.25">
      <c r="A187" s="11">
        <v>184</v>
      </c>
      <c r="B187" s="3">
        <v>402</v>
      </c>
    </row>
    <row r="188" spans="1:2" x14ac:dyDescent="0.25">
      <c r="A188" s="11">
        <v>185</v>
      </c>
      <c r="B188" s="3">
        <v>383</v>
      </c>
    </row>
    <row r="189" spans="1:2" x14ac:dyDescent="0.25">
      <c r="A189" s="11">
        <v>186</v>
      </c>
      <c r="B189" s="3">
        <v>339</v>
      </c>
    </row>
    <row r="190" spans="1:2" x14ac:dyDescent="0.25">
      <c r="A190" s="11">
        <v>187</v>
      </c>
      <c r="B190" s="3">
        <v>358</v>
      </c>
    </row>
    <row r="191" spans="1:2" x14ac:dyDescent="0.25">
      <c r="A191" s="11">
        <v>188</v>
      </c>
      <c r="B191" s="3">
        <v>319</v>
      </c>
    </row>
    <row r="192" spans="1:2" x14ac:dyDescent="0.25">
      <c r="A192" s="11">
        <v>189</v>
      </c>
      <c r="B192" s="3">
        <v>409</v>
      </c>
    </row>
    <row r="193" spans="1:2" x14ac:dyDescent="0.25">
      <c r="A193" s="11">
        <v>190</v>
      </c>
      <c r="B193" s="3">
        <v>298</v>
      </c>
    </row>
    <row r="194" spans="1:2" x14ac:dyDescent="0.25">
      <c r="A194" s="11">
        <v>191</v>
      </c>
      <c r="B194" s="3">
        <v>244</v>
      </c>
    </row>
    <row r="195" spans="1:2" x14ac:dyDescent="0.25">
      <c r="A195" s="11">
        <v>192</v>
      </c>
      <c r="B195" s="3">
        <v>310</v>
      </c>
    </row>
    <row r="196" spans="1:2" x14ac:dyDescent="0.25">
      <c r="A196" s="11">
        <v>193</v>
      </c>
      <c r="B196" s="3">
        <v>435</v>
      </c>
    </row>
    <row r="197" spans="1:2" x14ac:dyDescent="0.25">
      <c r="A197" s="11">
        <v>194</v>
      </c>
      <c r="B197" s="3">
        <v>304</v>
      </c>
    </row>
    <row r="198" spans="1:2" x14ac:dyDescent="0.25">
      <c r="A198" s="11">
        <v>195</v>
      </c>
      <c r="B198" s="3">
        <v>412</v>
      </c>
    </row>
    <row r="199" spans="1:2" x14ac:dyDescent="0.25">
      <c r="A199" s="11">
        <v>196</v>
      </c>
      <c r="B199" s="3">
        <v>458</v>
      </c>
    </row>
    <row r="200" spans="1:2" x14ac:dyDescent="0.25">
      <c r="A200" s="11">
        <v>197</v>
      </c>
      <c r="B200" s="3">
        <v>432</v>
      </c>
    </row>
    <row r="201" spans="1:2" x14ac:dyDescent="0.25">
      <c r="A201" s="11">
        <v>198</v>
      </c>
      <c r="B201" s="3">
        <v>574</v>
      </c>
    </row>
    <row r="202" spans="1:2" x14ac:dyDescent="0.25">
      <c r="A202" s="11">
        <v>199</v>
      </c>
      <c r="B202" s="3">
        <v>476</v>
      </c>
    </row>
    <row r="203" spans="1:2" x14ac:dyDescent="0.25">
      <c r="A203" s="11">
        <v>200</v>
      </c>
      <c r="B203" s="3">
        <v>308</v>
      </c>
    </row>
    <row r="204" spans="1:2" x14ac:dyDescent="0.25">
      <c r="A204" s="11" t="s">
        <v>4015</v>
      </c>
      <c r="B204" s="3">
        <v>77369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7"/>
  <sheetViews>
    <sheetView workbookViewId="0">
      <selection activeCell="A3" sqref="A3"/>
    </sheetView>
  </sheetViews>
  <sheetFormatPr defaultRowHeight="15" x14ac:dyDescent="0.25"/>
  <cols>
    <col min="1" max="1" width="20.85546875" customWidth="1"/>
    <col min="2" max="2" width="16.28515625" customWidth="1"/>
    <col min="3" max="9" width="12" bestFit="1" customWidth="1"/>
  </cols>
  <sheetData>
    <row r="3" spans="1:9" x14ac:dyDescent="0.25">
      <c r="A3" s="10" t="s">
        <v>4018</v>
      </c>
      <c r="B3" s="10" t="s">
        <v>4017</v>
      </c>
    </row>
    <row r="4" spans="1:9" x14ac:dyDescent="0.25">
      <c r="A4" s="10" t="s">
        <v>4014</v>
      </c>
      <c r="B4">
        <v>1</v>
      </c>
      <c r="C4">
        <v>2</v>
      </c>
      <c r="D4">
        <v>3</v>
      </c>
      <c r="E4">
        <v>4</v>
      </c>
      <c r="F4">
        <v>5</v>
      </c>
      <c r="G4">
        <v>6</v>
      </c>
      <c r="H4">
        <v>7</v>
      </c>
      <c r="I4" t="s">
        <v>4015</v>
      </c>
    </row>
    <row r="5" spans="1:9" x14ac:dyDescent="0.25">
      <c r="A5" s="11">
        <v>1</v>
      </c>
      <c r="B5" s="3">
        <v>165.66485047869841</v>
      </c>
      <c r="C5" s="3">
        <v>156.85816823227975</v>
      </c>
      <c r="D5" s="3">
        <v>208.7725934438578</v>
      </c>
      <c r="E5" s="3">
        <v>243.84967344803252</v>
      </c>
      <c r="F5" s="3">
        <v>170.7356717607401</v>
      </c>
      <c r="G5" s="3">
        <v>148.86242018367497</v>
      </c>
      <c r="H5" s="3">
        <v>199.25373870853394</v>
      </c>
      <c r="I5" s="3">
        <v>1293.9971162558174</v>
      </c>
    </row>
    <row r="6" spans="1:9" x14ac:dyDescent="0.25">
      <c r="A6" s="11">
        <v>2</v>
      </c>
      <c r="B6" s="3">
        <v>176.14571600748832</v>
      </c>
      <c r="C6" s="3">
        <v>189.23393318942988</v>
      </c>
      <c r="D6" s="3">
        <v>148.2275226681318</v>
      </c>
      <c r="E6" s="3">
        <v>169.64444457332348</v>
      </c>
      <c r="F6" s="3">
        <v>202.38973185293918</v>
      </c>
      <c r="G6" s="3">
        <v>119.77289719574746</v>
      </c>
      <c r="H6" s="3">
        <v>131.32867192964932</v>
      </c>
      <c r="I6" s="3">
        <v>1136.7429174167094</v>
      </c>
    </row>
    <row r="7" spans="1:9" x14ac:dyDescent="0.25">
      <c r="A7" s="11">
        <v>3</v>
      </c>
      <c r="B7" s="3">
        <v>164.97518723347841</v>
      </c>
      <c r="C7" s="3">
        <v>136.42134313941355</v>
      </c>
      <c r="D7" s="3">
        <v>172.35776409942386</v>
      </c>
      <c r="E7" s="3">
        <v>157.74460620936739</v>
      </c>
      <c r="F7" s="3">
        <v>203.98145977805362</v>
      </c>
      <c r="G7" s="3">
        <v>204.6306814837867</v>
      </c>
      <c r="H7" s="3">
        <v>186.66650312008133</v>
      </c>
      <c r="I7" s="3">
        <v>1226.777545063605</v>
      </c>
    </row>
    <row r="8" spans="1:9" x14ac:dyDescent="0.25">
      <c r="A8" s="11">
        <v>4</v>
      </c>
      <c r="B8" s="3">
        <v>155.25083468780787</v>
      </c>
      <c r="C8" s="3">
        <v>200.58041732717118</v>
      </c>
      <c r="D8" s="3">
        <v>156.03367701672741</v>
      </c>
      <c r="E8" s="3">
        <v>84.675795602693867</v>
      </c>
      <c r="F8" s="3">
        <v>166.82288816550667</v>
      </c>
      <c r="G8" s="3">
        <v>173.28777285975423</v>
      </c>
      <c r="H8" s="3">
        <v>124.08904600999283</v>
      </c>
      <c r="I8" s="3">
        <v>1060.7404316696541</v>
      </c>
    </row>
    <row r="9" spans="1:9" x14ac:dyDescent="0.25">
      <c r="A9" s="11">
        <v>5</v>
      </c>
      <c r="B9" s="3">
        <v>125.03498543675006</v>
      </c>
      <c r="C9" s="3">
        <v>161.89051203706504</v>
      </c>
      <c r="D9" s="3">
        <v>184.71337513839265</v>
      </c>
      <c r="E9" s="3">
        <v>228.85507230671934</v>
      </c>
      <c r="F9" s="3">
        <v>202.04776727512331</v>
      </c>
      <c r="G9" s="3">
        <v>163.70605355550728</v>
      </c>
      <c r="H9" s="3">
        <v>154.67354786974923</v>
      </c>
      <c r="I9" s="3">
        <v>1220.9213136193068</v>
      </c>
    </row>
    <row r="10" spans="1:9" x14ac:dyDescent="0.25">
      <c r="A10" s="11">
        <v>6</v>
      </c>
      <c r="B10" s="3">
        <v>241.02698071556699</v>
      </c>
      <c r="C10" s="3">
        <v>149.52897555783707</v>
      </c>
      <c r="D10" s="3">
        <v>118.40166443733605</v>
      </c>
      <c r="E10" s="3">
        <v>155.35066719094573</v>
      </c>
      <c r="F10" s="3">
        <v>186.57108527639542</v>
      </c>
      <c r="G10" s="3">
        <v>144.6886268892622</v>
      </c>
      <c r="H10" s="3">
        <v>149.21609845533115</v>
      </c>
      <c r="I10" s="3">
        <v>1144.7840985226746</v>
      </c>
    </row>
    <row r="11" spans="1:9" x14ac:dyDescent="0.25">
      <c r="A11" s="11">
        <v>7</v>
      </c>
      <c r="B11" s="3">
        <v>128.24969447851782</v>
      </c>
      <c r="C11" s="3">
        <v>183.0426381714889</v>
      </c>
      <c r="D11" s="3">
        <v>199.45395265344652</v>
      </c>
      <c r="E11" s="3">
        <v>126.45202957087524</v>
      </c>
      <c r="F11" s="3">
        <v>204.53496079259949</v>
      </c>
      <c r="G11" s="3">
        <v>104.34268824279368</v>
      </c>
      <c r="H11" s="3">
        <v>122.67158938236314</v>
      </c>
      <c r="I11" s="3">
        <v>1068.7475532920848</v>
      </c>
    </row>
    <row r="12" spans="1:9" x14ac:dyDescent="0.25">
      <c r="A12" s="11">
        <v>8</v>
      </c>
      <c r="B12" s="3">
        <v>142.59375841073046</v>
      </c>
      <c r="C12" s="3">
        <v>139.56519379467204</v>
      </c>
      <c r="D12" s="3">
        <v>128.04874581228103</v>
      </c>
      <c r="E12" s="3">
        <v>215.97984020065886</v>
      </c>
      <c r="F12" s="3">
        <v>172.01604129159475</v>
      </c>
      <c r="G12" s="3">
        <v>205.6379912342627</v>
      </c>
      <c r="H12" s="3">
        <v>140.24774683750385</v>
      </c>
      <c r="I12" s="3">
        <v>1144.0893175817037</v>
      </c>
    </row>
    <row r="13" spans="1:9" x14ac:dyDescent="0.25">
      <c r="A13" s="11">
        <v>9</v>
      </c>
      <c r="B13" s="3">
        <v>156.24712388621145</v>
      </c>
      <c r="C13" s="3">
        <v>196.26294641982699</v>
      </c>
      <c r="D13" s="3">
        <v>135.44910068534378</v>
      </c>
      <c r="E13" s="3">
        <v>138.45236293228075</v>
      </c>
      <c r="F13" s="3">
        <v>110.70458178826698</v>
      </c>
      <c r="G13" s="3">
        <v>153.89624500949074</v>
      </c>
      <c r="H13" s="3">
        <v>172.74007460181775</v>
      </c>
      <c r="I13" s="3">
        <v>1063.7524353232384</v>
      </c>
    </row>
    <row r="14" spans="1:9" x14ac:dyDescent="0.25">
      <c r="A14" s="11">
        <v>10</v>
      </c>
      <c r="B14" s="3">
        <v>183.41813752145183</v>
      </c>
      <c r="C14" s="3">
        <v>169.81889493198383</v>
      </c>
      <c r="D14" s="3">
        <v>189.00612053219965</v>
      </c>
      <c r="E14" s="3">
        <v>203.37315440448705</v>
      </c>
      <c r="F14" s="3">
        <v>158.31339561511942</v>
      </c>
      <c r="G14" s="3">
        <v>194.93550150712005</v>
      </c>
      <c r="H14" s="3">
        <v>156.02543394407044</v>
      </c>
      <c r="I14" s="3">
        <v>1254.8906384564325</v>
      </c>
    </row>
    <row r="15" spans="1:9" x14ac:dyDescent="0.25">
      <c r="A15" s="11">
        <v>11</v>
      </c>
      <c r="B15" s="3">
        <v>168.49436697066426</v>
      </c>
      <c r="C15" s="3">
        <v>142.48802203675496</v>
      </c>
      <c r="D15" s="3">
        <v>139.95033209152191</v>
      </c>
      <c r="E15" s="3">
        <v>110.98308553978124</v>
      </c>
      <c r="F15" s="3">
        <v>162.57748415737152</v>
      </c>
      <c r="G15" s="3">
        <v>117.01373428291041</v>
      </c>
      <c r="H15" s="3">
        <v>160.21780583660473</v>
      </c>
      <c r="I15" s="3">
        <v>1001.7248309156089</v>
      </c>
    </row>
    <row r="16" spans="1:9" x14ac:dyDescent="0.25">
      <c r="A16" s="11">
        <v>12</v>
      </c>
      <c r="B16" s="3">
        <v>235.09736626805085</v>
      </c>
      <c r="C16" s="3">
        <v>160.18871143227341</v>
      </c>
      <c r="D16" s="3">
        <v>157.04082758405431</v>
      </c>
      <c r="E16" s="3">
        <v>160.30122757852124</v>
      </c>
      <c r="F16" s="3">
        <v>148.93992135333397</v>
      </c>
      <c r="G16" s="3">
        <v>197.54017526859539</v>
      </c>
      <c r="H16" s="3">
        <v>116.50272280701238</v>
      </c>
      <c r="I16" s="3">
        <v>1175.6109522918414</v>
      </c>
    </row>
    <row r="17" spans="1:9" x14ac:dyDescent="0.25">
      <c r="A17" s="11" t="s">
        <v>4015</v>
      </c>
      <c r="B17" s="3">
        <v>2042.1990020954167</v>
      </c>
      <c r="C17" s="3">
        <v>1985.8797562701966</v>
      </c>
      <c r="D17" s="3">
        <v>1937.4556761627171</v>
      </c>
      <c r="E17" s="3">
        <v>1995.6619595576867</v>
      </c>
      <c r="F17" s="3">
        <v>2089.6349891070445</v>
      </c>
      <c r="G17" s="3">
        <v>1928.3147877129061</v>
      </c>
      <c r="H17" s="3">
        <v>1813.6329795027102</v>
      </c>
      <c r="I17" s="3">
        <v>13792.779150408678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tabSelected="1" workbookViewId="0">
      <selection activeCell="K22" sqref="K22"/>
    </sheetView>
  </sheetViews>
  <sheetFormatPr defaultRowHeight="15" x14ac:dyDescent="0.25"/>
  <cols>
    <col min="1" max="1" width="13.140625" bestFit="1" customWidth="1"/>
    <col min="2" max="2" width="21.7109375" bestFit="1" customWidth="1"/>
    <col min="3" max="3" width="20.140625" bestFit="1" customWidth="1"/>
  </cols>
  <sheetData>
    <row r="3" spans="1:3" x14ac:dyDescent="0.25">
      <c r="A3" s="10" t="s">
        <v>4014</v>
      </c>
      <c r="B3" t="s">
        <v>4016</v>
      </c>
      <c r="C3" t="s">
        <v>4019</v>
      </c>
    </row>
    <row r="4" spans="1:3" x14ac:dyDescent="0.25">
      <c r="A4" s="11">
        <v>1</v>
      </c>
      <c r="B4" s="3">
        <v>123935</v>
      </c>
      <c r="C4" s="3">
        <v>61010</v>
      </c>
    </row>
    <row r="5" spans="1:3" x14ac:dyDescent="0.25">
      <c r="A5" s="11">
        <v>2</v>
      </c>
      <c r="B5" s="3">
        <v>120147</v>
      </c>
      <c r="C5" s="3">
        <v>57991</v>
      </c>
    </row>
    <row r="6" spans="1:3" x14ac:dyDescent="0.25">
      <c r="A6" s="11">
        <v>3</v>
      </c>
      <c r="B6" s="3">
        <v>115192</v>
      </c>
      <c r="C6" s="3">
        <v>60749</v>
      </c>
    </row>
    <row r="7" spans="1:3" x14ac:dyDescent="0.25">
      <c r="A7" s="11">
        <v>4</v>
      </c>
      <c r="B7" s="3">
        <v>115116</v>
      </c>
      <c r="C7" s="3">
        <v>59403</v>
      </c>
    </row>
    <row r="8" spans="1:3" x14ac:dyDescent="0.25">
      <c r="A8" s="11">
        <v>5</v>
      </c>
      <c r="B8" s="3">
        <v>110902</v>
      </c>
      <c r="C8" s="3">
        <v>57513</v>
      </c>
    </row>
    <row r="9" spans="1:3" x14ac:dyDescent="0.25">
      <c r="A9" s="11">
        <v>6</v>
      </c>
      <c r="B9" s="3">
        <v>113742</v>
      </c>
      <c r="C9" s="3">
        <v>54703</v>
      </c>
    </row>
    <row r="10" spans="1:3" x14ac:dyDescent="0.25">
      <c r="A10" s="11">
        <v>7</v>
      </c>
      <c r="B10" s="3">
        <v>110737</v>
      </c>
      <c r="C10" s="3">
        <v>60153</v>
      </c>
    </row>
    <row r="11" spans="1:3" x14ac:dyDescent="0.25">
      <c r="A11" s="11">
        <v>8</v>
      </c>
      <c r="B11" s="3">
        <v>112636</v>
      </c>
      <c r="C11" s="3">
        <v>52730</v>
      </c>
    </row>
    <row r="12" spans="1:3" x14ac:dyDescent="0.25">
      <c r="A12" s="11">
        <v>9</v>
      </c>
      <c r="B12" s="3">
        <v>98091</v>
      </c>
      <c r="C12" s="3">
        <v>53664</v>
      </c>
    </row>
    <row r="13" spans="1:3" x14ac:dyDescent="0.25">
      <c r="A13" s="11">
        <v>10</v>
      </c>
      <c r="B13" s="3">
        <v>115742</v>
      </c>
      <c r="C13" s="3">
        <v>60066</v>
      </c>
    </row>
    <row r="14" spans="1:3" x14ac:dyDescent="0.25">
      <c r="A14" s="11">
        <v>11</v>
      </c>
      <c r="B14" s="3">
        <v>98865</v>
      </c>
      <c r="C14" s="3">
        <v>49765</v>
      </c>
    </row>
    <row r="15" spans="1:3" x14ac:dyDescent="0.25">
      <c r="A15" s="11">
        <v>12</v>
      </c>
      <c r="B15" s="3">
        <v>117197</v>
      </c>
      <c r="C15" s="3">
        <v>62129</v>
      </c>
    </row>
    <row r="16" spans="1:3" x14ac:dyDescent="0.25">
      <c r="A16" s="11" t="s">
        <v>4015</v>
      </c>
      <c r="B16" s="3">
        <v>1352302</v>
      </c>
      <c r="C16" s="3">
        <v>689876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Sheet1</vt:lpstr>
      <vt:lpstr>Dashboard</vt:lpstr>
      <vt:lpstr>Report</vt:lpstr>
      <vt:lpstr>Frequency</vt:lpstr>
      <vt:lpstr>Sheet2</vt:lpstr>
      <vt:lpstr>Sheet3</vt:lpstr>
      <vt:lpstr>Sheet4</vt:lpstr>
      <vt:lpstr>Sheet5</vt:lpstr>
      <vt:lpstr>Sheet6</vt:lpstr>
      <vt:lpstr>Sheet7</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Aditi</cp:lastModifiedBy>
  <dcterms:created xsi:type="dcterms:W3CDTF">2025-02-13T07:04:55Z</dcterms:created>
  <dcterms:modified xsi:type="dcterms:W3CDTF">2025-02-14T16:52:54Z</dcterms:modified>
</cp:coreProperties>
</file>